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815"/>
  <workbookPr/>
  <mc:AlternateContent xmlns:mc="http://schemas.openxmlformats.org/markup-compatibility/2006">
    <mc:Choice Requires="x15">
      <x15ac:absPath xmlns:x15ac="http://schemas.microsoft.com/office/spreadsheetml/2010/11/ac" url="/Users/ylaaroussii/Downloads/eliane/"/>
    </mc:Choice>
  </mc:AlternateContent>
  <bookViews>
    <workbookView xWindow="0" yWindow="460" windowWidth="28800" windowHeight="16460" tabRatio="832" firstSheet="2" activeTab="3"/>
  </bookViews>
  <sheets>
    <sheet name="Nouveaux Codes PRESTA" sheetId="1" state="hidden" r:id="rId1"/>
    <sheet name="Nouveaux codes MARCHANDISES" sheetId="3" state="hidden" r:id="rId2"/>
    <sheet name="FEUILLE 1" sheetId="12" r:id="rId3"/>
    <sheet name="FEUILLE 2" sheetId="6" r:id="rId4"/>
    <sheet name="Ecarts de marge" sheetId="10" r:id="rId5"/>
  </sheets>
  <definedNames>
    <definedName name="_xlnm._FilterDatabase" localSheetId="2" hidden="1">'FEUILLE 1'!$A$4:$DW$339</definedName>
    <definedName name="_xlnm._FilterDatabase" localSheetId="3" hidden="1">'FEUILLE 2'!$A$1:$R$3888</definedName>
    <definedName name="_xlnm._FilterDatabase" localSheetId="0" hidden="1">'Nouveaux Codes PRESTA'!$A$1:$E$51</definedName>
  </definedNames>
  <calcPr calcId="150001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Y154" i="12" l="1"/>
  <c r="BM338" i="12"/>
  <c r="BM154" i="12"/>
  <c r="BK208" i="12"/>
  <c r="BK121" i="12"/>
  <c r="BM152" i="12"/>
  <c r="K236" i="12"/>
  <c r="L236" i="12"/>
  <c r="M236" i="12"/>
  <c r="N236" i="12"/>
  <c r="O236" i="12"/>
  <c r="P236" i="12"/>
  <c r="Q236" i="12"/>
  <c r="R236" i="12"/>
  <c r="S236" i="12"/>
  <c r="T236" i="12"/>
  <c r="U236" i="12"/>
  <c r="V236" i="12"/>
  <c r="K237" i="12"/>
  <c r="L237" i="12"/>
  <c r="M237" i="12"/>
  <c r="N237" i="12"/>
  <c r="O237" i="12"/>
  <c r="P237" i="12"/>
  <c r="Q237" i="12"/>
  <c r="R237" i="12"/>
  <c r="S237" i="12"/>
  <c r="T237" i="12"/>
  <c r="U237" i="12"/>
  <c r="V237" i="12"/>
  <c r="K238" i="12"/>
  <c r="L238" i="12"/>
  <c r="M238" i="12"/>
  <c r="N238" i="12"/>
  <c r="O238" i="12"/>
  <c r="P238" i="12"/>
  <c r="Q238" i="12"/>
  <c r="R238" i="12"/>
  <c r="S238" i="12"/>
  <c r="T238" i="12"/>
  <c r="U238" i="12"/>
  <c r="V238" i="12"/>
  <c r="K239" i="12"/>
  <c r="L239" i="12"/>
  <c r="M239" i="12"/>
  <c r="N239" i="12"/>
  <c r="O239" i="12"/>
  <c r="P239" i="12"/>
  <c r="Q239" i="12"/>
  <c r="R239" i="12"/>
  <c r="S239" i="12"/>
  <c r="T239" i="12"/>
  <c r="U239" i="12"/>
  <c r="V239" i="12"/>
  <c r="K240" i="12"/>
  <c r="L240" i="12"/>
  <c r="M240" i="12"/>
  <c r="N240" i="12"/>
  <c r="O240" i="12"/>
  <c r="P240" i="12"/>
  <c r="Q240" i="12"/>
  <c r="R240" i="12"/>
  <c r="S240" i="12"/>
  <c r="T240" i="12"/>
  <c r="U240" i="12"/>
  <c r="V240" i="12"/>
  <c r="K241" i="12"/>
  <c r="L241" i="12"/>
  <c r="M241" i="12"/>
  <c r="N241" i="12"/>
  <c r="O241" i="12"/>
  <c r="P241" i="12"/>
  <c r="Q241" i="12"/>
  <c r="R241" i="12"/>
  <c r="S241" i="12"/>
  <c r="T241" i="12"/>
  <c r="U241" i="12"/>
  <c r="V241" i="12"/>
  <c r="K242" i="12"/>
  <c r="L242" i="12"/>
  <c r="M242" i="12"/>
  <c r="N242" i="12"/>
  <c r="O242" i="12"/>
  <c r="P242" i="12"/>
  <c r="Q242" i="12"/>
  <c r="R242" i="12"/>
  <c r="S242" i="12"/>
  <c r="T242" i="12"/>
  <c r="U242" i="12"/>
  <c r="V242" i="12"/>
  <c r="K244" i="12"/>
  <c r="L244" i="12"/>
  <c r="M244" i="12"/>
  <c r="N244" i="12"/>
  <c r="O244" i="12"/>
  <c r="P244" i="12"/>
  <c r="Q244" i="12"/>
  <c r="R244" i="12"/>
  <c r="S244" i="12"/>
  <c r="T244" i="12"/>
  <c r="U244" i="12"/>
  <c r="V244" i="12"/>
  <c r="K245" i="12"/>
  <c r="L245" i="12"/>
  <c r="M245" i="12"/>
  <c r="N245" i="12"/>
  <c r="O245" i="12"/>
  <c r="P245" i="12"/>
  <c r="Q245" i="12"/>
  <c r="R245" i="12"/>
  <c r="S245" i="12"/>
  <c r="T245" i="12"/>
  <c r="U245" i="12"/>
  <c r="V245" i="12"/>
  <c r="K246" i="12"/>
  <c r="L246" i="12"/>
  <c r="M246" i="12"/>
  <c r="N246" i="12"/>
  <c r="O246" i="12"/>
  <c r="P246" i="12"/>
  <c r="Q246" i="12"/>
  <c r="R246" i="12"/>
  <c r="S246" i="12"/>
  <c r="T246" i="12"/>
  <c r="U246" i="12"/>
  <c r="V246" i="12"/>
  <c r="L235" i="12"/>
  <c r="M235" i="12"/>
  <c r="N235" i="12"/>
  <c r="O235" i="12"/>
  <c r="P235" i="12"/>
  <c r="Q235" i="12"/>
  <c r="R235" i="12"/>
  <c r="S235" i="12"/>
  <c r="T235" i="12"/>
  <c r="U235" i="12"/>
  <c r="V235" i="12"/>
  <c r="K235" i="12"/>
  <c r="R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1" i="6"/>
  <c r="R32" i="6"/>
  <c r="R33" i="6"/>
  <c r="R34" i="6"/>
  <c r="R35" i="6"/>
  <c r="R36" i="6"/>
  <c r="R37" i="6"/>
  <c r="R38" i="6"/>
  <c r="R39" i="6"/>
  <c r="R40" i="6"/>
  <c r="R41" i="6"/>
  <c r="R42" i="6"/>
  <c r="R43" i="6"/>
  <c r="R44" i="6"/>
  <c r="R45" i="6"/>
  <c r="R46" i="6"/>
  <c r="R47" i="6"/>
  <c r="R48" i="6"/>
  <c r="R49" i="6"/>
  <c r="R50" i="6"/>
  <c r="R51" i="6"/>
  <c r="R52" i="6"/>
  <c r="R53" i="6"/>
  <c r="R54" i="6"/>
  <c r="R55" i="6"/>
  <c r="R56" i="6"/>
  <c r="R57" i="6"/>
  <c r="R58" i="6"/>
  <c r="R59" i="6"/>
  <c r="R60" i="6"/>
  <c r="R61" i="6"/>
  <c r="R62" i="6"/>
  <c r="R63" i="6"/>
  <c r="R64" i="6"/>
  <c r="R65" i="6"/>
  <c r="R66" i="6"/>
  <c r="R67" i="6"/>
  <c r="R68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89" i="6"/>
  <c r="R90" i="6"/>
  <c r="R91" i="6"/>
  <c r="R92" i="6"/>
  <c r="R93" i="6"/>
  <c r="R94" i="6"/>
  <c r="R95" i="6"/>
  <c r="R96" i="6"/>
  <c r="R97" i="6"/>
  <c r="R98" i="6"/>
  <c r="R99" i="6"/>
  <c r="R100" i="6"/>
  <c r="R101" i="6"/>
  <c r="R102" i="6"/>
  <c r="R103" i="6"/>
  <c r="R104" i="6"/>
  <c r="R105" i="6"/>
  <c r="R106" i="6"/>
  <c r="R107" i="6"/>
  <c r="R108" i="6"/>
  <c r="R109" i="6"/>
  <c r="R110" i="6"/>
  <c r="R111" i="6"/>
  <c r="R112" i="6"/>
  <c r="R113" i="6"/>
  <c r="R114" i="6"/>
  <c r="R115" i="6"/>
  <c r="R116" i="6"/>
  <c r="R117" i="6"/>
  <c r="R118" i="6"/>
  <c r="R119" i="6"/>
  <c r="R120" i="6"/>
  <c r="R121" i="6"/>
  <c r="R122" i="6"/>
  <c r="R123" i="6"/>
  <c r="R124" i="6"/>
  <c r="R125" i="6"/>
  <c r="R126" i="6"/>
  <c r="R127" i="6"/>
  <c r="R128" i="6"/>
  <c r="R129" i="6"/>
  <c r="R130" i="6"/>
  <c r="R131" i="6"/>
  <c r="R132" i="6"/>
  <c r="R133" i="6"/>
  <c r="R134" i="6"/>
  <c r="R135" i="6"/>
  <c r="R136" i="6"/>
  <c r="R137" i="6"/>
  <c r="R138" i="6"/>
  <c r="R139" i="6"/>
  <c r="R140" i="6"/>
  <c r="R141" i="6"/>
  <c r="R142" i="6"/>
  <c r="R143" i="6"/>
  <c r="R144" i="6"/>
  <c r="R145" i="6"/>
  <c r="R146" i="6"/>
  <c r="R147" i="6"/>
  <c r="R148" i="6"/>
  <c r="R149" i="6"/>
  <c r="R150" i="6"/>
  <c r="R151" i="6"/>
  <c r="R152" i="6"/>
  <c r="R153" i="6"/>
  <c r="R154" i="6"/>
  <c r="R155" i="6"/>
  <c r="R156" i="6"/>
  <c r="R157" i="6"/>
  <c r="R158" i="6"/>
  <c r="R159" i="6"/>
  <c r="R160" i="6"/>
  <c r="R161" i="6"/>
  <c r="R162" i="6"/>
  <c r="R163" i="6"/>
  <c r="R164" i="6"/>
  <c r="R165" i="6"/>
  <c r="R166" i="6"/>
  <c r="R167" i="6"/>
  <c r="R168" i="6"/>
  <c r="R169" i="6"/>
  <c r="R170" i="6"/>
  <c r="R171" i="6"/>
  <c r="R172" i="6"/>
  <c r="R173" i="6"/>
  <c r="R174" i="6"/>
  <c r="R175" i="6"/>
  <c r="R176" i="6"/>
  <c r="R177" i="6"/>
  <c r="R178" i="6"/>
  <c r="R179" i="6"/>
  <c r="R180" i="6"/>
  <c r="R181" i="6"/>
  <c r="R182" i="6"/>
  <c r="R183" i="6"/>
  <c r="R184" i="6"/>
  <c r="R185" i="6"/>
  <c r="R186" i="6"/>
  <c r="R187" i="6"/>
  <c r="R188" i="6"/>
  <c r="R189" i="6"/>
  <c r="R190" i="6"/>
  <c r="R191" i="6"/>
  <c r="R192" i="6"/>
  <c r="R193" i="6"/>
  <c r="R194" i="6"/>
  <c r="R195" i="6"/>
  <c r="R196" i="6"/>
  <c r="R197" i="6"/>
  <c r="R198" i="6"/>
  <c r="R199" i="6"/>
  <c r="R200" i="6"/>
  <c r="R201" i="6"/>
  <c r="R202" i="6"/>
  <c r="R203" i="6"/>
  <c r="R204" i="6"/>
  <c r="R205" i="6"/>
  <c r="R206" i="6"/>
  <c r="R207" i="6"/>
  <c r="R208" i="6"/>
  <c r="R209" i="6"/>
  <c r="R210" i="6"/>
  <c r="R211" i="6"/>
  <c r="R212" i="6"/>
  <c r="R213" i="6"/>
  <c r="R214" i="6"/>
  <c r="R215" i="6"/>
  <c r="R216" i="6"/>
  <c r="R217" i="6"/>
  <c r="R218" i="6"/>
  <c r="R219" i="6"/>
  <c r="R220" i="6"/>
  <c r="R221" i="6"/>
  <c r="R222" i="6"/>
  <c r="R223" i="6"/>
  <c r="R224" i="6"/>
  <c r="R225" i="6"/>
  <c r="R226" i="6"/>
  <c r="R227" i="6"/>
  <c r="R228" i="6"/>
  <c r="R229" i="6"/>
  <c r="R230" i="6"/>
  <c r="R231" i="6"/>
  <c r="R232" i="6"/>
  <c r="R233" i="6"/>
  <c r="R234" i="6"/>
  <c r="R235" i="6"/>
  <c r="R236" i="6"/>
  <c r="R237" i="6"/>
  <c r="R238" i="6"/>
  <c r="R239" i="6"/>
  <c r="R240" i="6"/>
  <c r="R241" i="6"/>
  <c r="R242" i="6"/>
  <c r="R243" i="6"/>
  <c r="R244" i="6"/>
  <c r="R245" i="6"/>
  <c r="R246" i="6"/>
  <c r="R247" i="6"/>
  <c r="R248" i="6"/>
  <c r="R249" i="6"/>
  <c r="R250" i="6"/>
  <c r="R251" i="6"/>
  <c r="R252" i="6"/>
  <c r="R253" i="6"/>
  <c r="R254" i="6"/>
  <c r="R255" i="6"/>
  <c r="R256" i="6"/>
  <c r="R257" i="6"/>
  <c r="R258" i="6"/>
  <c r="R259" i="6"/>
  <c r="R260" i="6"/>
  <c r="R261" i="6"/>
  <c r="R262" i="6"/>
  <c r="R263" i="6"/>
  <c r="R264" i="6"/>
  <c r="R265" i="6"/>
  <c r="R266" i="6"/>
  <c r="R267" i="6"/>
  <c r="R268" i="6"/>
  <c r="R269" i="6"/>
  <c r="R270" i="6"/>
  <c r="R271" i="6"/>
  <c r="R272" i="6"/>
  <c r="R273" i="6"/>
  <c r="R274" i="6"/>
  <c r="R275" i="6"/>
  <c r="R276" i="6"/>
  <c r="R277" i="6"/>
  <c r="R278" i="6"/>
  <c r="R279" i="6"/>
  <c r="R280" i="6"/>
  <c r="R281" i="6"/>
  <c r="R282" i="6"/>
  <c r="R283" i="6"/>
  <c r="R284" i="6"/>
  <c r="R285" i="6"/>
  <c r="R286" i="6"/>
  <c r="R287" i="6"/>
  <c r="R288" i="6"/>
  <c r="R289" i="6"/>
  <c r="R290" i="6"/>
  <c r="R291" i="6"/>
  <c r="R292" i="6"/>
  <c r="R293" i="6"/>
  <c r="R294" i="6"/>
  <c r="R295" i="6"/>
  <c r="R296" i="6"/>
  <c r="R297" i="6"/>
  <c r="R298" i="6"/>
  <c r="R299" i="6"/>
  <c r="R300" i="6"/>
  <c r="R301" i="6"/>
  <c r="R302" i="6"/>
  <c r="R303" i="6"/>
  <c r="R304" i="6"/>
  <c r="R305" i="6"/>
  <c r="R306" i="6"/>
  <c r="R307" i="6"/>
  <c r="R308" i="6"/>
  <c r="R309" i="6"/>
  <c r="R310" i="6"/>
  <c r="R311" i="6"/>
  <c r="R312" i="6"/>
  <c r="R313" i="6"/>
  <c r="R314" i="6"/>
  <c r="R315" i="6"/>
  <c r="R316" i="6"/>
  <c r="R317" i="6"/>
  <c r="R318" i="6"/>
  <c r="R319" i="6"/>
  <c r="R320" i="6"/>
  <c r="R321" i="6"/>
  <c r="R322" i="6"/>
  <c r="R323" i="6"/>
  <c r="R324" i="6"/>
  <c r="R325" i="6"/>
  <c r="R326" i="6"/>
  <c r="R327" i="6"/>
  <c r="R328" i="6"/>
  <c r="R329" i="6"/>
  <c r="R330" i="6"/>
  <c r="R331" i="6"/>
  <c r="R332" i="6"/>
  <c r="R333" i="6"/>
  <c r="R334" i="6"/>
  <c r="R335" i="6"/>
  <c r="R336" i="6"/>
  <c r="R337" i="6"/>
  <c r="R338" i="6"/>
  <c r="R339" i="6"/>
  <c r="R340" i="6"/>
  <c r="R341" i="6"/>
  <c r="R342" i="6"/>
  <c r="R343" i="6"/>
  <c r="R344" i="6"/>
  <c r="R345" i="6"/>
  <c r="R346" i="6"/>
  <c r="R347" i="6"/>
  <c r="R348" i="6"/>
  <c r="R349" i="6"/>
  <c r="R350" i="6"/>
  <c r="R351" i="6"/>
  <c r="R352" i="6"/>
  <c r="R353" i="6"/>
  <c r="R354" i="6"/>
  <c r="R355" i="6"/>
  <c r="R356" i="6"/>
  <c r="R357" i="6"/>
  <c r="R358" i="6"/>
  <c r="R359" i="6"/>
  <c r="R360" i="6"/>
  <c r="R361" i="6"/>
  <c r="R362" i="6"/>
  <c r="R363" i="6"/>
  <c r="R364" i="6"/>
  <c r="R365" i="6"/>
  <c r="R366" i="6"/>
  <c r="R367" i="6"/>
  <c r="R368" i="6"/>
  <c r="R369" i="6"/>
  <c r="R370" i="6"/>
  <c r="R371" i="6"/>
  <c r="R372" i="6"/>
  <c r="R373" i="6"/>
  <c r="R374" i="6"/>
  <c r="R375" i="6"/>
  <c r="R376" i="6"/>
  <c r="R377" i="6"/>
  <c r="R378" i="6"/>
  <c r="R379" i="6"/>
  <c r="R380" i="6"/>
  <c r="R381" i="6"/>
  <c r="R382" i="6"/>
  <c r="R383" i="6"/>
  <c r="R384" i="6"/>
  <c r="R385" i="6"/>
  <c r="R386" i="6"/>
  <c r="R387" i="6"/>
  <c r="R388" i="6"/>
  <c r="R389" i="6"/>
  <c r="R390" i="6"/>
  <c r="R391" i="6"/>
  <c r="R392" i="6"/>
  <c r="R393" i="6"/>
  <c r="R394" i="6"/>
  <c r="R395" i="6"/>
  <c r="R396" i="6"/>
  <c r="R397" i="6"/>
  <c r="R398" i="6"/>
  <c r="R399" i="6"/>
  <c r="R400" i="6"/>
  <c r="R401" i="6"/>
  <c r="R402" i="6"/>
  <c r="R403" i="6"/>
  <c r="R404" i="6"/>
  <c r="R405" i="6"/>
  <c r="R406" i="6"/>
  <c r="R407" i="6"/>
  <c r="R408" i="6"/>
  <c r="R409" i="6"/>
  <c r="R410" i="6"/>
  <c r="R411" i="6"/>
  <c r="R412" i="6"/>
  <c r="R413" i="6"/>
  <c r="R414" i="6"/>
  <c r="R415" i="6"/>
  <c r="R416" i="6"/>
  <c r="R417" i="6"/>
  <c r="R418" i="6"/>
  <c r="R419" i="6"/>
  <c r="R420" i="6"/>
  <c r="R421" i="6"/>
  <c r="R422" i="6"/>
  <c r="R423" i="6"/>
  <c r="R424" i="6"/>
  <c r="R425" i="6"/>
  <c r="R426" i="6"/>
  <c r="R427" i="6"/>
  <c r="R428" i="6"/>
  <c r="R429" i="6"/>
  <c r="R430" i="6"/>
  <c r="R431" i="6"/>
  <c r="R432" i="6"/>
  <c r="R433" i="6"/>
  <c r="R434" i="6"/>
  <c r="R435" i="6"/>
  <c r="R436" i="6"/>
  <c r="R437" i="6"/>
  <c r="R438" i="6"/>
  <c r="R439" i="6"/>
  <c r="R440" i="6"/>
  <c r="R441" i="6"/>
  <c r="R442" i="6"/>
  <c r="R443" i="6"/>
  <c r="R444" i="6"/>
  <c r="R445" i="6"/>
  <c r="R446" i="6"/>
  <c r="R447" i="6"/>
  <c r="R448" i="6"/>
  <c r="R449" i="6"/>
  <c r="R450" i="6"/>
  <c r="R451" i="6"/>
  <c r="R452" i="6"/>
  <c r="R453" i="6"/>
  <c r="R454" i="6"/>
  <c r="R455" i="6"/>
  <c r="R456" i="6"/>
  <c r="R457" i="6"/>
  <c r="R458" i="6"/>
  <c r="R459" i="6"/>
  <c r="R460" i="6"/>
  <c r="R461" i="6"/>
  <c r="R462" i="6"/>
  <c r="R463" i="6"/>
  <c r="R464" i="6"/>
  <c r="R465" i="6"/>
  <c r="R466" i="6"/>
  <c r="R467" i="6"/>
  <c r="R468" i="6"/>
  <c r="R469" i="6"/>
  <c r="R470" i="6"/>
  <c r="R471" i="6"/>
  <c r="R472" i="6"/>
  <c r="R473" i="6"/>
  <c r="R474" i="6"/>
  <c r="R475" i="6"/>
  <c r="R476" i="6"/>
  <c r="R477" i="6"/>
  <c r="R478" i="6"/>
  <c r="R479" i="6"/>
  <c r="R480" i="6"/>
  <c r="R481" i="6"/>
  <c r="R482" i="6"/>
  <c r="R483" i="6"/>
  <c r="R484" i="6"/>
  <c r="R485" i="6"/>
  <c r="R486" i="6"/>
  <c r="R487" i="6"/>
  <c r="R488" i="6"/>
  <c r="R489" i="6"/>
  <c r="R490" i="6"/>
  <c r="R491" i="6"/>
  <c r="R492" i="6"/>
  <c r="R493" i="6"/>
  <c r="R494" i="6"/>
  <c r="R495" i="6"/>
  <c r="R496" i="6"/>
  <c r="R497" i="6"/>
  <c r="R498" i="6"/>
  <c r="R499" i="6"/>
  <c r="R500" i="6"/>
  <c r="R501" i="6"/>
  <c r="R502" i="6"/>
  <c r="R503" i="6"/>
  <c r="R504" i="6"/>
  <c r="R505" i="6"/>
  <c r="R506" i="6"/>
  <c r="R507" i="6"/>
  <c r="R508" i="6"/>
  <c r="R509" i="6"/>
  <c r="R510" i="6"/>
  <c r="R511" i="6"/>
  <c r="R512" i="6"/>
  <c r="R513" i="6"/>
  <c r="R514" i="6"/>
  <c r="R515" i="6"/>
  <c r="R516" i="6"/>
  <c r="R517" i="6"/>
  <c r="R518" i="6"/>
  <c r="R519" i="6"/>
  <c r="R520" i="6"/>
  <c r="R521" i="6"/>
  <c r="R522" i="6"/>
  <c r="R523" i="6"/>
  <c r="R524" i="6"/>
  <c r="R525" i="6"/>
  <c r="R526" i="6"/>
  <c r="R527" i="6"/>
  <c r="R528" i="6"/>
  <c r="R529" i="6"/>
  <c r="R530" i="6"/>
  <c r="R531" i="6"/>
  <c r="R532" i="6"/>
  <c r="R533" i="6"/>
  <c r="R534" i="6"/>
  <c r="R535" i="6"/>
  <c r="R536" i="6"/>
  <c r="R537" i="6"/>
  <c r="R538" i="6"/>
  <c r="R539" i="6"/>
  <c r="R540" i="6"/>
  <c r="R541" i="6"/>
  <c r="R542" i="6"/>
  <c r="R543" i="6"/>
  <c r="R544" i="6"/>
  <c r="R545" i="6"/>
  <c r="R546" i="6"/>
  <c r="R547" i="6"/>
  <c r="R548" i="6"/>
  <c r="R549" i="6"/>
  <c r="R550" i="6"/>
  <c r="R551" i="6"/>
  <c r="R552" i="6"/>
  <c r="R553" i="6"/>
  <c r="R554" i="6"/>
  <c r="R555" i="6"/>
  <c r="R556" i="6"/>
  <c r="R557" i="6"/>
  <c r="R558" i="6"/>
  <c r="R559" i="6"/>
  <c r="R560" i="6"/>
  <c r="R561" i="6"/>
  <c r="R562" i="6"/>
  <c r="R563" i="6"/>
  <c r="R564" i="6"/>
  <c r="R565" i="6"/>
  <c r="R566" i="6"/>
  <c r="R567" i="6"/>
  <c r="R568" i="6"/>
  <c r="R569" i="6"/>
  <c r="R570" i="6"/>
  <c r="R571" i="6"/>
  <c r="R572" i="6"/>
  <c r="R573" i="6"/>
  <c r="R574" i="6"/>
  <c r="R575" i="6"/>
  <c r="R576" i="6"/>
  <c r="R577" i="6"/>
  <c r="R578" i="6"/>
  <c r="R579" i="6"/>
  <c r="R580" i="6"/>
  <c r="R581" i="6"/>
  <c r="R582" i="6"/>
  <c r="R583" i="6"/>
  <c r="R584" i="6"/>
  <c r="R585" i="6"/>
  <c r="R586" i="6"/>
  <c r="R587" i="6"/>
  <c r="R588" i="6"/>
  <c r="R589" i="6"/>
  <c r="R590" i="6"/>
  <c r="R591" i="6"/>
  <c r="R592" i="6"/>
  <c r="R593" i="6"/>
  <c r="R594" i="6"/>
  <c r="R595" i="6"/>
  <c r="R596" i="6"/>
  <c r="R597" i="6"/>
  <c r="R598" i="6"/>
  <c r="R599" i="6"/>
  <c r="R600" i="6"/>
  <c r="R601" i="6"/>
  <c r="R602" i="6"/>
  <c r="R603" i="6"/>
  <c r="R604" i="6"/>
  <c r="R605" i="6"/>
  <c r="R606" i="6"/>
  <c r="R607" i="6"/>
  <c r="R608" i="6"/>
  <c r="R609" i="6"/>
  <c r="R610" i="6"/>
  <c r="R611" i="6"/>
  <c r="R612" i="6"/>
  <c r="R613" i="6"/>
  <c r="R614" i="6"/>
  <c r="R615" i="6"/>
  <c r="R616" i="6"/>
  <c r="R617" i="6"/>
  <c r="R618" i="6"/>
  <c r="R619" i="6"/>
  <c r="R620" i="6"/>
  <c r="R621" i="6"/>
  <c r="R622" i="6"/>
  <c r="R623" i="6"/>
  <c r="R624" i="6"/>
  <c r="R625" i="6"/>
  <c r="R626" i="6"/>
  <c r="R627" i="6"/>
  <c r="R628" i="6"/>
  <c r="R629" i="6"/>
  <c r="R630" i="6"/>
  <c r="R631" i="6"/>
  <c r="R632" i="6"/>
  <c r="R633" i="6"/>
  <c r="R634" i="6"/>
  <c r="R635" i="6"/>
  <c r="R636" i="6"/>
  <c r="R637" i="6"/>
  <c r="R638" i="6"/>
  <c r="R639" i="6"/>
  <c r="R640" i="6"/>
  <c r="R641" i="6"/>
  <c r="R642" i="6"/>
  <c r="R643" i="6"/>
  <c r="R644" i="6"/>
  <c r="R645" i="6"/>
  <c r="R646" i="6"/>
  <c r="R647" i="6"/>
  <c r="R648" i="6"/>
  <c r="R649" i="6"/>
  <c r="R650" i="6"/>
  <c r="R651" i="6"/>
  <c r="R652" i="6"/>
  <c r="R653" i="6"/>
  <c r="R654" i="6"/>
  <c r="R655" i="6"/>
  <c r="R656" i="6"/>
  <c r="R657" i="6"/>
  <c r="R658" i="6"/>
  <c r="R659" i="6"/>
  <c r="R660" i="6"/>
  <c r="R661" i="6"/>
  <c r="R662" i="6"/>
  <c r="R663" i="6"/>
  <c r="R664" i="6"/>
  <c r="R665" i="6"/>
  <c r="R666" i="6"/>
  <c r="R667" i="6"/>
  <c r="R668" i="6"/>
  <c r="R669" i="6"/>
  <c r="R670" i="6"/>
  <c r="R671" i="6"/>
  <c r="R672" i="6"/>
  <c r="R673" i="6"/>
  <c r="R674" i="6"/>
  <c r="R675" i="6"/>
  <c r="R676" i="6"/>
  <c r="R677" i="6"/>
  <c r="R678" i="6"/>
  <c r="R679" i="6"/>
  <c r="R680" i="6"/>
  <c r="R681" i="6"/>
  <c r="R682" i="6"/>
  <c r="R683" i="6"/>
  <c r="R684" i="6"/>
  <c r="R685" i="6"/>
  <c r="R686" i="6"/>
  <c r="R687" i="6"/>
  <c r="R688" i="6"/>
  <c r="R689" i="6"/>
  <c r="R690" i="6"/>
  <c r="R691" i="6"/>
  <c r="R692" i="6"/>
  <c r="R693" i="6"/>
  <c r="R694" i="6"/>
  <c r="R695" i="6"/>
  <c r="R696" i="6"/>
  <c r="R697" i="6"/>
  <c r="R698" i="6"/>
  <c r="R699" i="6"/>
  <c r="R700" i="6"/>
  <c r="R701" i="6"/>
  <c r="R702" i="6"/>
  <c r="R703" i="6"/>
  <c r="R704" i="6"/>
  <c r="R705" i="6"/>
  <c r="R706" i="6"/>
  <c r="R707" i="6"/>
  <c r="R708" i="6"/>
  <c r="R709" i="6"/>
  <c r="R710" i="6"/>
  <c r="R711" i="6"/>
  <c r="R712" i="6"/>
  <c r="R713" i="6"/>
  <c r="R714" i="6"/>
  <c r="R715" i="6"/>
  <c r="R716" i="6"/>
  <c r="R717" i="6"/>
  <c r="R718" i="6"/>
  <c r="R719" i="6"/>
  <c r="R720" i="6"/>
  <c r="R721" i="6"/>
  <c r="R722" i="6"/>
  <c r="R723" i="6"/>
  <c r="R724" i="6"/>
  <c r="R725" i="6"/>
  <c r="R726" i="6"/>
  <c r="R727" i="6"/>
  <c r="R728" i="6"/>
  <c r="R729" i="6"/>
  <c r="R730" i="6"/>
  <c r="R731" i="6"/>
  <c r="R732" i="6"/>
  <c r="R733" i="6"/>
  <c r="R734" i="6"/>
  <c r="R735" i="6"/>
  <c r="R736" i="6"/>
  <c r="R737" i="6"/>
  <c r="R738" i="6"/>
  <c r="R739" i="6"/>
  <c r="R740" i="6"/>
  <c r="R741" i="6"/>
  <c r="R742" i="6"/>
  <c r="R743" i="6"/>
  <c r="R744" i="6"/>
  <c r="R745" i="6"/>
  <c r="R746" i="6"/>
  <c r="R747" i="6"/>
  <c r="R748" i="6"/>
  <c r="R749" i="6"/>
  <c r="R750" i="6"/>
  <c r="R751" i="6"/>
  <c r="R752" i="6"/>
  <c r="R753" i="6"/>
  <c r="R754" i="6"/>
  <c r="R755" i="6"/>
  <c r="R756" i="6"/>
  <c r="R757" i="6"/>
  <c r="R758" i="6"/>
  <c r="R759" i="6"/>
  <c r="R760" i="6"/>
  <c r="R761" i="6"/>
  <c r="R762" i="6"/>
  <c r="R763" i="6"/>
  <c r="R764" i="6"/>
  <c r="R765" i="6"/>
  <c r="R766" i="6"/>
  <c r="R767" i="6"/>
  <c r="R768" i="6"/>
  <c r="R769" i="6"/>
  <c r="R770" i="6"/>
  <c r="R771" i="6"/>
  <c r="R772" i="6"/>
  <c r="R773" i="6"/>
  <c r="R774" i="6"/>
  <c r="R775" i="6"/>
  <c r="R776" i="6"/>
  <c r="R777" i="6"/>
  <c r="R778" i="6"/>
  <c r="R779" i="6"/>
  <c r="R780" i="6"/>
  <c r="R781" i="6"/>
  <c r="R782" i="6"/>
  <c r="R783" i="6"/>
  <c r="R784" i="6"/>
  <c r="R785" i="6"/>
  <c r="R786" i="6"/>
  <c r="R787" i="6"/>
  <c r="R788" i="6"/>
  <c r="R789" i="6"/>
  <c r="R790" i="6"/>
  <c r="R791" i="6"/>
  <c r="R792" i="6"/>
  <c r="R793" i="6"/>
  <c r="R794" i="6"/>
  <c r="R795" i="6"/>
  <c r="R796" i="6"/>
  <c r="R797" i="6"/>
  <c r="R798" i="6"/>
  <c r="R799" i="6"/>
  <c r="R800" i="6"/>
  <c r="R801" i="6"/>
  <c r="R802" i="6"/>
  <c r="R803" i="6"/>
  <c r="R804" i="6"/>
  <c r="R805" i="6"/>
  <c r="R806" i="6"/>
  <c r="R807" i="6"/>
  <c r="R808" i="6"/>
  <c r="R809" i="6"/>
  <c r="R810" i="6"/>
  <c r="R811" i="6"/>
  <c r="R812" i="6"/>
  <c r="R813" i="6"/>
  <c r="R814" i="6"/>
  <c r="R815" i="6"/>
  <c r="R816" i="6"/>
  <c r="R817" i="6"/>
  <c r="R818" i="6"/>
  <c r="R819" i="6"/>
  <c r="R820" i="6"/>
  <c r="R821" i="6"/>
  <c r="R822" i="6"/>
  <c r="R823" i="6"/>
  <c r="R824" i="6"/>
  <c r="R825" i="6"/>
  <c r="R826" i="6"/>
  <c r="R827" i="6"/>
  <c r="R828" i="6"/>
  <c r="R829" i="6"/>
  <c r="R830" i="6"/>
  <c r="R831" i="6"/>
  <c r="R832" i="6"/>
  <c r="R833" i="6"/>
  <c r="R834" i="6"/>
  <c r="R835" i="6"/>
  <c r="R836" i="6"/>
  <c r="R837" i="6"/>
  <c r="R838" i="6"/>
  <c r="R839" i="6"/>
  <c r="R840" i="6"/>
  <c r="R841" i="6"/>
  <c r="R842" i="6"/>
  <c r="R843" i="6"/>
  <c r="R844" i="6"/>
  <c r="R845" i="6"/>
  <c r="R846" i="6"/>
  <c r="R847" i="6"/>
  <c r="R848" i="6"/>
  <c r="R849" i="6"/>
  <c r="R850" i="6"/>
  <c r="R851" i="6"/>
  <c r="R852" i="6"/>
  <c r="R853" i="6"/>
  <c r="R854" i="6"/>
  <c r="R855" i="6"/>
  <c r="R856" i="6"/>
  <c r="R857" i="6"/>
  <c r="R858" i="6"/>
  <c r="R859" i="6"/>
  <c r="R860" i="6"/>
  <c r="R861" i="6"/>
  <c r="R862" i="6"/>
  <c r="R863" i="6"/>
  <c r="R864" i="6"/>
  <c r="R865" i="6"/>
  <c r="R866" i="6"/>
  <c r="R867" i="6"/>
  <c r="R868" i="6"/>
  <c r="R869" i="6"/>
  <c r="R870" i="6"/>
  <c r="R871" i="6"/>
  <c r="R872" i="6"/>
  <c r="R873" i="6"/>
  <c r="R874" i="6"/>
  <c r="R875" i="6"/>
  <c r="R876" i="6"/>
  <c r="R877" i="6"/>
  <c r="R878" i="6"/>
  <c r="R879" i="6"/>
  <c r="R880" i="6"/>
  <c r="R881" i="6"/>
  <c r="R882" i="6"/>
  <c r="R883" i="6"/>
  <c r="R884" i="6"/>
  <c r="R885" i="6"/>
  <c r="R886" i="6"/>
  <c r="R887" i="6"/>
  <c r="R888" i="6"/>
  <c r="R889" i="6"/>
  <c r="R890" i="6"/>
  <c r="R891" i="6"/>
  <c r="R892" i="6"/>
  <c r="R893" i="6"/>
  <c r="R894" i="6"/>
  <c r="R895" i="6"/>
  <c r="R896" i="6"/>
  <c r="R897" i="6"/>
  <c r="R898" i="6"/>
  <c r="R899" i="6"/>
  <c r="R900" i="6"/>
  <c r="R901" i="6"/>
  <c r="R902" i="6"/>
  <c r="R903" i="6"/>
  <c r="R904" i="6"/>
  <c r="R905" i="6"/>
  <c r="R906" i="6"/>
  <c r="R907" i="6"/>
  <c r="R908" i="6"/>
  <c r="R909" i="6"/>
  <c r="R910" i="6"/>
  <c r="R911" i="6"/>
  <c r="R912" i="6"/>
  <c r="R913" i="6"/>
  <c r="R914" i="6"/>
  <c r="R915" i="6"/>
  <c r="R916" i="6"/>
  <c r="R917" i="6"/>
  <c r="R918" i="6"/>
  <c r="R919" i="6"/>
  <c r="R920" i="6"/>
  <c r="R921" i="6"/>
  <c r="R922" i="6"/>
  <c r="R923" i="6"/>
  <c r="R924" i="6"/>
  <c r="R925" i="6"/>
  <c r="R926" i="6"/>
  <c r="R927" i="6"/>
  <c r="R928" i="6"/>
  <c r="R929" i="6"/>
  <c r="R930" i="6"/>
  <c r="R931" i="6"/>
  <c r="R932" i="6"/>
  <c r="R933" i="6"/>
  <c r="R934" i="6"/>
  <c r="R935" i="6"/>
  <c r="R936" i="6"/>
  <c r="R937" i="6"/>
  <c r="R938" i="6"/>
  <c r="R939" i="6"/>
  <c r="R940" i="6"/>
  <c r="R941" i="6"/>
  <c r="R942" i="6"/>
  <c r="R943" i="6"/>
  <c r="R944" i="6"/>
  <c r="R945" i="6"/>
  <c r="R946" i="6"/>
  <c r="R947" i="6"/>
  <c r="R948" i="6"/>
  <c r="R949" i="6"/>
  <c r="R950" i="6"/>
  <c r="R951" i="6"/>
  <c r="R952" i="6"/>
  <c r="R953" i="6"/>
  <c r="R954" i="6"/>
  <c r="R955" i="6"/>
  <c r="R956" i="6"/>
  <c r="R957" i="6"/>
  <c r="R958" i="6"/>
  <c r="R959" i="6"/>
  <c r="R960" i="6"/>
  <c r="R961" i="6"/>
  <c r="R962" i="6"/>
  <c r="R963" i="6"/>
  <c r="R964" i="6"/>
  <c r="R965" i="6"/>
  <c r="R966" i="6"/>
  <c r="R967" i="6"/>
  <c r="R968" i="6"/>
  <c r="R969" i="6"/>
  <c r="R970" i="6"/>
  <c r="R971" i="6"/>
  <c r="R972" i="6"/>
  <c r="R973" i="6"/>
  <c r="R974" i="6"/>
  <c r="R975" i="6"/>
  <c r="R976" i="6"/>
  <c r="R977" i="6"/>
  <c r="R978" i="6"/>
  <c r="R979" i="6"/>
  <c r="R980" i="6"/>
  <c r="R981" i="6"/>
  <c r="R982" i="6"/>
  <c r="R983" i="6"/>
  <c r="R984" i="6"/>
  <c r="R985" i="6"/>
  <c r="R986" i="6"/>
  <c r="R987" i="6"/>
  <c r="R988" i="6"/>
  <c r="R989" i="6"/>
  <c r="R990" i="6"/>
  <c r="R991" i="6"/>
  <c r="R992" i="6"/>
  <c r="R993" i="6"/>
  <c r="R994" i="6"/>
  <c r="R995" i="6"/>
  <c r="R996" i="6"/>
  <c r="R997" i="6"/>
  <c r="R998" i="6"/>
  <c r="R999" i="6"/>
  <c r="R1000" i="6"/>
  <c r="R1001" i="6"/>
  <c r="R1002" i="6"/>
  <c r="R1003" i="6"/>
  <c r="R1004" i="6"/>
  <c r="R1005" i="6"/>
  <c r="R1006" i="6"/>
  <c r="R1007" i="6"/>
  <c r="R1008" i="6"/>
  <c r="R1009" i="6"/>
  <c r="R1010" i="6"/>
  <c r="R1011" i="6"/>
  <c r="R1012" i="6"/>
  <c r="R1013" i="6"/>
  <c r="R1014" i="6"/>
  <c r="R1015" i="6"/>
  <c r="R1016" i="6"/>
  <c r="R1017" i="6"/>
  <c r="R1018" i="6"/>
  <c r="R1019" i="6"/>
  <c r="R1020" i="6"/>
  <c r="R1021" i="6"/>
  <c r="R1022" i="6"/>
  <c r="R1023" i="6"/>
  <c r="R1024" i="6"/>
  <c r="R1025" i="6"/>
  <c r="R1026" i="6"/>
  <c r="R1027" i="6"/>
  <c r="R1028" i="6"/>
  <c r="R1029" i="6"/>
  <c r="R1030" i="6"/>
  <c r="R1031" i="6"/>
  <c r="R1032" i="6"/>
  <c r="R1033" i="6"/>
  <c r="R1034" i="6"/>
  <c r="R1035" i="6"/>
  <c r="R1036" i="6"/>
  <c r="R1037" i="6"/>
  <c r="R1038" i="6"/>
  <c r="R1039" i="6"/>
  <c r="R1040" i="6"/>
  <c r="R1041" i="6"/>
  <c r="R1042" i="6"/>
  <c r="R1043" i="6"/>
  <c r="R1044" i="6"/>
  <c r="R1045" i="6"/>
  <c r="R1046" i="6"/>
  <c r="R1047" i="6"/>
  <c r="R1048" i="6"/>
  <c r="R1049" i="6"/>
  <c r="R1050" i="6"/>
  <c r="R1051" i="6"/>
  <c r="R1052" i="6"/>
  <c r="R1053" i="6"/>
  <c r="R1054" i="6"/>
  <c r="R1055" i="6"/>
  <c r="R1056" i="6"/>
  <c r="R1057" i="6"/>
  <c r="R1058" i="6"/>
  <c r="R1059" i="6"/>
  <c r="R1060" i="6"/>
  <c r="R1061" i="6"/>
  <c r="R1062" i="6"/>
  <c r="R1063" i="6"/>
  <c r="R1064" i="6"/>
  <c r="R1065" i="6"/>
  <c r="R1066" i="6"/>
  <c r="R1067" i="6"/>
  <c r="R1068" i="6"/>
  <c r="R1069" i="6"/>
  <c r="R1070" i="6"/>
  <c r="R1071" i="6"/>
  <c r="R1072" i="6"/>
  <c r="R1073" i="6"/>
  <c r="R1074" i="6"/>
  <c r="R1075" i="6"/>
  <c r="R1076" i="6"/>
  <c r="R1077" i="6"/>
  <c r="R1078" i="6"/>
  <c r="R1079" i="6"/>
  <c r="R1080" i="6"/>
  <c r="R1081" i="6"/>
  <c r="R1082" i="6"/>
  <c r="R1083" i="6"/>
  <c r="R1084" i="6"/>
  <c r="R1085" i="6"/>
  <c r="R1086" i="6"/>
  <c r="R1087" i="6"/>
  <c r="R1088" i="6"/>
  <c r="R1089" i="6"/>
  <c r="R1090" i="6"/>
  <c r="R1091" i="6"/>
  <c r="R1092" i="6"/>
  <c r="R1093" i="6"/>
  <c r="R1094" i="6"/>
  <c r="R1095" i="6"/>
  <c r="R1096" i="6"/>
  <c r="R1097" i="6"/>
  <c r="R1098" i="6"/>
  <c r="R1099" i="6"/>
  <c r="R1100" i="6"/>
  <c r="R1101" i="6"/>
  <c r="R1102" i="6"/>
  <c r="R1103" i="6"/>
  <c r="R1104" i="6"/>
  <c r="R1105" i="6"/>
  <c r="R1106" i="6"/>
  <c r="R1107" i="6"/>
  <c r="R1108" i="6"/>
  <c r="R1109" i="6"/>
  <c r="R1110" i="6"/>
  <c r="R1111" i="6"/>
  <c r="R1112" i="6"/>
  <c r="R1113" i="6"/>
  <c r="R1114" i="6"/>
  <c r="R1115" i="6"/>
  <c r="R1116" i="6"/>
  <c r="R1117" i="6"/>
  <c r="R1118" i="6"/>
  <c r="R1119" i="6"/>
  <c r="R1120" i="6"/>
  <c r="R1121" i="6"/>
  <c r="R1122" i="6"/>
  <c r="R1123" i="6"/>
  <c r="R1124" i="6"/>
  <c r="R1125" i="6"/>
  <c r="R1126" i="6"/>
  <c r="R1127" i="6"/>
  <c r="R1128" i="6"/>
  <c r="R1129" i="6"/>
  <c r="R1130" i="6"/>
  <c r="R1131" i="6"/>
  <c r="R1132" i="6"/>
  <c r="R1133" i="6"/>
  <c r="R1134" i="6"/>
  <c r="R1135" i="6"/>
  <c r="R1136" i="6"/>
  <c r="R1137" i="6"/>
  <c r="R1138" i="6"/>
  <c r="R1139" i="6"/>
  <c r="R1140" i="6"/>
  <c r="R1141" i="6"/>
  <c r="R1142" i="6"/>
  <c r="R1143" i="6"/>
  <c r="R1144" i="6"/>
  <c r="R1145" i="6"/>
  <c r="R1146" i="6"/>
  <c r="R1147" i="6"/>
  <c r="R1148" i="6"/>
  <c r="R1149" i="6"/>
  <c r="R1150" i="6"/>
  <c r="R1151" i="6"/>
  <c r="R1152" i="6"/>
  <c r="R1153" i="6"/>
  <c r="R1154" i="6"/>
  <c r="R1155" i="6"/>
  <c r="R1156" i="6"/>
  <c r="R1157" i="6"/>
  <c r="R1158" i="6"/>
  <c r="R1159" i="6"/>
  <c r="R1160" i="6"/>
  <c r="R1161" i="6"/>
  <c r="R1162" i="6"/>
  <c r="R1163" i="6"/>
  <c r="R1164" i="6"/>
  <c r="R1165" i="6"/>
  <c r="R1166" i="6"/>
  <c r="R1167" i="6"/>
  <c r="R1168" i="6"/>
  <c r="R1169" i="6"/>
  <c r="R1170" i="6"/>
  <c r="R117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R1201" i="6"/>
  <c r="R1202" i="6"/>
  <c r="R1203" i="6"/>
  <c r="R1204" i="6"/>
  <c r="R1205" i="6"/>
  <c r="R1206" i="6"/>
  <c r="R1207" i="6"/>
  <c r="R1208" i="6"/>
  <c r="R1209" i="6"/>
  <c r="R1210" i="6"/>
  <c r="R1211" i="6"/>
  <c r="R1212" i="6"/>
  <c r="R1213" i="6"/>
  <c r="R1214" i="6"/>
  <c r="R1215" i="6"/>
  <c r="R1216" i="6"/>
  <c r="R1217" i="6"/>
  <c r="R1218" i="6"/>
  <c r="R1219" i="6"/>
  <c r="R1220" i="6"/>
  <c r="R1221" i="6"/>
  <c r="R1222" i="6"/>
  <c r="R1223" i="6"/>
  <c r="R1224" i="6"/>
  <c r="R1225" i="6"/>
  <c r="R1226" i="6"/>
  <c r="R1227" i="6"/>
  <c r="R1228" i="6"/>
  <c r="R1229" i="6"/>
  <c r="R1230" i="6"/>
  <c r="R1231" i="6"/>
  <c r="R1232" i="6"/>
  <c r="R1233" i="6"/>
  <c r="R1234" i="6"/>
  <c r="R1235" i="6"/>
  <c r="R1236" i="6"/>
  <c r="R1237" i="6"/>
  <c r="R1238" i="6"/>
  <c r="R1239" i="6"/>
  <c r="R1240" i="6"/>
  <c r="R1241" i="6"/>
  <c r="R1242" i="6"/>
  <c r="R1243" i="6"/>
  <c r="R1244" i="6"/>
  <c r="R1245" i="6"/>
  <c r="R1246" i="6"/>
  <c r="R1247" i="6"/>
  <c r="R1248" i="6"/>
  <c r="R1249" i="6"/>
  <c r="R1250" i="6"/>
  <c r="R1251" i="6"/>
  <c r="R1252" i="6"/>
  <c r="R1253" i="6"/>
  <c r="R1254" i="6"/>
  <c r="R1255" i="6"/>
  <c r="R1256" i="6"/>
  <c r="R1257" i="6"/>
  <c r="R1258" i="6"/>
  <c r="R1259" i="6"/>
  <c r="R1260" i="6"/>
  <c r="R1261" i="6"/>
  <c r="R1262" i="6"/>
  <c r="R1263" i="6"/>
  <c r="R1264" i="6"/>
  <c r="R1265" i="6"/>
  <c r="R1266" i="6"/>
  <c r="R1267" i="6"/>
  <c r="R1268" i="6"/>
  <c r="R1269" i="6"/>
  <c r="R1270" i="6"/>
  <c r="R1271" i="6"/>
  <c r="R1272" i="6"/>
  <c r="R1273" i="6"/>
  <c r="R1274" i="6"/>
  <c r="R1275" i="6"/>
  <c r="R1276" i="6"/>
  <c r="R1277" i="6"/>
  <c r="R1278" i="6"/>
  <c r="R1279" i="6"/>
  <c r="R1280" i="6"/>
  <c r="R1281" i="6"/>
  <c r="R1282" i="6"/>
  <c r="R1283" i="6"/>
  <c r="R1284" i="6"/>
  <c r="R1285" i="6"/>
  <c r="R1286" i="6"/>
  <c r="R1287" i="6"/>
  <c r="R1288" i="6"/>
  <c r="R1289" i="6"/>
  <c r="R1290" i="6"/>
  <c r="R1291" i="6"/>
  <c r="R1292" i="6"/>
  <c r="R1293" i="6"/>
  <c r="R1294" i="6"/>
  <c r="R1295" i="6"/>
  <c r="R1296" i="6"/>
  <c r="R1297" i="6"/>
  <c r="R1298" i="6"/>
  <c r="R1299" i="6"/>
  <c r="R1300" i="6"/>
  <c r="R1301" i="6"/>
  <c r="R1302" i="6"/>
  <c r="R1303" i="6"/>
  <c r="R1304" i="6"/>
  <c r="R1305" i="6"/>
  <c r="R1306" i="6"/>
  <c r="R1307" i="6"/>
  <c r="R1308" i="6"/>
  <c r="R1309" i="6"/>
  <c r="R1310" i="6"/>
  <c r="R1311" i="6"/>
  <c r="R1312" i="6"/>
  <c r="R1313" i="6"/>
  <c r="R1314" i="6"/>
  <c r="R1315" i="6"/>
  <c r="R1316" i="6"/>
  <c r="R1317" i="6"/>
  <c r="R1318" i="6"/>
  <c r="R1319" i="6"/>
  <c r="R1320" i="6"/>
  <c r="R1321" i="6"/>
  <c r="R1322" i="6"/>
  <c r="R1323" i="6"/>
  <c r="R1324" i="6"/>
  <c r="R1325" i="6"/>
  <c r="R1326" i="6"/>
  <c r="R1327" i="6"/>
  <c r="R1328" i="6"/>
  <c r="R1329" i="6"/>
  <c r="R1330" i="6"/>
  <c r="R1331" i="6"/>
  <c r="R1332" i="6"/>
  <c r="R1333" i="6"/>
  <c r="R1334" i="6"/>
  <c r="R1335" i="6"/>
  <c r="R1336" i="6"/>
  <c r="R1337" i="6"/>
  <c r="R1338" i="6"/>
  <c r="R1339" i="6"/>
  <c r="R1340" i="6"/>
  <c r="R1341" i="6"/>
  <c r="R1342" i="6"/>
  <c r="R1343" i="6"/>
  <c r="R1344" i="6"/>
  <c r="R1345" i="6"/>
  <c r="R1346" i="6"/>
  <c r="R1347" i="6"/>
  <c r="R1348" i="6"/>
  <c r="R1349" i="6"/>
  <c r="R1350" i="6"/>
  <c r="R1351" i="6"/>
  <c r="R1352" i="6"/>
  <c r="R1353" i="6"/>
  <c r="R1354" i="6"/>
  <c r="R1355" i="6"/>
  <c r="R1356" i="6"/>
  <c r="R1357" i="6"/>
  <c r="R1358" i="6"/>
  <c r="R1359" i="6"/>
  <c r="R1360" i="6"/>
  <c r="R1361" i="6"/>
  <c r="R1362" i="6"/>
  <c r="R1363" i="6"/>
  <c r="R1364" i="6"/>
  <c r="R1365" i="6"/>
  <c r="R1366" i="6"/>
  <c r="R1367" i="6"/>
  <c r="R1368" i="6"/>
  <c r="R1369" i="6"/>
  <c r="R1370" i="6"/>
  <c r="R1371" i="6"/>
  <c r="R1372" i="6"/>
  <c r="R1373" i="6"/>
  <c r="R1374" i="6"/>
  <c r="R1375" i="6"/>
  <c r="R1376" i="6"/>
  <c r="R1377" i="6"/>
  <c r="R1378" i="6"/>
  <c r="R1379" i="6"/>
  <c r="R1380" i="6"/>
  <c r="R1381" i="6"/>
  <c r="R1382" i="6"/>
  <c r="R1383" i="6"/>
  <c r="R1384" i="6"/>
  <c r="R1385" i="6"/>
  <c r="R1386" i="6"/>
  <c r="R1387" i="6"/>
  <c r="R1388" i="6"/>
  <c r="R1389" i="6"/>
  <c r="R1390" i="6"/>
  <c r="R1391" i="6"/>
  <c r="R1392" i="6"/>
  <c r="R1393" i="6"/>
  <c r="R1394" i="6"/>
  <c r="R1395" i="6"/>
  <c r="R1396" i="6"/>
  <c r="R1397" i="6"/>
  <c r="R1398" i="6"/>
  <c r="R1399" i="6"/>
  <c r="R1400" i="6"/>
  <c r="R1401" i="6"/>
  <c r="R1402" i="6"/>
  <c r="R1403" i="6"/>
  <c r="R1404" i="6"/>
  <c r="R1405" i="6"/>
  <c r="R1406" i="6"/>
  <c r="R1407" i="6"/>
  <c r="R1408" i="6"/>
  <c r="R1409" i="6"/>
  <c r="R1410" i="6"/>
  <c r="R1411" i="6"/>
  <c r="R1412" i="6"/>
  <c r="R1413" i="6"/>
  <c r="R1414" i="6"/>
  <c r="R1415" i="6"/>
  <c r="R1416" i="6"/>
  <c r="R1417" i="6"/>
  <c r="R1418" i="6"/>
  <c r="R1419" i="6"/>
  <c r="R1420" i="6"/>
  <c r="R1421" i="6"/>
  <c r="R1422" i="6"/>
  <c r="R1423" i="6"/>
  <c r="R1424" i="6"/>
  <c r="R1425" i="6"/>
  <c r="R1426" i="6"/>
  <c r="R1427" i="6"/>
  <c r="R1428" i="6"/>
  <c r="R1429" i="6"/>
  <c r="R1430" i="6"/>
  <c r="R1431" i="6"/>
  <c r="R1432" i="6"/>
  <c r="R1433" i="6"/>
  <c r="R1434" i="6"/>
  <c r="R1435" i="6"/>
  <c r="R1436" i="6"/>
  <c r="R1437" i="6"/>
  <c r="R1438" i="6"/>
  <c r="R1439" i="6"/>
  <c r="R1440" i="6"/>
  <c r="R1441" i="6"/>
  <c r="R1442" i="6"/>
  <c r="R1443" i="6"/>
  <c r="R1444" i="6"/>
  <c r="R1445" i="6"/>
  <c r="R1446" i="6"/>
  <c r="R1447" i="6"/>
  <c r="R1448" i="6"/>
  <c r="R1449" i="6"/>
  <c r="R1450" i="6"/>
  <c r="R1451" i="6"/>
  <c r="R1452" i="6"/>
  <c r="R1453" i="6"/>
  <c r="R1454" i="6"/>
  <c r="R1455" i="6"/>
  <c r="R1456" i="6"/>
  <c r="R1457" i="6"/>
  <c r="R1458" i="6"/>
  <c r="R1459" i="6"/>
  <c r="R1460" i="6"/>
  <c r="R1461" i="6"/>
  <c r="R1462" i="6"/>
  <c r="R1463" i="6"/>
  <c r="R1464" i="6"/>
  <c r="R1465" i="6"/>
  <c r="R1466" i="6"/>
  <c r="R1467" i="6"/>
  <c r="R1468" i="6"/>
  <c r="R1469" i="6"/>
  <c r="R1470" i="6"/>
  <c r="R1471" i="6"/>
  <c r="R1472" i="6"/>
  <c r="R1473" i="6"/>
  <c r="R1474" i="6"/>
  <c r="R1475" i="6"/>
  <c r="R1476" i="6"/>
  <c r="R1477" i="6"/>
  <c r="R1478" i="6"/>
  <c r="R1479" i="6"/>
  <c r="R1480" i="6"/>
  <c r="R1481" i="6"/>
  <c r="R1482" i="6"/>
  <c r="R1483" i="6"/>
  <c r="R1484" i="6"/>
  <c r="R1485" i="6"/>
  <c r="R1486" i="6"/>
  <c r="R1487" i="6"/>
  <c r="R1488" i="6"/>
  <c r="R1489" i="6"/>
  <c r="R1490" i="6"/>
  <c r="R1491" i="6"/>
  <c r="R1492" i="6"/>
  <c r="R1493" i="6"/>
  <c r="R1494" i="6"/>
  <c r="R1495" i="6"/>
  <c r="R1496" i="6"/>
  <c r="R1497" i="6"/>
  <c r="R1498" i="6"/>
  <c r="R1499" i="6"/>
  <c r="R1500" i="6"/>
  <c r="R1501" i="6"/>
  <c r="R1502" i="6"/>
  <c r="R1503" i="6"/>
  <c r="R1504" i="6"/>
  <c r="R1505" i="6"/>
  <c r="R1506" i="6"/>
  <c r="R1507" i="6"/>
  <c r="R1508" i="6"/>
  <c r="R1509" i="6"/>
  <c r="R1510" i="6"/>
  <c r="R1511" i="6"/>
  <c r="R1512" i="6"/>
  <c r="R1513" i="6"/>
  <c r="R1514" i="6"/>
  <c r="R1515" i="6"/>
  <c r="R1516" i="6"/>
  <c r="R1517" i="6"/>
  <c r="R1518" i="6"/>
  <c r="R1519" i="6"/>
  <c r="R1520" i="6"/>
  <c r="R1521" i="6"/>
  <c r="R1522" i="6"/>
  <c r="R1523" i="6"/>
  <c r="R1524" i="6"/>
  <c r="R1525" i="6"/>
  <c r="R1526" i="6"/>
  <c r="R1527" i="6"/>
  <c r="R1528" i="6"/>
  <c r="R1529" i="6"/>
  <c r="R1530" i="6"/>
  <c r="R1531" i="6"/>
  <c r="R1532" i="6"/>
  <c r="R1533" i="6"/>
  <c r="R1534" i="6"/>
  <c r="R1535" i="6"/>
  <c r="R1536" i="6"/>
  <c r="R1537" i="6"/>
  <c r="R1538" i="6"/>
  <c r="R1539" i="6"/>
  <c r="R1540" i="6"/>
  <c r="R1541" i="6"/>
  <c r="R1542" i="6"/>
  <c r="R1543" i="6"/>
  <c r="R1544" i="6"/>
  <c r="R1545" i="6"/>
  <c r="R1546" i="6"/>
  <c r="R1547" i="6"/>
  <c r="R1548" i="6"/>
  <c r="R1549" i="6"/>
  <c r="R1550" i="6"/>
  <c r="R1551" i="6"/>
  <c r="R1552" i="6"/>
  <c r="R1553" i="6"/>
  <c r="R1554" i="6"/>
  <c r="R1555" i="6"/>
  <c r="R1556" i="6"/>
  <c r="R1557" i="6"/>
  <c r="R1558" i="6"/>
  <c r="R1559" i="6"/>
  <c r="R1560" i="6"/>
  <c r="R1561" i="6"/>
  <c r="R1562" i="6"/>
  <c r="R1563" i="6"/>
  <c r="R1564" i="6"/>
  <c r="R1565" i="6"/>
  <c r="R1566" i="6"/>
  <c r="R1567" i="6"/>
  <c r="R1568" i="6"/>
  <c r="R1569" i="6"/>
  <c r="R1570" i="6"/>
  <c r="R1571" i="6"/>
  <c r="R1572" i="6"/>
  <c r="R1573" i="6"/>
  <c r="R1574" i="6"/>
  <c r="R1575" i="6"/>
  <c r="R1576" i="6"/>
  <c r="R1577" i="6"/>
  <c r="R1578" i="6"/>
  <c r="R1579" i="6"/>
  <c r="R1580" i="6"/>
  <c r="R1581" i="6"/>
  <c r="R1582" i="6"/>
  <c r="R1583" i="6"/>
  <c r="R1584" i="6"/>
  <c r="R1585" i="6"/>
  <c r="R1586" i="6"/>
  <c r="R1587" i="6"/>
  <c r="R1588" i="6"/>
  <c r="R1589" i="6"/>
  <c r="R1590" i="6"/>
  <c r="R1591" i="6"/>
  <c r="R1592" i="6"/>
  <c r="R1593" i="6"/>
  <c r="R1594" i="6"/>
  <c r="R1595" i="6"/>
  <c r="R1596" i="6"/>
  <c r="R1597" i="6"/>
  <c r="R1598" i="6"/>
  <c r="R1599" i="6"/>
  <c r="R1600" i="6"/>
  <c r="R1601" i="6"/>
  <c r="R1602" i="6"/>
  <c r="R1603" i="6"/>
  <c r="R1604" i="6"/>
  <c r="R1605" i="6"/>
  <c r="R1606" i="6"/>
  <c r="R1607" i="6"/>
  <c r="R1608" i="6"/>
  <c r="R1609" i="6"/>
  <c r="R1610" i="6"/>
  <c r="R1611" i="6"/>
  <c r="R1612" i="6"/>
  <c r="R1613" i="6"/>
  <c r="R1614" i="6"/>
  <c r="R1615" i="6"/>
  <c r="R1616" i="6"/>
  <c r="R1617" i="6"/>
  <c r="R1618" i="6"/>
  <c r="R1619" i="6"/>
  <c r="R1620" i="6"/>
  <c r="R1621" i="6"/>
  <c r="R1622" i="6"/>
  <c r="R1623" i="6"/>
  <c r="R1624" i="6"/>
  <c r="R1625" i="6"/>
  <c r="R1626" i="6"/>
  <c r="R1627" i="6"/>
  <c r="R1628" i="6"/>
  <c r="R1629" i="6"/>
  <c r="R1630" i="6"/>
  <c r="R1631" i="6"/>
  <c r="R1632" i="6"/>
  <c r="R1633" i="6"/>
  <c r="R1634" i="6"/>
  <c r="R1635" i="6"/>
  <c r="R1636" i="6"/>
  <c r="R1637" i="6"/>
  <c r="R1638" i="6"/>
  <c r="R1639" i="6"/>
  <c r="R1640" i="6"/>
  <c r="R1641" i="6"/>
  <c r="R1642" i="6"/>
  <c r="R1643" i="6"/>
  <c r="R1644" i="6"/>
  <c r="R1645" i="6"/>
  <c r="R1646" i="6"/>
  <c r="R1647" i="6"/>
  <c r="R1648" i="6"/>
  <c r="R1649" i="6"/>
  <c r="R1650" i="6"/>
  <c r="R1651" i="6"/>
  <c r="R1652" i="6"/>
  <c r="R1653" i="6"/>
  <c r="R1654" i="6"/>
  <c r="R1655" i="6"/>
  <c r="R1656" i="6"/>
  <c r="R1657" i="6"/>
  <c r="R1658" i="6"/>
  <c r="R1659" i="6"/>
  <c r="R1660" i="6"/>
  <c r="R1661" i="6"/>
  <c r="R1662" i="6"/>
  <c r="R1663" i="6"/>
  <c r="R1664" i="6"/>
  <c r="R1665" i="6"/>
  <c r="R1666" i="6"/>
  <c r="R1667" i="6"/>
  <c r="R1668" i="6"/>
  <c r="R1669" i="6"/>
  <c r="R1670" i="6"/>
  <c r="R1671" i="6"/>
  <c r="R1672" i="6"/>
  <c r="R1673" i="6"/>
  <c r="R1674" i="6"/>
  <c r="R1675" i="6"/>
  <c r="R1676" i="6"/>
  <c r="R1677" i="6"/>
  <c r="R1678" i="6"/>
  <c r="R1679" i="6"/>
  <c r="R1680" i="6"/>
  <c r="R1681" i="6"/>
  <c r="R1682" i="6"/>
  <c r="R1683" i="6"/>
  <c r="R1684" i="6"/>
  <c r="R1685" i="6"/>
  <c r="R1686" i="6"/>
  <c r="R1687" i="6"/>
  <c r="R1688" i="6"/>
  <c r="R1689" i="6"/>
  <c r="R1690" i="6"/>
  <c r="R1691" i="6"/>
  <c r="R1692" i="6"/>
  <c r="R1693" i="6"/>
  <c r="R1694" i="6"/>
  <c r="R1695" i="6"/>
  <c r="R1696" i="6"/>
  <c r="R1697" i="6"/>
  <c r="R1698" i="6"/>
  <c r="R1699" i="6"/>
  <c r="R1700" i="6"/>
  <c r="R1701" i="6"/>
  <c r="R1702" i="6"/>
  <c r="R1703" i="6"/>
  <c r="R1704" i="6"/>
  <c r="R1705" i="6"/>
  <c r="R1706" i="6"/>
  <c r="R1707" i="6"/>
  <c r="R1708" i="6"/>
  <c r="R1709" i="6"/>
  <c r="R1710" i="6"/>
  <c r="R1711" i="6"/>
  <c r="R1712" i="6"/>
  <c r="R1713" i="6"/>
  <c r="R1714" i="6"/>
  <c r="R1715" i="6"/>
  <c r="R1716" i="6"/>
  <c r="R1717" i="6"/>
  <c r="R1718" i="6"/>
  <c r="R1719" i="6"/>
  <c r="R1720" i="6"/>
  <c r="R1721" i="6"/>
  <c r="R1722" i="6"/>
  <c r="R1723" i="6"/>
  <c r="R1724" i="6"/>
  <c r="R1725" i="6"/>
  <c r="R1726" i="6"/>
  <c r="R1727" i="6"/>
  <c r="R1728" i="6"/>
  <c r="R1729" i="6"/>
  <c r="R1730" i="6"/>
  <c r="R1731" i="6"/>
  <c r="R1732" i="6"/>
  <c r="R1733" i="6"/>
  <c r="R1734" i="6"/>
  <c r="R1735" i="6"/>
  <c r="R1736" i="6"/>
  <c r="R1737" i="6"/>
  <c r="R1738" i="6"/>
  <c r="R1739" i="6"/>
  <c r="R1740" i="6"/>
  <c r="R1741" i="6"/>
  <c r="R1742" i="6"/>
  <c r="R1743" i="6"/>
  <c r="R1744" i="6"/>
  <c r="R1745" i="6"/>
  <c r="R1746" i="6"/>
  <c r="R1747" i="6"/>
  <c r="R1748" i="6"/>
  <c r="R1749" i="6"/>
  <c r="R1750" i="6"/>
  <c r="R1751" i="6"/>
  <c r="R1752" i="6"/>
  <c r="R1753" i="6"/>
  <c r="R1754" i="6"/>
  <c r="R1755" i="6"/>
  <c r="R1756" i="6"/>
  <c r="R1757" i="6"/>
  <c r="R1758" i="6"/>
  <c r="R1759" i="6"/>
  <c r="R1760" i="6"/>
  <c r="R1761" i="6"/>
  <c r="R1762" i="6"/>
  <c r="R1763" i="6"/>
  <c r="R1764" i="6"/>
  <c r="R1765" i="6"/>
  <c r="R1766" i="6"/>
  <c r="R1767" i="6"/>
  <c r="R1768" i="6"/>
  <c r="R1769" i="6"/>
  <c r="R1770" i="6"/>
  <c r="R1771" i="6"/>
  <c r="R1772" i="6"/>
  <c r="R1773" i="6"/>
  <c r="R1774" i="6"/>
  <c r="R1775" i="6"/>
  <c r="R1776" i="6"/>
  <c r="R1777" i="6"/>
  <c r="R1778" i="6"/>
  <c r="R1779" i="6"/>
  <c r="R1780" i="6"/>
  <c r="R1781" i="6"/>
  <c r="R1782" i="6"/>
  <c r="R1783" i="6"/>
  <c r="R1784" i="6"/>
  <c r="R1785" i="6"/>
  <c r="R1786" i="6"/>
  <c r="R1787" i="6"/>
  <c r="R1788" i="6"/>
  <c r="R1789" i="6"/>
  <c r="R1790" i="6"/>
  <c r="R1791" i="6"/>
  <c r="R1792" i="6"/>
  <c r="R1793" i="6"/>
  <c r="R1794" i="6"/>
  <c r="R1795" i="6"/>
  <c r="R1796" i="6"/>
  <c r="R1797" i="6"/>
  <c r="R1798" i="6"/>
  <c r="R1799" i="6"/>
  <c r="R1800" i="6"/>
  <c r="R1801" i="6"/>
  <c r="R1802" i="6"/>
  <c r="R1803" i="6"/>
  <c r="R1804" i="6"/>
  <c r="R1805" i="6"/>
  <c r="R1806" i="6"/>
  <c r="R1807" i="6"/>
  <c r="R1808" i="6"/>
  <c r="R1809" i="6"/>
  <c r="R1810" i="6"/>
  <c r="R1811" i="6"/>
  <c r="R1812" i="6"/>
  <c r="R1813" i="6"/>
  <c r="R1814" i="6"/>
  <c r="R1815" i="6"/>
  <c r="R1816" i="6"/>
  <c r="R1817" i="6"/>
  <c r="R1818" i="6"/>
  <c r="R1819" i="6"/>
  <c r="R1820" i="6"/>
  <c r="R1821" i="6"/>
  <c r="R1822" i="6"/>
  <c r="R1823" i="6"/>
  <c r="R1824" i="6"/>
  <c r="R1825" i="6"/>
  <c r="R1826" i="6"/>
  <c r="R1827" i="6"/>
  <c r="R1828" i="6"/>
  <c r="R1829" i="6"/>
  <c r="R1830" i="6"/>
  <c r="R1831" i="6"/>
  <c r="R1832" i="6"/>
  <c r="R1833" i="6"/>
  <c r="R1834" i="6"/>
  <c r="R1835" i="6"/>
  <c r="R1836" i="6"/>
  <c r="R1837" i="6"/>
  <c r="R1838" i="6"/>
  <c r="R1839" i="6"/>
  <c r="R1840" i="6"/>
  <c r="R1841" i="6"/>
  <c r="R1842" i="6"/>
  <c r="R1843" i="6"/>
  <c r="R1844" i="6"/>
  <c r="R1845" i="6"/>
  <c r="R1846" i="6"/>
  <c r="R1847" i="6"/>
  <c r="R1848" i="6"/>
  <c r="R1849" i="6"/>
  <c r="R1850" i="6"/>
  <c r="R1851" i="6"/>
  <c r="R1852" i="6"/>
  <c r="R1853" i="6"/>
  <c r="R1854" i="6"/>
  <c r="R1855" i="6"/>
  <c r="R1856" i="6"/>
  <c r="R1857" i="6"/>
  <c r="R1858" i="6"/>
  <c r="R1859" i="6"/>
  <c r="R1860" i="6"/>
  <c r="R1861" i="6"/>
  <c r="R1862" i="6"/>
  <c r="R1863" i="6"/>
  <c r="R1864" i="6"/>
  <c r="R1865" i="6"/>
  <c r="R1866" i="6"/>
  <c r="R1867" i="6"/>
  <c r="R1868" i="6"/>
  <c r="R1869" i="6"/>
  <c r="R1870" i="6"/>
  <c r="R1871" i="6"/>
  <c r="R1872" i="6"/>
  <c r="R1873" i="6"/>
  <c r="R1874" i="6"/>
  <c r="R1875" i="6"/>
  <c r="R1876" i="6"/>
  <c r="R1877" i="6"/>
  <c r="R1878" i="6"/>
  <c r="R1879" i="6"/>
  <c r="R1880" i="6"/>
  <c r="R1881" i="6"/>
  <c r="R1882" i="6"/>
  <c r="R1883" i="6"/>
  <c r="R1884" i="6"/>
  <c r="R1885" i="6"/>
  <c r="R1886" i="6"/>
  <c r="R1887" i="6"/>
  <c r="R1888" i="6"/>
  <c r="R1889" i="6"/>
  <c r="R1890" i="6"/>
  <c r="R1891" i="6"/>
  <c r="R1892" i="6"/>
  <c r="R1893" i="6"/>
  <c r="R1894" i="6"/>
  <c r="R1895" i="6"/>
  <c r="R1896" i="6"/>
  <c r="R1897" i="6"/>
  <c r="R1898" i="6"/>
  <c r="R1899" i="6"/>
  <c r="R1900" i="6"/>
  <c r="R1901" i="6"/>
  <c r="R1902" i="6"/>
  <c r="R1903" i="6"/>
  <c r="R1904" i="6"/>
  <c r="R1905" i="6"/>
  <c r="R1906" i="6"/>
  <c r="R1907" i="6"/>
  <c r="R1908" i="6"/>
  <c r="R1909" i="6"/>
  <c r="R1910" i="6"/>
  <c r="R1911" i="6"/>
  <c r="R1912" i="6"/>
  <c r="R1913" i="6"/>
  <c r="R1914" i="6"/>
  <c r="R1915" i="6"/>
  <c r="R1916" i="6"/>
  <c r="R1917" i="6"/>
  <c r="R1918" i="6"/>
  <c r="R1919" i="6"/>
  <c r="R1920" i="6"/>
  <c r="R1921" i="6"/>
  <c r="R1922" i="6"/>
  <c r="R1923" i="6"/>
  <c r="R1924" i="6"/>
  <c r="R1925" i="6"/>
  <c r="R1926" i="6"/>
  <c r="R1927" i="6"/>
  <c r="R1928" i="6"/>
  <c r="R1929" i="6"/>
  <c r="R1930" i="6"/>
  <c r="R1931" i="6"/>
  <c r="R1932" i="6"/>
  <c r="R1933" i="6"/>
  <c r="R1934" i="6"/>
  <c r="R1935" i="6"/>
  <c r="R1936" i="6"/>
  <c r="R1937" i="6"/>
  <c r="R1938" i="6"/>
  <c r="R1939" i="6"/>
  <c r="R1940" i="6"/>
  <c r="R1941" i="6"/>
  <c r="R1942" i="6"/>
  <c r="R1943" i="6"/>
  <c r="R1944" i="6"/>
  <c r="R1945" i="6"/>
  <c r="R1946" i="6"/>
  <c r="R1947" i="6"/>
  <c r="R1948" i="6"/>
  <c r="R1949" i="6"/>
  <c r="R1950" i="6"/>
  <c r="R1951" i="6"/>
  <c r="R1952" i="6"/>
  <c r="R1953" i="6"/>
  <c r="R1954" i="6"/>
  <c r="R1955" i="6"/>
  <c r="R1956" i="6"/>
  <c r="R1957" i="6"/>
  <c r="R1958" i="6"/>
  <c r="R1959" i="6"/>
  <c r="R1960" i="6"/>
  <c r="R1961" i="6"/>
  <c r="R1962" i="6"/>
  <c r="R1963" i="6"/>
  <c r="R1964" i="6"/>
  <c r="R1965" i="6"/>
  <c r="R1966" i="6"/>
  <c r="R1967" i="6"/>
  <c r="R1968" i="6"/>
  <c r="R1969" i="6"/>
  <c r="R1970" i="6"/>
  <c r="R1971" i="6"/>
  <c r="R1972" i="6"/>
  <c r="R1973" i="6"/>
  <c r="R1974" i="6"/>
  <c r="R1975" i="6"/>
  <c r="R1976" i="6"/>
  <c r="R1977" i="6"/>
  <c r="R1978" i="6"/>
  <c r="R1979" i="6"/>
  <c r="R1980" i="6"/>
  <c r="R1981" i="6"/>
  <c r="R1982" i="6"/>
  <c r="R1983" i="6"/>
  <c r="R1984" i="6"/>
  <c r="R1985" i="6"/>
  <c r="R1986" i="6"/>
  <c r="R1987" i="6"/>
  <c r="R1988" i="6"/>
  <c r="R1989" i="6"/>
  <c r="R1990" i="6"/>
  <c r="R1991" i="6"/>
  <c r="R1992" i="6"/>
  <c r="R1993" i="6"/>
  <c r="R1994" i="6"/>
  <c r="R1995" i="6"/>
  <c r="R1996" i="6"/>
  <c r="R1997" i="6"/>
  <c r="R1998" i="6"/>
  <c r="R1999" i="6"/>
  <c r="R2000" i="6"/>
  <c r="R2001" i="6"/>
  <c r="R2002" i="6"/>
  <c r="R2003" i="6"/>
  <c r="R2004" i="6"/>
  <c r="R2005" i="6"/>
  <c r="R2006" i="6"/>
  <c r="R2007" i="6"/>
  <c r="R2008" i="6"/>
  <c r="R2009" i="6"/>
  <c r="R2010" i="6"/>
  <c r="R2011" i="6"/>
  <c r="R2012" i="6"/>
  <c r="R2013" i="6"/>
  <c r="R2014" i="6"/>
  <c r="R2015" i="6"/>
  <c r="R2016" i="6"/>
  <c r="R2017" i="6"/>
  <c r="R2018" i="6"/>
  <c r="R2019" i="6"/>
  <c r="R2020" i="6"/>
  <c r="R2021" i="6"/>
  <c r="R2022" i="6"/>
  <c r="R2023" i="6"/>
  <c r="R2024" i="6"/>
  <c r="R2025" i="6"/>
  <c r="R2026" i="6"/>
  <c r="R2027" i="6"/>
  <c r="R2028" i="6"/>
  <c r="R2029" i="6"/>
  <c r="R2030" i="6"/>
  <c r="R2031" i="6"/>
  <c r="R2032" i="6"/>
  <c r="R2033" i="6"/>
  <c r="R2034" i="6"/>
  <c r="R2035" i="6"/>
  <c r="R2036" i="6"/>
  <c r="R2037" i="6"/>
  <c r="R2038" i="6"/>
  <c r="R2039" i="6"/>
  <c r="R2040" i="6"/>
  <c r="R2041" i="6"/>
  <c r="R2042" i="6"/>
  <c r="R2043" i="6"/>
  <c r="R2044" i="6"/>
  <c r="R2045" i="6"/>
  <c r="R2046" i="6"/>
  <c r="R2047" i="6"/>
  <c r="R2048" i="6"/>
  <c r="R2049" i="6"/>
  <c r="R2050" i="6"/>
  <c r="R2051" i="6"/>
  <c r="R2052" i="6"/>
  <c r="R2053" i="6"/>
  <c r="R2054" i="6"/>
  <c r="R2055" i="6"/>
  <c r="R2056" i="6"/>
  <c r="R2057" i="6"/>
  <c r="R2058" i="6"/>
  <c r="R2059" i="6"/>
  <c r="R2060" i="6"/>
  <c r="R2061" i="6"/>
  <c r="R2062" i="6"/>
  <c r="R2063" i="6"/>
  <c r="R2064" i="6"/>
  <c r="R2065" i="6"/>
  <c r="R2066" i="6"/>
  <c r="R2067" i="6"/>
  <c r="R2068" i="6"/>
  <c r="R2069" i="6"/>
  <c r="R2070" i="6"/>
  <c r="R2071" i="6"/>
  <c r="R2072" i="6"/>
  <c r="R2073" i="6"/>
  <c r="R2074" i="6"/>
  <c r="R2075" i="6"/>
  <c r="R2076" i="6"/>
  <c r="R2077" i="6"/>
  <c r="R2078" i="6"/>
  <c r="R2079" i="6"/>
  <c r="R2080" i="6"/>
  <c r="R2081" i="6"/>
  <c r="R2082" i="6"/>
  <c r="R2083" i="6"/>
  <c r="R2084" i="6"/>
  <c r="R2085" i="6"/>
  <c r="R2086" i="6"/>
  <c r="R2087" i="6"/>
  <c r="R2088" i="6"/>
  <c r="R2089" i="6"/>
  <c r="R2090" i="6"/>
  <c r="R2091" i="6"/>
  <c r="R2092" i="6"/>
  <c r="R2093" i="6"/>
  <c r="R2094" i="6"/>
  <c r="R2095" i="6"/>
  <c r="R2096" i="6"/>
  <c r="R2097" i="6"/>
  <c r="R2098" i="6"/>
  <c r="R2099" i="6"/>
  <c r="R2100" i="6"/>
  <c r="R2101" i="6"/>
  <c r="R2102" i="6"/>
  <c r="R2103" i="6"/>
  <c r="R2104" i="6"/>
  <c r="R2105" i="6"/>
  <c r="R2106" i="6"/>
  <c r="R2107" i="6"/>
  <c r="R2108" i="6"/>
  <c r="R2109" i="6"/>
  <c r="R2110" i="6"/>
  <c r="R2111" i="6"/>
  <c r="R2112" i="6"/>
  <c r="R2113" i="6"/>
  <c r="R2114" i="6"/>
  <c r="R2115" i="6"/>
  <c r="R2116" i="6"/>
  <c r="R2117" i="6"/>
  <c r="R2118" i="6"/>
  <c r="R2119" i="6"/>
  <c r="R2120" i="6"/>
  <c r="R2121" i="6"/>
  <c r="R2122" i="6"/>
  <c r="R2123" i="6"/>
  <c r="R2124" i="6"/>
  <c r="R2125" i="6"/>
  <c r="R2126" i="6"/>
  <c r="R2127" i="6"/>
  <c r="R2128" i="6"/>
  <c r="R2129" i="6"/>
  <c r="R2130" i="6"/>
  <c r="R2131" i="6"/>
  <c r="R2132" i="6"/>
  <c r="R2133" i="6"/>
  <c r="R2134" i="6"/>
  <c r="R2135" i="6"/>
  <c r="R2136" i="6"/>
  <c r="R2137" i="6"/>
  <c r="R2138" i="6"/>
  <c r="R2139" i="6"/>
  <c r="R2140" i="6"/>
  <c r="R2141" i="6"/>
  <c r="R2142" i="6"/>
  <c r="R2143" i="6"/>
  <c r="R2144" i="6"/>
  <c r="R2145" i="6"/>
  <c r="R2146" i="6"/>
  <c r="R2147" i="6"/>
  <c r="R2148" i="6"/>
  <c r="R2149" i="6"/>
  <c r="R2150" i="6"/>
  <c r="R2151" i="6"/>
  <c r="R2152" i="6"/>
  <c r="R2153" i="6"/>
  <c r="R2154" i="6"/>
  <c r="R2155" i="6"/>
  <c r="R2156" i="6"/>
  <c r="R2157" i="6"/>
  <c r="R2158" i="6"/>
  <c r="R2159" i="6"/>
  <c r="R2160" i="6"/>
  <c r="R2161" i="6"/>
  <c r="R2162" i="6"/>
  <c r="R2163" i="6"/>
  <c r="R2164" i="6"/>
  <c r="R2165" i="6"/>
  <c r="R2166" i="6"/>
  <c r="R2167" i="6"/>
  <c r="R2168" i="6"/>
  <c r="R2169" i="6"/>
  <c r="R2170" i="6"/>
  <c r="R2171" i="6"/>
  <c r="R2172" i="6"/>
  <c r="R2173" i="6"/>
  <c r="R2174" i="6"/>
  <c r="R2175" i="6"/>
  <c r="R2176" i="6"/>
  <c r="R2177" i="6"/>
  <c r="R2178" i="6"/>
  <c r="R2179" i="6"/>
  <c r="R2180" i="6"/>
  <c r="R2181" i="6"/>
  <c r="R2182" i="6"/>
  <c r="R2183" i="6"/>
  <c r="R2184" i="6"/>
  <c r="R2185" i="6"/>
  <c r="R2186" i="6"/>
  <c r="R2187" i="6"/>
  <c r="R2188" i="6"/>
  <c r="R2189" i="6"/>
  <c r="R2190" i="6"/>
  <c r="R2191" i="6"/>
  <c r="R2192" i="6"/>
  <c r="R2193" i="6"/>
  <c r="R2194" i="6"/>
  <c r="R2195" i="6"/>
  <c r="R2196" i="6"/>
  <c r="R2197" i="6"/>
  <c r="R2198" i="6"/>
  <c r="R2199" i="6"/>
  <c r="R2200" i="6"/>
  <c r="R2201" i="6"/>
  <c r="R2202" i="6"/>
  <c r="R2203" i="6"/>
  <c r="R2204" i="6"/>
  <c r="R2205" i="6"/>
  <c r="R2206" i="6"/>
  <c r="R2207" i="6"/>
  <c r="R2208" i="6"/>
  <c r="R2209" i="6"/>
  <c r="R2210" i="6"/>
  <c r="R2211" i="6"/>
  <c r="R2212" i="6"/>
  <c r="R2213" i="6"/>
  <c r="R2214" i="6"/>
  <c r="R2215" i="6"/>
  <c r="R2216" i="6"/>
  <c r="R2217" i="6"/>
  <c r="R2218" i="6"/>
  <c r="R2219" i="6"/>
  <c r="R2220" i="6"/>
  <c r="R2221" i="6"/>
  <c r="R2222" i="6"/>
  <c r="R2223" i="6"/>
  <c r="R2224" i="6"/>
  <c r="R2225" i="6"/>
  <c r="R2226" i="6"/>
  <c r="R2227" i="6"/>
  <c r="R2228" i="6"/>
  <c r="R2229" i="6"/>
  <c r="R2230" i="6"/>
  <c r="R2231" i="6"/>
  <c r="R2232" i="6"/>
  <c r="R2233" i="6"/>
  <c r="R2234" i="6"/>
  <c r="R2235" i="6"/>
  <c r="R2236" i="6"/>
  <c r="R2237" i="6"/>
  <c r="R2238" i="6"/>
  <c r="R2239" i="6"/>
  <c r="R2240" i="6"/>
  <c r="R2241" i="6"/>
  <c r="R2242" i="6"/>
  <c r="R2243" i="6"/>
  <c r="R2244" i="6"/>
  <c r="R2245" i="6"/>
  <c r="R2246" i="6"/>
  <c r="R2247" i="6"/>
  <c r="R2248" i="6"/>
  <c r="R2249" i="6"/>
  <c r="R2250" i="6"/>
  <c r="R2251" i="6"/>
  <c r="R2252" i="6"/>
  <c r="R2253" i="6"/>
  <c r="R2254" i="6"/>
  <c r="R2255" i="6"/>
  <c r="R2256" i="6"/>
  <c r="R2257" i="6"/>
  <c r="R2258" i="6"/>
  <c r="R2259" i="6"/>
  <c r="R2260" i="6"/>
  <c r="R2261" i="6"/>
  <c r="R2262" i="6"/>
  <c r="R2263" i="6"/>
  <c r="R2264" i="6"/>
  <c r="R2265" i="6"/>
  <c r="R2266" i="6"/>
  <c r="R2267" i="6"/>
  <c r="R2268" i="6"/>
  <c r="R2269" i="6"/>
  <c r="R2270" i="6"/>
  <c r="R2271" i="6"/>
  <c r="R2272" i="6"/>
  <c r="R2273" i="6"/>
  <c r="R2274" i="6"/>
  <c r="R2275" i="6"/>
  <c r="R2276" i="6"/>
  <c r="R2277" i="6"/>
  <c r="R2278" i="6"/>
  <c r="R2279" i="6"/>
  <c r="R2280" i="6"/>
  <c r="R2281" i="6"/>
  <c r="R2282" i="6"/>
  <c r="R2283" i="6"/>
  <c r="R2284" i="6"/>
  <c r="R2285" i="6"/>
  <c r="R2286" i="6"/>
  <c r="R2287" i="6"/>
  <c r="R2288" i="6"/>
  <c r="R2289" i="6"/>
  <c r="R2290" i="6"/>
  <c r="R2291" i="6"/>
  <c r="R2292" i="6"/>
  <c r="R2293" i="6"/>
  <c r="R2294" i="6"/>
  <c r="R2295" i="6"/>
  <c r="R2296" i="6"/>
  <c r="R2297" i="6"/>
  <c r="R2298" i="6"/>
  <c r="R2299" i="6"/>
  <c r="R2300" i="6"/>
  <c r="R2301" i="6"/>
  <c r="R2302" i="6"/>
  <c r="R2303" i="6"/>
  <c r="R2304" i="6"/>
  <c r="R2305" i="6"/>
  <c r="R2306" i="6"/>
  <c r="R2307" i="6"/>
  <c r="R2308" i="6"/>
  <c r="R2309" i="6"/>
  <c r="R2310" i="6"/>
  <c r="R2311" i="6"/>
  <c r="R2312" i="6"/>
  <c r="R2313" i="6"/>
  <c r="R2314" i="6"/>
  <c r="R2315" i="6"/>
  <c r="R2316" i="6"/>
  <c r="R2317" i="6"/>
  <c r="R2318" i="6"/>
  <c r="R2319" i="6"/>
  <c r="R2320" i="6"/>
  <c r="R2321" i="6"/>
  <c r="R2322" i="6"/>
  <c r="R2323" i="6"/>
  <c r="R2324" i="6"/>
  <c r="R2325" i="6"/>
  <c r="R2326" i="6"/>
  <c r="R2327" i="6"/>
  <c r="R2328" i="6"/>
  <c r="R2329" i="6"/>
  <c r="R2330" i="6"/>
  <c r="R2331" i="6"/>
  <c r="R2332" i="6"/>
  <c r="R2333" i="6"/>
  <c r="R2334" i="6"/>
  <c r="R2335" i="6"/>
  <c r="R2336" i="6"/>
  <c r="R2337" i="6"/>
  <c r="R2338" i="6"/>
  <c r="R2339" i="6"/>
  <c r="R2340" i="6"/>
  <c r="R2341" i="6"/>
  <c r="R2342" i="6"/>
  <c r="R2343" i="6"/>
  <c r="R2344" i="6"/>
  <c r="R2345" i="6"/>
  <c r="R2346" i="6"/>
  <c r="R2347" i="6"/>
  <c r="R2348" i="6"/>
  <c r="R2349" i="6"/>
  <c r="R2350" i="6"/>
  <c r="R2351" i="6"/>
  <c r="R2352" i="6"/>
  <c r="R2353" i="6"/>
  <c r="R2354" i="6"/>
  <c r="R2355" i="6"/>
  <c r="R2356" i="6"/>
  <c r="R2357" i="6"/>
  <c r="R2358" i="6"/>
  <c r="R2359" i="6"/>
  <c r="R2360" i="6"/>
  <c r="R2361" i="6"/>
  <c r="R2362" i="6"/>
  <c r="R2363" i="6"/>
  <c r="R2364" i="6"/>
  <c r="R2365" i="6"/>
  <c r="R2366" i="6"/>
  <c r="R2367" i="6"/>
  <c r="R2368" i="6"/>
  <c r="R2369" i="6"/>
  <c r="R2370" i="6"/>
  <c r="R2371" i="6"/>
  <c r="R2372" i="6"/>
  <c r="R2373" i="6"/>
  <c r="R2374" i="6"/>
  <c r="R2375" i="6"/>
  <c r="R2376" i="6"/>
  <c r="R2377" i="6"/>
  <c r="R2378" i="6"/>
  <c r="R2379" i="6"/>
  <c r="R2380" i="6"/>
  <c r="R2381" i="6"/>
  <c r="R2382" i="6"/>
  <c r="R2383" i="6"/>
  <c r="R2384" i="6"/>
  <c r="R2385" i="6"/>
  <c r="R2386" i="6"/>
  <c r="R2387" i="6"/>
  <c r="R2388" i="6"/>
  <c r="R2389" i="6"/>
  <c r="R2390" i="6"/>
  <c r="R2391" i="6"/>
  <c r="R2392" i="6"/>
  <c r="R2393" i="6"/>
  <c r="R2394" i="6"/>
  <c r="R2395" i="6"/>
  <c r="R2396" i="6"/>
  <c r="R2397" i="6"/>
  <c r="R2398" i="6"/>
  <c r="R2399" i="6"/>
  <c r="R2400" i="6"/>
  <c r="R2401" i="6"/>
  <c r="R2402" i="6"/>
  <c r="R2403" i="6"/>
  <c r="R2404" i="6"/>
  <c r="R2405" i="6"/>
  <c r="R2406" i="6"/>
  <c r="R2407" i="6"/>
  <c r="R2408" i="6"/>
  <c r="R2409" i="6"/>
  <c r="R2410" i="6"/>
  <c r="R2411" i="6"/>
  <c r="R2412" i="6"/>
  <c r="R2413" i="6"/>
  <c r="R2414" i="6"/>
  <c r="R2415" i="6"/>
  <c r="R2416" i="6"/>
  <c r="R2417" i="6"/>
  <c r="R2418" i="6"/>
  <c r="R2419" i="6"/>
  <c r="R2420" i="6"/>
  <c r="R2421" i="6"/>
  <c r="R2422" i="6"/>
  <c r="R2423" i="6"/>
  <c r="R2424" i="6"/>
  <c r="R2425" i="6"/>
  <c r="R2426" i="6"/>
  <c r="R2427" i="6"/>
  <c r="R2428" i="6"/>
  <c r="R2429" i="6"/>
  <c r="R2430" i="6"/>
  <c r="R2431" i="6"/>
  <c r="R2432" i="6"/>
  <c r="R2433" i="6"/>
  <c r="R2434" i="6"/>
  <c r="R2435" i="6"/>
  <c r="R2436" i="6"/>
  <c r="R2437" i="6"/>
  <c r="R2438" i="6"/>
  <c r="R2439" i="6"/>
  <c r="R2440" i="6"/>
  <c r="R2441" i="6"/>
  <c r="R2442" i="6"/>
  <c r="R2443" i="6"/>
  <c r="R2444" i="6"/>
  <c r="R2445" i="6"/>
  <c r="R2446" i="6"/>
  <c r="R2447" i="6"/>
  <c r="R2448" i="6"/>
  <c r="R2449" i="6"/>
  <c r="R2450" i="6"/>
  <c r="R2451" i="6"/>
  <c r="R2452" i="6"/>
  <c r="R2453" i="6"/>
  <c r="R2454" i="6"/>
  <c r="R2455" i="6"/>
  <c r="R2456" i="6"/>
  <c r="R2457" i="6"/>
  <c r="R2458" i="6"/>
  <c r="R2459" i="6"/>
  <c r="R2460" i="6"/>
  <c r="R2461" i="6"/>
  <c r="R2462" i="6"/>
  <c r="R2463" i="6"/>
  <c r="R2464" i="6"/>
  <c r="R2465" i="6"/>
  <c r="R2466" i="6"/>
  <c r="R2467" i="6"/>
  <c r="R2468" i="6"/>
  <c r="R2469" i="6"/>
  <c r="R2470" i="6"/>
  <c r="R2471" i="6"/>
  <c r="R2472" i="6"/>
  <c r="R2473" i="6"/>
  <c r="R2474" i="6"/>
  <c r="R2475" i="6"/>
  <c r="R2476" i="6"/>
  <c r="R2477" i="6"/>
  <c r="R2478" i="6"/>
  <c r="R2479" i="6"/>
  <c r="R2480" i="6"/>
  <c r="R2481" i="6"/>
  <c r="R2482" i="6"/>
  <c r="R2483" i="6"/>
  <c r="R2484" i="6"/>
  <c r="R2485" i="6"/>
  <c r="R2486" i="6"/>
  <c r="R2487" i="6"/>
  <c r="R2488" i="6"/>
  <c r="R2489" i="6"/>
  <c r="R2490" i="6"/>
  <c r="R2491" i="6"/>
  <c r="R2492" i="6"/>
  <c r="R2493" i="6"/>
  <c r="R2494" i="6"/>
  <c r="R2495" i="6"/>
  <c r="R2496" i="6"/>
  <c r="R2497" i="6"/>
  <c r="R2498" i="6"/>
  <c r="R2499" i="6"/>
  <c r="R2500" i="6"/>
  <c r="R2501" i="6"/>
  <c r="R2502" i="6"/>
  <c r="R2503" i="6"/>
  <c r="R2504" i="6"/>
  <c r="R2505" i="6"/>
  <c r="R2506" i="6"/>
  <c r="R2507" i="6"/>
  <c r="R2508" i="6"/>
  <c r="R2509" i="6"/>
  <c r="R2510" i="6"/>
  <c r="R2511" i="6"/>
  <c r="R2512" i="6"/>
  <c r="R2513" i="6"/>
  <c r="R2514" i="6"/>
  <c r="R2515" i="6"/>
  <c r="R2516" i="6"/>
  <c r="R2517" i="6"/>
  <c r="R2518" i="6"/>
  <c r="R2519" i="6"/>
  <c r="R2520" i="6"/>
  <c r="R2521" i="6"/>
  <c r="R2522" i="6"/>
  <c r="R2523" i="6"/>
  <c r="R2524" i="6"/>
  <c r="R2525" i="6"/>
  <c r="R2526" i="6"/>
  <c r="R2527" i="6"/>
  <c r="R2528" i="6"/>
  <c r="R2529" i="6"/>
  <c r="R2530" i="6"/>
  <c r="R2531" i="6"/>
  <c r="R2532" i="6"/>
  <c r="R2533" i="6"/>
  <c r="R2534" i="6"/>
  <c r="R2535" i="6"/>
  <c r="R2536" i="6"/>
  <c r="R2537" i="6"/>
  <c r="R2538" i="6"/>
  <c r="R2539" i="6"/>
  <c r="R2540" i="6"/>
  <c r="R2541" i="6"/>
  <c r="R2542" i="6"/>
  <c r="R2543" i="6"/>
  <c r="R2544" i="6"/>
  <c r="R2545" i="6"/>
  <c r="R2546" i="6"/>
  <c r="R2547" i="6"/>
  <c r="R2548" i="6"/>
  <c r="R2549" i="6"/>
  <c r="R2550" i="6"/>
  <c r="R2551" i="6"/>
  <c r="R2552" i="6"/>
  <c r="R2553" i="6"/>
  <c r="R2554" i="6"/>
  <c r="R2555" i="6"/>
  <c r="R2556" i="6"/>
  <c r="R2557" i="6"/>
  <c r="R2558" i="6"/>
  <c r="R2559" i="6"/>
  <c r="R2560" i="6"/>
  <c r="R2561" i="6"/>
  <c r="R2562" i="6"/>
  <c r="R2563" i="6"/>
  <c r="R2564" i="6"/>
  <c r="R2565" i="6"/>
  <c r="R2566" i="6"/>
  <c r="R2567" i="6"/>
  <c r="R2568" i="6"/>
  <c r="R2569" i="6"/>
  <c r="R2570" i="6"/>
  <c r="R2571" i="6"/>
  <c r="R2572" i="6"/>
  <c r="R2573" i="6"/>
  <c r="R2574" i="6"/>
  <c r="R2575" i="6"/>
  <c r="R2576" i="6"/>
  <c r="R2577" i="6"/>
  <c r="R2578" i="6"/>
  <c r="R2579" i="6"/>
  <c r="R2580" i="6"/>
  <c r="R2581" i="6"/>
  <c r="R2582" i="6"/>
  <c r="R2583" i="6"/>
  <c r="R2584" i="6"/>
  <c r="R2585" i="6"/>
  <c r="R2586" i="6"/>
  <c r="R2587" i="6"/>
  <c r="R2588" i="6"/>
  <c r="R2589" i="6"/>
  <c r="R2590" i="6"/>
  <c r="R2591" i="6"/>
  <c r="R2592" i="6"/>
  <c r="R2593" i="6"/>
  <c r="R2594" i="6"/>
  <c r="R2595" i="6"/>
  <c r="R2596" i="6"/>
  <c r="R2597" i="6"/>
  <c r="R2598" i="6"/>
  <c r="R2599" i="6"/>
  <c r="R2600" i="6"/>
  <c r="R2601" i="6"/>
  <c r="R2602" i="6"/>
  <c r="R2603" i="6"/>
  <c r="R2604" i="6"/>
  <c r="R2605" i="6"/>
  <c r="R2606" i="6"/>
  <c r="R2607" i="6"/>
  <c r="R2608" i="6"/>
  <c r="R2609" i="6"/>
  <c r="R2610" i="6"/>
  <c r="R2611" i="6"/>
  <c r="R2612" i="6"/>
  <c r="R2613" i="6"/>
  <c r="R2614" i="6"/>
  <c r="R2615" i="6"/>
  <c r="R2616" i="6"/>
  <c r="R2617" i="6"/>
  <c r="R2618" i="6"/>
  <c r="R2619" i="6"/>
  <c r="R2620" i="6"/>
  <c r="R2621" i="6"/>
  <c r="R2622" i="6"/>
  <c r="R2623" i="6"/>
  <c r="R2624" i="6"/>
  <c r="R2625" i="6"/>
  <c r="R2626" i="6"/>
  <c r="R2627" i="6"/>
  <c r="R2628" i="6"/>
  <c r="R2629" i="6"/>
  <c r="R2630" i="6"/>
  <c r="R2631" i="6"/>
  <c r="R2632" i="6"/>
  <c r="R2633" i="6"/>
  <c r="R2634" i="6"/>
  <c r="R2635" i="6"/>
  <c r="R2636" i="6"/>
  <c r="R2637" i="6"/>
  <c r="R2638" i="6"/>
  <c r="R2639" i="6"/>
  <c r="R2640" i="6"/>
  <c r="R2641" i="6"/>
  <c r="R2642" i="6"/>
  <c r="R2643" i="6"/>
  <c r="R2644" i="6"/>
  <c r="R2645" i="6"/>
  <c r="R2646" i="6"/>
  <c r="R2647" i="6"/>
  <c r="R2648" i="6"/>
  <c r="R2649" i="6"/>
  <c r="R2650" i="6"/>
  <c r="R2651" i="6"/>
  <c r="R2652" i="6"/>
  <c r="R2653" i="6"/>
  <c r="R2654" i="6"/>
  <c r="R2655" i="6"/>
  <c r="R2656" i="6"/>
  <c r="R2657" i="6"/>
  <c r="R2658" i="6"/>
  <c r="R2659" i="6"/>
  <c r="R2660" i="6"/>
  <c r="R2661" i="6"/>
  <c r="R2662" i="6"/>
  <c r="R2663" i="6"/>
  <c r="R2664" i="6"/>
  <c r="R2665" i="6"/>
  <c r="R2666" i="6"/>
  <c r="R2667" i="6"/>
  <c r="R2668" i="6"/>
  <c r="R2669" i="6"/>
  <c r="R2670" i="6"/>
  <c r="R2671" i="6"/>
  <c r="R2672" i="6"/>
  <c r="R2673" i="6"/>
  <c r="R2674" i="6"/>
  <c r="R2675" i="6"/>
  <c r="R2676" i="6"/>
  <c r="R2677" i="6"/>
  <c r="R2678" i="6"/>
  <c r="R2679" i="6"/>
  <c r="R2680" i="6"/>
  <c r="R2681" i="6"/>
  <c r="R2682" i="6"/>
  <c r="R2683" i="6"/>
  <c r="R2684" i="6"/>
  <c r="R2685" i="6"/>
  <c r="R2686" i="6"/>
  <c r="R2687" i="6"/>
  <c r="R2688" i="6"/>
  <c r="R2689" i="6"/>
  <c r="R2690" i="6"/>
  <c r="R2691" i="6"/>
  <c r="R2692" i="6"/>
  <c r="R2693" i="6"/>
  <c r="R2694" i="6"/>
  <c r="R2695" i="6"/>
  <c r="R2696" i="6"/>
  <c r="R2697" i="6"/>
  <c r="R2698" i="6"/>
  <c r="R2699" i="6"/>
  <c r="R2700" i="6"/>
  <c r="R2701" i="6"/>
  <c r="R2702" i="6"/>
  <c r="R2703" i="6"/>
  <c r="R2704" i="6"/>
  <c r="R2705" i="6"/>
  <c r="R2706" i="6"/>
  <c r="R2707" i="6"/>
  <c r="R2708" i="6"/>
  <c r="R2709" i="6"/>
  <c r="R2710" i="6"/>
  <c r="R2711" i="6"/>
  <c r="R2712" i="6"/>
  <c r="R2713" i="6"/>
  <c r="R2714" i="6"/>
  <c r="R2715" i="6"/>
  <c r="R2716" i="6"/>
  <c r="R2717" i="6"/>
  <c r="R2718" i="6"/>
  <c r="R2719" i="6"/>
  <c r="R2720" i="6"/>
  <c r="R2721" i="6"/>
  <c r="R2722" i="6"/>
  <c r="R2723" i="6"/>
  <c r="R2724" i="6"/>
  <c r="R2725" i="6"/>
  <c r="R2726" i="6"/>
  <c r="R2727" i="6"/>
  <c r="R2728" i="6"/>
  <c r="R2729" i="6"/>
  <c r="R2730" i="6"/>
  <c r="R2731" i="6"/>
  <c r="R2732" i="6"/>
  <c r="R2733" i="6"/>
  <c r="R2734" i="6"/>
  <c r="R2735" i="6"/>
  <c r="R2736" i="6"/>
  <c r="R2737" i="6"/>
  <c r="R2738" i="6"/>
  <c r="R2739" i="6"/>
  <c r="R2740" i="6"/>
  <c r="R2741" i="6"/>
  <c r="R2742" i="6"/>
  <c r="R2743" i="6"/>
  <c r="R2744" i="6"/>
  <c r="R2745" i="6"/>
  <c r="R2746" i="6"/>
  <c r="R2747" i="6"/>
  <c r="R2748" i="6"/>
  <c r="R2749" i="6"/>
  <c r="R2750" i="6"/>
  <c r="R2751" i="6"/>
  <c r="R2752" i="6"/>
  <c r="R2753" i="6"/>
  <c r="R2754" i="6"/>
  <c r="R2755" i="6"/>
  <c r="R2756" i="6"/>
  <c r="R2757" i="6"/>
  <c r="R2758" i="6"/>
  <c r="R2759" i="6"/>
  <c r="R2760" i="6"/>
  <c r="R2761" i="6"/>
  <c r="R2762" i="6"/>
  <c r="R2763" i="6"/>
  <c r="R2764" i="6"/>
  <c r="R2765" i="6"/>
  <c r="R2766" i="6"/>
  <c r="R2767" i="6"/>
  <c r="R2768" i="6"/>
  <c r="R2769" i="6"/>
  <c r="R2770" i="6"/>
  <c r="R2771" i="6"/>
  <c r="R2772" i="6"/>
  <c r="R2773" i="6"/>
  <c r="R2774" i="6"/>
  <c r="R2775" i="6"/>
  <c r="R2776" i="6"/>
  <c r="R2777" i="6"/>
  <c r="R2778" i="6"/>
  <c r="R2779" i="6"/>
  <c r="R2780" i="6"/>
  <c r="R2781" i="6"/>
  <c r="R2782" i="6"/>
  <c r="R2783" i="6"/>
  <c r="R2784" i="6"/>
  <c r="R2785" i="6"/>
  <c r="R2786" i="6"/>
  <c r="R2787" i="6"/>
  <c r="R2788" i="6"/>
  <c r="R2789" i="6"/>
  <c r="R2790" i="6"/>
  <c r="R2791" i="6"/>
  <c r="R2792" i="6"/>
  <c r="R2793" i="6"/>
  <c r="R2794" i="6"/>
  <c r="R2795" i="6"/>
  <c r="R2796" i="6"/>
  <c r="R2797" i="6"/>
  <c r="R2798" i="6"/>
  <c r="R2799" i="6"/>
  <c r="R2800" i="6"/>
  <c r="R2801" i="6"/>
  <c r="R2802" i="6"/>
  <c r="R2803" i="6"/>
  <c r="R2804" i="6"/>
  <c r="R2805" i="6"/>
  <c r="R2806" i="6"/>
  <c r="R2807" i="6"/>
  <c r="R2808" i="6"/>
  <c r="R2809" i="6"/>
  <c r="R2810" i="6"/>
  <c r="R2811" i="6"/>
  <c r="R2812" i="6"/>
  <c r="R2813" i="6"/>
  <c r="R2814" i="6"/>
  <c r="R2815" i="6"/>
  <c r="R2816" i="6"/>
  <c r="R2817" i="6"/>
  <c r="R2818" i="6"/>
  <c r="R2819" i="6"/>
  <c r="R2820" i="6"/>
  <c r="R2821" i="6"/>
  <c r="R2822" i="6"/>
  <c r="R2823" i="6"/>
  <c r="R2824" i="6"/>
  <c r="R2825" i="6"/>
  <c r="R2826" i="6"/>
  <c r="R2827" i="6"/>
  <c r="R2828" i="6"/>
  <c r="R2829" i="6"/>
  <c r="R2830" i="6"/>
  <c r="R2831" i="6"/>
  <c r="R2832" i="6"/>
  <c r="R2833" i="6"/>
  <c r="R2834" i="6"/>
  <c r="R2835" i="6"/>
  <c r="R2836" i="6"/>
  <c r="R2837" i="6"/>
  <c r="R2838" i="6"/>
  <c r="R2839" i="6"/>
  <c r="R2840" i="6"/>
  <c r="R2841" i="6"/>
  <c r="R2842" i="6"/>
  <c r="R2843" i="6"/>
  <c r="R2844" i="6"/>
  <c r="R2845" i="6"/>
  <c r="R2846" i="6"/>
  <c r="R2847" i="6"/>
  <c r="R2848" i="6"/>
  <c r="R2849" i="6"/>
  <c r="R2850" i="6"/>
  <c r="R2851" i="6"/>
  <c r="R2852" i="6"/>
  <c r="R2853" i="6"/>
  <c r="R2854" i="6"/>
  <c r="R2855" i="6"/>
  <c r="R2856" i="6"/>
  <c r="R2857" i="6"/>
  <c r="R2858" i="6"/>
  <c r="R2859" i="6"/>
  <c r="R2860" i="6"/>
  <c r="R2861" i="6"/>
  <c r="R2862" i="6"/>
  <c r="R2863" i="6"/>
  <c r="R2864" i="6"/>
  <c r="R2865" i="6"/>
  <c r="R2866" i="6"/>
  <c r="R2867" i="6"/>
  <c r="R2868" i="6"/>
  <c r="R2869" i="6"/>
  <c r="R2870" i="6"/>
  <c r="R2871" i="6"/>
  <c r="R2872" i="6"/>
  <c r="R2873" i="6"/>
  <c r="R2874" i="6"/>
  <c r="R2875" i="6"/>
  <c r="R2876" i="6"/>
  <c r="R2877" i="6"/>
  <c r="R2878" i="6"/>
  <c r="R2879" i="6"/>
  <c r="R2880" i="6"/>
  <c r="R2881" i="6"/>
  <c r="R2882" i="6"/>
  <c r="R2883" i="6"/>
  <c r="R2884" i="6"/>
  <c r="R2885" i="6"/>
  <c r="R2886" i="6"/>
  <c r="R2887" i="6"/>
  <c r="R2888" i="6"/>
  <c r="R2889" i="6"/>
  <c r="R2890" i="6"/>
  <c r="R2891" i="6"/>
  <c r="R2892" i="6"/>
  <c r="R2893" i="6"/>
  <c r="R2894" i="6"/>
  <c r="R2895" i="6"/>
  <c r="R2896" i="6"/>
  <c r="R2897" i="6"/>
  <c r="R2898" i="6"/>
  <c r="R2899" i="6"/>
  <c r="R2900" i="6"/>
  <c r="R2901" i="6"/>
  <c r="R2902" i="6"/>
  <c r="R2903" i="6"/>
  <c r="R2904" i="6"/>
  <c r="R2905" i="6"/>
  <c r="R2906" i="6"/>
  <c r="R2907" i="6"/>
  <c r="R2908" i="6"/>
  <c r="R2909" i="6"/>
  <c r="R2910" i="6"/>
  <c r="R2911" i="6"/>
  <c r="R2912" i="6"/>
  <c r="R2913" i="6"/>
  <c r="R2914" i="6"/>
  <c r="R2915" i="6"/>
  <c r="R2916" i="6"/>
  <c r="R2917" i="6"/>
  <c r="R2918" i="6"/>
  <c r="R2919" i="6"/>
  <c r="R2920" i="6"/>
  <c r="R2921" i="6"/>
  <c r="R2922" i="6"/>
  <c r="R2923" i="6"/>
  <c r="R2924" i="6"/>
  <c r="R2925" i="6"/>
  <c r="R2926" i="6"/>
  <c r="R2927" i="6"/>
  <c r="R2928" i="6"/>
  <c r="R2929" i="6"/>
  <c r="R2930" i="6"/>
  <c r="R2931" i="6"/>
  <c r="R2932" i="6"/>
  <c r="R2933" i="6"/>
  <c r="R2934" i="6"/>
  <c r="R2935" i="6"/>
  <c r="R2936" i="6"/>
  <c r="R2937" i="6"/>
  <c r="R2938" i="6"/>
  <c r="R2939" i="6"/>
  <c r="R2940" i="6"/>
  <c r="R2941" i="6"/>
  <c r="R2942" i="6"/>
  <c r="R2943" i="6"/>
  <c r="R2944" i="6"/>
  <c r="R2945" i="6"/>
  <c r="R2946" i="6"/>
  <c r="R2947" i="6"/>
  <c r="R2948" i="6"/>
  <c r="R2949" i="6"/>
  <c r="R2950" i="6"/>
  <c r="R2951" i="6"/>
  <c r="R2952" i="6"/>
  <c r="R2953" i="6"/>
  <c r="R2954" i="6"/>
  <c r="R2955" i="6"/>
  <c r="R2956" i="6"/>
  <c r="R2957" i="6"/>
  <c r="R2958" i="6"/>
  <c r="R2959" i="6"/>
  <c r="R2960" i="6"/>
  <c r="R2961" i="6"/>
  <c r="R2962" i="6"/>
  <c r="R2963" i="6"/>
  <c r="R2964" i="6"/>
  <c r="R2965" i="6"/>
  <c r="R2966" i="6"/>
  <c r="R2967" i="6"/>
  <c r="R2968" i="6"/>
  <c r="R2969" i="6"/>
  <c r="R2970" i="6"/>
  <c r="R2971" i="6"/>
  <c r="R2972" i="6"/>
  <c r="R2973" i="6"/>
  <c r="R2974" i="6"/>
  <c r="R2975" i="6"/>
  <c r="R2976" i="6"/>
  <c r="R2977" i="6"/>
  <c r="R2978" i="6"/>
  <c r="R2979" i="6"/>
  <c r="R2980" i="6"/>
  <c r="R2981" i="6"/>
  <c r="R2982" i="6"/>
  <c r="R2983" i="6"/>
  <c r="R2984" i="6"/>
  <c r="R2985" i="6"/>
  <c r="R2986" i="6"/>
  <c r="R2987" i="6"/>
  <c r="R2988" i="6"/>
  <c r="R2989" i="6"/>
  <c r="R2990" i="6"/>
  <c r="R2991" i="6"/>
  <c r="R2992" i="6"/>
  <c r="R2993" i="6"/>
  <c r="R2994" i="6"/>
  <c r="R2995" i="6"/>
  <c r="R2996" i="6"/>
  <c r="R2997" i="6"/>
  <c r="R2998" i="6"/>
  <c r="R2999" i="6"/>
  <c r="R3000" i="6"/>
  <c r="R3001" i="6"/>
  <c r="R3002" i="6"/>
  <c r="R3003" i="6"/>
  <c r="R3004" i="6"/>
  <c r="R3005" i="6"/>
  <c r="R3006" i="6"/>
  <c r="R3007" i="6"/>
  <c r="R3008" i="6"/>
  <c r="R3009" i="6"/>
  <c r="R3010" i="6"/>
  <c r="R3011" i="6"/>
  <c r="R3012" i="6"/>
  <c r="R3013" i="6"/>
  <c r="R3014" i="6"/>
  <c r="R3015" i="6"/>
  <c r="R3016" i="6"/>
  <c r="R3017" i="6"/>
  <c r="R3018" i="6"/>
  <c r="R3019" i="6"/>
  <c r="R3020" i="6"/>
  <c r="R3021" i="6"/>
  <c r="R3022" i="6"/>
  <c r="R3023" i="6"/>
  <c r="R3024" i="6"/>
  <c r="R3025" i="6"/>
  <c r="R3026" i="6"/>
  <c r="R3027" i="6"/>
  <c r="R3028" i="6"/>
  <c r="R3029" i="6"/>
  <c r="R3030" i="6"/>
  <c r="R3031" i="6"/>
  <c r="R3032" i="6"/>
  <c r="R3033" i="6"/>
  <c r="R3034" i="6"/>
  <c r="R3035" i="6"/>
  <c r="R3036" i="6"/>
  <c r="R3037" i="6"/>
  <c r="R3038" i="6"/>
  <c r="R3039" i="6"/>
  <c r="R3040" i="6"/>
  <c r="R3041" i="6"/>
  <c r="R3042" i="6"/>
  <c r="R3043" i="6"/>
  <c r="R3044" i="6"/>
  <c r="R3045" i="6"/>
  <c r="R3046" i="6"/>
  <c r="R3047" i="6"/>
  <c r="R3048" i="6"/>
  <c r="R3049" i="6"/>
  <c r="R3050" i="6"/>
  <c r="R3051" i="6"/>
  <c r="R3052" i="6"/>
  <c r="R3053" i="6"/>
  <c r="R3054" i="6"/>
  <c r="R3055" i="6"/>
  <c r="R3056" i="6"/>
  <c r="R3057" i="6"/>
  <c r="R3058" i="6"/>
  <c r="R3059" i="6"/>
  <c r="R3060" i="6"/>
  <c r="R3061" i="6"/>
  <c r="R3062" i="6"/>
  <c r="R3063" i="6"/>
  <c r="R3064" i="6"/>
  <c r="R3065" i="6"/>
  <c r="R3066" i="6"/>
  <c r="R3067" i="6"/>
  <c r="R3068" i="6"/>
  <c r="R3069" i="6"/>
  <c r="R3070" i="6"/>
  <c r="R3071" i="6"/>
  <c r="R3072" i="6"/>
  <c r="R3073" i="6"/>
  <c r="R3074" i="6"/>
  <c r="R3075" i="6"/>
  <c r="R3076" i="6"/>
  <c r="R3077" i="6"/>
  <c r="R3078" i="6"/>
  <c r="R3079" i="6"/>
  <c r="R3080" i="6"/>
  <c r="R3081" i="6"/>
  <c r="R3082" i="6"/>
  <c r="R3083" i="6"/>
  <c r="R3084" i="6"/>
  <c r="R3085" i="6"/>
  <c r="R3086" i="6"/>
  <c r="R3087" i="6"/>
  <c r="R3088" i="6"/>
  <c r="R3089" i="6"/>
  <c r="R3090" i="6"/>
  <c r="R3091" i="6"/>
  <c r="R3092" i="6"/>
  <c r="R3093" i="6"/>
  <c r="R3094" i="6"/>
  <c r="R3095" i="6"/>
  <c r="R3096" i="6"/>
  <c r="R3097" i="6"/>
  <c r="R3098" i="6"/>
  <c r="R3099" i="6"/>
  <c r="R3100" i="6"/>
  <c r="R3101" i="6"/>
  <c r="R3102" i="6"/>
  <c r="R3103" i="6"/>
  <c r="R3104" i="6"/>
  <c r="R3105" i="6"/>
  <c r="R3106" i="6"/>
  <c r="R3107" i="6"/>
  <c r="R3108" i="6"/>
  <c r="R3109" i="6"/>
  <c r="R3110" i="6"/>
  <c r="R3111" i="6"/>
  <c r="R3112" i="6"/>
  <c r="R3113" i="6"/>
  <c r="R3114" i="6"/>
  <c r="R3115" i="6"/>
  <c r="R3116" i="6"/>
  <c r="R3117" i="6"/>
  <c r="R3118" i="6"/>
  <c r="R3119" i="6"/>
  <c r="R3120" i="6"/>
  <c r="R3121" i="6"/>
  <c r="R3122" i="6"/>
  <c r="R3123" i="6"/>
  <c r="R3124" i="6"/>
  <c r="R3125" i="6"/>
  <c r="R3126" i="6"/>
  <c r="R3127" i="6"/>
  <c r="R3128" i="6"/>
  <c r="R3129" i="6"/>
  <c r="R3130" i="6"/>
  <c r="R3131" i="6"/>
  <c r="R3132" i="6"/>
  <c r="R3133" i="6"/>
  <c r="R3134" i="6"/>
  <c r="R3135" i="6"/>
  <c r="R3136" i="6"/>
  <c r="R3137" i="6"/>
  <c r="R3138" i="6"/>
  <c r="R3139" i="6"/>
  <c r="R3140" i="6"/>
  <c r="R3141" i="6"/>
  <c r="R3142" i="6"/>
  <c r="R3143" i="6"/>
  <c r="R3144" i="6"/>
  <c r="R3145" i="6"/>
  <c r="R3146" i="6"/>
  <c r="R3147" i="6"/>
  <c r="R3148" i="6"/>
  <c r="R3149" i="6"/>
  <c r="R3150" i="6"/>
  <c r="R3151" i="6"/>
  <c r="R3152" i="6"/>
  <c r="R3153" i="6"/>
  <c r="R3154" i="6"/>
  <c r="R3155" i="6"/>
  <c r="R3156" i="6"/>
  <c r="R3157" i="6"/>
  <c r="R3158" i="6"/>
  <c r="R3159" i="6"/>
  <c r="R3160" i="6"/>
  <c r="R3161" i="6"/>
  <c r="R3162" i="6"/>
  <c r="R3163" i="6"/>
  <c r="R3164" i="6"/>
  <c r="R3165" i="6"/>
  <c r="R3166" i="6"/>
  <c r="R3167" i="6"/>
  <c r="R3168" i="6"/>
  <c r="R3169" i="6"/>
  <c r="R3170" i="6"/>
  <c r="R3171" i="6"/>
  <c r="R3172" i="6"/>
  <c r="R3173" i="6"/>
  <c r="R3174" i="6"/>
  <c r="R3175" i="6"/>
  <c r="R3176" i="6"/>
  <c r="R3177" i="6"/>
  <c r="R3178" i="6"/>
  <c r="R3179" i="6"/>
  <c r="R3180" i="6"/>
  <c r="R3181" i="6"/>
  <c r="R3182" i="6"/>
  <c r="R3183" i="6"/>
  <c r="R3184" i="6"/>
  <c r="R3185" i="6"/>
  <c r="R3186" i="6"/>
  <c r="R3187" i="6"/>
  <c r="R3188" i="6"/>
  <c r="R3189" i="6"/>
  <c r="R3190" i="6"/>
  <c r="R3191" i="6"/>
  <c r="R3192" i="6"/>
  <c r="R3193" i="6"/>
  <c r="R3194" i="6"/>
  <c r="R3195" i="6"/>
  <c r="R3196" i="6"/>
  <c r="R3197" i="6"/>
  <c r="R3198" i="6"/>
  <c r="R3199" i="6"/>
  <c r="R3200" i="6"/>
  <c r="R3201" i="6"/>
  <c r="R3202" i="6"/>
  <c r="R3203" i="6"/>
  <c r="R3204" i="6"/>
  <c r="R3205" i="6"/>
  <c r="R3206" i="6"/>
  <c r="R3207" i="6"/>
  <c r="R3208" i="6"/>
  <c r="R3209" i="6"/>
  <c r="R3210" i="6"/>
  <c r="R3211" i="6"/>
  <c r="R3212" i="6"/>
  <c r="R3213" i="6"/>
  <c r="R3214" i="6"/>
  <c r="R3215" i="6"/>
  <c r="R3216" i="6"/>
  <c r="R3217" i="6"/>
  <c r="R3218" i="6"/>
  <c r="R3219" i="6"/>
  <c r="R3220" i="6"/>
  <c r="R3221" i="6"/>
  <c r="R3222" i="6"/>
  <c r="R3223" i="6"/>
  <c r="R3224" i="6"/>
  <c r="R3225" i="6"/>
  <c r="R3226" i="6"/>
  <c r="R3227" i="6"/>
  <c r="R3228" i="6"/>
  <c r="R3229" i="6"/>
  <c r="R3230" i="6"/>
  <c r="R3231" i="6"/>
  <c r="R3232" i="6"/>
  <c r="R3233" i="6"/>
  <c r="R3234" i="6"/>
  <c r="R3235" i="6"/>
  <c r="R3236" i="6"/>
  <c r="R3237" i="6"/>
  <c r="R3238" i="6"/>
  <c r="R3239" i="6"/>
  <c r="R3240" i="6"/>
  <c r="R3241" i="6"/>
  <c r="R3242" i="6"/>
  <c r="R3243" i="6"/>
  <c r="R3244" i="6"/>
  <c r="R3245" i="6"/>
  <c r="R3246" i="6"/>
  <c r="R3247" i="6"/>
  <c r="R3248" i="6"/>
  <c r="R3249" i="6"/>
  <c r="R3250" i="6"/>
  <c r="R3251" i="6"/>
  <c r="R3252" i="6"/>
  <c r="R3253" i="6"/>
  <c r="R3254" i="6"/>
  <c r="R3255" i="6"/>
  <c r="R3256" i="6"/>
  <c r="R3257" i="6"/>
  <c r="R3258" i="6"/>
  <c r="R3259" i="6"/>
  <c r="R3260" i="6"/>
  <c r="R3261" i="6"/>
  <c r="R3262" i="6"/>
  <c r="R3263" i="6"/>
  <c r="R3264" i="6"/>
  <c r="R3265" i="6"/>
  <c r="R3266" i="6"/>
  <c r="R3267" i="6"/>
  <c r="R3268" i="6"/>
  <c r="R3269" i="6"/>
  <c r="R3270" i="6"/>
  <c r="R3271" i="6"/>
  <c r="R3272" i="6"/>
  <c r="R3273" i="6"/>
  <c r="R3274" i="6"/>
  <c r="R3275" i="6"/>
  <c r="R3276" i="6"/>
  <c r="R3277" i="6"/>
  <c r="R3278" i="6"/>
  <c r="R3279" i="6"/>
  <c r="R3280" i="6"/>
  <c r="R3281" i="6"/>
  <c r="R3282" i="6"/>
  <c r="R3283" i="6"/>
  <c r="R3284" i="6"/>
  <c r="R3285" i="6"/>
  <c r="R3286" i="6"/>
  <c r="R3287" i="6"/>
  <c r="R3288" i="6"/>
  <c r="R3289" i="6"/>
  <c r="R3290" i="6"/>
  <c r="R3291" i="6"/>
  <c r="R3292" i="6"/>
  <c r="R3293" i="6"/>
  <c r="R3294" i="6"/>
  <c r="R3295" i="6"/>
  <c r="R3296" i="6"/>
  <c r="R3297" i="6"/>
  <c r="R3298" i="6"/>
  <c r="R3299" i="6"/>
  <c r="R3300" i="6"/>
  <c r="R3301" i="6"/>
  <c r="R3302" i="6"/>
  <c r="R3303" i="6"/>
  <c r="R3304" i="6"/>
  <c r="R3305" i="6"/>
  <c r="R3306" i="6"/>
  <c r="R3307" i="6"/>
  <c r="R3308" i="6"/>
  <c r="R3309" i="6"/>
  <c r="R3310" i="6"/>
  <c r="R3311" i="6"/>
  <c r="R3312" i="6"/>
  <c r="R3313" i="6"/>
  <c r="R3314" i="6"/>
  <c r="R3315" i="6"/>
  <c r="R3316" i="6"/>
  <c r="R3317" i="6"/>
  <c r="R3318" i="6"/>
  <c r="R3319" i="6"/>
  <c r="R3320" i="6"/>
  <c r="R3321" i="6"/>
  <c r="R3322" i="6"/>
  <c r="R3323" i="6"/>
  <c r="R3324" i="6"/>
  <c r="R3325" i="6"/>
  <c r="R3326" i="6"/>
  <c r="R3327" i="6"/>
  <c r="R3328" i="6"/>
  <c r="R3329" i="6"/>
  <c r="R3330" i="6"/>
  <c r="R3331" i="6"/>
  <c r="R3332" i="6"/>
  <c r="R3333" i="6"/>
  <c r="R3334" i="6"/>
  <c r="R3335" i="6"/>
  <c r="R3336" i="6"/>
  <c r="R3337" i="6"/>
  <c r="R3338" i="6"/>
  <c r="R3339" i="6"/>
  <c r="R3340" i="6"/>
  <c r="R3341" i="6"/>
  <c r="R3342" i="6"/>
  <c r="R3343" i="6"/>
  <c r="R3344" i="6"/>
  <c r="R3345" i="6"/>
  <c r="R3346" i="6"/>
  <c r="R3347" i="6"/>
  <c r="R3348" i="6"/>
  <c r="R3349" i="6"/>
  <c r="R3350" i="6"/>
  <c r="R3351" i="6"/>
  <c r="R3352" i="6"/>
  <c r="R3353" i="6"/>
  <c r="R3354" i="6"/>
  <c r="R3355" i="6"/>
  <c r="R3356" i="6"/>
  <c r="R3357" i="6"/>
  <c r="R3358" i="6"/>
  <c r="R3359" i="6"/>
  <c r="R3360" i="6"/>
  <c r="R3361" i="6"/>
  <c r="R3362" i="6"/>
  <c r="R3363" i="6"/>
  <c r="R3364" i="6"/>
  <c r="R3365" i="6"/>
  <c r="R3366" i="6"/>
  <c r="R3367" i="6"/>
  <c r="R3368" i="6"/>
  <c r="R3369" i="6"/>
  <c r="R3370" i="6"/>
  <c r="R3371" i="6"/>
  <c r="R3372" i="6"/>
  <c r="R3373" i="6"/>
  <c r="R3374" i="6"/>
  <c r="R3375" i="6"/>
  <c r="R3376" i="6"/>
  <c r="R3377" i="6"/>
  <c r="R3378" i="6"/>
  <c r="R3379" i="6"/>
  <c r="R3380" i="6"/>
  <c r="R3381" i="6"/>
  <c r="R3382" i="6"/>
  <c r="R3383" i="6"/>
  <c r="R3384" i="6"/>
  <c r="R3385" i="6"/>
  <c r="R3386" i="6"/>
  <c r="R3387" i="6"/>
  <c r="R3388" i="6"/>
  <c r="R3389" i="6"/>
  <c r="R3390" i="6"/>
  <c r="R3391" i="6"/>
  <c r="R3392" i="6"/>
  <c r="R3393" i="6"/>
  <c r="R3394" i="6"/>
  <c r="R3395" i="6"/>
  <c r="R3396" i="6"/>
  <c r="R3397" i="6"/>
  <c r="R3398" i="6"/>
  <c r="R3399" i="6"/>
  <c r="R3400" i="6"/>
  <c r="R3401" i="6"/>
  <c r="R3402" i="6"/>
  <c r="R3403" i="6"/>
  <c r="R3404" i="6"/>
  <c r="R3405" i="6"/>
  <c r="R3406" i="6"/>
  <c r="R3407" i="6"/>
  <c r="R3408" i="6"/>
  <c r="R3409" i="6"/>
  <c r="R3410" i="6"/>
  <c r="R3411" i="6"/>
  <c r="R3412" i="6"/>
  <c r="R3413" i="6"/>
  <c r="R3414" i="6"/>
  <c r="R3415" i="6"/>
  <c r="R3416" i="6"/>
  <c r="R3417" i="6"/>
  <c r="R3418" i="6"/>
  <c r="R3419" i="6"/>
  <c r="R3420" i="6"/>
  <c r="R3421" i="6"/>
  <c r="R3422" i="6"/>
  <c r="R3423" i="6"/>
  <c r="R3424" i="6"/>
  <c r="R3425" i="6"/>
  <c r="R3426" i="6"/>
  <c r="R3427" i="6"/>
  <c r="R3428" i="6"/>
  <c r="R3429" i="6"/>
  <c r="R3430" i="6"/>
  <c r="R3431" i="6"/>
  <c r="R3432" i="6"/>
  <c r="R3433" i="6"/>
  <c r="R3434" i="6"/>
  <c r="R3435" i="6"/>
  <c r="R3436" i="6"/>
  <c r="R3437" i="6"/>
  <c r="R3438" i="6"/>
  <c r="R3439" i="6"/>
  <c r="R3440" i="6"/>
  <c r="R3441" i="6"/>
  <c r="R3442" i="6"/>
  <c r="R3443" i="6"/>
  <c r="R3444" i="6"/>
  <c r="R3445" i="6"/>
  <c r="R3446" i="6"/>
  <c r="R3447" i="6"/>
  <c r="R3448" i="6"/>
  <c r="R3449" i="6"/>
  <c r="R3450" i="6"/>
  <c r="R3451" i="6"/>
  <c r="R3452" i="6"/>
  <c r="R3453" i="6"/>
  <c r="R3454" i="6"/>
  <c r="R3455" i="6"/>
  <c r="R3456" i="6"/>
  <c r="R3457" i="6"/>
  <c r="R3458" i="6"/>
  <c r="R3459" i="6"/>
  <c r="R3460" i="6"/>
  <c r="R3461" i="6"/>
  <c r="R3462" i="6"/>
  <c r="R3463" i="6"/>
  <c r="R3464" i="6"/>
  <c r="R3465" i="6"/>
  <c r="R3466" i="6"/>
  <c r="R3467" i="6"/>
  <c r="R3468" i="6"/>
  <c r="R3469" i="6"/>
  <c r="R3470" i="6"/>
  <c r="R3471" i="6"/>
  <c r="R3472" i="6"/>
  <c r="R3473" i="6"/>
  <c r="R3474" i="6"/>
  <c r="R3475" i="6"/>
  <c r="R3476" i="6"/>
  <c r="R3477" i="6"/>
  <c r="R3478" i="6"/>
  <c r="R3479" i="6"/>
  <c r="R3480" i="6"/>
  <c r="R3481" i="6"/>
  <c r="R3482" i="6"/>
  <c r="R3483" i="6"/>
  <c r="R3484" i="6"/>
  <c r="R3485" i="6"/>
  <c r="R3486" i="6"/>
  <c r="R3487" i="6"/>
  <c r="R3488" i="6"/>
  <c r="R3489" i="6"/>
  <c r="R3490" i="6"/>
  <c r="R3491" i="6"/>
  <c r="R3492" i="6"/>
  <c r="R3493" i="6"/>
  <c r="R3494" i="6"/>
  <c r="R3495" i="6"/>
  <c r="R3496" i="6"/>
  <c r="R3497" i="6"/>
  <c r="R3498" i="6"/>
  <c r="R3499" i="6"/>
  <c r="R3500" i="6"/>
  <c r="R3501" i="6"/>
  <c r="R3502" i="6"/>
  <c r="R3503" i="6"/>
  <c r="R3504" i="6"/>
  <c r="R3505" i="6"/>
  <c r="R3506" i="6"/>
  <c r="R3507" i="6"/>
  <c r="R3508" i="6"/>
  <c r="R3509" i="6"/>
  <c r="R3510" i="6"/>
  <c r="R3511" i="6"/>
  <c r="R3512" i="6"/>
  <c r="R3513" i="6"/>
  <c r="R3514" i="6"/>
  <c r="R3515" i="6"/>
  <c r="R3516" i="6"/>
  <c r="R3517" i="6"/>
  <c r="R3518" i="6"/>
  <c r="R3519" i="6"/>
  <c r="R3520" i="6"/>
  <c r="R3521" i="6"/>
  <c r="R3522" i="6"/>
  <c r="R3523" i="6"/>
  <c r="R3524" i="6"/>
  <c r="R3525" i="6"/>
  <c r="R3526" i="6"/>
  <c r="R3527" i="6"/>
  <c r="R3528" i="6"/>
  <c r="R3529" i="6"/>
  <c r="R3530" i="6"/>
  <c r="R3531" i="6"/>
  <c r="R3532" i="6"/>
  <c r="R3533" i="6"/>
  <c r="R3534" i="6"/>
  <c r="R3535" i="6"/>
  <c r="R3536" i="6"/>
  <c r="R3537" i="6"/>
  <c r="R3538" i="6"/>
  <c r="R3539" i="6"/>
  <c r="R3540" i="6"/>
  <c r="R3541" i="6"/>
  <c r="R3542" i="6"/>
  <c r="R3543" i="6"/>
  <c r="R3544" i="6"/>
  <c r="R3545" i="6"/>
  <c r="R3546" i="6"/>
  <c r="R3547" i="6"/>
  <c r="R3548" i="6"/>
  <c r="R3549" i="6"/>
  <c r="R3550" i="6"/>
  <c r="R3551" i="6"/>
  <c r="R3552" i="6"/>
  <c r="R3553" i="6"/>
  <c r="R3554" i="6"/>
  <c r="R3555" i="6"/>
  <c r="R3556" i="6"/>
  <c r="R3557" i="6"/>
  <c r="R3558" i="6"/>
  <c r="R3559" i="6"/>
  <c r="R3560" i="6"/>
  <c r="R3561" i="6"/>
  <c r="R3562" i="6"/>
  <c r="R3563" i="6"/>
  <c r="R3564" i="6"/>
  <c r="R3565" i="6"/>
  <c r="R3566" i="6"/>
  <c r="R3567" i="6"/>
  <c r="R3568" i="6"/>
  <c r="R3569" i="6"/>
  <c r="R3570" i="6"/>
  <c r="R3571" i="6"/>
  <c r="R3572" i="6"/>
  <c r="R3573" i="6"/>
  <c r="R3574" i="6"/>
  <c r="R3575" i="6"/>
  <c r="R3576" i="6"/>
  <c r="R3577" i="6"/>
  <c r="R3578" i="6"/>
  <c r="R3579" i="6"/>
  <c r="R3580" i="6"/>
  <c r="R3581" i="6"/>
  <c r="R3582" i="6"/>
  <c r="R3583" i="6"/>
  <c r="R3584" i="6"/>
  <c r="R3585" i="6"/>
  <c r="R3586" i="6"/>
  <c r="R3587" i="6"/>
  <c r="R3588" i="6"/>
  <c r="R3589" i="6"/>
  <c r="R3590" i="6"/>
  <c r="R3591" i="6"/>
  <c r="R3592" i="6"/>
  <c r="R3593" i="6"/>
  <c r="R3594" i="6"/>
  <c r="R3595" i="6"/>
  <c r="R3596" i="6"/>
  <c r="R3597" i="6"/>
  <c r="R3598" i="6"/>
  <c r="R3599" i="6"/>
  <c r="R3600" i="6"/>
  <c r="R3601" i="6"/>
  <c r="R3602" i="6"/>
  <c r="R3603" i="6"/>
  <c r="R3604" i="6"/>
  <c r="R3605" i="6"/>
  <c r="R3606" i="6"/>
  <c r="R3607" i="6"/>
  <c r="R3608" i="6"/>
  <c r="R3609" i="6"/>
  <c r="R3610" i="6"/>
  <c r="R3611" i="6"/>
  <c r="R3612" i="6"/>
  <c r="R3613" i="6"/>
  <c r="R3614" i="6"/>
  <c r="R3615" i="6"/>
  <c r="R3616" i="6"/>
  <c r="R3617" i="6"/>
  <c r="R3618" i="6"/>
  <c r="R3619" i="6"/>
  <c r="R3620" i="6"/>
  <c r="R3621" i="6"/>
  <c r="R3622" i="6"/>
  <c r="R3623" i="6"/>
  <c r="R3624" i="6"/>
  <c r="R3625" i="6"/>
  <c r="R3626" i="6"/>
  <c r="R3627" i="6"/>
  <c r="R3628" i="6"/>
  <c r="R3629" i="6"/>
  <c r="R3630" i="6"/>
  <c r="R3631" i="6"/>
  <c r="R3632" i="6"/>
  <c r="R3633" i="6"/>
  <c r="R3634" i="6"/>
  <c r="R3635" i="6"/>
  <c r="R3636" i="6"/>
  <c r="R3637" i="6"/>
  <c r="R3638" i="6"/>
  <c r="R3639" i="6"/>
  <c r="R3640" i="6"/>
  <c r="R3641" i="6"/>
  <c r="R3642" i="6"/>
  <c r="R3643" i="6"/>
  <c r="R3644" i="6"/>
  <c r="R3645" i="6"/>
  <c r="R3646" i="6"/>
  <c r="R3647" i="6"/>
  <c r="R3648" i="6"/>
  <c r="R3649" i="6"/>
  <c r="R3650" i="6"/>
  <c r="R3651" i="6"/>
  <c r="R3652" i="6"/>
  <c r="R3653" i="6"/>
  <c r="R3654" i="6"/>
  <c r="R3655" i="6"/>
  <c r="R3656" i="6"/>
  <c r="R3657" i="6"/>
  <c r="R3658" i="6"/>
  <c r="R3659" i="6"/>
  <c r="R3660" i="6"/>
  <c r="R3661" i="6"/>
  <c r="R3662" i="6"/>
  <c r="R3663" i="6"/>
  <c r="R3664" i="6"/>
  <c r="R3665" i="6"/>
  <c r="R3666" i="6"/>
  <c r="R3667" i="6"/>
  <c r="R3668" i="6"/>
  <c r="R3669" i="6"/>
  <c r="R3670" i="6"/>
  <c r="R3671" i="6"/>
  <c r="R3672" i="6"/>
  <c r="R3673" i="6"/>
  <c r="R3674" i="6"/>
  <c r="R3675" i="6"/>
  <c r="R3676" i="6"/>
  <c r="R3677" i="6"/>
  <c r="R3678" i="6"/>
  <c r="R3679" i="6"/>
  <c r="R3680" i="6"/>
  <c r="R3681" i="6"/>
  <c r="R3682" i="6"/>
  <c r="R3683" i="6"/>
  <c r="R3684" i="6"/>
  <c r="R3685" i="6"/>
  <c r="R3686" i="6"/>
  <c r="R3687" i="6"/>
  <c r="R3688" i="6"/>
  <c r="R3689" i="6"/>
  <c r="R3690" i="6"/>
  <c r="R3691" i="6"/>
  <c r="R3692" i="6"/>
  <c r="R3693" i="6"/>
  <c r="R3694" i="6"/>
  <c r="R3695" i="6"/>
  <c r="R3696" i="6"/>
  <c r="R3697" i="6"/>
  <c r="R3698" i="6"/>
  <c r="R3699" i="6"/>
  <c r="R3700" i="6"/>
  <c r="R3701" i="6"/>
  <c r="R3702" i="6"/>
  <c r="R3703" i="6"/>
  <c r="R3704" i="6"/>
  <c r="R3705" i="6"/>
  <c r="R3706" i="6"/>
  <c r="R3707" i="6"/>
  <c r="R3708" i="6"/>
  <c r="R3709" i="6"/>
  <c r="R3710" i="6"/>
  <c r="R3711" i="6"/>
  <c r="R3712" i="6"/>
  <c r="R3713" i="6"/>
  <c r="R3714" i="6"/>
  <c r="R3715" i="6"/>
  <c r="R3716" i="6"/>
  <c r="R3717" i="6"/>
  <c r="R3718" i="6"/>
  <c r="R3719" i="6"/>
  <c r="R3720" i="6"/>
  <c r="R3721" i="6"/>
  <c r="R3722" i="6"/>
  <c r="R3723" i="6"/>
  <c r="R3724" i="6"/>
  <c r="R3725" i="6"/>
  <c r="R3726" i="6"/>
  <c r="R3727" i="6"/>
  <c r="R3728" i="6"/>
  <c r="R3729" i="6"/>
  <c r="R3730" i="6"/>
  <c r="R3731" i="6"/>
  <c r="R3732" i="6"/>
  <c r="R3733" i="6"/>
  <c r="R3734" i="6"/>
  <c r="R3735" i="6"/>
  <c r="R3736" i="6"/>
  <c r="R3737" i="6"/>
  <c r="R3738" i="6"/>
  <c r="R3739" i="6"/>
  <c r="R3740" i="6"/>
  <c r="R3741" i="6"/>
  <c r="R3742" i="6"/>
  <c r="R3743" i="6"/>
  <c r="R3744" i="6"/>
  <c r="R3745" i="6"/>
  <c r="R3746" i="6"/>
  <c r="R3747" i="6"/>
  <c r="R3748" i="6"/>
  <c r="R3749" i="6"/>
  <c r="R3750" i="6"/>
  <c r="R3751" i="6"/>
  <c r="R3752" i="6"/>
  <c r="R3753" i="6"/>
  <c r="R3754" i="6"/>
  <c r="R3755" i="6"/>
  <c r="R3756" i="6"/>
  <c r="R3757" i="6"/>
  <c r="R3758" i="6"/>
  <c r="R3759" i="6"/>
  <c r="R3760" i="6"/>
  <c r="R3761" i="6"/>
  <c r="R3762" i="6"/>
  <c r="R3763" i="6"/>
  <c r="R3764" i="6"/>
  <c r="R3765" i="6"/>
  <c r="R3766" i="6"/>
  <c r="R3767" i="6"/>
  <c r="R3768" i="6"/>
  <c r="R3769" i="6"/>
  <c r="R3770" i="6"/>
  <c r="R3771" i="6"/>
  <c r="R3772" i="6"/>
  <c r="R3773" i="6"/>
  <c r="R3774" i="6"/>
  <c r="R3775" i="6"/>
  <c r="R3776" i="6"/>
  <c r="R3777" i="6"/>
  <c r="R3778" i="6"/>
  <c r="R3779" i="6"/>
  <c r="R3780" i="6"/>
  <c r="R3781" i="6"/>
  <c r="R3782" i="6"/>
  <c r="R3783" i="6"/>
  <c r="R3784" i="6"/>
  <c r="R3785" i="6"/>
  <c r="R3786" i="6"/>
  <c r="R3787" i="6"/>
  <c r="R3788" i="6"/>
  <c r="R3789" i="6"/>
  <c r="R3790" i="6"/>
  <c r="R3791" i="6"/>
  <c r="R3792" i="6"/>
  <c r="R3793" i="6"/>
  <c r="R3794" i="6"/>
  <c r="R3795" i="6"/>
  <c r="R3796" i="6"/>
  <c r="R3797" i="6"/>
  <c r="R3798" i="6"/>
  <c r="R3799" i="6"/>
  <c r="R3800" i="6"/>
  <c r="R3801" i="6"/>
  <c r="R3802" i="6"/>
  <c r="R3803" i="6"/>
  <c r="R3804" i="6"/>
  <c r="R3805" i="6"/>
  <c r="R3806" i="6"/>
  <c r="R3807" i="6"/>
  <c r="R3808" i="6"/>
  <c r="R3809" i="6"/>
  <c r="R3810" i="6"/>
  <c r="R3811" i="6"/>
  <c r="R3812" i="6"/>
  <c r="R3813" i="6"/>
  <c r="R3814" i="6"/>
  <c r="R3815" i="6"/>
  <c r="R3816" i="6"/>
  <c r="R3817" i="6"/>
  <c r="R3818" i="6"/>
  <c r="R3819" i="6"/>
  <c r="R3820" i="6"/>
  <c r="R3821" i="6"/>
  <c r="R3822" i="6"/>
  <c r="R3823" i="6"/>
  <c r="R3824" i="6"/>
  <c r="R3825" i="6"/>
  <c r="R3826" i="6"/>
  <c r="R3827" i="6"/>
  <c r="R3828" i="6"/>
  <c r="R3829" i="6"/>
  <c r="R3830" i="6"/>
  <c r="R3831" i="6"/>
  <c r="R3832" i="6"/>
  <c r="R3833" i="6"/>
  <c r="R3834" i="6"/>
  <c r="R3835" i="6"/>
  <c r="R3836" i="6"/>
  <c r="R3837" i="6"/>
  <c r="R3838" i="6"/>
  <c r="R3839" i="6"/>
  <c r="R3840" i="6"/>
  <c r="R3841" i="6"/>
  <c r="R3842" i="6"/>
  <c r="R3843" i="6"/>
  <c r="R3844" i="6"/>
  <c r="R3845" i="6"/>
  <c r="R3846" i="6"/>
  <c r="R3847" i="6"/>
  <c r="R3848" i="6"/>
  <c r="R3849" i="6"/>
  <c r="R3850" i="6"/>
  <c r="R3851" i="6"/>
  <c r="R3852" i="6"/>
  <c r="R3853" i="6"/>
  <c r="R3854" i="6"/>
  <c r="R3855" i="6"/>
  <c r="R3856" i="6"/>
  <c r="R3857" i="6"/>
  <c r="R3858" i="6"/>
  <c r="R3859" i="6"/>
  <c r="R3860" i="6"/>
  <c r="R3861" i="6"/>
  <c r="R3862" i="6"/>
  <c r="R3863" i="6"/>
  <c r="R3864" i="6"/>
  <c r="R3865" i="6"/>
  <c r="R3866" i="6"/>
  <c r="R3867" i="6"/>
  <c r="R3868" i="6"/>
  <c r="R3869" i="6"/>
  <c r="R3870" i="6"/>
  <c r="R3871" i="6"/>
  <c r="R3872" i="6"/>
  <c r="R3873" i="6"/>
  <c r="R3874" i="6"/>
  <c r="R3875" i="6"/>
  <c r="R3876" i="6"/>
  <c r="R3877" i="6"/>
  <c r="R3878" i="6"/>
  <c r="R3879" i="6"/>
  <c r="R3880" i="6"/>
  <c r="R3881" i="6"/>
  <c r="R3882" i="6"/>
  <c r="R3883" i="6"/>
  <c r="R3884" i="6"/>
  <c r="R3885" i="6"/>
  <c r="R3886" i="6"/>
  <c r="R3887" i="6"/>
  <c r="R3888" i="6"/>
  <c r="BP336" i="12"/>
  <c r="BU336" i="12"/>
  <c r="BZ336" i="12"/>
  <c r="BQ336" i="12"/>
  <c r="BV336" i="12"/>
  <c r="CA336" i="12"/>
  <c r="CF336" i="12"/>
  <c r="CK336" i="12"/>
  <c r="CP336" i="12"/>
  <c r="CU336" i="12"/>
  <c r="CZ336" i="12"/>
  <c r="DE336" i="12"/>
  <c r="DJ336" i="12"/>
  <c r="DO336" i="12"/>
  <c r="DT336" i="12"/>
  <c r="BR336" i="12"/>
  <c r="BW336" i="12"/>
  <c r="CB336" i="12"/>
  <c r="CG336" i="12"/>
  <c r="CL336" i="12"/>
  <c r="CQ336" i="12"/>
  <c r="CV336" i="12"/>
  <c r="DA336" i="12"/>
  <c r="DF336" i="12"/>
  <c r="DK336" i="12"/>
  <c r="DP336" i="12"/>
  <c r="DU336" i="12"/>
  <c r="BS336" i="12"/>
  <c r="BX336" i="12"/>
  <c r="CC336" i="12"/>
  <c r="CH336" i="12"/>
  <c r="CM336" i="12"/>
  <c r="CR336" i="12"/>
  <c r="CW336" i="12"/>
  <c r="DB336" i="12"/>
  <c r="DG336" i="12"/>
  <c r="DL336" i="12"/>
  <c r="DQ336" i="12"/>
  <c r="DV336" i="12"/>
  <c r="BT336" i="12"/>
  <c r="BY336" i="12"/>
  <c r="CD336" i="12"/>
  <c r="CI336" i="12"/>
  <c r="CN336" i="12"/>
  <c r="CS336" i="12"/>
  <c r="CX336" i="12"/>
  <c r="DC336" i="12"/>
  <c r="DH336" i="12"/>
  <c r="DM336" i="12"/>
  <c r="DR336" i="12"/>
  <c r="DW336" i="12"/>
  <c r="BP337" i="12"/>
  <c r="BU337" i="12"/>
  <c r="BZ337" i="12"/>
  <c r="CE337" i="12"/>
  <c r="CJ337" i="12"/>
  <c r="CO337" i="12"/>
  <c r="CT337" i="12"/>
  <c r="CY337" i="12"/>
  <c r="DD337" i="12"/>
  <c r="DI337" i="12"/>
  <c r="DN337" i="12"/>
  <c r="DS337" i="12"/>
  <c r="BQ337" i="12"/>
  <c r="BV337" i="12"/>
  <c r="CA337" i="12"/>
  <c r="CF337" i="12"/>
  <c r="CK337" i="12"/>
  <c r="CP337" i="12"/>
  <c r="CU337" i="12"/>
  <c r="CZ337" i="12"/>
  <c r="DE337" i="12"/>
  <c r="DJ337" i="12"/>
  <c r="DO337" i="12"/>
  <c r="DT337" i="12"/>
  <c r="BR337" i="12"/>
  <c r="BW337" i="12"/>
  <c r="CB337" i="12"/>
  <c r="CG337" i="12"/>
  <c r="CL337" i="12"/>
  <c r="CQ337" i="12"/>
  <c r="CV337" i="12"/>
  <c r="DA337" i="12"/>
  <c r="DF337" i="12"/>
  <c r="DK337" i="12"/>
  <c r="DP337" i="12"/>
  <c r="DU337" i="12"/>
  <c r="BS337" i="12"/>
  <c r="BX337" i="12"/>
  <c r="CC337" i="12"/>
  <c r="CH337" i="12"/>
  <c r="CM337" i="12"/>
  <c r="CR337" i="12"/>
  <c r="CW337" i="12"/>
  <c r="DB337" i="12"/>
  <c r="DG337" i="12"/>
  <c r="DL337" i="12"/>
  <c r="DQ337" i="12"/>
  <c r="DV337" i="12"/>
  <c r="BT337" i="12"/>
  <c r="BY337" i="12"/>
  <c r="CD337" i="12"/>
  <c r="CI337" i="12"/>
  <c r="CN337" i="12"/>
  <c r="CS337" i="12"/>
  <c r="CX337" i="12"/>
  <c r="DC337" i="12"/>
  <c r="DH337" i="12"/>
  <c r="DM337" i="12"/>
  <c r="DR337" i="12"/>
  <c r="DW337" i="12"/>
  <c r="BP338" i="12"/>
  <c r="BU338" i="12"/>
  <c r="CE338" i="12"/>
  <c r="CJ338" i="12"/>
  <c r="CO338" i="12"/>
  <c r="CT338" i="12"/>
  <c r="CY338" i="12"/>
  <c r="DD338" i="12"/>
  <c r="DI338" i="12"/>
  <c r="DN338" i="12"/>
  <c r="DS338" i="12"/>
  <c r="BQ338" i="12"/>
  <c r="BR338" i="12"/>
  <c r="BW338" i="12"/>
  <c r="CG338" i="12"/>
  <c r="CL338" i="12"/>
  <c r="CQ338" i="12"/>
  <c r="CV338" i="12"/>
  <c r="DA338" i="12"/>
  <c r="DF338" i="12"/>
  <c r="DK338" i="12"/>
  <c r="DP338" i="12"/>
  <c r="DU338" i="12"/>
  <c r="BS338" i="12"/>
  <c r="BX338" i="12"/>
  <c r="CH338" i="12"/>
  <c r="CM338" i="12"/>
  <c r="CR338" i="12"/>
  <c r="CW338" i="12"/>
  <c r="DB338" i="12"/>
  <c r="DG338" i="12"/>
  <c r="DL338" i="12"/>
  <c r="DQ338" i="12"/>
  <c r="DV338" i="12"/>
  <c r="BT338" i="12"/>
  <c r="BY338" i="12"/>
  <c r="CI338" i="12"/>
  <c r="CN338" i="12"/>
  <c r="CS338" i="12"/>
  <c r="CX338" i="12"/>
  <c r="DC338" i="12"/>
  <c r="DH338" i="12"/>
  <c r="DM338" i="12"/>
  <c r="DR338" i="12"/>
  <c r="DW338" i="12"/>
  <c r="BV338" i="12"/>
  <c r="CF338" i="12"/>
  <c r="CK338" i="12"/>
  <c r="CP338" i="12"/>
  <c r="CU338" i="12"/>
  <c r="CZ338" i="12"/>
  <c r="DE338" i="12"/>
  <c r="DJ338" i="12"/>
  <c r="DO338" i="12"/>
  <c r="DT338" i="12"/>
  <c r="BP339" i="12"/>
  <c r="BU339" i="12"/>
  <c r="CE339" i="12"/>
  <c r="CJ339" i="12"/>
  <c r="CO339" i="12"/>
  <c r="CT339" i="12"/>
  <c r="CY339" i="12"/>
  <c r="DD339" i="12"/>
  <c r="DI339" i="12"/>
  <c r="DN339" i="12"/>
  <c r="DS339" i="12"/>
  <c r="BQ339" i="12"/>
  <c r="BR339" i="12"/>
  <c r="BW339" i="12"/>
  <c r="CG339" i="12"/>
  <c r="CL339" i="12"/>
  <c r="CQ339" i="12"/>
  <c r="CV339" i="12"/>
  <c r="DA339" i="12"/>
  <c r="DF339" i="12"/>
  <c r="DK339" i="12"/>
  <c r="DP339" i="12"/>
  <c r="DU339" i="12"/>
  <c r="BS339" i="12"/>
  <c r="BX339" i="12"/>
  <c r="CH339" i="12"/>
  <c r="CM339" i="12"/>
  <c r="CR339" i="12"/>
  <c r="CW339" i="12"/>
  <c r="DB339" i="12"/>
  <c r="DG339" i="12"/>
  <c r="DL339" i="12"/>
  <c r="DQ339" i="12"/>
  <c r="DV339" i="12"/>
  <c r="BT339" i="12"/>
  <c r="BY339" i="12"/>
  <c r="CI339" i="12"/>
  <c r="CN339" i="12"/>
  <c r="CS339" i="12"/>
  <c r="CX339" i="12"/>
  <c r="DC339" i="12"/>
  <c r="DH339" i="12"/>
  <c r="DM339" i="12"/>
  <c r="DR339" i="12"/>
  <c r="DW339" i="12"/>
  <c r="BV339" i="12"/>
  <c r="CF339" i="12"/>
  <c r="CK339" i="12"/>
  <c r="CP339" i="12"/>
  <c r="CU339" i="12"/>
  <c r="CZ339" i="12"/>
  <c r="DE339" i="12"/>
  <c r="DJ339" i="12"/>
  <c r="DO339" i="12"/>
  <c r="DT339" i="12"/>
  <c r="CE336" i="12"/>
  <c r="CJ336" i="12"/>
  <c r="CO336" i="12"/>
  <c r="CT336" i="12"/>
  <c r="CY336" i="12"/>
  <c r="DD336" i="12"/>
  <c r="DI336" i="12"/>
  <c r="DN336" i="12"/>
  <c r="DS336" i="12"/>
  <c r="BO336" i="12"/>
  <c r="BK335" i="12"/>
  <c r="BK290" i="12"/>
  <c r="BQ308" i="12"/>
  <c r="A3746" i="6"/>
  <c r="B3746" i="6"/>
  <c r="Q3746" i="6"/>
  <c r="A3747" i="6"/>
  <c r="B3747" i="6"/>
  <c r="Q3747" i="6"/>
  <c r="A3748" i="6"/>
  <c r="B3748" i="6"/>
  <c r="Q3748" i="6"/>
  <c r="A3749" i="6"/>
  <c r="B3749" i="6"/>
  <c r="Q3749" i="6"/>
  <c r="A3750" i="6"/>
  <c r="B3750" i="6"/>
  <c r="Q3750" i="6"/>
  <c r="A3751" i="6"/>
  <c r="B3751" i="6"/>
  <c r="Q3751" i="6"/>
  <c r="A3752" i="6"/>
  <c r="B3752" i="6"/>
  <c r="Q3752" i="6"/>
  <c r="A3753" i="6"/>
  <c r="B3753" i="6"/>
  <c r="Q3753" i="6"/>
  <c r="A3754" i="6"/>
  <c r="B3754" i="6"/>
  <c r="Q3754" i="6"/>
  <c r="A3755" i="6"/>
  <c r="B3755" i="6"/>
  <c r="Q3755" i="6"/>
  <c r="A3756" i="6"/>
  <c r="B3756" i="6"/>
  <c r="Q3756" i="6"/>
  <c r="A3757" i="6"/>
  <c r="B3757" i="6"/>
  <c r="Q3757" i="6"/>
  <c r="A3758" i="6"/>
  <c r="B3758" i="6"/>
  <c r="Q3758" i="6"/>
  <c r="A3759" i="6"/>
  <c r="B3759" i="6"/>
  <c r="Q3759" i="6"/>
  <c r="A3760" i="6"/>
  <c r="B3760" i="6"/>
  <c r="Q3760" i="6"/>
  <c r="A3761" i="6"/>
  <c r="B3761" i="6"/>
  <c r="Q3761" i="6"/>
  <c r="A3762" i="6"/>
  <c r="B3762" i="6"/>
  <c r="Q3762" i="6"/>
  <c r="A3763" i="6"/>
  <c r="B3763" i="6"/>
  <c r="Q3763" i="6"/>
  <c r="A3764" i="6"/>
  <c r="B3764" i="6"/>
  <c r="Q3764" i="6"/>
  <c r="A3765" i="6"/>
  <c r="B3765" i="6"/>
  <c r="Q3765" i="6"/>
  <c r="A3766" i="6"/>
  <c r="B3766" i="6"/>
  <c r="Q3766" i="6"/>
  <c r="A3767" i="6"/>
  <c r="B3767" i="6"/>
  <c r="Q3767" i="6"/>
  <c r="A3768" i="6"/>
  <c r="B3768" i="6"/>
  <c r="Q3768" i="6"/>
  <c r="A3769" i="6"/>
  <c r="B3769" i="6"/>
  <c r="Q3769" i="6"/>
  <c r="A3770" i="6"/>
  <c r="B3770" i="6"/>
  <c r="Q3770" i="6"/>
  <c r="A3771" i="6"/>
  <c r="B3771" i="6"/>
  <c r="Q3771" i="6"/>
  <c r="A3772" i="6"/>
  <c r="B3772" i="6"/>
  <c r="Q3772" i="6"/>
  <c r="A3773" i="6"/>
  <c r="B3773" i="6"/>
  <c r="Q3773" i="6"/>
  <c r="A3774" i="6"/>
  <c r="B3774" i="6"/>
  <c r="Q3774" i="6"/>
  <c r="A3775" i="6"/>
  <c r="B3775" i="6"/>
  <c r="Q3775" i="6"/>
  <c r="A3776" i="6"/>
  <c r="B3776" i="6"/>
  <c r="Q3776" i="6"/>
  <c r="A3777" i="6"/>
  <c r="B3777" i="6"/>
  <c r="Q3777" i="6"/>
  <c r="A3778" i="6"/>
  <c r="B3778" i="6"/>
  <c r="Q3778" i="6"/>
  <c r="A3779" i="6"/>
  <c r="B3779" i="6"/>
  <c r="Q3779" i="6"/>
  <c r="A3780" i="6"/>
  <c r="B3780" i="6"/>
  <c r="Q3780" i="6"/>
  <c r="A3781" i="6"/>
  <c r="B3781" i="6"/>
  <c r="Q3781" i="6"/>
  <c r="A3782" i="6"/>
  <c r="B3782" i="6"/>
  <c r="Q3782" i="6"/>
  <c r="A3783" i="6"/>
  <c r="B3783" i="6"/>
  <c r="Q3783" i="6"/>
  <c r="A3784" i="6"/>
  <c r="B3784" i="6"/>
  <c r="Q3784" i="6"/>
  <c r="A3785" i="6"/>
  <c r="B3785" i="6"/>
  <c r="Q3785" i="6"/>
  <c r="A3786" i="6"/>
  <c r="B3786" i="6"/>
  <c r="Q3786" i="6"/>
  <c r="A3787" i="6"/>
  <c r="B3787" i="6"/>
  <c r="Q3787" i="6"/>
  <c r="A3788" i="6"/>
  <c r="B3788" i="6"/>
  <c r="Q3788" i="6"/>
  <c r="A3789" i="6"/>
  <c r="B3789" i="6"/>
  <c r="Q3789" i="6"/>
  <c r="A3790" i="6"/>
  <c r="B3790" i="6"/>
  <c r="Q3790" i="6"/>
  <c r="A3791" i="6"/>
  <c r="B3791" i="6"/>
  <c r="Q3791" i="6"/>
  <c r="A3792" i="6"/>
  <c r="B3792" i="6"/>
  <c r="Q3792" i="6"/>
  <c r="A3793" i="6"/>
  <c r="B3793" i="6"/>
  <c r="Q3793" i="6"/>
  <c r="A3794" i="6"/>
  <c r="B3794" i="6"/>
  <c r="Q3794" i="6"/>
  <c r="A3795" i="6"/>
  <c r="B3795" i="6"/>
  <c r="Q3795" i="6"/>
  <c r="A3796" i="6"/>
  <c r="B3796" i="6"/>
  <c r="Q3796" i="6"/>
  <c r="A3797" i="6"/>
  <c r="B3797" i="6"/>
  <c r="Q3797" i="6"/>
  <c r="A3798" i="6"/>
  <c r="B3798" i="6"/>
  <c r="Q3798" i="6"/>
  <c r="A3799" i="6"/>
  <c r="B3799" i="6"/>
  <c r="Q3799" i="6"/>
  <c r="A3800" i="6"/>
  <c r="B3800" i="6"/>
  <c r="Q3800" i="6"/>
  <c r="A3801" i="6"/>
  <c r="B3801" i="6"/>
  <c r="Q3801" i="6"/>
  <c r="A3802" i="6"/>
  <c r="B3802" i="6"/>
  <c r="Q3802" i="6"/>
  <c r="A3803" i="6"/>
  <c r="B3803" i="6"/>
  <c r="Q3803" i="6"/>
  <c r="A3804" i="6"/>
  <c r="B3804" i="6"/>
  <c r="Q3804" i="6"/>
  <c r="A3805" i="6"/>
  <c r="B3805" i="6"/>
  <c r="Q3805" i="6"/>
  <c r="A3806" i="6"/>
  <c r="B3806" i="6"/>
  <c r="Q3806" i="6"/>
  <c r="A3807" i="6"/>
  <c r="B3807" i="6"/>
  <c r="Q3807" i="6"/>
  <c r="A3808" i="6"/>
  <c r="B3808" i="6"/>
  <c r="Q3808" i="6"/>
  <c r="A3809" i="6"/>
  <c r="B3809" i="6"/>
  <c r="Q3809" i="6"/>
  <c r="A3810" i="6"/>
  <c r="B3810" i="6"/>
  <c r="Q3810" i="6"/>
  <c r="A3811" i="6"/>
  <c r="B3811" i="6"/>
  <c r="Q3811" i="6"/>
  <c r="A3812" i="6"/>
  <c r="B3812" i="6"/>
  <c r="Q3812" i="6"/>
  <c r="A3813" i="6"/>
  <c r="B3813" i="6"/>
  <c r="Q3813" i="6"/>
  <c r="A3814" i="6"/>
  <c r="B3814" i="6"/>
  <c r="Q3814" i="6"/>
  <c r="A3815" i="6"/>
  <c r="B3815" i="6"/>
  <c r="Q3815" i="6"/>
  <c r="A3816" i="6"/>
  <c r="B3816" i="6"/>
  <c r="Q3816" i="6"/>
  <c r="A3817" i="6"/>
  <c r="B3817" i="6"/>
  <c r="Q3817" i="6"/>
  <c r="A3818" i="6"/>
  <c r="B3818" i="6"/>
  <c r="Q3818" i="6"/>
  <c r="A3819" i="6"/>
  <c r="B3819" i="6"/>
  <c r="Q3819" i="6"/>
  <c r="A3820" i="6"/>
  <c r="B3820" i="6"/>
  <c r="Q3820" i="6"/>
  <c r="A3821" i="6"/>
  <c r="B3821" i="6"/>
  <c r="Q3821" i="6"/>
  <c r="A3822" i="6"/>
  <c r="B3822" i="6"/>
  <c r="Q3822" i="6"/>
  <c r="A3823" i="6"/>
  <c r="B3823" i="6"/>
  <c r="Q3823" i="6"/>
  <c r="A3824" i="6"/>
  <c r="B3824" i="6"/>
  <c r="Q3824" i="6"/>
  <c r="A3825" i="6"/>
  <c r="B3825" i="6"/>
  <c r="Q3825" i="6"/>
  <c r="A3826" i="6"/>
  <c r="B3826" i="6"/>
  <c r="Q3826" i="6"/>
  <c r="A3827" i="6"/>
  <c r="B3827" i="6"/>
  <c r="Q3827" i="6"/>
  <c r="A3828" i="6"/>
  <c r="B3828" i="6"/>
  <c r="Q3828" i="6"/>
  <c r="A3829" i="6"/>
  <c r="B3829" i="6"/>
  <c r="Q3829" i="6"/>
  <c r="A3830" i="6"/>
  <c r="B3830" i="6"/>
  <c r="Q3830" i="6"/>
  <c r="A3831" i="6"/>
  <c r="B3831" i="6"/>
  <c r="Q3831" i="6"/>
  <c r="A3832" i="6"/>
  <c r="B3832" i="6"/>
  <c r="Q3832" i="6"/>
  <c r="A3833" i="6"/>
  <c r="B3833" i="6"/>
  <c r="Q3833" i="6"/>
  <c r="A3834" i="6"/>
  <c r="B3834" i="6"/>
  <c r="Q3834" i="6"/>
  <c r="A3835" i="6"/>
  <c r="B3835" i="6"/>
  <c r="Q3835" i="6"/>
  <c r="A3836" i="6"/>
  <c r="B3836" i="6"/>
  <c r="Q3836" i="6"/>
  <c r="A3837" i="6"/>
  <c r="B3837" i="6"/>
  <c r="Q3837" i="6"/>
  <c r="A3838" i="6"/>
  <c r="B3838" i="6"/>
  <c r="Q3838" i="6"/>
  <c r="A3839" i="6"/>
  <c r="B3839" i="6"/>
  <c r="Q3839" i="6"/>
  <c r="A3840" i="6"/>
  <c r="B3840" i="6"/>
  <c r="Q3840" i="6"/>
  <c r="A3841" i="6"/>
  <c r="B3841" i="6"/>
  <c r="Q3841" i="6"/>
  <c r="A3842" i="6"/>
  <c r="B3842" i="6"/>
  <c r="Q3842" i="6"/>
  <c r="A3843" i="6"/>
  <c r="B3843" i="6"/>
  <c r="Q3843" i="6"/>
  <c r="A3844" i="6"/>
  <c r="B3844" i="6"/>
  <c r="Q3844" i="6"/>
  <c r="A3845" i="6"/>
  <c r="B3845" i="6"/>
  <c r="Q3845" i="6"/>
  <c r="A3846" i="6"/>
  <c r="B3846" i="6"/>
  <c r="Q3846" i="6"/>
  <c r="A3847" i="6"/>
  <c r="B3847" i="6"/>
  <c r="Q3847" i="6"/>
  <c r="A3848" i="6"/>
  <c r="B3848" i="6"/>
  <c r="Q3848" i="6"/>
  <c r="A3849" i="6"/>
  <c r="B3849" i="6"/>
  <c r="Q3849" i="6"/>
  <c r="A3850" i="6"/>
  <c r="B3850" i="6"/>
  <c r="Q3850" i="6"/>
  <c r="A3851" i="6"/>
  <c r="B3851" i="6"/>
  <c r="Q3851" i="6"/>
  <c r="A3852" i="6"/>
  <c r="B3852" i="6"/>
  <c r="Q3852" i="6"/>
  <c r="A3853" i="6"/>
  <c r="B3853" i="6"/>
  <c r="Q3853" i="6"/>
  <c r="A3854" i="6"/>
  <c r="B3854" i="6"/>
  <c r="Q3854" i="6"/>
  <c r="A3855" i="6"/>
  <c r="B3855" i="6"/>
  <c r="Q3855" i="6"/>
  <c r="A3856" i="6"/>
  <c r="B3856" i="6"/>
  <c r="Q3856" i="6"/>
  <c r="A3857" i="6"/>
  <c r="B3857" i="6"/>
  <c r="Q3857" i="6"/>
  <c r="A3858" i="6"/>
  <c r="B3858" i="6"/>
  <c r="Q3858" i="6"/>
  <c r="A3859" i="6"/>
  <c r="B3859" i="6"/>
  <c r="Q3859" i="6"/>
  <c r="A3860" i="6"/>
  <c r="B3860" i="6"/>
  <c r="Q3860" i="6"/>
  <c r="A3861" i="6"/>
  <c r="B3861" i="6"/>
  <c r="Q3861" i="6"/>
  <c r="A3862" i="6"/>
  <c r="B3862" i="6"/>
  <c r="Q3862" i="6"/>
  <c r="A3863" i="6"/>
  <c r="B3863" i="6"/>
  <c r="Q3863" i="6"/>
  <c r="A3864" i="6"/>
  <c r="B3864" i="6"/>
  <c r="Q3864" i="6"/>
  <c r="A3865" i="6"/>
  <c r="B3865" i="6"/>
  <c r="Q3865" i="6"/>
  <c r="A3866" i="6"/>
  <c r="B3866" i="6"/>
  <c r="Q3866" i="6"/>
  <c r="A3867" i="6"/>
  <c r="B3867" i="6"/>
  <c r="Q3867" i="6"/>
  <c r="A3868" i="6"/>
  <c r="B3868" i="6"/>
  <c r="Q3868" i="6"/>
  <c r="A3869" i="6"/>
  <c r="B3869" i="6"/>
  <c r="Q3869" i="6"/>
  <c r="A3870" i="6"/>
  <c r="B3870" i="6"/>
  <c r="Q3870" i="6"/>
  <c r="A3871" i="6"/>
  <c r="B3871" i="6"/>
  <c r="Q3871" i="6"/>
  <c r="A3872" i="6"/>
  <c r="B3872" i="6"/>
  <c r="Q3872" i="6"/>
  <c r="A3873" i="6"/>
  <c r="B3873" i="6"/>
  <c r="Q3873" i="6"/>
  <c r="A3874" i="6"/>
  <c r="B3874" i="6"/>
  <c r="Q3874" i="6"/>
  <c r="A3875" i="6"/>
  <c r="B3875" i="6"/>
  <c r="Q3875" i="6"/>
  <c r="A3876" i="6"/>
  <c r="B3876" i="6"/>
  <c r="Q3876" i="6"/>
  <c r="A3877" i="6"/>
  <c r="B3877" i="6"/>
  <c r="Q3877" i="6"/>
  <c r="A3878" i="6"/>
  <c r="B3878" i="6"/>
  <c r="Q3878" i="6"/>
  <c r="A3879" i="6"/>
  <c r="B3879" i="6"/>
  <c r="Q3879" i="6"/>
  <c r="A3880" i="6"/>
  <c r="B3880" i="6"/>
  <c r="Q3880" i="6"/>
  <c r="A3881" i="6"/>
  <c r="B3881" i="6"/>
  <c r="Q3881" i="6"/>
  <c r="A3882" i="6"/>
  <c r="B3882" i="6"/>
  <c r="Q3882" i="6"/>
  <c r="A3883" i="6"/>
  <c r="B3883" i="6"/>
  <c r="Q3883" i="6"/>
  <c r="A3884" i="6"/>
  <c r="B3884" i="6"/>
  <c r="Q3884" i="6"/>
  <c r="A3885" i="6"/>
  <c r="B3885" i="6"/>
  <c r="Q3885" i="6"/>
  <c r="A3886" i="6"/>
  <c r="B3886" i="6"/>
  <c r="Q3886" i="6"/>
  <c r="A3887" i="6"/>
  <c r="B3887" i="6"/>
  <c r="Q3887" i="6"/>
  <c r="A3888" i="6"/>
  <c r="B3888" i="6"/>
  <c r="Q3888" i="6"/>
  <c r="A3498" i="6"/>
  <c r="B3498" i="6"/>
  <c r="Q3498" i="6"/>
  <c r="A3499" i="6"/>
  <c r="B3499" i="6"/>
  <c r="Q3499" i="6"/>
  <c r="A3500" i="6"/>
  <c r="B3500" i="6"/>
  <c r="Q3500" i="6"/>
  <c r="A3501" i="6"/>
  <c r="B3501" i="6"/>
  <c r="Q3501" i="6"/>
  <c r="A3502" i="6"/>
  <c r="B3502" i="6"/>
  <c r="Q3502" i="6"/>
  <c r="A3503" i="6"/>
  <c r="B3503" i="6"/>
  <c r="Q3503" i="6"/>
  <c r="A3504" i="6"/>
  <c r="B3504" i="6"/>
  <c r="Q3504" i="6"/>
  <c r="A3505" i="6"/>
  <c r="B3505" i="6"/>
  <c r="Q3505" i="6"/>
  <c r="A3506" i="6"/>
  <c r="B3506" i="6"/>
  <c r="Q3506" i="6"/>
  <c r="A3507" i="6"/>
  <c r="B3507" i="6"/>
  <c r="Q3507" i="6"/>
  <c r="A3508" i="6"/>
  <c r="B3508" i="6"/>
  <c r="Q3508" i="6"/>
  <c r="A3509" i="6"/>
  <c r="B3509" i="6"/>
  <c r="Q3509" i="6"/>
  <c r="A3510" i="6"/>
  <c r="B3510" i="6"/>
  <c r="Q3510" i="6"/>
  <c r="A3511" i="6"/>
  <c r="B3511" i="6"/>
  <c r="Q3511" i="6"/>
  <c r="A3512" i="6"/>
  <c r="B3512" i="6"/>
  <c r="Q3512" i="6"/>
  <c r="A3513" i="6"/>
  <c r="B3513" i="6"/>
  <c r="Q3513" i="6"/>
  <c r="A3514" i="6"/>
  <c r="B3514" i="6"/>
  <c r="Q3514" i="6"/>
  <c r="A3515" i="6"/>
  <c r="B3515" i="6"/>
  <c r="Q3515" i="6"/>
  <c r="A3516" i="6"/>
  <c r="B3516" i="6"/>
  <c r="Q3516" i="6"/>
  <c r="A3517" i="6"/>
  <c r="B3517" i="6"/>
  <c r="Q3517" i="6"/>
  <c r="A3518" i="6"/>
  <c r="B3518" i="6"/>
  <c r="Q3518" i="6"/>
  <c r="A3519" i="6"/>
  <c r="B3519" i="6"/>
  <c r="Q3519" i="6"/>
  <c r="A3520" i="6"/>
  <c r="B3520" i="6"/>
  <c r="Q3520" i="6"/>
  <c r="A3521" i="6"/>
  <c r="B3521" i="6"/>
  <c r="Q3521" i="6"/>
  <c r="A3522" i="6"/>
  <c r="B3522" i="6"/>
  <c r="Q3522" i="6"/>
  <c r="A3523" i="6"/>
  <c r="B3523" i="6"/>
  <c r="Q3523" i="6"/>
  <c r="A3524" i="6"/>
  <c r="B3524" i="6"/>
  <c r="Q3524" i="6"/>
  <c r="A3525" i="6"/>
  <c r="B3525" i="6"/>
  <c r="Q3525" i="6"/>
  <c r="A3526" i="6"/>
  <c r="B3526" i="6"/>
  <c r="Q3526" i="6"/>
  <c r="A3527" i="6"/>
  <c r="B3527" i="6"/>
  <c r="Q3527" i="6"/>
  <c r="A3528" i="6"/>
  <c r="B3528" i="6"/>
  <c r="Q3528" i="6"/>
  <c r="A3529" i="6"/>
  <c r="B3529" i="6"/>
  <c r="Q3529" i="6"/>
  <c r="A3530" i="6"/>
  <c r="B3530" i="6"/>
  <c r="Q3530" i="6"/>
  <c r="A3531" i="6"/>
  <c r="B3531" i="6"/>
  <c r="Q3531" i="6"/>
  <c r="A3532" i="6"/>
  <c r="B3532" i="6"/>
  <c r="Q3532" i="6"/>
  <c r="A3533" i="6"/>
  <c r="B3533" i="6"/>
  <c r="Q3533" i="6"/>
  <c r="A3534" i="6"/>
  <c r="B3534" i="6"/>
  <c r="Q3534" i="6"/>
  <c r="A3535" i="6"/>
  <c r="B3535" i="6"/>
  <c r="Q3535" i="6"/>
  <c r="A3536" i="6"/>
  <c r="B3536" i="6"/>
  <c r="Q3536" i="6"/>
  <c r="A3537" i="6"/>
  <c r="B3537" i="6"/>
  <c r="Q3537" i="6"/>
  <c r="A3538" i="6"/>
  <c r="B3538" i="6"/>
  <c r="Q3538" i="6"/>
  <c r="A3539" i="6"/>
  <c r="B3539" i="6"/>
  <c r="Q3539" i="6"/>
  <c r="A3540" i="6"/>
  <c r="B3540" i="6"/>
  <c r="Q3540" i="6"/>
  <c r="A3541" i="6"/>
  <c r="B3541" i="6"/>
  <c r="Q3541" i="6"/>
  <c r="A3542" i="6"/>
  <c r="B3542" i="6"/>
  <c r="Q3542" i="6"/>
  <c r="A3543" i="6"/>
  <c r="B3543" i="6"/>
  <c r="Q3543" i="6"/>
  <c r="A3544" i="6"/>
  <c r="B3544" i="6"/>
  <c r="Q3544" i="6"/>
  <c r="A3545" i="6"/>
  <c r="B3545" i="6"/>
  <c r="Q3545" i="6"/>
  <c r="A3546" i="6"/>
  <c r="B3546" i="6"/>
  <c r="Q3546" i="6"/>
  <c r="A3547" i="6"/>
  <c r="B3547" i="6"/>
  <c r="Q3547" i="6"/>
  <c r="A3548" i="6"/>
  <c r="B3548" i="6"/>
  <c r="Q3548" i="6"/>
  <c r="A3549" i="6"/>
  <c r="B3549" i="6"/>
  <c r="Q3549" i="6"/>
  <c r="A3550" i="6"/>
  <c r="B3550" i="6"/>
  <c r="Q3550" i="6"/>
  <c r="A3551" i="6"/>
  <c r="B3551" i="6"/>
  <c r="Q3551" i="6"/>
  <c r="A3552" i="6"/>
  <c r="B3552" i="6"/>
  <c r="Q3552" i="6"/>
  <c r="A3553" i="6"/>
  <c r="B3553" i="6"/>
  <c r="Q3553" i="6"/>
  <c r="A3554" i="6"/>
  <c r="B3554" i="6"/>
  <c r="Q3554" i="6"/>
  <c r="A3555" i="6"/>
  <c r="B3555" i="6"/>
  <c r="Q3555" i="6"/>
  <c r="A3556" i="6"/>
  <c r="B3556" i="6"/>
  <c r="Q3556" i="6"/>
  <c r="A3557" i="6"/>
  <c r="B3557" i="6"/>
  <c r="Q3557" i="6"/>
  <c r="A3558" i="6"/>
  <c r="B3558" i="6"/>
  <c r="Q3558" i="6"/>
  <c r="A3559" i="6"/>
  <c r="B3559" i="6"/>
  <c r="Q3559" i="6"/>
  <c r="A3560" i="6"/>
  <c r="B3560" i="6"/>
  <c r="Q3560" i="6"/>
  <c r="A3561" i="6"/>
  <c r="B3561" i="6"/>
  <c r="Q3561" i="6"/>
  <c r="A3562" i="6"/>
  <c r="B3562" i="6"/>
  <c r="Q3562" i="6"/>
  <c r="A3563" i="6"/>
  <c r="B3563" i="6"/>
  <c r="Q3563" i="6"/>
  <c r="A3564" i="6"/>
  <c r="B3564" i="6"/>
  <c r="Q3564" i="6"/>
  <c r="A3565" i="6"/>
  <c r="B3565" i="6"/>
  <c r="Q3565" i="6"/>
  <c r="A3566" i="6"/>
  <c r="B3566" i="6"/>
  <c r="Q3566" i="6"/>
  <c r="A3567" i="6"/>
  <c r="B3567" i="6"/>
  <c r="Q3567" i="6"/>
  <c r="A3568" i="6"/>
  <c r="B3568" i="6"/>
  <c r="Q3568" i="6"/>
  <c r="A3569" i="6"/>
  <c r="B3569" i="6"/>
  <c r="Q3569" i="6"/>
  <c r="A3570" i="6"/>
  <c r="B3570" i="6"/>
  <c r="Q3570" i="6"/>
  <c r="A3571" i="6"/>
  <c r="B3571" i="6"/>
  <c r="Q3571" i="6"/>
  <c r="A3572" i="6"/>
  <c r="B3572" i="6"/>
  <c r="Q3572" i="6"/>
  <c r="A3573" i="6"/>
  <c r="B3573" i="6"/>
  <c r="Q3573" i="6"/>
  <c r="A3574" i="6"/>
  <c r="B3574" i="6"/>
  <c r="Q3574" i="6"/>
  <c r="A3575" i="6"/>
  <c r="B3575" i="6"/>
  <c r="Q3575" i="6"/>
  <c r="A3576" i="6"/>
  <c r="B3576" i="6"/>
  <c r="Q3576" i="6"/>
  <c r="A3577" i="6"/>
  <c r="B3577" i="6"/>
  <c r="Q3577" i="6"/>
  <c r="A3578" i="6"/>
  <c r="B3578" i="6"/>
  <c r="Q3578" i="6"/>
  <c r="A3579" i="6"/>
  <c r="B3579" i="6"/>
  <c r="Q3579" i="6"/>
  <c r="A3580" i="6"/>
  <c r="B3580" i="6"/>
  <c r="Q3580" i="6"/>
  <c r="A3581" i="6"/>
  <c r="B3581" i="6"/>
  <c r="Q3581" i="6"/>
  <c r="A3582" i="6"/>
  <c r="B3582" i="6"/>
  <c r="Q3582" i="6"/>
  <c r="A3583" i="6"/>
  <c r="B3583" i="6"/>
  <c r="Q3583" i="6"/>
  <c r="A3584" i="6"/>
  <c r="B3584" i="6"/>
  <c r="Q3584" i="6"/>
  <c r="A3585" i="6"/>
  <c r="B3585" i="6"/>
  <c r="Q3585" i="6"/>
  <c r="A3586" i="6"/>
  <c r="B3586" i="6"/>
  <c r="Q3586" i="6"/>
  <c r="A3587" i="6"/>
  <c r="B3587" i="6"/>
  <c r="Q3587" i="6"/>
  <c r="A3588" i="6"/>
  <c r="B3588" i="6"/>
  <c r="Q3588" i="6"/>
  <c r="A3589" i="6"/>
  <c r="B3589" i="6"/>
  <c r="Q3589" i="6"/>
  <c r="A3590" i="6"/>
  <c r="B3590" i="6"/>
  <c r="Q3590" i="6"/>
  <c r="A3591" i="6"/>
  <c r="B3591" i="6"/>
  <c r="Q3591" i="6"/>
  <c r="A3592" i="6"/>
  <c r="B3592" i="6"/>
  <c r="Q3592" i="6"/>
  <c r="A3593" i="6"/>
  <c r="B3593" i="6"/>
  <c r="Q3593" i="6"/>
  <c r="A3594" i="6"/>
  <c r="B3594" i="6"/>
  <c r="Q3594" i="6"/>
  <c r="A3595" i="6"/>
  <c r="B3595" i="6"/>
  <c r="Q3595" i="6"/>
  <c r="A3596" i="6"/>
  <c r="B3596" i="6"/>
  <c r="Q3596" i="6"/>
  <c r="A3597" i="6"/>
  <c r="B3597" i="6"/>
  <c r="Q3597" i="6"/>
  <c r="A3598" i="6"/>
  <c r="B3598" i="6"/>
  <c r="Q3598" i="6"/>
  <c r="A3599" i="6"/>
  <c r="B3599" i="6"/>
  <c r="Q3599" i="6"/>
  <c r="A3600" i="6"/>
  <c r="B3600" i="6"/>
  <c r="Q3600" i="6"/>
  <c r="A3601" i="6"/>
  <c r="B3601" i="6"/>
  <c r="Q3601" i="6"/>
  <c r="A3602" i="6"/>
  <c r="B3602" i="6"/>
  <c r="Q3602" i="6"/>
  <c r="A3603" i="6"/>
  <c r="B3603" i="6"/>
  <c r="Q3603" i="6"/>
  <c r="A3604" i="6"/>
  <c r="B3604" i="6"/>
  <c r="Q3604" i="6"/>
  <c r="A3605" i="6"/>
  <c r="B3605" i="6"/>
  <c r="Q3605" i="6"/>
  <c r="A3606" i="6"/>
  <c r="B3606" i="6"/>
  <c r="Q3606" i="6"/>
  <c r="A3607" i="6"/>
  <c r="B3607" i="6"/>
  <c r="Q3607" i="6"/>
  <c r="A3608" i="6"/>
  <c r="B3608" i="6"/>
  <c r="Q3608" i="6"/>
  <c r="A3609" i="6"/>
  <c r="B3609" i="6"/>
  <c r="Q3609" i="6"/>
  <c r="A3610" i="6"/>
  <c r="B3610" i="6"/>
  <c r="Q3610" i="6"/>
  <c r="A3611" i="6"/>
  <c r="B3611" i="6"/>
  <c r="Q3611" i="6"/>
  <c r="A3612" i="6"/>
  <c r="B3612" i="6"/>
  <c r="Q3612" i="6"/>
  <c r="A3613" i="6"/>
  <c r="B3613" i="6"/>
  <c r="Q3613" i="6"/>
  <c r="A3614" i="6"/>
  <c r="B3614" i="6"/>
  <c r="Q3614" i="6"/>
  <c r="A3615" i="6"/>
  <c r="B3615" i="6"/>
  <c r="Q3615" i="6"/>
  <c r="A3616" i="6"/>
  <c r="B3616" i="6"/>
  <c r="Q3616" i="6"/>
  <c r="A3617" i="6"/>
  <c r="B3617" i="6"/>
  <c r="Q3617" i="6"/>
  <c r="A3618" i="6"/>
  <c r="B3618" i="6"/>
  <c r="Q3618" i="6"/>
  <c r="A3619" i="6"/>
  <c r="B3619" i="6"/>
  <c r="Q3619" i="6"/>
  <c r="A3620" i="6"/>
  <c r="B3620" i="6"/>
  <c r="Q3620" i="6"/>
  <c r="A3621" i="6"/>
  <c r="B3621" i="6"/>
  <c r="Q3621" i="6"/>
  <c r="A3622" i="6"/>
  <c r="B3622" i="6"/>
  <c r="Q3622" i="6"/>
  <c r="A3623" i="6"/>
  <c r="B3623" i="6"/>
  <c r="Q3623" i="6"/>
  <c r="A3624" i="6"/>
  <c r="B3624" i="6"/>
  <c r="Q3624" i="6"/>
  <c r="A3625" i="6"/>
  <c r="B3625" i="6"/>
  <c r="Q3625" i="6"/>
  <c r="A3626" i="6"/>
  <c r="B3626" i="6"/>
  <c r="Q3626" i="6"/>
  <c r="A3627" i="6"/>
  <c r="B3627" i="6"/>
  <c r="Q3627" i="6"/>
  <c r="A3628" i="6"/>
  <c r="B3628" i="6"/>
  <c r="Q3628" i="6"/>
  <c r="A3629" i="6"/>
  <c r="B3629" i="6"/>
  <c r="Q3629" i="6"/>
  <c r="A3630" i="6"/>
  <c r="B3630" i="6"/>
  <c r="Q3630" i="6"/>
  <c r="A3631" i="6"/>
  <c r="B3631" i="6"/>
  <c r="Q3631" i="6"/>
  <c r="A3632" i="6"/>
  <c r="B3632" i="6"/>
  <c r="Q3632" i="6"/>
  <c r="A3633" i="6"/>
  <c r="B3633" i="6"/>
  <c r="Q3633" i="6"/>
  <c r="A3634" i="6"/>
  <c r="B3634" i="6"/>
  <c r="Q3634" i="6"/>
  <c r="A3635" i="6"/>
  <c r="B3635" i="6"/>
  <c r="Q3635" i="6"/>
  <c r="A3636" i="6"/>
  <c r="B3636" i="6"/>
  <c r="Q3636" i="6"/>
  <c r="A3637" i="6"/>
  <c r="B3637" i="6"/>
  <c r="Q3637" i="6"/>
  <c r="A3638" i="6"/>
  <c r="B3638" i="6"/>
  <c r="Q3638" i="6"/>
  <c r="A3639" i="6"/>
  <c r="B3639" i="6"/>
  <c r="Q3639" i="6"/>
  <c r="A3640" i="6"/>
  <c r="B3640" i="6"/>
  <c r="Q3640" i="6"/>
  <c r="A3641" i="6"/>
  <c r="B3641" i="6"/>
  <c r="Q3641" i="6"/>
  <c r="A3642" i="6"/>
  <c r="B3642" i="6"/>
  <c r="Q3642" i="6"/>
  <c r="A3643" i="6"/>
  <c r="B3643" i="6"/>
  <c r="Q3643" i="6"/>
  <c r="A3644" i="6"/>
  <c r="B3644" i="6"/>
  <c r="Q3644" i="6"/>
  <c r="A3645" i="6"/>
  <c r="B3645" i="6"/>
  <c r="Q3645" i="6"/>
  <c r="A3646" i="6"/>
  <c r="B3646" i="6"/>
  <c r="Q3646" i="6"/>
  <c r="A3647" i="6"/>
  <c r="B3647" i="6"/>
  <c r="Q3647" i="6"/>
  <c r="A3648" i="6"/>
  <c r="B3648" i="6"/>
  <c r="Q3648" i="6"/>
  <c r="A3649" i="6"/>
  <c r="B3649" i="6"/>
  <c r="Q3649" i="6"/>
  <c r="A3650" i="6"/>
  <c r="B3650" i="6"/>
  <c r="Q3650" i="6"/>
  <c r="A3651" i="6"/>
  <c r="B3651" i="6"/>
  <c r="Q3651" i="6"/>
  <c r="A3652" i="6"/>
  <c r="B3652" i="6"/>
  <c r="Q3652" i="6"/>
  <c r="A3653" i="6"/>
  <c r="B3653" i="6"/>
  <c r="Q3653" i="6"/>
  <c r="A3654" i="6"/>
  <c r="B3654" i="6"/>
  <c r="Q3654" i="6"/>
  <c r="A3655" i="6"/>
  <c r="B3655" i="6"/>
  <c r="Q3655" i="6"/>
  <c r="A3656" i="6"/>
  <c r="B3656" i="6"/>
  <c r="Q3656" i="6"/>
  <c r="A3657" i="6"/>
  <c r="B3657" i="6"/>
  <c r="Q3657" i="6"/>
  <c r="A3658" i="6"/>
  <c r="B3658" i="6"/>
  <c r="Q3658" i="6"/>
  <c r="A3659" i="6"/>
  <c r="B3659" i="6"/>
  <c r="Q3659" i="6"/>
  <c r="A3660" i="6"/>
  <c r="B3660" i="6"/>
  <c r="Q3660" i="6"/>
  <c r="A3661" i="6"/>
  <c r="B3661" i="6"/>
  <c r="Q3661" i="6"/>
  <c r="A3662" i="6"/>
  <c r="B3662" i="6"/>
  <c r="Q3662" i="6"/>
  <c r="A3663" i="6"/>
  <c r="B3663" i="6"/>
  <c r="Q3663" i="6"/>
  <c r="A3664" i="6"/>
  <c r="B3664" i="6"/>
  <c r="Q3664" i="6"/>
  <c r="A3665" i="6"/>
  <c r="B3665" i="6"/>
  <c r="Q3665" i="6"/>
  <c r="A3666" i="6"/>
  <c r="B3666" i="6"/>
  <c r="Q3666" i="6"/>
  <c r="A3667" i="6"/>
  <c r="B3667" i="6"/>
  <c r="Q3667" i="6"/>
  <c r="A3668" i="6"/>
  <c r="B3668" i="6"/>
  <c r="Q3668" i="6"/>
  <c r="A3669" i="6"/>
  <c r="B3669" i="6"/>
  <c r="Q3669" i="6"/>
  <c r="A3670" i="6"/>
  <c r="B3670" i="6"/>
  <c r="Q3670" i="6"/>
  <c r="A3671" i="6"/>
  <c r="B3671" i="6"/>
  <c r="Q3671" i="6"/>
  <c r="A3672" i="6"/>
  <c r="B3672" i="6"/>
  <c r="Q3672" i="6"/>
  <c r="A3673" i="6"/>
  <c r="B3673" i="6"/>
  <c r="Q3673" i="6"/>
  <c r="A3674" i="6"/>
  <c r="B3674" i="6"/>
  <c r="Q3674" i="6"/>
  <c r="A3675" i="6"/>
  <c r="B3675" i="6"/>
  <c r="Q3675" i="6"/>
  <c r="A3676" i="6"/>
  <c r="B3676" i="6"/>
  <c r="Q3676" i="6"/>
  <c r="A3677" i="6"/>
  <c r="B3677" i="6"/>
  <c r="Q3677" i="6"/>
  <c r="A3678" i="6"/>
  <c r="B3678" i="6"/>
  <c r="Q3678" i="6"/>
  <c r="A3679" i="6"/>
  <c r="B3679" i="6"/>
  <c r="Q3679" i="6"/>
  <c r="A3680" i="6"/>
  <c r="B3680" i="6"/>
  <c r="Q3680" i="6"/>
  <c r="A3681" i="6"/>
  <c r="B3681" i="6"/>
  <c r="Q3681" i="6"/>
  <c r="A3682" i="6"/>
  <c r="B3682" i="6"/>
  <c r="Q3682" i="6"/>
  <c r="A3683" i="6"/>
  <c r="B3683" i="6"/>
  <c r="Q3683" i="6"/>
  <c r="A3684" i="6"/>
  <c r="B3684" i="6"/>
  <c r="Q3684" i="6"/>
  <c r="A3685" i="6"/>
  <c r="B3685" i="6"/>
  <c r="Q3685" i="6"/>
  <c r="A3686" i="6"/>
  <c r="B3686" i="6"/>
  <c r="Q3686" i="6"/>
  <c r="A3687" i="6"/>
  <c r="B3687" i="6"/>
  <c r="Q3687" i="6"/>
  <c r="A3688" i="6"/>
  <c r="B3688" i="6"/>
  <c r="Q3688" i="6"/>
  <c r="A3689" i="6"/>
  <c r="B3689" i="6"/>
  <c r="Q3689" i="6"/>
  <c r="A3690" i="6"/>
  <c r="B3690" i="6"/>
  <c r="Q3690" i="6"/>
  <c r="A3691" i="6"/>
  <c r="B3691" i="6"/>
  <c r="Q3691" i="6"/>
  <c r="A3692" i="6"/>
  <c r="B3692" i="6"/>
  <c r="Q3692" i="6"/>
  <c r="A3693" i="6"/>
  <c r="B3693" i="6"/>
  <c r="Q3693" i="6"/>
  <c r="A3694" i="6"/>
  <c r="B3694" i="6"/>
  <c r="Q3694" i="6"/>
  <c r="A3695" i="6"/>
  <c r="B3695" i="6"/>
  <c r="Q3695" i="6"/>
  <c r="A3696" i="6"/>
  <c r="B3696" i="6"/>
  <c r="Q3696" i="6"/>
  <c r="A3697" i="6"/>
  <c r="B3697" i="6"/>
  <c r="Q3697" i="6"/>
  <c r="A3698" i="6"/>
  <c r="B3698" i="6"/>
  <c r="Q3698" i="6"/>
  <c r="A3699" i="6"/>
  <c r="B3699" i="6"/>
  <c r="Q3699" i="6"/>
  <c r="A3700" i="6"/>
  <c r="B3700" i="6"/>
  <c r="Q3700" i="6"/>
  <c r="A3701" i="6"/>
  <c r="B3701" i="6"/>
  <c r="Q3701" i="6"/>
  <c r="A3702" i="6"/>
  <c r="B3702" i="6"/>
  <c r="Q3702" i="6"/>
  <c r="A3703" i="6"/>
  <c r="B3703" i="6"/>
  <c r="Q3703" i="6"/>
  <c r="A3704" i="6"/>
  <c r="B3704" i="6"/>
  <c r="Q3704" i="6"/>
  <c r="A3705" i="6"/>
  <c r="B3705" i="6"/>
  <c r="Q3705" i="6"/>
  <c r="A3706" i="6"/>
  <c r="B3706" i="6"/>
  <c r="Q3706" i="6"/>
  <c r="A3707" i="6"/>
  <c r="B3707" i="6"/>
  <c r="Q3707" i="6"/>
  <c r="A3708" i="6"/>
  <c r="B3708" i="6"/>
  <c r="Q3708" i="6"/>
  <c r="A3709" i="6"/>
  <c r="B3709" i="6"/>
  <c r="Q3709" i="6"/>
  <c r="A3710" i="6"/>
  <c r="B3710" i="6"/>
  <c r="Q3710" i="6"/>
  <c r="A3711" i="6"/>
  <c r="B3711" i="6"/>
  <c r="Q3711" i="6"/>
  <c r="A3712" i="6"/>
  <c r="B3712" i="6"/>
  <c r="Q3712" i="6"/>
  <c r="A3713" i="6"/>
  <c r="B3713" i="6"/>
  <c r="Q3713" i="6"/>
  <c r="A3714" i="6"/>
  <c r="B3714" i="6"/>
  <c r="Q3714" i="6"/>
  <c r="A3715" i="6"/>
  <c r="B3715" i="6"/>
  <c r="Q3715" i="6"/>
  <c r="A3716" i="6"/>
  <c r="B3716" i="6"/>
  <c r="Q3716" i="6"/>
  <c r="A3717" i="6"/>
  <c r="B3717" i="6"/>
  <c r="Q3717" i="6"/>
  <c r="A3718" i="6"/>
  <c r="B3718" i="6"/>
  <c r="Q3718" i="6"/>
  <c r="A3719" i="6"/>
  <c r="B3719" i="6"/>
  <c r="Q3719" i="6"/>
  <c r="A3720" i="6"/>
  <c r="B3720" i="6"/>
  <c r="Q3720" i="6"/>
  <c r="A3721" i="6"/>
  <c r="B3721" i="6"/>
  <c r="Q3721" i="6"/>
  <c r="A3722" i="6"/>
  <c r="B3722" i="6"/>
  <c r="Q3722" i="6"/>
  <c r="A3723" i="6"/>
  <c r="B3723" i="6"/>
  <c r="Q3723" i="6"/>
  <c r="A3724" i="6"/>
  <c r="B3724" i="6"/>
  <c r="Q3724" i="6"/>
  <c r="A3725" i="6"/>
  <c r="B3725" i="6"/>
  <c r="Q3725" i="6"/>
  <c r="A3726" i="6"/>
  <c r="B3726" i="6"/>
  <c r="Q3726" i="6"/>
  <c r="A3727" i="6"/>
  <c r="B3727" i="6"/>
  <c r="Q3727" i="6"/>
  <c r="A3728" i="6"/>
  <c r="B3728" i="6"/>
  <c r="Q3728" i="6"/>
  <c r="A3729" i="6"/>
  <c r="B3729" i="6"/>
  <c r="Q3729" i="6"/>
  <c r="A3730" i="6"/>
  <c r="B3730" i="6"/>
  <c r="Q3730" i="6"/>
  <c r="A3731" i="6"/>
  <c r="B3731" i="6"/>
  <c r="Q3731" i="6"/>
  <c r="A3732" i="6"/>
  <c r="B3732" i="6"/>
  <c r="Q3732" i="6"/>
  <c r="A3733" i="6"/>
  <c r="B3733" i="6"/>
  <c r="Q3733" i="6"/>
  <c r="A3734" i="6"/>
  <c r="B3734" i="6"/>
  <c r="Q3734" i="6"/>
  <c r="A3735" i="6"/>
  <c r="B3735" i="6"/>
  <c r="Q3735" i="6"/>
  <c r="A3736" i="6"/>
  <c r="B3736" i="6"/>
  <c r="Q3736" i="6"/>
  <c r="A3737" i="6"/>
  <c r="B3737" i="6"/>
  <c r="Q3737" i="6"/>
  <c r="A3738" i="6"/>
  <c r="B3738" i="6"/>
  <c r="Q3738" i="6"/>
  <c r="A3739" i="6"/>
  <c r="B3739" i="6"/>
  <c r="Q3739" i="6"/>
  <c r="A3740" i="6"/>
  <c r="B3740" i="6"/>
  <c r="Q3740" i="6"/>
  <c r="A3741" i="6"/>
  <c r="B3741" i="6"/>
  <c r="Q3741" i="6"/>
  <c r="A3742" i="6"/>
  <c r="B3742" i="6"/>
  <c r="Q3742" i="6"/>
  <c r="A3743" i="6"/>
  <c r="B3743" i="6"/>
  <c r="Q3743" i="6"/>
  <c r="A3744" i="6"/>
  <c r="B3744" i="6"/>
  <c r="Q3744" i="6"/>
  <c r="A3745" i="6"/>
  <c r="B3745" i="6"/>
  <c r="Q3745" i="6"/>
  <c r="A3007" i="6"/>
  <c r="B3007" i="6"/>
  <c r="Q3007" i="6"/>
  <c r="A3008" i="6"/>
  <c r="B3008" i="6"/>
  <c r="Q3008" i="6"/>
  <c r="A3009" i="6"/>
  <c r="B3009" i="6"/>
  <c r="Q3009" i="6"/>
  <c r="A3010" i="6"/>
  <c r="B3010" i="6"/>
  <c r="Q3010" i="6"/>
  <c r="A3011" i="6"/>
  <c r="B3011" i="6"/>
  <c r="Q3011" i="6"/>
  <c r="A3012" i="6"/>
  <c r="B3012" i="6"/>
  <c r="Q3012" i="6"/>
  <c r="A3013" i="6"/>
  <c r="B3013" i="6"/>
  <c r="Q3013" i="6"/>
  <c r="A3014" i="6"/>
  <c r="B3014" i="6"/>
  <c r="Q3014" i="6"/>
  <c r="A3015" i="6"/>
  <c r="B3015" i="6"/>
  <c r="Q3015" i="6"/>
  <c r="A3016" i="6"/>
  <c r="B3016" i="6"/>
  <c r="Q3016" i="6"/>
  <c r="A3017" i="6"/>
  <c r="B3017" i="6"/>
  <c r="Q3017" i="6"/>
  <c r="A3018" i="6"/>
  <c r="B3018" i="6"/>
  <c r="Q3018" i="6"/>
  <c r="A3019" i="6"/>
  <c r="B3019" i="6"/>
  <c r="Q3019" i="6"/>
  <c r="A3020" i="6"/>
  <c r="B3020" i="6"/>
  <c r="Q3020" i="6"/>
  <c r="A3021" i="6"/>
  <c r="B3021" i="6"/>
  <c r="Q3021" i="6"/>
  <c r="A3022" i="6"/>
  <c r="B3022" i="6"/>
  <c r="Q3022" i="6"/>
  <c r="A3023" i="6"/>
  <c r="B3023" i="6"/>
  <c r="Q3023" i="6"/>
  <c r="A3024" i="6"/>
  <c r="B3024" i="6"/>
  <c r="Q3024" i="6"/>
  <c r="A3025" i="6"/>
  <c r="B3025" i="6"/>
  <c r="Q3025" i="6"/>
  <c r="A3026" i="6"/>
  <c r="B3026" i="6"/>
  <c r="Q3026" i="6"/>
  <c r="A3027" i="6"/>
  <c r="B3027" i="6"/>
  <c r="Q3027" i="6"/>
  <c r="A3028" i="6"/>
  <c r="B3028" i="6"/>
  <c r="Q3028" i="6"/>
  <c r="A3029" i="6"/>
  <c r="B3029" i="6"/>
  <c r="Q3029" i="6"/>
  <c r="A3030" i="6"/>
  <c r="B3030" i="6"/>
  <c r="Q3030" i="6"/>
  <c r="A3031" i="6"/>
  <c r="B3031" i="6"/>
  <c r="Q3031" i="6"/>
  <c r="A3032" i="6"/>
  <c r="B3032" i="6"/>
  <c r="Q3032" i="6"/>
  <c r="A3033" i="6"/>
  <c r="B3033" i="6"/>
  <c r="Q3033" i="6"/>
  <c r="A3034" i="6"/>
  <c r="B3034" i="6"/>
  <c r="Q3034" i="6"/>
  <c r="A3035" i="6"/>
  <c r="B3035" i="6"/>
  <c r="Q3035" i="6"/>
  <c r="A3036" i="6"/>
  <c r="B3036" i="6"/>
  <c r="Q3036" i="6"/>
  <c r="A3037" i="6"/>
  <c r="B3037" i="6"/>
  <c r="Q3037" i="6"/>
  <c r="A3038" i="6"/>
  <c r="B3038" i="6"/>
  <c r="Q3038" i="6"/>
  <c r="A3039" i="6"/>
  <c r="B3039" i="6"/>
  <c r="Q3039" i="6"/>
  <c r="A3040" i="6"/>
  <c r="B3040" i="6"/>
  <c r="Q3040" i="6"/>
  <c r="A3041" i="6"/>
  <c r="B3041" i="6"/>
  <c r="Q3041" i="6"/>
  <c r="A3042" i="6"/>
  <c r="B3042" i="6"/>
  <c r="Q3042" i="6"/>
  <c r="A3043" i="6"/>
  <c r="B3043" i="6"/>
  <c r="Q3043" i="6"/>
  <c r="A3044" i="6"/>
  <c r="B3044" i="6"/>
  <c r="Q3044" i="6"/>
  <c r="A3045" i="6"/>
  <c r="B3045" i="6"/>
  <c r="Q3045" i="6"/>
  <c r="A3046" i="6"/>
  <c r="B3046" i="6"/>
  <c r="Q3046" i="6"/>
  <c r="A3047" i="6"/>
  <c r="B3047" i="6"/>
  <c r="Q3047" i="6"/>
  <c r="A3048" i="6"/>
  <c r="B3048" i="6"/>
  <c r="Q3048" i="6"/>
  <c r="A3049" i="6"/>
  <c r="B3049" i="6"/>
  <c r="Q3049" i="6"/>
  <c r="A3050" i="6"/>
  <c r="B3050" i="6"/>
  <c r="Q3050" i="6"/>
  <c r="A3051" i="6"/>
  <c r="B3051" i="6"/>
  <c r="Q3051" i="6"/>
  <c r="A3052" i="6"/>
  <c r="B3052" i="6"/>
  <c r="Q3052" i="6"/>
  <c r="A3053" i="6"/>
  <c r="B3053" i="6"/>
  <c r="Q3053" i="6"/>
  <c r="A3054" i="6"/>
  <c r="B3054" i="6"/>
  <c r="Q3054" i="6"/>
  <c r="A3055" i="6"/>
  <c r="B3055" i="6"/>
  <c r="Q3055" i="6"/>
  <c r="A3056" i="6"/>
  <c r="B3056" i="6"/>
  <c r="Q3056" i="6"/>
  <c r="A3057" i="6"/>
  <c r="B3057" i="6"/>
  <c r="Q3057" i="6"/>
  <c r="A3058" i="6"/>
  <c r="B3058" i="6"/>
  <c r="Q3058" i="6"/>
  <c r="A3059" i="6"/>
  <c r="B3059" i="6"/>
  <c r="Q3059" i="6"/>
  <c r="A3060" i="6"/>
  <c r="B3060" i="6"/>
  <c r="Q3060" i="6"/>
  <c r="A3061" i="6"/>
  <c r="B3061" i="6"/>
  <c r="Q3061" i="6"/>
  <c r="A3062" i="6"/>
  <c r="B3062" i="6"/>
  <c r="Q3062" i="6"/>
  <c r="A3063" i="6"/>
  <c r="B3063" i="6"/>
  <c r="Q3063" i="6"/>
  <c r="A3064" i="6"/>
  <c r="B3064" i="6"/>
  <c r="Q3064" i="6"/>
  <c r="A3065" i="6"/>
  <c r="B3065" i="6"/>
  <c r="Q3065" i="6"/>
  <c r="A3066" i="6"/>
  <c r="B3066" i="6"/>
  <c r="Q3066" i="6"/>
  <c r="A3067" i="6"/>
  <c r="B3067" i="6"/>
  <c r="Q3067" i="6"/>
  <c r="A3068" i="6"/>
  <c r="B3068" i="6"/>
  <c r="Q3068" i="6"/>
  <c r="A3069" i="6"/>
  <c r="B3069" i="6"/>
  <c r="Q3069" i="6"/>
  <c r="A3070" i="6"/>
  <c r="B3070" i="6"/>
  <c r="Q3070" i="6"/>
  <c r="A3071" i="6"/>
  <c r="B3071" i="6"/>
  <c r="Q3071" i="6"/>
  <c r="A3072" i="6"/>
  <c r="B3072" i="6"/>
  <c r="Q3072" i="6"/>
  <c r="A3073" i="6"/>
  <c r="B3073" i="6"/>
  <c r="Q3073" i="6"/>
  <c r="A3074" i="6"/>
  <c r="B3074" i="6"/>
  <c r="Q3074" i="6"/>
  <c r="A3075" i="6"/>
  <c r="B3075" i="6"/>
  <c r="Q3075" i="6"/>
  <c r="A3076" i="6"/>
  <c r="B3076" i="6"/>
  <c r="Q3076" i="6"/>
  <c r="A3077" i="6"/>
  <c r="B3077" i="6"/>
  <c r="Q3077" i="6"/>
  <c r="A3078" i="6"/>
  <c r="B3078" i="6"/>
  <c r="Q3078" i="6"/>
  <c r="A3079" i="6"/>
  <c r="B3079" i="6"/>
  <c r="Q3079" i="6"/>
  <c r="A3080" i="6"/>
  <c r="B3080" i="6"/>
  <c r="Q3080" i="6"/>
  <c r="A3081" i="6"/>
  <c r="B3081" i="6"/>
  <c r="Q3081" i="6"/>
  <c r="A3082" i="6"/>
  <c r="B3082" i="6"/>
  <c r="Q3082" i="6"/>
  <c r="A3083" i="6"/>
  <c r="B3083" i="6"/>
  <c r="Q3083" i="6"/>
  <c r="A3084" i="6"/>
  <c r="B3084" i="6"/>
  <c r="Q3084" i="6"/>
  <c r="A3085" i="6"/>
  <c r="B3085" i="6"/>
  <c r="Q3085" i="6"/>
  <c r="A3086" i="6"/>
  <c r="B3086" i="6"/>
  <c r="Q3086" i="6"/>
  <c r="A3087" i="6"/>
  <c r="B3087" i="6"/>
  <c r="Q3087" i="6"/>
  <c r="A3088" i="6"/>
  <c r="B3088" i="6"/>
  <c r="Q3088" i="6"/>
  <c r="A3089" i="6"/>
  <c r="B3089" i="6"/>
  <c r="Q3089" i="6"/>
  <c r="A3090" i="6"/>
  <c r="B3090" i="6"/>
  <c r="Q3090" i="6"/>
  <c r="A3091" i="6"/>
  <c r="B3091" i="6"/>
  <c r="Q3091" i="6"/>
  <c r="A3092" i="6"/>
  <c r="B3092" i="6"/>
  <c r="Q3092" i="6"/>
  <c r="A3093" i="6"/>
  <c r="B3093" i="6"/>
  <c r="Q3093" i="6"/>
  <c r="A3094" i="6"/>
  <c r="B3094" i="6"/>
  <c r="Q3094" i="6"/>
  <c r="A3095" i="6"/>
  <c r="B3095" i="6"/>
  <c r="Q3095" i="6"/>
  <c r="A3096" i="6"/>
  <c r="B3096" i="6"/>
  <c r="Q3096" i="6"/>
  <c r="A3097" i="6"/>
  <c r="B3097" i="6"/>
  <c r="Q3097" i="6"/>
  <c r="A3098" i="6"/>
  <c r="B3098" i="6"/>
  <c r="Q3098" i="6"/>
  <c r="A3099" i="6"/>
  <c r="B3099" i="6"/>
  <c r="Q3099" i="6"/>
  <c r="A3100" i="6"/>
  <c r="B3100" i="6"/>
  <c r="Q3100" i="6"/>
  <c r="A3101" i="6"/>
  <c r="B3101" i="6"/>
  <c r="Q3101" i="6"/>
  <c r="A3102" i="6"/>
  <c r="B3102" i="6"/>
  <c r="Q3102" i="6"/>
  <c r="A3103" i="6"/>
  <c r="B3103" i="6"/>
  <c r="Q3103" i="6"/>
  <c r="A3104" i="6"/>
  <c r="B3104" i="6"/>
  <c r="Q3104" i="6"/>
  <c r="A3105" i="6"/>
  <c r="B3105" i="6"/>
  <c r="Q3105" i="6"/>
  <c r="A3106" i="6"/>
  <c r="B3106" i="6"/>
  <c r="Q3106" i="6"/>
  <c r="A3107" i="6"/>
  <c r="B3107" i="6"/>
  <c r="Q3107" i="6"/>
  <c r="A3108" i="6"/>
  <c r="B3108" i="6"/>
  <c r="Q3108" i="6"/>
  <c r="A3109" i="6"/>
  <c r="B3109" i="6"/>
  <c r="Q3109" i="6"/>
  <c r="A3110" i="6"/>
  <c r="B3110" i="6"/>
  <c r="Q3110" i="6"/>
  <c r="A3111" i="6"/>
  <c r="B3111" i="6"/>
  <c r="Q3111" i="6"/>
  <c r="A3112" i="6"/>
  <c r="B3112" i="6"/>
  <c r="Q3112" i="6"/>
  <c r="A3113" i="6"/>
  <c r="B3113" i="6"/>
  <c r="Q3113" i="6"/>
  <c r="A3114" i="6"/>
  <c r="B3114" i="6"/>
  <c r="Q3114" i="6"/>
  <c r="A3115" i="6"/>
  <c r="B3115" i="6"/>
  <c r="Q3115" i="6"/>
  <c r="A3116" i="6"/>
  <c r="B3116" i="6"/>
  <c r="Q3116" i="6"/>
  <c r="A3117" i="6"/>
  <c r="B3117" i="6"/>
  <c r="Q3117" i="6"/>
  <c r="A3118" i="6"/>
  <c r="B3118" i="6"/>
  <c r="Q3118" i="6"/>
  <c r="A3119" i="6"/>
  <c r="B3119" i="6"/>
  <c r="Q3119" i="6"/>
  <c r="A3120" i="6"/>
  <c r="B3120" i="6"/>
  <c r="Q3120" i="6"/>
  <c r="A3121" i="6"/>
  <c r="B3121" i="6"/>
  <c r="Q3121" i="6"/>
  <c r="A3122" i="6"/>
  <c r="B3122" i="6"/>
  <c r="Q3122" i="6"/>
  <c r="A3123" i="6"/>
  <c r="B3123" i="6"/>
  <c r="Q3123" i="6"/>
  <c r="A3124" i="6"/>
  <c r="B3124" i="6"/>
  <c r="Q3124" i="6"/>
  <c r="A3125" i="6"/>
  <c r="B3125" i="6"/>
  <c r="Q3125" i="6"/>
  <c r="A3126" i="6"/>
  <c r="B3126" i="6"/>
  <c r="Q3126" i="6"/>
  <c r="A3127" i="6"/>
  <c r="B3127" i="6"/>
  <c r="Q3127" i="6"/>
  <c r="A3128" i="6"/>
  <c r="B3128" i="6"/>
  <c r="Q3128" i="6"/>
  <c r="A3129" i="6"/>
  <c r="B3129" i="6"/>
  <c r="Q3129" i="6"/>
  <c r="A3130" i="6"/>
  <c r="B3130" i="6"/>
  <c r="Q3130" i="6"/>
  <c r="A3131" i="6"/>
  <c r="B3131" i="6"/>
  <c r="Q3131" i="6"/>
  <c r="A3132" i="6"/>
  <c r="B3132" i="6"/>
  <c r="Q3132" i="6"/>
  <c r="A3133" i="6"/>
  <c r="B3133" i="6"/>
  <c r="Q3133" i="6"/>
  <c r="A3134" i="6"/>
  <c r="B3134" i="6"/>
  <c r="Q3134" i="6"/>
  <c r="A3135" i="6"/>
  <c r="B3135" i="6"/>
  <c r="Q3135" i="6"/>
  <c r="A3136" i="6"/>
  <c r="B3136" i="6"/>
  <c r="Q3136" i="6"/>
  <c r="A3137" i="6"/>
  <c r="B3137" i="6"/>
  <c r="Q3137" i="6"/>
  <c r="A3138" i="6"/>
  <c r="B3138" i="6"/>
  <c r="Q3138" i="6"/>
  <c r="A3139" i="6"/>
  <c r="B3139" i="6"/>
  <c r="Q3139" i="6"/>
  <c r="A3140" i="6"/>
  <c r="B3140" i="6"/>
  <c r="Q3140" i="6"/>
  <c r="A3141" i="6"/>
  <c r="B3141" i="6"/>
  <c r="Q3141" i="6"/>
  <c r="A3142" i="6"/>
  <c r="B3142" i="6"/>
  <c r="Q3142" i="6"/>
  <c r="A3143" i="6"/>
  <c r="B3143" i="6"/>
  <c r="Q3143" i="6"/>
  <c r="A3144" i="6"/>
  <c r="B3144" i="6"/>
  <c r="Q3144" i="6"/>
  <c r="A3145" i="6"/>
  <c r="B3145" i="6"/>
  <c r="Q3145" i="6"/>
  <c r="A3146" i="6"/>
  <c r="B3146" i="6"/>
  <c r="Q3146" i="6"/>
  <c r="A3147" i="6"/>
  <c r="B3147" i="6"/>
  <c r="Q3147" i="6"/>
  <c r="A3148" i="6"/>
  <c r="B3148" i="6"/>
  <c r="Q3148" i="6"/>
  <c r="A3149" i="6"/>
  <c r="B3149" i="6"/>
  <c r="Q3149" i="6"/>
  <c r="A3150" i="6"/>
  <c r="B3150" i="6"/>
  <c r="Q3150" i="6"/>
  <c r="A3151" i="6"/>
  <c r="B3151" i="6"/>
  <c r="Q3151" i="6"/>
  <c r="A3152" i="6"/>
  <c r="B3152" i="6"/>
  <c r="Q3152" i="6"/>
  <c r="A3153" i="6"/>
  <c r="B3153" i="6"/>
  <c r="Q3153" i="6"/>
  <c r="A3154" i="6"/>
  <c r="B3154" i="6"/>
  <c r="Q3154" i="6"/>
  <c r="A3155" i="6"/>
  <c r="B3155" i="6"/>
  <c r="Q3155" i="6"/>
  <c r="A3156" i="6"/>
  <c r="B3156" i="6"/>
  <c r="Q3156" i="6"/>
  <c r="A3157" i="6"/>
  <c r="B3157" i="6"/>
  <c r="Q3157" i="6"/>
  <c r="A3158" i="6"/>
  <c r="B3158" i="6"/>
  <c r="Q3158" i="6"/>
  <c r="A3159" i="6"/>
  <c r="B3159" i="6"/>
  <c r="Q3159" i="6"/>
  <c r="A3160" i="6"/>
  <c r="B3160" i="6"/>
  <c r="Q3160" i="6"/>
  <c r="A3161" i="6"/>
  <c r="B3161" i="6"/>
  <c r="Q3161" i="6"/>
  <c r="A3162" i="6"/>
  <c r="B3162" i="6"/>
  <c r="Q3162" i="6"/>
  <c r="A3163" i="6"/>
  <c r="B3163" i="6"/>
  <c r="Q3163" i="6"/>
  <c r="A3164" i="6"/>
  <c r="B3164" i="6"/>
  <c r="Q3164" i="6"/>
  <c r="A3165" i="6"/>
  <c r="B3165" i="6"/>
  <c r="Q3165" i="6"/>
  <c r="A3166" i="6"/>
  <c r="B3166" i="6"/>
  <c r="Q3166" i="6"/>
  <c r="A3167" i="6"/>
  <c r="B3167" i="6"/>
  <c r="Q3167" i="6"/>
  <c r="A3168" i="6"/>
  <c r="B3168" i="6"/>
  <c r="Q3168" i="6"/>
  <c r="A3169" i="6"/>
  <c r="B3169" i="6"/>
  <c r="Q3169" i="6"/>
  <c r="A3170" i="6"/>
  <c r="B3170" i="6"/>
  <c r="Q3170" i="6"/>
  <c r="A3171" i="6"/>
  <c r="B3171" i="6"/>
  <c r="Q3171" i="6"/>
  <c r="A3172" i="6"/>
  <c r="B3172" i="6"/>
  <c r="Q3172" i="6"/>
  <c r="A3173" i="6"/>
  <c r="B3173" i="6"/>
  <c r="Q3173" i="6"/>
  <c r="A3174" i="6"/>
  <c r="B3174" i="6"/>
  <c r="Q3174" i="6"/>
  <c r="A3175" i="6"/>
  <c r="B3175" i="6"/>
  <c r="Q3175" i="6"/>
  <c r="A3176" i="6"/>
  <c r="B3176" i="6"/>
  <c r="Q3176" i="6"/>
  <c r="A3177" i="6"/>
  <c r="B3177" i="6"/>
  <c r="Q3177" i="6"/>
  <c r="A3178" i="6"/>
  <c r="B3178" i="6"/>
  <c r="Q3178" i="6"/>
  <c r="A3179" i="6"/>
  <c r="B3179" i="6"/>
  <c r="Q3179" i="6"/>
  <c r="A3180" i="6"/>
  <c r="B3180" i="6"/>
  <c r="Q3180" i="6"/>
  <c r="A3181" i="6"/>
  <c r="B3181" i="6"/>
  <c r="Q3181" i="6"/>
  <c r="A3182" i="6"/>
  <c r="B3182" i="6"/>
  <c r="Q3182" i="6"/>
  <c r="A3183" i="6"/>
  <c r="B3183" i="6"/>
  <c r="Q3183" i="6"/>
  <c r="A3184" i="6"/>
  <c r="B3184" i="6"/>
  <c r="Q3184" i="6"/>
  <c r="A3185" i="6"/>
  <c r="B3185" i="6"/>
  <c r="Q3185" i="6"/>
  <c r="A3186" i="6"/>
  <c r="B3186" i="6"/>
  <c r="Q3186" i="6"/>
  <c r="A3187" i="6"/>
  <c r="B3187" i="6"/>
  <c r="Q3187" i="6"/>
  <c r="A3188" i="6"/>
  <c r="B3188" i="6"/>
  <c r="Q3188" i="6"/>
  <c r="A3189" i="6"/>
  <c r="B3189" i="6"/>
  <c r="Q3189" i="6"/>
  <c r="A3190" i="6"/>
  <c r="B3190" i="6"/>
  <c r="Q3190" i="6"/>
  <c r="A3191" i="6"/>
  <c r="B3191" i="6"/>
  <c r="Q3191" i="6"/>
  <c r="A3192" i="6"/>
  <c r="B3192" i="6"/>
  <c r="Q3192" i="6"/>
  <c r="A3193" i="6"/>
  <c r="B3193" i="6"/>
  <c r="Q3193" i="6"/>
  <c r="A3194" i="6"/>
  <c r="B3194" i="6"/>
  <c r="Q3194" i="6"/>
  <c r="A3195" i="6"/>
  <c r="B3195" i="6"/>
  <c r="Q3195" i="6"/>
  <c r="A3196" i="6"/>
  <c r="B3196" i="6"/>
  <c r="Q3196" i="6"/>
  <c r="A3197" i="6"/>
  <c r="B3197" i="6"/>
  <c r="Q3197" i="6"/>
  <c r="A3198" i="6"/>
  <c r="B3198" i="6"/>
  <c r="Q3198" i="6"/>
  <c r="A3199" i="6"/>
  <c r="B3199" i="6"/>
  <c r="Q3199" i="6"/>
  <c r="A3200" i="6"/>
  <c r="B3200" i="6"/>
  <c r="Q3200" i="6"/>
  <c r="A3201" i="6"/>
  <c r="B3201" i="6"/>
  <c r="Q3201" i="6"/>
  <c r="A3202" i="6"/>
  <c r="B3202" i="6"/>
  <c r="Q3202" i="6"/>
  <c r="A3203" i="6"/>
  <c r="B3203" i="6"/>
  <c r="Q3203" i="6"/>
  <c r="A3204" i="6"/>
  <c r="B3204" i="6"/>
  <c r="Q3204" i="6"/>
  <c r="A3205" i="6"/>
  <c r="B3205" i="6"/>
  <c r="Q3205" i="6"/>
  <c r="A3206" i="6"/>
  <c r="B3206" i="6"/>
  <c r="Q3206" i="6"/>
  <c r="A3207" i="6"/>
  <c r="B3207" i="6"/>
  <c r="Q3207" i="6"/>
  <c r="A3208" i="6"/>
  <c r="B3208" i="6"/>
  <c r="Q3208" i="6"/>
  <c r="A3209" i="6"/>
  <c r="B3209" i="6"/>
  <c r="Q3209" i="6"/>
  <c r="A3210" i="6"/>
  <c r="B3210" i="6"/>
  <c r="Q3210" i="6"/>
  <c r="A3211" i="6"/>
  <c r="B3211" i="6"/>
  <c r="Q3211" i="6"/>
  <c r="A3212" i="6"/>
  <c r="B3212" i="6"/>
  <c r="Q3212" i="6"/>
  <c r="A3213" i="6"/>
  <c r="B3213" i="6"/>
  <c r="Q3213" i="6"/>
  <c r="A3214" i="6"/>
  <c r="B3214" i="6"/>
  <c r="Q3214" i="6"/>
  <c r="A3215" i="6"/>
  <c r="B3215" i="6"/>
  <c r="Q3215" i="6"/>
  <c r="A3216" i="6"/>
  <c r="B3216" i="6"/>
  <c r="Q3216" i="6"/>
  <c r="A3217" i="6"/>
  <c r="B3217" i="6"/>
  <c r="Q3217" i="6"/>
  <c r="A3218" i="6"/>
  <c r="B3218" i="6"/>
  <c r="Q3218" i="6"/>
  <c r="A3219" i="6"/>
  <c r="B3219" i="6"/>
  <c r="Q3219" i="6"/>
  <c r="A3220" i="6"/>
  <c r="B3220" i="6"/>
  <c r="Q3220" i="6"/>
  <c r="A3221" i="6"/>
  <c r="B3221" i="6"/>
  <c r="Q3221" i="6"/>
  <c r="A3222" i="6"/>
  <c r="B3222" i="6"/>
  <c r="Q3222" i="6"/>
  <c r="A3223" i="6"/>
  <c r="B3223" i="6"/>
  <c r="Q3223" i="6"/>
  <c r="A3224" i="6"/>
  <c r="B3224" i="6"/>
  <c r="Q3224" i="6"/>
  <c r="A3225" i="6"/>
  <c r="B3225" i="6"/>
  <c r="Q3225" i="6"/>
  <c r="A3226" i="6"/>
  <c r="B3226" i="6"/>
  <c r="Q3226" i="6"/>
  <c r="A3227" i="6"/>
  <c r="B3227" i="6"/>
  <c r="Q3227" i="6"/>
  <c r="A3228" i="6"/>
  <c r="B3228" i="6"/>
  <c r="Q3228" i="6"/>
  <c r="A3229" i="6"/>
  <c r="B3229" i="6"/>
  <c r="Q3229" i="6"/>
  <c r="A3230" i="6"/>
  <c r="B3230" i="6"/>
  <c r="Q3230" i="6"/>
  <c r="A3231" i="6"/>
  <c r="B3231" i="6"/>
  <c r="Q3231" i="6"/>
  <c r="A3232" i="6"/>
  <c r="B3232" i="6"/>
  <c r="Q3232" i="6"/>
  <c r="A3233" i="6"/>
  <c r="B3233" i="6"/>
  <c r="Q3233" i="6"/>
  <c r="A3234" i="6"/>
  <c r="B3234" i="6"/>
  <c r="Q3234" i="6"/>
  <c r="A3235" i="6"/>
  <c r="B3235" i="6"/>
  <c r="Q3235" i="6"/>
  <c r="A3236" i="6"/>
  <c r="B3236" i="6"/>
  <c r="Q3236" i="6"/>
  <c r="A3237" i="6"/>
  <c r="B3237" i="6"/>
  <c r="Q3237" i="6"/>
  <c r="A3238" i="6"/>
  <c r="B3238" i="6"/>
  <c r="Q3238" i="6"/>
  <c r="A3239" i="6"/>
  <c r="B3239" i="6"/>
  <c r="Q3239" i="6"/>
  <c r="A3240" i="6"/>
  <c r="B3240" i="6"/>
  <c r="Q3240" i="6"/>
  <c r="A3241" i="6"/>
  <c r="B3241" i="6"/>
  <c r="Q3241" i="6"/>
  <c r="A3242" i="6"/>
  <c r="B3242" i="6"/>
  <c r="Q3242" i="6"/>
  <c r="A3243" i="6"/>
  <c r="B3243" i="6"/>
  <c r="Q3243" i="6"/>
  <c r="A3244" i="6"/>
  <c r="B3244" i="6"/>
  <c r="Q3244" i="6"/>
  <c r="A3245" i="6"/>
  <c r="B3245" i="6"/>
  <c r="Q3245" i="6"/>
  <c r="A3246" i="6"/>
  <c r="B3246" i="6"/>
  <c r="Q3246" i="6"/>
  <c r="A3247" i="6"/>
  <c r="B3247" i="6"/>
  <c r="Q3247" i="6"/>
  <c r="A3248" i="6"/>
  <c r="B3248" i="6"/>
  <c r="Q3248" i="6"/>
  <c r="A3249" i="6"/>
  <c r="B3249" i="6"/>
  <c r="Q3249" i="6"/>
  <c r="A3250" i="6"/>
  <c r="B3250" i="6"/>
  <c r="Q3250" i="6"/>
  <c r="A3251" i="6"/>
  <c r="B3251" i="6"/>
  <c r="Q3251" i="6"/>
  <c r="A3252" i="6"/>
  <c r="B3252" i="6"/>
  <c r="Q3252" i="6"/>
  <c r="A3253" i="6"/>
  <c r="B3253" i="6"/>
  <c r="Q3253" i="6"/>
  <c r="A3254" i="6"/>
  <c r="B3254" i="6"/>
  <c r="Q3254" i="6"/>
  <c r="A3255" i="6"/>
  <c r="B3255" i="6"/>
  <c r="Q3255" i="6"/>
  <c r="A3256" i="6"/>
  <c r="B3256" i="6"/>
  <c r="Q3256" i="6"/>
  <c r="A3257" i="6"/>
  <c r="B3257" i="6"/>
  <c r="Q3257" i="6"/>
  <c r="A3258" i="6"/>
  <c r="B3258" i="6"/>
  <c r="Q3258" i="6"/>
  <c r="A3259" i="6"/>
  <c r="B3259" i="6"/>
  <c r="Q3259" i="6"/>
  <c r="A3260" i="6"/>
  <c r="B3260" i="6"/>
  <c r="Q3260" i="6"/>
  <c r="A3261" i="6"/>
  <c r="B3261" i="6"/>
  <c r="Q3261" i="6"/>
  <c r="A3262" i="6"/>
  <c r="B3262" i="6"/>
  <c r="Q3262" i="6"/>
  <c r="A3263" i="6"/>
  <c r="B3263" i="6"/>
  <c r="Q3263" i="6"/>
  <c r="A3264" i="6"/>
  <c r="B3264" i="6"/>
  <c r="Q3264" i="6"/>
  <c r="A3265" i="6"/>
  <c r="B3265" i="6"/>
  <c r="Q3265" i="6"/>
  <c r="A3266" i="6"/>
  <c r="B3266" i="6"/>
  <c r="Q3266" i="6"/>
  <c r="A3267" i="6"/>
  <c r="B3267" i="6"/>
  <c r="Q3267" i="6"/>
  <c r="A3268" i="6"/>
  <c r="B3268" i="6"/>
  <c r="Q3268" i="6"/>
  <c r="A3269" i="6"/>
  <c r="B3269" i="6"/>
  <c r="Q3269" i="6"/>
  <c r="A3270" i="6"/>
  <c r="B3270" i="6"/>
  <c r="Q3270" i="6"/>
  <c r="A3271" i="6"/>
  <c r="B3271" i="6"/>
  <c r="Q3271" i="6"/>
  <c r="A3272" i="6"/>
  <c r="B3272" i="6"/>
  <c r="Q3272" i="6"/>
  <c r="A3273" i="6"/>
  <c r="B3273" i="6"/>
  <c r="Q3273" i="6"/>
  <c r="A3274" i="6"/>
  <c r="B3274" i="6"/>
  <c r="Q3274" i="6"/>
  <c r="A3275" i="6"/>
  <c r="B3275" i="6"/>
  <c r="Q3275" i="6"/>
  <c r="A3276" i="6"/>
  <c r="B3276" i="6"/>
  <c r="Q3276" i="6"/>
  <c r="A3277" i="6"/>
  <c r="B3277" i="6"/>
  <c r="Q3277" i="6"/>
  <c r="A3278" i="6"/>
  <c r="B3278" i="6"/>
  <c r="Q3278" i="6"/>
  <c r="A3279" i="6"/>
  <c r="B3279" i="6"/>
  <c r="Q3279" i="6"/>
  <c r="A3280" i="6"/>
  <c r="B3280" i="6"/>
  <c r="Q3280" i="6"/>
  <c r="A3281" i="6"/>
  <c r="B3281" i="6"/>
  <c r="Q3281" i="6"/>
  <c r="A3282" i="6"/>
  <c r="B3282" i="6"/>
  <c r="Q3282" i="6"/>
  <c r="A3283" i="6"/>
  <c r="B3283" i="6"/>
  <c r="Q3283" i="6"/>
  <c r="A3284" i="6"/>
  <c r="B3284" i="6"/>
  <c r="Q3284" i="6"/>
  <c r="A3285" i="6"/>
  <c r="B3285" i="6"/>
  <c r="Q3285" i="6"/>
  <c r="A3286" i="6"/>
  <c r="B3286" i="6"/>
  <c r="Q3286" i="6"/>
  <c r="A3287" i="6"/>
  <c r="B3287" i="6"/>
  <c r="Q3287" i="6"/>
  <c r="A3288" i="6"/>
  <c r="B3288" i="6"/>
  <c r="Q3288" i="6"/>
  <c r="A3289" i="6"/>
  <c r="B3289" i="6"/>
  <c r="Q3289" i="6"/>
  <c r="A3290" i="6"/>
  <c r="B3290" i="6"/>
  <c r="Q3290" i="6"/>
  <c r="A3291" i="6"/>
  <c r="B3291" i="6"/>
  <c r="Q3291" i="6"/>
  <c r="A3292" i="6"/>
  <c r="B3292" i="6"/>
  <c r="Q3292" i="6"/>
  <c r="A3293" i="6"/>
  <c r="B3293" i="6"/>
  <c r="Q3293" i="6"/>
  <c r="A3294" i="6"/>
  <c r="B3294" i="6"/>
  <c r="Q3294" i="6"/>
  <c r="A3295" i="6"/>
  <c r="B3295" i="6"/>
  <c r="Q3295" i="6"/>
  <c r="A3296" i="6"/>
  <c r="B3296" i="6"/>
  <c r="Q3296" i="6"/>
  <c r="A3297" i="6"/>
  <c r="B3297" i="6"/>
  <c r="Q3297" i="6"/>
  <c r="A3298" i="6"/>
  <c r="B3298" i="6"/>
  <c r="Q3298" i="6"/>
  <c r="A3299" i="6"/>
  <c r="B3299" i="6"/>
  <c r="Q3299" i="6"/>
  <c r="A3300" i="6"/>
  <c r="B3300" i="6"/>
  <c r="Q3300" i="6"/>
  <c r="A3301" i="6"/>
  <c r="B3301" i="6"/>
  <c r="Q3301" i="6"/>
  <c r="A3302" i="6"/>
  <c r="B3302" i="6"/>
  <c r="Q3302" i="6"/>
  <c r="A3303" i="6"/>
  <c r="B3303" i="6"/>
  <c r="Q3303" i="6"/>
  <c r="A3304" i="6"/>
  <c r="B3304" i="6"/>
  <c r="Q3304" i="6"/>
  <c r="A3305" i="6"/>
  <c r="B3305" i="6"/>
  <c r="Q3305" i="6"/>
  <c r="A3306" i="6"/>
  <c r="B3306" i="6"/>
  <c r="Q3306" i="6"/>
  <c r="A3307" i="6"/>
  <c r="B3307" i="6"/>
  <c r="Q3307" i="6"/>
  <c r="A3308" i="6"/>
  <c r="B3308" i="6"/>
  <c r="Q3308" i="6"/>
  <c r="A3309" i="6"/>
  <c r="B3309" i="6"/>
  <c r="Q3309" i="6"/>
  <c r="A3310" i="6"/>
  <c r="B3310" i="6"/>
  <c r="Q3310" i="6"/>
  <c r="A3311" i="6"/>
  <c r="B3311" i="6"/>
  <c r="Q3311" i="6"/>
  <c r="A3312" i="6"/>
  <c r="B3312" i="6"/>
  <c r="Q3312" i="6"/>
  <c r="A3313" i="6"/>
  <c r="B3313" i="6"/>
  <c r="Q3313" i="6"/>
  <c r="A3314" i="6"/>
  <c r="B3314" i="6"/>
  <c r="Q3314" i="6"/>
  <c r="A3315" i="6"/>
  <c r="B3315" i="6"/>
  <c r="Q3315" i="6"/>
  <c r="A3316" i="6"/>
  <c r="B3316" i="6"/>
  <c r="Q3316" i="6"/>
  <c r="A3317" i="6"/>
  <c r="B3317" i="6"/>
  <c r="Q3317" i="6"/>
  <c r="A3318" i="6"/>
  <c r="B3318" i="6"/>
  <c r="Q3318" i="6"/>
  <c r="A3319" i="6"/>
  <c r="B3319" i="6"/>
  <c r="Q3319" i="6"/>
  <c r="A3320" i="6"/>
  <c r="B3320" i="6"/>
  <c r="Q3320" i="6"/>
  <c r="A3321" i="6"/>
  <c r="B3321" i="6"/>
  <c r="Q3321" i="6"/>
  <c r="A3322" i="6"/>
  <c r="B3322" i="6"/>
  <c r="Q3322" i="6"/>
  <c r="A3323" i="6"/>
  <c r="B3323" i="6"/>
  <c r="Q3323" i="6"/>
  <c r="A3324" i="6"/>
  <c r="B3324" i="6"/>
  <c r="Q3324" i="6"/>
  <c r="A3325" i="6"/>
  <c r="B3325" i="6"/>
  <c r="Q3325" i="6"/>
  <c r="A3326" i="6"/>
  <c r="B3326" i="6"/>
  <c r="Q3326" i="6"/>
  <c r="A3327" i="6"/>
  <c r="B3327" i="6"/>
  <c r="Q3327" i="6"/>
  <c r="A3328" i="6"/>
  <c r="B3328" i="6"/>
  <c r="Q3328" i="6"/>
  <c r="A3329" i="6"/>
  <c r="B3329" i="6"/>
  <c r="Q3329" i="6"/>
  <c r="A3330" i="6"/>
  <c r="B3330" i="6"/>
  <c r="Q3330" i="6"/>
  <c r="A3331" i="6"/>
  <c r="B3331" i="6"/>
  <c r="Q3331" i="6"/>
  <c r="A3332" i="6"/>
  <c r="B3332" i="6"/>
  <c r="Q3332" i="6"/>
  <c r="A3333" i="6"/>
  <c r="B3333" i="6"/>
  <c r="Q3333" i="6"/>
  <c r="A3334" i="6"/>
  <c r="B3334" i="6"/>
  <c r="Q3334" i="6"/>
  <c r="A3335" i="6"/>
  <c r="B3335" i="6"/>
  <c r="Q3335" i="6"/>
  <c r="A3336" i="6"/>
  <c r="B3336" i="6"/>
  <c r="Q3336" i="6"/>
  <c r="A3337" i="6"/>
  <c r="B3337" i="6"/>
  <c r="Q3337" i="6"/>
  <c r="A3338" i="6"/>
  <c r="B3338" i="6"/>
  <c r="Q3338" i="6"/>
  <c r="A3339" i="6"/>
  <c r="B3339" i="6"/>
  <c r="Q3339" i="6"/>
  <c r="A3340" i="6"/>
  <c r="B3340" i="6"/>
  <c r="Q3340" i="6"/>
  <c r="A3341" i="6"/>
  <c r="B3341" i="6"/>
  <c r="Q3341" i="6"/>
  <c r="A3342" i="6"/>
  <c r="B3342" i="6"/>
  <c r="Q3342" i="6"/>
  <c r="A3343" i="6"/>
  <c r="B3343" i="6"/>
  <c r="Q3343" i="6"/>
  <c r="A3344" i="6"/>
  <c r="B3344" i="6"/>
  <c r="Q3344" i="6"/>
  <c r="A3345" i="6"/>
  <c r="B3345" i="6"/>
  <c r="Q3345" i="6"/>
  <c r="A3346" i="6"/>
  <c r="B3346" i="6"/>
  <c r="Q3346" i="6"/>
  <c r="A3347" i="6"/>
  <c r="B3347" i="6"/>
  <c r="Q3347" i="6"/>
  <c r="A3348" i="6"/>
  <c r="B3348" i="6"/>
  <c r="Q3348" i="6"/>
  <c r="A3349" i="6"/>
  <c r="B3349" i="6"/>
  <c r="Q3349" i="6"/>
  <c r="A3350" i="6"/>
  <c r="B3350" i="6"/>
  <c r="Q3350" i="6"/>
  <c r="A3351" i="6"/>
  <c r="B3351" i="6"/>
  <c r="Q3351" i="6"/>
  <c r="A3352" i="6"/>
  <c r="B3352" i="6"/>
  <c r="Q3352" i="6"/>
  <c r="A3353" i="6"/>
  <c r="B3353" i="6"/>
  <c r="Q3353" i="6"/>
  <c r="A3354" i="6"/>
  <c r="B3354" i="6"/>
  <c r="Q3354" i="6"/>
  <c r="A3355" i="6"/>
  <c r="B3355" i="6"/>
  <c r="Q3355" i="6"/>
  <c r="A3356" i="6"/>
  <c r="B3356" i="6"/>
  <c r="Q3356" i="6"/>
  <c r="A3357" i="6"/>
  <c r="B3357" i="6"/>
  <c r="Q3357" i="6"/>
  <c r="A3358" i="6"/>
  <c r="B3358" i="6"/>
  <c r="Q3358" i="6"/>
  <c r="A3359" i="6"/>
  <c r="B3359" i="6"/>
  <c r="Q3359" i="6"/>
  <c r="A3360" i="6"/>
  <c r="B3360" i="6"/>
  <c r="Q3360" i="6"/>
  <c r="A3361" i="6"/>
  <c r="B3361" i="6"/>
  <c r="Q3361" i="6"/>
  <c r="A3362" i="6"/>
  <c r="B3362" i="6"/>
  <c r="Q3362" i="6"/>
  <c r="A3363" i="6"/>
  <c r="B3363" i="6"/>
  <c r="Q3363" i="6"/>
  <c r="A3364" i="6"/>
  <c r="B3364" i="6"/>
  <c r="Q3364" i="6"/>
  <c r="A3365" i="6"/>
  <c r="B3365" i="6"/>
  <c r="Q3365" i="6"/>
  <c r="A3366" i="6"/>
  <c r="B3366" i="6"/>
  <c r="Q3366" i="6"/>
  <c r="A3367" i="6"/>
  <c r="B3367" i="6"/>
  <c r="Q3367" i="6"/>
  <c r="A3368" i="6"/>
  <c r="B3368" i="6"/>
  <c r="Q3368" i="6"/>
  <c r="A3369" i="6"/>
  <c r="B3369" i="6"/>
  <c r="Q3369" i="6"/>
  <c r="A3370" i="6"/>
  <c r="B3370" i="6"/>
  <c r="Q3370" i="6"/>
  <c r="A3371" i="6"/>
  <c r="B3371" i="6"/>
  <c r="Q3371" i="6"/>
  <c r="A3372" i="6"/>
  <c r="B3372" i="6"/>
  <c r="Q3372" i="6"/>
  <c r="A3373" i="6"/>
  <c r="B3373" i="6"/>
  <c r="Q3373" i="6"/>
  <c r="A3374" i="6"/>
  <c r="B3374" i="6"/>
  <c r="Q3374" i="6"/>
  <c r="A3375" i="6"/>
  <c r="B3375" i="6"/>
  <c r="Q3375" i="6"/>
  <c r="A3376" i="6"/>
  <c r="B3376" i="6"/>
  <c r="Q3376" i="6"/>
  <c r="A3377" i="6"/>
  <c r="B3377" i="6"/>
  <c r="Q3377" i="6"/>
  <c r="A3378" i="6"/>
  <c r="B3378" i="6"/>
  <c r="Q3378" i="6"/>
  <c r="A3379" i="6"/>
  <c r="B3379" i="6"/>
  <c r="Q3379" i="6"/>
  <c r="A3380" i="6"/>
  <c r="B3380" i="6"/>
  <c r="Q3380" i="6"/>
  <c r="A3381" i="6"/>
  <c r="B3381" i="6"/>
  <c r="Q3381" i="6"/>
  <c r="A3382" i="6"/>
  <c r="B3382" i="6"/>
  <c r="Q3382" i="6"/>
  <c r="A3383" i="6"/>
  <c r="B3383" i="6"/>
  <c r="Q3383" i="6"/>
  <c r="A3384" i="6"/>
  <c r="B3384" i="6"/>
  <c r="Q3384" i="6"/>
  <c r="A3385" i="6"/>
  <c r="B3385" i="6"/>
  <c r="Q3385" i="6"/>
  <c r="A3386" i="6"/>
  <c r="B3386" i="6"/>
  <c r="Q3386" i="6"/>
  <c r="A3387" i="6"/>
  <c r="B3387" i="6"/>
  <c r="Q3387" i="6"/>
  <c r="A3388" i="6"/>
  <c r="B3388" i="6"/>
  <c r="Q3388" i="6"/>
  <c r="A3389" i="6"/>
  <c r="B3389" i="6"/>
  <c r="Q3389" i="6"/>
  <c r="A3390" i="6"/>
  <c r="B3390" i="6"/>
  <c r="Q3390" i="6"/>
  <c r="A3391" i="6"/>
  <c r="B3391" i="6"/>
  <c r="Q3391" i="6"/>
  <c r="A3392" i="6"/>
  <c r="B3392" i="6"/>
  <c r="Q3392" i="6"/>
  <c r="A3393" i="6"/>
  <c r="B3393" i="6"/>
  <c r="Q3393" i="6"/>
  <c r="A3394" i="6"/>
  <c r="B3394" i="6"/>
  <c r="Q3394" i="6"/>
  <c r="A3395" i="6"/>
  <c r="B3395" i="6"/>
  <c r="Q3395" i="6"/>
  <c r="A3396" i="6"/>
  <c r="B3396" i="6"/>
  <c r="Q3396" i="6"/>
  <c r="A3397" i="6"/>
  <c r="B3397" i="6"/>
  <c r="Q3397" i="6"/>
  <c r="A3398" i="6"/>
  <c r="B3398" i="6"/>
  <c r="Q3398" i="6"/>
  <c r="A3399" i="6"/>
  <c r="B3399" i="6"/>
  <c r="Q3399" i="6"/>
  <c r="A3400" i="6"/>
  <c r="B3400" i="6"/>
  <c r="Q3400" i="6"/>
  <c r="A3401" i="6"/>
  <c r="B3401" i="6"/>
  <c r="Q3401" i="6"/>
  <c r="A3402" i="6"/>
  <c r="B3402" i="6"/>
  <c r="Q3402" i="6"/>
  <c r="A3403" i="6"/>
  <c r="B3403" i="6"/>
  <c r="Q3403" i="6"/>
  <c r="A3404" i="6"/>
  <c r="B3404" i="6"/>
  <c r="Q3404" i="6"/>
  <c r="A3405" i="6"/>
  <c r="B3405" i="6"/>
  <c r="Q3405" i="6"/>
  <c r="A3406" i="6"/>
  <c r="B3406" i="6"/>
  <c r="Q3406" i="6"/>
  <c r="A3407" i="6"/>
  <c r="B3407" i="6"/>
  <c r="Q3407" i="6"/>
  <c r="A3408" i="6"/>
  <c r="B3408" i="6"/>
  <c r="Q3408" i="6"/>
  <c r="A3409" i="6"/>
  <c r="B3409" i="6"/>
  <c r="Q3409" i="6"/>
  <c r="A3410" i="6"/>
  <c r="B3410" i="6"/>
  <c r="Q3410" i="6"/>
  <c r="A3411" i="6"/>
  <c r="B3411" i="6"/>
  <c r="Q3411" i="6"/>
  <c r="A3412" i="6"/>
  <c r="B3412" i="6"/>
  <c r="Q3412" i="6"/>
  <c r="A3413" i="6"/>
  <c r="B3413" i="6"/>
  <c r="Q3413" i="6"/>
  <c r="A3414" i="6"/>
  <c r="B3414" i="6"/>
  <c r="Q3414" i="6"/>
  <c r="A3415" i="6"/>
  <c r="B3415" i="6"/>
  <c r="Q3415" i="6"/>
  <c r="A3416" i="6"/>
  <c r="B3416" i="6"/>
  <c r="Q3416" i="6"/>
  <c r="A3417" i="6"/>
  <c r="B3417" i="6"/>
  <c r="Q3417" i="6"/>
  <c r="A3418" i="6"/>
  <c r="B3418" i="6"/>
  <c r="Q3418" i="6"/>
  <c r="A3419" i="6"/>
  <c r="B3419" i="6"/>
  <c r="Q3419" i="6"/>
  <c r="A3420" i="6"/>
  <c r="B3420" i="6"/>
  <c r="Q3420" i="6"/>
  <c r="A3421" i="6"/>
  <c r="B3421" i="6"/>
  <c r="Q3421" i="6"/>
  <c r="A3422" i="6"/>
  <c r="B3422" i="6"/>
  <c r="Q3422" i="6"/>
  <c r="A3423" i="6"/>
  <c r="B3423" i="6"/>
  <c r="Q3423" i="6"/>
  <c r="A3424" i="6"/>
  <c r="B3424" i="6"/>
  <c r="Q3424" i="6"/>
  <c r="A3425" i="6"/>
  <c r="B3425" i="6"/>
  <c r="Q3425" i="6"/>
  <c r="A3426" i="6"/>
  <c r="B3426" i="6"/>
  <c r="Q3426" i="6"/>
  <c r="A3427" i="6"/>
  <c r="B3427" i="6"/>
  <c r="Q3427" i="6"/>
  <c r="A3428" i="6"/>
  <c r="B3428" i="6"/>
  <c r="Q3428" i="6"/>
  <c r="A3429" i="6"/>
  <c r="B3429" i="6"/>
  <c r="Q3429" i="6"/>
  <c r="A3430" i="6"/>
  <c r="B3430" i="6"/>
  <c r="Q3430" i="6"/>
  <c r="A3431" i="6"/>
  <c r="B3431" i="6"/>
  <c r="Q3431" i="6"/>
  <c r="A3432" i="6"/>
  <c r="B3432" i="6"/>
  <c r="Q3432" i="6"/>
  <c r="A3433" i="6"/>
  <c r="B3433" i="6"/>
  <c r="Q3433" i="6"/>
  <c r="A3434" i="6"/>
  <c r="B3434" i="6"/>
  <c r="Q3434" i="6"/>
  <c r="A3435" i="6"/>
  <c r="B3435" i="6"/>
  <c r="Q3435" i="6"/>
  <c r="A3436" i="6"/>
  <c r="B3436" i="6"/>
  <c r="Q3436" i="6"/>
  <c r="A3437" i="6"/>
  <c r="B3437" i="6"/>
  <c r="Q3437" i="6"/>
  <c r="A3438" i="6"/>
  <c r="B3438" i="6"/>
  <c r="Q3438" i="6"/>
  <c r="A3439" i="6"/>
  <c r="B3439" i="6"/>
  <c r="Q3439" i="6"/>
  <c r="A3440" i="6"/>
  <c r="B3440" i="6"/>
  <c r="Q3440" i="6"/>
  <c r="A3441" i="6"/>
  <c r="B3441" i="6"/>
  <c r="Q3441" i="6"/>
  <c r="A3442" i="6"/>
  <c r="B3442" i="6"/>
  <c r="Q3442" i="6"/>
  <c r="A3443" i="6"/>
  <c r="B3443" i="6"/>
  <c r="Q3443" i="6"/>
  <c r="A3444" i="6"/>
  <c r="B3444" i="6"/>
  <c r="Q3444" i="6"/>
  <c r="A3445" i="6"/>
  <c r="B3445" i="6"/>
  <c r="Q3445" i="6"/>
  <c r="A3446" i="6"/>
  <c r="B3446" i="6"/>
  <c r="Q3446" i="6"/>
  <c r="A3447" i="6"/>
  <c r="B3447" i="6"/>
  <c r="Q3447" i="6"/>
  <c r="A3448" i="6"/>
  <c r="B3448" i="6"/>
  <c r="Q3448" i="6"/>
  <c r="A3449" i="6"/>
  <c r="B3449" i="6"/>
  <c r="Q3449" i="6"/>
  <c r="A3450" i="6"/>
  <c r="B3450" i="6"/>
  <c r="Q3450" i="6"/>
  <c r="A3451" i="6"/>
  <c r="B3451" i="6"/>
  <c r="Q3451" i="6"/>
  <c r="A3452" i="6"/>
  <c r="B3452" i="6"/>
  <c r="Q3452" i="6"/>
  <c r="A3453" i="6"/>
  <c r="B3453" i="6"/>
  <c r="Q3453" i="6"/>
  <c r="A3454" i="6"/>
  <c r="B3454" i="6"/>
  <c r="Q3454" i="6"/>
  <c r="A3455" i="6"/>
  <c r="B3455" i="6"/>
  <c r="Q3455" i="6"/>
  <c r="A3456" i="6"/>
  <c r="B3456" i="6"/>
  <c r="Q3456" i="6"/>
  <c r="A3457" i="6"/>
  <c r="B3457" i="6"/>
  <c r="Q3457" i="6"/>
  <c r="A3458" i="6"/>
  <c r="B3458" i="6"/>
  <c r="Q3458" i="6"/>
  <c r="A3459" i="6"/>
  <c r="B3459" i="6"/>
  <c r="Q3459" i="6"/>
  <c r="A3460" i="6"/>
  <c r="B3460" i="6"/>
  <c r="Q3460" i="6"/>
  <c r="A3461" i="6"/>
  <c r="B3461" i="6"/>
  <c r="Q3461" i="6"/>
  <c r="A3462" i="6"/>
  <c r="B3462" i="6"/>
  <c r="Q3462" i="6"/>
  <c r="A3463" i="6"/>
  <c r="B3463" i="6"/>
  <c r="Q3463" i="6"/>
  <c r="A3464" i="6"/>
  <c r="B3464" i="6"/>
  <c r="Q3464" i="6"/>
  <c r="A3465" i="6"/>
  <c r="B3465" i="6"/>
  <c r="Q3465" i="6"/>
  <c r="A3466" i="6"/>
  <c r="B3466" i="6"/>
  <c r="Q3466" i="6"/>
  <c r="A3467" i="6"/>
  <c r="B3467" i="6"/>
  <c r="Q3467" i="6"/>
  <c r="A3468" i="6"/>
  <c r="B3468" i="6"/>
  <c r="Q3468" i="6"/>
  <c r="A3469" i="6"/>
  <c r="B3469" i="6"/>
  <c r="Q3469" i="6"/>
  <c r="A3470" i="6"/>
  <c r="B3470" i="6"/>
  <c r="Q3470" i="6"/>
  <c r="A3471" i="6"/>
  <c r="B3471" i="6"/>
  <c r="Q3471" i="6"/>
  <c r="A3472" i="6"/>
  <c r="B3472" i="6"/>
  <c r="Q3472" i="6"/>
  <c r="A3473" i="6"/>
  <c r="B3473" i="6"/>
  <c r="Q3473" i="6"/>
  <c r="A3474" i="6"/>
  <c r="B3474" i="6"/>
  <c r="Q3474" i="6"/>
  <c r="A3475" i="6"/>
  <c r="B3475" i="6"/>
  <c r="Q3475" i="6"/>
  <c r="A3476" i="6"/>
  <c r="B3476" i="6"/>
  <c r="Q3476" i="6"/>
  <c r="A3477" i="6"/>
  <c r="B3477" i="6"/>
  <c r="Q3477" i="6"/>
  <c r="A3478" i="6"/>
  <c r="B3478" i="6"/>
  <c r="Q3478" i="6"/>
  <c r="A3479" i="6"/>
  <c r="B3479" i="6"/>
  <c r="Q3479" i="6"/>
  <c r="A3480" i="6"/>
  <c r="B3480" i="6"/>
  <c r="Q3480" i="6"/>
  <c r="A3481" i="6"/>
  <c r="B3481" i="6"/>
  <c r="Q3481" i="6"/>
  <c r="A3482" i="6"/>
  <c r="B3482" i="6"/>
  <c r="Q3482" i="6"/>
  <c r="A3483" i="6"/>
  <c r="B3483" i="6"/>
  <c r="Q3483" i="6"/>
  <c r="A3484" i="6"/>
  <c r="B3484" i="6"/>
  <c r="Q3484" i="6"/>
  <c r="A3485" i="6"/>
  <c r="B3485" i="6"/>
  <c r="Q3485" i="6"/>
  <c r="A3486" i="6"/>
  <c r="B3486" i="6"/>
  <c r="Q3486" i="6"/>
  <c r="A3487" i="6"/>
  <c r="B3487" i="6"/>
  <c r="Q3487" i="6"/>
  <c r="A3488" i="6"/>
  <c r="B3488" i="6"/>
  <c r="Q3488" i="6"/>
  <c r="A3489" i="6"/>
  <c r="B3489" i="6"/>
  <c r="Q3489" i="6"/>
  <c r="A3490" i="6"/>
  <c r="B3490" i="6"/>
  <c r="Q3490" i="6"/>
  <c r="A3491" i="6"/>
  <c r="B3491" i="6"/>
  <c r="Q3491" i="6"/>
  <c r="A3492" i="6"/>
  <c r="B3492" i="6"/>
  <c r="Q3492" i="6"/>
  <c r="A3493" i="6"/>
  <c r="B3493" i="6"/>
  <c r="Q3493" i="6"/>
  <c r="A3494" i="6"/>
  <c r="B3494" i="6"/>
  <c r="Q3494" i="6"/>
  <c r="A3495" i="6"/>
  <c r="B3495" i="6"/>
  <c r="Q3495" i="6"/>
  <c r="A3496" i="6"/>
  <c r="B3496" i="6"/>
  <c r="Q3496" i="6"/>
  <c r="A3497" i="6"/>
  <c r="B3497" i="6"/>
  <c r="Q3497" i="6"/>
  <c r="S3211" i="6"/>
  <c r="S3209" i="6"/>
  <c r="S3207" i="6"/>
  <c r="S3210" i="6"/>
  <c r="N46" i="10"/>
  <c r="L46" i="10"/>
  <c r="J46" i="10"/>
  <c r="H46" i="10"/>
  <c r="F46" i="10"/>
  <c r="BK331" i="12"/>
  <c r="BK309" i="12"/>
  <c r="BK280" i="12"/>
  <c r="BK278" i="12"/>
  <c r="BK271" i="12"/>
  <c r="BK268" i="12"/>
  <c r="BK267" i="12"/>
  <c r="BK266" i="12"/>
  <c r="BK265" i="12"/>
  <c r="BK264" i="12"/>
  <c r="BK263" i="12"/>
  <c r="BK262" i="12"/>
  <c r="BK261" i="12"/>
  <c r="BK260" i="12"/>
  <c r="BK259" i="12"/>
  <c r="BK258" i="12"/>
  <c r="BK257" i="12"/>
  <c r="BK256" i="12"/>
  <c r="BK246" i="12"/>
  <c r="BK245" i="12"/>
  <c r="BK244" i="12"/>
  <c r="BK243" i="12"/>
  <c r="BK242" i="12"/>
  <c r="BK241" i="12"/>
  <c r="BK240" i="12"/>
  <c r="BK239" i="12"/>
  <c r="BK238" i="12"/>
  <c r="BK237" i="12"/>
  <c r="BK236" i="12"/>
  <c r="BK235" i="12"/>
  <c r="BK314" i="12"/>
  <c r="BK313" i="12"/>
  <c r="BK308" i="12"/>
  <c r="BK306" i="12"/>
  <c r="BK305" i="12"/>
  <c r="BK304" i="12"/>
  <c r="BK303" i="12"/>
  <c r="BK302" i="12"/>
  <c r="BK297" i="12"/>
  <c r="BK294" i="12"/>
  <c r="BK285" i="12"/>
  <c r="BK283" i="12"/>
  <c r="BK277" i="12"/>
  <c r="BK228" i="12"/>
  <c r="BK221" i="12"/>
  <c r="BK220" i="12"/>
  <c r="BK205" i="12"/>
  <c r="BK204" i="12"/>
  <c r="BK162" i="12"/>
  <c r="BK160" i="12"/>
  <c r="BK155" i="12"/>
  <c r="BK154" i="12"/>
  <c r="BK150" i="12"/>
  <c r="BK148" i="12"/>
  <c r="BK117" i="12"/>
  <c r="BK115" i="12"/>
  <c r="BK114" i="12"/>
  <c r="BK111" i="12"/>
  <c r="BK110" i="12"/>
  <c r="BK77" i="12"/>
  <c r="BK76" i="12"/>
  <c r="BK75" i="12"/>
  <c r="BK74" i="12"/>
  <c r="BK73" i="12"/>
  <c r="BK72" i="12"/>
  <c r="BK71" i="12"/>
  <c r="BK70" i="12"/>
  <c r="BK69" i="12"/>
  <c r="BK42" i="12"/>
  <c r="BK24" i="12"/>
  <c r="BP319" i="12"/>
  <c r="BU319" i="12"/>
  <c r="BQ319" i="12"/>
  <c r="BV319" i="12"/>
  <c r="CA319" i="12"/>
  <c r="CF319" i="12"/>
  <c r="CK319" i="12"/>
  <c r="CP319" i="12"/>
  <c r="CU319" i="12"/>
  <c r="CZ319" i="12"/>
  <c r="DE319" i="12"/>
  <c r="DJ319" i="12"/>
  <c r="DO319" i="12"/>
  <c r="DT319" i="12"/>
  <c r="BR319" i="12"/>
  <c r="BW319" i="12"/>
  <c r="CB319" i="12"/>
  <c r="CG319" i="12"/>
  <c r="CL319" i="12"/>
  <c r="CQ319" i="12"/>
  <c r="CV319" i="12"/>
  <c r="DA319" i="12"/>
  <c r="DF319" i="12"/>
  <c r="DK319" i="12"/>
  <c r="DP319" i="12"/>
  <c r="DU319" i="12"/>
  <c r="BS319" i="12"/>
  <c r="BX319" i="12"/>
  <c r="CC319" i="12"/>
  <c r="CH319" i="12"/>
  <c r="CM319" i="12"/>
  <c r="CR319" i="12"/>
  <c r="CW319" i="12"/>
  <c r="DB319" i="12"/>
  <c r="DG319" i="12"/>
  <c r="DL319" i="12"/>
  <c r="DQ319" i="12"/>
  <c r="DV319" i="12"/>
  <c r="BT319" i="12"/>
  <c r="BY319" i="12"/>
  <c r="BP320" i="12"/>
  <c r="BU320" i="12"/>
  <c r="BZ320" i="12"/>
  <c r="CE320" i="12"/>
  <c r="CJ320" i="12"/>
  <c r="CO320" i="12"/>
  <c r="CT320" i="12"/>
  <c r="CY320" i="12"/>
  <c r="DD320" i="12"/>
  <c r="DI320" i="12"/>
  <c r="DN320" i="12"/>
  <c r="DS320" i="12"/>
  <c r="BQ320" i="12"/>
  <c r="BV320" i="12"/>
  <c r="CA320" i="12"/>
  <c r="CF320" i="12"/>
  <c r="CK320" i="12"/>
  <c r="CP320" i="12"/>
  <c r="CU320" i="12"/>
  <c r="CZ320" i="12"/>
  <c r="DE320" i="12"/>
  <c r="DJ320" i="12"/>
  <c r="DO320" i="12"/>
  <c r="DT320" i="12"/>
  <c r="BR320" i="12"/>
  <c r="BW320" i="12"/>
  <c r="CB320" i="12"/>
  <c r="CG320" i="12"/>
  <c r="CL320" i="12"/>
  <c r="CQ320" i="12"/>
  <c r="CV320" i="12"/>
  <c r="DA320" i="12"/>
  <c r="DF320" i="12"/>
  <c r="DK320" i="12"/>
  <c r="DP320" i="12"/>
  <c r="DU320" i="12"/>
  <c r="BS320" i="12"/>
  <c r="BX320" i="12"/>
  <c r="CC320" i="12"/>
  <c r="CH320" i="12"/>
  <c r="CM320" i="12"/>
  <c r="CR320" i="12"/>
  <c r="CW320" i="12"/>
  <c r="DB320" i="12"/>
  <c r="DG320" i="12"/>
  <c r="DL320" i="12"/>
  <c r="DQ320" i="12"/>
  <c r="DV320" i="12"/>
  <c r="BT320" i="12"/>
  <c r="BY320" i="12"/>
  <c r="CD320" i="12"/>
  <c r="CI320" i="12"/>
  <c r="CN320" i="12"/>
  <c r="CS320" i="12"/>
  <c r="CX320" i="12"/>
  <c r="DC320" i="12"/>
  <c r="DH320" i="12"/>
  <c r="DM320" i="12"/>
  <c r="DR320" i="12"/>
  <c r="DW320" i="12"/>
  <c r="BP321" i="12"/>
  <c r="BU321" i="12"/>
  <c r="BZ321" i="12"/>
  <c r="CE321" i="12"/>
  <c r="CJ321" i="12"/>
  <c r="CO321" i="12"/>
  <c r="CT321" i="12"/>
  <c r="CY321" i="12"/>
  <c r="DD321" i="12"/>
  <c r="BQ321" i="12"/>
  <c r="BV321" i="12"/>
  <c r="CA321" i="12"/>
  <c r="CF321" i="12"/>
  <c r="CK321" i="12"/>
  <c r="CP321" i="12"/>
  <c r="CU321" i="12"/>
  <c r="CZ321" i="12"/>
  <c r="DE321" i="12"/>
  <c r="DJ321" i="12"/>
  <c r="DO321" i="12"/>
  <c r="DT321" i="12"/>
  <c r="BR321" i="12"/>
  <c r="BW321" i="12"/>
  <c r="CB321" i="12"/>
  <c r="CG321" i="12"/>
  <c r="CL321" i="12"/>
  <c r="CQ321" i="12"/>
  <c r="CV321" i="12"/>
  <c r="DA321" i="12"/>
  <c r="DF321" i="12"/>
  <c r="DK321" i="12"/>
  <c r="DP321" i="12"/>
  <c r="DU321" i="12"/>
  <c r="BS321" i="12"/>
  <c r="BX321" i="12"/>
  <c r="CC321" i="12"/>
  <c r="CH321" i="12"/>
  <c r="CM321" i="12"/>
  <c r="CR321" i="12"/>
  <c r="CW321" i="12"/>
  <c r="DB321" i="12"/>
  <c r="DG321" i="12"/>
  <c r="DL321" i="12"/>
  <c r="DQ321" i="12"/>
  <c r="DV321" i="12"/>
  <c r="BT321" i="12"/>
  <c r="BY321" i="12"/>
  <c r="CD321" i="12"/>
  <c r="CI321" i="12"/>
  <c r="CN321" i="12"/>
  <c r="CS321" i="12"/>
  <c r="CX321" i="12"/>
  <c r="DC321" i="12"/>
  <c r="DH321" i="12"/>
  <c r="DM321" i="12"/>
  <c r="DR321" i="12"/>
  <c r="DW321" i="12"/>
  <c r="BP322" i="12"/>
  <c r="BU322" i="12"/>
  <c r="BZ322" i="12"/>
  <c r="CE322" i="12"/>
  <c r="CJ322" i="12"/>
  <c r="CO322" i="12"/>
  <c r="CT322" i="12"/>
  <c r="CY322" i="12"/>
  <c r="DD322" i="12"/>
  <c r="DI322" i="12"/>
  <c r="DN322" i="12"/>
  <c r="DS322" i="12"/>
  <c r="BQ322" i="12"/>
  <c r="BV322" i="12"/>
  <c r="CA322" i="12"/>
  <c r="CF322" i="12"/>
  <c r="CK322" i="12"/>
  <c r="CP322" i="12"/>
  <c r="CU322" i="12"/>
  <c r="CZ322" i="12"/>
  <c r="DE322" i="12"/>
  <c r="DJ322" i="12"/>
  <c r="DO322" i="12"/>
  <c r="DT322" i="12"/>
  <c r="BR322" i="12"/>
  <c r="BW322" i="12"/>
  <c r="CB322" i="12"/>
  <c r="CG322" i="12"/>
  <c r="CL322" i="12"/>
  <c r="CQ322" i="12"/>
  <c r="CV322" i="12"/>
  <c r="DA322" i="12"/>
  <c r="DF322" i="12"/>
  <c r="DK322" i="12"/>
  <c r="DP322" i="12"/>
  <c r="DU322" i="12"/>
  <c r="BS322" i="12"/>
  <c r="BX322" i="12"/>
  <c r="CC322" i="12"/>
  <c r="CH322" i="12"/>
  <c r="CM322" i="12"/>
  <c r="CR322" i="12"/>
  <c r="CW322" i="12"/>
  <c r="DB322" i="12"/>
  <c r="DG322" i="12"/>
  <c r="DL322" i="12"/>
  <c r="DQ322" i="12"/>
  <c r="DV322" i="12"/>
  <c r="BT322" i="12"/>
  <c r="BY322" i="12"/>
  <c r="CD322" i="12"/>
  <c r="CI322" i="12"/>
  <c r="CN322" i="12"/>
  <c r="CS322" i="12"/>
  <c r="CX322" i="12"/>
  <c r="DC322" i="12"/>
  <c r="DH322" i="12"/>
  <c r="DM322" i="12"/>
  <c r="DR322" i="12"/>
  <c r="DW322" i="12"/>
  <c r="BP323" i="12"/>
  <c r="BU323" i="12"/>
  <c r="BQ323" i="12"/>
  <c r="BV323" i="12"/>
  <c r="CA323" i="12"/>
  <c r="CF323" i="12"/>
  <c r="CK323" i="12"/>
  <c r="CP323" i="12"/>
  <c r="CU323" i="12"/>
  <c r="CZ323" i="12"/>
  <c r="DE323" i="12"/>
  <c r="DJ323" i="12"/>
  <c r="DO323" i="12"/>
  <c r="DT323" i="12"/>
  <c r="BR323" i="12"/>
  <c r="BW323" i="12"/>
  <c r="CB323" i="12"/>
  <c r="CG323" i="12"/>
  <c r="CL323" i="12"/>
  <c r="CQ323" i="12"/>
  <c r="CV323" i="12"/>
  <c r="DA323" i="12"/>
  <c r="DF323" i="12"/>
  <c r="DK323" i="12"/>
  <c r="DP323" i="12"/>
  <c r="DU323" i="12"/>
  <c r="BS323" i="12"/>
  <c r="BX323" i="12"/>
  <c r="CC323" i="12"/>
  <c r="CH323" i="12"/>
  <c r="CM323" i="12"/>
  <c r="CR323" i="12"/>
  <c r="CW323" i="12"/>
  <c r="DB323" i="12"/>
  <c r="DG323" i="12"/>
  <c r="DL323" i="12"/>
  <c r="DQ323" i="12"/>
  <c r="DV323" i="12"/>
  <c r="BT323" i="12"/>
  <c r="BY323" i="12"/>
  <c r="CD323" i="12"/>
  <c r="CI323" i="12"/>
  <c r="CN323" i="12"/>
  <c r="CS323" i="12"/>
  <c r="CX323" i="12"/>
  <c r="DC323" i="12"/>
  <c r="DH323" i="12"/>
  <c r="DM323" i="12"/>
  <c r="DR323" i="12"/>
  <c r="DW323" i="12"/>
  <c r="BP324" i="12"/>
  <c r="BU324" i="12"/>
  <c r="BZ324" i="12"/>
  <c r="CE324" i="12"/>
  <c r="CJ324" i="12"/>
  <c r="CO324" i="12"/>
  <c r="CT324" i="12"/>
  <c r="CY324" i="12"/>
  <c r="DD324" i="12"/>
  <c r="DI324" i="12"/>
  <c r="DN324" i="12"/>
  <c r="DS324" i="12"/>
  <c r="BQ324" i="12"/>
  <c r="BV324" i="12"/>
  <c r="CA324" i="12"/>
  <c r="CF324" i="12"/>
  <c r="CK324" i="12"/>
  <c r="CP324" i="12"/>
  <c r="CU324" i="12"/>
  <c r="CZ324" i="12"/>
  <c r="DE324" i="12"/>
  <c r="DJ324" i="12"/>
  <c r="DO324" i="12"/>
  <c r="DT324" i="12"/>
  <c r="BR324" i="12"/>
  <c r="BW324" i="12"/>
  <c r="CB324" i="12"/>
  <c r="CG324" i="12"/>
  <c r="CL324" i="12"/>
  <c r="CQ324" i="12"/>
  <c r="CV324" i="12"/>
  <c r="DA324" i="12"/>
  <c r="DF324" i="12"/>
  <c r="DK324" i="12"/>
  <c r="DP324" i="12"/>
  <c r="DU324" i="12"/>
  <c r="BS324" i="12"/>
  <c r="BX324" i="12"/>
  <c r="CC324" i="12"/>
  <c r="CH324" i="12"/>
  <c r="CM324" i="12"/>
  <c r="CR324" i="12"/>
  <c r="CW324" i="12"/>
  <c r="DB324" i="12"/>
  <c r="DG324" i="12"/>
  <c r="DL324" i="12"/>
  <c r="DQ324" i="12"/>
  <c r="DV324" i="12"/>
  <c r="BT324" i="12"/>
  <c r="BY324" i="12"/>
  <c r="CD324" i="12"/>
  <c r="CI324" i="12"/>
  <c r="CN324" i="12"/>
  <c r="CS324" i="12"/>
  <c r="CX324" i="12"/>
  <c r="DC324" i="12"/>
  <c r="DH324" i="12"/>
  <c r="DM324" i="12"/>
  <c r="DR324" i="12"/>
  <c r="DW324" i="12"/>
  <c r="BP325" i="12"/>
  <c r="BU325" i="12"/>
  <c r="BZ325" i="12"/>
  <c r="CE325" i="12"/>
  <c r="CJ325" i="12"/>
  <c r="CO325" i="12"/>
  <c r="CT325" i="12"/>
  <c r="CY325" i="12"/>
  <c r="DD325" i="12"/>
  <c r="BQ325" i="12"/>
  <c r="BV325" i="12"/>
  <c r="CA325" i="12"/>
  <c r="CF325" i="12"/>
  <c r="CK325" i="12"/>
  <c r="CP325" i="12"/>
  <c r="CU325" i="12"/>
  <c r="CZ325" i="12"/>
  <c r="DE325" i="12"/>
  <c r="DJ325" i="12"/>
  <c r="DO325" i="12"/>
  <c r="DT325" i="12"/>
  <c r="BR325" i="12"/>
  <c r="BW325" i="12"/>
  <c r="CB325" i="12"/>
  <c r="CG325" i="12"/>
  <c r="CL325" i="12"/>
  <c r="CQ325" i="12"/>
  <c r="CV325" i="12"/>
  <c r="DA325" i="12"/>
  <c r="DF325" i="12"/>
  <c r="DK325" i="12"/>
  <c r="DP325" i="12"/>
  <c r="DU325" i="12"/>
  <c r="BS325" i="12"/>
  <c r="BX325" i="12"/>
  <c r="CC325" i="12"/>
  <c r="CH325" i="12"/>
  <c r="CM325" i="12"/>
  <c r="CR325" i="12"/>
  <c r="CW325" i="12"/>
  <c r="DB325" i="12"/>
  <c r="DG325" i="12"/>
  <c r="DL325" i="12"/>
  <c r="DQ325" i="12"/>
  <c r="DV325" i="12"/>
  <c r="BT325" i="12"/>
  <c r="BY325" i="12"/>
  <c r="CD325" i="12"/>
  <c r="CI325" i="12"/>
  <c r="CN325" i="12"/>
  <c r="CS325" i="12"/>
  <c r="CX325" i="12"/>
  <c r="DC325" i="12"/>
  <c r="DH325" i="12"/>
  <c r="DM325" i="12"/>
  <c r="DR325" i="12"/>
  <c r="DW325" i="12"/>
  <c r="BP326" i="12"/>
  <c r="BU326" i="12"/>
  <c r="BQ326" i="12"/>
  <c r="BV326" i="12"/>
  <c r="CA326" i="12"/>
  <c r="CF326" i="12"/>
  <c r="CK326" i="12"/>
  <c r="CP326" i="12"/>
  <c r="CU326" i="12"/>
  <c r="CZ326" i="12"/>
  <c r="DE326" i="12"/>
  <c r="DJ326" i="12"/>
  <c r="DO326" i="12"/>
  <c r="DT326" i="12"/>
  <c r="BR326" i="12"/>
  <c r="BW326" i="12"/>
  <c r="CB326" i="12"/>
  <c r="CG326" i="12"/>
  <c r="CL326" i="12"/>
  <c r="CQ326" i="12"/>
  <c r="CV326" i="12"/>
  <c r="DA326" i="12"/>
  <c r="DF326" i="12"/>
  <c r="DK326" i="12"/>
  <c r="DP326" i="12"/>
  <c r="DU326" i="12"/>
  <c r="BS326" i="12"/>
  <c r="BX326" i="12"/>
  <c r="CC326" i="12"/>
  <c r="CH326" i="12"/>
  <c r="CM326" i="12"/>
  <c r="CR326" i="12"/>
  <c r="CW326" i="12"/>
  <c r="DB326" i="12"/>
  <c r="DG326" i="12"/>
  <c r="DL326" i="12"/>
  <c r="DQ326" i="12"/>
  <c r="DV326" i="12"/>
  <c r="BT326" i="12"/>
  <c r="BY326" i="12"/>
  <c r="BP327" i="12"/>
  <c r="BU327" i="12"/>
  <c r="BQ327" i="12"/>
  <c r="BV327" i="12"/>
  <c r="CA327" i="12"/>
  <c r="CF327" i="12"/>
  <c r="CK327" i="12"/>
  <c r="CP327" i="12"/>
  <c r="CU327" i="12"/>
  <c r="CZ327" i="12"/>
  <c r="DE327" i="12"/>
  <c r="DJ327" i="12"/>
  <c r="DO327" i="12"/>
  <c r="DT327" i="12"/>
  <c r="BR327" i="12"/>
  <c r="BW327" i="12"/>
  <c r="CB327" i="12"/>
  <c r="CG327" i="12"/>
  <c r="CL327" i="12"/>
  <c r="CQ327" i="12"/>
  <c r="CV327" i="12"/>
  <c r="DA327" i="12"/>
  <c r="DF327" i="12"/>
  <c r="DK327" i="12"/>
  <c r="DP327" i="12"/>
  <c r="DU327" i="12"/>
  <c r="BS327" i="12"/>
  <c r="BX327" i="12"/>
  <c r="CC327" i="12"/>
  <c r="CH327" i="12"/>
  <c r="CM327" i="12"/>
  <c r="CR327" i="12"/>
  <c r="CW327" i="12"/>
  <c r="DB327" i="12"/>
  <c r="DG327" i="12"/>
  <c r="DL327" i="12"/>
  <c r="DQ327" i="12"/>
  <c r="DV327" i="12"/>
  <c r="BT327" i="12"/>
  <c r="BY327" i="12"/>
  <c r="CD327" i="12"/>
  <c r="CI327" i="12"/>
  <c r="CN327" i="12"/>
  <c r="CS327" i="12"/>
  <c r="CX327" i="12"/>
  <c r="DC327" i="12"/>
  <c r="DH327" i="12"/>
  <c r="DM327" i="12"/>
  <c r="DR327" i="12"/>
  <c r="DW327" i="12"/>
  <c r="BP328" i="12"/>
  <c r="BU328" i="12"/>
  <c r="BZ328" i="12"/>
  <c r="CE328" i="12"/>
  <c r="CJ328" i="12"/>
  <c r="CO328" i="12"/>
  <c r="CT328" i="12"/>
  <c r="CY328" i="12"/>
  <c r="DD328" i="12"/>
  <c r="BQ328" i="12"/>
  <c r="BV328" i="12"/>
  <c r="CA328" i="12"/>
  <c r="CF328" i="12"/>
  <c r="CK328" i="12"/>
  <c r="CP328" i="12"/>
  <c r="CU328" i="12"/>
  <c r="CZ328" i="12"/>
  <c r="DE328" i="12"/>
  <c r="DJ328" i="12"/>
  <c r="DO328" i="12"/>
  <c r="DT328" i="12"/>
  <c r="BR328" i="12"/>
  <c r="BW328" i="12"/>
  <c r="CB328" i="12"/>
  <c r="CG328" i="12"/>
  <c r="CL328" i="12"/>
  <c r="CQ328" i="12"/>
  <c r="CV328" i="12"/>
  <c r="DA328" i="12"/>
  <c r="DF328" i="12"/>
  <c r="DK328" i="12"/>
  <c r="DP328" i="12"/>
  <c r="DU328" i="12"/>
  <c r="BS328" i="12"/>
  <c r="BX328" i="12"/>
  <c r="CC328" i="12"/>
  <c r="CH328" i="12"/>
  <c r="CM328" i="12"/>
  <c r="CR328" i="12"/>
  <c r="CW328" i="12"/>
  <c r="DB328" i="12"/>
  <c r="DG328" i="12"/>
  <c r="DL328" i="12"/>
  <c r="DQ328" i="12"/>
  <c r="DV328" i="12"/>
  <c r="BT328" i="12"/>
  <c r="BY328" i="12"/>
  <c r="CD328" i="12"/>
  <c r="CI328" i="12"/>
  <c r="CN328" i="12"/>
  <c r="CS328" i="12"/>
  <c r="CX328" i="12"/>
  <c r="DC328" i="12"/>
  <c r="DH328" i="12"/>
  <c r="DM328" i="12"/>
  <c r="DR328" i="12"/>
  <c r="DW328" i="12"/>
  <c r="BP329" i="12"/>
  <c r="BU329" i="12"/>
  <c r="BQ329" i="12"/>
  <c r="BV329" i="12"/>
  <c r="CA329" i="12"/>
  <c r="CF329" i="12"/>
  <c r="CK329" i="12"/>
  <c r="CP329" i="12"/>
  <c r="CU329" i="12"/>
  <c r="CZ329" i="12"/>
  <c r="DE329" i="12"/>
  <c r="DJ329" i="12"/>
  <c r="DO329" i="12"/>
  <c r="DT329" i="12"/>
  <c r="BR329" i="12"/>
  <c r="BW329" i="12"/>
  <c r="CB329" i="12"/>
  <c r="CG329" i="12"/>
  <c r="CL329" i="12"/>
  <c r="CQ329" i="12"/>
  <c r="CV329" i="12"/>
  <c r="DA329" i="12"/>
  <c r="DF329" i="12"/>
  <c r="DK329" i="12"/>
  <c r="DP329" i="12"/>
  <c r="DU329" i="12"/>
  <c r="BS329" i="12"/>
  <c r="BX329" i="12"/>
  <c r="CC329" i="12"/>
  <c r="CH329" i="12"/>
  <c r="CM329" i="12"/>
  <c r="CR329" i="12"/>
  <c r="CW329" i="12"/>
  <c r="DB329" i="12"/>
  <c r="DG329" i="12"/>
  <c r="DL329" i="12"/>
  <c r="DQ329" i="12"/>
  <c r="DV329" i="12"/>
  <c r="BT329" i="12"/>
  <c r="BY329" i="12"/>
  <c r="BP330" i="12"/>
  <c r="BU330" i="12"/>
  <c r="BQ330" i="12"/>
  <c r="BV330" i="12"/>
  <c r="CA330" i="12"/>
  <c r="CF330" i="12"/>
  <c r="CK330" i="12"/>
  <c r="CP330" i="12"/>
  <c r="CU330" i="12"/>
  <c r="CZ330" i="12"/>
  <c r="DE330" i="12"/>
  <c r="DJ330" i="12"/>
  <c r="DO330" i="12"/>
  <c r="DT330" i="12"/>
  <c r="BR330" i="12"/>
  <c r="BW330" i="12"/>
  <c r="CB330" i="12"/>
  <c r="CG330" i="12"/>
  <c r="CL330" i="12"/>
  <c r="CQ330" i="12"/>
  <c r="CV330" i="12"/>
  <c r="DA330" i="12"/>
  <c r="DF330" i="12"/>
  <c r="DK330" i="12"/>
  <c r="DP330" i="12"/>
  <c r="DU330" i="12"/>
  <c r="BS330" i="12"/>
  <c r="BX330" i="12"/>
  <c r="CC330" i="12"/>
  <c r="CH330" i="12"/>
  <c r="CM330" i="12"/>
  <c r="CR330" i="12"/>
  <c r="CW330" i="12"/>
  <c r="DB330" i="12"/>
  <c r="DG330" i="12"/>
  <c r="DL330" i="12"/>
  <c r="DQ330" i="12"/>
  <c r="DV330" i="12"/>
  <c r="BT330" i="12"/>
  <c r="BY330" i="12"/>
  <c r="CD330" i="12"/>
  <c r="CI330" i="12"/>
  <c r="CN330" i="12"/>
  <c r="CS330" i="12"/>
  <c r="CX330" i="12"/>
  <c r="DC330" i="12"/>
  <c r="DH330" i="12"/>
  <c r="DM330" i="12"/>
  <c r="DR330" i="12"/>
  <c r="DW330" i="12"/>
  <c r="BP331" i="12"/>
  <c r="BU331" i="12"/>
  <c r="BZ331" i="12"/>
  <c r="CE331" i="12"/>
  <c r="CJ331" i="12"/>
  <c r="CO331" i="12"/>
  <c r="CT331" i="12"/>
  <c r="CY331" i="12"/>
  <c r="DD331" i="12"/>
  <c r="DI331" i="12"/>
  <c r="DN331" i="12"/>
  <c r="DS331" i="12"/>
  <c r="BQ331" i="12"/>
  <c r="BV331" i="12"/>
  <c r="CA331" i="12"/>
  <c r="CF331" i="12"/>
  <c r="CK331" i="12"/>
  <c r="CP331" i="12"/>
  <c r="CU331" i="12"/>
  <c r="CZ331" i="12"/>
  <c r="DE331" i="12"/>
  <c r="DJ331" i="12"/>
  <c r="DO331" i="12"/>
  <c r="DT331" i="12"/>
  <c r="BR331" i="12"/>
  <c r="BW331" i="12"/>
  <c r="CB331" i="12"/>
  <c r="CG331" i="12"/>
  <c r="CL331" i="12"/>
  <c r="CQ331" i="12"/>
  <c r="CV331" i="12"/>
  <c r="DA331" i="12"/>
  <c r="DF331" i="12"/>
  <c r="DK331" i="12"/>
  <c r="DP331" i="12"/>
  <c r="DU331" i="12"/>
  <c r="BS331" i="12"/>
  <c r="BX331" i="12"/>
  <c r="CC331" i="12"/>
  <c r="CH331" i="12"/>
  <c r="CM331" i="12"/>
  <c r="CR331" i="12"/>
  <c r="CW331" i="12"/>
  <c r="DB331" i="12"/>
  <c r="DG331" i="12"/>
  <c r="DL331" i="12"/>
  <c r="DQ331" i="12"/>
  <c r="DV331" i="12"/>
  <c r="BT331" i="12"/>
  <c r="BY331" i="12"/>
  <c r="CD331" i="12"/>
  <c r="CI331" i="12"/>
  <c r="CN331" i="12"/>
  <c r="CS331" i="12"/>
  <c r="CX331" i="12"/>
  <c r="DC331" i="12"/>
  <c r="DH331" i="12"/>
  <c r="DM331" i="12"/>
  <c r="DR331" i="12"/>
  <c r="DW331" i="12"/>
  <c r="BP332" i="12"/>
  <c r="BU332" i="12"/>
  <c r="BQ332" i="12"/>
  <c r="BV332" i="12"/>
  <c r="CA332" i="12"/>
  <c r="CF332" i="12"/>
  <c r="CK332" i="12"/>
  <c r="CP332" i="12"/>
  <c r="CU332" i="12"/>
  <c r="CZ332" i="12"/>
  <c r="DE332" i="12"/>
  <c r="DJ332" i="12"/>
  <c r="DO332" i="12"/>
  <c r="DT332" i="12"/>
  <c r="BR332" i="12"/>
  <c r="BW332" i="12"/>
  <c r="CB332" i="12"/>
  <c r="CG332" i="12"/>
  <c r="CL332" i="12"/>
  <c r="CQ332" i="12"/>
  <c r="CV332" i="12"/>
  <c r="DA332" i="12"/>
  <c r="DF332" i="12"/>
  <c r="DK332" i="12"/>
  <c r="DP332" i="12"/>
  <c r="DU332" i="12"/>
  <c r="BS332" i="12"/>
  <c r="BX332" i="12"/>
  <c r="CC332" i="12"/>
  <c r="CH332" i="12"/>
  <c r="CM332" i="12"/>
  <c r="CR332" i="12"/>
  <c r="CW332" i="12"/>
  <c r="DB332" i="12"/>
  <c r="DG332" i="12"/>
  <c r="DL332" i="12"/>
  <c r="DQ332" i="12"/>
  <c r="DV332" i="12"/>
  <c r="BT332" i="12"/>
  <c r="BY332" i="12"/>
  <c r="CD332" i="12"/>
  <c r="CI332" i="12"/>
  <c r="CN332" i="12"/>
  <c r="CS332" i="12"/>
  <c r="CX332" i="12"/>
  <c r="DC332" i="12"/>
  <c r="DH332" i="12"/>
  <c r="DM332" i="12"/>
  <c r="DR332" i="12"/>
  <c r="DW332" i="12"/>
  <c r="BP333" i="12"/>
  <c r="BU333" i="12"/>
  <c r="BQ333" i="12"/>
  <c r="BV333" i="12"/>
  <c r="CA333" i="12"/>
  <c r="CF333" i="12"/>
  <c r="CK333" i="12"/>
  <c r="CP333" i="12"/>
  <c r="CU333" i="12"/>
  <c r="CZ333" i="12"/>
  <c r="DE333" i="12"/>
  <c r="DJ333" i="12"/>
  <c r="DO333" i="12"/>
  <c r="DT333" i="12"/>
  <c r="BR333" i="12"/>
  <c r="BW333" i="12"/>
  <c r="CB333" i="12"/>
  <c r="CG333" i="12"/>
  <c r="CL333" i="12"/>
  <c r="CQ333" i="12"/>
  <c r="CV333" i="12"/>
  <c r="DA333" i="12"/>
  <c r="DF333" i="12"/>
  <c r="DK333" i="12"/>
  <c r="DP333" i="12"/>
  <c r="DU333" i="12"/>
  <c r="BS333" i="12"/>
  <c r="BX333" i="12"/>
  <c r="CC333" i="12"/>
  <c r="CH333" i="12"/>
  <c r="CM333" i="12"/>
  <c r="CR333" i="12"/>
  <c r="CW333" i="12"/>
  <c r="DB333" i="12"/>
  <c r="DG333" i="12"/>
  <c r="DL333" i="12"/>
  <c r="DQ333" i="12"/>
  <c r="DV333" i="12"/>
  <c r="BT333" i="12"/>
  <c r="BY333" i="12"/>
  <c r="CD333" i="12"/>
  <c r="CI333" i="12"/>
  <c r="CN333" i="12"/>
  <c r="CS333" i="12"/>
  <c r="CX333" i="12"/>
  <c r="DC333" i="12"/>
  <c r="DH333" i="12"/>
  <c r="DM333" i="12"/>
  <c r="DR333" i="12"/>
  <c r="DW333" i="12"/>
  <c r="BL331" i="12"/>
  <c r="CD319" i="12"/>
  <c r="CI319" i="12"/>
  <c r="CN319" i="12"/>
  <c r="CS319" i="12"/>
  <c r="CX319" i="12"/>
  <c r="DC319" i="12"/>
  <c r="DH319" i="12"/>
  <c r="DM319" i="12"/>
  <c r="DR319" i="12"/>
  <c r="DW319" i="12"/>
  <c r="CD326" i="12"/>
  <c r="CI326" i="12"/>
  <c r="CN326" i="12"/>
  <c r="CS326" i="12"/>
  <c r="CX326" i="12"/>
  <c r="DC326" i="12"/>
  <c r="DH326" i="12"/>
  <c r="DM326" i="12"/>
  <c r="DR326" i="12"/>
  <c r="DW326" i="12"/>
  <c r="CD329" i="12"/>
  <c r="CI329" i="12"/>
  <c r="CN329" i="12"/>
  <c r="CS329" i="12"/>
  <c r="CX329" i="12"/>
  <c r="DC329" i="12"/>
  <c r="DH329" i="12"/>
  <c r="DM329" i="12"/>
  <c r="DR329" i="12"/>
  <c r="DW329" i="12"/>
  <c r="BO331" i="12"/>
  <c r="BZ327" i="12"/>
  <c r="CE327" i="12"/>
  <c r="CJ327" i="12"/>
  <c r="CO327" i="12"/>
  <c r="CT327" i="12"/>
  <c r="CY327" i="12"/>
  <c r="DD327" i="12"/>
  <c r="DI327" i="12"/>
  <c r="BL327" i="12"/>
  <c r="BZ323" i="12"/>
  <c r="CE323" i="12"/>
  <c r="CJ323" i="12"/>
  <c r="CO323" i="12"/>
  <c r="CT323" i="12"/>
  <c r="CY323" i="12"/>
  <c r="DD323" i="12"/>
  <c r="DI323" i="12"/>
  <c r="BL323" i="12"/>
  <c r="BZ319" i="12"/>
  <c r="BL319" i="12"/>
  <c r="BZ333" i="12"/>
  <c r="CE333" i="12"/>
  <c r="CJ333" i="12"/>
  <c r="CO333" i="12"/>
  <c r="CT333" i="12"/>
  <c r="CY333" i="12"/>
  <c r="DD333" i="12"/>
  <c r="DI333" i="12"/>
  <c r="BO333" i="12"/>
  <c r="BL333" i="12"/>
  <c r="BZ329" i="12"/>
  <c r="BZ332" i="12"/>
  <c r="CE332" i="12"/>
  <c r="CJ332" i="12"/>
  <c r="CO332" i="12"/>
  <c r="CT332" i="12"/>
  <c r="CY332" i="12"/>
  <c r="DD332" i="12"/>
  <c r="DI332" i="12"/>
  <c r="DN332" i="12"/>
  <c r="DS332" i="12"/>
  <c r="BL332" i="12"/>
  <c r="BZ330" i="12"/>
  <c r="CE330" i="12"/>
  <c r="CJ330" i="12"/>
  <c r="CO330" i="12"/>
  <c r="CT330" i="12"/>
  <c r="CY330" i="12"/>
  <c r="DD330" i="12"/>
  <c r="DI330" i="12"/>
  <c r="BL330" i="12"/>
  <c r="BZ326" i="12"/>
  <c r="DI328" i="12"/>
  <c r="DN328" i="12"/>
  <c r="DS328" i="12"/>
  <c r="DI325" i="12"/>
  <c r="DN325" i="12"/>
  <c r="DS325" i="12"/>
  <c r="DI321" i="12"/>
  <c r="DN321" i="12"/>
  <c r="DS321" i="12"/>
  <c r="A2705" i="6"/>
  <c r="B2705" i="6"/>
  <c r="Q2705" i="6"/>
  <c r="A2706" i="6"/>
  <c r="B2706" i="6"/>
  <c r="Q2706" i="6"/>
  <c r="A2707" i="6"/>
  <c r="B2707" i="6"/>
  <c r="Q2707" i="6"/>
  <c r="A2708" i="6"/>
  <c r="B2708" i="6"/>
  <c r="Q2708" i="6"/>
  <c r="A2709" i="6"/>
  <c r="B2709" i="6"/>
  <c r="Q2709" i="6"/>
  <c r="A2710" i="6"/>
  <c r="B2710" i="6"/>
  <c r="Q2710" i="6"/>
  <c r="A2711" i="6"/>
  <c r="B2711" i="6"/>
  <c r="Q2711" i="6"/>
  <c r="A2712" i="6"/>
  <c r="B2712" i="6"/>
  <c r="Q2712" i="6"/>
  <c r="A2713" i="6"/>
  <c r="B2713" i="6"/>
  <c r="Q2713" i="6"/>
  <c r="A2714" i="6"/>
  <c r="B2714" i="6"/>
  <c r="Q2714" i="6"/>
  <c r="A2715" i="6"/>
  <c r="B2715" i="6"/>
  <c r="Q2715" i="6"/>
  <c r="A2716" i="6"/>
  <c r="B2716" i="6"/>
  <c r="Q2716" i="6"/>
  <c r="A2717" i="6"/>
  <c r="B2717" i="6"/>
  <c r="Q2717" i="6"/>
  <c r="A2718" i="6"/>
  <c r="B2718" i="6"/>
  <c r="Q2718" i="6"/>
  <c r="A2719" i="6"/>
  <c r="B2719" i="6"/>
  <c r="Q2719" i="6"/>
  <c r="A2720" i="6"/>
  <c r="B2720" i="6"/>
  <c r="Q2720" i="6"/>
  <c r="A2721" i="6"/>
  <c r="B2721" i="6"/>
  <c r="Q2721" i="6"/>
  <c r="A2722" i="6"/>
  <c r="B2722" i="6"/>
  <c r="Q2722" i="6"/>
  <c r="A2723" i="6"/>
  <c r="B2723" i="6"/>
  <c r="Q2723" i="6"/>
  <c r="A2724" i="6"/>
  <c r="B2724" i="6"/>
  <c r="Q2724" i="6"/>
  <c r="A2725" i="6"/>
  <c r="B2725" i="6"/>
  <c r="Q2725" i="6"/>
  <c r="A2726" i="6"/>
  <c r="B2726" i="6"/>
  <c r="Q2726" i="6"/>
  <c r="A2727" i="6"/>
  <c r="B2727" i="6"/>
  <c r="Q2727" i="6"/>
  <c r="A2728" i="6"/>
  <c r="B2728" i="6"/>
  <c r="Q2728" i="6"/>
  <c r="A2729" i="6"/>
  <c r="B2729" i="6"/>
  <c r="Q2729" i="6"/>
  <c r="A2730" i="6"/>
  <c r="B2730" i="6"/>
  <c r="Q2730" i="6"/>
  <c r="A2731" i="6"/>
  <c r="B2731" i="6"/>
  <c r="Q2731" i="6"/>
  <c r="A2732" i="6"/>
  <c r="B2732" i="6"/>
  <c r="Q2732" i="6"/>
  <c r="A2733" i="6"/>
  <c r="B2733" i="6"/>
  <c r="Q2733" i="6"/>
  <c r="A2734" i="6"/>
  <c r="B2734" i="6"/>
  <c r="Q2734" i="6"/>
  <c r="A2735" i="6"/>
  <c r="B2735" i="6"/>
  <c r="Q2735" i="6"/>
  <c r="A2736" i="6"/>
  <c r="B2736" i="6"/>
  <c r="Q2736" i="6"/>
  <c r="A2737" i="6"/>
  <c r="B2737" i="6"/>
  <c r="Q2737" i="6"/>
  <c r="A2738" i="6"/>
  <c r="B2738" i="6"/>
  <c r="Q2738" i="6"/>
  <c r="A2739" i="6"/>
  <c r="B2739" i="6"/>
  <c r="Q2739" i="6"/>
  <c r="A2740" i="6"/>
  <c r="B2740" i="6"/>
  <c r="Q2740" i="6"/>
  <c r="A2741" i="6"/>
  <c r="B2741" i="6"/>
  <c r="Q2741" i="6"/>
  <c r="A2742" i="6"/>
  <c r="B2742" i="6"/>
  <c r="Q2742" i="6"/>
  <c r="A2743" i="6"/>
  <c r="B2743" i="6"/>
  <c r="Q2743" i="6"/>
  <c r="A2744" i="6"/>
  <c r="B2744" i="6"/>
  <c r="Q2744" i="6"/>
  <c r="A2745" i="6"/>
  <c r="B2745" i="6"/>
  <c r="Q2745" i="6"/>
  <c r="A2746" i="6"/>
  <c r="B2746" i="6"/>
  <c r="Q2746" i="6"/>
  <c r="A2747" i="6"/>
  <c r="B2747" i="6"/>
  <c r="Q2747" i="6"/>
  <c r="A2748" i="6"/>
  <c r="B2748" i="6"/>
  <c r="Q2748" i="6"/>
  <c r="A2749" i="6"/>
  <c r="B2749" i="6"/>
  <c r="Q2749" i="6"/>
  <c r="A2750" i="6"/>
  <c r="B2750" i="6"/>
  <c r="Q2750" i="6"/>
  <c r="A2751" i="6"/>
  <c r="B2751" i="6"/>
  <c r="Q2751" i="6"/>
  <c r="A2752" i="6"/>
  <c r="B2752" i="6"/>
  <c r="Q2752" i="6"/>
  <c r="A2753" i="6"/>
  <c r="B2753" i="6"/>
  <c r="Q2753" i="6"/>
  <c r="A2754" i="6"/>
  <c r="B2754" i="6"/>
  <c r="Q2754" i="6"/>
  <c r="A2755" i="6"/>
  <c r="B2755" i="6"/>
  <c r="Q2755" i="6"/>
  <c r="A2756" i="6"/>
  <c r="B2756" i="6"/>
  <c r="Q2756" i="6"/>
  <c r="A2757" i="6"/>
  <c r="B2757" i="6"/>
  <c r="Q2757" i="6"/>
  <c r="A2758" i="6"/>
  <c r="B2758" i="6"/>
  <c r="Q2758" i="6"/>
  <c r="A2759" i="6"/>
  <c r="B2759" i="6"/>
  <c r="Q2759" i="6"/>
  <c r="A2760" i="6"/>
  <c r="B2760" i="6"/>
  <c r="Q2760" i="6"/>
  <c r="A2761" i="6"/>
  <c r="B2761" i="6"/>
  <c r="Q2761" i="6"/>
  <c r="A2762" i="6"/>
  <c r="B2762" i="6"/>
  <c r="Q2762" i="6"/>
  <c r="A2763" i="6"/>
  <c r="B2763" i="6"/>
  <c r="Q2763" i="6"/>
  <c r="A2764" i="6"/>
  <c r="B2764" i="6"/>
  <c r="Q2764" i="6"/>
  <c r="A2765" i="6"/>
  <c r="B2765" i="6"/>
  <c r="Q2765" i="6"/>
  <c r="A2766" i="6"/>
  <c r="B2766" i="6"/>
  <c r="Q2766" i="6"/>
  <c r="A2767" i="6"/>
  <c r="B2767" i="6"/>
  <c r="Q2767" i="6"/>
  <c r="A2768" i="6"/>
  <c r="B2768" i="6"/>
  <c r="Q2768" i="6"/>
  <c r="A2769" i="6"/>
  <c r="B2769" i="6"/>
  <c r="Q2769" i="6"/>
  <c r="A2770" i="6"/>
  <c r="B2770" i="6"/>
  <c r="Q2770" i="6"/>
  <c r="A2771" i="6"/>
  <c r="B2771" i="6"/>
  <c r="Q2771" i="6"/>
  <c r="A2772" i="6"/>
  <c r="B2772" i="6"/>
  <c r="Q2772" i="6"/>
  <c r="A2773" i="6"/>
  <c r="B2773" i="6"/>
  <c r="Q2773" i="6"/>
  <c r="A2774" i="6"/>
  <c r="B2774" i="6"/>
  <c r="Q2774" i="6"/>
  <c r="A2775" i="6"/>
  <c r="B2775" i="6"/>
  <c r="Q2775" i="6"/>
  <c r="A2776" i="6"/>
  <c r="B2776" i="6"/>
  <c r="Q2776" i="6"/>
  <c r="A2777" i="6"/>
  <c r="B2777" i="6"/>
  <c r="Q2777" i="6"/>
  <c r="A2778" i="6"/>
  <c r="B2778" i="6"/>
  <c r="Q2778" i="6"/>
  <c r="A2779" i="6"/>
  <c r="B2779" i="6"/>
  <c r="Q2779" i="6"/>
  <c r="A2780" i="6"/>
  <c r="B2780" i="6"/>
  <c r="Q2780" i="6"/>
  <c r="A2781" i="6"/>
  <c r="B2781" i="6"/>
  <c r="Q2781" i="6"/>
  <c r="A2782" i="6"/>
  <c r="B2782" i="6"/>
  <c r="Q2782" i="6"/>
  <c r="A2783" i="6"/>
  <c r="B2783" i="6"/>
  <c r="Q2783" i="6"/>
  <c r="A2784" i="6"/>
  <c r="B2784" i="6"/>
  <c r="Q2784" i="6"/>
  <c r="A2785" i="6"/>
  <c r="B2785" i="6"/>
  <c r="Q2785" i="6"/>
  <c r="A2786" i="6"/>
  <c r="B2786" i="6"/>
  <c r="Q2786" i="6"/>
  <c r="A2787" i="6"/>
  <c r="B2787" i="6"/>
  <c r="Q2787" i="6"/>
  <c r="A2788" i="6"/>
  <c r="B2788" i="6"/>
  <c r="Q2788" i="6"/>
  <c r="A2789" i="6"/>
  <c r="B2789" i="6"/>
  <c r="Q2789" i="6"/>
  <c r="A2790" i="6"/>
  <c r="B2790" i="6"/>
  <c r="Q2790" i="6"/>
  <c r="A2791" i="6"/>
  <c r="B2791" i="6"/>
  <c r="Q2791" i="6"/>
  <c r="A2792" i="6"/>
  <c r="B2792" i="6"/>
  <c r="Q2792" i="6"/>
  <c r="A2793" i="6"/>
  <c r="B2793" i="6"/>
  <c r="Q2793" i="6"/>
  <c r="A2794" i="6"/>
  <c r="B2794" i="6"/>
  <c r="Q2794" i="6"/>
  <c r="A2795" i="6"/>
  <c r="B2795" i="6"/>
  <c r="Q2795" i="6"/>
  <c r="A2796" i="6"/>
  <c r="B2796" i="6"/>
  <c r="Q2796" i="6"/>
  <c r="A2797" i="6"/>
  <c r="B2797" i="6"/>
  <c r="Q2797" i="6"/>
  <c r="A2798" i="6"/>
  <c r="B2798" i="6"/>
  <c r="Q2798" i="6"/>
  <c r="A2799" i="6"/>
  <c r="B2799" i="6"/>
  <c r="Q2799" i="6"/>
  <c r="A2800" i="6"/>
  <c r="B2800" i="6"/>
  <c r="Q2800" i="6"/>
  <c r="A2801" i="6"/>
  <c r="B2801" i="6"/>
  <c r="Q2801" i="6"/>
  <c r="A2802" i="6"/>
  <c r="B2802" i="6"/>
  <c r="Q2802" i="6"/>
  <c r="A2803" i="6"/>
  <c r="B2803" i="6"/>
  <c r="Q2803" i="6"/>
  <c r="A2804" i="6"/>
  <c r="B2804" i="6"/>
  <c r="Q2804" i="6"/>
  <c r="A2805" i="6"/>
  <c r="B2805" i="6"/>
  <c r="Q2805" i="6"/>
  <c r="A2806" i="6"/>
  <c r="B2806" i="6"/>
  <c r="Q2806" i="6"/>
  <c r="A2807" i="6"/>
  <c r="B2807" i="6"/>
  <c r="Q2807" i="6"/>
  <c r="A2808" i="6"/>
  <c r="B2808" i="6"/>
  <c r="Q2808" i="6"/>
  <c r="A2809" i="6"/>
  <c r="B2809" i="6"/>
  <c r="Q2809" i="6"/>
  <c r="A2810" i="6"/>
  <c r="B2810" i="6"/>
  <c r="Q2810" i="6"/>
  <c r="A2811" i="6"/>
  <c r="B2811" i="6"/>
  <c r="Q2811" i="6"/>
  <c r="A2812" i="6"/>
  <c r="B2812" i="6"/>
  <c r="Q2812" i="6"/>
  <c r="A2813" i="6"/>
  <c r="B2813" i="6"/>
  <c r="Q2813" i="6"/>
  <c r="A2814" i="6"/>
  <c r="B2814" i="6"/>
  <c r="Q2814" i="6"/>
  <c r="A2815" i="6"/>
  <c r="B2815" i="6"/>
  <c r="Q2815" i="6"/>
  <c r="A2816" i="6"/>
  <c r="B2816" i="6"/>
  <c r="Q2816" i="6"/>
  <c r="A2817" i="6"/>
  <c r="B2817" i="6"/>
  <c r="Q2817" i="6"/>
  <c r="A2818" i="6"/>
  <c r="B2818" i="6"/>
  <c r="Q2818" i="6"/>
  <c r="A2819" i="6"/>
  <c r="B2819" i="6"/>
  <c r="Q2819" i="6"/>
  <c r="A2820" i="6"/>
  <c r="B2820" i="6"/>
  <c r="Q2820" i="6"/>
  <c r="A2821" i="6"/>
  <c r="B2821" i="6"/>
  <c r="Q2821" i="6"/>
  <c r="A2822" i="6"/>
  <c r="B2822" i="6"/>
  <c r="Q2822" i="6"/>
  <c r="A2823" i="6"/>
  <c r="B2823" i="6"/>
  <c r="Q2823" i="6"/>
  <c r="A2824" i="6"/>
  <c r="B2824" i="6"/>
  <c r="Q2824" i="6"/>
  <c r="A2825" i="6"/>
  <c r="B2825" i="6"/>
  <c r="Q2825" i="6"/>
  <c r="A2826" i="6"/>
  <c r="B2826" i="6"/>
  <c r="Q2826" i="6"/>
  <c r="A2827" i="6"/>
  <c r="B2827" i="6"/>
  <c r="Q2827" i="6"/>
  <c r="A2828" i="6"/>
  <c r="B2828" i="6"/>
  <c r="Q2828" i="6"/>
  <c r="A2829" i="6"/>
  <c r="B2829" i="6"/>
  <c r="Q2829" i="6"/>
  <c r="A2830" i="6"/>
  <c r="B2830" i="6"/>
  <c r="Q2830" i="6"/>
  <c r="A2831" i="6"/>
  <c r="B2831" i="6"/>
  <c r="Q2831" i="6"/>
  <c r="A2832" i="6"/>
  <c r="B2832" i="6"/>
  <c r="Q2832" i="6"/>
  <c r="A2833" i="6"/>
  <c r="B2833" i="6"/>
  <c r="Q2833" i="6"/>
  <c r="A2834" i="6"/>
  <c r="B2834" i="6"/>
  <c r="Q2834" i="6"/>
  <c r="A2835" i="6"/>
  <c r="B2835" i="6"/>
  <c r="Q2835" i="6"/>
  <c r="A2836" i="6"/>
  <c r="B2836" i="6"/>
  <c r="Q2836" i="6"/>
  <c r="A2837" i="6"/>
  <c r="B2837" i="6"/>
  <c r="Q2837" i="6"/>
  <c r="A2838" i="6"/>
  <c r="B2838" i="6"/>
  <c r="Q2838" i="6"/>
  <c r="A2839" i="6"/>
  <c r="B2839" i="6"/>
  <c r="Q2839" i="6"/>
  <c r="A2840" i="6"/>
  <c r="B2840" i="6"/>
  <c r="Q2840" i="6"/>
  <c r="A2841" i="6"/>
  <c r="B2841" i="6"/>
  <c r="Q2841" i="6"/>
  <c r="A2842" i="6"/>
  <c r="B2842" i="6"/>
  <c r="Q2842" i="6"/>
  <c r="A2843" i="6"/>
  <c r="B2843" i="6"/>
  <c r="Q2843" i="6"/>
  <c r="A2844" i="6"/>
  <c r="B2844" i="6"/>
  <c r="Q2844" i="6"/>
  <c r="A2845" i="6"/>
  <c r="B2845" i="6"/>
  <c r="Q2845" i="6"/>
  <c r="A2846" i="6"/>
  <c r="B2846" i="6"/>
  <c r="Q2846" i="6"/>
  <c r="A2847" i="6"/>
  <c r="B2847" i="6"/>
  <c r="Q2847" i="6"/>
  <c r="A2848" i="6"/>
  <c r="B2848" i="6"/>
  <c r="Q2848" i="6"/>
  <c r="A2849" i="6"/>
  <c r="B2849" i="6"/>
  <c r="Q2849" i="6"/>
  <c r="A2850" i="6"/>
  <c r="B2850" i="6"/>
  <c r="Q2850" i="6"/>
  <c r="A2851" i="6"/>
  <c r="B2851" i="6"/>
  <c r="Q2851" i="6"/>
  <c r="A2852" i="6"/>
  <c r="B2852" i="6"/>
  <c r="Q2852" i="6"/>
  <c r="A2853" i="6"/>
  <c r="B2853" i="6"/>
  <c r="Q2853" i="6"/>
  <c r="A2854" i="6"/>
  <c r="B2854" i="6"/>
  <c r="Q2854" i="6"/>
  <c r="A2855" i="6"/>
  <c r="B2855" i="6"/>
  <c r="Q2855" i="6"/>
  <c r="A2856" i="6"/>
  <c r="B2856" i="6"/>
  <c r="Q2856" i="6"/>
  <c r="A2857" i="6"/>
  <c r="B2857" i="6"/>
  <c r="Q2857" i="6"/>
  <c r="A2858" i="6"/>
  <c r="B2858" i="6"/>
  <c r="Q2858" i="6"/>
  <c r="A2859" i="6"/>
  <c r="B2859" i="6"/>
  <c r="Q2859" i="6"/>
  <c r="A2860" i="6"/>
  <c r="B2860" i="6"/>
  <c r="Q2860" i="6"/>
  <c r="A2861" i="6"/>
  <c r="B2861" i="6"/>
  <c r="Q2861" i="6"/>
  <c r="A2862" i="6"/>
  <c r="B2862" i="6"/>
  <c r="Q2862" i="6"/>
  <c r="A2863" i="6"/>
  <c r="B2863" i="6"/>
  <c r="Q2863" i="6"/>
  <c r="A2864" i="6"/>
  <c r="B2864" i="6"/>
  <c r="Q2864" i="6"/>
  <c r="A2865" i="6"/>
  <c r="B2865" i="6"/>
  <c r="Q2865" i="6"/>
  <c r="A2866" i="6"/>
  <c r="B2866" i="6"/>
  <c r="Q2866" i="6"/>
  <c r="A2867" i="6"/>
  <c r="B2867" i="6"/>
  <c r="Q2867" i="6"/>
  <c r="A2868" i="6"/>
  <c r="B2868" i="6"/>
  <c r="Q2868" i="6"/>
  <c r="A2869" i="6"/>
  <c r="B2869" i="6"/>
  <c r="Q2869" i="6"/>
  <c r="A2870" i="6"/>
  <c r="B2870" i="6"/>
  <c r="Q2870" i="6"/>
  <c r="A2871" i="6"/>
  <c r="B2871" i="6"/>
  <c r="Q2871" i="6"/>
  <c r="A2872" i="6"/>
  <c r="B2872" i="6"/>
  <c r="Q2872" i="6"/>
  <c r="A2873" i="6"/>
  <c r="B2873" i="6"/>
  <c r="Q2873" i="6"/>
  <c r="A2874" i="6"/>
  <c r="B2874" i="6"/>
  <c r="Q2874" i="6"/>
  <c r="A2875" i="6"/>
  <c r="B2875" i="6"/>
  <c r="Q2875" i="6"/>
  <c r="A2876" i="6"/>
  <c r="B2876" i="6"/>
  <c r="Q2876" i="6"/>
  <c r="A2877" i="6"/>
  <c r="B2877" i="6"/>
  <c r="Q2877" i="6"/>
  <c r="A2878" i="6"/>
  <c r="B2878" i="6"/>
  <c r="Q2878" i="6"/>
  <c r="A2879" i="6"/>
  <c r="B2879" i="6"/>
  <c r="Q2879" i="6"/>
  <c r="A2880" i="6"/>
  <c r="B2880" i="6"/>
  <c r="Q2880" i="6"/>
  <c r="A2881" i="6"/>
  <c r="B2881" i="6"/>
  <c r="Q2881" i="6"/>
  <c r="A2882" i="6"/>
  <c r="B2882" i="6"/>
  <c r="Q2882" i="6"/>
  <c r="A2883" i="6"/>
  <c r="B2883" i="6"/>
  <c r="Q2883" i="6"/>
  <c r="A2884" i="6"/>
  <c r="B2884" i="6"/>
  <c r="Q2884" i="6"/>
  <c r="A2885" i="6"/>
  <c r="B2885" i="6"/>
  <c r="Q2885" i="6"/>
  <c r="A2886" i="6"/>
  <c r="B2886" i="6"/>
  <c r="Q2886" i="6"/>
  <c r="A2887" i="6"/>
  <c r="B2887" i="6"/>
  <c r="Q2887" i="6"/>
  <c r="A2888" i="6"/>
  <c r="B2888" i="6"/>
  <c r="Q2888" i="6"/>
  <c r="A2889" i="6"/>
  <c r="B2889" i="6"/>
  <c r="Q2889" i="6"/>
  <c r="A2890" i="6"/>
  <c r="B2890" i="6"/>
  <c r="Q2890" i="6"/>
  <c r="A2891" i="6"/>
  <c r="B2891" i="6"/>
  <c r="Q2891" i="6"/>
  <c r="A2892" i="6"/>
  <c r="B2892" i="6"/>
  <c r="Q2892" i="6"/>
  <c r="A2893" i="6"/>
  <c r="B2893" i="6"/>
  <c r="Q2893" i="6"/>
  <c r="A2894" i="6"/>
  <c r="B2894" i="6"/>
  <c r="Q2894" i="6"/>
  <c r="A2895" i="6"/>
  <c r="B2895" i="6"/>
  <c r="Q2895" i="6"/>
  <c r="A2896" i="6"/>
  <c r="B2896" i="6"/>
  <c r="Q2896" i="6"/>
  <c r="A2897" i="6"/>
  <c r="B2897" i="6"/>
  <c r="Q2897" i="6"/>
  <c r="A2898" i="6"/>
  <c r="B2898" i="6"/>
  <c r="Q2898" i="6"/>
  <c r="A2899" i="6"/>
  <c r="B2899" i="6"/>
  <c r="Q2899" i="6"/>
  <c r="A2900" i="6"/>
  <c r="B2900" i="6"/>
  <c r="Q2900" i="6"/>
  <c r="A2901" i="6"/>
  <c r="B2901" i="6"/>
  <c r="Q2901" i="6"/>
  <c r="A2902" i="6"/>
  <c r="B2902" i="6"/>
  <c r="Q2902" i="6"/>
  <c r="A2903" i="6"/>
  <c r="B2903" i="6"/>
  <c r="Q2903" i="6"/>
  <c r="A2904" i="6"/>
  <c r="B2904" i="6"/>
  <c r="Q2904" i="6"/>
  <c r="A2905" i="6"/>
  <c r="B2905" i="6"/>
  <c r="Q2905" i="6"/>
  <c r="A2906" i="6"/>
  <c r="B2906" i="6"/>
  <c r="Q2906" i="6"/>
  <c r="A2907" i="6"/>
  <c r="B2907" i="6"/>
  <c r="Q2907" i="6"/>
  <c r="A2908" i="6"/>
  <c r="B2908" i="6"/>
  <c r="Q2908" i="6"/>
  <c r="A2909" i="6"/>
  <c r="B2909" i="6"/>
  <c r="Q2909" i="6"/>
  <c r="A2910" i="6"/>
  <c r="B2910" i="6"/>
  <c r="Q2910" i="6"/>
  <c r="A2911" i="6"/>
  <c r="B2911" i="6"/>
  <c r="Q2911" i="6"/>
  <c r="A2912" i="6"/>
  <c r="B2912" i="6"/>
  <c r="Q2912" i="6"/>
  <c r="A2913" i="6"/>
  <c r="B2913" i="6"/>
  <c r="Q2913" i="6"/>
  <c r="A2914" i="6"/>
  <c r="B2914" i="6"/>
  <c r="Q2914" i="6"/>
  <c r="A2915" i="6"/>
  <c r="B2915" i="6"/>
  <c r="Q2915" i="6"/>
  <c r="A2916" i="6"/>
  <c r="B2916" i="6"/>
  <c r="Q2916" i="6"/>
  <c r="A2917" i="6"/>
  <c r="B2917" i="6"/>
  <c r="Q2917" i="6"/>
  <c r="A2918" i="6"/>
  <c r="B2918" i="6"/>
  <c r="Q2918" i="6"/>
  <c r="A2919" i="6"/>
  <c r="B2919" i="6"/>
  <c r="Q2919" i="6"/>
  <c r="A2920" i="6"/>
  <c r="B2920" i="6"/>
  <c r="Q2920" i="6"/>
  <c r="A2921" i="6"/>
  <c r="B2921" i="6"/>
  <c r="Q2921" i="6"/>
  <c r="A2922" i="6"/>
  <c r="B2922" i="6"/>
  <c r="Q2922" i="6"/>
  <c r="A2923" i="6"/>
  <c r="B2923" i="6"/>
  <c r="Q2923" i="6"/>
  <c r="A2924" i="6"/>
  <c r="B2924" i="6"/>
  <c r="Q2924" i="6"/>
  <c r="A2925" i="6"/>
  <c r="B2925" i="6"/>
  <c r="Q2925" i="6"/>
  <c r="A2926" i="6"/>
  <c r="B2926" i="6"/>
  <c r="Q2926" i="6"/>
  <c r="A2927" i="6"/>
  <c r="B2927" i="6"/>
  <c r="Q2927" i="6"/>
  <c r="A2928" i="6"/>
  <c r="B2928" i="6"/>
  <c r="Q2928" i="6"/>
  <c r="A2929" i="6"/>
  <c r="B2929" i="6"/>
  <c r="Q2929" i="6"/>
  <c r="A2930" i="6"/>
  <c r="B2930" i="6"/>
  <c r="Q2930" i="6"/>
  <c r="A2931" i="6"/>
  <c r="B2931" i="6"/>
  <c r="Q2931" i="6"/>
  <c r="A2932" i="6"/>
  <c r="B2932" i="6"/>
  <c r="Q2932" i="6"/>
  <c r="A2933" i="6"/>
  <c r="B2933" i="6"/>
  <c r="Q2933" i="6"/>
  <c r="A2934" i="6"/>
  <c r="B2934" i="6"/>
  <c r="Q2934" i="6"/>
  <c r="A2935" i="6"/>
  <c r="B2935" i="6"/>
  <c r="Q2935" i="6"/>
  <c r="A2936" i="6"/>
  <c r="B2936" i="6"/>
  <c r="Q2936" i="6"/>
  <c r="A2937" i="6"/>
  <c r="B2937" i="6"/>
  <c r="Q2937" i="6"/>
  <c r="A2938" i="6"/>
  <c r="B2938" i="6"/>
  <c r="Q2938" i="6"/>
  <c r="A2939" i="6"/>
  <c r="B2939" i="6"/>
  <c r="Q2939" i="6"/>
  <c r="A2940" i="6"/>
  <c r="B2940" i="6"/>
  <c r="Q2940" i="6"/>
  <c r="A2941" i="6"/>
  <c r="B2941" i="6"/>
  <c r="Q2941" i="6"/>
  <c r="A2942" i="6"/>
  <c r="B2942" i="6"/>
  <c r="Q2942" i="6"/>
  <c r="A2943" i="6"/>
  <c r="B2943" i="6"/>
  <c r="Q2943" i="6"/>
  <c r="A2944" i="6"/>
  <c r="B2944" i="6"/>
  <c r="Q2944" i="6"/>
  <c r="A2945" i="6"/>
  <c r="B2945" i="6"/>
  <c r="Q2945" i="6"/>
  <c r="A2946" i="6"/>
  <c r="B2946" i="6"/>
  <c r="Q2946" i="6"/>
  <c r="A2947" i="6"/>
  <c r="B2947" i="6"/>
  <c r="Q2947" i="6"/>
  <c r="A2948" i="6"/>
  <c r="B2948" i="6"/>
  <c r="Q2948" i="6"/>
  <c r="A2949" i="6"/>
  <c r="B2949" i="6"/>
  <c r="Q2949" i="6"/>
  <c r="A2950" i="6"/>
  <c r="B2950" i="6"/>
  <c r="Q2950" i="6"/>
  <c r="A2951" i="6"/>
  <c r="B2951" i="6"/>
  <c r="Q2951" i="6"/>
  <c r="A2952" i="6"/>
  <c r="B2952" i="6"/>
  <c r="Q2952" i="6"/>
  <c r="A2953" i="6"/>
  <c r="B2953" i="6"/>
  <c r="Q2953" i="6"/>
  <c r="A2954" i="6"/>
  <c r="B2954" i="6"/>
  <c r="Q2954" i="6"/>
  <c r="A2955" i="6"/>
  <c r="B2955" i="6"/>
  <c r="Q2955" i="6"/>
  <c r="A2956" i="6"/>
  <c r="B2956" i="6"/>
  <c r="Q2956" i="6"/>
  <c r="A2957" i="6"/>
  <c r="B2957" i="6"/>
  <c r="Q2957" i="6"/>
  <c r="A2958" i="6"/>
  <c r="B2958" i="6"/>
  <c r="Q2958" i="6"/>
  <c r="A2959" i="6"/>
  <c r="B2959" i="6"/>
  <c r="Q2959" i="6"/>
  <c r="A2960" i="6"/>
  <c r="B2960" i="6"/>
  <c r="Q2960" i="6"/>
  <c r="A2961" i="6"/>
  <c r="B2961" i="6"/>
  <c r="Q2961" i="6"/>
  <c r="A2962" i="6"/>
  <c r="B2962" i="6"/>
  <c r="Q2962" i="6"/>
  <c r="A2963" i="6"/>
  <c r="B2963" i="6"/>
  <c r="Q2963" i="6"/>
  <c r="A2964" i="6"/>
  <c r="B2964" i="6"/>
  <c r="Q2964" i="6"/>
  <c r="A2965" i="6"/>
  <c r="B2965" i="6"/>
  <c r="Q2965" i="6"/>
  <c r="A2966" i="6"/>
  <c r="B2966" i="6"/>
  <c r="Q2966" i="6"/>
  <c r="A2967" i="6"/>
  <c r="B2967" i="6"/>
  <c r="Q2967" i="6"/>
  <c r="A2968" i="6"/>
  <c r="B2968" i="6"/>
  <c r="Q2968" i="6"/>
  <c r="A2969" i="6"/>
  <c r="B2969" i="6"/>
  <c r="Q2969" i="6"/>
  <c r="A2970" i="6"/>
  <c r="B2970" i="6"/>
  <c r="Q2970" i="6"/>
  <c r="A2971" i="6"/>
  <c r="B2971" i="6"/>
  <c r="Q2971" i="6"/>
  <c r="A2972" i="6"/>
  <c r="B2972" i="6"/>
  <c r="Q2972" i="6"/>
  <c r="A2973" i="6"/>
  <c r="B2973" i="6"/>
  <c r="Q2973" i="6"/>
  <c r="A2974" i="6"/>
  <c r="B2974" i="6"/>
  <c r="Q2974" i="6"/>
  <c r="A2975" i="6"/>
  <c r="B2975" i="6"/>
  <c r="Q2975" i="6"/>
  <c r="A2976" i="6"/>
  <c r="B2976" i="6"/>
  <c r="Q2976" i="6"/>
  <c r="A2977" i="6"/>
  <c r="B2977" i="6"/>
  <c r="Q2977" i="6"/>
  <c r="A2978" i="6"/>
  <c r="B2978" i="6"/>
  <c r="Q2978" i="6"/>
  <c r="A2979" i="6"/>
  <c r="B2979" i="6"/>
  <c r="Q2979" i="6"/>
  <c r="A2980" i="6"/>
  <c r="B2980" i="6"/>
  <c r="Q2980" i="6"/>
  <c r="A2981" i="6"/>
  <c r="B2981" i="6"/>
  <c r="Q2981" i="6"/>
  <c r="A2982" i="6"/>
  <c r="B2982" i="6"/>
  <c r="Q2982" i="6"/>
  <c r="A2983" i="6"/>
  <c r="B2983" i="6"/>
  <c r="Q2983" i="6"/>
  <c r="A2984" i="6"/>
  <c r="B2984" i="6"/>
  <c r="Q2984" i="6"/>
  <c r="A2985" i="6"/>
  <c r="B2985" i="6"/>
  <c r="Q2985" i="6"/>
  <c r="A2986" i="6"/>
  <c r="B2986" i="6"/>
  <c r="Q2986" i="6"/>
  <c r="A2987" i="6"/>
  <c r="B2987" i="6"/>
  <c r="Q2987" i="6"/>
  <c r="A2988" i="6"/>
  <c r="B2988" i="6"/>
  <c r="Q2988" i="6"/>
  <c r="A2989" i="6"/>
  <c r="B2989" i="6"/>
  <c r="Q2989" i="6"/>
  <c r="A2990" i="6"/>
  <c r="B2990" i="6"/>
  <c r="Q2990" i="6"/>
  <c r="A2991" i="6"/>
  <c r="B2991" i="6"/>
  <c r="Q2991" i="6"/>
  <c r="A2992" i="6"/>
  <c r="B2992" i="6"/>
  <c r="Q2992" i="6"/>
  <c r="A2993" i="6"/>
  <c r="B2993" i="6"/>
  <c r="Q2993" i="6"/>
  <c r="A2994" i="6"/>
  <c r="B2994" i="6"/>
  <c r="Q2994" i="6"/>
  <c r="A2995" i="6"/>
  <c r="B2995" i="6"/>
  <c r="Q2995" i="6"/>
  <c r="A2996" i="6"/>
  <c r="B2996" i="6"/>
  <c r="Q2996" i="6"/>
  <c r="A2997" i="6"/>
  <c r="B2997" i="6"/>
  <c r="Q2997" i="6"/>
  <c r="A2998" i="6"/>
  <c r="B2998" i="6"/>
  <c r="Q2998" i="6"/>
  <c r="A2999" i="6"/>
  <c r="B2999" i="6"/>
  <c r="Q2999" i="6"/>
  <c r="A3000" i="6"/>
  <c r="B3000" i="6"/>
  <c r="Q3000" i="6"/>
  <c r="A3001" i="6"/>
  <c r="B3001" i="6"/>
  <c r="Q3001" i="6"/>
  <c r="A3002" i="6"/>
  <c r="B3002" i="6"/>
  <c r="Q3002" i="6"/>
  <c r="A3003" i="6"/>
  <c r="B3003" i="6"/>
  <c r="Q3003" i="6"/>
  <c r="A3004" i="6"/>
  <c r="B3004" i="6"/>
  <c r="Q3004" i="6"/>
  <c r="A3005" i="6"/>
  <c r="B3005" i="6"/>
  <c r="Q3005" i="6"/>
  <c r="A3006" i="6"/>
  <c r="B3006" i="6"/>
  <c r="Q3006" i="6"/>
  <c r="BL329" i="12"/>
  <c r="BL326" i="12"/>
  <c r="BO332" i="12"/>
  <c r="CE326" i="12"/>
  <c r="CJ326" i="12"/>
  <c r="CO326" i="12"/>
  <c r="CT326" i="12"/>
  <c r="CY326" i="12"/>
  <c r="DD326" i="12"/>
  <c r="DI326" i="12"/>
  <c r="DN326" i="12"/>
  <c r="DS326" i="12"/>
  <c r="BO326" i="12"/>
  <c r="CE329" i="12"/>
  <c r="CJ329" i="12"/>
  <c r="CO329" i="12"/>
  <c r="CT329" i="12"/>
  <c r="CY329" i="12"/>
  <c r="DD329" i="12"/>
  <c r="DI329" i="12"/>
  <c r="DN329" i="12"/>
  <c r="DS329" i="12"/>
  <c r="BO329" i="12"/>
  <c r="CE319" i="12"/>
  <c r="CJ319" i="12"/>
  <c r="CO319" i="12"/>
  <c r="CT319" i="12"/>
  <c r="CY319" i="12"/>
  <c r="DD319" i="12"/>
  <c r="DI319" i="12"/>
  <c r="DN319" i="12"/>
  <c r="BO319" i="12"/>
  <c r="DN333" i="12"/>
  <c r="DS333" i="12"/>
  <c r="DN323" i="12"/>
  <c r="DN327" i="12"/>
  <c r="DN330" i="12"/>
  <c r="BK322" i="12"/>
  <c r="BL322" i="12"/>
  <c r="BK324" i="12"/>
  <c r="BL324" i="12"/>
  <c r="A2196" i="6"/>
  <c r="B2196" i="6"/>
  <c r="Q2196" i="6"/>
  <c r="A2197" i="6"/>
  <c r="B2197" i="6"/>
  <c r="Q2197" i="6"/>
  <c r="A2198" i="6"/>
  <c r="B2198" i="6"/>
  <c r="Q2198" i="6"/>
  <c r="A2199" i="6"/>
  <c r="B2199" i="6"/>
  <c r="Q2199" i="6"/>
  <c r="A2200" i="6"/>
  <c r="B2200" i="6"/>
  <c r="Q2200" i="6"/>
  <c r="A2201" i="6"/>
  <c r="B2201" i="6"/>
  <c r="Q2201" i="6"/>
  <c r="A2202" i="6"/>
  <c r="B2202" i="6"/>
  <c r="Q2202" i="6"/>
  <c r="A2203" i="6"/>
  <c r="B2203" i="6"/>
  <c r="Q2203" i="6"/>
  <c r="A2204" i="6"/>
  <c r="B2204" i="6"/>
  <c r="Q2204" i="6"/>
  <c r="A2205" i="6"/>
  <c r="B2205" i="6"/>
  <c r="Q2205" i="6"/>
  <c r="A2206" i="6"/>
  <c r="B2206" i="6"/>
  <c r="Q2206" i="6"/>
  <c r="A2207" i="6"/>
  <c r="B2207" i="6"/>
  <c r="Q2207" i="6"/>
  <c r="A2208" i="6"/>
  <c r="B2208" i="6"/>
  <c r="Q2208" i="6"/>
  <c r="A2209" i="6"/>
  <c r="B2209" i="6"/>
  <c r="Q2209" i="6"/>
  <c r="A2210" i="6"/>
  <c r="B2210" i="6"/>
  <c r="Q2210" i="6"/>
  <c r="A2211" i="6"/>
  <c r="B2211" i="6"/>
  <c r="Q2211" i="6"/>
  <c r="A2212" i="6"/>
  <c r="B2212" i="6"/>
  <c r="Q2212" i="6"/>
  <c r="A2213" i="6"/>
  <c r="B2213" i="6"/>
  <c r="Q2213" i="6"/>
  <c r="A2214" i="6"/>
  <c r="B2214" i="6"/>
  <c r="Q2214" i="6"/>
  <c r="A2215" i="6"/>
  <c r="B2215" i="6"/>
  <c r="Q2215" i="6"/>
  <c r="A2216" i="6"/>
  <c r="B2216" i="6"/>
  <c r="Q2216" i="6"/>
  <c r="A2217" i="6"/>
  <c r="B2217" i="6"/>
  <c r="Q2217" i="6"/>
  <c r="A2218" i="6"/>
  <c r="B2218" i="6"/>
  <c r="Q2218" i="6"/>
  <c r="A2219" i="6"/>
  <c r="B2219" i="6"/>
  <c r="Q2219" i="6"/>
  <c r="A2220" i="6"/>
  <c r="B2220" i="6"/>
  <c r="Q2220" i="6"/>
  <c r="A2221" i="6"/>
  <c r="B2221" i="6"/>
  <c r="Q2221" i="6"/>
  <c r="A2222" i="6"/>
  <c r="B2222" i="6"/>
  <c r="Q2222" i="6"/>
  <c r="A2223" i="6"/>
  <c r="B2223" i="6"/>
  <c r="Q2223" i="6"/>
  <c r="A2224" i="6"/>
  <c r="B2224" i="6"/>
  <c r="Q2224" i="6"/>
  <c r="A2225" i="6"/>
  <c r="B2225" i="6"/>
  <c r="Q2225" i="6"/>
  <c r="A2226" i="6"/>
  <c r="B2226" i="6"/>
  <c r="Q2226" i="6"/>
  <c r="A2227" i="6"/>
  <c r="B2227" i="6"/>
  <c r="Q2227" i="6"/>
  <c r="A2228" i="6"/>
  <c r="B2228" i="6"/>
  <c r="Q2228" i="6"/>
  <c r="A2229" i="6"/>
  <c r="B2229" i="6"/>
  <c r="Q2229" i="6"/>
  <c r="A2230" i="6"/>
  <c r="B2230" i="6"/>
  <c r="Q2230" i="6"/>
  <c r="A2231" i="6"/>
  <c r="B2231" i="6"/>
  <c r="Q2231" i="6"/>
  <c r="A2232" i="6"/>
  <c r="B2232" i="6"/>
  <c r="Q2232" i="6"/>
  <c r="A2233" i="6"/>
  <c r="B2233" i="6"/>
  <c r="Q2233" i="6"/>
  <c r="A2234" i="6"/>
  <c r="B2234" i="6"/>
  <c r="Q2234" i="6"/>
  <c r="A2235" i="6"/>
  <c r="B2235" i="6"/>
  <c r="Q2235" i="6"/>
  <c r="A2236" i="6"/>
  <c r="B2236" i="6"/>
  <c r="Q2236" i="6"/>
  <c r="A2237" i="6"/>
  <c r="B2237" i="6"/>
  <c r="Q2237" i="6"/>
  <c r="A2238" i="6"/>
  <c r="B2238" i="6"/>
  <c r="Q2238" i="6"/>
  <c r="A2239" i="6"/>
  <c r="B2239" i="6"/>
  <c r="Q2239" i="6"/>
  <c r="A2240" i="6"/>
  <c r="B2240" i="6"/>
  <c r="Q2240" i="6"/>
  <c r="A2241" i="6"/>
  <c r="B2241" i="6"/>
  <c r="Q2241" i="6"/>
  <c r="A2242" i="6"/>
  <c r="B2242" i="6"/>
  <c r="Q2242" i="6"/>
  <c r="A2243" i="6"/>
  <c r="B2243" i="6"/>
  <c r="Q2243" i="6"/>
  <c r="A2244" i="6"/>
  <c r="B2244" i="6"/>
  <c r="Q2244" i="6"/>
  <c r="A2245" i="6"/>
  <c r="B2245" i="6"/>
  <c r="Q2245" i="6"/>
  <c r="A2246" i="6"/>
  <c r="B2246" i="6"/>
  <c r="Q2246" i="6"/>
  <c r="A2247" i="6"/>
  <c r="B2247" i="6"/>
  <c r="Q2247" i="6"/>
  <c r="A2248" i="6"/>
  <c r="B2248" i="6"/>
  <c r="Q2248" i="6"/>
  <c r="A2249" i="6"/>
  <c r="B2249" i="6"/>
  <c r="Q2249" i="6"/>
  <c r="A2250" i="6"/>
  <c r="B2250" i="6"/>
  <c r="Q2250" i="6"/>
  <c r="A2251" i="6"/>
  <c r="B2251" i="6"/>
  <c r="Q2251" i="6"/>
  <c r="A2252" i="6"/>
  <c r="B2252" i="6"/>
  <c r="Q2252" i="6"/>
  <c r="A2253" i="6"/>
  <c r="B2253" i="6"/>
  <c r="Q2253" i="6"/>
  <c r="A2254" i="6"/>
  <c r="B2254" i="6"/>
  <c r="Q2254" i="6"/>
  <c r="A2255" i="6"/>
  <c r="B2255" i="6"/>
  <c r="Q2255" i="6"/>
  <c r="A2256" i="6"/>
  <c r="B2256" i="6"/>
  <c r="Q2256" i="6"/>
  <c r="A2257" i="6"/>
  <c r="B2257" i="6"/>
  <c r="Q2257" i="6"/>
  <c r="A2258" i="6"/>
  <c r="B2258" i="6"/>
  <c r="Q2258" i="6"/>
  <c r="A2259" i="6"/>
  <c r="B2259" i="6"/>
  <c r="Q2259" i="6"/>
  <c r="A2260" i="6"/>
  <c r="B2260" i="6"/>
  <c r="Q2260" i="6"/>
  <c r="A2261" i="6"/>
  <c r="B2261" i="6"/>
  <c r="Q2261" i="6"/>
  <c r="A2262" i="6"/>
  <c r="B2262" i="6"/>
  <c r="Q2262" i="6"/>
  <c r="A2263" i="6"/>
  <c r="B2263" i="6"/>
  <c r="Q2263" i="6"/>
  <c r="A2264" i="6"/>
  <c r="B2264" i="6"/>
  <c r="Q2264" i="6"/>
  <c r="A2265" i="6"/>
  <c r="B2265" i="6"/>
  <c r="Q2265" i="6"/>
  <c r="A2266" i="6"/>
  <c r="B2266" i="6"/>
  <c r="Q2266" i="6"/>
  <c r="A2267" i="6"/>
  <c r="B2267" i="6"/>
  <c r="Q2267" i="6"/>
  <c r="A2268" i="6"/>
  <c r="B2268" i="6"/>
  <c r="Q2268" i="6"/>
  <c r="A2269" i="6"/>
  <c r="B2269" i="6"/>
  <c r="Q2269" i="6"/>
  <c r="A2270" i="6"/>
  <c r="B2270" i="6"/>
  <c r="Q2270" i="6"/>
  <c r="A2271" i="6"/>
  <c r="B2271" i="6"/>
  <c r="Q2271" i="6"/>
  <c r="A2272" i="6"/>
  <c r="B2272" i="6"/>
  <c r="Q2272" i="6"/>
  <c r="A2273" i="6"/>
  <c r="B2273" i="6"/>
  <c r="Q2273" i="6"/>
  <c r="A2274" i="6"/>
  <c r="B2274" i="6"/>
  <c r="Q2274" i="6"/>
  <c r="A2275" i="6"/>
  <c r="B2275" i="6"/>
  <c r="Q2275" i="6"/>
  <c r="A2276" i="6"/>
  <c r="B2276" i="6"/>
  <c r="Q2276" i="6"/>
  <c r="A2277" i="6"/>
  <c r="B2277" i="6"/>
  <c r="Q2277" i="6"/>
  <c r="A2278" i="6"/>
  <c r="B2278" i="6"/>
  <c r="Q2278" i="6"/>
  <c r="A2279" i="6"/>
  <c r="B2279" i="6"/>
  <c r="Q2279" i="6"/>
  <c r="A2280" i="6"/>
  <c r="B2280" i="6"/>
  <c r="Q2280" i="6"/>
  <c r="A2281" i="6"/>
  <c r="B2281" i="6"/>
  <c r="Q2281" i="6"/>
  <c r="A2282" i="6"/>
  <c r="B2282" i="6"/>
  <c r="Q2282" i="6"/>
  <c r="A2283" i="6"/>
  <c r="B2283" i="6"/>
  <c r="Q2283" i="6"/>
  <c r="A2284" i="6"/>
  <c r="B2284" i="6"/>
  <c r="Q2284" i="6"/>
  <c r="A2285" i="6"/>
  <c r="B2285" i="6"/>
  <c r="Q2285" i="6"/>
  <c r="A2286" i="6"/>
  <c r="B2286" i="6"/>
  <c r="Q2286" i="6"/>
  <c r="A2287" i="6"/>
  <c r="B2287" i="6"/>
  <c r="Q2287" i="6"/>
  <c r="A2288" i="6"/>
  <c r="B2288" i="6"/>
  <c r="Q2288" i="6"/>
  <c r="A2289" i="6"/>
  <c r="B2289" i="6"/>
  <c r="Q2289" i="6"/>
  <c r="A2290" i="6"/>
  <c r="B2290" i="6"/>
  <c r="Q2290" i="6"/>
  <c r="A2291" i="6"/>
  <c r="B2291" i="6"/>
  <c r="Q2291" i="6"/>
  <c r="A2292" i="6"/>
  <c r="B2292" i="6"/>
  <c r="Q2292" i="6"/>
  <c r="A2293" i="6"/>
  <c r="B2293" i="6"/>
  <c r="Q2293" i="6"/>
  <c r="A2294" i="6"/>
  <c r="B2294" i="6"/>
  <c r="Q2294" i="6"/>
  <c r="A2295" i="6"/>
  <c r="B2295" i="6"/>
  <c r="Q2295" i="6"/>
  <c r="A2296" i="6"/>
  <c r="B2296" i="6"/>
  <c r="Q2296" i="6"/>
  <c r="A2297" i="6"/>
  <c r="B2297" i="6"/>
  <c r="Q2297" i="6"/>
  <c r="A2298" i="6"/>
  <c r="B2298" i="6"/>
  <c r="Q2298" i="6"/>
  <c r="A2299" i="6"/>
  <c r="B2299" i="6"/>
  <c r="Q2299" i="6"/>
  <c r="A2300" i="6"/>
  <c r="B2300" i="6"/>
  <c r="Q2300" i="6"/>
  <c r="A2301" i="6"/>
  <c r="B2301" i="6"/>
  <c r="Q2301" i="6"/>
  <c r="A2302" i="6"/>
  <c r="B2302" i="6"/>
  <c r="Q2302" i="6"/>
  <c r="A2303" i="6"/>
  <c r="B2303" i="6"/>
  <c r="Q2303" i="6"/>
  <c r="A2304" i="6"/>
  <c r="B2304" i="6"/>
  <c r="Q2304" i="6"/>
  <c r="A2305" i="6"/>
  <c r="B2305" i="6"/>
  <c r="Q2305" i="6"/>
  <c r="A2306" i="6"/>
  <c r="B2306" i="6"/>
  <c r="Q2306" i="6"/>
  <c r="A2307" i="6"/>
  <c r="B2307" i="6"/>
  <c r="Q2307" i="6"/>
  <c r="A2308" i="6"/>
  <c r="B2308" i="6"/>
  <c r="Q2308" i="6"/>
  <c r="A2309" i="6"/>
  <c r="B2309" i="6"/>
  <c r="Q2309" i="6"/>
  <c r="A2310" i="6"/>
  <c r="B2310" i="6"/>
  <c r="Q2310" i="6"/>
  <c r="A2311" i="6"/>
  <c r="B2311" i="6"/>
  <c r="Q2311" i="6"/>
  <c r="A2312" i="6"/>
  <c r="B2312" i="6"/>
  <c r="Q2312" i="6"/>
  <c r="A2313" i="6"/>
  <c r="B2313" i="6"/>
  <c r="Q2313" i="6"/>
  <c r="A2314" i="6"/>
  <c r="B2314" i="6"/>
  <c r="Q2314" i="6"/>
  <c r="A2315" i="6"/>
  <c r="B2315" i="6"/>
  <c r="Q2315" i="6"/>
  <c r="A2316" i="6"/>
  <c r="B2316" i="6"/>
  <c r="Q2316" i="6"/>
  <c r="A2317" i="6"/>
  <c r="B2317" i="6"/>
  <c r="Q2317" i="6"/>
  <c r="A2318" i="6"/>
  <c r="B2318" i="6"/>
  <c r="Q2318" i="6"/>
  <c r="A2319" i="6"/>
  <c r="B2319" i="6"/>
  <c r="Q2319" i="6"/>
  <c r="A2320" i="6"/>
  <c r="B2320" i="6"/>
  <c r="Q2320" i="6"/>
  <c r="A2321" i="6"/>
  <c r="B2321" i="6"/>
  <c r="Q2321" i="6"/>
  <c r="A2322" i="6"/>
  <c r="B2322" i="6"/>
  <c r="Q2322" i="6"/>
  <c r="A2323" i="6"/>
  <c r="B2323" i="6"/>
  <c r="Q2323" i="6"/>
  <c r="A2324" i="6"/>
  <c r="B2324" i="6"/>
  <c r="Q2324" i="6"/>
  <c r="A2325" i="6"/>
  <c r="B2325" i="6"/>
  <c r="Q2325" i="6"/>
  <c r="A2326" i="6"/>
  <c r="B2326" i="6"/>
  <c r="Q2326" i="6"/>
  <c r="A2327" i="6"/>
  <c r="B2327" i="6"/>
  <c r="Q2327" i="6"/>
  <c r="A2328" i="6"/>
  <c r="B2328" i="6"/>
  <c r="Q2328" i="6"/>
  <c r="A2329" i="6"/>
  <c r="B2329" i="6"/>
  <c r="Q2329" i="6"/>
  <c r="A2330" i="6"/>
  <c r="B2330" i="6"/>
  <c r="Q2330" i="6"/>
  <c r="A2331" i="6"/>
  <c r="B2331" i="6"/>
  <c r="Q2331" i="6"/>
  <c r="A2332" i="6"/>
  <c r="B2332" i="6"/>
  <c r="Q2332" i="6"/>
  <c r="A2333" i="6"/>
  <c r="B2333" i="6"/>
  <c r="Q2333" i="6"/>
  <c r="A2334" i="6"/>
  <c r="B2334" i="6"/>
  <c r="Q2334" i="6"/>
  <c r="A2335" i="6"/>
  <c r="B2335" i="6"/>
  <c r="Q2335" i="6"/>
  <c r="A2336" i="6"/>
  <c r="B2336" i="6"/>
  <c r="Q2336" i="6"/>
  <c r="A2337" i="6"/>
  <c r="B2337" i="6"/>
  <c r="Q2337" i="6"/>
  <c r="A2338" i="6"/>
  <c r="B2338" i="6"/>
  <c r="Q2338" i="6"/>
  <c r="A2339" i="6"/>
  <c r="B2339" i="6"/>
  <c r="Q2339" i="6"/>
  <c r="A2340" i="6"/>
  <c r="B2340" i="6"/>
  <c r="Q2340" i="6"/>
  <c r="A2341" i="6"/>
  <c r="B2341" i="6"/>
  <c r="Q2341" i="6"/>
  <c r="A2342" i="6"/>
  <c r="B2342" i="6"/>
  <c r="Q2342" i="6"/>
  <c r="A2343" i="6"/>
  <c r="B2343" i="6"/>
  <c r="Q2343" i="6"/>
  <c r="A2344" i="6"/>
  <c r="B2344" i="6"/>
  <c r="Q2344" i="6"/>
  <c r="A2345" i="6"/>
  <c r="B2345" i="6"/>
  <c r="Q2345" i="6"/>
  <c r="A2346" i="6"/>
  <c r="B2346" i="6"/>
  <c r="Q2346" i="6"/>
  <c r="A2347" i="6"/>
  <c r="B2347" i="6"/>
  <c r="Q2347" i="6"/>
  <c r="A2348" i="6"/>
  <c r="B2348" i="6"/>
  <c r="Q2348" i="6"/>
  <c r="A2349" i="6"/>
  <c r="B2349" i="6"/>
  <c r="Q2349" i="6"/>
  <c r="A2350" i="6"/>
  <c r="B2350" i="6"/>
  <c r="Q2350" i="6"/>
  <c r="A2351" i="6"/>
  <c r="B2351" i="6"/>
  <c r="Q2351" i="6"/>
  <c r="A2352" i="6"/>
  <c r="B2352" i="6"/>
  <c r="Q2352" i="6"/>
  <c r="A2353" i="6"/>
  <c r="B2353" i="6"/>
  <c r="Q2353" i="6"/>
  <c r="A2354" i="6"/>
  <c r="B2354" i="6"/>
  <c r="Q2354" i="6"/>
  <c r="A2355" i="6"/>
  <c r="B2355" i="6"/>
  <c r="Q2355" i="6"/>
  <c r="A2356" i="6"/>
  <c r="B2356" i="6"/>
  <c r="Q2356" i="6"/>
  <c r="A2357" i="6"/>
  <c r="B2357" i="6"/>
  <c r="Q2357" i="6"/>
  <c r="A2358" i="6"/>
  <c r="B2358" i="6"/>
  <c r="Q2358" i="6"/>
  <c r="A2359" i="6"/>
  <c r="B2359" i="6"/>
  <c r="Q2359" i="6"/>
  <c r="A2360" i="6"/>
  <c r="B2360" i="6"/>
  <c r="Q2360" i="6"/>
  <c r="A2361" i="6"/>
  <c r="B2361" i="6"/>
  <c r="Q2361" i="6"/>
  <c r="A2362" i="6"/>
  <c r="B2362" i="6"/>
  <c r="Q2362" i="6"/>
  <c r="A2363" i="6"/>
  <c r="B2363" i="6"/>
  <c r="Q2363" i="6"/>
  <c r="A2364" i="6"/>
  <c r="B2364" i="6"/>
  <c r="Q2364" i="6"/>
  <c r="A2365" i="6"/>
  <c r="B2365" i="6"/>
  <c r="Q2365" i="6"/>
  <c r="A2366" i="6"/>
  <c r="B2366" i="6"/>
  <c r="Q2366" i="6"/>
  <c r="A2367" i="6"/>
  <c r="B2367" i="6"/>
  <c r="Q2367" i="6"/>
  <c r="A2368" i="6"/>
  <c r="B2368" i="6"/>
  <c r="Q2368" i="6"/>
  <c r="A2369" i="6"/>
  <c r="B2369" i="6"/>
  <c r="Q2369" i="6"/>
  <c r="A2370" i="6"/>
  <c r="B2370" i="6"/>
  <c r="Q2370" i="6"/>
  <c r="A2371" i="6"/>
  <c r="B2371" i="6"/>
  <c r="Q2371" i="6"/>
  <c r="A2372" i="6"/>
  <c r="B2372" i="6"/>
  <c r="Q2372" i="6"/>
  <c r="A2373" i="6"/>
  <c r="B2373" i="6"/>
  <c r="Q2373" i="6"/>
  <c r="A2374" i="6"/>
  <c r="B2374" i="6"/>
  <c r="Q2374" i="6"/>
  <c r="A2375" i="6"/>
  <c r="B2375" i="6"/>
  <c r="Q2375" i="6"/>
  <c r="A2376" i="6"/>
  <c r="B2376" i="6"/>
  <c r="Q2376" i="6"/>
  <c r="A2377" i="6"/>
  <c r="B2377" i="6"/>
  <c r="Q2377" i="6"/>
  <c r="A2378" i="6"/>
  <c r="B2378" i="6"/>
  <c r="Q2378" i="6"/>
  <c r="A2379" i="6"/>
  <c r="B2379" i="6"/>
  <c r="Q2379" i="6"/>
  <c r="A2380" i="6"/>
  <c r="B2380" i="6"/>
  <c r="Q2380" i="6"/>
  <c r="A2381" i="6"/>
  <c r="B2381" i="6"/>
  <c r="Q2381" i="6"/>
  <c r="A2382" i="6"/>
  <c r="B2382" i="6"/>
  <c r="Q2382" i="6"/>
  <c r="A2383" i="6"/>
  <c r="B2383" i="6"/>
  <c r="Q2383" i="6"/>
  <c r="A2384" i="6"/>
  <c r="B2384" i="6"/>
  <c r="Q2384" i="6"/>
  <c r="A2385" i="6"/>
  <c r="B2385" i="6"/>
  <c r="Q2385" i="6"/>
  <c r="A2386" i="6"/>
  <c r="B2386" i="6"/>
  <c r="Q2386" i="6"/>
  <c r="A2387" i="6"/>
  <c r="B2387" i="6"/>
  <c r="Q2387" i="6"/>
  <c r="A2388" i="6"/>
  <c r="B2388" i="6"/>
  <c r="Q2388" i="6"/>
  <c r="A2389" i="6"/>
  <c r="B2389" i="6"/>
  <c r="Q2389" i="6"/>
  <c r="A2390" i="6"/>
  <c r="B2390" i="6"/>
  <c r="Q2390" i="6"/>
  <c r="A2391" i="6"/>
  <c r="B2391" i="6"/>
  <c r="Q2391" i="6"/>
  <c r="A2392" i="6"/>
  <c r="B2392" i="6"/>
  <c r="Q2392" i="6"/>
  <c r="A2393" i="6"/>
  <c r="B2393" i="6"/>
  <c r="Q2393" i="6"/>
  <c r="A2394" i="6"/>
  <c r="B2394" i="6"/>
  <c r="Q2394" i="6"/>
  <c r="A2395" i="6"/>
  <c r="B2395" i="6"/>
  <c r="Q2395" i="6"/>
  <c r="A2396" i="6"/>
  <c r="B2396" i="6"/>
  <c r="Q2396" i="6"/>
  <c r="A2397" i="6"/>
  <c r="B2397" i="6"/>
  <c r="Q2397" i="6"/>
  <c r="A2398" i="6"/>
  <c r="B2398" i="6"/>
  <c r="Q2398" i="6"/>
  <c r="A2399" i="6"/>
  <c r="B2399" i="6"/>
  <c r="Q2399" i="6"/>
  <c r="A2400" i="6"/>
  <c r="B2400" i="6"/>
  <c r="Q2400" i="6"/>
  <c r="A2401" i="6"/>
  <c r="B2401" i="6"/>
  <c r="Q2401" i="6"/>
  <c r="A2402" i="6"/>
  <c r="B2402" i="6"/>
  <c r="Q2402" i="6"/>
  <c r="A2403" i="6"/>
  <c r="B2403" i="6"/>
  <c r="Q2403" i="6"/>
  <c r="A2404" i="6"/>
  <c r="B2404" i="6"/>
  <c r="Q2404" i="6"/>
  <c r="A2405" i="6"/>
  <c r="B2405" i="6"/>
  <c r="Q2405" i="6"/>
  <c r="A2406" i="6"/>
  <c r="B2406" i="6"/>
  <c r="Q2406" i="6"/>
  <c r="A2407" i="6"/>
  <c r="B2407" i="6"/>
  <c r="Q2407" i="6"/>
  <c r="A2408" i="6"/>
  <c r="B2408" i="6"/>
  <c r="Q2408" i="6"/>
  <c r="A2409" i="6"/>
  <c r="B2409" i="6"/>
  <c r="Q2409" i="6"/>
  <c r="A2410" i="6"/>
  <c r="B2410" i="6"/>
  <c r="Q2410" i="6"/>
  <c r="A2411" i="6"/>
  <c r="B2411" i="6"/>
  <c r="Q2411" i="6"/>
  <c r="A2412" i="6"/>
  <c r="B2412" i="6"/>
  <c r="Q2412" i="6"/>
  <c r="A2413" i="6"/>
  <c r="B2413" i="6"/>
  <c r="Q2413" i="6"/>
  <c r="A2414" i="6"/>
  <c r="B2414" i="6"/>
  <c r="Q2414" i="6"/>
  <c r="A2415" i="6"/>
  <c r="B2415" i="6"/>
  <c r="Q2415" i="6"/>
  <c r="A2416" i="6"/>
  <c r="B2416" i="6"/>
  <c r="Q2416" i="6"/>
  <c r="A2417" i="6"/>
  <c r="B2417" i="6"/>
  <c r="Q2417" i="6"/>
  <c r="A2418" i="6"/>
  <c r="B2418" i="6"/>
  <c r="Q2418" i="6"/>
  <c r="A2419" i="6"/>
  <c r="B2419" i="6"/>
  <c r="Q2419" i="6"/>
  <c r="A2420" i="6"/>
  <c r="B2420" i="6"/>
  <c r="Q2420" i="6"/>
  <c r="A2421" i="6"/>
  <c r="B2421" i="6"/>
  <c r="Q2421" i="6"/>
  <c r="A2422" i="6"/>
  <c r="B2422" i="6"/>
  <c r="Q2422" i="6"/>
  <c r="A2423" i="6"/>
  <c r="B2423" i="6"/>
  <c r="Q2423" i="6"/>
  <c r="A2424" i="6"/>
  <c r="B2424" i="6"/>
  <c r="Q2424" i="6"/>
  <c r="A2425" i="6"/>
  <c r="B2425" i="6"/>
  <c r="Q2425" i="6"/>
  <c r="A2426" i="6"/>
  <c r="B2426" i="6"/>
  <c r="Q2426" i="6"/>
  <c r="A2427" i="6"/>
  <c r="B2427" i="6"/>
  <c r="Q2427" i="6"/>
  <c r="A2428" i="6"/>
  <c r="B2428" i="6"/>
  <c r="Q2428" i="6"/>
  <c r="A2429" i="6"/>
  <c r="B2429" i="6"/>
  <c r="Q2429" i="6"/>
  <c r="A2430" i="6"/>
  <c r="B2430" i="6"/>
  <c r="Q2430" i="6"/>
  <c r="A2431" i="6"/>
  <c r="B2431" i="6"/>
  <c r="Q2431" i="6"/>
  <c r="A2432" i="6"/>
  <c r="B2432" i="6"/>
  <c r="Q2432" i="6"/>
  <c r="A2433" i="6"/>
  <c r="B2433" i="6"/>
  <c r="Q2433" i="6"/>
  <c r="A2434" i="6"/>
  <c r="B2434" i="6"/>
  <c r="Q2434" i="6"/>
  <c r="A2435" i="6"/>
  <c r="B2435" i="6"/>
  <c r="Q2435" i="6"/>
  <c r="A2436" i="6"/>
  <c r="B2436" i="6"/>
  <c r="Q2436" i="6"/>
  <c r="A2437" i="6"/>
  <c r="B2437" i="6"/>
  <c r="Q2437" i="6"/>
  <c r="A2438" i="6"/>
  <c r="B2438" i="6"/>
  <c r="Q2438" i="6"/>
  <c r="A2439" i="6"/>
  <c r="B2439" i="6"/>
  <c r="Q2439" i="6"/>
  <c r="A2440" i="6"/>
  <c r="B2440" i="6"/>
  <c r="Q2440" i="6"/>
  <c r="A2441" i="6"/>
  <c r="B2441" i="6"/>
  <c r="Q2441" i="6"/>
  <c r="A2442" i="6"/>
  <c r="B2442" i="6"/>
  <c r="Q2442" i="6"/>
  <c r="A2443" i="6"/>
  <c r="B2443" i="6"/>
  <c r="Q2443" i="6"/>
  <c r="A2444" i="6"/>
  <c r="B2444" i="6"/>
  <c r="Q2444" i="6"/>
  <c r="A2445" i="6"/>
  <c r="B2445" i="6"/>
  <c r="Q2445" i="6"/>
  <c r="A2446" i="6"/>
  <c r="B2446" i="6"/>
  <c r="Q2446" i="6"/>
  <c r="A2447" i="6"/>
  <c r="B2447" i="6"/>
  <c r="Q2447" i="6"/>
  <c r="A2448" i="6"/>
  <c r="B2448" i="6"/>
  <c r="Q2448" i="6"/>
  <c r="A2449" i="6"/>
  <c r="B2449" i="6"/>
  <c r="Q2449" i="6"/>
  <c r="A2450" i="6"/>
  <c r="B2450" i="6"/>
  <c r="Q2450" i="6"/>
  <c r="A2451" i="6"/>
  <c r="B2451" i="6"/>
  <c r="Q2451" i="6"/>
  <c r="A2452" i="6"/>
  <c r="B2452" i="6"/>
  <c r="Q2452" i="6"/>
  <c r="A2453" i="6"/>
  <c r="B2453" i="6"/>
  <c r="Q2453" i="6"/>
  <c r="A2454" i="6"/>
  <c r="B2454" i="6"/>
  <c r="Q2454" i="6"/>
  <c r="A2455" i="6"/>
  <c r="B2455" i="6"/>
  <c r="Q2455" i="6"/>
  <c r="A2456" i="6"/>
  <c r="B2456" i="6"/>
  <c r="Q2456" i="6"/>
  <c r="A2457" i="6"/>
  <c r="B2457" i="6"/>
  <c r="Q2457" i="6"/>
  <c r="A2458" i="6"/>
  <c r="B2458" i="6"/>
  <c r="Q2458" i="6"/>
  <c r="A2459" i="6"/>
  <c r="B2459" i="6"/>
  <c r="Q2459" i="6"/>
  <c r="A2460" i="6"/>
  <c r="B2460" i="6"/>
  <c r="Q2460" i="6"/>
  <c r="A2461" i="6"/>
  <c r="B2461" i="6"/>
  <c r="Q2461" i="6"/>
  <c r="A2462" i="6"/>
  <c r="B2462" i="6"/>
  <c r="Q2462" i="6"/>
  <c r="A2463" i="6"/>
  <c r="B2463" i="6"/>
  <c r="Q2463" i="6"/>
  <c r="A2464" i="6"/>
  <c r="B2464" i="6"/>
  <c r="Q2464" i="6"/>
  <c r="A2465" i="6"/>
  <c r="B2465" i="6"/>
  <c r="Q2465" i="6"/>
  <c r="A2466" i="6"/>
  <c r="B2466" i="6"/>
  <c r="Q2466" i="6"/>
  <c r="A2467" i="6"/>
  <c r="B2467" i="6"/>
  <c r="Q2467" i="6"/>
  <c r="A2468" i="6"/>
  <c r="B2468" i="6"/>
  <c r="Q2468" i="6"/>
  <c r="A2469" i="6"/>
  <c r="B2469" i="6"/>
  <c r="Q2469" i="6"/>
  <c r="A2470" i="6"/>
  <c r="B2470" i="6"/>
  <c r="Q2470" i="6"/>
  <c r="A2471" i="6"/>
  <c r="B2471" i="6"/>
  <c r="Q2471" i="6"/>
  <c r="A2472" i="6"/>
  <c r="B2472" i="6"/>
  <c r="Q2472" i="6"/>
  <c r="A2473" i="6"/>
  <c r="B2473" i="6"/>
  <c r="Q2473" i="6"/>
  <c r="A2474" i="6"/>
  <c r="B2474" i="6"/>
  <c r="Q2474" i="6"/>
  <c r="A2475" i="6"/>
  <c r="B2475" i="6"/>
  <c r="Q2475" i="6"/>
  <c r="A2476" i="6"/>
  <c r="B2476" i="6"/>
  <c r="Q2476" i="6"/>
  <c r="A2477" i="6"/>
  <c r="B2477" i="6"/>
  <c r="Q2477" i="6"/>
  <c r="A2478" i="6"/>
  <c r="B2478" i="6"/>
  <c r="Q2478" i="6"/>
  <c r="A2479" i="6"/>
  <c r="B2479" i="6"/>
  <c r="Q2479" i="6"/>
  <c r="A2480" i="6"/>
  <c r="B2480" i="6"/>
  <c r="Q2480" i="6"/>
  <c r="A2481" i="6"/>
  <c r="B2481" i="6"/>
  <c r="Q2481" i="6"/>
  <c r="A2482" i="6"/>
  <c r="B2482" i="6"/>
  <c r="Q2482" i="6"/>
  <c r="A2483" i="6"/>
  <c r="B2483" i="6"/>
  <c r="Q2483" i="6"/>
  <c r="A2484" i="6"/>
  <c r="B2484" i="6"/>
  <c r="Q2484" i="6"/>
  <c r="A2485" i="6"/>
  <c r="B2485" i="6"/>
  <c r="Q2485" i="6"/>
  <c r="A2486" i="6"/>
  <c r="B2486" i="6"/>
  <c r="Q2486" i="6"/>
  <c r="A2487" i="6"/>
  <c r="B2487" i="6"/>
  <c r="Q2487" i="6"/>
  <c r="A2488" i="6"/>
  <c r="B2488" i="6"/>
  <c r="Q2488" i="6"/>
  <c r="A2489" i="6"/>
  <c r="B2489" i="6"/>
  <c r="Q2489" i="6"/>
  <c r="A2490" i="6"/>
  <c r="B2490" i="6"/>
  <c r="Q2490" i="6"/>
  <c r="A2491" i="6"/>
  <c r="B2491" i="6"/>
  <c r="Q2491" i="6"/>
  <c r="A2492" i="6"/>
  <c r="B2492" i="6"/>
  <c r="Q2492" i="6"/>
  <c r="A2493" i="6"/>
  <c r="B2493" i="6"/>
  <c r="Q2493" i="6"/>
  <c r="A2494" i="6"/>
  <c r="B2494" i="6"/>
  <c r="Q2494" i="6"/>
  <c r="A2495" i="6"/>
  <c r="B2495" i="6"/>
  <c r="Q2495" i="6"/>
  <c r="A2496" i="6"/>
  <c r="B2496" i="6"/>
  <c r="Q2496" i="6"/>
  <c r="A2497" i="6"/>
  <c r="B2497" i="6"/>
  <c r="Q2497" i="6"/>
  <c r="A2498" i="6"/>
  <c r="B2498" i="6"/>
  <c r="Q2498" i="6"/>
  <c r="A2499" i="6"/>
  <c r="B2499" i="6"/>
  <c r="Q2499" i="6"/>
  <c r="A2500" i="6"/>
  <c r="B2500" i="6"/>
  <c r="Q2500" i="6"/>
  <c r="A2501" i="6"/>
  <c r="B2501" i="6"/>
  <c r="Q2501" i="6"/>
  <c r="A2502" i="6"/>
  <c r="B2502" i="6"/>
  <c r="Q2502" i="6"/>
  <c r="A2503" i="6"/>
  <c r="B2503" i="6"/>
  <c r="Q2503" i="6"/>
  <c r="A2504" i="6"/>
  <c r="B2504" i="6"/>
  <c r="Q2504" i="6"/>
  <c r="A2505" i="6"/>
  <c r="B2505" i="6"/>
  <c r="Q2505" i="6"/>
  <c r="A2506" i="6"/>
  <c r="B2506" i="6"/>
  <c r="Q2506" i="6"/>
  <c r="A2507" i="6"/>
  <c r="B2507" i="6"/>
  <c r="Q2507" i="6"/>
  <c r="A2508" i="6"/>
  <c r="B2508" i="6"/>
  <c r="Q2508" i="6"/>
  <c r="A2509" i="6"/>
  <c r="B2509" i="6"/>
  <c r="Q2509" i="6"/>
  <c r="A2510" i="6"/>
  <c r="B2510" i="6"/>
  <c r="Q2510" i="6"/>
  <c r="A2511" i="6"/>
  <c r="B2511" i="6"/>
  <c r="Q2511" i="6"/>
  <c r="A2512" i="6"/>
  <c r="B2512" i="6"/>
  <c r="Q2512" i="6"/>
  <c r="A2513" i="6"/>
  <c r="B2513" i="6"/>
  <c r="Q2513" i="6"/>
  <c r="A2514" i="6"/>
  <c r="B2514" i="6"/>
  <c r="Q2514" i="6"/>
  <c r="A2515" i="6"/>
  <c r="B2515" i="6"/>
  <c r="Q2515" i="6"/>
  <c r="A2516" i="6"/>
  <c r="B2516" i="6"/>
  <c r="Q2516" i="6"/>
  <c r="A2517" i="6"/>
  <c r="B2517" i="6"/>
  <c r="Q2517" i="6"/>
  <c r="A2518" i="6"/>
  <c r="B2518" i="6"/>
  <c r="Q2518" i="6"/>
  <c r="A2519" i="6"/>
  <c r="B2519" i="6"/>
  <c r="Q2519" i="6"/>
  <c r="A2520" i="6"/>
  <c r="B2520" i="6"/>
  <c r="Q2520" i="6"/>
  <c r="A2521" i="6"/>
  <c r="B2521" i="6"/>
  <c r="Q2521" i="6"/>
  <c r="A2522" i="6"/>
  <c r="B2522" i="6"/>
  <c r="Q2522" i="6"/>
  <c r="A2523" i="6"/>
  <c r="B2523" i="6"/>
  <c r="Q2523" i="6"/>
  <c r="A2524" i="6"/>
  <c r="B2524" i="6"/>
  <c r="Q2524" i="6"/>
  <c r="A2525" i="6"/>
  <c r="B2525" i="6"/>
  <c r="Q2525" i="6"/>
  <c r="A2526" i="6"/>
  <c r="B2526" i="6"/>
  <c r="Q2526" i="6"/>
  <c r="A2527" i="6"/>
  <c r="B2527" i="6"/>
  <c r="Q2527" i="6"/>
  <c r="A2528" i="6"/>
  <c r="B2528" i="6"/>
  <c r="Q2528" i="6"/>
  <c r="A2529" i="6"/>
  <c r="B2529" i="6"/>
  <c r="Q2529" i="6"/>
  <c r="A2530" i="6"/>
  <c r="B2530" i="6"/>
  <c r="Q2530" i="6"/>
  <c r="A2531" i="6"/>
  <c r="B2531" i="6"/>
  <c r="Q2531" i="6"/>
  <c r="A2532" i="6"/>
  <c r="B2532" i="6"/>
  <c r="Q2532" i="6"/>
  <c r="A2533" i="6"/>
  <c r="B2533" i="6"/>
  <c r="Q2533" i="6"/>
  <c r="A2534" i="6"/>
  <c r="B2534" i="6"/>
  <c r="Q2534" i="6"/>
  <c r="A2535" i="6"/>
  <c r="B2535" i="6"/>
  <c r="Q2535" i="6"/>
  <c r="A2536" i="6"/>
  <c r="B2536" i="6"/>
  <c r="Q2536" i="6"/>
  <c r="A2537" i="6"/>
  <c r="B2537" i="6"/>
  <c r="Q2537" i="6"/>
  <c r="A2538" i="6"/>
  <c r="B2538" i="6"/>
  <c r="Q2538" i="6"/>
  <c r="A2539" i="6"/>
  <c r="B2539" i="6"/>
  <c r="Q2539" i="6"/>
  <c r="A2540" i="6"/>
  <c r="B2540" i="6"/>
  <c r="Q2540" i="6"/>
  <c r="A2541" i="6"/>
  <c r="B2541" i="6"/>
  <c r="Q2541" i="6"/>
  <c r="A2542" i="6"/>
  <c r="B2542" i="6"/>
  <c r="Q2542" i="6"/>
  <c r="A2543" i="6"/>
  <c r="B2543" i="6"/>
  <c r="Q2543" i="6"/>
  <c r="A2544" i="6"/>
  <c r="B2544" i="6"/>
  <c r="Q2544" i="6"/>
  <c r="A2545" i="6"/>
  <c r="B2545" i="6"/>
  <c r="Q2545" i="6"/>
  <c r="A2546" i="6"/>
  <c r="B2546" i="6"/>
  <c r="Q2546" i="6"/>
  <c r="A2547" i="6"/>
  <c r="B2547" i="6"/>
  <c r="Q2547" i="6"/>
  <c r="A2548" i="6"/>
  <c r="B2548" i="6"/>
  <c r="Q2548" i="6"/>
  <c r="A2549" i="6"/>
  <c r="B2549" i="6"/>
  <c r="Q2549" i="6"/>
  <c r="A2550" i="6"/>
  <c r="B2550" i="6"/>
  <c r="Q2550" i="6"/>
  <c r="A2551" i="6"/>
  <c r="B2551" i="6"/>
  <c r="Q2551" i="6"/>
  <c r="A2552" i="6"/>
  <c r="B2552" i="6"/>
  <c r="Q2552" i="6"/>
  <c r="A2553" i="6"/>
  <c r="B2553" i="6"/>
  <c r="Q2553" i="6"/>
  <c r="A2554" i="6"/>
  <c r="B2554" i="6"/>
  <c r="Q2554" i="6"/>
  <c r="A2555" i="6"/>
  <c r="B2555" i="6"/>
  <c r="Q2555" i="6"/>
  <c r="A2556" i="6"/>
  <c r="B2556" i="6"/>
  <c r="Q2556" i="6"/>
  <c r="A2557" i="6"/>
  <c r="B2557" i="6"/>
  <c r="Q2557" i="6"/>
  <c r="A2558" i="6"/>
  <c r="B2558" i="6"/>
  <c r="Q2558" i="6"/>
  <c r="A2559" i="6"/>
  <c r="B2559" i="6"/>
  <c r="Q2559" i="6"/>
  <c r="A2560" i="6"/>
  <c r="B2560" i="6"/>
  <c r="Q2560" i="6"/>
  <c r="A2561" i="6"/>
  <c r="B2561" i="6"/>
  <c r="Q2561" i="6"/>
  <c r="A2562" i="6"/>
  <c r="B2562" i="6"/>
  <c r="Q2562" i="6"/>
  <c r="A2563" i="6"/>
  <c r="B2563" i="6"/>
  <c r="Q2563" i="6"/>
  <c r="A2564" i="6"/>
  <c r="B2564" i="6"/>
  <c r="Q2564" i="6"/>
  <c r="A2565" i="6"/>
  <c r="B2565" i="6"/>
  <c r="Q2565" i="6"/>
  <c r="A2566" i="6"/>
  <c r="B2566" i="6"/>
  <c r="Q2566" i="6"/>
  <c r="A2567" i="6"/>
  <c r="B2567" i="6"/>
  <c r="Q2567" i="6"/>
  <c r="A2568" i="6"/>
  <c r="B2568" i="6"/>
  <c r="Q2568" i="6"/>
  <c r="A2569" i="6"/>
  <c r="B2569" i="6"/>
  <c r="Q2569" i="6"/>
  <c r="A2570" i="6"/>
  <c r="B2570" i="6"/>
  <c r="Q2570" i="6"/>
  <c r="A2571" i="6"/>
  <c r="B2571" i="6"/>
  <c r="Q2571" i="6"/>
  <c r="A2572" i="6"/>
  <c r="B2572" i="6"/>
  <c r="Q2572" i="6"/>
  <c r="A2573" i="6"/>
  <c r="B2573" i="6"/>
  <c r="Q2573" i="6"/>
  <c r="A2574" i="6"/>
  <c r="B2574" i="6"/>
  <c r="Q2574" i="6"/>
  <c r="A2575" i="6"/>
  <c r="B2575" i="6"/>
  <c r="Q2575" i="6"/>
  <c r="A2576" i="6"/>
  <c r="B2576" i="6"/>
  <c r="Q2576" i="6"/>
  <c r="A2577" i="6"/>
  <c r="B2577" i="6"/>
  <c r="Q2577" i="6"/>
  <c r="A2578" i="6"/>
  <c r="B2578" i="6"/>
  <c r="Q2578" i="6"/>
  <c r="A2579" i="6"/>
  <c r="B2579" i="6"/>
  <c r="Q2579" i="6"/>
  <c r="A2580" i="6"/>
  <c r="B2580" i="6"/>
  <c r="Q2580" i="6"/>
  <c r="A2581" i="6"/>
  <c r="B2581" i="6"/>
  <c r="Q2581" i="6"/>
  <c r="A2582" i="6"/>
  <c r="B2582" i="6"/>
  <c r="Q2582" i="6"/>
  <c r="A2583" i="6"/>
  <c r="B2583" i="6"/>
  <c r="Q2583" i="6"/>
  <c r="A2584" i="6"/>
  <c r="B2584" i="6"/>
  <c r="Q2584" i="6"/>
  <c r="A2585" i="6"/>
  <c r="B2585" i="6"/>
  <c r="Q2585" i="6"/>
  <c r="A2586" i="6"/>
  <c r="B2586" i="6"/>
  <c r="Q2586" i="6"/>
  <c r="A2587" i="6"/>
  <c r="B2587" i="6"/>
  <c r="Q2587" i="6"/>
  <c r="A2588" i="6"/>
  <c r="B2588" i="6"/>
  <c r="Q2588" i="6"/>
  <c r="A2589" i="6"/>
  <c r="B2589" i="6"/>
  <c r="Q2589" i="6"/>
  <c r="A2590" i="6"/>
  <c r="B2590" i="6"/>
  <c r="Q2590" i="6"/>
  <c r="A2591" i="6"/>
  <c r="B2591" i="6"/>
  <c r="Q2591" i="6"/>
  <c r="A2592" i="6"/>
  <c r="B2592" i="6"/>
  <c r="Q2592" i="6"/>
  <c r="A2593" i="6"/>
  <c r="B2593" i="6"/>
  <c r="Q2593" i="6"/>
  <c r="A2594" i="6"/>
  <c r="B2594" i="6"/>
  <c r="Q2594" i="6"/>
  <c r="A2595" i="6"/>
  <c r="B2595" i="6"/>
  <c r="Q2595" i="6"/>
  <c r="A2596" i="6"/>
  <c r="B2596" i="6"/>
  <c r="Q2596" i="6"/>
  <c r="A2597" i="6"/>
  <c r="B2597" i="6"/>
  <c r="Q2597" i="6"/>
  <c r="A2598" i="6"/>
  <c r="B2598" i="6"/>
  <c r="Q2598" i="6"/>
  <c r="A2599" i="6"/>
  <c r="B2599" i="6"/>
  <c r="Q2599" i="6"/>
  <c r="A2600" i="6"/>
  <c r="B2600" i="6"/>
  <c r="Q2600" i="6"/>
  <c r="A2601" i="6"/>
  <c r="B2601" i="6"/>
  <c r="Q2601" i="6"/>
  <c r="A2602" i="6"/>
  <c r="B2602" i="6"/>
  <c r="Q2602" i="6"/>
  <c r="A2603" i="6"/>
  <c r="B2603" i="6"/>
  <c r="Q2603" i="6"/>
  <c r="A2604" i="6"/>
  <c r="B2604" i="6"/>
  <c r="Q2604" i="6"/>
  <c r="A2605" i="6"/>
  <c r="B2605" i="6"/>
  <c r="Q2605" i="6"/>
  <c r="A2606" i="6"/>
  <c r="B2606" i="6"/>
  <c r="Q2606" i="6"/>
  <c r="A2607" i="6"/>
  <c r="B2607" i="6"/>
  <c r="Q2607" i="6"/>
  <c r="A2608" i="6"/>
  <c r="B2608" i="6"/>
  <c r="Q2608" i="6"/>
  <c r="A2609" i="6"/>
  <c r="B2609" i="6"/>
  <c r="Q2609" i="6"/>
  <c r="A2610" i="6"/>
  <c r="B2610" i="6"/>
  <c r="Q2610" i="6"/>
  <c r="A2611" i="6"/>
  <c r="B2611" i="6"/>
  <c r="Q2611" i="6"/>
  <c r="A2612" i="6"/>
  <c r="B2612" i="6"/>
  <c r="Q2612" i="6"/>
  <c r="A2613" i="6"/>
  <c r="B2613" i="6"/>
  <c r="Q2613" i="6"/>
  <c r="A2614" i="6"/>
  <c r="B2614" i="6"/>
  <c r="Q2614" i="6"/>
  <c r="A2615" i="6"/>
  <c r="B2615" i="6"/>
  <c r="Q2615" i="6"/>
  <c r="A2616" i="6"/>
  <c r="B2616" i="6"/>
  <c r="Q2616" i="6"/>
  <c r="A2617" i="6"/>
  <c r="B2617" i="6"/>
  <c r="Q2617" i="6"/>
  <c r="A2618" i="6"/>
  <c r="B2618" i="6"/>
  <c r="Q2618" i="6"/>
  <c r="A2619" i="6"/>
  <c r="B2619" i="6"/>
  <c r="Q2619" i="6"/>
  <c r="A2620" i="6"/>
  <c r="B2620" i="6"/>
  <c r="Q2620" i="6"/>
  <c r="A2621" i="6"/>
  <c r="B2621" i="6"/>
  <c r="Q2621" i="6"/>
  <c r="A2622" i="6"/>
  <c r="B2622" i="6"/>
  <c r="Q2622" i="6"/>
  <c r="A2623" i="6"/>
  <c r="B2623" i="6"/>
  <c r="Q2623" i="6"/>
  <c r="A2624" i="6"/>
  <c r="B2624" i="6"/>
  <c r="Q2624" i="6"/>
  <c r="A2625" i="6"/>
  <c r="B2625" i="6"/>
  <c r="Q2625" i="6"/>
  <c r="A2626" i="6"/>
  <c r="B2626" i="6"/>
  <c r="Q2626" i="6"/>
  <c r="A2627" i="6"/>
  <c r="B2627" i="6"/>
  <c r="Q2627" i="6"/>
  <c r="A2628" i="6"/>
  <c r="B2628" i="6"/>
  <c r="Q2628" i="6"/>
  <c r="A2629" i="6"/>
  <c r="B2629" i="6"/>
  <c r="Q2629" i="6"/>
  <c r="A2630" i="6"/>
  <c r="B2630" i="6"/>
  <c r="Q2630" i="6"/>
  <c r="A2631" i="6"/>
  <c r="B2631" i="6"/>
  <c r="Q2631" i="6"/>
  <c r="A2632" i="6"/>
  <c r="B2632" i="6"/>
  <c r="Q2632" i="6"/>
  <c r="A2633" i="6"/>
  <c r="B2633" i="6"/>
  <c r="Q2633" i="6"/>
  <c r="A2634" i="6"/>
  <c r="B2634" i="6"/>
  <c r="Q2634" i="6"/>
  <c r="A2635" i="6"/>
  <c r="B2635" i="6"/>
  <c r="Q2635" i="6"/>
  <c r="A2636" i="6"/>
  <c r="B2636" i="6"/>
  <c r="Q2636" i="6"/>
  <c r="A2637" i="6"/>
  <c r="B2637" i="6"/>
  <c r="Q2637" i="6"/>
  <c r="A2638" i="6"/>
  <c r="B2638" i="6"/>
  <c r="Q2638" i="6"/>
  <c r="A2639" i="6"/>
  <c r="B2639" i="6"/>
  <c r="Q2639" i="6"/>
  <c r="A2640" i="6"/>
  <c r="B2640" i="6"/>
  <c r="Q2640" i="6"/>
  <c r="A2641" i="6"/>
  <c r="B2641" i="6"/>
  <c r="Q2641" i="6"/>
  <c r="A2642" i="6"/>
  <c r="B2642" i="6"/>
  <c r="Q2642" i="6"/>
  <c r="A2643" i="6"/>
  <c r="B2643" i="6"/>
  <c r="Q2643" i="6"/>
  <c r="A2644" i="6"/>
  <c r="B2644" i="6"/>
  <c r="Q2644" i="6"/>
  <c r="A2645" i="6"/>
  <c r="B2645" i="6"/>
  <c r="Q2645" i="6"/>
  <c r="A2646" i="6"/>
  <c r="B2646" i="6"/>
  <c r="Q2646" i="6"/>
  <c r="A2647" i="6"/>
  <c r="B2647" i="6"/>
  <c r="Q2647" i="6"/>
  <c r="A2648" i="6"/>
  <c r="B2648" i="6"/>
  <c r="Q2648" i="6"/>
  <c r="A2649" i="6"/>
  <c r="B2649" i="6"/>
  <c r="Q2649" i="6"/>
  <c r="A2650" i="6"/>
  <c r="B2650" i="6"/>
  <c r="Q2650" i="6"/>
  <c r="A2651" i="6"/>
  <c r="B2651" i="6"/>
  <c r="Q2651" i="6"/>
  <c r="A2652" i="6"/>
  <c r="B2652" i="6"/>
  <c r="Q2652" i="6"/>
  <c r="A2653" i="6"/>
  <c r="B2653" i="6"/>
  <c r="Q2653" i="6"/>
  <c r="A2654" i="6"/>
  <c r="B2654" i="6"/>
  <c r="Q2654" i="6"/>
  <c r="A2655" i="6"/>
  <c r="B2655" i="6"/>
  <c r="Q2655" i="6"/>
  <c r="A2656" i="6"/>
  <c r="B2656" i="6"/>
  <c r="Q2656" i="6"/>
  <c r="A2657" i="6"/>
  <c r="B2657" i="6"/>
  <c r="Q2657" i="6"/>
  <c r="A2658" i="6"/>
  <c r="B2658" i="6"/>
  <c r="Q2658" i="6"/>
  <c r="A2659" i="6"/>
  <c r="B2659" i="6"/>
  <c r="Q2659" i="6"/>
  <c r="A2660" i="6"/>
  <c r="B2660" i="6"/>
  <c r="Q2660" i="6"/>
  <c r="A2661" i="6"/>
  <c r="B2661" i="6"/>
  <c r="Q2661" i="6"/>
  <c r="A2662" i="6"/>
  <c r="B2662" i="6"/>
  <c r="Q2662" i="6"/>
  <c r="A2663" i="6"/>
  <c r="B2663" i="6"/>
  <c r="Q2663" i="6"/>
  <c r="A2664" i="6"/>
  <c r="B2664" i="6"/>
  <c r="Q2664" i="6"/>
  <c r="A2665" i="6"/>
  <c r="B2665" i="6"/>
  <c r="Q2665" i="6"/>
  <c r="A2666" i="6"/>
  <c r="B2666" i="6"/>
  <c r="Q2666" i="6"/>
  <c r="A2667" i="6"/>
  <c r="B2667" i="6"/>
  <c r="Q2667" i="6"/>
  <c r="A2668" i="6"/>
  <c r="B2668" i="6"/>
  <c r="Q2668" i="6"/>
  <c r="A2669" i="6"/>
  <c r="B2669" i="6"/>
  <c r="Q2669" i="6"/>
  <c r="A2670" i="6"/>
  <c r="B2670" i="6"/>
  <c r="Q2670" i="6"/>
  <c r="A2671" i="6"/>
  <c r="B2671" i="6"/>
  <c r="Q2671" i="6"/>
  <c r="A2672" i="6"/>
  <c r="B2672" i="6"/>
  <c r="Q2672" i="6"/>
  <c r="A2673" i="6"/>
  <c r="B2673" i="6"/>
  <c r="Q2673" i="6"/>
  <c r="A2674" i="6"/>
  <c r="B2674" i="6"/>
  <c r="Q2674" i="6"/>
  <c r="A2675" i="6"/>
  <c r="B2675" i="6"/>
  <c r="Q2675" i="6"/>
  <c r="A2676" i="6"/>
  <c r="B2676" i="6"/>
  <c r="Q2676" i="6"/>
  <c r="A2677" i="6"/>
  <c r="B2677" i="6"/>
  <c r="Q2677" i="6"/>
  <c r="A2678" i="6"/>
  <c r="B2678" i="6"/>
  <c r="Q2678" i="6"/>
  <c r="A2679" i="6"/>
  <c r="B2679" i="6"/>
  <c r="Q2679" i="6"/>
  <c r="A2680" i="6"/>
  <c r="B2680" i="6"/>
  <c r="Q2680" i="6"/>
  <c r="A2681" i="6"/>
  <c r="B2681" i="6"/>
  <c r="Q2681" i="6"/>
  <c r="A2682" i="6"/>
  <c r="B2682" i="6"/>
  <c r="Q2682" i="6"/>
  <c r="A2683" i="6"/>
  <c r="B2683" i="6"/>
  <c r="Q2683" i="6"/>
  <c r="A2684" i="6"/>
  <c r="B2684" i="6"/>
  <c r="Q2684" i="6"/>
  <c r="A2685" i="6"/>
  <c r="B2685" i="6"/>
  <c r="Q2685" i="6"/>
  <c r="A2686" i="6"/>
  <c r="B2686" i="6"/>
  <c r="Q2686" i="6"/>
  <c r="A2687" i="6"/>
  <c r="B2687" i="6"/>
  <c r="Q2687" i="6"/>
  <c r="A2688" i="6"/>
  <c r="B2688" i="6"/>
  <c r="Q2688" i="6"/>
  <c r="A2689" i="6"/>
  <c r="B2689" i="6"/>
  <c r="Q2689" i="6"/>
  <c r="A2690" i="6"/>
  <c r="B2690" i="6"/>
  <c r="Q2690" i="6"/>
  <c r="A2691" i="6"/>
  <c r="B2691" i="6"/>
  <c r="Q2691" i="6"/>
  <c r="A2692" i="6"/>
  <c r="B2692" i="6"/>
  <c r="Q2692" i="6"/>
  <c r="A2693" i="6"/>
  <c r="B2693" i="6"/>
  <c r="Q2693" i="6"/>
  <c r="A2694" i="6"/>
  <c r="B2694" i="6"/>
  <c r="Q2694" i="6"/>
  <c r="A2695" i="6"/>
  <c r="B2695" i="6"/>
  <c r="Q2695" i="6"/>
  <c r="A2696" i="6"/>
  <c r="B2696" i="6"/>
  <c r="Q2696" i="6"/>
  <c r="A2697" i="6"/>
  <c r="B2697" i="6"/>
  <c r="Q2697" i="6"/>
  <c r="A2698" i="6"/>
  <c r="B2698" i="6"/>
  <c r="Q2698" i="6"/>
  <c r="A2699" i="6"/>
  <c r="B2699" i="6"/>
  <c r="Q2699" i="6"/>
  <c r="A2700" i="6"/>
  <c r="B2700" i="6"/>
  <c r="Q2700" i="6"/>
  <c r="A2701" i="6"/>
  <c r="B2701" i="6"/>
  <c r="Q2701" i="6"/>
  <c r="A2702" i="6"/>
  <c r="B2702" i="6"/>
  <c r="Q2702" i="6"/>
  <c r="A2703" i="6"/>
  <c r="B2703" i="6"/>
  <c r="Q2703" i="6"/>
  <c r="A2704" i="6"/>
  <c r="B2704" i="6"/>
  <c r="Q2704" i="6"/>
  <c r="BO324" i="12"/>
  <c r="BO322" i="12"/>
  <c r="S2219" i="6"/>
  <c r="S2216" i="6"/>
  <c r="DS330" i="12"/>
  <c r="DS327" i="12"/>
  <c r="DS323" i="12"/>
  <c r="DS319" i="12"/>
  <c r="BK321" i="12"/>
  <c r="BL321" i="12"/>
  <c r="BK320" i="12"/>
  <c r="BL320" i="12"/>
  <c r="A1761" i="6"/>
  <c r="B1761" i="6"/>
  <c r="Q1761" i="6"/>
  <c r="A1762" i="6"/>
  <c r="B1762" i="6"/>
  <c r="Q1762" i="6"/>
  <c r="A1763" i="6"/>
  <c r="B1763" i="6"/>
  <c r="Q1763" i="6"/>
  <c r="A1764" i="6"/>
  <c r="B1764" i="6"/>
  <c r="Q1764" i="6"/>
  <c r="A1765" i="6"/>
  <c r="B1765" i="6"/>
  <c r="Q1765" i="6"/>
  <c r="A1766" i="6"/>
  <c r="B1766" i="6"/>
  <c r="Q1766" i="6"/>
  <c r="A1767" i="6"/>
  <c r="B1767" i="6"/>
  <c r="Q1767" i="6"/>
  <c r="A1768" i="6"/>
  <c r="B1768" i="6"/>
  <c r="Q1768" i="6"/>
  <c r="A1769" i="6"/>
  <c r="B1769" i="6"/>
  <c r="Q1769" i="6"/>
  <c r="A1770" i="6"/>
  <c r="B1770" i="6"/>
  <c r="Q1770" i="6"/>
  <c r="A1771" i="6"/>
  <c r="B1771" i="6"/>
  <c r="Q1771" i="6"/>
  <c r="A1772" i="6"/>
  <c r="B1772" i="6"/>
  <c r="Q1772" i="6"/>
  <c r="A1773" i="6"/>
  <c r="B1773" i="6"/>
  <c r="Q1773" i="6"/>
  <c r="A1774" i="6"/>
  <c r="B1774" i="6"/>
  <c r="Q1774" i="6"/>
  <c r="A1775" i="6"/>
  <c r="B1775" i="6"/>
  <c r="Q1775" i="6"/>
  <c r="A1776" i="6"/>
  <c r="B1776" i="6"/>
  <c r="Q1776" i="6"/>
  <c r="A1777" i="6"/>
  <c r="B1777" i="6"/>
  <c r="Q1777" i="6"/>
  <c r="A1778" i="6"/>
  <c r="B1778" i="6"/>
  <c r="Q1778" i="6"/>
  <c r="A1779" i="6"/>
  <c r="B1779" i="6"/>
  <c r="Q1779" i="6"/>
  <c r="A1780" i="6"/>
  <c r="B1780" i="6"/>
  <c r="Q1780" i="6"/>
  <c r="A1781" i="6"/>
  <c r="B1781" i="6"/>
  <c r="Q1781" i="6"/>
  <c r="A1782" i="6"/>
  <c r="B1782" i="6"/>
  <c r="Q1782" i="6"/>
  <c r="A1783" i="6"/>
  <c r="B1783" i="6"/>
  <c r="Q1783" i="6"/>
  <c r="A1784" i="6"/>
  <c r="B1784" i="6"/>
  <c r="Q1784" i="6"/>
  <c r="A1785" i="6"/>
  <c r="B1785" i="6"/>
  <c r="Q1785" i="6"/>
  <c r="A1786" i="6"/>
  <c r="B1786" i="6"/>
  <c r="Q1786" i="6"/>
  <c r="A1787" i="6"/>
  <c r="B1787" i="6"/>
  <c r="Q1787" i="6"/>
  <c r="A1788" i="6"/>
  <c r="B1788" i="6"/>
  <c r="Q1788" i="6"/>
  <c r="A1789" i="6"/>
  <c r="B1789" i="6"/>
  <c r="Q1789" i="6"/>
  <c r="A1790" i="6"/>
  <c r="B1790" i="6"/>
  <c r="Q1790" i="6"/>
  <c r="A1791" i="6"/>
  <c r="B1791" i="6"/>
  <c r="Q1791" i="6"/>
  <c r="A1792" i="6"/>
  <c r="B1792" i="6"/>
  <c r="Q1792" i="6"/>
  <c r="A1793" i="6"/>
  <c r="B1793" i="6"/>
  <c r="Q1793" i="6"/>
  <c r="A1794" i="6"/>
  <c r="B1794" i="6"/>
  <c r="Q1794" i="6"/>
  <c r="A1795" i="6"/>
  <c r="B1795" i="6"/>
  <c r="Q1795" i="6"/>
  <c r="A1796" i="6"/>
  <c r="B1796" i="6"/>
  <c r="Q1796" i="6"/>
  <c r="A1797" i="6"/>
  <c r="B1797" i="6"/>
  <c r="Q1797" i="6"/>
  <c r="A1798" i="6"/>
  <c r="B1798" i="6"/>
  <c r="Q1798" i="6"/>
  <c r="A1799" i="6"/>
  <c r="B1799" i="6"/>
  <c r="Q1799" i="6"/>
  <c r="A1800" i="6"/>
  <c r="B1800" i="6"/>
  <c r="Q1800" i="6"/>
  <c r="A1801" i="6"/>
  <c r="B1801" i="6"/>
  <c r="Q1801" i="6"/>
  <c r="A1802" i="6"/>
  <c r="B1802" i="6"/>
  <c r="Q1802" i="6"/>
  <c r="A1803" i="6"/>
  <c r="B1803" i="6"/>
  <c r="Q1803" i="6"/>
  <c r="A1804" i="6"/>
  <c r="B1804" i="6"/>
  <c r="Q1804" i="6"/>
  <c r="A1805" i="6"/>
  <c r="B1805" i="6"/>
  <c r="Q1805" i="6"/>
  <c r="A1806" i="6"/>
  <c r="B1806" i="6"/>
  <c r="Q1806" i="6"/>
  <c r="A1807" i="6"/>
  <c r="B1807" i="6"/>
  <c r="Q1807" i="6"/>
  <c r="A1808" i="6"/>
  <c r="B1808" i="6"/>
  <c r="Q1808" i="6"/>
  <c r="A1809" i="6"/>
  <c r="B1809" i="6"/>
  <c r="Q1809" i="6"/>
  <c r="A1810" i="6"/>
  <c r="B1810" i="6"/>
  <c r="Q1810" i="6"/>
  <c r="A1811" i="6"/>
  <c r="B1811" i="6"/>
  <c r="Q1811" i="6"/>
  <c r="A1812" i="6"/>
  <c r="B1812" i="6"/>
  <c r="Q1812" i="6"/>
  <c r="A1813" i="6"/>
  <c r="B1813" i="6"/>
  <c r="Q1813" i="6"/>
  <c r="A1814" i="6"/>
  <c r="B1814" i="6"/>
  <c r="Q1814" i="6"/>
  <c r="A1815" i="6"/>
  <c r="B1815" i="6"/>
  <c r="Q1815" i="6"/>
  <c r="A1816" i="6"/>
  <c r="B1816" i="6"/>
  <c r="Q1816" i="6"/>
  <c r="A1817" i="6"/>
  <c r="B1817" i="6"/>
  <c r="Q1817" i="6"/>
  <c r="A1818" i="6"/>
  <c r="B1818" i="6"/>
  <c r="Q1818" i="6"/>
  <c r="A1819" i="6"/>
  <c r="B1819" i="6"/>
  <c r="Q1819" i="6"/>
  <c r="A1820" i="6"/>
  <c r="B1820" i="6"/>
  <c r="Q1820" i="6"/>
  <c r="A1821" i="6"/>
  <c r="B1821" i="6"/>
  <c r="Q1821" i="6"/>
  <c r="A1822" i="6"/>
  <c r="B1822" i="6"/>
  <c r="Q1822" i="6"/>
  <c r="A1823" i="6"/>
  <c r="B1823" i="6"/>
  <c r="Q1823" i="6"/>
  <c r="A1824" i="6"/>
  <c r="B1824" i="6"/>
  <c r="Q1824" i="6"/>
  <c r="A1825" i="6"/>
  <c r="B1825" i="6"/>
  <c r="Q1825" i="6"/>
  <c r="A1826" i="6"/>
  <c r="B1826" i="6"/>
  <c r="Q1826" i="6"/>
  <c r="A1827" i="6"/>
  <c r="B1827" i="6"/>
  <c r="Q1827" i="6"/>
  <c r="A1828" i="6"/>
  <c r="B1828" i="6"/>
  <c r="Q1828" i="6"/>
  <c r="A1829" i="6"/>
  <c r="B1829" i="6"/>
  <c r="Q1829" i="6"/>
  <c r="A1830" i="6"/>
  <c r="B1830" i="6"/>
  <c r="Q1830" i="6"/>
  <c r="A1831" i="6"/>
  <c r="B1831" i="6"/>
  <c r="Q1831" i="6"/>
  <c r="A1832" i="6"/>
  <c r="B1832" i="6"/>
  <c r="Q1832" i="6"/>
  <c r="A1833" i="6"/>
  <c r="B1833" i="6"/>
  <c r="Q1833" i="6"/>
  <c r="A1834" i="6"/>
  <c r="B1834" i="6"/>
  <c r="Q1834" i="6"/>
  <c r="A1835" i="6"/>
  <c r="B1835" i="6"/>
  <c r="Q1835" i="6"/>
  <c r="A1836" i="6"/>
  <c r="B1836" i="6"/>
  <c r="Q1836" i="6"/>
  <c r="A1837" i="6"/>
  <c r="B1837" i="6"/>
  <c r="Q1837" i="6"/>
  <c r="A1838" i="6"/>
  <c r="B1838" i="6"/>
  <c r="Q1838" i="6"/>
  <c r="A1839" i="6"/>
  <c r="B1839" i="6"/>
  <c r="Q1839" i="6"/>
  <c r="A1840" i="6"/>
  <c r="B1840" i="6"/>
  <c r="Q1840" i="6"/>
  <c r="A1841" i="6"/>
  <c r="B1841" i="6"/>
  <c r="Q1841" i="6"/>
  <c r="A1842" i="6"/>
  <c r="B1842" i="6"/>
  <c r="Q1842" i="6"/>
  <c r="A1843" i="6"/>
  <c r="B1843" i="6"/>
  <c r="Q1843" i="6"/>
  <c r="A1844" i="6"/>
  <c r="B1844" i="6"/>
  <c r="Q1844" i="6"/>
  <c r="A1845" i="6"/>
  <c r="B1845" i="6"/>
  <c r="Q1845" i="6"/>
  <c r="A1846" i="6"/>
  <c r="B1846" i="6"/>
  <c r="Q1846" i="6"/>
  <c r="A1847" i="6"/>
  <c r="B1847" i="6"/>
  <c r="Q1847" i="6"/>
  <c r="A1848" i="6"/>
  <c r="B1848" i="6"/>
  <c r="Q1848" i="6"/>
  <c r="A1849" i="6"/>
  <c r="B1849" i="6"/>
  <c r="Q1849" i="6"/>
  <c r="A1850" i="6"/>
  <c r="B1850" i="6"/>
  <c r="Q1850" i="6"/>
  <c r="A1851" i="6"/>
  <c r="B1851" i="6"/>
  <c r="Q1851" i="6"/>
  <c r="A1852" i="6"/>
  <c r="B1852" i="6"/>
  <c r="Q1852" i="6"/>
  <c r="A1853" i="6"/>
  <c r="B1853" i="6"/>
  <c r="Q1853" i="6"/>
  <c r="A1854" i="6"/>
  <c r="B1854" i="6"/>
  <c r="Q1854" i="6"/>
  <c r="A1855" i="6"/>
  <c r="B1855" i="6"/>
  <c r="Q1855" i="6"/>
  <c r="A1856" i="6"/>
  <c r="B1856" i="6"/>
  <c r="Q1856" i="6"/>
  <c r="A1857" i="6"/>
  <c r="B1857" i="6"/>
  <c r="Q1857" i="6"/>
  <c r="A1858" i="6"/>
  <c r="B1858" i="6"/>
  <c r="Q1858" i="6"/>
  <c r="A1859" i="6"/>
  <c r="B1859" i="6"/>
  <c r="Q1859" i="6"/>
  <c r="A1860" i="6"/>
  <c r="B1860" i="6"/>
  <c r="Q1860" i="6"/>
  <c r="A1861" i="6"/>
  <c r="B1861" i="6"/>
  <c r="Q1861" i="6"/>
  <c r="A1862" i="6"/>
  <c r="B1862" i="6"/>
  <c r="Q1862" i="6"/>
  <c r="A1863" i="6"/>
  <c r="B1863" i="6"/>
  <c r="Q1863" i="6"/>
  <c r="A1864" i="6"/>
  <c r="B1864" i="6"/>
  <c r="Q1864" i="6"/>
  <c r="A1865" i="6"/>
  <c r="B1865" i="6"/>
  <c r="Q1865" i="6"/>
  <c r="A1866" i="6"/>
  <c r="B1866" i="6"/>
  <c r="Q1866" i="6"/>
  <c r="A1867" i="6"/>
  <c r="B1867" i="6"/>
  <c r="Q1867" i="6"/>
  <c r="A1868" i="6"/>
  <c r="B1868" i="6"/>
  <c r="Q1868" i="6"/>
  <c r="A1869" i="6"/>
  <c r="B1869" i="6"/>
  <c r="Q1869" i="6"/>
  <c r="A1870" i="6"/>
  <c r="B1870" i="6"/>
  <c r="Q1870" i="6"/>
  <c r="A1871" i="6"/>
  <c r="B1871" i="6"/>
  <c r="Q1871" i="6"/>
  <c r="A1872" i="6"/>
  <c r="B1872" i="6"/>
  <c r="Q1872" i="6"/>
  <c r="A1873" i="6"/>
  <c r="B1873" i="6"/>
  <c r="Q1873" i="6"/>
  <c r="A1874" i="6"/>
  <c r="B1874" i="6"/>
  <c r="Q1874" i="6"/>
  <c r="A1875" i="6"/>
  <c r="B1875" i="6"/>
  <c r="Q1875" i="6"/>
  <c r="A1876" i="6"/>
  <c r="B1876" i="6"/>
  <c r="Q1876" i="6"/>
  <c r="A1877" i="6"/>
  <c r="B1877" i="6"/>
  <c r="Q1877" i="6"/>
  <c r="A1878" i="6"/>
  <c r="B1878" i="6"/>
  <c r="Q1878" i="6"/>
  <c r="A1879" i="6"/>
  <c r="B1879" i="6"/>
  <c r="Q1879" i="6"/>
  <c r="A1880" i="6"/>
  <c r="B1880" i="6"/>
  <c r="Q1880" i="6"/>
  <c r="A1881" i="6"/>
  <c r="B1881" i="6"/>
  <c r="Q1881" i="6"/>
  <c r="A1882" i="6"/>
  <c r="B1882" i="6"/>
  <c r="Q1882" i="6"/>
  <c r="A1883" i="6"/>
  <c r="B1883" i="6"/>
  <c r="Q1883" i="6"/>
  <c r="A1884" i="6"/>
  <c r="B1884" i="6"/>
  <c r="Q1884" i="6"/>
  <c r="A1885" i="6"/>
  <c r="B1885" i="6"/>
  <c r="Q1885" i="6"/>
  <c r="A1886" i="6"/>
  <c r="B1886" i="6"/>
  <c r="Q1886" i="6"/>
  <c r="A1887" i="6"/>
  <c r="B1887" i="6"/>
  <c r="Q1887" i="6"/>
  <c r="A1888" i="6"/>
  <c r="B1888" i="6"/>
  <c r="Q1888" i="6"/>
  <c r="A1889" i="6"/>
  <c r="B1889" i="6"/>
  <c r="Q1889" i="6"/>
  <c r="A1890" i="6"/>
  <c r="B1890" i="6"/>
  <c r="Q1890" i="6"/>
  <c r="A1891" i="6"/>
  <c r="B1891" i="6"/>
  <c r="Q1891" i="6"/>
  <c r="A1892" i="6"/>
  <c r="B1892" i="6"/>
  <c r="Q1892" i="6"/>
  <c r="A1893" i="6"/>
  <c r="B1893" i="6"/>
  <c r="Q1893" i="6"/>
  <c r="A1894" i="6"/>
  <c r="B1894" i="6"/>
  <c r="Q1894" i="6"/>
  <c r="A1895" i="6"/>
  <c r="B1895" i="6"/>
  <c r="Q1895" i="6"/>
  <c r="A1896" i="6"/>
  <c r="B1896" i="6"/>
  <c r="Q1896" i="6"/>
  <c r="A1897" i="6"/>
  <c r="B1897" i="6"/>
  <c r="Q1897" i="6"/>
  <c r="A1898" i="6"/>
  <c r="B1898" i="6"/>
  <c r="Q1898" i="6"/>
  <c r="A1899" i="6"/>
  <c r="B1899" i="6"/>
  <c r="Q1899" i="6"/>
  <c r="A1900" i="6"/>
  <c r="B1900" i="6"/>
  <c r="Q1900" i="6"/>
  <c r="A1901" i="6"/>
  <c r="B1901" i="6"/>
  <c r="Q1901" i="6"/>
  <c r="A1902" i="6"/>
  <c r="B1902" i="6"/>
  <c r="Q1902" i="6"/>
  <c r="A1903" i="6"/>
  <c r="B1903" i="6"/>
  <c r="Q1903" i="6"/>
  <c r="A1904" i="6"/>
  <c r="B1904" i="6"/>
  <c r="Q1904" i="6"/>
  <c r="A1905" i="6"/>
  <c r="B1905" i="6"/>
  <c r="Q1905" i="6"/>
  <c r="A1906" i="6"/>
  <c r="B1906" i="6"/>
  <c r="Q1906" i="6"/>
  <c r="A1907" i="6"/>
  <c r="B1907" i="6"/>
  <c r="Q1907" i="6"/>
  <c r="A1908" i="6"/>
  <c r="B1908" i="6"/>
  <c r="Q1908" i="6"/>
  <c r="A1909" i="6"/>
  <c r="B1909" i="6"/>
  <c r="Q1909" i="6"/>
  <c r="A1910" i="6"/>
  <c r="B1910" i="6"/>
  <c r="Q1910" i="6"/>
  <c r="A1911" i="6"/>
  <c r="B1911" i="6"/>
  <c r="Q1911" i="6"/>
  <c r="A1912" i="6"/>
  <c r="B1912" i="6"/>
  <c r="Q1912" i="6"/>
  <c r="A1913" i="6"/>
  <c r="B1913" i="6"/>
  <c r="Q1913" i="6"/>
  <c r="A1914" i="6"/>
  <c r="B1914" i="6"/>
  <c r="Q1914" i="6"/>
  <c r="A1915" i="6"/>
  <c r="B1915" i="6"/>
  <c r="Q1915" i="6"/>
  <c r="A1916" i="6"/>
  <c r="B1916" i="6"/>
  <c r="Q1916" i="6"/>
  <c r="A1917" i="6"/>
  <c r="B1917" i="6"/>
  <c r="Q1917" i="6"/>
  <c r="A1918" i="6"/>
  <c r="B1918" i="6"/>
  <c r="Q1918" i="6"/>
  <c r="A1919" i="6"/>
  <c r="B1919" i="6"/>
  <c r="Q1919" i="6"/>
  <c r="A1920" i="6"/>
  <c r="B1920" i="6"/>
  <c r="Q1920" i="6"/>
  <c r="A1921" i="6"/>
  <c r="B1921" i="6"/>
  <c r="Q1921" i="6"/>
  <c r="A1922" i="6"/>
  <c r="B1922" i="6"/>
  <c r="Q1922" i="6"/>
  <c r="A1923" i="6"/>
  <c r="B1923" i="6"/>
  <c r="Q1923" i="6"/>
  <c r="A1924" i="6"/>
  <c r="B1924" i="6"/>
  <c r="Q1924" i="6"/>
  <c r="A1925" i="6"/>
  <c r="B1925" i="6"/>
  <c r="Q1925" i="6"/>
  <c r="A1926" i="6"/>
  <c r="B1926" i="6"/>
  <c r="Q1926" i="6"/>
  <c r="A1927" i="6"/>
  <c r="B1927" i="6"/>
  <c r="Q1927" i="6"/>
  <c r="A1928" i="6"/>
  <c r="B1928" i="6"/>
  <c r="Q1928" i="6"/>
  <c r="A1929" i="6"/>
  <c r="B1929" i="6"/>
  <c r="Q1929" i="6"/>
  <c r="A1930" i="6"/>
  <c r="B1930" i="6"/>
  <c r="Q1930" i="6"/>
  <c r="A1931" i="6"/>
  <c r="B1931" i="6"/>
  <c r="Q1931" i="6"/>
  <c r="A1932" i="6"/>
  <c r="B1932" i="6"/>
  <c r="Q1932" i="6"/>
  <c r="A1933" i="6"/>
  <c r="B1933" i="6"/>
  <c r="Q1933" i="6"/>
  <c r="A1934" i="6"/>
  <c r="B1934" i="6"/>
  <c r="Q1934" i="6"/>
  <c r="A1935" i="6"/>
  <c r="B1935" i="6"/>
  <c r="Q1935" i="6"/>
  <c r="A1936" i="6"/>
  <c r="B1936" i="6"/>
  <c r="Q1936" i="6"/>
  <c r="A1937" i="6"/>
  <c r="B1937" i="6"/>
  <c r="Q1937" i="6"/>
  <c r="A1938" i="6"/>
  <c r="B1938" i="6"/>
  <c r="Q1938" i="6"/>
  <c r="A1939" i="6"/>
  <c r="B1939" i="6"/>
  <c r="Q1939" i="6"/>
  <c r="A1940" i="6"/>
  <c r="B1940" i="6"/>
  <c r="Q1940" i="6"/>
  <c r="A1941" i="6"/>
  <c r="B1941" i="6"/>
  <c r="Q1941" i="6"/>
  <c r="A1942" i="6"/>
  <c r="B1942" i="6"/>
  <c r="Q1942" i="6"/>
  <c r="A1943" i="6"/>
  <c r="B1943" i="6"/>
  <c r="Q1943" i="6"/>
  <c r="A1944" i="6"/>
  <c r="B1944" i="6"/>
  <c r="Q1944" i="6"/>
  <c r="A1945" i="6"/>
  <c r="B1945" i="6"/>
  <c r="Q1945" i="6"/>
  <c r="A1946" i="6"/>
  <c r="B1946" i="6"/>
  <c r="Q1946" i="6"/>
  <c r="A1947" i="6"/>
  <c r="B1947" i="6"/>
  <c r="Q1947" i="6"/>
  <c r="A1948" i="6"/>
  <c r="B1948" i="6"/>
  <c r="Q1948" i="6"/>
  <c r="A1949" i="6"/>
  <c r="B1949" i="6"/>
  <c r="Q1949" i="6"/>
  <c r="A1950" i="6"/>
  <c r="B1950" i="6"/>
  <c r="Q1950" i="6"/>
  <c r="A1951" i="6"/>
  <c r="B1951" i="6"/>
  <c r="Q1951" i="6"/>
  <c r="A1952" i="6"/>
  <c r="B1952" i="6"/>
  <c r="Q1952" i="6"/>
  <c r="A1953" i="6"/>
  <c r="B1953" i="6"/>
  <c r="Q1953" i="6"/>
  <c r="A1954" i="6"/>
  <c r="B1954" i="6"/>
  <c r="Q1954" i="6"/>
  <c r="A1955" i="6"/>
  <c r="B1955" i="6"/>
  <c r="Q1955" i="6"/>
  <c r="A1956" i="6"/>
  <c r="B1956" i="6"/>
  <c r="Q1956" i="6"/>
  <c r="A1957" i="6"/>
  <c r="B1957" i="6"/>
  <c r="Q1957" i="6"/>
  <c r="A1958" i="6"/>
  <c r="B1958" i="6"/>
  <c r="Q1958" i="6"/>
  <c r="A1959" i="6"/>
  <c r="B1959" i="6"/>
  <c r="Q1959" i="6"/>
  <c r="A1960" i="6"/>
  <c r="B1960" i="6"/>
  <c r="Q1960" i="6"/>
  <c r="A1961" i="6"/>
  <c r="B1961" i="6"/>
  <c r="Q1961" i="6"/>
  <c r="A1962" i="6"/>
  <c r="B1962" i="6"/>
  <c r="Q1962" i="6"/>
  <c r="A1963" i="6"/>
  <c r="B1963" i="6"/>
  <c r="Q1963" i="6"/>
  <c r="A1964" i="6"/>
  <c r="B1964" i="6"/>
  <c r="Q1964" i="6"/>
  <c r="A1965" i="6"/>
  <c r="B1965" i="6"/>
  <c r="Q1965" i="6"/>
  <c r="A1966" i="6"/>
  <c r="B1966" i="6"/>
  <c r="Q1966" i="6"/>
  <c r="A1967" i="6"/>
  <c r="B1967" i="6"/>
  <c r="Q1967" i="6"/>
  <c r="A1968" i="6"/>
  <c r="B1968" i="6"/>
  <c r="Q1968" i="6"/>
  <c r="A1969" i="6"/>
  <c r="B1969" i="6"/>
  <c r="Q1969" i="6"/>
  <c r="A1970" i="6"/>
  <c r="B1970" i="6"/>
  <c r="Q1970" i="6"/>
  <c r="A1971" i="6"/>
  <c r="B1971" i="6"/>
  <c r="Q1971" i="6"/>
  <c r="A1972" i="6"/>
  <c r="B1972" i="6"/>
  <c r="Q1972" i="6"/>
  <c r="A1973" i="6"/>
  <c r="B1973" i="6"/>
  <c r="Q1973" i="6"/>
  <c r="A1974" i="6"/>
  <c r="B1974" i="6"/>
  <c r="Q1974" i="6"/>
  <c r="A1975" i="6"/>
  <c r="B1975" i="6"/>
  <c r="Q1975" i="6"/>
  <c r="A1976" i="6"/>
  <c r="B1976" i="6"/>
  <c r="Q1976" i="6"/>
  <c r="A1977" i="6"/>
  <c r="B1977" i="6"/>
  <c r="Q1977" i="6"/>
  <c r="A1978" i="6"/>
  <c r="B1978" i="6"/>
  <c r="Q1978" i="6"/>
  <c r="A1979" i="6"/>
  <c r="B1979" i="6"/>
  <c r="Q1979" i="6"/>
  <c r="A1980" i="6"/>
  <c r="B1980" i="6"/>
  <c r="Q1980" i="6"/>
  <c r="A1981" i="6"/>
  <c r="B1981" i="6"/>
  <c r="Q1981" i="6"/>
  <c r="A1982" i="6"/>
  <c r="B1982" i="6"/>
  <c r="Q1982" i="6"/>
  <c r="A1983" i="6"/>
  <c r="B1983" i="6"/>
  <c r="Q1983" i="6"/>
  <c r="A1984" i="6"/>
  <c r="B1984" i="6"/>
  <c r="Q1984" i="6"/>
  <c r="A1985" i="6"/>
  <c r="B1985" i="6"/>
  <c r="Q1985" i="6"/>
  <c r="A1986" i="6"/>
  <c r="B1986" i="6"/>
  <c r="Q1986" i="6"/>
  <c r="A1987" i="6"/>
  <c r="B1987" i="6"/>
  <c r="Q1987" i="6"/>
  <c r="A1988" i="6"/>
  <c r="B1988" i="6"/>
  <c r="Q1988" i="6"/>
  <c r="A1989" i="6"/>
  <c r="B1989" i="6"/>
  <c r="Q1989" i="6"/>
  <c r="A1990" i="6"/>
  <c r="B1990" i="6"/>
  <c r="Q1990" i="6"/>
  <c r="A1991" i="6"/>
  <c r="B1991" i="6"/>
  <c r="Q1991" i="6"/>
  <c r="A1992" i="6"/>
  <c r="B1992" i="6"/>
  <c r="Q1992" i="6"/>
  <c r="A1993" i="6"/>
  <c r="B1993" i="6"/>
  <c r="Q1993" i="6"/>
  <c r="A1994" i="6"/>
  <c r="B1994" i="6"/>
  <c r="Q1994" i="6"/>
  <c r="A1995" i="6"/>
  <c r="B1995" i="6"/>
  <c r="Q1995" i="6"/>
  <c r="A1996" i="6"/>
  <c r="B1996" i="6"/>
  <c r="Q1996" i="6"/>
  <c r="A1997" i="6"/>
  <c r="B1997" i="6"/>
  <c r="Q1997" i="6"/>
  <c r="A1998" i="6"/>
  <c r="B1998" i="6"/>
  <c r="Q1998" i="6"/>
  <c r="A1999" i="6"/>
  <c r="B1999" i="6"/>
  <c r="Q1999" i="6"/>
  <c r="A2000" i="6"/>
  <c r="B2000" i="6"/>
  <c r="Q2000" i="6"/>
  <c r="A2001" i="6"/>
  <c r="B2001" i="6"/>
  <c r="Q2001" i="6"/>
  <c r="A2002" i="6"/>
  <c r="B2002" i="6"/>
  <c r="Q2002" i="6"/>
  <c r="A2003" i="6"/>
  <c r="B2003" i="6"/>
  <c r="Q2003" i="6"/>
  <c r="A2004" i="6"/>
  <c r="B2004" i="6"/>
  <c r="Q2004" i="6"/>
  <c r="A2005" i="6"/>
  <c r="B2005" i="6"/>
  <c r="Q2005" i="6"/>
  <c r="A2006" i="6"/>
  <c r="B2006" i="6"/>
  <c r="Q2006" i="6"/>
  <c r="A2007" i="6"/>
  <c r="B2007" i="6"/>
  <c r="Q2007" i="6"/>
  <c r="A2008" i="6"/>
  <c r="B2008" i="6"/>
  <c r="Q2008" i="6"/>
  <c r="A2009" i="6"/>
  <c r="B2009" i="6"/>
  <c r="Q2009" i="6"/>
  <c r="A2010" i="6"/>
  <c r="B2010" i="6"/>
  <c r="Q2010" i="6"/>
  <c r="A2011" i="6"/>
  <c r="B2011" i="6"/>
  <c r="Q2011" i="6"/>
  <c r="A2012" i="6"/>
  <c r="B2012" i="6"/>
  <c r="Q2012" i="6"/>
  <c r="A2013" i="6"/>
  <c r="B2013" i="6"/>
  <c r="Q2013" i="6"/>
  <c r="A2014" i="6"/>
  <c r="B2014" i="6"/>
  <c r="Q2014" i="6"/>
  <c r="A2015" i="6"/>
  <c r="B2015" i="6"/>
  <c r="Q2015" i="6"/>
  <c r="A2016" i="6"/>
  <c r="B2016" i="6"/>
  <c r="Q2016" i="6"/>
  <c r="A2017" i="6"/>
  <c r="B2017" i="6"/>
  <c r="Q2017" i="6"/>
  <c r="A2018" i="6"/>
  <c r="B2018" i="6"/>
  <c r="Q2018" i="6"/>
  <c r="A2019" i="6"/>
  <c r="B2019" i="6"/>
  <c r="Q2019" i="6"/>
  <c r="A2020" i="6"/>
  <c r="B2020" i="6"/>
  <c r="Q2020" i="6"/>
  <c r="A2021" i="6"/>
  <c r="B2021" i="6"/>
  <c r="Q2021" i="6"/>
  <c r="A2022" i="6"/>
  <c r="B2022" i="6"/>
  <c r="Q2022" i="6"/>
  <c r="A2023" i="6"/>
  <c r="B2023" i="6"/>
  <c r="Q2023" i="6"/>
  <c r="A2024" i="6"/>
  <c r="B2024" i="6"/>
  <c r="Q2024" i="6"/>
  <c r="A2025" i="6"/>
  <c r="B2025" i="6"/>
  <c r="Q2025" i="6"/>
  <c r="A2026" i="6"/>
  <c r="B2026" i="6"/>
  <c r="Q2026" i="6"/>
  <c r="A2027" i="6"/>
  <c r="B2027" i="6"/>
  <c r="Q2027" i="6"/>
  <c r="A2028" i="6"/>
  <c r="B2028" i="6"/>
  <c r="Q2028" i="6"/>
  <c r="A2029" i="6"/>
  <c r="B2029" i="6"/>
  <c r="Q2029" i="6"/>
  <c r="A2030" i="6"/>
  <c r="B2030" i="6"/>
  <c r="Q2030" i="6"/>
  <c r="A2031" i="6"/>
  <c r="B2031" i="6"/>
  <c r="Q2031" i="6"/>
  <c r="A2032" i="6"/>
  <c r="B2032" i="6"/>
  <c r="Q2032" i="6"/>
  <c r="A2033" i="6"/>
  <c r="B2033" i="6"/>
  <c r="Q2033" i="6"/>
  <c r="A2034" i="6"/>
  <c r="B2034" i="6"/>
  <c r="Q2034" i="6"/>
  <c r="A2035" i="6"/>
  <c r="B2035" i="6"/>
  <c r="Q2035" i="6"/>
  <c r="A2036" i="6"/>
  <c r="B2036" i="6"/>
  <c r="Q2036" i="6"/>
  <c r="A2037" i="6"/>
  <c r="B2037" i="6"/>
  <c r="Q2037" i="6"/>
  <c r="A2038" i="6"/>
  <c r="B2038" i="6"/>
  <c r="Q2038" i="6"/>
  <c r="A2039" i="6"/>
  <c r="B2039" i="6"/>
  <c r="Q2039" i="6"/>
  <c r="A2040" i="6"/>
  <c r="B2040" i="6"/>
  <c r="Q2040" i="6"/>
  <c r="A2041" i="6"/>
  <c r="B2041" i="6"/>
  <c r="Q2041" i="6"/>
  <c r="A2042" i="6"/>
  <c r="B2042" i="6"/>
  <c r="Q2042" i="6"/>
  <c r="A2043" i="6"/>
  <c r="B2043" i="6"/>
  <c r="Q2043" i="6"/>
  <c r="A2044" i="6"/>
  <c r="B2044" i="6"/>
  <c r="Q2044" i="6"/>
  <c r="A2045" i="6"/>
  <c r="B2045" i="6"/>
  <c r="Q2045" i="6"/>
  <c r="A2046" i="6"/>
  <c r="B2046" i="6"/>
  <c r="Q2046" i="6"/>
  <c r="A2047" i="6"/>
  <c r="B2047" i="6"/>
  <c r="Q2047" i="6"/>
  <c r="A2048" i="6"/>
  <c r="B2048" i="6"/>
  <c r="Q2048" i="6"/>
  <c r="A2049" i="6"/>
  <c r="B2049" i="6"/>
  <c r="Q2049" i="6"/>
  <c r="A2050" i="6"/>
  <c r="B2050" i="6"/>
  <c r="Q2050" i="6"/>
  <c r="A2051" i="6"/>
  <c r="B2051" i="6"/>
  <c r="Q2051" i="6"/>
  <c r="A2052" i="6"/>
  <c r="B2052" i="6"/>
  <c r="Q2052" i="6"/>
  <c r="A2053" i="6"/>
  <c r="B2053" i="6"/>
  <c r="Q2053" i="6"/>
  <c r="A2054" i="6"/>
  <c r="B2054" i="6"/>
  <c r="Q2054" i="6"/>
  <c r="A2055" i="6"/>
  <c r="B2055" i="6"/>
  <c r="Q2055" i="6"/>
  <c r="A2056" i="6"/>
  <c r="B2056" i="6"/>
  <c r="Q2056" i="6"/>
  <c r="A2057" i="6"/>
  <c r="B2057" i="6"/>
  <c r="Q2057" i="6"/>
  <c r="A2058" i="6"/>
  <c r="B2058" i="6"/>
  <c r="Q2058" i="6"/>
  <c r="A2059" i="6"/>
  <c r="B2059" i="6"/>
  <c r="Q2059" i="6"/>
  <c r="A2060" i="6"/>
  <c r="B2060" i="6"/>
  <c r="Q2060" i="6"/>
  <c r="A2061" i="6"/>
  <c r="B2061" i="6"/>
  <c r="Q2061" i="6"/>
  <c r="A2062" i="6"/>
  <c r="B2062" i="6"/>
  <c r="Q2062" i="6"/>
  <c r="A2063" i="6"/>
  <c r="B2063" i="6"/>
  <c r="Q2063" i="6"/>
  <c r="A2064" i="6"/>
  <c r="B2064" i="6"/>
  <c r="Q2064" i="6"/>
  <c r="A2065" i="6"/>
  <c r="B2065" i="6"/>
  <c r="Q2065" i="6"/>
  <c r="A2066" i="6"/>
  <c r="B2066" i="6"/>
  <c r="Q2066" i="6"/>
  <c r="A2067" i="6"/>
  <c r="B2067" i="6"/>
  <c r="Q2067" i="6"/>
  <c r="A2068" i="6"/>
  <c r="B2068" i="6"/>
  <c r="Q2068" i="6"/>
  <c r="A2069" i="6"/>
  <c r="B2069" i="6"/>
  <c r="Q2069" i="6"/>
  <c r="A2070" i="6"/>
  <c r="B2070" i="6"/>
  <c r="Q2070" i="6"/>
  <c r="A2071" i="6"/>
  <c r="B2071" i="6"/>
  <c r="Q2071" i="6"/>
  <c r="A2072" i="6"/>
  <c r="B2072" i="6"/>
  <c r="Q2072" i="6"/>
  <c r="A2073" i="6"/>
  <c r="B2073" i="6"/>
  <c r="Q2073" i="6"/>
  <c r="A2074" i="6"/>
  <c r="B2074" i="6"/>
  <c r="Q2074" i="6"/>
  <c r="A2075" i="6"/>
  <c r="B2075" i="6"/>
  <c r="Q2075" i="6"/>
  <c r="A2076" i="6"/>
  <c r="B2076" i="6"/>
  <c r="Q2076" i="6"/>
  <c r="A2077" i="6"/>
  <c r="B2077" i="6"/>
  <c r="Q2077" i="6"/>
  <c r="A2078" i="6"/>
  <c r="B2078" i="6"/>
  <c r="Q2078" i="6"/>
  <c r="A2079" i="6"/>
  <c r="B2079" i="6"/>
  <c r="Q2079" i="6"/>
  <c r="A2080" i="6"/>
  <c r="B2080" i="6"/>
  <c r="Q2080" i="6"/>
  <c r="A2081" i="6"/>
  <c r="B2081" i="6"/>
  <c r="Q2081" i="6"/>
  <c r="A2082" i="6"/>
  <c r="B2082" i="6"/>
  <c r="Q2082" i="6"/>
  <c r="A2083" i="6"/>
  <c r="B2083" i="6"/>
  <c r="Q2083" i="6"/>
  <c r="A2084" i="6"/>
  <c r="B2084" i="6"/>
  <c r="Q2084" i="6"/>
  <c r="A2085" i="6"/>
  <c r="B2085" i="6"/>
  <c r="Q2085" i="6"/>
  <c r="A2086" i="6"/>
  <c r="B2086" i="6"/>
  <c r="Q2086" i="6"/>
  <c r="A2087" i="6"/>
  <c r="B2087" i="6"/>
  <c r="Q2087" i="6"/>
  <c r="A2088" i="6"/>
  <c r="B2088" i="6"/>
  <c r="Q2088" i="6"/>
  <c r="A2089" i="6"/>
  <c r="B2089" i="6"/>
  <c r="Q2089" i="6"/>
  <c r="A2090" i="6"/>
  <c r="B2090" i="6"/>
  <c r="Q2090" i="6"/>
  <c r="A2091" i="6"/>
  <c r="B2091" i="6"/>
  <c r="Q2091" i="6"/>
  <c r="A2092" i="6"/>
  <c r="B2092" i="6"/>
  <c r="Q2092" i="6"/>
  <c r="A2093" i="6"/>
  <c r="B2093" i="6"/>
  <c r="Q2093" i="6"/>
  <c r="A2094" i="6"/>
  <c r="B2094" i="6"/>
  <c r="Q2094" i="6"/>
  <c r="A2095" i="6"/>
  <c r="B2095" i="6"/>
  <c r="Q2095" i="6"/>
  <c r="A2096" i="6"/>
  <c r="B2096" i="6"/>
  <c r="Q2096" i="6"/>
  <c r="A2097" i="6"/>
  <c r="B2097" i="6"/>
  <c r="Q2097" i="6"/>
  <c r="A2098" i="6"/>
  <c r="B2098" i="6"/>
  <c r="Q2098" i="6"/>
  <c r="A2099" i="6"/>
  <c r="B2099" i="6"/>
  <c r="Q2099" i="6"/>
  <c r="A2100" i="6"/>
  <c r="B2100" i="6"/>
  <c r="Q2100" i="6"/>
  <c r="A2101" i="6"/>
  <c r="B2101" i="6"/>
  <c r="Q2101" i="6"/>
  <c r="A2102" i="6"/>
  <c r="B2102" i="6"/>
  <c r="Q2102" i="6"/>
  <c r="A2103" i="6"/>
  <c r="B2103" i="6"/>
  <c r="Q2103" i="6"/>
  <c r="A2104" i="6"/>
  <c r="B2104" i="6"/>
  <c r="Q2104" i="6"/>
  <c r="A2105" i="6"/>
  <c r="B2105" i="6"/>
  <c r="Q2105" i="6"/>
  <c r="A2106" i="6"/>
  <c r="B2106" i="6"/>
  <c r="Q2106" i="6"/>
  <c r="A2107" i="6"/>
  <c r="B2107" i="6"/>
  <c r="Q2107" i="6"/>
  <c r="A2108" i="6"/>
  <c r="B2108" i="6"/>
  <c r="Q2108" i="6"/>
  <c r="A2109" i="6"/>
  <c r="B2109" i="6"/>
  <c r="Q2109" i="6"/>
  <c r="A2110" i="6"/>
  <c r="B2110" i="6"/>
  <c r="Q2110" i="6"/>
  <c r="A2111" i="6"/>
  <c r="B2111" i="6"/>
  <c r="Q2111" i="6"/>
  <c r="A2112" i="6"/>
  <c r="B2112" i="6"/>
  <c r="Q2112" i="6"/>
  <c r="A2113" i="6"/>
  <c r="B2113" i="6"/>
  <c r="Q2113" i="6"/>
  <c r="A2114" i="6"/>
  <c r="B2114" i="6"/>
  <c r="Q2114" i="6"/>
  <c r="A2115" i="6"/>
  <c r="B2115" i="6"/>
  <c r="Q2115" i="6"/>
  <c r="A2116" i="6"/>
  <c r="B2116" i="6"/>
  <c r="Q2116" i="6"/>
  <c r="A2117" i="6"/>
  <c r="B2117" i="6"/>
  <c r="Q2117" i="6"/>
  <c r="A2118" i="6"/>
  <c r="B2118" i="6"/>
  <c r="Q2118" i="6"/>
  <c r="A2119" i="6"/>
  <c r="B2119" i="6"/>
  <c r="Q2119" i="6"/>
  <c r="A2120" i="6"/>
  <c r="B2120" i="6"/>
  <c r="Q2120" i="6"/>
  <c r="A2121" i="6"/>
  <c r="B2121" i="6"/>
  <c r="Q2121" i="6"/>
  <c r="A2122" i="6"/>
  <c r="B2122" i="6"/>
  <c r="Q2122" i="6"/>
  <c r="A2123" i="6"/>
  <c r="B2123" i="6"/>
  <c r="Q2123" i="6"/>
  <c r="A2124" i="6"/>
  <c r="B2124" i="6"/>
  <c r="Q2124" i="6"/>
  <c r="A2125" i="6"/>
  <c r="B2125" i="6"/>
  <c r="Q2125" i="6"/>
  <c r="A2126" i="6"/>
  <c r="B2126" i="6"/>
  <c r="Q2126" i="6"/>
  <c r="A2127" i="6"/>
  <c r="B2127" i="6"/>
  <c r="Q2127" i="6"/>
  <c r="A2128" i="6"/>
  <c r="B2128" i="6"/>
  <c r="Q2128" i="6"/>
  <c r="A2129" i="6"/>
  <c r="B2129" i="6"/>
  <c r="Q2129" i="6"/>
  <c r="A2130" i="6"/>
  <c r="B2130" i="6"/>
  <c r="Q2130" i="6"/>
  <c r="A2131" i="6"/>
  <c r="B2131" i="6"/>
  <c r="Q2131" i="6"/>
  <c r="A2132" i="6"/>
  <c r="B2132" i="6"/>
  <c r="Q2132" i="6"/>
  <c r="A2133" i="6"/>
  <c r="B2133" i="6"/>
  <c r="Q2133" i="6"/>
  <c r="A2134" i="6"/>
  <c r="B2134" i="6"/>
  <c r="Q2134" i="6"/>
  <c r="A2135" i="6"/>
  <c r="B2135" i="6"/>
  <c r="Q2135" i="6"/>
  <c r="A2136" i="6"/>
  <c r="B2136" i="6"/>
  <c r="Q2136" i="6"/>
  <c r="A2137" i="6"/>
  <c r="B2137" i="6"/>
  <c r="Q2137" i="6"/>
  <c r="A2138" i="6"/>
  <c r="B2138" i="6"/>
  <c r="Q2138" i="6"/>
  <c r="A2139" i="6"/>
  <c r="B2139" i="6"/>
  <c r="Q2139" i="6"/>
  <c r="A2140" i="6"/>
  <c r="B2140" i="6"/>
  <c r="Q2140" i="6"/>
  <c r="A2141" i="6"/>
  <c r="B2141" i="6"/>
  <c r="Q2141" i="6"/>
  <c r="A2142" i="6"/>
  <c r="B2142" i="6"/>
  <c r="Q2142" i="6"/>
  <c r="A2143" i="6"/>
  <c r="B2143" i="6"/>
  <c r="Q2143" i="6"/>
  <c r="A2144" i="6"/>
  <c r="B2144" i="6"/>
  <c r="Q2144" i="6"/>
  <c r="A2145" i="6"/>
  <c r="B2145" i="6"/>
  <c r="Q2145" i="6"/>
  <c r="A2146" i="6"/>
  <c r="B2146" i="6"/>
  <c r="Q2146" i="6"/>
  <c r="A2147" i="6"/>
  <c r="B2147" i="6"/>
  <c r="Q2147" i="6"/>
  <c r="A2148" i="6"/>
  <c r="B2148" i="6"/>
  <c r="Q2148" i="6"/>
  <c r="A2149" i="6"/>
  <c r="B2149" i="6"/>
  <c r="Q2149" i="6"/>
  <c r="A2150" i="6"/>
  <c r="B2150" i="6"/>
  <c r="Q2150" i="6"/>
  <c r="A2151" i="6"/>
  <c r="B2151" i="6"/>
  <c r="Q2151" i="6"/>
  <c r="A2152" i="6"/>
  <c r="B2152" i="6"/>
  <c r="Q2152" i="6"/>
  <c r="A2153" i="6"/>
  <c r="B2153" i="6"/>
  <c r="Q2153" i="6"/>
  <c r="A2154" i="6"/>
  <c r="B2154" i="6"/>
  <c r="Q2154" i="6"/>
  <c r="A2155" i="6"/>
  <c r="B2155" i="6"/>
  <c r="Q2155" i="6"/>
  <c r="A2156" i="6"/>
  <c r="B2156" i="6"/>
  <c r="Q2156" i="6"/>
  <c r="A2157" i="6"/>
  <c r="B2157" i="6"/>
  <c r="Q2157" i="6"/>
  <c r="A2158" i="6"/>
  <c r="B2158" i="6"/>
  <c r="Q2158" i="6"/>
  <c r="A2159" i="6"/>
  <c r="B2159" i="6"/>
  <c r="Q2159" i="6"/>
  <c r="A2160" i="6"/>
  <c r="B2160" i="6"/>
  <c r="Q2160" i="6"/>
  <c r="A2161" i="6"/>
  <c r="B2161" i="6"/>
  <c r="Q2161" i="6"/>
  <c r="A2162" i="6"/>
  <c r="B2162" i="6"/>
  <c r="Q2162" i="6"/>
  <c r="A2163" i="6"/>
  <c r="B2163" i="6"/>
  <c r="Q2163" i="6"/>
  <c r="A2164" i="6"/>
  <c r="B2164" i="6"/>
  <c r="Q2164" i="6"/>
  <c r="A2165" i="6"/>
  <c r="B2165" i="6"/>
  <c r="Q2165" i="6"/>
  <c r="A2166" i="6"/>
  <c r="B2166" i="6"/>
  <c r="Q2166" i="6"/>
  <c r="A2167" i="6"/>
  <c r="B2167" i="6"/>
  <c r="Q2167" i="6"/>
  <c r="A2168" i="6"/>
  <c r="B2168" i="6"/>
  <c r="Q2168" i="6"/>
  <c r="A2169" i="6"/>
  <c r="B2169" i="6"/>
  <c r="Q2169" i="6"/>
  <c r="A2170" i="6"/>
  <c r="B2170" i="6"/>
  <c r="Q2170" i="6"/>
  <c r="A2171" i="6"/>
  <c r="B2171" i="6"/>
  <c r="Q2171" i="6"/>
  <c r="A2172" i="6"/>
  <c r="B2172" i="6"/>
  <c r="Q2172" i="6"/>
  <c r="A2173" i="6"/>
  <c r="B2173" i="6"/>
  <c r="Q2173" i="6"/>
  <c r="A2174" i="6"/>
  <c r="B2174" i="6"/>
  <c r="Q2174" i="6"/>
  <c r="A2175" i="6"/>
  <c r="B2175" i="6"/>
  <c r="Q2175" i="6"/>
  <c r="A2176" i="6"/>
  <c r="B2176" i="6"/>
  <c r="Q2176" i="6"/>
  <c r="A2177" i="6"/>
  <c r="B2177" i="6"/>
  <c r="Q2177" i="6"/>
  <c r="A2178" i="6"/>
  <c r="B2178" i="6"/>
  <c r="Q2178" i="6"/>
  <c r="A2179" i="6"/>
  <c r="B2179" i="6"/>
  <c r="Q2179" i="6"/>
  <c r="A2180" i="6"/>
  <c r="B2180" i="6"/>
  <c r="Q2180" i="6"/>
  <c r="A2181" i="6"/>
  <c r="B2181" i="6"/>
  <c r="Q2181" i="6"/>
  <c r="A2182" i="6"/>
  <c r="B2182" i="6"/>
  <c r="Q2182" i="6"/>
  <c r="A2183" i="6"/>
  <c r="B2183" i="6"/>
  <c r="Q2183" i="6"/>
  <c r="A2184" i="6"/>
  <c r="B2184" i="6"/>
  <c r="Q2184" i="6"/>
  <c r="A2185" i="6"/>
  <c r="B2185" i="6"/>
  <c r="Q2185" i="6"/>
  <c r="A2186" i="6"/>
  <c r="B2186" i="6"/>
  <c r="Q2186" i="6"/>
  <c r="A2187" i="6"/>
  <c r="B2187" i="6"/>
  <c r="Q2187" i="6"/>
  <c r="A2188" i="6"/>
  <c r="B2188" i="6"/>
  <c r="Q2188" i="6"/>
  <c r="A2189" i="6"/>
  <c r="B2189" i="6"/>
  <c r="Q2189" i="6"/>
  <c r="A2190" i="6"/>
  <c r="B2190" i="6"/>
  <c r="Q2190" i="6"/>
  <c r="A2191" i="6"/>
  <c r="B2191" i="6"/>
  <c r="Q2191" i="6"/>
  <c r="A2192" i="6"/>
  <c r="B2192" i="6"/>
  <c r="Q2192" i="6"/>
  <c r="A2193" i="6"/>
  <c r="B2193" i="6"/>
  <c r="Q2193" i="6"/>
  <c r="A2194" i="6"/>
  <c r="B2194" i="6"/>
  <c r="Q2194" i="6"/>
  <c r="A2195" i="6"/>
  <c r="B2195" i="6"/>
  <c r="Q2195" i="6"/>
  <c r="BO320" i="12"/>
  <c r="BO323" i="12"/>
  <c r="BO327" i="12"/>
  <c r="BO321" i="12"/>
  <c r="BO330" i="12"/>
  <c r="A1561" i="6"/>
  <c r="B1561" i="6"/>
  <c r="Q1561" i="6"/>
  <c r="A1562" i="6"/>
  <c r="B1562" i="6"/>
  <c r="Q1562" i="6"/>
  <c r="A1563" i="6"/>
  <c r="B1563" i="6"/>
  <c r="Q1563" i="6"/>
  <c r="A1564" i="6"/>
  <c r="B1564" i="6"/>
  <c r="Q1564" i="6"/>
  <c r="A1565" i="6"/>
  <c r="B1565" i="6"/>
  <c r="Q1565" i="6"/>
  <c r="A1566" i="6"/>
  <c r="B1566" i="6"/>
  <c r="Q1566" i="6"/>
  <c r="A1567" i="6"/>
  <c r="B1567" i="6"/>
  <c r="Q1567" i="6"/>
  <c r="A1568" i="6"/>
  <c r="B1568" i="6"/>
  <c r="Q1568" i="6"/>
  <c r="A1569" i="6"/>
  <c r="B1569" i="6"/>
  <c r="Q1569" i="6"/>
  <c r="A1570" i="6"/>
  <c r="B1570" i="6"/>
  <c r="Q1570" i="6"/>
  <c r="A1571" i="6"/>
  <c r="B1571" i="6"/>
  <c r="Q1571" i="6"/>
  <c r="A1572" i="6"/>
  <c r="B1572" i="6"/>
  <c r="Q1572" i="6"/>
  <c r="A1573" i="6"/>
  <c r="B1573" i="6"/>
  <c r="Q1573" i="6"/>
  <c r="A1574" i="6"/>
  <c r="B1574" i="6"/>
  <c r="Q1574" i="6"/>
  <c r="A1575" i="6"/>
  <c r="B1575" i="6"/>
  <c r="Q1575" i="6"/>
  <c r="A1576" i="6"/>
  <c r="B1576" i="6"/>
  <c r="Q1576" i="6"/>
  <c r="A1577" i="6"/>
  <c r="B1577" i="6"/>
  <c r="Q1577" i="6"/>
  <c r="A1578" i="6"/>
  <c r="B1578" i="6"/>
  <c r="Q1578" i="6"/>
  <c r="A1579" i="6"/>
  <c r="B1579" i="6"/>
  <c r="Q1579" i="6"/>
  <c r="A1580" i="6"/>
  <c r="B1580" i="6"/>
  <c r="Q1580" i="6"/>
  <c r="A1581" i="6"/>
  <c r="B1581" i="6"/>
  <c r="Q1581" i="6"/>
  <c r="A1582" i="6"/>
  <c r="B1582" i="6"/>
  <c r="Q1582" i="6"/>
  <c r="A1583" i="6"/>
  <c r="B1583" i="6"/>
  <c r="Q1583" i="6"/>
  <c r="A1584" i="6"/>
  <c r="B1584" i="6"/>
  <c r="Q1584" i="6"/>
  <c r="A1585" i="6"/>
  <c r="B1585" i="6"/>
  <c r="Q1585" i="6"/>
  <c r="A1586" i="6"/>
  <c r="B1586" i="6"/>
  <c r="Q1586" i="6"/>
  <c r="A1587" i="6"/>
  <c r="B1587" i="6"/>
  <c r="Q1587" i="6"/>
  <c r="A1588" i="6"/>
  <c r="B1588" i="6"/>
  <c r="Q1588" i="6"/>
  <c r="A1589" i="6"/>
  <c r="B1589" i="6"/>
  <c r="Q1589" i="6"/>
  <c r="A1590" i="6"/>
  <c r="B1590" i="6"/>
  <c r="Q1590" i="6"/>
  <c r="A1591" i="6"/>
  <c r="B1591" i="6"/>
  <c r="Q1591" i="6"/>
  <c r="A1592" i="6"/>
  <c r="B1592" i="6"/>
  <c r="Q1592" i="6"/>
  <c r="A1593" i="6"/>
  <c r="B1593" i="6"/>
  <c r="Q1593" i="6"/>
  <c r="A1594" i="6"/>
  <c r="B1594" i="6"/>
  <c r="Q1594" i="6"/>
  <c r="A1595" i="6"/>
  <c r="B1595" i="6"/>
  <c r="Q1595" i="6"/>
  <c r="A1596" i="6"/>
  <c r="B1596" i="6"/>
  <c r="Q1596" i="6"/>
  <c r="A1597" i="6"/>
  <c r="B1597" i="6"/>
  <c r="Q1597" i="6"/>
  <c r="A1598" i="6"/>
  <c r="B1598" i="6"/>
  <c r="Q1598" i="6"/>
  <c r="A1599" i="6"/>
  <c r="B1599" i="6"/>
  <c r="Q1599" i="6"/>
  <c r="A1600" i="6"/>
  <c r="B1600" i="6"/>
  <c r="Q1600" i="6"/>
  <c r="A1601" i="6"/>
  <c r="B1601" i="6"/>
  <c r="Q1601" i="6"/>
  <c r="A1602" i="6"/>
  <c r="B1602" i="6"/>
  <c r="Q1602" i="6"/>
  <c r="A1603" i="6"/>
  <c r="B1603" i="6"/>
  <c r="Q1603" i="6"/>
  <c r="A1604" i="6"/>
  <c r="B1604" i="6"/>
  <c r="Q1604" i="6"/>
  <c r="A1605" i="6"/>
  <c r="B1605" i="6"/>
  <c r="Q1605" i="6"/>
  <c r="A1606" i="6"/>
  <c r="B1606" i="6"/>
  <c r="Q1606" i="6"/>
  <c r="A1607" i="6"/>
  <c r="B1607" i="6"/>
  <c r="Q1607" i="6"/>
  <c r="A1608" i="6"/>
  <c r="B1608" i="6"/>
  <c r="Q1608" i="6"/>
  <c r="A1609" i="6"/>
  <c r="B1609" i="6"/>
  <c r="Q1609" i="6"/>
  <c r="A1610" i="6"/>
  <c r="B1610" i="6"/>
  <c r="Q1610" i="6"/>
  <c r="A1611" i="6"/>
  <c r="B1611" i="6"/>
  <c r="Q1611" i="6"/>
  <c r="A1612" i="6"/>
  <c r="B1612" i="6"/>
  <c r="Q1612" i="6"/>
  <c r="A1613" i="6"/>
  <c r="B1613" i="6"/>
  <c r="Q1613" i="6"/>
  <c r="A1614" i="6"/>
  <c r="B1614" i="6"/>
  <c r="Q1614" i="6"/>
  <c r="A1615" i="6"/>
  <c r="B1615" i="6"/>
  <c r="Q1615" i="6"/>
  <c r="A1616" i="6"/>
  <c r="B1616" i="6"/>
  <c r="Q1616" i="6"/>
  <c r="A1617" i="6"/>
  <c r="B1617" i="6"/>
  <c r="Q1617" i="6"/>
  <c r="A1618" i="6"/>
  <c r="B1618" i="6"/>
  <c r="Q1618" i="6"/>
  <c r="A1619" i="6"/>
  <c r="B1619" i="6"/>
  <c r="Q1619" i="6"/>
  <c r="A1620" i="6"/>
  <c r="B1620" i="6"/>
  <c r="Q1620" i="6"/>
  <c r="A1621" i="6"/>
  <c r="B1621" i="6"/>
  <c r="Q1621" i="6"/>
  <c r="A1622" i="6"/>
  <c r="B1622" i="6"/>
  <c r="Q1622" i="6"/>
  <c r="A1623" i="6"/>
  <c r="B1623" i="6"/>
  <c r="Q1623" i="6"/>
  <c r="A1624" i="6"/>
  <c r="B1624" i="6"/>
  <c r="Q1624" i="6"/>
  <c r="A1625" i="6"/>
  <c r="B1625" i="6"/>
  <c r="Q1625" i="6"/>
  <c r="A1626" i="6"/>
  <c r="B1626" i="6"/>
  <c r="Q1626" i="6"/>
  <c r="A1627" i="6"/>
  <c r="B1627" i="6"/>
  <c r="Q1627" i="6"/>
  <c r="A1628" i="6"/>
  <c r="B1628" i="6"/>
  <c r="Q1628" i="6"/>
  <c r="A1629" i="6"/>
  <c r="B1629" i="6"/>
  <c r="Q1629" i="6"/>
  <c r="A1630" i="6"/>
  <c r="B1630" i="6"/>
  <c r="Q1630" i="6"/>
  <c r="A1631" i="6"/>
  <c r="B1631" i="6"/>
  <c r="Q1631" i="6"/>
  <c r="A1632" i="6"/>
  <c r="B1632" i="6"/>
  <c r="Q1632" i="6"/>
  <c r="A1633" i="6"/>
  <c r="B1633" i="6"/>
  <c r="Q1633" i="6"/>
  <c r="A1634" i="6"/>
  <c r="B1634" i="6"/>
  <c r="Q1634" i="6"/>
  <c r="A1635" i="6"/>
  <c r="B1635" i="6"/>
  <c r="Q1635" i="6"/>
  <c r="A1636" i="6"/>
  <c r="B1636" i="6"/>
  <c r="Q1636" i="6"/>
  <c r="A1637" i="6"/>
  <c r="B1637" i="6"/>
  <c r="Q1637" i="6"/>
  <c r="A1638" i="6"/>
  <c r="B1638" i="6"/>
  <c r="Q1638" i="6"/>
  <c r="A1639" i="6"/>
  <c r="B1639" i="6"/>
  <c r="Q1639" i="6"/>
  <c r="A1640" i="6"/>
  <c r="B1640" i="6"/>
  <c r="Q1640" i="6"/>
  <c r="A1641" i="6"/>
  <c r="B1641" i="6"/>
  <c r="Q1641" i="6"/>
  <c r="A1642" i="6"/>
  <c r="B1642" i="6"/>
  <c r="Q1642" i="6"/>
  <c r="A1643" i="6"/>
  <c r="B1643" i="6"/>
  <c r="Q1643" i="6"/>
  <c r="A1644" i="6"/>
  <c r="B1644" i="6"/>
  <c r="Q1644" i="6"/>
  <c r="A1645" i="6"/>
  <c r="B1645" i="6"/>
  <c r="Q1645" i="6"/>
  <c r="A1646" i="6"/>
  <c r="B1646" i="6"/>
  <c r="Q1646" i="6"/>
  <c r="A1647" i="6"/>
  <c r="B1647" i="6"/>
  <c r="Q1647" i="6"/>
  <c r="A1648" i="6"/>
  <c r="B1648" i="6"/>
  <c r="Q1648" i="6"/>
  <c r="A1649" i="6"/>
  <c r="B1649" i="6"/>
  <c r="Q1649" i="6"/>
  <c r="A1650" i="6"/>
  <c r="B1650" i="6"/>
  <c r="Q1650" i="6"/>
  <c r="A1651" i="6"/>
  <c r="B1651" i="6"/>
  <c r="Q1651" i="6"/>
  <c r="A1652" i="6"/>
  <c r="B1652" i="6"/>
  <c r="Q1652" i="6"/>
  <c r="A1653" i="6"/>
  <c r="B1653" i="6"/>
  <c r="Q1653" i="6"/>
  <c r="A1654" i="6"/>
  <c r="B1654" i="6"/>
  <c r="Q1654" i="6"/>
  <c r="A1655" i="6"/>
  <c r="B1655" i="6"/>
  <c r="Q1655" i="6"/>
  <c r="A1656" i="6"/>
  <c r="B1656" i="6"/>
  <c r="Q1656" i="6"/>
  <c r="A1657" i="6"/>
  <c r="B1657" i="6"/>
  <c r="Q1657" i="6"/>
  <c r="A1658" i="6"/>
  <c r="B1658" i="6"/>
  <c r="Q1658" i="6"/>
  <c r="A1659" i="6"/>
  <c r="B1659" i="6"/>
  <c r="Q1659" i="6"/>
  <c r="A1660" i="6"/>
  <c r="B1660" i="6"/>
  <c r="Q1660" i="6"/>
  <c r="A1661" i="6"/>
  <c r="B1661" i="6"/>
  <c r="Q1661" i="6"/>
  <c r="A1662" i="6"/>
  <c r="B1662" i="6"/>
  <c r="Q1662" i="6"/>
  <c r="A1663" i="6"/>
  <c r="B1663" i="6"/>
  <c r="Q1663" i="6"/>
  <c r="A1664" i="6"/>
  <c r="B1664" i="6"/>
  <c r="Q1664" i="6"/>
  <c r="A1665" i="6"/>
  <c r="B1665" i="6"/>
  <c r="Q1665" i="6"/>
  <c r="A1666" i="6"/>
  <c r="B1666" i="6"/>
  <c r="Q1666" i="6"/>
  <c r="A1667" i="6"/>
  <c r="B1667" i="6"/>
  <c r="Q1667" i="6"/>
  <c r="A1668" i="6"/>
  <c r="B1668" i="6"/>
  <c r="Q1668" i="6"/>
  <c r="A1669" i="6"/>
  <c r="B1669" i="6"/>
  <c r="Q1669" i="6"/>
  <c r="A1670" i="6"/>
  <c r="B1670" i="6"/>
  <c r="Q1670" i="6"/>
  <c r="A1671" i="6"/>
  <c r="B1671" i="6"/>
  <c r="Q1671" i="6"/>
  <c r="A1672" i="6"/>
  <c r="B1672" i="6"/>
  <c r="Q1672" i="6"/>
  <c r="A1673" i="6"/>
  <c r="B1673" i="6"/>
  <c r="Q1673" i="6"/>
  <c r="A1674" i="6"/>
  <c r="B1674" i="6"/>
  <c r="Q1674" i="6"/>
  <c r="A1675" i="6"/>
  <c r="B1675" i="6"/>
  <c r="Q1675" i="6"/>
  <c r="A1676" i="6"/>
  <c r="B1676" i="6"/>
  <c r="Q1676" i="6"/>
  <c r="A1677" i="6"/>
  <c r="B1677" i="6"/>
  <c r="Q1677" i="6"/>
  <c r="A1678" i="6"/>
  <c r="B1678" i="6"/>
  <c r="Q1678" i="6"/>
  <c r="A1679" i="6"/>
  <c r="B1679" i="6"/>
  <c r="Q1679" i="6"/>
  <c r="A1680" i="6"/>
  <c r="B1680" i="6"/>
  <c r="Q1680" i="6"/>
  <c r="A1681" i="6"/>
  <c r="B1681" i="6"/>
  <c r="Q1681" i="6"/>
  <c r="A1682" i="6"/>
  <c r="B1682" i="6"/>
  <c r="Q1682" i="6"/>
  <c r="A1683" i="6"/>
  <c r="B1683" i="6"/>
  <c r="Q1683" i="6"/>
  <c r="A1684" i="6"/>
  <c r="B1684" i="6"/>
  <c r="Q1684" i="6"/>
  <c r="A1685" i="6"/>
  <c r="B1685" i="6"/>
  <c r="Q1685" i="6"/>
  <c r="A1686" i="6"/>
  <c r="B1686" i="6"/>
  <c r="Q1686" i="6"/>
  <c r="A1687" i="6"/>
  <c r="B1687" i="6"/>
  <c r="Q1687" i="6"/>
  <c r="A1688" i="6"/>
  <c r="B1688" i="6"/>
  <c r="Q1688" i="6"/>
  <c r="A1689" i="6"/>
  <c r="B1689" i="6"/>
  <c r="Q1689" i="6"/>
  <c r="A1690" i="6"/>
  <c r="B1690" i="6"/>
  <c r="Q1690" i="6"/>
  <c r="A1691" i="6"/>
  <c r="B1691" i="6"/>
  <c r="Q1691" i="6"/>
  <c r="A1692" i="6"/>
  <c r="B1692" i="6"/>
  <c r="Q1692" i="6"/>
  <c r="A1693" i="6"/>
  <c r="B1693" i="6"/>
  <c r="Q1693" i="6"/>
  <c r="A1694" i="6"/>
  <c r="B1694" i="6"/>
  <c r="Q1694" i="6"/>
  <c r="A1695" i="6"/>
  <c r="B1695" i="6"/>
  <c r="Q1695" i="6"/>
  <c r="A1696" i="6"/>
  <c r="B1696" i="6"/>
  <c r="Q1696" i="6"/>
  <c r="A1697" i="6"/>
  <c r="B1697" i="6"/>
  <c r="Q1697" i="6"/>
  <c r="A1698" i="6"/>
  <c r="B1698" i="6"/>
  <c r="Q1698" i="6"/>
  <c r="A1699" i="6"/>
  <c r="B1699" i="6"/>
  <c r="Q1699" i="6"/>
  <c r="A1700" i="6"/>
  <c r="B1700" i="6"/>
  <c r="Q1700" i="6"/>
  <c r="A1701" i="6"/>
  <c r="B1701" i="6"/>
  <c r="Q1701" i="6"/>
  <c r="A1702" i="6"/>
  <c r="B1702" i="6"/>
  <c r="Q1702" i="6"/>
  <c r="A1703" i="6"/>
  <c r="B1703" i="6"/>
  <c r="Q1703" i="6"/>
  <c r="A1704" i="6"/>
  <c r="B1704" i="6"/>
  <c r="Q1704" i="6"/>
  <c r="A1705" i="6"/>
  <c r="B1705" i="6"/>
  <c r="Q1705" i="6"/>
  <c r="A1706" i="6"/>
  <c r="B1706" i="6"/>
  <c r="Q1706" i="6"/>
  <c r="A1707" i="6"/>
  <c r="B1707" i="6"/>
  <c r="Q1707" i="6"/>
  <c r="A1708" i="6"/>
  <c r="B1708" i="6"/>
  <c r="Q1708" i="6"/>
  <c r="A1709" i="6"/>
  <c r="B1709" i="6"/>
  <c r="Q1709" i="6"/>
  <c r="A1710" i="6"/>
  <c r="B1710" i="6"/>
  <c r="Q1710" i="6"/>
  <c r="A1711" i="6"/>
  <c r="B1711" i="6"/>
  <c r="Q1711" i="6"/>
  <c r="A1712" i="6"/>
  <c r="B1712" i="6"/>
  <c r="Q1712" i="6"/>
  <c r="A1713" i="6"/>
  <c r="B1713" i="6"/>
  <c r="Q1713" i="6"/>
  <c r="A1714" i="6"/>
  <c r="B1714" i="6"/>
  <c r="Q1714" i="6"/>
  <c r="A1715" i="6"/>
  <c r="B1715" i="6"/>
  <c r="Q1715" i="6"/>
  <c r="A1716" i="6"/>
  <c r="B1716" i="6"/>
  <c r="Q1716" i="6"/>
  <c r="A1717" i="6"/>
  <c r="B1717" i="6"/>
  <c r="Q1717" i="6"/>
  <c r="A1718" i="6"/>
  <c r="B1718" i="6"/>
  <c r="Q1718" i="6"/>
  <c r="A1719" i="6"/>
  <c r="B1719" i="6"/>
  <c r="Q1719" i="6"/>
  <c r="A1720" i="6"/>
  <c r="B1720" i="6"/>
  <c r="Q1720" i="6"/>
  <c r="A1721" i="6"/>
  <c r="B1721" i="6"/>
  <c r="Q1721" i="6"/>
  <c r="A1722" i="6"/>
  <c r="B1722" i="6"/>
  <c r="Q1722" i="6"/>
  <c r="A1723" i="6"/>
  <c r="B1723" i="6"/>
  <c r="Q1723" i="6"/>
  <c r="A1724" i="6"/>
  <c r="B1724" i="6"/>
  <c r="Q1724" i="6"/>
  <c r="A1725" i="6"/>
  <c r="B1725" i="6"/>
  <c r="Q1725" i="6"/>
  <c r="A1726" i="6"/>
  <c r="B1726" i="6"/>
  <c r="Q1726" i="6"/>
  <c r="A1727" i="6"/>
  <c r="B1727" i="6"/>
  <c r="Q1727" i="6"/>
  <c r="A1728" i="6"/>
  <c r="B1728" i="6"/>
  <c r="Q1728" i="6"/>
  <c r="A1729" i="6"/>
  <c r="B1729" i="6"/>
  <c r="Q1729" i="6"/>
  <c r="A1730" i="6"/>
  <c r="B1730" i="6"/>
  <c r="Q1730" i="6"/>
  <c r="A1731" i="6"/>
  <c r="B1731" i="6"/>
  <c r="Q1731" i="6"/>
  <c r="A1732" i="6"/>
  <c r="B1732" i="6"/>
  <c r="Q1732" i="6"/>
  <c r="A1733" i="6"/>
  <c r="B1733" i="6"/>
  <c r="Q1733" i="6"/>
  <c r="A1734" i="6"/>
  <c r="B1734" i="6"/>
  <c r="Q1734" i="6"/>
  <c r="A1735" i="6"/>
  <c r="B1735" i="6"/>
  <c r="Q1735" i="6"/>
  <c r="A1736" i="6"/>
  <c r="B1736" i="6"/>
  <c r="Q1736" i="6"/>
  <c r="A1737" i="6"/>
  <c r="B1737" i="6"/>
  <c r="Q1737" i="6"/>
  <c r="A1738" i="6"/>
  <c r="B1738" i="6"/>
  <c r="Q1738" i="6"/>
  <c r="A1739" i="6"/>
  <c r="B1739" i="6"/>
  <c r="Q1739" i="6"/>
  <c r="A1740" i="6"/>
  <c r="B1740" i="6"/>
  <c r="Q1740" i="6"/>
  <c r="A1741" i="6"/>
  <c r="B1741" i="6"/>
  <c r="Q1741" i="6"/>
  <c r="A1742" i="6"/>
  <c r="B1742" i="6"/>
  <c r="Q1742" i="6"/>
  <c r="A1743" i="6"/>
  <c r="B1743" i="6"/>
  <c r="Q1743" i="6"/>
  <c r="A1744" i="6"/>
  <c r="B1744" i="6"/>
  <c r="Q1744" i="6"/>
  <c r="A1745" i="6"/>
  <c r="B1745" i="6"/>
  <c r="Q1745" i="6"/>
  <c r="A1746" i="6"/>
  <c r="B1746" i="6"/>
  <c r="Q1746" i="6"/>
  <c r="A1747" i="6"/>
  <c r="B1747" i="6"/>
  <c r="Q1747" i="6"/>
  <c r="A1748" i="6"/>
  <c r="B1748" i="6"/>
  <c r="Q1748" i="6"/>
  <c r="A1749" i="6"/>
  <c r="B1749" i="6"/>
  <c r="Q1749" i="6"/>
  <c r="A1750" i="6"/>
  <c r="B1750" i="6"/>
  <c r="Q1750" i="6"/>
  <c r="A1751" i="6"/>
  <c r="B1751" i="6"/>
  <c r="Q1751" i="6"/>
  <c r="A1752" i="6"/>
  <c r="B1752" i="6"/>
  <c r="Q1752" i="6"/>
  <c r="A1753" i="6"/>
  <c r="B1753" i="6"/>
  <c r="Q1753" i="6"/>
  <c r="A1754" i="6"/>
  <c r="B1754" i="6"/>
  <c r="Q1754" i="6"/>
  <c r="A1755" i="6"/>
  <c r="B1755" i="6"/>
  <c r="Q1755" i="6"/>
  <c r="A1756" i="6"/>
  <c r="B1756" i="6"/>
  <c r="Q1756" i="6"/>
  <c r="A1757" i="6"/>
  <c r="B1757" i="6"/>
  <c r="Q1757" i="6"/>
  <c r="A1758" i="6"/>
  <c r="B1758" i="6"/>
  <c r="Q1758" i="6"/>
  <c r="A1759" i="6"/>
  <c r="B1759" i="6"/>
  <c r="Q1759" i="6"/>
  <c r="A1760" i="6"/>
  <c r="B1760" i="6"/>
  <c r="Q1760" i="6"/>
  <c r="H1" i="10"/>
  <c r="A1257" i="6"/>
  <c r="B1257" i="6"/>
  <c r="Q1257" i="6"/>
  <c r="A1258" i="6"/>
  <c r="B1258" i="6"/>
  <c r="Q1258" i="6"/>
  <c r="A1259" i="6"/>
  <c r="B1259" i="6"/>
  <c r="Q1259" i="6"/>
  <c r="A1260" i="6"/>
  <c r="B1260" i="6"/>
  <c r="Q1260" i="6"/>
  <c r="A1261" i="6"/>
  <c r="B1261" i="6"/>
  <c r="Q1261" i="6"/>
  <c r="A1262" i="6"/>
  <c r="B1262" i="6"/>
  <c r="Q1262" i="6"/>
  <c r="A1263" i="6"/>
  <c r="B1263" i="6"/>
  <c r="Q1263" i="6"/>
  <c r="A1264" i="6"/>
  <c r="B1264" i="6"/>
  <c r="Q1264" i="6"/>
  <c r="A1265" i="6"/>
  <c r="B1265" i="6"/>
  <c r="Q1265" i="6"/>
  <c r="A1266" i="6"/>
  <c r="B1266" i="6"/>
  <c r="Q1266" i="6"/>
  <c r="A1267" i="6"/>
  <c r="B1267" i="6"/>
  <c r="Q1267" i="6"/>
  <c r="A1268" i="6"/>
  <c r="B1268" i="6"/>
  <c r="Q1268" i="6"/>
  <c r="A1269" i="6"/>
  <c r="B1269" i="6"/>
  <c r="Q1269" i="6"/>
  <c r="A1270" i="6"/>
  <c r="B1270" i="6"/>
  <c r="Q1270" i="6"/>
  <c r="A1271" i="6"/>
  <c r="B1271" i="6"/>
  <c r="Q1271" i="6"/>
  <c r="A1272" i="6"/>
  <c r="B1272" i="6"/>
  <c r="Q1272" i="6"/>
  <c r="A1273" i="6"/>
  <c r="B1273" i="6"/>
  <c r="Q1273" i="6"/>
  <c r="A1274" i="6"/>
  <c r="B1274" i="6"/>
  <c r="Q1274" i="6"/>
  <c r="A1275" i="6"/>
  <c r="B1275" i="6"/>
  <c r="Q1275" i="6"/>
  <c r="A1276" i="6"/>
  <c r="B1276" i="6"/>
  <c r="Q1276" i="6"/>
  <c r="A1277" i="6"/>
  <c r="B1277" i="6"/>
  <c r="Q1277" i="6"/>
  <c r="A1278" i="6"/>
  <c r="B1278" i="6"/>
  <c r="Q1278" i="6"/>
  <c r="A1279" i="6"/>
  <c r="B1279" i="6"/>
  <c r="Q1279" i="6"/>
  <c r="A1280" i="6"/>
  <c r="B1280" i="6"/>
  <c r="Q1280" i="6"/>
  <c r="A1281" i="6"/>
  <c r="B1281" i="6"/>
  <c r="Q1281" i="6"/>
  <c r="A1282" i="6"/>
  <c r="B1282" i="6"/>
  <c r="Q1282" i="6"/>
  <c r="A1283" i="6"/>
  <c r="B1283" i="6"/>
  <c r="Q1283" i="6"/>
  <c r="A1284" i="6"/>
  <c r="B1284" i="6"/>
  <c r="Q1284" i="6"/>
  <c r="A1285" i="6"/>
  <c r="B1285" i="6"/>
  <c r="Q1285" i="6"/>
  <c r="A1286" i="6"/>
  <c r="B1286" i="6"/>
  <c r="Q1286" i="6"/>
  <c r="A1287" i="6"/>
  <c r="B1287" i="6"/>
  <c r="Q1287" i="6"/>
  <c r="A1288" i="6"/>
  <c r="B1288" i="6"/>
  <c r="Q1288" i="6"/>
  <c r="A1289" i="6"/>
  <c r="B1289" i="6"/>
  <c r="Q1289" i="6"/>
  <c r="A1290" i="6"/>
  <c r="B1290" i="6"/>
  <c r="Q1290" i="6"/>
  <c r="A1291" i="6"/>
  <c r="B1291" i="6"/>
  <c r="Q1291" i="6"/>
  <c r="A1292" i="6"/>
  <c r="B1292" i="6"/>
  <c r="Q1292" i="6"/>
  <c r="A1293" i="6"/>
  <c r="B1293" i="6"/>
  <c r="Q1293" i="6"/>
  <c r="A1294" i="6"/>
  <c r="B1294" i="6"/>
  <c r="Q1294" i="6"/>
  <c r="A1295" i="6"/>
  <c r="B1295" i="6"/>
  <c r="Q1295" i="6"/>
  <c r="A1296" i="6"/>
  <c r="B1296" i="6"/>
  <c r="Q1296" i="6"/>
  <c r="A1297" i="6"/>
  <c r="B1297" i="6"/>
  <c r="Q1297" i="6"/>
  <c r="A1298" i="6"/>
  <c r="B1298" i="6"/>
  <c r="Q1298" i="6"/>
  <c r="A1299" i="6"/>
  <c r="B1299" i="6"/>
  <c r="Q1299" i="6"/>
  <c r="A1300" i="6"/>
  <c r="B1300" i="6"/>
  <c r="Q1300" i="6"/>
  <c r="A1301" i="6"/>
  <c r="B1301" i="6"/>
  <c r="Q1301" i="6"/>
  <c r="A1302" i="6"/>
  <c r="B1302" i="6"/>
  <c r="Q1302" i="6"/>
  <c r="A1303" i="6"/>
  <c r="B1303" i="6"/>
  <c r="Q1303" i="6"/>
  <c r="A1304" i="6"/>
  <c r="B1304" i="6"/>
  <c r="Q1304" i="6"/>
  <c r="A1305" i="6"/>
  <c r="B1305" i="6"/>
  <c r="Q1305" i="6"/>
  <c r="A1306" i="6"/>
  <c r="B1306" i="6"/>
  <c r="Q1306" i="6"/>
  <c r="A1307" i="6"/>
  <c r="B1307" i="6"/>
  <c r="Q1307" i="6"/>
  <c r="A1308" i="6"/>
  <c r="B1308" i="6"/>
  <c r="Q1308" i="6"/>
  <c r="A1309" i="6"/>
  <c r="B1309" i="6"/>
  <c r="Q1309" i="6"/>
  <c r="A1310" i="6"/>
  <c r="B1310" i="6"/>
  <c r="Q1310" i="6"/>
  <c r="A1311" i="6"/>
  <c r="B1311" i="6"/>
  <c r="Q1311" i="6"/>
  <c r="A1312" i="6"/>
  <c r="B1312" i="6"/>
  <c r="Q1312" i="6"/>
  <c r="A1313" i="6"/>
  <c r="B1313" i="6"/>
  <c r="Q1313" i="6"/>
  <c r="A1314" i="6"/>
  <c r="B1314" i="6"/>
  <c r="Q1314" i="6"/>
  <c r="A1315" i="6"/>
  <c r="B1315" i="6"/>
  <c r="Q1315" i="6"/>
  <c r="A1316" i="6"/>
  <c r="B1316" i="6"/>
  <c r="Q1316" i="6"/>
  <c r="A1317" i="6"/>
  <c r="B1317" i="6"/>
  <c r="Q1317" i="6"/>
  <c r="A1318" i="6"/>
  <c r="B1318" i="6"/>
  <c r="Q1318" i="6"/>
  <c r="A1319" i="6"/>
  <c r="B1319" i="6"/>
  <c r="Q1319" i="6"/>
  <c r="A1320" i="6"/>
  <c r="B1320" i="6"/>
  <c r="Q1320" i="6"/>
  <c r="A1321" i="6"/>
  <c r="B1321" i="6"/>
  <c r="Q1321" i="6"/>
  <c r="A1322" i="6"/>
  <c r="B1322" i="6"/>
  <c r="Q1322" i="6"/>
  <c r="A1323" i="6"/>
  <c r="B1323" i="6"/>
  <c r="Q1323" i="6"/>
  <c r="A1324" i="6"/>
  <c r="B1324" i="6"/>
  <c r="Q1324" i="6"/>
  <c r="A1325" i="6"/>
  <c r="B1325" i="6"/>
  <c r="Q1325" i="6"/>
  <c r="A1326" i="6"/>
  <c r="B1326" i="6"/>
  <c r="Q1326" i="6"/>
  <c r="A1327" i="6"/>
  <c r="B1327" i="6"/>
  <c r="Q1327" i="6"/>
  <c r="A1328" i="6"/>
  <c r="B1328" i="6"/>
  <c r="Q1328" i="6"/>
  <c r="A1329" i="6"/>
  <c r="B1329" i="6"/>
  <c r="Q1329" i="6"/>
  <c r="A1330" i="6"/>
  <c r="B1330" i="6"/>
  <c r="Q1330" i="6"/>
  <c r="A1331" i="6"/>
  <c r="B1331" i="6"/>
  <c r="Q1331" i="6"/>
  <c r="A1332" i="6"/>
  <c r="B1332" i="6"/>
  <c r="Q1332" i="6"/>
  <c r="A1333" i="6"/>
  <c r="B1333" i="6"/>
  <c r="Q1333" i="6"/>
  <c r="A1334" i="6"/>
  <c r="B1334" i="6"/>
  <c r="Q1334" i="6"/>
  <c r="A1335" i="6"/>
  <c r="B1335" i="6"/>
  <c r="Q1335" i="6"/>
  <c r="A1336" i="6"/>
  <c r="B1336" i="6"/>
  <c r="Q1336" i="6"/>
  <c r="A1337" i="6"/>
  <c r="B1337" i="6"/>
  <c r="Q1337" i="6"/>
  <c r="A1338" i="6"/>
  <c r="B1338" i="6"/>
  <c r="Q1338" i="6"/>
  <c r="A1339" i="6"/>
  <c r="B1339" i="6"/>
  <c r="Q1339" i="6"/>
  <c r="A1340" i="6"/>
  <c r="B1340" i="6"/>
  <c r="Q1340" i="6"/>
  <c r="A1341" i="6"/>
  <c r="B1341" i="6"/>
  <c r="Q1341" i="6"/>
  <c r="A1342" i="6"/>
  <c r="B1342" i="6"/>
  <c r="Q1342" i="6"/>
  <c r="A1343" i="6"/>
  <c r="B1343" i="6"/>
  <c r="Q1343" i="6"/>
  <c r="A1344" i="6"/>
  <c r="B1344" i="6"/>
  <c r="Q1344" i="6"/>
  <c r="A1345" i="6"/>
  <c r="B1345" i="6"/>
  <c r="Q1345" i="6"/>
  <c r="A1346" i="6"/>
  <c r="B1346" i="6"/>
  <c r="Q1346" i="6"/>
  <c r="A1347" i="6"/>
  <c r="B1347" i="6"/>
  <c r="Q1347" i="6"/>
  <c r="A1348" i="6"/>
  <c r="B1348" i="6"/>
  <c r="Q1348" i="6"/>
  <c r="A1349" i="6"/>
  <c r="B1349" i="6"/>
  <c r="Q1349" i="6"/>
  <c r="A1350" i="6"/>
  <c r="B1350" i="6"/>
  <c r="Q1350" i="6"/>
  <c r="A1351" i="6"/>
  <c r="B1351" i="6"/>
  <c r="Q1351" i="6"/>
  <c r="A1352" i="6"/>
  <c r="B1352" i="6"/>
  <c r="Q1352" i="6"/>
  <c r="A1353" i="6"/>
  <c r="B1353" i="6"/>
  <c r="Q1353" i="6"/>
  <c r="A1354" i="6"/>
  <c r="B1354" i="6"/>
  <c r="Q1354" i="6"/>
  <c r="A1355" i="6"/>
  <c r="B1355" i="6"/>
  <c r="Q1355" i="6"/>
  <c r="A1356" i="6"/>
  <c r="B1356" i="6"/>
  <c r="Q1356" i="6"/>
  <c r="A1357" i="6"/>
  <c r="B1357" i="6"/>
  <c r="Q1357" i="6"/>
  <c r="A1358" i="6"/>
  <c r="B1358" i="6"/>
  <c r="Q1358" i="6"/>
  <c r="A1359" i="6"/>
  <c r="B1359" i="6"/>
  <c r="Q1359" i="6"/>
  <c r="A1360" i="6"/>
  <c r="B1360" i="6"/>
  <c r="Q1360" i="6"/>
  <c r="A1361" i="6"/>
  <c r="B1361" i="6"/>
  <c r="Q1361" i="6"/>
  <c r="A1362" i="6"/>
  <c r="B1362" i="6"/>
  <c r="Q1362" i="6"/>
  <c r="A1363" i="6"/>
  <c r="B1363" i="6"/>
  <c r="Q1363" i="6"/>
  <c r="A1364" i="6"/>
  <c r="B1364" i="6"/>
  <c r="Q1364" i="6"/>
  <c r="A1365" i="6"/>
  <c r="B1365" i="6"/>
  <c r="Q1365" i="6"/>
  <c r="A1366" i="6"/>
  <c r="B1366" i="6"/>
  <c r="Q1366" i="6"/>
  <c r="A1367" i="6"/>
  <c r="B1367" i="6"/>
  <c r="Q1367" i="6"/>
  <c r="A1368" i="6"/>
  <c r="B1368" i="6"/>
  <c r="Q1368" i="6"/>
  <c r="A1369" i="6"/>
  <c r="B1369" i="6"/>
  <c r="Q1369" i="6"/>
  <c r="A1370" i="6"/>
  <c r="B1370" i="6"/>
  <c r="Q1370" i="6"/>
  <c r="A1371" i="6"/>
  <c r="B1371" i="6"/>
  <c r="Q1371" i="6"/>
  <c r="A1372" i="6"/>
  <c r="B1372" i="6"/>
  <c r="Q1372" i="6"/>
  <c r="A1373" i="6"/>
  <c r="B1373" i="6"/>
  <c r="Q1373" i="6"/>
  <c r="A1374" i="6"/>
  <c r="B1374" i="6"/>
  <c r="Q1374" i="6"/>
  <c r="A1375" i="6"/>
  <c r="B1375" i="6"/>
  <c r="Q1375" i="6"/>
  <c r="A1376" i="6"/>
  <c r="B1376" i="6"/>
  <c r="Q1376" i="6"/>
  <c r="A1377" i="6"/>
  <c r="B1377" i="6"/>
  <c r="Q1377" i="6"/>
  <c r="A1378" i="6"/>
  <c r="B1378" i="6"/>
  <c r="Q1378" i="6"/>
  <c r="A1379" i="6"/>
  <c r="B1379" i="6"/>
  <c r="Q1379" i="6"/>
  <c r="A1380" i="6"/>
  <c r="B1380" i="6"/>
  <c r="Q1380" i="6"/>
  <c r="A1381" i="6"/>
  <c r="B1381" i="6"/>
  <c r="Q1381" i="6"/>
  <c r="A1382" i="6"/>
  <c r="B1382" i="6"/>
  <c r="Q1382" i="6"/>
  <c r="A1383" i="6"/>
  <c r="B1383" i="6"/>
  <c r="Q1383" i="6"/>
  <c r="A1384" i="6"/>
  <c r="B1384" i="6"/>
  <c r="Q1384" i="6"/>
  <c r="A1385" i="6"/>
  <c r="B1385" i="6"/>
  <c r="Q1385" i="6"/>
  <c r="A1386" i="6"/>
  <c r="B1386" i="6"/>
  <c r="Q1386" i="6"/>
  <c r="A1387" i="6"/>
  <c r="B1387" i="6"/>
  <c r="Q1387" i="6"/>
  <c r="A1388" i="6"/>
  <c r="B1388" i="6"/>
  <c r="Q1388" i="6"/>
  <c r="A1389" i="6"/>
  <c r="B1389" i="6"/>
  <c r="Q1389" i="6"/>
  <c r="A1390" i="6"/>
  <c r="B1390" i="6"/>
  <c r="Q1390" i="6"/>
  <c r="A1391" i="6"/>
  <c r="B1391" i="6"/>
  <c r="Q1391" i="6"/>
  <c r="A1392" i="6"/>
  <c r="B1392" i="6"/>
  <c r="Q1392" i="6"/>
  <c r="A1393" i="6"/>
  <c r="B1393" i="6"/>
  <c r="Q1393" i="6"/>
  <c r="A1394" i="6"/>
  <c r="B1394" i="6"/>
  <c r="Q1394" i="6"/>
  <c r="A1395" i="6"/>
  <c r="B1395" i="6"/>
  <c r="Q1395" i="6"/>
  <c r="A1396" i="6"/>
  <c r="B1396" i="6"/>
  <c r="Q1396" i="6"/>
  <c r="A1397" i="6"/>
  <c r="B1397" i="6"/>
  <c r="Q1397" i="6"/>
  <c r="A1398" i="6"/>
  <c r="B1398" i="6"/>
  <c r="Q1398" i="6"/>
  <c r="A1399" i="6"/>
  <c r="B1399" i="6"/>
  <c r="Q1399" i="6"/>
  <c r="A1400" i="6"/>
  <c r="B1400" i="6"/>
  <c r="Q1400" i="6"/>
  <c r="A1401" i="6"/>
  <c r="B1401" i="6"/>
  <c r="Q1401" i="6"/>
  <c r="A1402" i="6"/>
  <c r="B1402" i="6"/>
  <c r="Q1402" i="6"/>
  <c r="A1403" i="6"/>
  <c r="B1403" i="6"/>
  <c r="Q1403" i="6"/>
  <c r="A1404" i="6"/>
  <c r="B1404" i="6"/>
  <c r="Q1404" i="6"/>
  <c r="A1405" i="6"/>
  <c r="B1405" i="6"/>
  <c r="Q1405" i="6"/>
  <c r="A1406" i="6"/>
  <c r="B1406" i="6"/>
  <c r="Q1406" i="6"/>
  <c r="A1407" i="6"/>
  <c r="B1407" i="6"/>
  <c r="Q1407" i="6"/>
  <c r="A1408" i="6"/>
  <c r="B1408" i="6"/>
  <c r="Q1408" i="6"/>
  <c r="A1409" i="6"/>
  <c r="B1409" i="6"/>
  <c r="Q1409" i="6"/>
  <c r="A1410" i="6"/>
  <c r="B1410" i="6"/>
  <c r="Q1410" i="6"/>
  <c r="A1411" i="6"/>
  <c r="B1411" i="6"/>
  <c r="Q1411" i="6"/>
  <c r="A1412" i="6"/>
  <c r="B1412" i="6"/>
  <c r="Q1412" i="6"/>
  <c r="A1413" i="6"/>
  <c r="B1413" i="6"/>
  <c r="Q1413" i="6"/>
  <c r="A1414" i="6"/>
  <c r="B1414" i="6"/>
  <c r="Q1414" i="6"/>
  <c r="A1415" i="6"/>
  <c r="B1415" i="6"/>
  <c r="Q1415" i="6"/>
  <c r="A1416" i="6"/>
  <c r="B1416" i="6"/>
  <c r="Q1416" i="6"/>
  <c r="A1417" i="6"/>
  <c r="B1417" i="6"/>
  <c r="Q1417" i="6"/>
  <c r="A1418" i="6"/>
  <c r="B1418" i="6"/>
  <c r="Q1418" i="6"/>
  <c r="A1419" i="6"/>
  <c r="B1419" i="6"/>
  <c r="Q1419" i="6"/>
  <c r="A1420" i="6"/>
  <c r="B1420" i="6"/>
  <c r="Q1420" i="6"/>
  <c r="A1421" i="6"/>
  <c r="B1421" i="6"/>
  <c r="Q1421" i="6"/>
  <c r="A1422" i="6"/>
  <c r="B1422" i="6"/>
  <c r="Q1422" i="6"/>
  <c r="A1423" i="6"/>
  <c r="B1423" i="6"/>
  <c r="Q1423" i="6"/>
  <c r="A1424" i="6"/>
  <c r="B1424" i="6"/>
  <c r="Q1424" i="6"/>
  <c r="A1425" i="6"/>
  <c r="B1425" i="6"/>
  <c r="Q1425" i="6"/>
  <c r="A1426" i="6"/>
  <c r="B1426" i="6"/>
  <c r="Q1426" i="6"/>
  <c r="A1427" i="6"/>
  <c r="B1427" i="6"/>
  <c r="Q1427" i="6"/>
  <c r="A1428" i="6"/>
  <c r="B1428" i="6"/>
  <c r="Q1428" i="6"/>
  <c r="A1429" i="6"/>
  <c r="B1429" i="6"/>
  <c r="Q1429" i="6"/>
  <c r="A1430" i="6"/>
  <c r="B1430" i="6"/>
  <c r="Q1430" i="6"/>
  <c r="A1431" i="6"/>
  <c r="B1431" i="6"/>
  <c r="Q1431" i="6"/>
  <c r="A1432" i="6"/>
  <c r="B1432" i="6"/>
  <c r="Q1432" i="6"/>
  <c r="A1433" i="6"/>
  <c r="B1433" i="6"/>
  <c r="Q1433" i="6"/>
  <c r="A1434" i="6"/>
  <c r="B1434" i="6"/>
  <c r="Q1434" i="6"/>
  <c r="A1435" i="6"/>
  <c r="B1435" i="6"/>
  <c r="Q1435" i="6"/>
  <c r="A1436" i="6"/>
  <c r="B1436" i="6"/>
  <c r="Q1436" i="6"/>
  <c r="A1437" i="6"/>
  <c r="B1437" i="6"/>
  <c r="Q1437" i="6"/>
  <c r="A1438" i="6"/>
  <c r="B1438" i="6"/>
  <c r="Q1438" i="6"/>
  <c r="A1439" i="6"/>
  <c r="B1439" i="6"/>
  <c r="Q1439" i="6"/>
  <c r="A1440" i="6"/>
  <c r="B1440" i="6"/>
  <c r="Q1440" i="6"/>
  <c r="A1441" i="6"/>
  <c r="B1441" i="6"/>
  <c r="Q1441" i="6"/>
  <c r="A1442" i="6"/>
  <c r="B1442" i="6"/>
  <c r="Q1442" i="6"/>
  <c r="A1443" i="6"/>
  <c r="B1443" i="6"/>
  <c r="Q1443" i="6"/>
  <c r="A1444" i="6"/>
  <c r="B1444" i="6"/>
  <c r="Q1444" i="6"/>
  <c r="A1445" i="6"/>
  <c r="B1445" i="6"/>
  <c r="Q1445" i="6"/>
  <c r="A1446" i="6"/>
  <c r="B1446" i="6"/>
  <c r="Q1446" i="6"/>
  <c r="A1447" i="6"/>
  <c r="B1447" i="6"/>
  <c r="Q1447" i="6"/>
  <c r="A1448" i="6"/>
  <c r="B1448" i="6"/>
  <c r="Q1448" i="6"/>
  <c r="A1449" i="6"/>
  <c r="B1449" i="6"/>
  <c r="Q1449" i="6"/>
  <c r="A1450" i="6"/>
  <c r="B1450" i="6"/>
  <c r="Q1450" i="6"/>
  <c r="A1451" i="6"/>
  <c r="B1451" i="6"/>
  <c r="Q1451" i="6"/>
  <c r="A1452" i="6"/>
  <c r="B1452" i="6"/>
  <c r="Q1452" i="6"/>
  <c r="A1453" i="6"/>
  <c r="B1453" i="6"/>
  <c r="Q1453" i="6"/>
  <c r="A1454" i="6"/>
  <c r="B1454" i="6"/>
  <c r="Q1454" i="6"/>
  <c r="A1455" i="6"/>
  <c r="B1455" i="6"/>
  <c r="Q1455" i="6"/>
  <c r="A1456" i="6"/>
  <c r="B1456" i="6"/>
  <c r="Q1456" i="6"/>
  <c r="A1457" i="6"/>
  <c r="B1457" i="6"/>
  <c r="Q1457" i="6"/>
  <c r="A1458" i="6"/>
  <c r="B1458" i="6"/>
  <c r="Q1458" i="6"/>
  <c r="A1459" i="6"/>
  <c r="B1459" i="6"/>
  <c r="Q1459" i="6"/>
  <c r="A1460" i="6"/>
  <c r="B1460" i="6"/>
  <c r="Q1460" i="6"/>
  <c r="A1461" i="6"/>
  <c r="B1461" i="6"/>
  <c r="Q1461" i="6"/>
  <c r="A1462" i="6"/>
  <c r="B1462" i="6"/>
  <c r="Q1462" i="6"/>
  <c r="A1463" i="6"/>
  <c r="B1463" i="6"/>
  <c r="Q1463" i="6"/>
  <c r="A1464" i="6"/>
  <c r="B1464" i="6"/>
  <c r="Q1464" i="6"/>
  <c r="A1465" i="6"/>
  <c r="B1465" i="6"/>
  <c r="Q1465" i="6"/>
  <c r="A1466" i="6"/>
  <c r="B1466" i="6"/>
  <c r="Q1466" i="6"/>
  <c r="A1467" i="6"/>
  <c r="B1467" i="6"/>
  <c r="Q1467" i="6"/>
  <c r="A1468" i="6"/>
  <c r="B1468" i="6"/>
  <c r="Q1468" i="6"/>
  <c r="A1469" i="6"/>
  <c r="B1469" i="6"/>
  <c r="Q1469" i="6"/>
  <c r="A1470" i="6"/>
  <c r="B1470" i="6"/>
  <c r="Q1470" i="6"/>
  <c r="A1471" i="6"/>
  <c r="B1471" i="6"/>
  <c r="Q1471" i="6"/>
  <c r="A1472" i="6"/>
  <c r="B1472" i="6"/>
  <c r="Q1472" i="6"/>
  <c r="A1473" i="6"/>
  <c r="B1473" i="6"/>
  <c r="Q1473" i="6"/>
  <c r="A1474" i="6"/>
  <c r="B1474" i="6"/>
  <c r="Q1474" i="6"/>
  <c r="A1475" i="6"/>
  <c r="B1475" i="6"/>
  <c r="Q1475" i="6"/>
  <c r="A1476" i="6"/>
  <c r="B1476" i="6"/>
  <c r="Q1476" i="6"/>
  <c r="A1477" i="6"/>
  <c r="B1477" i="6"/>
  <c r="Q1477" i="6"/>
  <c r="A1478" i="6"/>
  <c r="B1478" i="6"/>
  <c r="Q1478" i="6"/>
  <c r="A1479" i="6"/>
  <c r="B1479" i="6"/>
  <c r="Q1479" i="6"/>
  <c r="A1480" i="6"/>
  <c r="B1480" i="6"/>
  <c r="Q1480" i="6"/>
  <c r="A1481" i="6"/>
  <c r="B1481" i="6"/>
  <c r="Q1481" i="6"/>
  <c r="A1482" i="6"/>
  <c r="B1482" i="6"/>
  <c r="Q1482" i="6"/>
  <c r="A1483" i="6"/>
  <c r="B1483" i="6"/>
  <c r="Q1483" i="6"/>
  <c r="A1484" i="6"/>
  <c r="B1484" i="6"/>
  <c r="Q1484" i="6"/>
  <c r="A1485" i="6"/>
  <c r="B1485" i="6"/>
  <c r="Q1485" i="6"/>
  <c r="A1486" i="6"/>
  <c r="B1486" i="6"/>
  <c r="Q1486" i="6"/>
  <c r="A1487" i="6"/>
  <c r="B1487" i="6"/>
  <c r="Q1487" i="6"/>
  <c r="A1488" i="6"/>
  <c r="B1488" i="6"/>
  <c r="Q1488" i="6"/>
  <c r="A1489" i="6"/>
  <c r="B1489" i="6"/>
  <c r="Q1489" i="6"/>
  <c r="A1490" i="6"/>
  <c r="B1490" i="6"/>
  <c r="Q1490" i="6"/>
  <c r="A1491" i="6"/>
  <c r="B1491" i="6"/>
  <c r="Q1491" i="6"/>
  <c r="A1492" i="6"/>
  <c r="B1492" i="6"/>
  <c r="Q1492" i="6"/>
  <c r="A1493" i="6"/>
  <c r="B1493" i="6"/>
  <c r="Q1493" i="6"/>
  <c r="A1494" i="6"/>
  <c r="B1494" i="6"/>
  <c r="Q1494" i="6"/>
  <c r="A1495" i="6"/>
  <c r="B1495" i="6"/>
  <c r="Q1495" i="6"/>
  <c r="A1496" i="6"/>
  <c r="B1496" i="6"/>
  <c r="Q1496" i="6"/>
  <c r="A1497" i="6"/>
  <c r="B1497" i="6"/>
  <c r="Q1497" i="6"/>
  <c r="A1498" i="6"/>
  <c r="B1498" i="6"/>
  <c r="Q1498" i="6"/>
  <c r="A1499" i="6"/>
  <c r="B1499" i="6"/>
  <c r="Q1499" i="6"/>
  <c r="A1500" i="6"/>
  <c r="B1500" i="6"/>
  <c r="Q1500" i="6"/>
  <c r="A1501" i="6"/>
  <c r="B1501" i="6"/>
  <c r="Q1501" i="6"/>
  <c r="A1502" i="6"/>
  <c r="B1502" i="6"/>
  <c r="Q1502" i="6"/>
  <c r="A1503" i="6"/>
  <c r="B1503" i="6"/>
  <c r="Q1503" i="6"/>
  <c r="A1504" i="6"/>
  <c r="B1504" i="6"/>
  <c r="Q1504" i="6"/>
  <c r="A1505" i="6"/>
  <c r="B1505" i="6"/>
  <c r="Q1505" i="6"/>
  <c r="A1506" i="6"/>
  <c r="B1506" i="6"/>
  <c r="Q1506" i="6"/>
  <c r="A1507" i="6"/>
  <c r="B1507" i="6"/>
  <c r="Q1507" i="6"/>
  <c r="A1508" i="6"/>
  <c r="B1508" i="6"/>
  <c r="Q1508" i="6"/>
  <c r="A1509" i="6"/>
  <c r="B1509" i="6"/>
  <c r="Q1509" i="6"/>
  <c r="A1510" i="6"/>
  <c r="B1510" i="6"/>
  <c r="Q1510" i="6"/>
  <c r="A1511" i="6"/>
  <c r="B1511" i="6"/>
  <c r="Q1511" i="6"/>
  <c r="A1512" i="6"/>
  <c r="B1512" i="6"/>
  <c r="Q1512" i="6"/>
  <c r="A1513" i="6"/>
  <c r="B1513" i="6"/>
  <c r="Q1513" i="6"/>
  <c r="A1514" i="6"/>
  <c r="B1514" i="6"/>
  <c r="Q1514" i="6"/>
  <c r="A1515" i="6"/>
  <c r="B1515" i="6"/>
  <c r="Q1515" i="6"/>
  <c r="A1516" i="6"/>
  <c r="B1516" i="6"/>
  <c r="Q1516" i="6"/>
  <c r="A1517" i="6"/>
  <c r="B1517" i="6"/>
  <c r="Q1517" i="6"/>
  <c r="A1518" i="6"/>
  <c r="B1518" i="6"/>
  <c r="Q1518" i="6"/>
  <c r="A1519" i="6"/>
  <c r="B1519" i="6"/>
  <c r="Q1519" i="6"/>
  <c r="A1520" i="6"/>
  <c r="B1520" i="6"/>
  <c r="Q1520" i="6"/>
  <c r="A1521" i="6"/>
  <c r="B1521" i="6"/>
  <c r="Q1521" i="6"/>
  <c r="A1522" i="6"/>
  <c r="B1522" i="6"/>
  <c r="Q1522" i="6"/>
  <c r="A1523" i="6"/>
  <c r="B1523" i="6"/>
  <c r="Q1523" i="6"/>
  <c r="A1524" i="6"/>
  <c r="B1524" i="6"/>
  <c r="Q1524" i="6"/>
  <c r="A1525" i="6"/>
  <c r="B1525" i="6"/>
  <c r="Q1525" i="6"/>
  <c r="A1526" i="6"/>
  <c r="B1526" i="6"/>
  <c r="Q1526" i="6"/>
  <c r="A1527" i="6"/>
  <c r="B1527" i="6"/>
  <c r="Q1527" i="6"/>
  <c r="A1528" i="6"/>
  <c r="B1528" i="6"/>
  <c r="Q1528" i="6"/>
  <c r="A1529" i="6"/>
  <c r="B1529" i="6"/>
  <c r="Q1529" i="6"/>
  <c r="A1530" i="6"/>
  <c r="B1530" i="6"/>
  <c r="Q1530" i="6"/>
  <c r="A1531" i="6"/>
  <c r="B1531" i="6"/>
  <c r="Q1531" i="6"/>
  <c r="A1532" i="6"/>
  <c r="B1532" i="6"/>
  <c r="Q1532" i="6"/>
  <c r="A1533" i="6"/>
  <c r="B1533" i="6"/>
  <c r="Q1533" i="6"/>
  <c r="A1534" i="6"/>
  <c r="B1534" i="6"/>
  <c r="Q1534" i="6"/>
  <c r="A1535" i="6"/>
  <c r="B1535" i="6"/>
  <c r="Q1535" i="6"/>
  <c r="A1536" i="6"/>
  <c r="B1536" i="6"/>
  <c r="Q1536" i="6"/>
  <c r="A1537" i="6"/>
  <c r="B1537" i="6"/>
  <c r="Q1537" i="6"/>
  <c r="A1538" i="6"/>
  <c r="B1538" i="6"/>
  <c r="Q1538" i="6"/>
  <c r="A1539" i="6"/>
  <c r="B1539" i="6"/>
  <c r="Q1539" i="6"/>
  <c r="A1540" i="6"/>
  <c r="B1540" i="6"/>
  <c r="Q1540" i="6"/>
  <c r="A1541" i="6"/>
  <c r="B1541" i="6"/>
  <c r="Q1541" i="6"/>
  <c r="A1542" i="6"/>
  <c r="B1542" i="6"/>
  <c r="Q1542" i="6"/>
  <c r="A1543" i="6"/>
  <c r="B1543" i="6"/>
  <c r="Q1543" i="6"/>
  <c r="A1544" i="6"/>
  <c r="B1544" i="6"/>
  <c r="Q1544" i="6"/>
  <c r="A1545" i="6"/>
  <c r="B1545" i="6"/>
  <c r="Q1545" i="6"/>
  <c r="A1546" i="6"/>
  <c r="B1546" i="6"/>
  <c r="Q1546" i="6"/>
  <c r="A1547" i="6"/>
  <c r="B1547" i="6"/>
  <c r="Q1547" i="6"/>
  <c r="A1548" i="6"/>
  <c r="B1548" i="6"/>
  <c r="Q1548" i="6"/>
  <c r="A1549" i="6"/>
  <c r="B1549" i="6"/>
  <c r="Q1549" i="6"/>
  <c r="A1550" i="6"/>
  <c r="B1550" i="6"/>
  <c r="Q1550" i="6"/>
  <c r="A1551" i="6"/>
  <c r="B1551" i="6"/>
  <c r="Q1551" i="6"/>
  <c r="A1552" i="6"/>
  <c r="B1552" i="6"/>
  <c r="Q1552" i="6"/>
  <c r="A1553" i="6"/>
  <c r="B1553" i="6"/>
  <c r="Q1553" i="6"/>
  <c r="A1554" i="6"/>
  <c r="B1554" i="6"/>
  <c r="Q1554" i="6"/>
  <c r="A1555" i="6"/>
  <c r="B1555" i="6"/>
  <c r="Q1555" i="6"/>
  <c r="A1556" i="6"/>
  <c r="B1556" i="6"/>
  <c r="Q1556" i="6"/>
  <c r="A1557" i="6"/>
  <c r="B1557" i="6"/>
  <c r="Q1557" i="6"/>
  <c r="A1558" i="6"/>
  <c r="B1558" i="6"/>
  <c r="Q1558" i="6"/>
  <c r="A1559" i="6"/>
  <c r="B1559" i="6"/>
  <c r="Q1559" i="6"/>
  <c r="A1560" i="6"/>
  <c r="B1560" i="6"/>
  <c r="Q1560" i="6"/>
  <c r="L105" i="10"/>
  <c r="R2" i="6"/>
  <c r="H9" i="10"/>
  <c r="P9" i="10"/>
  <c r="P8" i="10"/>
  <c r="P7" i="10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369" i="6"/>
  <c r="A370" i="6"/>
  <c r="A371" i="6"/>
  <c r="A372" i="6"/>
  <c r="A373" i="6"/>
  <c r="A374" i="6"/>
  <c r="A375" i="6"/>
  <c r="A376" i="6"/>
  <c r="A377" i="6"/>
  <c r="A378" i="6"/>
  <c r="A379" i="6"/>
  <c r="A380" i="6"/>
  <c r="A381" i="6"/>
  <c r="A382" i="6"/>
  <c r="A383" i="6"/>
  <c r="A384" i="6"/>
  <c r="A385" i="6"/>
  <c r="A386" i="6"/>
  <c r="A387" i="6"/>
  <c r="A388" i="6"/>
  <c r="A389" i="6"/>
  <c r="A390" i="6"/>
  <c r="A391" i="6"/>
  <c r="A392" i="6"/>
  <c r="A393" i="6"/>
  <c r="A394" i="6"/>
  <c r="A395" i="6"/>
  <c r="A396" i="6"/>
  <c r="A397" i="6"/>
  <c r="A398" i="6"/>
  <c r="A399" i="6"/>
  <c r="A400" i="6"/>
  <c r="A401" i="6"/>
  <c r="A402" i="6"/>
  <c r="A403" i="6"/>
  <c r="A404" i="6"/>
  <c r="A405" i="6"/>
  <c r="A406" i="6"/>
  <c r="A407" i="6"/>
  <c r="A408" i="6"/>
  <c r="A409" i="6"/>
  <c r="A410" i="6"/>
  <c r="A411" i="6"/>
  <c r="A412" i="6"/>
  <c r="A413" i="6"/>
  <c r="A414" i="6"/>
  <c r="A415" i="6"/>
  <c r="A416" i="6"/>
  <c r="A417" i="6"/>
  <c r="A418" i="6"/>
  <c r="A419" i="6"/>
  <c r="A420" i="6"/>
  <c r="A421" i="6"/>
  <c r="A422" i="6"/>
  <c r="A423" i="6"/>
  <c r="A424" i="6"/>
  <c r="A425" i="6"/>
  <c r="A426" i="6"/>
  <c r="A427" i="6"/>
  <c r="A428" i="6"/>
  <c r="A429" i="6"/>
  <c r="A430" i="6"/>
  <c r="A431" i="6"/>
  <c r="A432" i="6"/>
  <c r="A433" i="6"/>
  <c r="A434" i="6"/>
  <c r="A435" i="6"/>
  <c r="A436" i="6"/>
  <c r="A437" i="6"/>
  <c r="A438" i="6"/>
  <c r="A439" i="6"/>
  <c r="A440" i="6"/>
  <c r="A441" i="6"/>
  <c r="A442" i="6"/>
  <c r="A443" i="6"/>
  <c r="A444" i="6"/>
  <c r="A445" i="6"/>
  <c r="A446" i="6"/>
  <c r="A447" i="6"/>
  <c r="A448" i="6"/>
  <c r="A449" i="6"/>
  <c r="A450" i="6"/>
  <c r="A451" i="6"/>
  <c r="A452" i="6"/>
  <c r="A453" i="6"/>
  <c r="A454" i="6"/>
  <c r="A455" i="6"/>
  <c r="A456" i="6"/>
  <c r="A457" i="6"/>
  <c r="A458" i="6"/>
  <c r="A459" i="6"/>
  <c r="A460" i="6"/>
  <c r="A461" i="6"/>
  <c r="A462" i="6"/>
  <c r="A463" i="6"/>
  <c r="A464" i="6"/>
  <c r="A465" i="6"/>
  <c r="A466" i="6"/>
  <c r="A467" i="6"/>
  <c r="A468" i="6"/>
  <c r="A469" i="6"/>
  <c r="A470" i="6"/>
  <c r="A471" i="6"/>
  <c r="A472" i="6"/>
  <c r="A473" i="6"/>
  <c r="A474" i="6"/>
  <c r="A475" i="6"/>
  <c r="A476" i="6"/>
  <c r="A477" i="6"/>
  <c r="A478" i="6"/>
  <c r="A479" i="6"/>
  <c r="A480" i="6"/>
  <c r="A481" i="6"/>
  <c r="A482" i="6"/>
  <c r="A483" i="6"/>
  <c r="A484" i="6"/>
  <c r="A485" i="6"/>
  <c r="A486" i="6"/>
  <c r="A487" i="6"/>
  <c r="A488" i="6"/>
  <c r="A489" i="6"/>
  <c r="A490" i="6"/>
  <c r="A491" i="6"/>
  <c r="A492" i="6"/>
  <c r="A493" i="6"/>
  <c r="A494" i="6"/>
  <c r="A495" i="6"/>
  <c r="A496" i="6"/>
  <c r="A497" i="6"/>
  <c r="A498" i="6"/>
  <c r="A499" i="6"/>
  <c r="A500" i="6"/>
  <c r="A501" i="6"/>
  <c r="A502" i="6"/>
  <c r="A503" i="6"/>
  <c r="A504" i="6"/>
  <c r="A505" i="6"/>
  <c r="A506" i="6"/>
  <c r="A507" i="6"/>
  <c r="A508" i="6"/>
  <c r="A509" i="6"/>
  <c r="A510" i="6"/>
  <c r="A511" i="6"/>
  <c r="A512" i="6"/>
  <c r="A513" i="6"/>
  <c r="A514" i="6"/>
  <c r="A515" i="6"/>
  <c r="A516" i="6"/>
  <c r="A517" i="6"/>
  <c r="A518" i="6"/>
  <c r="A519" i="6"/>
  <c r="A520" i="6"/>
  <c r="A521" i="6"/>
  <c r="A522" i="6"/>
  <c r="A523" i="6"/>
  <c r="A524" i="6"/>
  <c r="A525" i="6"/>
  <c r="A526" i="6"/>
  <c r="A527" i="6"/>
  <c r="A528" i="6"/>
  <c r="A529" i="6"/>
  <c r="A530" i="6"/>
  <c r="A531" i="6"/>
  <c r="A532" i="6"/>
  <c r="A533" i="6"/>
  <c r="A534" i="6"/>
  <c r="A535" i="6"/>
  <c r="A536" i="6"/>
  <c r="A537" i="6"/>
  <c r="A538" i="6"/>
  <c r="A539" i="6"/>
  <c r="A540" i="6"/>
  <c r="A541" i="6"/>
  <c r="A542" i="6"/>
  <c r="A543" i="6"/>
  <c r="A544" i="6"/>
  <c r="A545" i="6"/>
  <c r="A546" i="6"/>
  <c r="A547" i="6"/>
  <c r="A548" i="6"/>
  <c r="A549" i="6"/>
  <c r="A550" i="6"/>
  <c r="A551" i="6"/>
  <c r="A552" i="6"/>
  <c r="A553" i="6"/>
  <c r="A554" i="6"/>
  <c r="A555" i="6"/>
  <c r="A556" i="6"/>
  <c r="A557" i="6"/>
  <c r="A558" i="6"/>
  <c r="A559" i="6"/>
  <c r="A560" i="6"/>
  <c r="A561" i="6"/>
  <c r="A562" i="6"/>
  <c r="A563" i="6"/>
  <c r="A564" i="6"/>
  <c r="A565" i="6"/>
  <c r="A566" i="6"/>
  <c r="A567" i="6"/>
  <c r="A568" i="6"/>
  <c r="A569" i="6"/>
  <c r="A570" i="6"/>
  <c r="A571" i="6"/>
  <c r="A572" i="6"/>
  <c r="A573" i="6"/>
  <c r="A574" i="6"/>
  <c r="A575" i="6"/>
  <c r="A576" i="6"/>
  <c r="A577" i="6"/>
  <c r="A578" i="6"/>
  <c r="A579" i="6"/>
  <c r="A580" i="6"/>
  <c r="A581" i="6"/>
  <c r="A582" i="6"/>
  <c r="A583" i="6"/>
  <c r="A584" i="6"/>
  <c r="A585" i="6"/>
  <c r="A586" i="6"/>
  <c r="A587" i="6"/>
  <c r="A588" i="6"/>
  <c r="A589" i="6"/>
  <c r="A590" i="6"/>
  <c r="A591" i="6"/>
  <c r="A592" i="6"/>
  <c r="A593" i="6"/>
  <c r="A594" i="6"/>
  <c r="A595" i="6"/>
  <c r="A596" i="6"/>
  <c r="A597" i="6"/>
  <c r="A598" i="6"/>
  <c r="A599" i="6"/>
  <c r="A600" i="6"/>
  <c r="A601" i="6"/>
  <c r="A602" i="6"/>
  <c r="A603" i="6"/>
  <c r="A604" i="6"/>
  <c r="A605" i="6"/>
  <c r="A606" i="6"/>
  <c r="A607" i="6"/>
  <c r="A608" i="6"/>
  <c r="A609" i="6"/>
  <c r="A610" i="6"/>
  <c r="A611" i="6"/>
  <c r="A612" i="6"/>
  <c r="A613" i="6"/>
  <c r="A614" i="6"/>
  <c r="A615" i="6"/>
  <c r="A616" i="6"/>
  <c r="A617" i="6"/>
  <c r="A618" i="6"/>
  <c r="A619" i="6"/>
  <c r="A620" i="6"/>
  <c r="A621" i="6"/>
  <c r="A622" i="6"/>
  <c r="A623" i="6"/>
  <c r="A624" i="6"/>
  <c r="A625" i="6"/>
  <c r="A626" i="6"/>
  <c r="A627" i="6"/>
  <c r="A628" i="6"/>
  <c r="A629" i="6"/>
  <c r="A630" i="6"/>
  <c r="A631" i="6"/>
  <c r="A632" i="6"/>
  <c r="A633" i="6"/>
  <c r="A634" i="6"/>
  <c r="A635" i="6"/>
  <c r="A636" i="6"/>
  <c r="A637" i="6"/>
  <c r="A638" i="6"/>
  <c r="A639" i="6"/>
  <c r="A640" i="6"/>
  <c r="A641" i="6"/>
  <c r="A642" i="6"/>
  <c r="A643" i="6"/>
  <c r="A644" i="6"/>
  <c r="A645" i="6"/>
  <c r="A646" i="6"/>
  <c r="A647" i="6"/>
  <c r="A648" i="6"/>
  <c r="A649" i="6"/>
  <c r="A650" i="6"/>
  <c r="A651" i="6"/>
  <c r="A652" i="6"/>
  <c r="A653" i="6"/>
  <c r="A654" i="6"/>
  <c r="A655" i="6"/>
  <c r="A656" i="6"/>
  <c r="A657" i="6"/>
  <c r="A658" i="6"/>
  <c r="A659" i="6"/>
  <c r="A660" i="6"/>
  <c r="A661" i="6"/>
  <c r="A662" i="6"/>
  <c r="A663" i="6"/>
  <c r="A664" i="6"/>
  <c r="A665" i="6"/>
  <c r="A666" i="6"/>
  <c r="A667" i="6"/>
  <c r="A668" i="6"/>
  <c r="A669" i="6"/>
  <c r="A670" i="6"/>
  <c r="A671" i="6"/>
  <c r="A672" i="6"/>
  <c r="A673" i="6"/>
  <c r="A674" i="6"/>
  <c r="A675" i="6"/>
  <c r="A676" i="6"/>
  <c r="A677" i="6"/>
  <c r="A678" i="6"/>
  <c r="A679" i="6"/>
  <c r="A680" i="6"/>
  <c r="A681" i="6"/>
  <c r="A682" i="6"/>
  <c r="A683" i="6"/>
  <c r="A684" i="6"/>
  <c r="A685" i="6"/>
  <c r="A686" i="6"/>
  <c r="A687" i="6"/>
  <c r="A688" i="6"/>
  <c r="A689" i="6"/>
  <c r="A690" i="6"/>
  <c r="A691" i="6"/>
  <c r="A692" i="6"/>
  <c r="A693" i="6"/>
  <c r="A694" i="6"/>
  <c r="A695" i="6"/>
  <c r="A696" i="6"/>
  <c r="A697" i="6"/>
  <c r="A698" i="6"/>
  <c r="A699" i="6"/>
  <c r="A700" i="6"/>
  <c r="A701" i="6"/>
  <c r="A702" i="6"/>
  <c r="A703" i="6"/>
  <c r="A704" i="6"/>
  <c r="A705" i="6"/>
  <c r="A706" i="6"/>
  <c r="A707" i="6"/>
  <c r="A708" i="6"/>
  <c r="A709" i="6"/>
  <c r="A710" i="6"/>
  <c r="A711" i="6"/>
  <c r="A712" i="6"/>
  <c r="A713" i="6"/>
  <c r="A714" i="6"/>
  <c r="A715" i="6"/>
  <c r="A716" i="6"/>
  <c r="A717" i="6"/>
  <c r="A718" i="6"/>
  <c r="A719" i="6"/>
  <c r="A720" i="6"/>
  <c r="A721" i="6"/>
  <c r="A722" i="6"/>
  <c r="A723" i="6"/>
  <c r="A724" i="6"/>
  <c r="A725" i="6"/>
  <c r="A726" i="6"/>
  <c r="A727" i="6"/>
  <c r="A728" i="6"/>
  <c r="A729" i="6"/>
  <c r="A730" i="6"/>
  <c r="A731" i="6"/>
  <c r="A732" i="6"/>
  <c r="A733" i="6"/>
  <c r="A734" i="6"/>
  <c r="A735" i="6"/>
  <c r="A736" i="6"/>
  <c r="A737" i="6"/>
  <c r="A738" i="6"/>
  <c r="A739" i="6"/>
  <c r="A740" i="6"/>
  <c r="A741" i="6"/>
  <c r="A742" i="6"/>
  <c r="A743" i="6"/>
  <c r="A744" i="6"/>
  <c r="A745" i="6"/>
  <c r="A746" i="6"/>
  <c r="A747" i="6"/>
  <c r="A748" i="6"/>
  <c r="A749" i="6"/>
  <c r="A750" i="6"/>
  <c r="A751" i="6"/>
  <c r="A752" i="6"/>
  <c r="A753" i="6"/>
  <c r="A754" i="6"/>
  <c r="A755" i="6"/>
  <c r="A756" i="6"/>
  <c r="A757" i="6"/>
  <c r="A758" i="6"/>
  <c r="A759" i="6"/>
  <c r="A760" i="6"/>
  <c r="A761" i="6"/>
  <c r="A762" i="6"/>
  <c r="A763" i="6"/>
  <c r="A764" i="6"/>
  <c r="A765" i="6"/>
  <c r="A766" i="6"/>
  <c r="A767" i="6"/>
  <c r="A768" i="6"/>
  <c r="A769" i="6"/>
  <c r="A770" i="6"/>
  <c r="A771" i="6"/>
  <c r="A772" i="6"/>
  <c r="A773" i="6"/>
  <c r="A774" i="6"/>
  <c r="A775" i="6"/>
  <c r="A776" i="6"/>
  <c r="A777" i="6"/>
  <c r="A778" i="6"/>
  <c r="A779" i="6"/>
  <c r="A780" i="6"/>
  <c r="A781" i="6"/>
  <c r="A782" i="6"/>
  <c r="A783" i="6"/>
  <c r="A784" i="6"/>
  <c r="A785" i="6"/>
  <c r="A786" i="6"/>
  <c r="A787" i="6"/>
  <c r="A788" i="6"/>
  <c r="A789" i="6"/>
  <c r="A790" i="6"/>
  <c r="A791" i="6"/>
  <c r="A792" i="6"/>
  <c r="A793" i="6"/>
  <c r="A794" i="6"/>
  <c r="A795" i="6"/>
  <c r="A796" i="6"/>
  <c r="A797" i="6"/>
  <c r="A798" i="6"/>
  <c r="A799" i="6"/>
  <c r="A800" i="6"/>
  <c r="A801" i="6"/>
  <c r="A802" i="6"/>
  <c r="A803" i="6"/>
  <c r="A804" i="6"/>
  <c r="A805" i="6"/>
  <c r="A806" i="6"/>
  <c r="A807" i="6"/>
  <c r="A808" i="6"/>
  <c r="A809" i="6"/>
  <c r="A810" i="6"/>
  <c r="A811" i="6"/>
  <c r="A812" i="6"/>
  <c r="A813" i="6"/>
  <c r="A814" i="6"/>
  <c r="A815" i="6"/>
  <c r="A816" i="6"/>
  <c r="A817" i="6"/>
  <c r="A818" i="6"/>
  <c r="A819" i="6"/>
  <c r="A820" i="6"/>
  <c r="A821" i="6"/>
  <c r="A822" i="6"/>
  <c r="A823" i="6"/>
  <c r="A824" i="6"/>
  <c r="A825" i="6"/>
  <c r="A826" i="6"/>
  <c r="A827" i="6"/>
  <c r="A828" i="6"/>
  <c r="A829" i="6"/>
  <c r="A830" i="6"/>
  <c r="A831" i="6"/>
  <c r="A832" i="6"/>
  <c r="A833" i="6"/>
  <c r="A834" i="6"/>
  <c r="A835" i="6"/>
  <c r="A836" i="6"/>
  <c r="A837" i="6"/>
  <c r="A838" i="6"/>
  <c r="A839" i="6"/>
  <c r="A840" i="6"/>
  <c r="A841" i="6"/>
  <c r="A842" i="6"/>
  <c r="A843" i="6"/>
  <c r="A844" i="6"/>
  <c r="A845" i="6"/>
  <c r="A846" i="6"/>
  <c r="A847" i="6"/>
  <c r="A848" i="6"/>
  <c r="A849" i="6"/>
  <c r="A850" i="6"/>
  <c r="A851" i="6"/>
  <c r="A852" i="6"/>
  <c r="A853" i="6"/>
  <c r="A854" i="6"/>
  <c r="A855" i="6"/>
  <c r="A856" i="6"/>
  <c r="A857" i="6"/>
  <c r="A858" i="6"/>
  <c r="A859" i="6"/>
  <c r="A860" i="6"/>
  <c r="A861" i="6"/>
  <c r="A862" i="6"/>
  <c r="A863" i="6"/>
  <c r="A864" i="6"/>
  <c r="A865" i="6"/>
  <c r="A866" i="6"/>
  <c r="A867" i="6"/>
  <c r="A868" i="6"/>
  <c r="A869" i="6"/>
  <c r="A870" i="6"/>
  <c r="A871" i="6"/>
  <c r="A872" i="6"/>
  <c r="A873" i="6"/>
  <c r="A874" i="6"/>
  <c r="A875" i="6"/>
  <c r="A876" i="6"/>
  <c r="A877" i="6"/>
  <c r="A878" i="6"/>
  <c r="A879" i="6"/>
  <c r="A880" i="6"/>
  <c r="A881" i="6"/>
  <c r="A882" i="6"/>
  <c r="A883" i="6"/>
  <c r="A884" i="6"/>
  <c r="A885" i="6"/>
  <c r="A886" i="6"/>
  <c r="A887" i="6"/>
  <c r="A888" i="6"/>
  <c r="A889" i="6"/>
  <c r="A890" i="6"/>
  <c r="A891" i="6"/>
  <c r="A892" i="6"/>
  <c r="A893" i="6"/>
  <c r="A894" i="6"/>
  <c r="A895" i="6"/>
  <c r="A896" i="6"/>
  <c r="A897" i="6"/>
  <c r="A898" i="6"/>
  <c r="A899" i="6"/>
  <c r="A900" i="6"/>
  <c r="A901" i="6"/>
  <c r="A902" i="6"/>
  <c r="A903" i="6"/>
  <c r="A904" i="6"/>
  <c r="A905" i="6"/>
  <c r="A906" i="6"/>
  <c r="A907" i="6"/>
  <c r="A908" i="6"/>
  <c r="A909" i="6"/>
  <c r="A910" i="6"/>
  <c r="A911" i="6"/>
  <c r="A912" i="6"/>
  <c r="A913" i="6"/>
  <c r="A914" i="6"/>
  <c r="A915" i="6"/>
  <c r="A916" i="6"/>
  <c r="A917" i="6"/>
  <c r="A918" i="6"/>
  <c r="A919" i="6"/>
  <c r="A920" i="6"/>
  <c r="A921" i="6"/>
  <c r="A922" i="6"/>
  <c r="A923" i="6"/>
  <c r="A924" i="6"/>
  <c r="A925" i="6"/>
  <c r="A926" i="6"/>
  <c r="A927" i="6"/>
  <c r="A928" i="6"/>
  <c r="A929" i="6"/>
  <c r="A930" i="6"/>
  <c r="A931" i="6"/>
  <c r="A932" i="6"/>
  <c r="A933" i="6"/>
  <c r="A934" i="6"/>
  <c r="A935" i="6"/>
  <c r="A936" i="6"/>
  <c r="A937" i="6"/>
  <c r="A938" i="6"/>
  <c r="A939" i="6"/>
  <c r="A940" i="6"/>
  <c r="A941" i="6"/>
  <c r="A942" i="6"/>
  <c r="A943" i="6"/>
  <c r="A944" i="6"/>
  <c r="A945" i="6"/>
  <c r="A946" i="6"/>
  <c r="A947" i="6"/>
  <c r="A948" i="6"/>
  <c r="A949" i="6"/>
  <c r="A950" i="6"/>
  <c r="A951" i="6"/>
  <c r="A952" i="6"/>
  <c r="A953" i="6"/>
  <c r="A954" i="6"/>
  <c r="A955" i="6"/>
  <c r="A956" i="6"/>
  <c r="A957" i="6"/>
  <c r="A958" i="6"/>
  <c r="A959" i="6"/>
  <c r="A960" i="6"/>
  <c r="A961" i="6"/>
  <c r="A962" i="6"/>
  <c r="A963" i="6"/>
  <c r="A964" i="6"/>
  <c r="A965" i="6"/>
  <c r="A966" i="6"/>
  <c r="A967" i="6"/>
  <c r="A968" i="6"/>
  <c r="A969" i="6"/>
  <c r="A970" i="6"/>
  <c r="A971" i="6"/>
  <c r="A972" i="6"/>
  <c r="A973" i="6"/>
  <c r="A974" i="6"/>
  <c r="A975" i="6"/>
  <c r="A976" i="6"/>
  <c r="A977" i="6"/>
  <c r="A978" i="6"/>
  <c r="A979" i="6"/>
  <c r="A980" i="6"/>
  <c r="A981" i="6"/>
  <c r="A982" i="6"/>
  <c r="A983" i="6"/>
  <c r="A984" i="6"/>
  <c r="A985" i="6"/>
  <c r="A986" i="6"/>
  <c r="A987" i="6"/>
  <c r="A988" i="6"/>
  <c r="A989" i="6"/>
  <c r="A990" i="6"/>
  <c r="A991" i="6"/>
  <c r="A992" i="6"/>
  <c r="A993" i="6"/>
  <c r="A994" i="6"/>
  <c r="A995" i="6"/>
  <c r="A996" i="6"/>
  <c r="A997" i="6"/>
  <c r="A998" i="6"/>
  <c r="A999" i="6"/>
  <c r="A1000" i="6"/>
  <c r="A1001" i="6"/>
  <c r="A1002" i="6"/>
  <c r="A1003" i="6"/>
  <c r="A1004" i="6"/>
  <c r="A1005" i="6"/>
  <c r="A1006" i="6"/>
  <c r="A1007" i="6"/>
  <c r="A1008" i="6"/>
  <c r="A1009" i="6"/>
  <c r="A1010" i="6"/>
  <c r="A1011" i="6"/>
  <c r="A1012" i="6"/>
  <c r="A1013" i="6"/>
  <c r="A1014" i="6"/>
  <c r="A1015" i="6"/>
  <c r="A1016" i="6"/>
  <c r="A1017" i="6"/>
  <c r="A1018" i="6"/>
  <c r="A1019" i="6"/>
  <c r="A1020" i="6"/>
  <c r="A1021" i="6"/>
  <c r="A1022" i="6"/>
  <c r="A1023" i="6"/>
  <c r="A1024" i="6"/>
  <c r="A1025" i="6"/>
  <c r="A1026" i="6"/>
  <c r="A1027" i="6"/>
  <c r="A1028" i="6"/>
  <c r="A1029" i="6"/>
  <c r="A1030" i="6"/>
  <c r="A1031" i="6"/>
  <c r="A1032" i="6"/>
  <c r="A1033" i="6"/>
  <c r="A1034" i="6"/>
  <c r="A1035" i="6"/>
  <c r="A1036" i="6"/>
  <c r="A1037" i="6"/>
  <c r="A1038" i="6"/>
  <c r="A1039" i="6"/>
  <c r="A1040" i="6"/>
  <c r="A1041" i="6"/>
  <c r="A1042" i="6"/>
  <c r="A1043" i="6"/>
  <c r="A1044" i="6"/>
  <c r="A1045" i="6"/>
  <c r="A1046" i="6"/>
  <c r="A1047" i="6"/>
  <c r="A1048" i="6"/>
  <c r="A1049" i="6"/>
  <c r="A1050" i="6"/>
  <c r="A1051" i="6"/>
  <c r="A1052" i="6"/>
  <c r="A1053" i="6"/>
  <c r="A1054" i="6"/>
  <c r="A1055" i="6"/>
  <c r="A1056" i="6"/>
  <c r="A1057" i="6"/>
  <c r="A1058" i="6"/>
  <c r="A1059" i="6"/>
  <c r="A1060" i="6"/>
  <c r="A1061" i="6"/>
  <c r="A1062" i="6"/>
  <c r="A1063" i="6"/>
  <c r="A1064" i="6"/>
  <c r="A1065" i="6"/>
  <c r="A1066" i="6"/>
  <c r="A1067" i="6"/>
  <c r="A1068" i="6"/>
  <c r="A1069" i="6"/>
  <c r="A1070" i="6"/>
  <c r="A1071" i="6"/>
  <c r="A1072" i="6"/>
  <c r="A1073" i="6"/>
  <c r="A1074" i="6"/>
  <c r="A1075" i="6"/>
  <c r="A1076" i="6"/>
  <c r="A1077" i="6"/>
  <c r="A1078" i="6"/>
  <c r="A1079" i="6"/>
  <c r="A1080" i="6"/>
  <c r="A1081" i="6"/>
  <c r="A1082" i="6"/>
  <c r="A1083" i="6"/>
  <c r="A1084" i="6"/>
  <c r="A1085" i="6"/>
  <c r="A1086" i="6"/>
  <c r="A1087" i="6"/>
  <c r="A1088" i="6"/>
  <c r="A1089" i="6"/>
  <c r="A1090" i="6"/>
  <c r="A1091" i="6"/>
  <c r="A1092" i="6"/>
  <c r="A1093" i="6"/>
  <c r="A1094" i="6"/>
  <c r="A1095" i="6"/>
  <c r="A1096" i="6"/>
  <c r="A1097" i="6"/>
  <c r="A1098" i="6"/>
  <c r="A1099" i="6"/>
  <c r="A1100" i="6"/>
  <c r="A1101" i="6"/>
  <c r="A1102" i="6"/>
  <c r="A1103" i="6"/>
  <c r="A1104" i="6"/>
  <c r="A1105" i="6"/>
  <c r="A1106" i="6"/>
  <c r="A1107" i="6"/>
  <c r="A1108" i="6"/>
  <c r="A1109" i="6"/>
  <c r="A1110" i="6"/>
  <c r="A1111" i="6"/>
  <c r="A1112" i="6"/>
  <c r="A1113" i="6"/>
  <c r="A1114" i="6"/>
  <c r="A1115" i="6"/>
  <c r="A1116" i="6"/>
  <c r="A1117" i="6"/>
  <c r="A1118" i="6"/>
  <c r="A1119" i="6"/>
  <c r="A1120" i="6"/>
  <c r="A1121" i="6"/>
  <c r="A1122" i="6"/>
  <c r="A1123" i="6"/>
  <c r="A1124" i="6"/>
  <c r="A1125" i="6"/>
  <c r="A1126" i="6"/>
  <c r="A1127" i="6"/>
  <c r="A1128" i="6"/>
  <c r="A1129" i="6"/>
  <c r="A1130" i="6"/>
  <c r="A1131" i="6"/>
  <c r="A1132" i="6"/>
  <c r="A1133" i="6"/>
  <c r="A1134" i="6"/>
  <c r="A1135" i="6"/>
  <c r="A1136" i="6"/>
  <c r="A1137" i="6"/>
  <c r="A1138" i="6"/>
  <c r="A1139" i="6"/>
  <c r="A1140" i="6"/>
  <c r="A1141" i="6"/>
  <c r="A1142" i="6"/>
  <c r="A1143" i="6"/>
  <c r="A1144" i="6"/>
  <c r="A1145" i="6"/>
  <c r="A1146" i="6"/>
  <c r="A1147" i="6"/>
  <c r="A1148" i="6"/>
  <c r="A1149" i="6"/>
  <c r="A1150" i="6"/>
  <c r="A1151" i="6"/>
  <c r="A1152" i="6"/>
  <c r="A1153" i="6"/>
  <c r="A1154" i="6"/>
  <c r="A1155" i="6"/>
  <c r="A1156" i="6"/>
  <c r="A1157" i="6"/>
  <c r="A1158" i="6"/>
  <c r="A1159" i="6"/>
  <c r="A1160" i="6"/>
  <c r="A1161" i="6"/>
  <c r="A1162" i="6"/>
  <c r="A1163" i="6"/>
  <c r="A1164" i="6"/>
  <c r="A1165" i="6"/>
  <c r="A1166" i="6"/>
  <c r="A1167" i="6"/>
  <c r="A1168" i="6"/>
  <c r="A1169" i="6"/>
  <c r="A1170" i="6"/>
  <c r="A1171" i="6"/>
  <c r="A1172" i="6"/>
  <c r="A1173" i="6"/>
  <c r="A1174" i="6"/>
  <c r="A1175" i="6"/>
  <c r="A1176" i="6"/>
  <c r="A1177" i="6"/>
  <c r="A1178" i="6"/>
  <c r="A1179" i="6"/>
  <c r="A1180" i="6"/>
  <c r="A1181" i="6"/>
  <c r="A1182" i="6"/>
  <c r="A1183" i="6"/>
  <c r="A1184" i="6"/>
  <c r="A1185" i="6"/>
  <c r="A1186" i="6"/>
  <c r="A1187" i="6"/>
  <c r="A1188" i="6"/>
  <c r="A1189" i="6"/>
  <c r="A1190" i="6"/>
  <c r="A1191" i="6"/>
  <c r="A1192" i="6"/>
  <c r="A1193" i="6"/>
  <c r="A1194" i="6"/>
  <c r="A1195" i="6"/>
  <c r="A1196" i="6"/>
  <c r="A1197" i="6"/>
  <c r="A1198" i="6"/>
  <c r="A1199" i="6"/>
  <c r="A1200" i="6"/>
  <c r="A1201" i="6"/>
  <c r="A1202" i="6"/>
  <c r="A1203" i="6"/>
  <c r="A1204" i="6"/>
  <c r="A1205" i="6"/>
  <c r="A1206" i="6"/>
  <c r="A1207" i="6"/>
  <c r="A1208" i="6"/>
  <c r="A1209" i="6"/>
  <c r="A1210" i="6"/>
  <c r="A1211" i="6"/>
  <c r="A1212" i="6"/>
  <c r="A1213" i="6"/>
  <c r="A1214" i="6"/>
  <c r="A1215" i="6"/>
  <c r="A1216" i="6"/>
  <c r="A1217" i="6"/>
  <c r="A1218" i="6"/>
  <c r="A1219" i="6"/>
  <c r="A1220" i="6"/>
  <c r="A1221" i="6"/>
  <c r="A1222" i="6"/>
  <c r="A1223" i="6"/>
  <c r="A1224" i="6"/>
  <c r="A1225" i="6"/>
  <c r="A1226" i="6"/>
  <c r="A1227" i="6"/>
  <c r="A1228" i="6"/>
  <c r="A1229" i="6"/>
  <c r="A1230" i="6"/>
  <c r="A1231" i="6"/>
  <c r="A1232" i="6"/>
  <c r="A1233" i="6"/>
  <c r="A1234" i="6"/>
  <c r="A1235" i="6"/>
  <c r="A1236" i="6"/>
  <c r="A1237" i="6"/>
  <c r="A1238" i="6"/>
  <c r="A1239" i="6"/>
  <c r="A1240" i="6"/>
  <c r="A1241" i="6"/>
  <c r="A1242" i="6"/>
  <c r="A1243" i="6"/>
  <c r="A1244" i="6"/>
  <c r="A1245" i="6"/>
  <c r="A1246" i="6"/>
  <c r="A1247" i="6"/>
  <c r="A1248" i="6"/>
  <c r="A1249" i="6"/>
  <c r="A1250" i="6"/>
  <c r="A1251" i="6"/>
  <c r="A1252" i="6"/>
  <c r="A1253" i="6"/>
  <c r="A1254" i="6"/>
  <c r="A1255" i="6"/>
  <c r="A1256" i="6"/>
  <c r="A2" i="6"/>
  <c r="B210" i="6"/>
  <c r="Q210" i="6"/>
  <c r="B211" i="6"/>
  <c r="Q211" i="6"/>
  <c r="B212" i="6"/>
  <c r="Q212" i="6"/>
  <c r="B213" i="6"/>
  <c r="Q213" i="6"/>
  <c r="B214" i="6"/>
  <c r="Q214" i="6"/>
  <c r="B215" i="6"/>
  <c r="Q215" i="6"/>
  <c r="B216" i="6"/>
  <c r="Q216" i="6"/>
  <c r="B217" i="6"/>
  <c r="Q217" i="6"/>
  <c r="B218" i="6"/>
  <c r="Q218" i="6"/>
  <c r="B219" i="6"/>
  <c r="Q219" i="6"/>
  <c r="B220" i="6"/>
  <c r="Q220" i="6"/>
  <c r="B221" i="6"/>
  <c r="Q221" i="6"/>
  <c r="B222" i="6"/>
  <c r="Q222" i="6"/>
  <c r="B223" i="6"/>
  <c r="Q223" i="6"/>
  <c r="B224" i="6"/>
  <c r="Q224" i="6"/>
  <c r="B225" i="6"/>
  <c r="Q225" i="6"/>
  <c r="B226" i="6"/>
  <c r="Q226" i="6"/>
  <c r="B227" i="6"/>
  <c r="Q227" i="6"/>
  <c r="B228" i="6"/>
  <c r="Q228" i="6"/>
  <c r="B229" i="6"/>
  <c r="Q229" i="6"/>
  <c r="B230" i="6"/>
  <c r="Q230" i="6"/>
  <c r="B231" i="6"/>
  <c r="Q231" i="6"/>
  <c r="B232" i="6"/>
  <c r="Q232" i="6"/>
  <c r="B233" i="6"/>
  <c r="Q233" i="6"/>
  <c r="B234" i="6"/>
  <c r="Q234" i="6"/>
  <c r="B235" i="6"/>
  <c r="Q235" i="6"/>
  <c r="B236" i="6"/>
  <c r="Q236" i="6"/>
  <c r="B237" i="6"/>
  <c r="Q237" i="6"/>
  <c r="B238" i="6"/>
  <c r="Q238" i="6"/>
  <c r="B239" i="6"/>
  <c r="Q239" i="6"/>
  <c r="B240" i="6"/>
  <c r="Q240" i="6"/>
  <c r="B241" i="6"/>
  <c r="Q241" i="6"/>
  <c r="B242" i="6"/>
  <c r="Q242" i="6"/>
  <c r="B243" i="6"/>
  <c r="Q243" i="6"/>
  <c r="B244" i="6"/>
  <c r="Q244" i="6"/>
  <c r="B245" i="6"/>
  <c r="Q245" i="6"/>
  <c r="B246" i="6"/>
  <c r="Q246" i="6"/>
  <c r="B247" i="6"/>
  <c r="Q247" i="6"/>
  <c r="B248" i="6"/>
  <c r="Q248" i="6"/>
  <c r="B249" i="6"/>
  <c r="Q249" i="6"/>
  <c r="B250" i="6"/>
  <c r="Q250" i="6"/>
  <c r="B251" i="6"/>
  <c r="Q251" i="6"/>
  <c r="B252" i="6"/>
  <c r="Q252" i="6"/>
  <c r="B253" i="6"/>
  <c r="Q253" i="6"/>
  <c r="B254" i="6"/>
  <c r="Q254" i="6"/>
  <c r="B255" i="6"/>
  <c r="Q255" i="6"/>
  <c r="B256" i="6"/>
  <c r="Q256" i="6"/>
  <c r="B257" i="6"/>
  <c r="Q257" i="6"/>
  <c r="B258" i="6"/>
  <c r="Q258" i="6"/>
  <c r="B259" i="6"/>
  <c r="Q259" i="6"/>
  <c r="B260" i="6"/>
  <c r="Q260" i="6"/>
  <c r="B261" i="6"/>
  <c r="Q261" i="6"/>
  <c r="B262" i="6"/>
  <c r="Q262" i="6"/>
  <c r="B263" i="6"/>
  <c r="Q263" i="6"/>
  <c r="B264" i="6"/>
  <c r="Q264" i="6"/>
  <c r="B265" i="6"/>
  <c r="Q265" i="6"/>
  <c r="B266" i="6"/>
  <c r="Q266" i="6"/>
  <c r="B267" i="6"/>
  <c r="Q267" i="6"/>
  <c r="B268" i="6"/>
  <c r="Q268" i="6"/>
  <c r="B269" i="6"/>
  <c r="Q269" i="6"/>
  <c r="B270" i="6"/>
  <c r="Q270" i="6"/>
  <c r="B271" i="6"/>
  <c r="Q271" i="6"/>
  <c r="B272" i="6"/>
  <c r="Q272" i="6"/>
  <c r="B273" i="6"/>
  <c r="Q273" i="6"/>
  <c r="B274" i="6"/>
  <c r="Q274" i="6"/>
  <c r="B275" i="6"/>
  <c r="Q275" i="6"/>
  <c r="B276" i="6"/>
  <c r="Q276" i="6"/>
  <c r="B277" i="6"/>
  <c r="Q277" i="6"/>
  <c r="B278" i="6"/>
  <c r="Q278" i="6"/>
  <c r="B279" i="6"/>
  <c r="Q279" i="6"/>
  <c r="B280" i="6"/>
  <c r="Q280" i="6"/>
  <c r="B281" i="6"/>
  <c r="Q281" i="6"/>
  <c r="B282" i="6"/>
  <c r="Q282" i="6"/>
  <c r="B283" i="6"/>
  <c r="Q283" i="6"/>
  <c r="B284" i="6"/>
  <c r="Q284" i="6"/>
  <c r="B285" i="6"/>
  <c r="Q285" i="6"/>
  <c r="B286" i="6"/>
  <c r="Q286" i="6"/>
  <c r="B287" i="6"/>
  <c r="Q287" i="6"/>
  <c r="B288" i="6"/>
  <c r="Q288" i="6"/>
  <c r="B289" i="6"/>
  <c r="Q289" i="6"/>
  <c r="B290" i="6"/>
  <c r="Q290" i="6"/>
  <c r="B291" i="6"/>
  <c r="Q291" i="6"/>
  <c r="B292" i="6"/>
  <c r="Q292" i="6"/>
  <c r="B293" i="6"/>
  <c r="Q293" i="6"/>
  <c r="B294" i="6"/>
  <c r="Q294" i="6"/>
  <c r="B295" i="6"/>
  <c r="Q295" i="6"/>
  <c r="B296" i="6"/>
  <c r="Q296" i="6"/>
  <c r="B297" i="6"/>
  <c r="Q297" i="6"/>
  <c r="B298" i="6"/>
  <c r="Q298" i="6"/>
  <c r="B299" i="6"/>
  <c r="Q299" i="6"/>
  <c r="B300" i="6"/>
  <c r="Q300" i="6"/>
  <c r="B301" i="6"/>
  <c r="Q301" i="6"/>
  <c r="B302" i="6"/>
  <c r="Q302" i="6"/>
  <c r="B303" i="6"/>
  <c r="Q303" i="6"/>
  <c r="B304" i="6"/>
  <c r="Q304" i="6"/>
  <c r="B305" i="6"/>
  <c r="Q305" i="6"/>
  <c r="B306" i="6"/>
  <c r="Q306" i="6"/>
  <c r="B307" i="6"/>
  <c r="Q307" i="6"/>
  <c r="B308" i="6"/>
  <c r="Q308" i="6"/>
  <c r="B309" i="6"/>
  <c r="Q309" i="6"/>
  <c r="B310" i="6"/>
  <c r="Q310" i="6"/>
  <c r="B311" i="6"/>
  <c r="Q311" i="6"/>
  <c r="B312" i="6"/>
  <c r="Q312" i="6"/>
  <c r="B313" i="6"/>
  <c r="Q313" i="6"/>
  <c r="B314" i="6"/>
  <c r="Q314" i="6"/>
  <c r="B315" i="6"/>
  <c r="Q315" i="6"/>
  <c r="B316" i="6"/>
  <c r="Q316" i="6"/>
  <c r="B317" i="6"/>
  <c r="Q317" i="6"/>
  <c r="B318" i="6"/>
  <c r="Q318" i="6"/>
  <c r="B319" i="6"/>
  <c r="Q319" i="6"/>
  <c r="B320" i="6"/>
  <c r="Q320" i="6"/>
  <c r="B321" i="6"/>
  <c r="Q321" i="6"/>
  <c r="B322" i="6"/>
  <c r="Q322" i="6"/>
  <c r="B323" i="6"/>
  <c r="Q323" i="6"/>
  <c r="B324" i="6"/>
  <c r="Q324" i="6"/>
  <c r="B325" i="6"/>
  <c r="Q325" i="6"/>
  <c r="B326" i="6"/>
  <c r="Q326" i="6"/>
  <c r="B327" i="6"/>
  <c r="Q327" i="6"/>
  <c r="B328" i="6"/>
  <c r="Q328" i="6"/>
  <c r="B329" i="6"/>
  <c r="Q329" i="6"/>
  <c r="B330" i="6"/>
  <c r="Q330" i="6"/>
  <c r="B331" i="6"/>
  <c r="Q331" i="6"/>
  <c r="B332" i="6"/>
  <c r="Q332" i="6"/>
  <c r="B333" i="6"/>
  <c r="Q333" i="6"/>
  <c r="B334" i="6"/>
  <c r="Q334" i="6"/>
  <c r="B335" i="6"/>
  <c r="Q335" i="6"/>
  <c r="B336" i="6"/>
  <c r="Q336" i="6"/>
  <c r="B337" i="6"/>
  <c r="Q337" i="6"/>
  <c r="B338" i="6"/>
  <c r="Q338" i="6"/>
  <c r="B339" i="6"/>
  <c r="Q339" i="6"/>
  <c r="B340" i="6"/>
  <c r="Q340" i="6"/>
  <c r="B341" i="6"/>
  <c r="Q341" i="6"/>
  <c r="B342" i="6"/>
  <c r="Q342" i="6"/>
  <c r="B343" i="6"/>
  <c r="Q343" i="6"/>
  <c r="B344" i="6"/>
  <c r="Q344" i="6"/>
  <c r="B345" i="6"/>
  <c r="Q345" i="6"/>
  <c r="B346" i="6"/>
  <c r="Q346" i="6"/>
  <c r="B347" i="6"/>
  <c r="Q347" i="6"/>
  <c r="B348" i="6"/>
  <c r="Q348" i="6"/>
  <c r="B349" i="6"/>
  <c r="Q349" i="6"/>
  <c r="B350" i="6"/>
  <c r="Q350" i="6"/>
  <c r="B351" i="6"/>
  <c r="Q351" i="6"/>
  <c r="B352" i="6"/>
  <c r="Q352" i="6"/>
  <c r="B353" i="6"/>
  <c r="Q353" i="6"/>
  <c r="B354" i="6"/>
  <c r="Q354" i="6"/>
  <c r="B355" i="6"/>
  <c r="Q355" i="6"/>
  <c r="B356" i="6"/>
  <c r="Q356" i="6"/>
  <c r="B357" i="6"/>
  <c r="Q357" i="6"/>
  <c r="B358" i="6"/>
  <c r="Q358" i="6"/>
  <c r="B359" i="6"/>
  <c r="Q359" i="6"/>
  <c r="B360" i="6"/>
  <c r="Q360" i="6"/>
  <c r="B361" i="6"/>
  <c r="Q361" i="6"/>
  <c r="B362" i="6"/>
  <c r="Q362" i="6"/>
  <c r="B363" i="6"/>
  <c r="Q363" i="6"/>
  <c r="B364" i="6"/>
  <c r="Q364" i="6"/>
  <c r="B365" i="6"/>
  <c r="Q365" i="6"/>
  <c r="B366" i="6"/>
  <c r="Q366" i="6"/>
  <c r="B367" i="6"/>
  <c r="Q367" i="6"/>
  <c r="B368" i="6"/>
  <c r="Q368" i="6"/>
  <c r="B369" i="6"/>
  <c r="Q369" i="6"/>
  <c r="B370" i="6"/>
  <c r="Q370" i="6"/>
  <c r="B371" i="6"/>
  <c r="Q371" i="6"/>
  <c r="B372" i="6"/>
  <c r="Q372" i="6"/>
  <c r="B373" i="6"/>
  <c r="Q373" i="6"/>
  <c r="B374" i="6"/>
  <c r="Q374" i="6"/>
  <c r="B375" i="6"/>
  <c r="Q375" i="6"/>
  <c r="B376" i="6"/>
  <c r="Q376" i="6"/>
  <c r="B377" i="6"/>
  <c r="Q377" i="6"/>
  <c r="B378" i="6"/>
  <c r="Q378" i="6"/>
  <c r="B379" i="6"/>
  <c r="Q379" i="6"/>
  <c r="B380" i="6"/>
  <c r="Q380" i="6"/>
  <c r="B381" i="6"/>
  <c r="Q381" i="6"/>
  <c r="B382" i="6"/>
  <c r="Q382" i="6"/>
  <c r="B383" i="6"/>
  <c r="Q383" i="6"/>
  <c r="B384" i="6"/>
  <c r="Q384" i="6"/>
  <c r="B385" i="6"/>
  <c r="Q385" i="6"/>
  <c r="B386" i="6"/>
  <c r="Q386" i="6"/>
  <c r="B387" i="6"/>
  <c r="Q387" i="6"/>
  <c r="B388" i="6"/>
  <c r="Q388" i="6"/>
  <c r="B389" i="6"/>
  <c r="Q389" i="6"/>
  <c r="B390" i="6"/>
  <c r="Q390" i="6"/>
  <c r="B391" i="6"/>
  <c r="Q391" i="6"/>
  <c r="B392" i="6"/>
  <c r="Q392" i="6"/>
  <c r="B393" i="6"/>
  <c r="Q393" i="6"/>
  <c r="B394" i="6"/>
  <c r="Q394" i="6"/>
  <c r="B395" i="6"/>
  <c r="Q395" i="6"/>
  <c r="B396" i="6"/>
  <c r="Q396" i="6"/>
  <c r="B397" i="6"/>
  <c r="Q397" i="6"/>
  <c r="B398" i="6"/>
  <c r="Q398" i="6"/>
  <c r="B399" i="6"/>
  <c r="Q399" i="6"/>
  <c r="B400" i="6"/>
  <c r="Q400" i="6"/>
  <c r="B401" i="6"/>
  <c r="Q401" i="6"/>
  <c r="B402" i="6"/>
  <c r="Q402" i="6"/>
  <c r="B403" i="6"/>
  <c r="Q403" i="6"/>
  <c r="B404" i="6"/>
  <c r="Q404" i="6"/>
  <c r="B405" i="6"/>
  <c r="Q405" i="6"/>
  <c r="B406" i="6"/>
  <c r="Q406" i="6"/>
  <c r="B407" i="6"/>
  <c r="Q407" i="6"/>
  <c r="B408" i="6"/>
  <c r="Q408" i="6"/>
  <c r="B409" i="6"/>
  <c r="Q409" i="6"/>
  <c r="B410" i="6"/>
  <c r="Q410" i="6"/>
  <c r="B411" i="6"/>
  <c r="Q411" i="6"/>
  <c r="B412" i="6"/>
  <c r="Q412" i="6"/>
  <c r="B413" i="6"/>
  <c r="Q413" i="6"/>
  <c r="B414" i="6"/>
  <c r="Q414" i="6"/>
  <c r="B415" i="6"/>
  <c r="Q415" i="6"/>
  <c r="B416" i="6"/>
  <c r="Q416" i="6"/>
  <c r="B417" i="6"/>
  <c r="Q417" i="6"/>
  <c r="B418" i="6"/>
  <c r="Q418" i="6"/>
  <c r="B419" i="6"/>
  <c r="Q419" i="6"/>
  <c r="B420" i="6"/>
  <c r="Q420" i="6"/>
  <c r="B421" i="6"/>
  <c r="Q421" i="6"/>
  <c r="B422" i="6"/>
  <c r="Q422" i="6"/>
  <c r="B423" i="6"/>
  <c r="Q423" i="6"/>
  <c r="B424" i="6"/>
  <c r="Q424" i="6"/>
  <c r="B425" i="6"/>
  <c r="Q425" i="6"/>
  <c r="B426" i="6"/>
  <c r="Q426" i="6"/>
  <c r="B427" i="6"/>
  <c r="Q427" i="6"/>
  <c r="B428" i="6"/>
  <c r="Q428" i="6"/>
  <c r="B429" i="6"/>
  <c r="Q429" i="6"/>
  <c r="B430" i="6"/>
  <c r="Q430" i="6"/>
  <c r="B431" i="6"/>
  <c r="Q431" i="6"/>
  <c r="B432" i="6"/>
  <c r="Q432" i="6"/>
  <c r="B433" i="6"/>
  <c r="Q433" i="6"/>
  <c r="B434" i="6"/>
  <c r="Q434" i="6"/>
  <c r="B435" i="6"/>
  <c r="Q435" i="6"/>
  <c r="B436" i="6"/>
  <c r="Q436" i="6"/>
  <c r="B437" i="6"/>
  <c r="Q437" i="6"/>
  <c r="B438" i="6"/>
  <c r="Q438" i="6"/>
  <c r="B439" i="6"/>
  <c r="Q439" i="6"/>
  <c r="B440" i="6"/>
  <c r="Q440" i="6"/>
  <c r="B441" i="6"/>
  <c r="Q441" i="6"/>
  <c r="B442" i="6"/>
  <c r="Q442" i="6"/>
  <c r="B443" i="6"/>
  <c r="Q443" i="6"/>
  <c r="B444" i="6"/>
  <c r="Q444" i="6"/>
  <c r="B445" i="6"/>
  <c r="Q445" i="6"/>
  <c r="B446" i="6"/>
  <c r="Q446" i="6"/>
  <c r="B447" i="6"/>
  <c r="Q447" i="6"/>
  <c r="B448" i="6"/>
  <c r="Q448" i="6"/>
  <c r="B449" i="6"/>
  <c r="Q449" i="6"/>
  <c r="B450" i="6"/>
  <c r="Q450" i="6"/>
  <c r="B451" i="6"/>
  <c r="Q451" i="6"/>
  <c r="B452" i="6"/>
  <c r="Q452" i="6"/>
  <c r="B453" i="6"/>
  <c r="Q453" i="6"/>
  <c r="B454" i="6"/>
  <c r="Q454" i="6"/>
  <c r="B455" i="6"/>
  <c r="Q455" i="6"/>
  <c r="B456" i="6"/>
  <c r="Q456" i="6"/>
  <c r="B457" i="6"/>
  <c r="Q457" i="6"/>
  <c r="B458" i="6"/>
  <c r="Q458" i="6"/>
  <c r="B459" i="6"/>
  <c r="Q459" i="6"/>
  <c r="B460" i="6"/>
  <c r="Q460" i="6"/>
  <c r="B461" i="6"/>
  <c r="Q461" i="6"/>
  <c r="B462" i="6"/>
  <c r="Q462" i="6"/>
  <c r="B463" i="6"/>
  <c r="Q463" i="6"/>
  <c r="B464" i="6"/>
  <c r="Q464" i="6"/>
  <c r="B465" i="6"/>
  <c r="Q465" i="6"/>
  <c r="B466" i="6"/>
  <c r="Q466" i="6"/>
  <c r="B467" i="6"/>
  <c r="Q467" i="6"/>
  <c r="B468" i="6"/>
  <c r="Q468" i="6"/>
  <c r="B469" i="6"/>
  <c r="Q469" i="6"/>
  <c r="B470" i="6"/>
  <c r="Q470" i="6"/>
  <c r="B471" i="6"/>
  <c r="Q471" i="6"/>
  <c r="B472" i="6"/>
  <c r="Q472" i="6"/>
  <c r="B473" i="6"/>
  <c r="Q473" i="6"/>
  <c r="B474" i="6"/>
  <c r="Q474" i="6"/>
  <c r="B475" i="6"/>
  <c r="Q475" i="6"/>
  <c r="B476" i="6"/>
  <c r="Q476" i="6"/>
  <c r="B477" i="6"/>
  <c r="Q477" i="6"/>
  <c r="B478" i="6"/>
  <c r="Q478" i="6"/>
  <c r="B479" i="6"/>
  <c r="Q479" i="6"/>
  <c r="B480" i="6"/>
  <c r="Q480" i="6"/>
  <c r="B481" i="6"/>
  <c r="Q481" i="6"/>
  <c r="B482" i="6"/>
  <c r="Q482" i="6"/>
  <c r="B483" i="6"/>
  <c r="Q483" i="6"/>
  <c r="B484" i="6"/>
  <c r="Q484" i="6"/>
  <c r="B485" i="6"/>
  <c r="Q485" i="6"/>
  <c r="B486" i="6"/>
  <c r="Q486" i="6"/>
  <c r="B487" i="6"/>
  <c r="Q487" i="6"/>
  <c r="B488" i="6"/>
  <c r="Q488" i="6"/>
  <c r="B489" i="6"/>
  <c r="Q489" i="6"/>
  <c r="B490" i="6"/>
  <c r="Q490" i="6"/>
  <c r="B491" i="6"/>
  <c r="Q491" i="6"/>
  <c r="B492" i="6"/>
  <c r="Q492" i="6"/>
  <c r="B493" i="6"/>
  <c r="Q493" i="6"/>
  <c r="B494" i="6"/>
  <c r="Q494" i="6"/>
  <c r="B495" i="6"/>
  <c r="Q495" i="6"/>
  <c r="B496" i="6"/>
  <c r="Q496" i="6"/>
  <c r="B497" i="6"/>
  <c r="Q497" i="6"/>
  <c r="B498" i="6"/>
  <c r="Q498" i="6"/>
  <c r="B499" i="6"/>
  <c r="Q499" i="6"/>
  <c r="B500" i="6"/>
  <c r="Q500" i="6"/>
  <c r="B501" i="6"/>
  <c r="Q501" i="6"/>
  <c r="B502" i="6"/>
  <c r="Q502" i="6"/>
  <c r="B503" i="6"/>
  <c r="Q503" i="6"/>
  <c r="B504" i="6"/>
  <c r="Q504" i="6"/>
  <c r="B505" i="6"/>
  <c r="Q505" i="6"/>
  <c r="B506" i="6"/>
  <c r="Q506" i="6"/>
  <c r="B507" i="6"/>
  <c r="Q507" i="6"/>
  <c r="B508" i="6"/>
  <c r="Q508" i="6"/>
  <c r="B509" i="6"/>
  <c r="Q509" i="6"/>
  <c r="B510" i="6"/>
  <c r="Q510" i="6"/>
  <c r="B511" i="6"/>
  <c r="Q511" i="6"/>
  <c r="B512" i="6"/>
  <c r="Q512" i="6"/>
  <c r="B513" i="6"/>
  <c r="Q513" i="6"/>
  <c r="B514" i="6"/>
  <c r="Q514" i="6"/>
  <c r="B515" i="6"/>
  <c r="Q515" i="6"/>
  <c r="B516" i="6"/>
  <c r="Q516" i="6"/>
  <c r="B517" i="6"/>
  <c r="Q517" i="6"/>
  <c r="B518" i="6"/>
  <c r="Q518" i="6"/>
  <c r="B519" i="6"/>
  <c r="Q519" i="6"/>
  <c r="B520" i="6"/>
  <c r="Q520" i="6"/>
  <c r="B521" i="6"/>
  <c r="Q521" i="6"/>
  <c r="B522" i="6"/>
  <c r="Q522" i="6"/>
  <c r="B523" i="6"/>
  <c r="Q523" i="6"/>
  <c r="B524" i="6"/>
  <c r="Q524" i="6"/>
  <c r="B525" i="6"/>
  <c r="Q525" i="6"/>
  <c r="B526" i="6"/>
  <c r="Q526" i="6"/>
  <c r="B527" i="6"/>
  <c r="Q527" i="6"/>
  <c r="B528" i="6"/>
  <c r="Q528" i="6"/>
  <c r="B529" i="6"/>
  <c r="Q529" i="6"/>
  <c r="B530" i="6"/>
  <c r="Q530" i="6"/>
  <c r="B531" i="6"/>
  <c r="Q531" i="6"/>
  <c r="B532" i="6"/>
  <c r="Q532" i="6"/>
  <c r="B533" i="6"/>
  <c r="Q533" i="6"/>
  <c r="B534" i="6"/>
  <c r="Q534" i="6"/>
  <c r="B535" i="6"/>
  <c r="Q535" i="6"/>
  <c r="B536" i="6"/>
  <c r="Q536" i="6"/>
  <c r="B537" i="6"/>
  <c r="Q537" i="6"/>
  <c r="B538" i="6"/>
  <c r="Q538" i="6"/>
  <c r="B539" i="6"/>
  <c r="Q539" i="6"/>
  <c r="B540" i="6"/>
  <c r="Q540" i="6"/>
  <c r="B541" i="6"/>
  <c r="Q541" i="6"/>
  <c r="B542" i="6"/>
  <c r="Q542" i="6"/>
  <c r="B543" i="6"/>
  <c r="Q543" i="6"/>
  <c r="B544" i="6"/>
  <c r="Q544" i="6"/>
  <c r="B545" i="6"/>
  <c r="Q545" i="6"/>
  <c r="B546" i="6"/>
  <c r="Q546" i="6"/>
  <c r="B547" i="6"/>
  <c r="Q547" i="6"/>
  <c r="B548" i="6"/>
  <c r="Q548" i="6"/>
  <c r="B549" i="6"/>
  <c r="Q549" i="6"/>
  <c r="B550" i="6"/>
  <c r="Q550" i="6"/>
  <c r="B551" i="6"/>
  <c r="Q551" i="6"/>
  <c r="B552" i="6"/>
  <c r="Q552" i="6"/>
  <c r="B553" i="6"/>
  <c r="Q553" i="6"/>
  <c r="B554" i="6"/>
  <c r="Q554" i="6"/>
  <c r="B555" i="6"/>
  <c r="Q555" i="6"/>
  <c r="B556" i="6"/>
  <c r="Q556" i="6"/>
  <c r="B557" i="6"/>
  <c r="Q557" i="6"/>
  <c r="B558" i="6"/>
  <c r="Q558" i="6"/>
  <c r="B559" i="6"/>
  <c r="Q559" i="6"/>
  <c r="B560" i="6"/>
  <c r="Q560" i="6"/>
  <c r="B561" i="6"/>
  <c r="Q561" i="6"/>
  <c r="B562" i="6"/>
  <c r="Q562" i="6"/>
  <c r="B563" i="6"/>
  <c r="Q563" i="6"/>
  <c r="B564" i="6"/>
  <c r="Q564" i="6"/>
  <c r="B565" i="6"/>
  <c r="Q565" i="6"/>
  <c r="B566" i="6"/>
  <c r="Q566" i="6"/>
  <c r="B567" i="6"/>
  <c r="Q567" i="6"/>
  <c r="B568" i="6"/>
  <c r="Q568" i="6"/>
  <c r="B569" i="6"/>
  <c r="Q569" i="6"/>
  <c r="B570" i="6"/>
  <c r="Q570" i="6"/>
  <c r="B571" i="6"/>
  <c r="Q571" i="6"/>
  <c r="B572" i="6"/>
  <c r="Q572" i="6"/>
  <c r="B573" i="6"/>
  <c r="Q573" i="6"/>
  <c r="B574" i="6"/>
  <c r="Q574" i="6"/>
  <c r="B575" i="6"/>
  <c r="Q575" i="6"/>
  <c r="B576" i="6"/>
  <c r="Q576" i="6"/>
  <c r="B577" i="6"/>
  <c r="Q577" i="6"/>
  <c r="B578" i="6"/>
  <c r="Q578" i="6"/>
  <c r="B579" i="6"/>
  <c r="Q579" i="6"/>
  <c r="B580" i="6"/>
  <c r="Q580" i="6"/>
  <c r="B581" i="6"/>
  <c r="Q581" i="6"/>
  <c r="B582" i="6"/>
  <c r="Q582" i="6"/>
  <c r="B583" i="6"/>
  <c r="B584" i="6"/>
  <c r="Q584" i="6"/>
  <c r="B585" i="6"/>
  <c r="Q585" i="6"/>
  <c r="B586" i="6"/>
  <c r="Q586" i="6"/>
  <c r="B587" i="6"/>
  <c r="Q587" i="6"/>
  <c r="B588" i="6"/>
  <c r="Q588" i="6"/>
  <c r="B589" i="6"/>
  <c r="Q589" i="6"/>
  <c r="B590" i="6"/>
  <c r="Q590" i="6"/>
  <c r="B591" i="6"/>
  <c r="Q591" i="6"/>
  <c r="B592" i="6"/>
  <c r="Q592" i="6"/>
  <c r="B593" i="6"/>
  <c r="Q593" i="6"/>
  <c r="B594" i="6"/>
  <c r="Q594" i="6"/>
  <c r="B595" i="6"/>
  <c r="Q595" i="6"/>
  <c r="B596" i="6"/>
  <c r="Q596" i="6"/>
  <c r="B597" i="6"/>
  <c r="Q597" i="6"/>
  <c r="B598" i="6"/>
  <c r="Q598" i="6"/>
  <c r="B599" i="6"/>
  <c r="Q599" i="6"/>
  <c r="B600" i="6"/>
  <c r="Q600" i="6"/>
  <c r="B601" i="6"/>
  <c r="Q601" i="6"/>
  <c r="B602" i="6"/>
  <c r="Q602" i="6"/>
  <c r="B603" i="6"/>
  <c r="Q603" i="6"/>
  <c r="B604" i="6"/>
  <c r="Q604" i="6"/>
  <c r="B605" i="6"/>
  <c r="Q605" i="6"/>
  <c r="B606" i="6"/>
  <c r="Q606" i="6"/>
  <c r="B607" i="6"/>
  <c r="Q607" i="6"/>
  <c r="B608" i="6"/>
  <c r="Q608" i="6"/>
  <c r="B609" i="6"/>
  <c r="Q609" i="6"/>
  <c r="B610" i="6"/>
  <c r="Q610" i="6"/>
  <c r="B611" i="6"/>
  <c r="Q611" i="6"/>
  <c r="B612" i="6"/>
  <c r="Q612" i="6"/>
  <c r="B613" i="6"/>
  <c r="Q613" i="6"/>
  <c r="B614" i="6"/>
  <c r="Q614" i="6"/>
  <c r="B615" i="6"/>
  <c r="Q615" i="6"/>
  <c r="B616" i="6"/>
  <c r="Q616" i="6"/>
  <c r="B617" i="6"/>
  <c r="Q617" i="6"/>
  <c r="B618" i="6"/>
  <c r="Q618" i="6"/>
  <c r="B619" i="6"/>
  <c r="Q619" i="6"/>
  <c r="B620" i="6"/>
  <c r="Q620" i="6"/>
  <c r="B621" i="6"/>
  <c r="Q621" i="6"/>
  <c r="B622" i="6"/>
  <c r="Q622" i="6"/>
  <c r="B623" i="6"/>
  <c r="Q623" i="6"/>
  <c r="B624" i="6"/>
  <c r="Q624" i="6"/>
  <c r="B625" i="6"/>
  <c r="Q625" i="6"/>
  <c r="B626" i="6"/>
  <c r="Q626" i="6"/>
  <c r="B627" i="6"/>
  <c r="Q627" i="6"/>
  <c r="B628" i="6"/>
  <c r="Q628" i="6"/>
  <c r="B629" i="6"/>
  <c r="Q629" i="6"/>
  <c r="B630" i="6"/>
  <c r="Q630" i="6"/>
  <c r="B631" i="6"/>
  <c r="Q631" i="6"/>
  <c r="B632" i="6"/>
  <c r="Q632" i="6"/>
  <c r="B633" i="6"/>
  <c r="Q633" i="6"/>
  <c r="B634" i="6"/>
  <c r="Q634" i="6"/>
  <c r="B635" i="6"/>
  <c r="Q635" i="6"/>
  <c r="B636" i="6"/>
  <c r="Q636" i="6"/>
  <c r="B637" i="6"/>
  <c r="Q637" i="6"/>
  <c r="B638" i="6"/>
  <c r="Q638" i="6"/>
  <c r="B639" i="6"/>
  <c r="Q639" i="6"/>
  <c r="B640" i="6"/>
  <c r="Q640" i="6"/>
  <c r="B641" i="6"/>
  <c r="Q641" i="6"/>
  <c r="B642" i="6"/>
  <c r="Q642" i="6"/>
  <c r="B643" i="6"/>
  <c r="Q643" i="6"/>
  <c r="B644" i="6"/>
  <c r="Q644" i="6"/>
  <c r="B645" i="6"/>
  <c r="Q645" i="6"/>
  <c r="B646" i="6"/>
  <c r="Q646" i="6"/>
  <c r="B647" i="6"/>
  <c r="Q647" i="6"/>
  <c r="B648" i="6"/>
  <c r="Q648" i="6"/>
  <c r="B649" i="6"/>
  <c r="Q649" i="6"/>
  <c r="B650" i="6"/>
  <c r="Q650" i="6"/>
  <c r="B651" i="6"/>
  <c r="Q651" i="6"/>
  <c r="B652" i="6"/>
  <c r="Q652" i="6"/>
  <c r="B653" i="6"/>
  <c r="Q653" i="6"/>
  <c r="B654" i="6"/>
  <c r="Q654" i="6"/>
  <c r="B655" i="6"/>
  <c r="Q655" i="6"/>
  <c r="B656" i="6"/>
  <c r="Q656" i="6"/>
  <c r="B657" i="6"/>
  <c r="Q657" i="6"/>
  <c r="B658" i="6"/>
  <c r="Q658" i="6"/>
  <c r="B659" i="6"/>
  <c r="Q659" i="6"/>
  <c r="B660" i="6"/>
  <c r="Q660" i="6"/>
  <c r="B661" i="6"/>
  <c r="Q661" i="6"/>
  <c r="B662" i="6"/>
  <c r="Q662" i="6"/>
  <c r="B663" i="6"/>
  <c r="Q663" i="6"/>
  <c r="B664" i="6"/>
  <c r="Q664" i="6"/>
  <c r="B665" i="6"/>
  <c r="Q665" i="6"/>
  <c r="B666" i="6"/>
  <c r="Q666" i="6"/>
  <c r="B667" i="6"/>
  <c r="Q667" i="6"/>
  <c r="B668" i="6"/>
  <c r="Q668" i="6"/>
  <c r="B669" i="6"/>
  <c r="Q669" i="6"/>
  <c r="B670" i="6"/>
  <c r="Q670" i="6"/>
  <c r="B671" i="6"/>
  <c r="Q671" i="6"/>
  <c r="B672" i="6"/>
  <c r="Q672" i="6"/>
  <c r="B673" i="6"/>
  <c r="Q673" i="6"/>
  <c r="B674" i="6"/>
  <c r="Q674" i="6"/>
  <c r="B675" i="6"/>
  <c r="Q675" i="6"/>
  <c r="B676" i="6"/>
  <c r="Q676" i="6"/>
  <c r="B677" i="6"/>
  <c r="Q677" i="6"/>
  <c r="B678" i="6"/>
  <c r="Q678" i="6"/>
  <c r="B679" i="6"/>
  <c r="Q679" i="6"/>
  <c r="B680" i="6"/>
  <c r="Q680" i="6"/>
  <c r="B681" i="6"/>
  <c r="Q681" i="6"/>
  <c r="B682" i="6"/>
  <c r="Q682" i="6"/>
  <c r="B683" i="6"/>
  <c r="Q683" i="6"/>
  <c r="B684" i="6"/>
  <c r="Q684" i="6"/>
  <c r="B685" i="6"/>
  <c r="Q685" i="6"/>
  <c r="B686" i="6"/>
  <c r="Q686" i="6"/>
  <c r="B687" i="6"/>
  <c r="Q687" i="6"/>
  <c r="B688" i="6"/>
  <c r="Q688" i="6"/>
  <c r="B689" i="6"/>
  <c r="Q689" i="6"/>
  <c r="B690" i="6"/>
  <c r="Q690" i="6"/>
  <c r="B691" i="6"/>
  <c r="Q691" i="6"/>
  <c r="B692" i="6"/>
  <c r="Q692" i="6"/>
  <c r="B693" i="6"/>
  <c r="Q693" i="6"/>
  <c r="B694" i="6"/>
  <c r="Q694" i="6"/>
  <c r="B695" i="6"/>
  <c r="Q695" i="6"/>
  <c r="B696" i="6"/>
  <c r="Q696" i="6"/>
  <c r="B697" i="6"/>
  <c r="Q697" i="6"/>
  <c r="B698" i="6"/>
  <c r="Q698" i="6"/>
  <c r="B699" i="6"/>
  <c r="Q699" i="6"/>
  <c r="B700" i="6"/>
  <c r="Q700" i="6"/>
  <c r="B701" i="6"/>
  <c r="Q701" i="6"/>
  <c r="B702" i="6"/>
  <c r="Q702" i="6"/>
  <c r="B703" i="6"/>
  <c r="Q703" i="6"/>
  <c r="B704" i="6"/>
  <c r="Q704" i="6"/>
  <c r="B705" i="6"/>
  <c r="Q705" i="6"/>
  <c r="B706" i="6"/>
  <c r="Q706" i="6"/>
  <c r="B707" i="6"/>
  <c r="Q707" i="6"/>
  <c r="B708" i="6"/>
  <c r="Q708" i="6"/>
  <c r="B709" i="6"/>
  <c r="Q709" i="6"/>
  <c r="B710" i="6"/>
  <c r="Q710" i="6"/>
  <c r="B711" i="6"/>
  <c r="Q711" i="6"/>
  <c r="B712" i="6"/>
  <c r="Q712" i="6"/>
  <c r="B713" i="6"/>
  <c r="Q713" i="6"/>
  <c r="B714" i="6"/>
  <c r="Q714" i="6"/>
  <c r="B715" i="6"/>
  <c r="Q715" i="6"/>
  <c r="B716" i="6"/>
  <c r="Q716" i="6"/>
  <c r="B717" i="6"/>
  <c r="Q717" i="6"/>
  <c r="B718" i="6"/>
  <c r="Q718" i="6"/>
  <c r="B719" i="6"/>
  <c r="Q719" i="6"/>
  <c r="B720" i="6"/>
  <c r="Q720" i="6"/>
  <c r="B721" i="6"/>
  <c r="Q721" i="6"/>
  <c r="B722" i="6"/>
  <c r="Q722" i="6"/>
  <c r="B723" i="6"/>
  <c r="Q723" i="6"/>
  <c r="B724" i="6"/>
  <c r="Q724" i="6"/>
  <c r="B725" i="6"/>
  <c r="Q725" i="6"/>
  <c r="B726" i="6"/>
  <c r="Q726" i="6"/>
  <c r="B727" i="6"/>
  <c r="Q727" i="6"/>
  <c r="B728" i="6"/>
  <c r="Q728" i="6"/>
  <c r="B729" i="6"/>
  <c r="Q729" i="6"/>
  <c r="B730" i="6"/>
  <c r="Q730" i="6"/>
  <c r="B731" i="6"/>
  <c r="Q731" i="6"/>
  <c r="B732" i="6"/>
  <c r="Q732" i="6"/>
  <c r="B733" i="6"/>
  <c r="Q733" i="6"/>
  <c r="B734" i="6"/>
  <c r="Q734" i="6"/>
  <c r="B735" i="6"/>
  <c r="Q735" i="6"/>
  <c r="B736" i="6"/>
  <c r="Q736" i="6"/>
  <c r="B737" i="6"/>
  <c r="Q737" i="6"/>
  <c r="B738" i="6"/>
  <c r="Q738" i="6"/>
  <c r="B739" i="6"/>
  <c r="Q739" i="6"/>
  <c r="B740" i="6"/>
  <c r="Q740" i="6"/>
  <c r="B741" i="6"/>
  <c r="Q741" i="6"/>
  <c r="B742" i="6"/>
  <c r="Q742" i="6"/>
  <c r="B743" i="6"/>
  <c r="Q743" i="6"/>
  <c r="B744" i="6"/>
  <c r="Q744" i="6"/>
  <c r="B745" i="6"/>
  <c r="Q745" i="6"/>
  <c r="B746" i="6"/>
  <c r="Q746" i="6"/>
  <c r="B747" i="6"/>
  <c r="Q747" i="6"/>
  <c r="B748" i="6"/>
  <c r="Q748" i="6"/>
  <c r="B749" i="6"/>
  <c r="Q749" i="6"/>
  <c r="B750" i="6"/>
  <c r="Q750" i="6"/>
  <c r="B751" i="6"/>
  <c r="Q751" i="6"/>
  <c r="B752" i="6"/>
  <c r="Q752" i="6"/>
  <c r="B753" i="6"/>
  <c r="Q753" i="6"/>
  <c r="B754" i="6"/>
  <c r="Q754" i="6"/>
  <c r="B755" i="6"/>
  <c r="Q755" i="6"/>
  <c r="B756" i="6"/>
  <c r="Q756" i="6"/>
  <c r="B757" i="6"/>
  <c r="Q757" i="6"/>
  <c r="B758" i="6"/>
  <c r="Q758" i="6"/>
  <c r="B759" i="6"/>
  <c r="Q759" i="6"/>
  <c r="B760" i="6"/>
  <c r="Q760" i="6"/>
  <c r="B761" i="6"/>
  <c r="Q761" i="6"/>
  <c r="B762" i="6"/>
  <c r="Q762" i="6"/>
  <c r="B763" i="6"/>
  <c r="Q763" i="6"/>
  <c r="B764" i="6"/>
  <c r="Q764" i="6"/>
  <c r="B765" i="6"/>
  <c r="Q765" i="6"/>
  <c r="B766" i="6"/>
  <c r="Q766" i="6"/>
  <c r="B767" i="6"/>
  <c r="Q767" i="6"/>
  <c r="B768" i="6"/>
  <c r="Q768" i="6"/>
  <c r="B769" i="6"/>
  <c r="Q769" i="6"/>
  <c r="B770" i="6"/>
  <c r="Q770" i="6"/>
  <c r="B771" i="6"/>
  <c r="Q771" i="6"/>
  <c r="B772" i="6"/>
  <c r="Q772" i="6"/>
  <c r="B773" i="6"/>
  <c r="Q773" i="6"/>
  <c r="B774" i="6"/>
  <c r="Q774" i="6"/>
  <c r="B775" i="6"/>
  <c r="Q775" i="6"/>
  <c r="B776" i="6"/>
  <c r="Q776" i="6"/>
  <c r="B777" i="6"/>
  <c r="Q777" i="6"/>
  <c r="B778" i="6"/>
  <c r="Q778" i="6"/>
  <c r="B779" i="6"/>
  <c r="Q779" i="6"/>
  <c r="B780" i="6"/>
  <c r="Q780" i="6"/>
  <c r="B781" i="6"/>
  <c r="Q781" i="6"/>
  <c r="B782" i="6"/>
  <c r="Q782" i="6"/>
  <c r="B783" i="6"/>
  <c r="Q783" i="6"/>
  <c r="B784" i="6"/>
  <c r="Q784" i="6"/>
  <c r="B785" i="6"/>
  <c r="Q785" i="6"/>
  <c r="B786" i="6"/>
  <c r="Q786" i="6"/>
  <c r="B787" i="6"/>
  <c r="Q787" i="6"/>
  <c r="B788" i="6"/>
  <c r="Q788" i="6"/>
  <c r="B789" i="6"/>
  <c r="Q789" i="6"/>
  <c r="B790" i="6"/>
  <c r="Q790" i="6"/>
  <c r="B791" i="6"/>
  <c r="Q791" i="6"/>
  <c r="B792" i="6"/>
  <c r="Q792" i="6"/>
  <c r="B793" i="6"/>
  <c r="Q793" i="6"/>
  <c r="B794" i="6"/>
  <c r="Q794" i="6"/>
  <c r="B795" i="6"/>
  <c r="Q795" i="6"/>
  <c r="B796" i="6"/>
  <c r="Q796" i="6"/>
  <c r="B797" i="6"/>
  <c r="Q797" i="6"/>
  <c r="B798" i="6"/>
  <c r="Q798" i="6"/>
  <c r="B799" i="6"/>
  <c r="Q799" i="6"/>
  <c r="B800" i="6"/>
  <c r="Q800" i="6"/>
  <c r="B801" i="6"/>
  <c r="Q801" i="6"/>
  <c r="B802" i="6"/>
  <c r="Q802" i="6"/>
  <c r="B803" i="6"/>
  <c r="Q803" i="6"/>
  <c r="B804" i="6"/>
  <c r="Q804" i="6"/>
  <c r="B805" i="6"/>
  <c r="Q805" i="6"/>
  <c r="B806" i="6"/>
  <c r="Q806" i="6"/>
  <c r="B807" i="6"/>
  <c r="Q807" i="6"/>
  <c r="B808" i="6"/>
  <c r="Q808" i="6"/>
  <c r="B809" i="6"/>
  <c r="Q809" i="6"/>
  <c r="B810" i="6"/>
  <c r="Q810" i="6"/>
  <c r="B811" i="6"/>
  <c r="Q811" i="6"/>
  <c r="B812" i="6"/>
  <c r="Q812" i="6"/>
  <c r="B813" i="6"/>
  <c r="Q813" i="6"/>
  <c r="B814" i="6"/>
  <c r="Q814" i="6"/>
  <c r="B815" i="6"/>
  <c r="Q815" i="6"/>
  <c r="B816" i="6"/>
  <c r="Q816" i="6"/>
  <c r="B817" i="6"/>
  <c r="Q817" i="6"/>
  <c r="B818" i="6"/>
  <c r="Q818" i="6"/>
  <c r="B819" i="6"/>
  <c r="Q819" i="6"/>
  <c r="B820" i="6"/>
  <c r="Q820" i="6"/>
  <c r="B821" i="6"/>
  <c r="Q821" i="6"/>
  <c r="B822" i="6"/>
  <c r="Q822" i="6"/>
  <c r="B823" i="6"/>
  <c r="Q823" i="6"/>
  <c r="B824" i="6"/>
  <c r="Q824" i="6"/>
  <c r="B825" i="6"/>
  <c r="Q825" i="6"/>
  <c r="B826" i="6"/>
  <c r="Q826" i="6"/>
  <c r="B827" i="6"/>
  <c r="Q827" i="6"/>
  <c r="B828" i="6"/>
  <c r="Q828" i="6"/>
  <c r="B829" i="6"/>
  <c r="Q829" i="6"/>
  <c r="B830" i="6"/>
  <c r="Q830" i="6"/>
  <c r="B831" i="6"/>
  <c r="Q831" i="6"/>
  <c r="B832" i="6"/>
  <c r="Q832" i="6"/>
  <c r="B833" i="6"/>
  <c r="Q833" i="6"/>
  <c r="B834" i="6"/>
  <c r="Q834" i="6"/>
  <c r="B835" i="6"/>
  <c r="Q835" i="6"/>
  <c r="B836" i="6"/>
  <c r="Q836" i="6"/>
  <c r="B837" i="6"/>
  <c r="Q837" i="6"/>
  <c r="B838" i="6"/>
  <c r="Q838" i="6"/>
  <c r="B839" i="6"/>
  <c r="Q839" i="6"/>
  <c r="B840" i="6"/>
  <c r="Q840" i="6"/>
  <c r="B841" i="6"/>
  <c r="Q841" i="6"/>
  <c r="B842" i="6"/>
  <c r="Q842" i="6"/>
  <c r="B843" i="6"/>
  <c r="Q843" i="6"/>
  <c r="B844" i="6"/>
  <c r="Q844" i="6"/>
  <c r="B845" i="6"/>
  <c r="Q845" i="6"/>
  <c r="B846" i="6"/>
  <c r="Q846" i="6"/>
  <c r="B847" i="6"/>
  <c r="Q847" i="6"/>
  <c r="B848" i="6"/>
  <c r="Q848" i="6"/>
  <c r="B849" i="6"/>
  <c r="Q849" i="6"/>
  <c r="B850" i="6"/>
  <c r="Q850" i="6"/>
  <c r="B851" i="6"/>
  <c r="Q851" i="6"/>
  <c r="B852" i="6"/>
  <c r="Q852" i="6"/>
  <c r="B853" i="6"/>
  <c r="Q853" i="6"/>
  <c r="B854" i="6"/>
  <c r="Q854" i="6"/>
  <c r="B855" i="6"/>
  <c r="Q855" i="6"/>
  <c r="B856" i="6"/>
  <c r="Q856" i="6"/>
  <c r="B857" i="6"/>
  <c r="Q857" i="6"/>
  <c r="B858" i="6"/>
  <c r="Q858" i="6"/>
  <c r="B859" i="6"/>
  <c r="Q859" i="6"/>
  <c r="B860" i="6"/>
  <c r="Q860" i="6"/>
  <c r="B861" i="6"/>
  <c r="Q861" i="6"/>
  <c r="B862" i="6"/>
  <c r="Q862" i="6"/>
  <c r="B863" i="6"/>
  <c r="Q863" i="6"/>
  <c r="B864" i="6"/>
  <c r="Q864" i="6"/>
  <c r="B865" i="6"/>
  <c r="Q865" i="6"/>
  <c r="B866" i="6"/>
  <c r="Q866" i="6"/>
  <c r="B867" i="6"/>
  <c r="Q867" i="6"/>
  <c r="B868" i="6"/>
  <c r="Q868" i="6"/>
  <c r="B869" i="6"/>
  <c r="Q869" i="6"/>
  <c r="B870" i="6"/>
  <c r="Q870" i="6"/>
  <c r="B871" i="6"/>
  <c r="Q871" i="6"/>
  <c r="B872" i="6"/>
  <c r="Q872" i="6"/>
  <c r="B873" i="6"/>
  <c r="Q873" i="6"/>
  <c r="B874" i="6"/>
  <c r="Q874" i="6"/>
  <c r="B875" i="6"/>
  <c r="Q875" i="6"/>
  <c r="B876" i="6"/>
  <c r="Q876" i="6"/>
  <c r="B877" i="6"/>
  <c r="Q877" i="6"/>
  <c r="B878" i="6"/>
  <c r="Q878" i="6"/>
  <c r="B879" i="6"/>
  <c r="Q879" i="6"/>
  <c r="B880" i="6"/>
  <c r="Q880" i="6"/>
  <c r="B881" i="6"/>
  <c r="Q881" i="6"/>
  <c r="B882" i="6"/>
  <c r="Q882" i="6"/>
  <c r="B883" i="6"/>
  <c r="Q883" i="6"/>
  <c r="B884" i="6"/>
  <c r="Q884" i="6"/>
  <c r="B885" i="6"/>
  <c r="Q885" i="6"/>
  <c r="B886" i="6"/>
  <c r="Q886" i="6"/>
  <c r="B887" i="6"/>
  <c r="Q887" i="6"/>
  <c r="B888" i="6"/>
  <c r="Q888" i="6"/>
  <c r="B889" i="6"/>
  <c r="Q889" i="6"/>
  <c r="B890" i="6"/>
  <c r="Q890" i="6"/>
  <c r="B891" i="6"/>
  <c r="Q891" i="6"/>
  <c r="B892" i="6"/>
  <c r="Q892" i="6"/>
  <c r="B893" i="6"/>
  <c r="Q893" i="6"/>
  <c r="B894" i="6"/>
  <c r="Q894" i="6"/>
  <c r="B895" i="6"/>
  <c r="Q895" i="6"/>
  <c r="B896" i="6"/>
  <c r="Q896" i="6"/>
  <c r="B897" i="6"/>
  <c r="Q897" i="6"/>
  <c r="B898" i="6"/>
  <c r="Q898" i="6"/>
  <c r="B899" i="6"/>
  <c r="Q899" i="6"/>
  <c r="B900" i="6"/>
  <c r="Q900" i="6"/>
  <c r="B901" i="6"/>
  <c r="Q901" i="6"/>
  <c r="B902" i="6"/>
  <c r="Q902" i="6"/>
  <c r="B903" i="6"/>
  <c r="Q903" i="6"/>
  <c r="B904" i="6"/>
  <c r="Q904" i="6"/>
  <c r="B905" i="6"/>
  <c r="Q905" i="6"/>
  <c r="B906" i="6"/>
  <c r="Q906" i="6"/>
  <c r="B907" i="6"/>
  <c r="Q907" i="6"/>
  <c r="B908" i="6"/>
  <c r="Q908" i="6"/>
  <c r="B909" i="6"/>
  <c r="Q909" i="6"/>
  <c r="B910" i="6"/>
  <c r="Q910" i="6"/>
  <c r="B911" i="6"/>
  <c r="Q911" i="6"/>
  <c r="B912" i="6"/>
  <c r="Q912" i="6"/>
  <c r="B913" i="6"/>
  <c r="Q913" i="6"/>
  <c r="B914" i="6"/>
  <c r="Q914" i="6"/>
  <c r="B915" i="6"/>
  <c r="Q915" i="6"/>
  <c r="B916" i="6"/>
  <c r="Q916" i="6"/>
  <c r="B917" i="6"/>
  <c r="Q917" i="6"/>
  <c r="B918" i="6"/>
  <c r="Q918" i="6"/>
  <c r="B919" i="6"/>
  <c r="Q919" i="6"/>
  <c r="B920" i="6"/>
  <c r="Q920" i="6"/>
  <c r="B921" i="6"/>
  <c r="Q921" i="6"/>
  <c r="B922" i="6"/>
  <c r="Q922" i="6"/>
  <c r="B923" i="6"/>
  <c r="Q923" i="6"/>
  <c r="B924" i="6"/>
  <c r="Q924" i="6"/>
  <c r="B925" i="6"/>
  <c r="Q925" i="6"/>
  <c r="B926" i="6"/>
  <c r="Q926" i="6"/>
  <c r="B927" i="6"/>
  <c r="Q927" i="6"/>
  <c r="B928" i="6"/>
  <c r="Q928" i="6"/>
  <c r="B929" i="6"/>
  <c r="Q929" i="6"/>
  <c r="B930" i="6"/>
  <c r="Q930" i="6"/>
  <c r="B931" i="6"/>
  <c r="Q931" i="6"/>
  <c r="B932" i="6"/>
  <c r="Q932" i="6"/>
  <c r="B933" i="6"/>
  <c r="Q933" i="6"/>
  <c r="B934" i="6"/>
  <c r="Q934" i="6"/>
  <c r="B935" i="6"/>
  <c r="Q935" i="6"/>
  <c r="B936" i="6"/>
  <c r="Q936" i="6"/>
  <c r="B937" i="6"/>
  <c r="Q937" i="6"/>
  <c r="B938" i="6"/>
  <c r="Q938" i="6"/>
  <c r="B939" i="6"/>
  <c r="Q939" i="6"/>
  <c r="B940" i="6"/>
  <c r="Q940" i="6"/>
  <c r="B941" i="6"/>
  <c r="Q941" i="6"/>
  <c r="B942" i="6"/>
  <c r="Q942" i="6"/>
  <c r="B943" i="6"/>
  <c r="Q943" i="6"/>
  <c r="B944" i="6"/>
  <c r="Q944" i="6"/>
  <c r="B945" i="6"/>
  <c r="Q945" i="6"/>
  <c r="B946" i="6"/>
  <c r="Q946" i="6"/>
  <c r="B947" i="6"/>
  <c r="Q947" i="6"/>
  <c r="B948" i="6"/>
  <c r="Q948" i="6"/>
  <c r="B949" i="6"/>
  <c r="Q949" i="6"/>
  <c r="B950" i="6"/>
  <c r="Q950" i="6"/>
  <c r="B951" i="6"/>
  <c r="Q951" i="6"/>
  <c r="B952" i="6"/>
  <c r="Q952" i="6"/>
  <c r="B953" i="6"/>
  <c r="Q953" i="6"/>
  <c r="B954" i="6"/>
  <c r="Q954" i="6"/>
  <c r="B955" i="6"/>
  <c r="Q955" i="6"/>
  <c r="B956" i="6"/>
  <c r="Q956" i="6"/>
  <c r="B957" i="6"/>
  <c r="Q957" i="6"/>
  <c r="B958" i="6"/>
  <c r="Q958" i="6"/>
  <c r="B959" i="6"/>
  <c r="Q959" i="6"/>
  <c r="B960" i="6"/>
  <c r="Q960" i="6"/>
  <c r="B961" i="6"/>
  <c r="Q961" i="6"/>
  <c r="B962" i="6"/>
  <c r="Q962" i="6"/>
  <c r="B963" i="6"/>
  <c r="Q963" i="6"/>
  <c r="B964" i="6"/>
  <c r="Q964" i="6"/>
  <c r="B965" i="6"/>
  <c r="Q965" i="6"/>
  <c r="B966" i="6"/>
  <c r="Q966" i="6"/>
  <c r="B967" i="6"/>
  <c r="Q967" i="6"/>
  <c r="B968" i="6"/>
  <c r="Q968" i="6"/>
  <c r="B969" i="6"/>
  <c r="Q969" i="6"/>
  <c r="B970" i="6"/>
  <c r="Q970" i="6"/>
  <c r="B971" i="6"/>
  <c r="Q971" i="6"/>
  <c r="B972" i="6"/>
  <c r="Q972" i="6"/>
  <c r="B973" i="6"/>
  <c r="Q973" i="6"/>
  <c r="B974" i="6"/>
  <c r="Q974" i="6"/>
  <c r="B975" i="6"/>
  <c r="Q975" i="6"/>
  <c r="B976" i="6"/>
  <c r="Q976" i="6"/>
  <c r="B977" i="6"/>
  <c r="Q977" i="6"/>
  <c r="B978" i="6"/>
  <c r="Q978" i="6"/>
  <c r="B979" i="6"/>
  <c r="Q979" i="6"/>
  <c r="B980" i="6"/>
  <c r="Q980" i="6"/>
  <c r="B981" i="6"/>
  <c r="Q981" i="6"/>
  <c r="B982" i="6"/>
  <c r="Q982" i="6"/>
  <c r="B983" i="6"/>
  <c r="Q983" i="6"/>
  <c r="B984" i="6"/>
  <c r="Q984" i="6"/>
  <c r="B985" i="6"/>
  <c r="Q985" i="6"/>
  <c r="B986" i="6"/>
  <c r="Q986" i="6"/>
  <c r="B987" i="6"/>
  <c r="Q987" i="6"/>
  <c r="B988" i="6"/>
  <c r="Q988" i="6"/>
  <c r="B989" i="6"/>
  <c r="Q989" i="6"/>
  <c r="B990" i="6"/>
  <c r="Q990" i="6"/>
  <c r="B991" i="6"/>
  <c r="Q991" i="6"/>
  <c r="B992" i="6"/>
  <c r="Q992" i="6"/>
  <c r="B993" i="6"/>
  <c r="Q993" i="6"/>
  <c r="B994" i="6"/>
  <c r="Q994" i="6"/>
  <c r="B995" i="6"/>
  <c r="Q995" i="6"/>
  <c r="B996" i="6"/>
  <c r="Q996" i="6"/>
  <c r="B997" i="6"/>
  <c r="Q997" i="6"/>
  <c r="B998" i="6"/>
  <c r="Q998" i="6"/>
  <c r="B999" i="6"/>
  <c r="Q999" i="6"/>
  <c r="B1000" i="6"/>
  <c r="Q1000" i="6"/>
  <c r="B1001" i="6"/>
  <c r="Q1001" i="6"/>
  <c r="B1002" i="6"/>
  <c r="Q1002" i="6"/>
  <c r="B1003" i="6"/>
  <c r="Q1003" i="6"/>
  <c r="B1004" i="6"/>
  <c r="Q1004" i="6"/>
  <c r="B1005" i="6"/>
  <c r="Q1005" i="6"/>
  <c r="B1006" i="6"/>
  <c r="Q1006" i="6"/>
  <c r="B1007" i="6"/>
  <c r="Q1007" i="6"/>
  <c r="B1008" i="6"/>
  <c r="Q1008" i="6"/>
  <c r="B1009" i="6"/>
  <c r="Q1009" i="6"/>
  <c r="B1010" i="6"/>
  <c r="Q1010" i="6"/>
  <c r="B1011" i="6"/>
  <c r="Q1011" i="6"/>
  <c r="B1012" i="6"/>
  <c r="Q1012" i="6"/>
  <c r="B1013" i="6"/>
  <c r="Q1013" i="6"/>
  <c r="B1014" i="6"/>
  <c r="Q1014" i="6"/>
  <c r="B1015" i="6"/>
  <c r="Q1015" i="6"/>
  <c r="B1016" i="6"/>
  <c r="Q1016" i="6"/>
  <c r="B1017" i="6"/>
  <c r="Q1017" i="6"/>
  <c r="B1018" i="6"/>
  <c r="Q1018" i="6"/>
  <c r="B1019" i="6"/>
  <c r="Q1019" i="6"/>
  <c r="B1020" i="6"/>
  <c r="Q1020" i="6"/>
  <c r="B1021" i="6"/>
  <c r="Q1021" i="6"/>
  <c r="B1022" i="6"/>
  <c r="Q1022" i="6"/>
  <c r="B1023" i="6"/>
  <c r="Q1023" i="6"/>
  <c r="B1024" i="6"/>
  <c r="Q1024" i="6"/>
  <c r="B1025" i="6"/>
  <c r="Q1025" i="6"/>
  <c r="B1026" i="6"/>
  <c r="Q1026" i="6"/>
  <c r="B1027" i="6"/>
  <c r="Q1027" i="6"/>
  <c r="B1028" i="6"/>
  <c r="Q1028" i="6"/>
  <c r="B1029" i="6"/>
  <c r="Q1029" i="6"/>
  <c r="B1030" i="6"/>
  <c r="Q1030" i="6"/>
  <c r="B1031" i="6"/>
  <c r="Q1031" i="6"/>
  <c r="B1032" i="6"/>
  <c r="Q1032" i="6"/>
  <c r="B1033" i="6"/>
  <c r="Q1033" i="6"/>
  <c r="B1034" i="6"/>
  <c r="Q1034" i="6"/>
  <c r="B1035" i="6"/>
  <c r="Q1035" i="6"/>
  <c r="B1036" i="6"/>
  <c r="Q1036" i="6"/>
  <c r="B1037" i="6"/>
  <c r="Q1037" i="6"/>
  <c r="B1038" i="6"/>
  <c r="Q1038" i="6"/>
  <c r="B1039" i="6"/>
  <c r="Q1039" i="6"/>
  <c r="B1040" i="6"/>
  <c r="Q1040" i="6"/>
  <c r="B1041" i="6"/>
  <c r="Q1041" i="6"/>
  <c r="B1042" i="6"/>
  <c r="Q1042" i="6"/>
  <c r="B1043" i="6"/>
  <c r="Q1043" i="6"/>
  <c r="B1044" i="6"/>
  <c r="Q1044" i="6"/>
  <c r="B1045" i="6"/>
  <c r="Q1045" i="6"/>
  <c r="B1046" i="6"/>
  <c r="Q1046" i="6"/>
  <c r="B1047" i="6"/>
  <c r="Q1047" i="6"/>
  <c r="B1048" i="6"/>
  <c r="Q1048" i="6"/>
  <c r="B1049" i="6"/>
  <c r="Q1049" i="6"/>
  <c r="B1050" i="6"/>
  <c r="Q1050" i="6"/>
  <c r="B1051" i="6"/>
  <c r="Q1051" i="6"/>
  <c r="B1052" i="6"/>
  <c r="Q1052" i="6"/>
  <c r="B1053" i="6"/>
  <c r="Q1053" i="6"/>
  <c r="B1054" i="6"/>
  <c r="Q1054" i="6"/>
  <c r="B1055" i="6"/>
  <c r="Q1055" i="6"/>
  <c r="B1056" i="6"/>
  <c r="Q1056" i="6"/>
  <c r="B1057" i="6"/>
  <c r="Q1057" i="6"/>
  <c r="B1058" i="6"/>
  <c r="Q1058" i="6"/>
  <c r="B1059" i="6"/>
  <c r="Q1059" i="6"/>
  <c r="B1060" i="6"/>
  <c r="Q1060" i="6"/>
  <c r="B1061" i="6"/>
  <c r="Q1061" i="6"/>
  <c r="B1062" i="6"/>
  <c r="Q1062" i="6"/>
  <c r="B1063" i="6"/>
  <c r="Q1063" i="6"/>
  <c r="B1064" i="6"/>
  <c r="Q1064" i="6"/>
  <c r="B1065" i="6"/>
  <c r="Q1065" i="6"/>
  <c r="B1066" i="6"/>
  <c r="Q1066" i="6"/>
  <c r="B1067" i="6"/>
  <c r="Q1067" i="6"/>
  <c r="B1068" i="6"/>
  <c r="Q1068" i="6"/>
  <c r="B1069" i="6"/>
  <c r="Q1069" i="6"/>
  <c r="B1070" i="6"/>
  <c r="Q1070" i="6"/>
  <c r="B1071" i="6"/>
  <c r="Q1071" i="6"/>
  <c r="B1072" i="6"/>
  <c r="Q1072" i="6"/>
  <c r="B1073" i="6"/>
  <c r="Q1073" i="6"/>
  <c r="B1074" i="6"/>
  <c r="Q1074" i="6"/>
  <c r="B1075" i="6"/>
  <c r="Q1075" i="6"/>
  <c r="B1076" i="6"/>
  <c r="Q1076" i="6"/>
  <c r="B1077" i="6"/>
  <c r="Q1077" i="6"/>
  <c r="B1078" i="6"/>
  <c r="Q1078" i="6"/>
  <c r="B1079" i="6"/>
  <c r="Q1079" i="6"/>
  <c r="B1080" i="6"/>
  <c r="Q1080" i="6"/>
  <c r="B1081" i="6"/>
  <c r="Q1081" i="6"/>
  <c r="B1082" i="6"/>
  <c r="Q1082" i="6"/>
  <c r="B1083" i="6"/>
  <c r="Q1083" i="6"/>
  <c r="B1084" i="6"/>
  <c r="Q1084" i="6"/>
  <c r="B1085" i="6"/>
  <c r="Q1085" i="6"/>
  <c r="B1086" i="6"/>
  <c r="Q1086" i="6"/>
  <c r="B1087" i="6"/>
  <c r="Q1087" i="6"/>
  <c r="B1088" i="6"/>
  <c r="Q1088" i="6"/>
  <c r="B1089" i="6"/>
  <c r="Q1089" i="6"/>
  <c r="B1090" i="6"/>
  <c r="Q1090" i="6"/>
  <c r="B1091" i="6"/>
  <c r="Q1091" i="6"/>
  <c r="B1092" i="6"/>
  <c r="Q1092" i="6"/>
  <c r="B1093" i="6"/>
  <c r="Q1093" i="6"/>
  <c r="B1094" i="6"/>
  <c r="Q1094" i="6"/>
  <c r="B1095" i="6"/>
  <c r="Q1095" i="6"/>
  <c r="B1096" i="6"/>
  <c r="Q1096" i="6"/>
  <c r="B1097" i="6"/>
  <c r="Q1097" i="6"/>
  <c r="B1098" i="6"/>
  <c r="Q1098" i="6"/>
  <c r="B1099" i="6"/>
  <c r="Q1099" i="6"/>
  <c r="B1100" i="6"/>
  <c r="Q1100" i="6"/>
  <c r="B1101" i="6"/>
  <c r="Q1101" i="6"/>
  <c r="B1102" i="6"/>
  <c r="Q1102" i="6"/>
  <c r="B1103" i="6"/>
  <c r="Q1103" i="6"/>
  <c r="B1104" i="6"/>
  <c r="Q1104" i="6"/>
  <c r="B1105" i="6"/>
  <c r="Q1105" i="6"/>
  <c r="B1106" i="6"/>
  <c r="Q1106" i="6"/>
  <c r="B1107" i="6"/>
  <c r="Q1107" i="6"/>
  <c r="B1108" i="6"/>
  <c r="Q1108" i="6"/>
  <c r="B1109" i="6"/>
  <c r="Q1109" i="6"/>
  <c r="B1110" i="6"/>
  <c r="Q1110" i="6"/>
  <c r="B1111" i="6"/>
  <c r="Q1111" i="6"/>
  <c r="B1112" i="6"/>
  <c r="Q1112" i="6"/>
  <c r="B1113" i="6"/>
  <c r="Q1113" i="6"/>
  <c r="B1114" i="6"/>
  <c r="Q1114" i="6"/>
  <c r="B1115" i="6"/>
  <c r="Q1115" i="6"/>
  <c r="B1116" i="6"/>
  <c r="Q1116" i="6"/>
  <c r="B1117" i="6"/>
  <c r="Q1117" i="6"/>
  <c r="B1118" i="6"/>
  <c r="Q1118" i="6"/>
  <c r="B1119" i="6"/>
  <c r="Q1119" i="6"/>
  <c r="B1120" i="6"/>
  <c r="Q1120" i="6"/>
  <c r="B1121" i="6"/>
  <c r="Q1121" i="6"/>
  <c r="B1122" i="6"/>
  <c r="Q1122" i="6"/>
  <c r="B1123" i="6"/>
  <c r="Q1123" i="6"/>
  <c r="B1124" i="6"/>
  <c r="Q1124" i="6"/>
  <c r="B1125" i="6"/>
  <c r="Q1125" i="6"/>
  <c r="B1126" i="6"/>
  <c r="Q1126" i="6"/>
  <c r="B1127" i="6"/>
  <c r="Q1127" i="6"/>
  <c r="B1128" i="6"/>
  <c r="Q1128" i="6"/>
  <c r="B1129" i="6"/>
  <c r="Q1129" i="6"/>
  <c r="B1130" i="6"/>
  <c r="Q1130" i="6"/>
  <c r="B1131" i="6"/>
  <c r="Q1131" i="6"/>
  <c r="B1132" i="6"/>
  <c r="Q1132" i="6"/>
  <c r="B1133" i="6"/>
  <c r="Q1133" i="6"/>
  <c r="B1134" i="6"/>
  <c r="Q1134" i="6"/>
  <c r="B1135" i="6"/>
  <c r="Q1135" i="6"/>
  <c r="B1136" i="6"/>
  <c r="Q1136" i="6"/>
  <c r="B1137" i="6"/>
  <c r="Q1137" i="6"/>
  <c r="B1138" i="6"/>
  <c r="Q1138" i="6"/>
  <c r="B1139" i="6"/>
  <c r="Q1139" i="6"/>
  <c r="B1140" i="6"/>
  <c r="Q1140" i="6"/>
  <c r="B1141" i="6"/>
  <c r="Q1141" i="6"/>
  <c r="B1142" i="6"/>
  <c r="Q1142" i="6"/>
  <c r="B1143" i="6"/>
  <c r="Q1143" i="6"/>
  <c r="B1144" i="6"/>
  <c r="Q1144" i="6"/>
  <c r="B1145" i="6"/>
  <c r="Q1145" i="6"/>
  <c r="B1146" i="6"/>
  <c r="Q1146" i="6"/>
  <c r="B1147" i="6"/>
  <c r="Q1147" i="6"/>
  <c r="B1148" i="6"/>
  <c r="Q1148" i="6"/>
  <c r="B1149" i="6"/>
  <c r="Q1149" i="6"/>
  <c r="B1150" i="6"/>
  <c r="Q1150" i="6"/>
  <c r="B1151" i="6"/>
  <c r="Q1151" i="6"/>
  <c r="B1152" i="6"/>
  <c r="Q1152" i="6"/>
  <c r="B1153" i="6"/>
  <c r="Q1153" i="6"/>
  <c r="B1154" i="6"/>
  <c r="Q1154" i="6"/>
  <c r="B1155" i="6"/>
  <c r="Q1155" i="6"/>
  <c r="B1156" i="6"/>
  <c r="Q1156" i="6"/>
  <c r="B1157" i="6"/>
  <c r="Q1157" i="6"/>
  <c r="B1158" i="6"/>
  <c r="Q1158" i="6"/>
  <c r="B1159" i="6"/>
  <c r="Q1159" i="6"/>
  <c r="B1160" i="6"/>
  <c r="Q1160" i="6"/>
  <c r="B1161" i="6"/>
  <c r="Q1161" i="6"/>
  <c r="B1162" i="6"/>
  <c r="Q1162" i="6"/>
  <c r="B1163" i="6"/>
  <c r="Q1163" i="6"/>
  <c r="B1164" i="6"/>
  <c r="Q1164" i="6"/>
  <c r="B1165" i="6"/>
  <c r="Q1165" i="6"/>
  <c r="B1166" i="6"/>
  <c r="Q1166" i="6"/>
  <c r="B1167" i="6"/>
  <c r="Q1167" i="6"/>
  <c r="B1168" i="6"/>
  <c r="Q1168" i="6"/>
  <c r="B1169" i="6"/>
  <c r="Q1169" i="6"/>
  <c r="B1170" i="6"/>
  <c r="Q1170" i="6"/>
  <c r="B1171" i="6"/>
  <c r="Q1171" i="6"/>
  <c r="B1172" i="6"/>
  <c r="Q1172" i="6"/>
  <c r="B1173" i="6"/>
  <c r="Q1173" i="6"/>
  <c r="B1174" i="6"/>
  <c r="Q1174" i="6"/>
  <c r="B1175" i="6"/>
  <c r="Q1175" i="6"/>
  <c r="B1176" i="6"/>
  <c r="Q1176" i="6"/>
  <c r="B1177" i="6"/>
  <c r="Q1177" i="6"/>
  <c r="B1178" i="6"/>
  <c r="Q1178" i="6"/>
  <c r="B1179" i="6"/>
  <c r="Q1179" i="6"/>
  <c r="B1180" i="6"/>
  <c r="Q1180" i="6"/>
  <c r="B1181" i="6"/>
  <c r="Q1181" i="6"/>
  <c r="B1182" i="6"/>
  <c r="Q1182" i="6"/>
  <c r="B1183" i="6"/>
  <c r="Q1183" i="6"/>
  <c r="B1184" i="6"/>
  <c r="Q1184" i="6"/>
  <c r="B1185" i="6"/>
  <c r="Q1185" i="6"/>
  <c r="B1186" i="6"/>
  <c r="Q1186" i="6"/>
  <c r="B1187" i="6"/>
  <c r="Q1187" i="6"/>
  <c r="B1188" i="6"/>
  <c r="Q1188" i="6"/>
  <c r="B1189" i="6"/>
  <c r="Q1189" i="6"/>
  <c r="B1190" i="6"/>
  <c r="Q1190" i="6"/>
  <c r="B1191" i="6"/>
  <c r="Q1191" i="6"/>
  <c r="B1192" i="6"/>
  <c r="Q1192" i="6"/>
  <c r="B1193" i="6"/>
  <c r="Q1193" i="6"/>
  <c r="B1194" i="6"/>
  <c r="Q1194" i="6"/>
  <c r="B1195" i="6"/>
  <c r="Q1195" i="6"/>
  <c r="B1196" i="6"/>
  <c r="Q1196" i="6"/>
  <c r="B1197" i="6"/>
  <c r="Q1197" i="6"/>
  <c r="B1198" i="6"/>
  <c r="Q1198" i="6"/>
  <c r="B1199" i="6"/>
  <c r="Q1199" i="6"/>
  <c r="B1200" i="6"/>
  <c r="Q1200" i="6"/>
  <c r="B1201" i="6"/>
  <c r="Q1201" i="6"/>
  <c r="B1202" i="6"/>
  <c r="Q1202" i="6"/>
  <c r="B1203" i="6"/>
  <c r="Q1203" i="6"/>
  <c r="B1204" i="6"/>
  <c r="Q1204" i="6"/>
  <c r="B1205" i="6"/>
  <c r="Q1205" i="6"/>
  <c r="B1206" i="6"/>
  <c r="Q1206" i="6"/>
  <c r="B1207" i="6"/>
  <c r="Q1207" i="6"/>
  <c r="B1208" i="6"/>
  <c r="Q1208" i="6"/>
  <c r="B1209" i="6"/>
  <c r="Q1209" i="6"/>
  <c r="B1210" i="6"/>
  <c r="Q1210" i="6"/>
  <c r="B1211" i="6"/>
  <c r="Q1211" i="6"/>
  <c r="B1212" i="6"/>
  <c r="Q1212" i="6"/>
  <c r="B1213" i="6"/>
  <c r="Q1213" i="6"/>
  <c r="B1214" i="6"/>
  <c r="Q1214" i="6"/>
  <c r="B1215" i="6"/>
  <c r="Q1215" i="6"/>
  <c r="B1216" i="6"/>
  <c r="Q1216" i="6"/>
  <c r="B1217" i="6"/>
  <c r="Q1217" i="6"/>
  <c r="B1218" i="6"/>
  <c r="Q1218" i="6"/>
  <c r="B1219" i="6"/>
  <c r="Q1219" i="6"/>
  <c r="B1220" i="6"/>
  <c r="Q1220" i="6"/>
  <c r="B1221" i="6"/>
  <c r="Q1221" i="6"/>
  <c r="B1222" i="6"/>
  <c r="Q1222" i="6"/>
  <c r="B1223" i="6"/>
  <c r="Q1223" i="6"/>
  <c r="B1224" i="6"/>
  <c r="Q1224" i="6"/>
  <c r="B1225" i="6"/>
  <c r="Q1225" i="6"/>
  <c r="B1226" i="6"/>
  <c r="Q1226" i="6"/>
  <c r="B1227" i="6"/>
  <c r="Q1227" i="6"/>
  <c r="B1228" i="6"/>
  <c r="Q1228" i="6"/>
  <c r="B1229" i="6"/>
  <c r="Q1229" i="6"/>
  <c r="B1230" i="6"/>
  <c r="Q1230" i="6"/>
  <c r="B1231" i="6"/>
  <c r="Q1231" i="6"/>
  <c r="B1232" i="6"/>
  <c r="Q1232" i="6"/>
  <c r="B1233" i="6"/>
  <c r="Q1233" i="6"/>
  <c r="B1234" i="6"/>
  <c r="Q1234" i="6"/>
  <c r="B1235" i="6"/>
  <c r="Q1235" i="6"/>
  <c r="B1236" i="6"/>
  <c r="Q1236" i="6"/>
  <c r="B1237" i="6"/>
  <c r="Q1237" i="6"/>
  <c r="B1238" i="6"/>
  <c r="Q1238" i="6"/>
  <c r="B1239" i="6"/>
  <c r="Q1239" i="6"/>
  <c r="B1240" i="6"/>
  <c r="Q1240" i="6"/>
  <c r="B1241" i="6"/>
  <c r="Q1241" i="6"/>
  <c r="B1242" i="6"/>
  <c r="Q1242" i="6"/>
  <c r="B1243" i="6"/>
  <c r="Q1243" i="6"/>
  <c r="B1244" i="6"/>
  <c r="Q1244" i="6"/>
  <c r="B1245" i="6"/>
  <c r="Q1245" i="6"/>
  <c r="B1246" i="6"/>
  <c r="Q1246" i="6"/>
  <c r="B1247" i="6"/>
  <c r="Q1247" i="6"/>
  <c r="B1248" i="6"/>
  <c r="Q1248" i="6"/>
  <c r="B1249" i="6"/>
  <c r="Q1249" i="6"/>
  <c r="B1250" i="6"/>
  <c r="Q1250" i="6"/>
  <c r="B1251" i="6"/>
  <c r="Q1251" i="6"/>
  <c r="B1252" i="6"/>
  <c r="Q1252" i="6"/>
  <c r="B1253" i="6"/>
  <c r="Q1253" i="6"/>
  <c r="B1254" i="6"/>
  <c r="Q1254" i="6"/>
  <c r="B1255" i="6"/>
  <c r="Q1255" i="6"/>
  <c r="B1256" i="6"/>
  <c r="Q1256" i="6"/>
  <c r="B3" i="6"/>
  <c r="Q3" i="6"/>
  <c r="B4" i="6"/>
  <c r="Q4" i="6"/>
  <c r="B5" i="6"/>
  <c r="Q5" i="6"/>
  <c r="B6" i="6"/>
  <c r="Q6" i="6"/>
  <c r="B7" i="6"/>
  <c r="Q7" i="6"/>
  <c r="B8" i="6"/>
  <c r="Q8" i="6"/>
  <c r="B9" i="6"/>
  <c r="Q9" i="6"/>
  <c r="B10" i="6"/>
  <c r="Q10" i="6"/>
  <c r="B11" i="6"/>
  <c r="Q11" i="6"/>
  <c r="B12" i="6"/>
  <c r="Q12" i="6"/>
  <c r="B13" i="6"/>
  <c r="B14" i="6"/>
  <c r="Q14" i="6"/>
  <c r="B15" i="6"/>
  <c r="Q15" i="6"/>
  <c r="B16" i="6"/>
  <c r="Q16" i="6"/>
  <c r="B17" i="6"/>
  <c r="Q17" i="6"/>
  <c r="B18" i="6"/>
  <c r="Q18" i="6"/>
  <c r="B19" i="6"/>
  <c r="Q19" i="6"/>
  <c r="B20" i="6"/>
  <c r="Q20" i="6"/>
  <c r="B21" i="6"/>
  <c r="Q21" i="6"/>
  <c r="B22" i="6"/>
  <c r="Q22" i="6"/>
  <c r="B23" i="6"/>
  <c r="Q23" i="6"/>
  <c r="B24" i="6"/>
  <c r="Q24" i="6"/>
  <c r="B25" i="6"/>
  <c r="Q25" i="6"/>
  <c r="B26" i="6"/>
  <c r="Q26" i="6"/>
  <c r="B27" i="6"/>
  <c r="Q27" i="6"/>
  <c r="B28" i="6"/>
  <c r="Q28" i="6"/>
  <c r="B29" i="6"/>
  <c r="Q29" i="6"/>
  <c r="B30" i="6"/>
  <c r="Q30" i="6"/>
  <c r="B31" i="6"/>
  <c r="Q31" i="6"/>
  <c r="B32" i="6"/>
  <c r="Q32" i="6"/>
  <c r="B33" i="6"/>
  <c r="Q33" i="6"/>
  <c r="B34" i="6"/>
  <c r="Q34" i="6"/>
  <c r="B35" i="6"/>
  <c r="Q35" i="6"/>
  <c r="B36" i="6"/>
  <c r="Q36" i="6"/>
  <c r="B37" i="6"/>
  <c r="Q37" i="6"/>
  <c r="B38" i="6"/>
  <c r="Q38" i="6"/>
  <c r="B39" i="6"/>
  <c r="Q39" i="6"/>
  <c r="B40" i="6"/>
  <c r="Q40" i="6"/>
  <c r="B41" i="6"/>
  <c r="Q41" i="6"/>
  <c r="B42" i="6"/>
  <c r="Q42" i="6"/>
  <c r="B43" i="6"/>
  <c r="Q43" i="6"/>
  <c r="B44" i="6"/>
  <c r="Q44" i="6"/>
  <c r="B45" i="6"/>
  <c r="Q45" i="6"/>
  <c r="B46" i="6"/>
  <c r="Q46" i="6"/>
  <c r="B47" i="6"/>
  <c r="Q47" i="6"/>
  <c r="B48" i="6"/>
  <c r="Q48" i="6"/>
  <c r="B49" i="6"/>
  <c r="Q49" i="6"/>
  <c r="B50" i="6"/>
  <c r="Q50" i="6"/>
  <c r="B51" i="6"/>
  <c r="Q51" i="6"/>
  <c r="B52" i="6"/>
  <c r="Q52" i="6"/>
  <c r="B53" i="6"/>
  <c r="Q53" i="6"/>
  <c r="B54" i="6"/>
  <c r="Q54" i="6"/>
  <c r="B55" i="6"/>
  <c r="Q55" i="6"/>
  <c r="B56" i="6"/>
  <c r="Q56" i="6"/>
  <c r="B57" i="6"/>
  <c r="Q57" i="6"/>
  <c r="B58" i="6"/>
  <c r="Q58" i="6"/>
  <c r="B59" i="6"/>
  <c r="Q59" i="6"/>
  <c r="B60" i="6"/>
  <c r="Q60" i="6"/>
  <c r="B61" i="6"/>
  <c r="Q61" i="6"/>
  <c r="B62" i="6"/>
  <c r="Q62" i="6"/>
  <c r="B63" i="6"/>
  <c r="Q63" i="6"/>
  <c r="B64" i="6"/>
  <c r="Q64" i="6"/>
  <c r="B65" i="6"/>
  <c r="Q65" i="6"/>
  <c r="B66" i="6"/>
  <c r="Q66" i="6"/>
  <c r="B67" i="6"/>
  <c r="Q67" i="6"/>
  <c r="B68" i="6"/>
  <c r="Q68" i="6"/>
  <c r="B69" i="6"/>
  <c r="Q69" i="6"/>
  <c r="B70" i="6"/>
  <c r="Q70" i="6"/>
  <c r="B71" i="6"/>
  <c r="Q71" i="6"/>
  <c r="B72" i="6"/>
  <c r="Q72" i="6"/>
  <c r="B73" i="6"/>
  <c r="Q73" i="6"/>
  <c r="B74" i="6"/>
  <c r="Q74" i="6"/>
  <c r="B75" i="6"/>
  <c r="Q75" i="6"/>
  <c r="B76" i="6"/>
  <c r="Q76" i="6"/>
  <c r="B77" i="6"/>
  <c r="Q77" i="6"/>
  <c r="B78" i="6"/>
  <c r="Q78" i="6"/>
  <c r="B79" i="6"/>
  <c r="Q79" i="6"/>
  <c r="B80" i="6"/>
  <c r="Q80" i="6"/>
  <c r="B81" i="6"/>
  <c r="Q81" i="6"/>
  <c r="B82" i="6"/>
  <c r="Q82" i="6"/>
  <c r="B83" i="6"/>
  <c r="Q83" i="6"/>
  <c r="B84" i="6"/>
  <c r="Q84" i="6"/>
  <c r="B85" i="6"/>
  <c r="Q85" i="6"/>
  <c r="B86" i="6"/>
  <c r="Q86" i="6"/>
  <c r="B87" i="6"/>
  <c r="Q87" i="6"/>
  <c r="B88" i="6"/>
  <c r="Q88" i="6"/>
  <c r="B89" i="6"/>
  <c r="Q89" i="6"/>
  <c r="B90" i="6"/>
  <c r="Q90" i="6"/>
  <c r="B91" i="6"/>
  <c r="Q91" i="6"/>
  <c r="B92" i="6"/>
  <c r="Q92" i="6"/>
  <c r="B93" i="6"/>
  <c r="Q93" i="6"/>
  <c r="B94" i="6"/>
  <c r="Q94" i="6"/>
  <c r="B95" i="6"/>
  <c r="Q95" i="6"/>
  <c r="B96" i="6"/>
  <c r="Q96" i="6"/>
  <c r="B97" i="6"/>
  <c r="Q97" i="6"/>
  <c r="B98" i="6"/>
  <c r="Q98" i="6"/>
  <c r="B99" i="6"/>
  <c r="Q99" i="6"/>
  <c r="B100" i="6"/>
  <c r="Q100" i="6"/>
  <c r="B101" i="6"/>
  <c r="Q101" i="6"/>
  <c r="B102" i="6"/>
  <c r="Q102" i="6"/>
  <c r="B103" i="6"/>
  <c r="Q103" i="6"/>
  <c r="B104" i="6"/>
  <c r="Q104" i="6"/>
  <c r="B105" i="6"/>
  <c r="Q105" i="6"/>
  <c r="B106" i="6"/>
  <c r="Q106" i="6"/>
  <c r="B107" i="6"/>
  <c r="Q107" i="6"/>
  <c r="B108" i="6"/>
  <c r="Q108" i="6"/>
  <c r="B109" i="6"/>
  <c r="Q109" i="6"/>
  <c r="B110" i="6"/>
  <c r="Q110" i="6"/>
  <c r="B111" i="6"/>
  <c r="Q111" i="6"/>
  <c r="B112" i="6"/>
  <c r="Q112" i="6"/>
  <c r="B113" i="6"/>
  <c r="Q113" i="6"/>
  <c r="B114" i="6"/>
  <c r="Q114" i="6"/>
  <c r="B115" i="6"/>
  <c r="Q115" i="6"/>
  <c r="B116" i="6"/>
  <c r="Q116" i="6"/>
  <c r="B117" i="6"/>
  <c r="Q117" i="6"/>
  <c r="B118" i="6"/>
  <c r="Q118" i="6"/>
  <c r="B119" i="6"/>
  <c r="Q119" i="6"/>
  <c r="B120" i="6"/>
  <c r="Q120" i="6"/>
  <c r="B121" i="6"/>
  <c r="Q121" i="6"/>
  <c r="B122" i="6"/>
  <c r="Q122" i="6"/>
  <c r="B123" i="6"/>
  <c r="Q123" i="6"/>
  <c r="B124" i="6"/>
  <c r="Q124" i="6"/>
  <c r="B125" i="6"/>
  <c r="Q125" i="6"/>
  <c r="B126" i="6"/>
  <c r="Q126" i="6"/>
  <c r="B127" i="6"/>
  <c r="Q127" i="6"/>
  <c r="B128" i="6"/>
  <c r="Q128" i="6"/>
  <c r="B129" i="6"/>
  <c r="Q129" i="6"/>
  <c r="B130" i="6"/>
  <c r="Q130" i="6"/>
  <c r="B131" i="6"/>
  <c r="Q131" i="6"/>
  <c r="B132" i="6"/>
  <c r="Q132" i="6"/>
  <c r="B133" i="6"/>
  <c r="Q133" i="6"/>
  <c r="B134" i="6"/>
  <c r="Q134" i="6"/>
  <c r="B135" i="6"/>
  <c r="Q135" i="6"/>
  <c r="B136" i="6"/>
  <c r="Q136" i="6"/>
  <c r="B137" i="6"/>
  <c r="Q137" i="6"/>
  <c r="B138" i="6"/>
  <c r="Q138" i="6"/>
  <c r="B139" i="6"/>
  <c r="Q139" i="6"/>
  <c r="B140" i="6"/>
  <c r="Q140" i="6"/>
  <c r="B141" i="6"/>
  <c r="Q141" i="6"/>
  <c r="B142" i="6"/>
  <c r="Q142" i="6"/>
  <c r="B143" i="6"/>
  <c r="Q143" i="6"/>
  <c r="B144" i="6"/>
  <c r="Q144" i="6"/>
  <c r="B145" i="6"/>
  <c r="Q145" i="6"/>
  <c r="B146" i="6"/>
  <c r="Q146" i="6"/>
  <c r="B147" i="6"/>
  <c r="Q147" i="6"/>
  <c r="B148" i="6"/>
  <c r="Q148" i="6"/>
  <c r="B149" i="6"/>
  <c r="Q149" i="6"/>
  <c r="B150" i="6"/>
  <c r="Q150" i="6"/>
  <c r="B151" i="6"/>
  <c r="Q151" i="6"/>
  <c r="B152" i="6"/>
  <c r="Q152" i="6"/>
  <c r="B153" i="6"/>
  <c r="Q153" i="6"/>
  <c r="B154" i="6"/>
  <c r="Q154" i="6"/>
  <c r="B155" i="6"/>
  <c r="Q155" i="6"/>
  <c r="B156" i="6"/>
  <c r="Q156" i="6"/>
  <c r="B157" i="6"/>
  <c r="Q157" i="6"/>
  <c r="B158" i="6"/>
  <c r="Q158" i="6"/>
  <c r="B159" i="6"/>
  <c r="Q159" i="6"/>
  <c r="B160" i="6"/>
  <c r="Q160" i="6"/>
  <c r="B161" i="6"/>
  <c r="Q161" i="6"/>
  <c r="B162" i="6"/>
  <c r="Q162" i="6"/>
  <c r="B163" i="6"/>
  <c r="Q163" i="6"/>
  <c r="B164" i="6"/>
  <c r="Q164" i="6"/>
  <c r="B165" i="6"/>
  <c r="Q165" i="6"/>
  <c r="B166" i="6"/>
  <c r="Q166" i="6"/>
  <c r="B167" i="6"/>
  <c r="Q167" i="6"/>
  <c r="B168" i="6"/>
  <c r="Q168" i="6"/>
  <c r="B169" i="6"/>
  <c r="Q169" i="6"/>
  <c r="B170" i="6"/>
  <c r="Q170" i="6"/>
  <c r="B171" i="6"/>
  <c r="Q171" i="6"/>
  <c r="B172" i="6"/>
  <c r="Q172" i="6"/>
  <c r="B173" i="6"/>
  <c r="Q173" i="6"/>
  <c r="B174" i="6"/>
  <c r="Q174" i="6"/>
  <c r="B175" i="6"/>
  <c r="Q175" i="6"/>
  <c r="B176" i="6"/>
  <c r="Q176" i="6"/>
  <c r="B177" i="6"/>
  <c r="Q177" i="6"/>
  <c r="B178" i="6"/>
  <c r="Q178" i="6"/>
  <c r="B179" i="6"/>
  <c r="Q179" i="6"/>
  <c r="B180" i="6"/>
  <c r="Q180" i="6"/>
  <c r="B181" i="6"/>
  <c r="Q181" i="6"/>
  <c r="B182" i="6"/>
  <c r="Q182" i="6"/>
  <c r="B183" i="6"/>
  <c r="Q183" i="6"/>
  <c r="B184" i="6"/>
  <c r="Q184" i="6"/>
  <c r="B185" i="6"/>
  <c r="Q185" i="6"/>
  <c r="B186" i="6"/>
  <c r="Q186" i="6"/>
  <c r="B187" i="6"/>
  <c r="Q187" i="6"/>
  <c r="B188" i="6"/>
  <c r="Q188" i="6"/>
  <c r="B189" i="6"/>
  <c r="Q189" i="6"/>
  <c r="B190" i="6"/>
  <c r="Q190" i="6"/>
  <c r="B191" i="6"/>
  <c r="Q191" i="6"/>
  <c r="B192" i="6"/>
  <c r="Q192" i="6"/>
  <c r="B193" i="6"/>
  <c r="Q193" i="6"/>
  <c r="B194" i="6"/>
  <c r="Q194" i="6"/>
  <c r="B195" i="6"/>
  <c r="Q195" i="6"/>
  <c r="B196" i="6"/>
  <c r="Q196" i="6"/>
  <c r="B197" i="6"/>
  <c r="Q197" i="6"/>
  <c r="B198" i="6"/>
  <c r="Q198" i="6"/>
  <c r="B199" i="6"/>
  <c r="Q199" i="6"/>
  <c r="B200" i="6"/>
  <c r="Q200" i="6"/>
  <c r="B201" i="6"/>
  <c r="Q201" i="6"/>
  <c r="B202" i="6"/>
  <c r="Q202" i="6"/>
  <c r="B203" i="6"/>
  <c r="Q203" i="6"/>
  <c r="B204" i="6"/>
  <c r="Q204" i="6"/>
  <c r="B205" i="6"/>
  <c r="Q205" i="6"/>
  <c r="B206" i="6"/>
  <c r="Q206" i="6"/>
  <c r="B207" i="6"/>
  <c r="Q207" i="6"/>
  <c r="B208" i="6"/>
  <c r="Q208" i="6"/>
  <c r="B209" i="6"/>
  <c r="Q209" i="6"/>
  <c r="B2" i="6"/>
  <c r="Q2" i="6"/>
  <c r="Q13" i="6"/>
  <c r="BK153" i="12"/>
  <c r="Q583" i="6"/>
  <c r="BK224" i="12"/>
  <c r="BK223" i="12"/>
  <c r="S1084" i="6"/>
  <c r="S820" i="6"/>
  <c r="J71" i="10"/>
  <c r="J70" i="10"/>
  <c r="H70" i="10"/>
  <c r="H71" i="10"/>
  <c r="L70" i="10"/>
  <c r="L71" i="10"/>
  <c r="N71" i="10"/>
  <c r="N70" i="10"/>
  <c r="F70" i="10"/>
  <c r="F71" i="10"/>
  <c r="BK328" i="12"/>
  <c r="BL328" i="12"/>
  <c r="BK132" i="12"/>
  <c r="BK252" i="12"/>
  <c r="BK248" i="12"/>
  <c r="BK251" i="12"/>
  <c r="BK247" i="12"/>
  <c r="BK250" i="12"/>
  <c r="BK253" i="12"/>
  <c r="BK249" i="12"/>
  <c r="BK222" i="12"/>
  <c r="BK301" i="12"/>
  <c r="BK273" i="12"/>
  <c r="BK272" i="12"/>
  <c r="BK274" i="12"/>
  <c r="BK127" i="12"/>
  <c r="BK123" i="12"/>
  <c r="BK126" i="12"/>
  <c r="BK122" i="12"/>
  <c r="BK125" i="12"/>
  <c r="BK124" i="12"/>
  <c r="BK291" i="12"/>
  <c r="BK293" i="12"/>
  <c r="BK281" i="12"/>
  <c r="BK292" i="12"/>
  <c r="BK152" i="12"/>
  <c r="BK139" i="12"/>
  <c r="BK135" i="12"/>
  <c r="BK131" i="12"/>
  <c r="BK138" i="12"/>
  <c r="BK134" i="12"/>
  <c r="BK130" i="12"/>
  <c r="BK137" i="12"/>
  <c r="BK133" i="12"/>
  <c r="BK129" i="12"/>
  <c r="BK140" i="12"/>
  <c r="BK136" i="12"/>
  <c r="BK33" i="12"/>
  <c r="BK29" i="12"/>
  <c r="BK27" i="12"/>
  <c r="BK128" i="12"/>
  <c r="BK30" i="12"/>
  <c r="BK28" i="12"/>
  <c r="BK143" i="12"/>
  <c r="BK325" i="12"/>
  <c r="BL325" i="12"/>
  <c r="BK142" i="12"/>
  <c r="BK141" i="12"/>
  <c r="BK144" i="12"/>
  <c r="BK159" i="12"/>
  <c r="BK158" i="12"/>
  <c r="BK156" i="12"/>
  <c r="L39" i="10"/>
  <c r="L35" i="10"/>
  <c r="L31" i="10"/>
  <c r="L27" i="10"/>
  <c r="L22" i="10"/>
  <c r="L18" i="10"/>
  <c r="L14" i="10"/>
  <c r="L37" i="10"/>
  <c r="L29" i="10"/>
  <c r="L20" i="10"/>
  <c r="L16" i="10"/>
  <c r="L36" i="10"/>
  <c r="L28" i="10"/>
  <c r="L19" i="10"/>
  <c r="L38" i="10"/>
  <c r="L34" i="10"/>
  <c r="L30" i="10"/>
  <c r="L26" i="10"/>
  <c r="L21" i="10"/>
  <c r="L17" i="10"/>
  <c r="L13" i="10"/>
  <c r="L33" i="10"/>
  <c r="L24" i="10"/>
  <c r="L25" i="10"/>
  <c r="L32" i="10"/>
  <c r="L23" i="10"/>
  <c r="L15" i="10"/>
  <c r="L69" i="10"/>
  <c r="J99" i="10"/>
  <c r="J95" i="10"/>
  <c r="J91" i="10"/>
  <c r="J79" i="10"/>
  <c r="J75" i="10"/>
  <c r="J69" i="10"/>
  <c r="J65" i="10"/>
  <c r="J61" i="10"/>
  <c r="J57" i="10"/>
  <c r="J53" i="10"/>
  <c r="J47" i="10"/>
  <c r="J37" i="10"/>
  <c r="J33" i="10"/>
  <c r="J29" i="10"/>
  <c r="J25" i="10"/>
  <c r="J21" i="10"/>
  <c r="J17" i="10"/>
  <c r="J13" i="10"/>
  <c r="J98" i="10"/>
  <c r="J94" i="10"/>
  <c r="J90" i="10"/>
  <c r="J78" i="10"/>
  <c r="J74" i="10"/>
  <c r="J68" i="10"/>
  <c r="J64" i="10"/>
  <c r="J60" i="10"/>
  <c r="J24" i="10"/>
  <c r="J97" i="10"/>
  <c r="J93" i="10"/>
  <c r="J89" i="10"/>
  <c r="J77" i="10"/>
  <c r="J73" i="10"/>
  <c r="J67" i="10"/>
  <c r="J63" i="10"/>
  <c r="J59" i="10"/>
  <c r="J55" i="10"/>
  <c r="J51" i="10"/>
  <c r="J39" i="10"/>
  <c r="J35" i="10"/>
  <c r="J31" i="10"/>
  <c r="J27" i="10"/>
  <c r="J23" i="10"/>
  <c r="J19" i="10"/>
  <c r="J15" i="10"/>
  <c r="J96" i="10"/>
  <c r="J92" i="10"/>
  <c r="J88" i="10"/>
  <c r="J82" i="10"/>
  <c r="J84" i="10"/>
  <c r="J76" i="10"/>
  <c r="J72" i="10"/>
  <c r="J66" i="10"/>
  <c r="J62" i="10"/>
  <c r="J58" i="10"/>
  <c r="J54" i="10"/>
  <c r="J50" i="10"/>
  <c r="J38" i="10"/>
  <c r="J34" i="10"/>
  <c r="J26" i="10"/>
  <c r="J56" i="10"/>
  <c r="J32" i="10"/>
  <c r="J16" i="10"/>
  <c r="J30" i="10"/>
  <c r="J22" i="10"/>
  <c r="J18" i="10"/>
  <c r="J14" i="10"/>
  <c r="J52" i="10"/>
  <c r="J36" i="10"/>
  <c r="J28" i="10"/>
  <c r="J20" i="10"/>
  <c r="N99" i="10"/>
  <c r="N95" i="10"/>
  <c r="N91" i="10"/>
  <c r="N82" i="10"/>
  <c r="N84" i="10"/>
  <c r="N76" i="10"/>
  <c r="N72" i="10"/>
  <c r="N66" i="10"/>
  <c r="N62" i="10"/>
  <c r="N58" i="10"/>
  <c r="N54" i="10"/>
  <c r="N50" i="10"/>
  <c r="N36" i="10"/>
  <c r="N32" i="10"/>
  <c r="N28" i="10"/>
  <c r="N24" i="10"/>
  <c r="N20" i="10"/>
  <c r="N16" i="10"/>
  <c r="N98" i="10"/>
  <c r="N94" i="10"/>
  <c r="N90" i="10"/>
  <c r="N79" i="10"/>
  <c r="N75" i="10"/>
  <c r="N69" i="10"/>
  <c r="N65" i="10"/>
  <c r="N61" i="10"/>
  <c r="N57" i="10"/>
  <c r="N53" i="10"/>
  <c r="N39" i="10"/>
  <c r="N35" i="10"/>
  <c r="N31" i="10"/>
  <c r="N27" i="10"/>
  <c r="N23" i="10"/>
  <c r="N19" i="10"/>
  <c r="N15" i="10"/>
  <c r="N96" i="10"/>
  <c r="N92" i="10"/>
  <c r="N88" i="10"/>
  <c r="N77" i="10"/>
  <c r="N73" i="10"/>
  <c r="N67" i="10"/>
  <c r="N63" i="10"/>
  <c r="N59" i="10"/>
  <c r="N55" i="10"/>
  <c r="N51" i="10"/>
  <c r="N37" i="10"/>
  <c r="N33" i="10"/>
  <c r="N29" i="10"/>
  <c r="N25" i="10"/>
  <c r="N21" i="10"/>
  <c r="N17" i="10"/>
  <c r="N13" i="10"/>
  <c r="N97" i="10"/>
  <c r="N78" i="10"/>
  <c r="N60" i="10"/>
  <c r="N38" i="10"/>
  <c r="N22" i="10"/>
  <c r="N93" i="10"/>
  <c r="N74" i="10"/>
  <c r="N56" i="10"/>
  <c r="N34" i="10"/>
  <c r="N18" i="10"/>
  <c r="N89" i="10"/>
  <c r="N68" i="10"/>
  <c r="N52" i="10"/>
  <c r="N30" i="10"/>
  <c r="N14" i="10"/>
  <c r="N64" i="10"/>
  <c r="N47" i="10"/>
  <c r="N26" i="10"/>
  <c r="L99" i="10"/>
  <c r="L95" i="10"/>
  <c r="L91" i="10"/>
  <c r="L79" i="10"/>
  <c r="L75" i="10"/>
  <c r="L65" i="10"/>
  <c r="L61" i="10"/>
  <c r="L57" i="10"/>
  <c r="L53" i="10"/>
  <c r="L47" i="10"/>
  <c r="L98" i="10"/>
  <c r="L94" i="10"/>
  <c r="L90" i="10"/>
  <c r="L78" i="10"/>
  <c r="L74" i="10"/>
  <c r="L68" i="10"/>
  <c r="L64" i="10"/>
  <c r="L60" i="10"/>
  <c r="L56" i="10"/>
  <c r="L52" i="10"/>
  <c r="L96" i="10"/>
  <c r="L92" i="10"/>
  <c r="L88" i="10"/>
  <c r="L82" i="10"/>
  <c r="L84" i="10"/>
  <c r="L76" i="10"/>
  <c r="L72" i="10"/>
  <c r="L66" i="10"/>
  <c r="L62" i="10"/>
  <c r="L58" i="10"/>
  <c r="L54" i="10"/>
  <c r="L50" i="10"/>
  <c r="L93" i="10"/>
  <c r="L73" i="10"/>
  <c r="L55" i="10"/>
  <c r="L89" i="10"/>
  <c r="L67" i="10"/>
  <c r="L51" i="10"/>
  <c r="L63" i="10"/>
  <c r="L97" i="10"/>
  <c r="L77" i="10"/>
  <c r="L59" i="10"/>
  <c r="H97" i="10"/>
  <c r="H93" i="10"/>
  <c r="H89" i="10"/>
  <c r="H77" i="10"/>
  <c r="H73" i="10"/>
  <c r="H67" i="10"/>
  <c r="H63" i="10"/>
  <c r="H59" i="10"/>
  <c r="H55" i="10"/>
  <c r="H51" i="10"/>
  <c r="H39" i="10"/>
  <c r="H35" i="10"/>
  <c r="H31" i="10"/>
  <c r="H27" i="10"/>
  <c r="H23" i="10"/>
  <c r="H19" i="10"/>
  <c r="H15" i="10"/>
  <c r="H96" i="10"/>
  <c r="H92" i="10"/>
  <c r="H88" i="10"/>
  <c r="H82" i="10"/>
  <c r="H84" i="10"/>
  <c r="H76" i="10"/>
  <c r="H72" i="10"/>
  <c r="H66" i="10"/>
  <c r="H62" i="10"/>
  <c r="H58" i="10"/>
  <c r="H54" i="10"/>
  <c r="H50" i="10"/>
  <c r="H38" i="10"/>
  <c r="H34" i="10"/>
  <c r="H95" i="10"/>
  <c r="H75" i="10"/>
  <c r="H65" i="10"/>
  <c r="H57" i="10"/>
  <c r="H47" i="10"/>
  <c r="H33" i="10"/>
  <c r="H28" i="10"/>
  <c r="H22" i="10"/>
  <c r="H17" i="10"/>
  <c r="H98" i="10"/>
  <c r="H60" i="10"/>
  <c r="H24" i="10"/>
  <c r="H94" i="10"/>
  <c r="H74" i="10"/>
  <c r="H64" i="10"/>
  <c r="H56" i="10"/>
  <c r="H32" i="10"/>
  <c r="H26" i="10"/>
  <c r="H21" i="10"/>
  <c r="H16" i="10"/>
  <c r="H68" i="10"/>
  <c r="H29" i="10"/>
  <c r="H99" i="10"/>
  <c r="H91" i="10"/>
  <c r="H79" i="10"/>
  <c r="H69" i="10"/>
  <c r="H61" i="10"/>
  <c r="H53" i="10"/>
  <c r="H37" i="10"/>
  <c r="H30" i="10"/>
  <c r="H25" i="10"/>
  <c r="H20" i="10"/>
  <c r="H14" i="10"/>
  <c r="H90" i="10"/>
  <c r="H78" i="10"/>
  <c r="H52" i="10"/>
  <c r="H36" i="10"/>
  <c r="H18" i="10"/>
  <c r="H13" i="10"/>
  <c r="F98" i="10"/>
  <c r="F94" i="10"/>
  <c r="F90" i="10"/>
  <c r="F78" i="10"/>
  <c r="F74" i="10"/>
  <c r="F68" i="10"/>
  <c r="F64" i="10"/>
  <c r="F60" i="10"/>
  <c r="F56" i="10"/>
  <c r="F52" i="10"/>
  <c r="F14" i="10"/>
  <c r="F18" i="10"/>
  <c r="F22" i="10"/>
  <c r="F26" i="10"/>
  <c r="F30" i="10"/>
  <c r="F34" i="10"/>
  <c r="F38" i="10"/>
  <c r="F99" i="10"/>
  <c r="F93" i="10"/>
  <c r="F88" i="10"/>
  <c r="F79" i="10"/>
  <c r="F73" i="10"/>
  <c r="F66" i="10"/>
  <c r="F61" i="10"/>
  <c r="F55" i="10"/>
  <c r="F17" i="10"/>
  <c r="F23" i="10"/>
  <c r="F28" i="10"/>
  <c r="F33" i="10"/>
  <c r="F39" i="10"/>
  <c r="F89" i="10"/>
  <c r="F62" i="10"/>
  <c r="F16" i="10"/>
  <c r="F37" i="10"/>
  <c r="F97" i="10"/>
  <c r="F92" i="10"/>
  <c r="F77" i="10"/>
  <c r="F72" i="10"/>
  <c r="F65" i="10"/>
  <c r="F59" i="10"/>
  <c r="F54" i="10"/>
  <c r="F13" i="10"/>
  <c r="F19" i="10"/>
  <c r="F24" i="10"/>
  <c r="F29" i="10"/>
  <c r="F35" i="10"/>
  <c r="F47" i="10"/>
  <c r="F95" i="10"/>
  <c r="F67" i="10"/>
  <c r="F51" i="10"/>
  <c r="F32" i="10"/>
  <c r="F96" i="10"/>
  <c r="F91" i="10"/>
  <c r="F76" i="10"/>
  <c r="F69" i="10"/>
  <c r="F63" i="10"/>
  <c r="F58" i="10"/>
  <c r="F53" i="10"/>
  <c r="F15" i="10"/>
  <c r="F20" i="10"/>
  <c r="F25" i="10"/>
  <c r="F31" i="10"/>
  <c r="F36" i="10"/>
  <c r="F82" i="10"/>
  <c r="F75" i="10"/>
  <c r="F57" i="10"/>
  <c r="F21" i="10"/>
  <c r="F27" i="10"/>
  <c r="F50" i="10"/>
  <c r="DT2" i="12"/>
  <c r="DT1" i="12"/>
  <c r="DS1" i="12"/>
  <c r="DO2" i="12"/>
  <c r="DP2" i="12"/>
  <c r="DN1" i="12"/>
  <c r="DJ2" i="12"/>
  <c r="DK2" i="12"/>
  <c r="DI1" i="12"/>
  <c r="DE2" i="12"/>
  <c r="DF2" i="12"/>
  <c r="DD1" i="12"/>
  <c r="CZ2" i="12"/>
  <c r="DA2" i="12"/>
  <c r="CY1" i="12"/>
  <c r="CU2" i="12"/>
  <c r="CV2" i="12"/>
  <c r="CT1" i="12"/>
  <c r="CP2" i="12"/>
  <c r="CQ2" i="12"/>
  <c r="CO1" i="12"/>
  <c r="CK2" i="12"/>
  <c r="CK1" i="12"/>
  <c r="CJ1" i="12"/>
  <c r="CF2" i="12"/>
  <c r="CG2" i="12"/>
  <c r="CE1" i="12"/>
  <c r="CA2" i="12"/>
  <c r="CB2" i="12"/>
  <c r="BZ1" i="12"/>
  <c r="BV2" i="12"/>
  <c r="BW2" i="12"/>
  <c r="BQ2" i="12"/>
  <c r="BR2" i="12"/>
  <c r="BU1" i="12"/>
  <c r="BT335" i="12"/>
  <c r="BY335" i="12"/>
  <c r="CD335" i="12"/>
  <c r="CI335" i="12"/>
  <c r="CN335" i="12"/>
  <c r="CS335" i="12"/>
  <c r="CX335" i="12"/>
  <c r="DC335" i="12"/>
  <c r="DH335" i="12"/>
  <c r="DM335" i="12"/>
  <c r="DR335" i="12"/>
  <c r="DW335" i="12"/>
  <c r="BS335" i="12"/>
  <c r="BX335" i="12"/>
  <c r="CC335" i="12"/>
  <c r="CH335" i="12"/>
  <c r="CM335" i="12"/>
  <c r="CR335" i="12"/>
  <c r="CW335" i="12"/>
  <c r="DB335" i="12"/>
  <c r="DG335" i="12"/>
  <c r="DL335" i="12"/>
  <c r="DQ335" i="12"/>
  <c r="DV335" i="12"/>
  <c r="BR335" i="12"/>
  <c r="BW335" i="12"/>
  <c r="CB335" i="12"/>
  <c r="CG335" i="12"/>
  <c r="CL335" i="12"/>
  <c r="CQ335" i="12"/>
  <c r="CV335" i="12"/>
  <c r="DA335" i="12"/>
  <c r="DF335" i="12"/>
  <c r="DK335" i="12"/>
  <c r="DP335" i="12"/>
  <c r="DU335" i="12"/>
  <c r="BQ335" i="12"/>
  <c r="BV335" i="12"/>
  <c r="CA335" i="12"/>
  <c r="CF335" i="12"/>
  <c r="CK335" i="12"/>
  <c r="CP335" i="12"/>
  <c r="CU335" i="12"/>
  <c r="CZ335" i="12"/>
  <c r="DE335" i="12"/>
  <c r="DJ335" i="12"/>
  <c r="DO335" i="12"/>
  <c r="DT335" i="12"/>
  <c r="BP335" i="12"/>
  <c r="BU335" i="12"/>
  <c r="BT334" i="12"/>
  <c r="BY334" i="12"/>
  <c r="CD334" i="12"/>
  <c r="CI334" i="12"/>
  <c r="CN334" i="12"/>
  <c r="CS334" i="12"/>
  <c r="CX334" i="12"/>
  <c r="DC334" i="12"/>
  <c r="DH334" i="12"/>
  <c r="DM334" i="12"/>
  <c r="DR334" i="12"/>
  <c r="DW334" i="12"/>
  <c r="BS334" i="12"/>
  <c r="BX334" i="12"/>
  <c r="CC334" i="12"/>
  <c r="CH334" i="12"/>
  <c r="CM334" i="12"/>
  <c r="CR334" i="12"/>
  <c r="CW334" i="12"/>
  <c r="DB334" i="12"/>
  <c r="DG334" i="12"/>
  <c r="DL334" i="12"/>
  <c r="DQ334" i="12"/>
  <c r="DV334" i="12"/>
  <c r="BR334" i="12"/>
  <c r="BW334" i="12"/>
  <c r="CB334" i="12"/>
  <c r="CG334" i="12"/>
  <c r="CL334" i="12"/>
  <c r="CQ334" i="12"/>
  <c r="CV334" i="12"/>
  <c r="DA334" i="12"/>
  <c r="DF334" i="12"/>
  <c r="DK334" i="12"/>
  <c r="DP334" i="12"/>
  <c r="DU334" i="12"/>
  <c r="BQ334" i="12"/>
  <c r="BV334" i="12"/>
  <c r="CA334" i="12"/>
  <c r="CF334" i="12"/>
  <c r="CK334" i="12"/>
  <c r="CP334" i="12"/>
  <c r="CU334" i="12"/>
  <c r="CZ334" i="12"/>
  <c r="DE334" i="12"/>
  <c r="DJ334" i="12"/>
  <c r="DO334" i="12"/>
  <c r="DT334" i="12"/>
  <c r="BP334" i="12"/>
  <c r="BU334" i="12"/>
  <c r="BT318" i="12"/>
  <c r="BY318" i="12"/>
  <c r="BS318" i="12"/>
  <c r="BX318" i="12"/>
  <c r="CC318" i="12"/>
  <c r="CH318" i="12"/>
  <c r="CM318" i="12"/>
  <c r="CR318" i="12"/>
  <c r="CW318" i="12"/>
  <c r="DB318" i="12"/>
  <c r="DG318" i="12"/>
  <c r="DL318" i="12"/>
  <c r="DQ318" i="12"/>
  <c r="DV318" i="12"/>
  <c r="BR318" i="12"/>
  <c r="BW318" i="12"/>
  <c r="CB318" i="12"/>
  <c r="CG318" i="12"/>
  <c r="CL318" i="12"/>
  <c r="CQ318" i="12"/>
  <c r="CV318" i="12"/>
  <c r="DA318" i="12"/>
  <c r="DF318" i="12"/>
  <c r="DK318" i="12"/>
  <c r="DP318" i="12"/>
  <c r="DU318" i="12"/>
  <c r="BQ318" i="12"/>
  <c r="BV318" i="12"/>
  <c r="CA318" i="12"/>
  <c r="CF318" i="12"/>
  <c r="CK318" i="12"/>
  <c r="CP318" i="12"/>
  <c r="CU318" i="12"/>
  <c r="CZ318" i="12"/>
  <c r="DE318" i="12"/>
  <c r="DJ318" i="12"/>
  <c r="DO318" i="12"/>
  <c r="DT318" i="12"/>
  <c r="BP318" i="12"/>
  <c r="BU318" i="12"/>
  <c r="BT317" i="12"/>
  <c r="BY317" i="12"/>
  <c r="BS317" i="12"/>
  <c r="BX317" i="12"/>
  <c r="CC317" i="12"/>
  <c r="CH317" i="12"/>
  <c r="CM317" i="12"/>
  <c r="CR317" i="12"/>
  <c r="CW317" i="12"/>
  <c r="DB317" i="12"/>
  <c r="DG317" i="12"/>
  <c r="DL317" i="12"/>
  <c r="DQ317" i="12"/>
  <c r="DV317" i="12"/>
  <c r="BR317" i="12"/>
  <c r="BW317" i="12"/>
  <c r="CB317" i="12"/>
  <c r="CG317" i="12"/>
  <c r="CL317" i="12"/>
  <c r="CQ317" i="12"/>
  <c r="CV317" i="12"/>
  <c r="DA317" i="12"/>
  <c r="DF317" i="12"/>
  <c r="DK317" i="12"/>
  <c r="DP317" i="12"/>
  <c r="DU317" i="12"/>
  <c r="BQ317" i="12"/>
  <c r="BV317" i="12"/>
  <c r="CA317" i="12"/>
  <c r="CF317" i="12"/>
  <c r="CK317" i="12"/>
  <c r="CP317" i="12"/>
  <c r="CU317" i="12"/>
  <c r="CZ317" i="12"/>
  <c r="DE317" i="12"/>
  <c r="DJ317" i="12"/>
  <c r="DO317" i="12"/>
  <c r="DT317" i="12"/>
  <c r="BP317" i="12"/>
  <c r="BU317" i="12"/>
  <c r="BT316" i="12"/>
  <c r="BY316" i="12"/>
  <c r="CD316" i="12"/>
  <c r="CI316" i="12"/>
  <c r="CN316" i="12"/>
  <c r="CS316" i="12"/>
  <c r="CX316" i="12"/>
  <c r="DC316" i="12"/>
  <c r="DH316" i="12"/>
  <c r="DM316" i="12"/>
  <c r="DR316" i="12"/>
  <c r="DW316" i="12"/>
  <c r="BS316" i="12"/>
  <c r="BX316" i="12"/>
  <c r="CC316" i="12"/>
  <c r="CH316" i="12"/>
  <c r="CM316" i="12"/>
  <c r="CR316" i="12"/>
  <c r="CW316" i="12"/>
  <c r="DB316" i="12"/>
  <c r="DG316" i="12"/>
  <c r="DL316" i="12"/>
  <c r="DQ316" i="12"/>
  <c r="DV316" i="12"/>
  <c r="BR316" i="12"/>
  <c r="BW316" i="12"/>
  <c r="CB316" i="12"/>
  <c r="CG316" i="12"/>
  <c r="CL316" i="12"/>
  <c r="CQ316" i="12"/>
  <c r="CV316" i="12"/>
  <c r="DA316" i="12"/>
  <c r="DF316" i="12"/>
  <c r="DK316" i="12"/>
  <c r="DP316" i="12"/>
  <c r="DU316" i="12"/>
  <c r="BQ316" i="12"/>
  <c r="BV316" i="12"/>
  <c r="CA316" i="12"/>
  <c r="CF316" i="12"/>
  <c r="CK316" i="12"/>
  <c r="CP316" i="12"/>
  <c r="CU316" i="12"/>
  <c r="CZ316" i="12"/>
  <c r="DE316" i="12"/>
  <c r="DJ316" i="12"/>
  <c r="DO316" i="12"/>
  <c r="DT316" i="12"/>
  <c r="BP316" i="12"/>
  <c r="BU316" i="12"/>
  <c r="BZ316" i="12"/>
  <c r="CE316" i="12"/>
  <c r="CJ316" i="12"/>
  <c r="CO316" i="12"/>
  <c r="CT316" i="12"/>
  <c r="CY316" i="12"/>
  <c r="DD316" i="12"/>
  <c r="DI316" i="12"/>
  <c r="BT315" i="12"/>
  <c r="BY315" i="12"/>
  <c r="CD315" i="12"/>
  <c r="CI315" i="12"/>
  <c r="CN315" i="12"/>
  <c r="CS315" i="12"/>
  <c r="CX315" i="12"/>
  <c r="DC315" i="12"/>
  <c r="DH315" i="12"/>
  <c r="DM315" i="12"/>
  <c r="DR315" i="12"/>
  <c r="DW315" i="12"/>
  <c r="BS315" i="12"/>
  <c r="BX315" i="12"/>
  <c r="CC315" i="12"/>
  <c r="CH315" i="12"/>
  <c r="CM315" i="12"/>
  <c r="CR315" i="12"/>
  <c r="CW315" i="12"/>
  <c r="DB315" i="12"/>
  <c r="DG315" i="12"/>
  <c r="DL315" i="12"/>
  <c r="DQ315" i="12"/>
  <c r="DV315" i="12"/>
  <c r="BR315" i="12"/>
  <c r="BW315" i="12"/>
  <c r="CB315" i="12"/>
  <c r="CG315" i="12"/>
  <c r="CL315" i="12"/>
  <c r="CQ315" i="12"/>
  <c r="CV315" i="12"/>
  <c r="DA315" i="12"/>
  <c r="DF315" i="12"/>
  <c r="DK315" i="12"/>
  <c r="DP315" i="12"/>
  <c r="DU315" i="12"/>
  <c r="BQ315" i="12"/>
  <c r="BV315" i="12"/>
  <c r="CA315" i="12"/>
  <c r="CF315" i="12"/>
  <c r="CK315" i="12"/>
  <c r="CP315" i="12"/>
  <c r="CU315" i="12"/>
  <c r="CZ315" i="12"/>
  <c r="DE315" i="12"/>
  <c r="DJ315" i="12"/>
  <c r="DO315" i="12"/>
  <c r="DT315" i="12"/>
  <c r="BP315" i="12"/>
  <c r="BU315" i="12"/>
  <c r="BZ315" i="12"/>
  <c r="CE315" i="12"/>
  <c r="CJ315" i="12"/>
  <c r="CO315" i="12"/>
  <c r="CT315" i="12"/>
  <c r="CY315" i="12"/>
  <c r="DD315" i="12"/>
  <c r="DI315" i="12"/>
  <c r="BT314" i="12"/>
  <c r="BY314" i="12"/>
  <c r="CD314" i="12"/>
  <c r="CI314" i="12"/>
  <c r="CN314" i="12"/>
  <c r="CS314" i="12"/>
  <c r="CX314" i="12"/>
  <c r="DC314" i="12"/>
  <c r="DH314" i="12"/>
  <c r="DM314" i="12"/>
  <c r="DR314" i="12"/>
  <c r="DW314" i="12"/>
  <c r="BS314" i="12"/>
  <c r="BX314" i="12"/>
  <c r="CC314" i="12"/>
  <c r="CH314" i="12"/>
  <c r="CM314" i="12"/>
  <c r="CR314" i="12"/>
  <c r="CW314" i="12"/>
  <c r="DB314" i="12"/>
  <c r="DG314" i="12"/>
  <c r="DL314" i="12"/>
  <c r="DQ314" i="12"/>
  <c r="DV314" i="12"/>
  <c r="BR314" i="12"/>
  <c r="BW314" i="12"/>
  <c r="CB314" i="12"/>
  <c r="CG314" i="12"/>
  <c r="CL314" i="12"/>
  <c r="CQ314" i="12"/>
  <c r="CV314" i="12"/>
  <c r="DA314" i="12"/>
  <c r="DF314" i="12"/>
  <c r="DK314" i="12"/>
  <c r="DP314" i="12"/>
  <c r="DU314" i="12"/>
  <c r="BQ314" i="12"/>
  <c r="BV314" i="12"/>
  <c r="CA314" i="12"/>
  <c r="CF314" i="12"/>
  <c r="CK314" i="12"/>
  <c r="CP314" i="12"/>
  <c r="CU314" i="12"/>
  <c r="CZ314" i="12"/>
  <c r="DE314" i="12"/>
  <c r="DJ314" i="12"/>
  <c r="DO314" i="12"/>
  <c r="DT314" i="12"/>
  <c r="BP314" i="12"/>
  <c r="BU314" i="12"/>
  <c r="BZ314" i="12"/>
  <c r="CE314" i="12"/>
  <c r="CJ314" i="12"/>
  <c r="CO314" i="12"/>
  <c r="CT314" i="12"/>
  <c r="CY314" i="12"/>
  <c r="DD314" i="12"/>
  <c r="DI314" i="12"/>
  <c r="BT313" i="12"/>
  <c r="BY313" i="12"/>
  <c r="CD313" i="12"/>
  <c r="CI313" i="12"/>
  <c r="CN313" i="12"/>
  <c r="CS313" i="12"/>
  <c r="CX313" i="12"/>
  <c r="DC313" i="12"/>
  <c r="DH313" i="12"/>
  <c r="DM313" i="12"/>
  <c r="DR313" i="12"/>
  <c r="DW313" i="12"/>
  <c r="BS313" i="12"/>
  <c r="BX313" i="12"/>
  <c r="CC313" i="12"/>
  <c r="CH313" i="12"/>
  <c r="CM313" i="12"/>
  <c r="CR313" i="12"/>
  <c r="CW313" i="12"/>
  <c r="DB313" i="12"/>
  <c r="DG313" i="12"/>
  <c r="DL313" i="12"/>
  <c r="DQ313" i="12"/>
  <c r="DV313" i="12"/>
  <c r="BR313" i="12"/>
  <c r="BW313" i="12"/>
  <c r="CB313" i="12"/>
  <c r="CG313" i="12"/>
  <c r="CL313" i="12"/>
  <c r="CQ313" i="12"/>
  <c r="CV313" i="12"/>
  <c r="DA313" i="12"/>
  <c r="DF313" i="12"/>
  <c r="DK313" i="12"/>
  <c r="DP313" i="12"/>
  <c r="DU313" i="12"/>
  <c r="BQ313" i="12"/>
  <c r="BV313" i="12"/>
  <c r="CA313" i="12"/>
  <c r="CF313" i="12"/>
  <c r="CK313" i="12"/>
  <c r="CP313" i="12"/>
  <c r="CU313" i="12"/>
  <c r="CZ313" i="12"/>
  <c r="DE313" i="12"/>
  <c r="DJ313" i="12"/>
  <c r="DO313" i="12"/>
  <c r="DT313" i="12"/>
  <c r="BP313" i="12"/>
  <c r="BU313" i="12"/>
  <c r="BZ313" i="12"/>
  <c r="CE313" i="12"/>
  <c r="CJ313" i="12"/>
  <c r="CO313" i="12"/>
  <c r="CT313" i="12"/>
  <c r="CY313" i="12"/>
  <c r="DD313" i="12"/>
  <c r="DI313" i="12"/>
  <c r="BT312" i="12"/>
  <c r="BY312" i="12"/>
  <c r="BS312" i="12"/>
  <c r="BX312" i="12"/>
  <c r="CC312" i="12"/>
  <c r="CH312" i="12"/>
  <c r="CM312" i="12"/>
  <c r="CR312" i="12"/>
  <c r="CW312" i="12"/>
  <c r="DB312" i="12"/>
  <c r="DG312" i="12"/>
  <c r="DL312" i="12"/>
  <c r="DQ312" i="12"/>
  <c r="DV312" i="12"/>
  <c r="BR312" i="12"/>
  <c r="BW312" i="12"/>
  <c r="CB312" i="12"/>
  <c r="CG312" i="12"/>
  <c r="CL312" i="12"/>
  <c r="CQ312" i="12"/>
  <c r="CV312" i="12"/>
  <c r="DA312" i="12"/>
  <c r="DF312" i="12"/>
  <c r="DK312" i="12"/>
  <c r="DP312" i="12"/>
  <c r="DU312" i="12"/>
  <c r="BQ312" i="12"/>
  <c r="BV312" i="12"/>
  <c r="CA312" i="12"/>
  <c r="CF312" i="12"/>
  <c r="CK312" i="12"/>
  <c r="CP312" i="12"/>
  <c r="CU312" i="12"/>
  <c r="CZ312" i="12"/>
  <c r="DE312" i="12"/>
  <c r="DJ312" i="12"/>
  <c r="DO312" i="12"/>
  <c r="DT312" i="12"/>
  <c r="BP312" i="12"/>
  <c r="BU312" i="12"/>
  <c r="BZ312" i="12"/>
  <c r="CE312" i="12"/>
  <c r="CJ312" i="12"/>
  <c r="CO312" i="12"/>
  <c r="CT312" i="12"/>
  <c r="CY312" i="12"/>
  <c r="DD312" i="12"/>
  <c r="BT311" i="12"/>
  <c r="BY311" i="12"/>
  <c r="BS311" i="12"/>
  <c r="BX311" i="12"/>
  <c r="CC311" i="12"/>
  <c r="CH311" i="12"/>
  <c r="CM311" i="12"/>
  <c r="CR311" i="12"/>
  <c r="CW311" i="12"/>
  <c r="DB311" i="12"/>
  <c r="DG311" i="12"/>
  <c r="DL311" i="12"/>
  <c r="DQ311" i="12"/>
  <c r="DV311" i="12"/>
  <c r="BR311" i="12"/>
  <c r="BW311" i="12"/>
  <c r="CB311" i="12"/>
  <c r="CG311" i="12"/>
  <c r="CL311" i="12"/>
  <c r="CQ311" i="12"/>
  <c r="CV311" i="12"/>
  <c r="DA311" i="12"/>
  <c r="DF311" i="12"/>
  <c r="DK311" i="12"/>
  <c r="DP311" i="12"/>
  <c r="DU311" i="12"/>
  <c r="BQ311" i="12"/>
  <c r="BV311" i="12"/>
  <c r="CA311" i="12"/>
  <c r="CF311" i="12"/>
  <c r="CK311" i="12"/>
  <c r="CP311" i="12"/>
  <c r="CU311" i="12"/>
  <c r="CZ311" i="12"/>
  <c r="DE311" i="12"/>
  <c r="DJ311" i="12"/>
  <c r="DO311" i="12"/>
  <c r="DT311" i="12"/>
  <c r="BP311" i="12"/>
  <c r="BU311" i="12"/>
  <c r="BT310" i="12"/>
  <c r="BY310" i="12"/>
  <c r="BS310" i="12"/>
  <c r="BX310" i="12"/>
  <c r="CC310" i="12"/>
  <c r="CH310" i="12"/>
  <c r="CM310" i="12"/>
  <c r="CR310" i="12"/>
  <c r="CW310" i="12"/>
  <c r="DB310" i="12"/>
  <c r="DG310" i="12"/>
  <c r="DL310" i="12"/>
  <c r="DQ310" i="12"/>
  <c r="DV310" i="12"/>
  <c r="BR310" i="12"/>
  <c r="BW310" i="12"/>
  <c r="CB310" i="12"/>
  <c r="CG310" i="12"/>
  <c r="CL310" i="12"/>
  <c r="CQ310" i="12"/>
  <c r="CV310" i="12"/>
  <c r="DA310" i="12"/>
  <c r="DF310" i="12"/>
  <c r="DK310" i="12"/>
  <c r="DP310" i="12"/>
  <c r="DU310" i="12"/>
  <c r="BQ310" i="12"/>
  <c r="BV310" i="12"/>
  <c r="CA310" i="12"/>
  <c r="CF310" i="12"/>
  <c r="CK310" i="12"/>
  <c r="CP310" i="12"/>
  <c r="CU310" i="12"/>
  <c r="CZ310" i="12"/>
  <c r="DE310" i="12"/>
  <c r="DJ310" i="12"/>
  <c r="DO310" i="12"/>
  <c r="DT310" i="12"/>
  <c r="BP310" i="12"/>
  <c r="BU310" i="12"/>
  <c r="BT309" i="12"/>
  <c r="BY309" i="12"/>
  <c r="CD309" i="12"/>
  <c r="CI309" i="12"/>
  <c r="CN309" i="12"/>
  <c r="CS309" i="12"/>
  <c r="CX309" i="12"/>
  <c r="DC309" i="12"/>
  <c r="DH309" i="12"/>
  <c r="DM309" i="12"/>
  <c r="DR309" i="12"/>
  <c r="DW309" i="12"/>
  <c r="BS309" i="12"/>
  <c r="BX309" i="12"/>
  <c r="CC309" i="12"/>
  <c r="CH309" i="12"/>
  <c r="CM309" i="12"/>
  <c r="CR309" i="12"/>
  <c r="CW309" i="12"/>
  <c r="DB309" i="12"/>
  <c r="DG309" i="12"/>
  <c r="DL309" i="12"/>
  <c r="DQ309" i="12"/>
  <c r="DV309" i="12"/>
  <c r="BR309" i="12"/>
  <c r="BW309" i="12"/>
  <c r="CB309" i="12"/>
  <c r="CG309" i="12"/>
  <c r="CL309" i="12"/>
  <c r="CQ309" i="12"/>
  <c r="CV309" i="12"/>
  <c r="DA309" i="12"/>
  <c r="DF309" i="12"/>
  <c r="DK309" i="12"/>
  <c r="DP309" i="12"/>
  <c r="DU309" i="12"/>
  <c r="BQ309" i="12"/>
  <c r="BV309" i="12"/>
  <c r="CA309" i="12"/>
  <c r="CF309" i="12"/>
  <c r="CK309" i="12"/>
  <c r="CP309" i="12"/>
  <c r="CU309" i="12"/>
  <c r="CZ309" i="12"/>
  <c r="DE309" i="12"/>
  <c r="DJ309" i="12"/>
  <c r="DO309" i="12"/>
  <c r="DT309" i="12"/>
  <c r="BP309" i="12"/>
  <c r="BU309" i="12"/>
  <c r="BT308" i="12"/>
  <c r="BY308" i="12"/>
  <c r="BS308" i="12"/>
  <c r="BX308" i="12"/>
  <c r="CC308" i="12"/>
  <c r="CH308" i="12"/>
  <c r="CM308" i="12"/>
  <c r="CR308" i="12"/>
  <c r="CW308" i="12"/>
  <c r="DB308" i="12"/>
  <c r="DG308" i="12"/>
  <c r="DL308" i="12"/>
  <c r="DQ308" i="12"/>
  <c r="DV308" i="12"/>
  <c r="BR308" i="12"/>
  <c r="BW308" i="12"/>
  <c r="CB308" i="12"/>
  <c r="CG308" i="12"/>
  <c r="CL308" i="12"/>
  <c r="CQ308" i="12"/>
  <c r="CV308" i="12"/>
  <c r="DA308" i="12"/>
  <c r="DF308" i="12"/>
  <c r="DK308" i="12"/>
  <c r="DP308" i="12"/>
  <c r="DU308" i="12"/>
  <c r="BV308" i="12"/>
  <c r="CA308" i="12"/>
  <c r="CF308" i="12"/>
  <c r="CK308" i="12"/>
  <c r="CP308" i="12"/>
  <c r="CU308" i="12"/>
  <c r="CZ308" i="12"/>
  <c r="DE308" i="12"/>
  <c r="DJ308" i="12"/>
  <c r="DO308" i="12"/>
  <c r="DT308" i="12"/>
  <c r="BP308" i="12"/>
  <c r="BU308" i="12"/>
  <c r="BT307" i="12"/>
  <c r="BY307" i="12"/>
  <c r="BS307" i="12"/>
  <c r="BX307" i="12"/>
  <c r="CC307" i="12"/>
  <c r="CH307" i="12"/>
  <c r="CM307" i="12"/>
  <c r="CR307" i="12"/>
  <c r="CW307" i="12"/>
  <c r="DB307" i="12"/>
  <c r="DG307" i="12"/>
  <c r="DL307" i="12"/>
  <c r="DQ307" i="12"/>
  <c r="DV307" i="12"/>
  <c r="BR307" i="12"/>
  <c r="BW307" i="12"/>
  <c r="CB307" i="12"/>
  <c r="CG307" i="12"/>
  <c r="CL307" i="12"/>
  <c r="CQ307" i="12"/>
  <c r="CV307" i="12"/>
  <c r="DA307" i="12"/>
  <c r="DF307" i="12"/>
  <c r="DK307" i="12"/>
  <c r="DP307" i="12"/>
  <c r="DU307" i="12"/>
  <c r="BQ307" i="12"/>
  <c r="BV307" i="12"/>
  <c r="CA307" i="12"/>
  <c r="CF307" i="12"/>
  <c r="CK307" i="12"/>
  <c r="CP307" i="12"/>
  <c r="CU307" i="12"/>
  <c r="CZ307" i="12"/>
  <c r="DE307" i="12"/>
  <c r="DJ307" i="12"/>
  <c r="DO307" i="12"/>
  <c r="DT307" i="12"/>
  <c r="BP307" i="12"/>
  <c r="BU307" i="12"/>
  <c r="BT306" i="12"/>
  <c r="BY306" i="12"/>
  <c r="BS306" i="12"/>
  <c r="BX306" i="12"/>
  <c r="CC306" i="12"/>
  <c r="CH306" i="12"/>
  <c r="CM306" i="12"/>
  <c r="CR306" i="12"/>
  <c r="CW306" i="12"/>
  <c r="DB306" i="12"/>
  <c r="DG306" i="12"/>
  <c r="DL306" i="12"/>
  <c r="DQ306" i="12"/>
  <c r="DV306" i="12"/>
  <c r="BR306" i="12"/>
  <c r="BW306" i="12"/>
  <c r="CB306" i="12"/>
  <c r="CG306" i="12"/>
  <c r="CL306" i="12"/>
  <c r="CQ306" i="12"/>
  <c r="CV306" i="12"/>
  <c r="DA306" i="12"/>
  <c r="DF306" i="12"/>
  <c r="DK306" i="12"/>
  <c r="DP306" i="12"/>
  <c r="DU306" i="12"/>
  <c r="BQ306" i="12"/>
  <c r="BV306" i="12"/>
  <c r="CA306" i="12"/>
  <c r="CF306" i="12"/>
  <c r="CK306" i="12"/>
  <c r="CP306" i="12"/>
  <c r="CU306" i="12"/>
  <c r="CZ306" i="12"/>
  <c r="DE306" i="12"/>
  <c r="DJ306" i="12"/>
  <c r="DO306" i="12"/>
  <c r="DT306" i="12"/>
  <c r="BP306" i="12"/>
  <c r="BU306" i="12"/>
  <c r="BT305" i="12"/>
  <c r="BY305" i="12"/>
  <c r="BS305" i="12"/>
  <c r="BX305" i="12"/>
  <c r="CC305" i="12"/>
  <c r="CH305" i="12"/>
  <c r="CM305" i="12"/>
  <c r="CR305" i="12"/>
  <c r="CW305" i="12"/>
  <c r="DB305" i="12"/>
  <c r="DG305" i="12"/>
  <c r="DL305" i="12"/>
  <c r="DQ305" i="12"/>
  <c r="DV305" i="12"/>
  <c r="BR305" i="12"/>
  <c r="BW305" i="12"/>
  <c r="CB305" i="12"/>
  <c r="CG305" i="12"/>
  <c r="CL305" i="12"/>
  <c r="CQ305" i="12"/>
  <c r="CV305" i="12"/>
  <c r="DA305" i="12"/>
  <c r="DF305" i="12"/>
  <c r="DK305" i="12"/>
  <c r="DP305" i="12"/>
  <c r="DU305" i="12"/>
  <c r="BQ305" i="12"/>
  <c r="BV305" i="12"/>
  <c r="CA305" i="12"/>
  <c r="CF305" i="12"/>
  <c r="CK305" i="12"/>
  <c r="CP305" i="12"/>
  <c r="CU305" i="12"/>
  <c r="CZ305" i="12"/>
  <c r="DE305" i="12"/>
  <c r="DJ305" i="12"/>
  <c r="DO305" i="12"/>
  <c r="DT305" i="12"/>
  <c r="BP305" i="12"/>
  <c r="BU305" i="12"/>
  <c r="BT304" i="12"/>
  <c r="BY304" i="12"/>
  <c r="BS304" i="12"/>
  <c r="BX304" i="12"/>
  <c r="CC304" i="12"/>
  <c r="CH304" i="12"/>
  <c r="CM304" i="12"/>
  <c r="CR304" i="12"/>
  <c r="CW304" i="12"/>
  <c r="DB304" i="12"/>
  <c r="DG304" i="12"/>
  <c r="DL304" i="12"/>
  <c r="DQ304" i="12"/>
  <c r="DV304" i="12"/>
  <c r="BR304" i="12"/>
  <c r="BW304" i="12"/>
  <c r="CB304" i="12"/>
  <c r="CG304" i="12"/>
  <c r="CL304" i="12"/>
  <c r="CQ304" i="12"/>
  <c r="CV304" i="12"/>
  <c r="DA304" i="12"/>
  <c r="DF304" i="12"/>
  <c r="DK304" i="12"/>
  <c r="DP304" i="12"/>
  <c r="DU304" i="12"/>
  <c r="BQ304" i="12"/>
  <c r="BV304" i="12"/>
  <c r="CA304" i="12"/>
  <c r="CF304" i="12"/>
  <c r="CK304" i="12"/>
  <c r="CP304" i="12"/>
  <c r="CU304" i="12"/>
  <c r="CZ304" i="12"/>
  <c r="DE304" i="12"/>
  <c r="DJ304" i="12"/>
  <c r="DO304" i="12"/>
  <c r="DT304" i="12"/>
  <c r="BP304" i="12"/>
  <c r="BU304" i="12"/>
  <c r="BT303" i="12"/>
  <c r="BY303" i="12"/>
  <c r="BS303" i="12"/>
  <c r="BX303" i="12"/>
  <c r="CC303" i="12"/>
  <c r="CH303" i="12"/>
  <c r="CM303" i="12"/>
  <c r="CR303" i="12"/>
  <c r="CW303" i="12"/>
  <c r="DB303" i="12"/>
  <c r="DG303" i="12"/>
  <c r="DL303" i="12"/>
  <c r="DQ303" i="12"/>
  <c r="DV303" i="12"/>
  <c r="BR303" i="12"/>
  <c r="BW303" i="12"/>
  <c r="CB303" i="12"/>
  <c r="CG303" i="12"/>
  <c r="CL303" i="12"/>
  <c r="CQ303" i="12"/>
  <c r="CV303" i="12"/>
  <c r="DA303" i="12"/>
  <c r="DF303" i="12"/>
  <c r="DK303" i="12"/>
  <c r="DP303" i="12"/>
  <c r="DU303" i="12"/>
  <c r="BQ303" i="12"/>
  <c r="BV303" i="12"/>
  <c r="CA303" i="12"/>
  <c r="CF303" i="12"/>
  <c r="CK303" i="12"/>
  <c r="CP303" i="12"/>
  <c r="CU303" i="12"/>
  <c r="CZ303" i="12"/>
  <c r="DE303" i="12"/>
  <c r="DJ303" i="12"/>
  <c r="DO303" i="12"/>
  <c r="DT303" i="12"/>
  <c r="BP303" i="12"/>
  <c r="BU303" i="12"/>
  <c r="BT302" i="12"/>
  <c r="BY302" i="12"/>
  <c r="BS302" i="12"/>
  <c r="BX302" i="12"/>
  <c r="CC302" i="12"/>
  <c r="CH302" i="12"/>
  <c r="CM302" i="12"/>
  <c r="CR302" i="12"/>
  <c r="CW302" i="12"/>
  <c r="DB302" i="12"/>
  <c r="DG302" i="12"/>
  <c r="DL302" i="12"/>
  <c r="DQ302" i="12"/>
  <c r="DV302" i="12"/>
  <c r="BR302" i="12"/>
  <c r="BW302" i="12"/>
  <c r="CB302" i="12"/>
  <c r="CG302" i="12"/>
  <c r="CL302" i="12"/>
  <c r="CQ302" i="12"/>
  <c r="CV302" i="12"/>
  <c r="DA302" i="12"/>
  <c r="DF302" i="12"/>
  <c r="DK302" i="12"/>
  <c r="DP302" i="12"/>
  <c r="DU302" i="12"/>
  <c r="BQ302" i="12"/>
  <c r="BV302" i="12"/>
  <c r="CA302" i="12"/>
  <c r="CF302" i="12"/>
  <c r="CK302" i="12"/>
  <c r="CP302" i="12"/>
  <c r="CU302" i="12"/>
  <c r="CZ302" i="12"/>
  <c r="DE302" i="12"/>
  <c r="DJ302" i="12"/>
  <c r="DO302" i="12"/>
  <c r="DT302" i="12"/>
  <c r="BP302" i="12"/>
  <c r="BU302" i="12"/>
  <c r="BT301" i="12"/>
  <c r="BY301" i="12"/>
  <c r="CD301" i="12"/>
  <c r="CI301" i="12"/>
  <c r="CN301" i="12"/>
  <c r="CS301" i="12"/>
  <c r="CX301" i="12"/>
  <c r="DC301" i="12"/>
  <c r="DH301" i="12"/>
  <c r="DM301" i="12"/>
  <c r="DR301" i="12"/>
  <c r="DW301" i="12"/>
  <c r="BS301" i="12"/>
  <c r="BX301" i="12"/>
  <c r="CC301" i="12"/>
  <c r="CH301" i="12"/>
  <c r="CM301" i="12"/>
  <c r="CR301" i="12"/>
  <c r="CW301" i="12"/>
  <c r="DB301" i="12"/>
  <c r="DG301" i="12"/>
  <c r="DL301" i="12"/>
  <c r="DQ301" i="12"/>
  <c r="DV301" i="12"/>
  <c r="BR301" i="12"/>
  <c r="BW301" i="12"/>
  <c r="CB301" i="12"/>
  <c r="CG301" i="12"/>
  <c r="CL301" i="12"/>
  <c r="CQ301" i="12"/>
  <c r="CV301" i="12"/>
  <c r="DA301" i="12"/>
  <c r="DF301" i="12"/>
  <c r="DK301" i="12"/>
  <c r="DP301" i="12"/>
  <c r="DU301" i="12"/>
  <c r="BQ301" i="12"/>
  <c r="BV301" i="12"/>
  <c r="CA301" i="12"/>
  <c r="CF301" i="12"/>
  <c r="CK301" i="12"/>
  <c r="CP301" i="12"/>
  <c r="CU301" i="12"/>
  <c r="CZ301" i="12"/>
  <c r="DE301" i="12"/>
  <c r="DJ301" i="12"/>
  <c r="DO301" i="12"/>
  <c r="DT301" i="12"/>
  <c r="BP301" i="12"/>
  <c r="BU301" i="12"/>
  <c r="BZ301" i="12"/>
  <c r="CE301" i="12"/>
  <c r="CJ301" i="12"/>
  <c r="CO301" i="12"/>
  <c r="CT301" i="12"/>
  <c r="CY301" i="12"/>
  <c r="DD301" i="12"/>
  <c r="BT300" i="12"/>
  <c r="BY300" i="12"/>
  <c r="BS300" i="12"/>
  <c r="BX300" i="12"/>
  <c r="CC300" i="12"/>
  <c r="CH300" i="12"/>
  <c r="CM300" i="12"/>
  <c r="CR300" i="12"/>
  <c r="CW300" i="12"/>
  <c r="DB300" i="12"/>
  <c r="DG300" i="12"/>
  <c r="DL300" i="12"/>
  <c r="DQ300" i="12"/>
  <c r="DV300" i="12"/>
  <c r="BR300" i="12"/>
  <c r="BW300" i="12"/>
  <c r="CB300" i="12"/>
  <c r="CG300" i="12"/>
  <c r="CL300" i="12"/>
  <c r="CQ300" i="12"/>
  <c r="CV300" i="12"/>
  <c r="DA300" i="12"/>
  <c r="DF300" i="12"/>
  <c r="DK300" i="12"/>
  <c r="DP300" i="12"/>
  <c r="DU300" i="12"/>
  <c r="BQ300" i="12"/>
  <c r="BV300" i="12"/>
  <c r="CA300" i="12"/>
  <c r="CF300" i="12"/>
  <c r="CK300" i="12"/>
  <c r="CP300" i="12"/>
  <c r="CU300" i="12"/>
  <c r="CZ300" i="12"/>
  <c r="DE300" i="12"/>
  <c r="DJ300" i="12"/>
  <c r="DO300" i="12"/>
  <c r="DT300" i="12"/>
  <c r="BP300" i="12"/>
  <c r="BU300" i="12"/>
  <c r="BT299" i="12"/>
  <c r="BY299" i="12"/>
  <c r="CD299" i="12"/>
  <c r="CI299" i="12"/>
  <c r="CN299" i="12"/>
  <c r="CS299" i="12"/>
  <c r="CX299" i="12"/>
  <c r="DC299" i="12"/>
  <c r="DH299" i="12"/>
  <c r="DM299" i="12"/>
  <c r="DR299" i="12"/>
  <c r="DW299" i="12"/>
  <c r="BS299" i="12"/>
  <c r="BX299" i="12"/>
  <c r="CC299" i="12"/>
  <c r="CH299" i="12"/>
  <c r="CM299" i="12"/>
  <c r="CR299" i="12"/>
  <c r="CW299" i="12"/>
  <c r="DB299" i="12"/>
  <c r="DG299" i="12"/>
  <c r="DL299" i="12"/>
  <c r="DQ299" i="12"/>
  <c r="DV299" i="12"/>
  <c r="BR299" i="12"/>
  <c r="BW299" i="12"/>
  <c r="CB299" i="12"/>
  <c r="CG299" i="12"/>
  <c r="CL299" i="12"/>
  <c r="CQ299" i="12"/>
  <c r="CV299" i="12"/>
  <c r="DA299" i="12"/>
  <c r="DF299" i="12"/>
  <c r="DK299" i="12"/>
  <c r="DP299" i="12"/>
  <c r="DU299" i="12"/>
  <c r="BQ299" i="12"/>
  <c r="BV299" i="12"/>
  <c r="CA299" i="12"/>
  <c r="CF299" i="12"/>
  <c r="CK299" i="12"/>
  <c r="CP299" i="12"/>
  <c r="CU299" i="12"/>
  <c r="CZ299" i="12"/>
  <c r="DE299" i="12"/>
  <c r="DJ299" i="12"/>
  <c r="DO299" i="12"/>
  <c r="DT299" i="12"/>
  <c r="BP299" i="12"/>
  <c r="BU299" i="12"/>
  <c r="BZ299" i="12"/>
  <c r="CE299" i="12"/>
  <c r="CJ299" i="12"/>
  <c r="CO299" i="12"/>
  <c r="CT299" i="12"/>
  <c r="CY299" i="12"/>
  <c r="DD299" i="12"/>
  <c r="DI299" i="12"/>
  <c r="BT298" i="12"/>
  <c r="BY298" i="12"/>
  <c r="CD298" i="12"/>
  <c r="CI298" i="12"/>
  <c r="CN298" i="12"/>
  <c r="CS298" i="12"/>
  <c r="CX298" i="12"/>
  <c r="DC298" i="12"/>
  <c r="DH298" i="12"/>
  <c r="DM298" i="12"/>
  <c r="DR298" i="12"/>
  <c r="DW298" i="12"/>
  <c r="BS298" i="12"/>
  <c r="BX298" i="12"/>
  <c r="CC298" i="12"/>
  <c r="CH298" i="12"/>
  <c r="CM298" i="12"/>
  <c r="CR298" i="12"/>
  <c r="CW298" i="12"/>
  <c r="DB298" i="12"/>
  <c r="DG298" i="12"/>
  <c r="DL298" i="12"/>
  <c r="DQ298" i="12"/>
  <c r="DV298" i="12"/>
  <c r="BR298" i="12"/>
  <c r="BW298" i="12"/>
  <c r="CB298" i="12"/>
  <c r="CG298" i="12"/>
  <c r="CL298" i="12"/>
  <c r="CQ298" i="12"/>
  <c r="CV298" i="12"/>
  <c r="DA298" i="12"/>
  <c r="DF298" i="12"/>
  <c r="DK298" i="12"/>
  <c r="DP298" i="12"/>
  <c r="DU298" i="12"/>
  <c r="BQ298" i="12"/>
  <c r="BV298" i="12"/>
  <c r="CA298" i="12"/>
  <c r="CF298" i="12"/>
  <c r="CK298" i="12"/>
  <c r="CP298" i="12"/>
  <c r="CU298" i="12"/>
  <c r="CZ298" i="12"/>
  <c r="DE298" i="12"/>
  <c r="DJ298" i="12"/>
  <c r="DO298" i="12"/>
  <c r="DT298" i="12"/>
  <c r="BP298" i="12"/>
  <c r="BU298" i="12"/>
  <c r="BZ298" i="12"/>
  <c r="CE298" i="12"/>
  <c r="CJ298" i="12"/>
  <c r="CO298" i="12"/>
  <c r="CT298" i="12"/>
  <c r="CY298" i="12"/>
  <c r="DD298" i="12"/>
  <c r="DI298" i="12"/>
  <c r="BT297" i="12"/>
  <c r="BY297" i="12"/>
  <c r="CD297" i="12"/>
  <c r="CI297" i="12"/>
  <c r="CN297" i="12"/>
  <c r="CS297" i="12"/>
  <c r="CX297" i="12"/>
  <c r="DC297" i="12"/>
  <c r="DH297" i="12"/>
  <c r="DM297" i="12"/>
  <c r="DR297" i="12"/>
  <c r="DW297" i="12"/>
  <c r="BS297" i="12"/>
  <c r="BX297" i="12"/>
  <c r="CC297" i="12"/>
  <c r="CH297" i="12"/>
  <c r="CM297" i="12"/>
  <c r="CR297" i="12"/>
  <c r="CW297" i="12"/>
  <c r="DB297" i="12"/>
  <c r="DG297" i="12"/>
  <c r="DL297" i="12"/>
  <c r="DQ297" i="12"/>
  <c r="DV297" i="12"/>
  <c r="BR297" i="12"/>
  <c r="BW297" i="12"/>
  <c r="CB297" i="12"/>
  <c r="CG297" i="12"/>
  <c r="CL297" i="12"/>
  <c r="CQ297" i="12"/>
  <c r="CV297" i="12"/>
  <c r="DA297" i="12"/>
  <c r="DF297" i="12"/>
  <c r="DK297" i="12"/>
  <c r="DP297" i="12"/>
  <c r="DU297" i="12"/>
  <c r="BQ297" i="12"/>
  <c r="BV297" i="12"/>
  <c r="CA297" i="12"/>
  <c r="CF297" i="12"/>
  <c r="CK297" i="12"/>
  <c r="CP297" i="12"/>
  <c r="CU297" i="12"/>
  <c r="CZ297" i="12"/>
  <c r="DE297" i="12"/>
  <c r="DJ297" i="12"/>
  <c r="DO297" i="12"/>
  <c r="DT297" i="12"/>
  <c r="BP297" i="12"/>
  <c r="BU297" i="12"/>
  <c r="BZ297" i="12"/>
  <c r="BT296" i="12"/>
  <c r="BY296" i="12"/>
  <c r="CD296" i="12"/>
  <c r="CI296" i="12"/>
  <c r="CN296" i="12"/>
  <c r="CS296" i="12"/>
  <c r="CX296" i="12"/>
  <c r="DC296" i="12"/>
  <c r="DH296" i="12"/>
  <c r="DM296" i="12"/>
  <c r="DR296" i="12"/>
  <c r="DW296" i="12"/>
  <c r="BS296" i="12"/>
  <c r="BX296" i="12"/>
  <c r="CC296" i="12"/>
  <c r="CH296" i="12"/>
  <c r="CM296" i="12"/>
  <c r="CR296" i="12"/>
  <c r="CW296" i="12"/>
  <c r="DB296" i="12"/>
  <c r="DG296" i="12"/>
  <c r="DL296" i="12"/>
  <c r="DQ296" i="12"/>
  <c r="DV296" i="12"/>
  <c r="BR296" i="12"/>
  <c r="BW296" i="12"/>
  <c r="CB296" i="12"/>
  <c r="CG296" i="12"/>
  <c r="CL296" i="12"/>
  <c r="CQ296" i="12"/>
  <c r="CV296" i="12"/>
  <c r="DA296" i="12"/>
  <c r="DF296" i="12"/>
  <c r="DK296" i="12"/>
  <c r="DP296" i="12"/>
  <c r="DU296" i="12"/>
  <c r="BQ296" i="12"/>
  <c r="BV296" i="12"/>
  <c r="CA296" i="12"/>
  <c r="CF296" i="12"/>
  <c r="CK296" i="12"/>
  <c r="CP296" i="12"/>
  <c r="CU296" i="12"/>
  <c r="CZ296" i="12"/>
  <c r="DE296" i="12"/>
  <c r="DJ296" i="12"/>
  <c r="DO296" i="12"/>
  <c r="DT296" i="12"/>
  <c r="BP296" i="12"/>
  <c r="BU296" i="12"/>
  <c r="BZ296" i="12"/>
  <c r="BT295" i="12"/>
  <c r="BY295" i="12"/>
  <c r="CD295" i="12"/>
  <c r="CI295" i="12"/>
  <c r="CN295" i="12"/>
  <c r="CS295" i="12"/>
  <c r="CX295" i="12"/>
  <c r="DC295" i="12"/>
  <c r="DH295" i="12"/>
  <c r="DM295" i="12"/>
  <c r="DR295" i="12"/>
  <c r="DW295" i="12"/>
  <c r="BS295" i="12"/>
  <c r="BX295" i="12"/>
  <c r="CC295" i="12"/>
  <c r="CH295" i="12"/>
  <c r="CM295" i="12"/>
  <c r="CR295" i="12"/>
  <c r="CW295" i="12"/>
  <c r="DB295" i="12"/>
  <c r="DG295" i="12"/>
  <c r="DL295" i="12"/>
  <c r="DQ295" i="12"/>
  <c r="DV295" i="12"/>
  <c r="BR295" i="12"/>
  <c r="BW295" i="12"/>
  <c r="CB295" i="12"/>
  <c r="CG295" i="12"/>
  <c r="CL295" i="12"/>
  <c r="CQ295" i="12"/>
  <c r="CV295" i="12"/>
  <c r="DA295" i="12"/>
  <c r="DF295" i="12"/>
  <c r="DK295" i="12"/>
  <c r="DP295" i="12"/>
  <c r="DU295" i="12"/>
  <c r="BQ295" i="12"/>
  <c r="BV295" i="12"/>
  <c r="CA295" i="12"/>
  <c r="CF295" i="12"/>
  <c r="CK295" i="12"/>
  <c r="CP295" i="12"/>
  <c r="CU295" i="12"/>
  <c r="CZ295" i="12"/>
  <c r="DE295" i="12"/>
  <c r="DJ295" i="12"/>
  <c r="DO295" i="12"/>
  <c r="DT295" i="12"/>
  <c r="BP295" i="12"/>
  <c r="BU295" i="12"/>
  <c r="BZ295" i="12"/>
  <c r="BT294" i="12"/>
  <c r="BY294" i="12"/>
  <c r="BS294" i="12"/>
  <c r="BX294" i="12"/>
  <c r="CC294" i="12"/>
  <c r="CH294" i="12"/>
  <c r="CM294" i="12"/>
  <c r="CR294" i="12"/>
  <c r="CW294" i="12"/>
  <c r="DB294" i="12"/>
  <c r="DG294" i="12"/>
  <c r="DL294" i="12"/>
  <c r="DQ294" i="12"/>
  <c r="DV294" i="12"/>
  <c r="BR294" i="12"/>
  <c r="BW294" i="12"/>
  <c r="CB294" i="12"/>
  <c r="CG294" i="12"/>
  <c r="CL294" i="12"/>
  <c r="CQ294" i="12"/>
  <c r="CV294" i="12"/>
  <c r="DA294" i="12"/>
  <c r="DF294" i="12"/>
  <c r="DK294" i="12"/>
  <c r="DP294" i="12"/>
  <c r="DU294" i="12"/>
  <c r="BQ294" i="12"/>
  <c r="BV294" i="12"/>
  <c r="CA294" i="12"/>
  <c r="CF294" i="12"/>
  <c r="CK294" i="12"/>
  <c r="CP294" i="12"/>
  <c r="CU294" i="12"/>
  <c r="CZ294" i="12"/>
  <c r="DE294" i="12"/>
  <c r="DJ294" i="12"/>
  <c r="DO294" i="12"/>
  <c r="DT294" i="12"/>
  <c r="BP294" i="12"/>
  <c r="BU294" i="12"/>
  <c r="BT293" i="12"/>
  <c r="BY293" i="12"/>
  <c r="CD293" i="12"/>
  <c r="CI293" i="12"/>
  <c r="CN293" i="12"/>
  <c r="CS293" i="12"/>
  <c r="CX293" i="12"/>
  <c r="DC293" i="12"/>
  <c r="DH293" i="12"/>
  <c r="DM293" i="12"/>
  <c r="DR293" i="12"/>
  <c r="DW293" i="12"/>
  <c r="BS293" i="12"/>
  <c r="BX293" i="12"/>
  <c r="CC293" i="12"/>
  <c r="CH293" i="12"/>
  <c r="CM293" i="12"/>
  <c r="CR293" i="12"/>
  <c r="CW293" i="12"/>
  <c r="DB293" i="12"/>
  <c r="DG293" i="12"/>
  <c r="DL293" i="12"/>
  <c r="DQ293" i="12"/>
  <c r="DV293" i="12"/>
  <c r="BR293" i="12"/>
  <c r="BW293" i="12"/>
  <c r="CB293" i="12"/>
  <c r="CG293" i="12"/>
  <c r="CL293" i="12"/>
  <c r="CQ293" i="12"/>
  <c r="CV293" i="12"/>
  <c r="DA293" i="12"/>
  <c r="DF293" i="12"/>
  <c r="DK293" i="12"/>
  <c r="DP293" i="12"/>
  <c r="DU293" i="12"/>
  <c r="BQ293" i="12"/>
  <c r="BV293" i="12"/>
  <c r="CA293" i="12"/>
  <c r="CF293" i="12"/>
  <c r="CK293" i="12"/>
  <c r="CP293" i="12"/>
  <c r="CU293" i="12"/>
  <c r="CZ293" i="12"/>
  <c r="DE293" i="12"/>
  <c r="DJ293" i="12"/>
  <c r="DO293" i="12"/>
  <c r="DT293" i="12"/>
  <c r="BP293" i="12"/>
  <c r="BU293" i="12"/>
  <c r="BZ293" i="12"/>
  <c r="CE293" i="12"/>
  <c r="CJ293" i="12"/>
  <c r="CO293" i="12"/>
  <c r="CT293" i="12"/>
  <c r="CY293" i="12"/>
  <c r="DD293" i="12"/>
  <c r="BT292" i="12"/>
  <c r="BY292" i="12"/>
  <c r="CD292" i="12"/>
  <c r="CI292" i="12"/>
  <c r="CN292" i="12"/>
  <c r="CS292" i="12"/>
  <c r="CX292" i="12"/>
  <c r="DC292" i="12"/>
  <c r="DH292" i="12"/>
  <c r="DM292" i="12"/>
  <c r="DR292" i="12"/>
  <c r="DW292" i="12"/>
  <c r="BS292" i="12"/>
  <c r="BX292" i="12"/>
  <c r="CC292" i="12"/>
  <c r="CH292" i="12"/>
  <c r="CM292" i="12"/>
  <c r="CR292" i="12"/>
  <c r="CW292" i="12"/>
  <c r="DB292" i="12"/>
  <c r="DG292" i="12"/>
  <c r="DL292" i="12"/>
  <c r="DQ292" i="12"/>
  <c r="DV292" i="12"/>
  <c r="BR292" i="12"/>
  <c r="BW292" i="12"/>
  <c r="CB292" i="12"/>
  <c r="CG292" i="12"/>
  <c r="CL292" i="12"/>
  <c r="CQ292" i="12"/>
  <c r="CV292" i="12"/>
  <c r="DA292" i="12"/>
  <c r="DF292" i="12"/>
  <c r="DK292" i="12"/>
  <c r="DP292" i="12"/>
  <c r="DU292" i="12"/>
  <c r="BQ292" i="12"/>
  <c r="BV292" i="12"/>
  <c r="CA292" i="12"/>
  <c r="CF292" i="12"/>
  <c r="CK292" i="12"/>
  <c r="CP292" i="12"/>
  <c r="CU292" i="12"/>
  <c r="CZ292" i="12"/>
  <c r="DE292" i="12"/>
  <c r="DJ292" i="12"/>
  <c r="DO292" i="12"/>
  <c r="DT292" i="12"/>
  <c r="BP292" i="12"/>
  <c r="BU292" i="12"/>
  <c r="BZ292" i="12"/>
  <c r="CE292" i="12"/>
  <c r="CJ292" i="12"/>
  <c r="CO292" i="12"/>
  <c r="CT292" i="12"/>
  <c r="CY292" i="12"/>
  <c r="DD292" i="12"/>
  <c r="BT291" i="12"/>
  <c r="BY291" i="12"/>
  <c r="CD291" i="12"/>
  <c r="CI291" i="12"/>
  <c r="CN291" i="12"/>
  <c r="CS291" i="12"/>
  <c r="CX291" i="12"/>
  <c r="DC291" i="12"/>
  <c r="DH291" i="12"/>
  <c r="DM291" i="12"/>
  <c r="DR291" i="12"/>
  <c r="DW291" i="12"/>
  <c r="BS291" i="12"/>
  <c r="BX291" i="12"/>
  <c r="CC291" i="12"/>
  <c r="CH291" i="12"/>
  <c r="CM291" i="12"/>
  <c r="CR291" i="12"/>
  <c r="CW291" i="12"/>
  <c r="DB291" i="12"/>
  <c r="DG291" i="12"/>
  <c r="DL291" i="12"/>
  <c r="DQ291" i="12"/>
  <c r="DV291" i="12"/>
  <c r="BR291" i="12"/>
  <c r="BW291" i="12"/>
  <c r="CB291" i="12"/>
  <c r="CG291" i="12"/>
  <c r="CL291" i="12"/>
  <c r="CQ291" i="12"/>
  <c r="CV291" i="12"/>
  <c r="DA291" i="12"/>
  <c r="DF291" i="12"/>
  <c r="DK291" i="12"/>
  <c r="DP291" i="12"/>
  <c r="DU291" i="12"/>
  <c r="BQ291" i="12"/>
  <c r="BV291" i="12"/>
  <c r="CA291" i="12"/>
  <c r="CF291" i="12"/>
  <c r="CK291" i="12"/>
  <c r="CP291" i="12"/>
  <c r="CU291" i="12"/>
  <c r="CZ291" i="12"/>
  <c r="DE291" i="12"/>
  <c r="DJ291" i="12"/>
  <c r="DO291" i="12"/>
  <c r="DT291" i="12"/>
  <c r="BP291" i="12"/>
  <c r="BU291" i="12"/>
  <c r="BZ291" i="12"/>
  <c r="CE291" i="12"/>
  <c r="CJ291" i="12"/>
  <c r="CO291" i="12"/>
  <c r="CT291" i="12"/>
  <c r="CY291" i="12"/>
  <c r="DD291" i="12"/>
  <c r="BT290" i="12"/>
  <c r="BY290" i="12"/>
  <c r="BS290" i="12"/>
  <c r="BX290" i="12"/>
  <c r="CC290" i="12"/>
  <c r="CH290" i="12"/>
  <c r="CM290" i="12"/>
  <c r="CR290" i="12"/>
  <c r="CW290" i="12"/>
  <c r="DB290" i="12"/>
  <c r="DG290" i="12"/>
  <c r="DL290" i="12"/>
  <c r="DQ290" i="12"/>
  <c r="DV290" i="12"/>
  <c r="BR290" i="12"/>
  <c r="BW290" i="12"/>
  <c r="CB290" i="12"/>
  <c r="CG290" i="12"/>
  <c r="CL290" i="12"/>
  <c r="CQ290" i="12"/>
  <c r="CV290" i="12"/>
  <c r="DA290" i="12"/>
  <c r="DF290" i="12"/>
  <c r="DK290" i="12"/>
  <c r="DP290" i="12"/>
  <c r="DU290" i="12"/>
  <c r="BQ290" i="12"/>
  <c r="BV290" i="12"/>
  <c r="CA290" i="12"/>
  <c r="CF290" i="12"/>
  <c r="CK290" i="12"/>
  <c r="CP290" i="12"/>
  <c r="CU290" i="12"/>
  <c r="CZ290" i="12"/>
  <c r="DE290" i="12"/>
  <c r="DJ290" i="12"/>
  <c r="DO290" i="12"/>
  <c r="DT290" i="12"/>
  <c r="BP290" i="12"/>
  <c r="BU290" i="12"/>
  <c r="BT289" i="12"/>
  <c r="BY289" i="12"/>
  <c r="CD289" i="12"/>
  <c r="CI289" i="12"/>
  <c r="CN289" i="12"/>
  <c r="CS289" i="12"/>
  <c r="CX289" i="12"/>
  <c r="DC289" i="12"/>
  <c r="DH289" i="12"/>
  <c r="DM289" i="12"/>
  <c r="DR289" i="12"/>
  <c r="DW289" i="12"/>
  <c r="BS289" i="12"/>
  <c r="BX289" i="12"/>
  <c r="CC289" i="12"/>
  <c r="CH289" i="12"/>
  <c r="CM289" i="12"/>
  <c r="CR289" i="12"/>
  <c r="CW289" i="12"/>
  <c r="DB289" i="12"/>
  <c r="DG289" i="12"/>
  <c r="DL289" i="12"/>
  <c r="DQ289" i="12"/>
  <c r="DV289" i="12"/>
  <c r="BR289" i="12"/>
  <c r="BW289" i="12"/>
  <c r="CB289" i="12"/>
  <c r="CG289" i="12"/>
  <c r="CL289" i="12"/>
  <c r="CQ289" i="12"/>
  <c r="CV289" i="12"/>
  <c r="DA289" i="12"/>
  <c r="DF289" i="12"/>
  <c r="DK289" i="12"/>
  <c r="DP289" i="12"/>
  <c r="DU289" i="12"/>
  <c r="BQ289" i="12"/>
  <c r="BV289" i="12"/>
  <c r="CA289" i="12"/>
  <c r="CF289" i="12"/>
  <c r="CK289" i="12"/>
  <c r="CP289" i="12"/>
  <c r="CU289" i="12"/>
  <c r="CZ289" i="12"/>
  <c r="DE289" i="12"/>
  <c r="DJ289" i="12"/>
  <c r="DO289" i="12"/>
  <c r="DT289" i="12"/>
  <c r="BP289" i="12"/>
  <c r="BU289" i="12"/>
  <c r="BT288" i="12"/>
  <c r="BY288" i="12"/>
  <c r="CD288" i="12"/>
  <c r="CI288" i="12"/>
  <c r="CN288" i="12"/>
  <c r="CS288" i="12"/>
  <c r="CX288" i="12"/>
  <c r="DC288" i="12"/>
  <c r="DH288" i="12"/>
  <c r="DM288" i="12"/>
  <c r="DR288" i="12"/>
  <c r="DW288" i="12"/>
  <c r="BS288" i="12"/>
  <c r="BX288" i="12"/>
  <c r="CC288" i="12"/>
  <c r="CH288" i="12"/>
  <c r="CM288" i="12"/>
  <c r="CR288" i="12"/>
  <c r="CW288" i="12"/>
  <c r="DB288" i="12"/>
  <c r="DG288" i="12"/>
  <c r="DL288" i="12"/>
  <c r="DQ288" i="12"/>
  <c r="DV288" i="12"/>
  <c r="BR288" i="12"/>
  <c r="BW288" i="12"/>
  <c r="CB288" i="12"/>
  <c r="CG288" i="12"/>
  <c r="CL288" i="12"/>
  <c r="CQ288" i="12"/>
  <c r="CV288" i="12"/>
  <c r="DA288" i="12"/>
  <c r="DF288" i="12"/>
  <c r="DK288" i="12"/>
  <c r="DP288" i="12"/>
  <c r="DU288" i="12"/>
  <c r="BQ288" i="12"/>
  <c r="BV288" i="12"/>
  <c r="CA288" i="12"/>
  <c r="CF288" i="12"/>
  <c r="CK288" i="12"/>
  <c r="CP288" i="12"/>
  <c r="CU288" i="12"/>
  <c r="CZ288" i="12"/>
  <c r="DE288" i="12"/>
  <c r="DJ288" i="12"/>
  <c r="DO288" i="12"/>
  <c r="DT288" i="12"/>
  <c r="BP288" i="12"/>
  <c r="BU288" i="12"/>
  <c r="BT287" i="12"/>
  <c r="BY287" i="12"/>
  <c r="CD287" i="12"/>
  <c r="CI287" i="12"/>
  <c r="CN287" i="12"/>
  <c r="CS287" i="12"/>
  <c r="CX287" i="12"/>
  <c r="DC287" i="12"/>
  <c r="DH287" i="12"/>
  <c r="DM287" i="12"/>
  <c r="DR287" i="12"/>
  <c r="DW287" i="12"/>
  <c r="BS287" i="12"/>
  <c r="BX287" i="12"/>
  <c r="CC287" i="12"/>
  <c r="CH287" i="12"/>
  <c r="CM287" i="12"/>
  <c r="CR287" i="12"/>
  <c r="CW287" i="12"/>
  <c r="DB287" i="12"/>
  <c r="DG287" i="12"/>
  <c r="DL287" i="12"/>
  <c r="DQ287" i="12"/>
  <c r="DV287" i="12"/>
  <c r="BR287" i="12"/>
  <c r="BW287" i="12"/>
  <c r="CB287" i="12"/>
  <c r="CG287" i="12"/>
  <c r="CL287" i="12"/>
  <c r="CQ287" i="12"/>
  <c r="CV287" i="12"/>
  <c r="DA287" i="12"/>
  <c r="DF287" i="12"/>
  <c r="DK287" i="12"/>
  <c r="DP287" i="12"/>
  <c r="DU287" i="12"/>
  <c r="BQ287" i="12"/>
  <c r="BV287" i="12"/>
  <c r="CA287" i="12"/>
  <c r="CF287" i="12"/>
  <c r="CK287" i="12"/>
  <c r="CP287" i="12"/>
  <c r="CU287" i="12"/>
  <c r="CZ287" i="12"/>
  <c r="DE287" i="12"/>
  <c r="DJ287" i="12"/>
  <c r="DO287" i="12"/>
  <c r="DT287" i="12"/>
  <c r="BP287" i="12"/>
  <c r="BU287" i="12"/>
  <c r="BT286" i="12"/>
  <c r="BY286" i="12"/>
  <c r="CD286" i="12"/>
  <c r="CI286" i="12"/>
  <c r="CN286" i="12"/>
  <c r="CS286" i="12"/>
  <c r="CX286" i="12"/>
  <c r="DC286" i="12"/>
  <c r="DH286" i="12"/>
  <c r="DM286" i="12"/>
  <c r="DR286" i="12"/>
  <c r="DW286" i="12"/>
  <c r="BS286" i="12"/>
  <c r="BX286" i="12"/>
  <c r="CC286" i="12"/>
  <c r="CH286" i="12"/>
  <c r="CM286" i="12"/>
  <c r="CR286" i="12"/>
  <c r="CW286" i="12"/>
  <c r="DB286" i="12"/>
  <c r="DG286" i="12"/>
  <c r="DL286" i="12"/>
  <c r="DQ286" i="12"/>
  <c r="DV286" i="12"/>
  <c r="BR286" i="12"/>
  <c r="BW286" i="12"/>
  <c r="CB286" i="12"/>
  <c r="CG286" i="12"/>
  <c r="CL286" i="12"/>
  <c r="CQ286" i="12"/>
  <c r="CV286" i="12"/>
  <c r="DA286" i="12"/>
  <c r="DF286" i="12"/>
  <c r="DK286" i="12"/>
  <c r="DP286" i="12"/>
  <c r="DU286" i="12"/>
  <c r="BQ286" i="12"/>
  <c r="BV286" i="12"/>
  <c r="CA286" i="12"/>
  <c r="CF286" i="12"/>
  <c r="CK286" i="12"/>
  <c r="CP286" i="12"/>
  <c r="CU286" i="12"/>
  <c r="CZ286" i="12"/>
  <c r="DE286" i="12"/>
  <c r="DJ286" i="12"/>
  <c r="DO286" i="12"/>
  <c r="DT286" i="12"/>
  <c r="BP286" i="12"/>
  <c r="BU286" i="12"/>
  <c r="BT285" i="12"/>
  <c r="BY285" i="12"/>
  <c r="BS285" i="12"/>
  <c r="BX285" i="12"/>
  <c r="CC285" i="12"/>
  <c r="CH285" i="12"/>
  <c r="CM285" i="12"/>
  <c r="CR285" i="12"/>
  <c r="CW285" i="12"/>
  <c r="DB285" i="12"/>
  <c r="DG285" i="12"/>
  <c r="DL285" i="12"/>
  <c r="DQ285" i="12"/>
  <c r="DV285" i="12"/>
  <c r="BR285" i="12"/>
  <c r="BW285" i="12"/>
  <c r="CB285" i="12"/>
  <c r="CG285" i="12"/>
  <c r="CL285" i="12"/>
  <c r="CQ285" i="12"/>
  <c r="CV285" i="12"/>
  <c r="DA285" i="12"/>
  <c r="DF285" i="12"/>
  <c r="DK285" i="12"/>
  <c r="DP285" i="12"/>
  <c r="DU285" i="12"/>
  <c r="BQ285" i="12"/>
  <c r="BV285" i="12"/>
  <c r="CA285" i="12"/>
  <c r="CF285" i="12"/>
  <c r="CK285" i="12"/>
  <c r="CP285" i="12"/>
  <c r="CU285" i="12"/>
  <c r="CZ285" i="12"/>
  <c r="DE285" i="12"/>
  <c r="DJ285" i="12"/>
  <c r="DO285" i="12"/>
  <c r="DT285" i="12"/>
  <c r="BP285" i="12"/>
  <c r="BU285" i="12"/>
  <c r="BT284" i="12"/>
  <c r="BY284" i="12"/>
  <c r="BS284" i="12"/>
  <c r="BX284" i="12"/>
  <c r="CC284" i="12"/>
  <c r="CH284" i="12"/>
  <c r="CM284" i="12"/>
  <c r="CR284" i="12"/>
  <c r="CW284" i="12"/>
  <c r="DB284" i="12"/>
  <c r="DG284" i="12"/>
  <c r="DL284" i="12"/>
  <c r="DQ284" i="12"/>
  <c r="DV284" i="12"/>
  <c r="BR284" i="12"/>
  <c r="BW284" i="12"/>
  <c r="CB284" i="12"/>
  <c r="CG284" i="12"/>
  <c r="CL284" i="12"/>
  <c r="CQ284" i="12"/>
  <c r="CV284" i="12"/>
  <c r="DA284" i="12"/>
  <c r="DF284" i="12"/>
  <c r="DK284" i="12"/>
  <c r="DP284" i="12"/>
  <c r="DU284" i="12"/>
  <c r="BQ284" i="12"/>
  <c r="BV284" i="12"/>
  <c r="CA284" i="12"/>
  <c r="CF284" i="12"/>
  <c r="CK284" i="12"/>
  <c r="CP284" i="12"/>
  <c r="CU284" i="12"/>
  <c r="CZ284" i="12"/>
  <c r="DE284" i="12"/>
  <c r="DJ284" i="12"/>
  <c r="DO284" i="12"/>
  <c r="DT284" i="12"/>
  <c r="BP284" i="12"/>
  <c r="BU284" i="12"/>
  <c r="BT283" i="12"/>
  <c r="BY283" i="12"/>
  <c r="CD283" i="12"/>
  <c r="CI283" i="12"/>
  <c r="CN283" i="12"/>
  <c r="CS283" i="12"/>
  <c r="CX283" i="12"/>
  <c r="DC283" i="12"/>
  <c r="DH283" i="12"/>
  <c r="DM283" i="12"/>
  <c r="DR283" i="12"/>
  <c r="DW283" i="12"/>
  <c r="BS283" i="12"/>
  <c r="BX283" i="12"/>
  <c r="CC283" i="12"/>
  <c r="CH283" i="12"/>
  <c r="CM283" i="12"/>
  <c r="CR283" i="12"/>
  <c r="CW283" i="12"/>
  <c r="DB283" i="12"/>
  <c r="DG283" i="12"/>
  <c r="DL283" i="12"/>
  <c r="DQ283" i="12"/>
  <c r="DV283" i="12"/>
  <c r="BR283" i="12"/>
  <c r="BW283" i="12"/>
  <c r="CB283" i="12"/>
  <c r="CG283" i="12"/>
  <c r="CL283" i="12"/>
  <c r="CQ283" i="12"/>
  <c r="CV283" i="12"/>
  <c r="DA283" i="12"/>
  <c r="DF283" i="12"/>
  <c r="DK283" i="12"/>
  <c r="DP283" i="12"/>
  <c r="DU283" i="12"/>
  <c r="BQ283" i="12"/>
  <c r="BV283" i="12"/>
  <c r="CA283" i="12"/>
  <c r="CF283" i="12"/>
  <c r="CK283" i="12"/>
  <c r="CP283" i="12"/>
  <c r="CU283" i="12"/>
  <c r="CZ283" i="12"/>
  <c r="DE283" i="12"/>
  <c r="DJ283" i="12"/>
  <c r="DO283" i="12"/>
  <c r="DT283" i="12"/>
  <c r="BP283" i="12"/>
  <c r="BU283" i="12"/>
  <c r="BT282" i="12"/>
  <c r="BY282" i="12"/>
  <c r="CD282" i="12"/>
  <c r="CI282" i="12"/>
  <c r="CN282" i="12"/>
  <c r="CS282" i="12"/>
  <c r="CX282" i="12"/>
  <c r="DC282" i="12"/>
  <c r="DH282" i="12"/>
  <c r="DM282" i="12"/>
  <c r="DR282" i="12"/>
  <c r="DW282" i="12"/>
  <c r="BS282" i="12"/>
  <c r="BX282" i="12"/>
  <c r="CC282" i="12"/>
  <c r="CH282" i="12"/>
  <c r="CM282" i="12"/>
  <c r="CR282" i="12"/>
  <c r="CW282" i="12"/>
  <c r="DB282" i="12"/>
  <c r="DG282" i="12"/>
  <c r="DL282" i="12"/>
  <c r="DQ282" i="12"/>
  <c r="DV282" i="12"/>
  <c r="BR282" i="12"/>
  <c r="BW282" i="12"/>
  <c r="CB282" i="12"/>
  <c r="CG282" i="12"/>
  <c r="CL282" i="12"/>
  <c r="CQ282" i="12"/>
  <c r="CV282" i="12"/>
  <c r="DA282" i="12"/>
  <c r="DF282" i="12"/>
  <c r="DK282" i="12"/>
  <c r="DP282" i="12"/>
  <c r="DU282" i="12"/>
  <c r="BQ282" i="12"/>
  <c r="BV282" i="12"/>
  <c r="CA282" i="12"/>
  <c r="CF282" i="12"/>
  <c r="CK282" i="12"/>
  <c r="CP282" i="12"/>
  <c r="CU282" i="12"/>
  <c r="CZ282" i="12"/>
  <c r="DE282" i="12"/>
  <c r="DJ282" i="12"/>
  <c r="DO282" i="12"/>
  <c r="DT282" i="12"/>
  <c r="BP282" i="12"/>
  <c r="BU282" i="12"/>
  <c r="BT281" i="12"/>
  <c r="BY281" i="12"/>
  <c r="CD281" i="12"/>
  <c r="CI281" i="12"/>
  <c r="CN281" i="12"/>
  <c r="CS281" i="12"/>
  <c r="CX281" i="12"/>
  <c r="DC281" i="12"/>
  <c r="DH281" i="12"/>
  <c r="DM281" i="12"/>
  <c r="DR281" i="12"/>
  <c r="DW281" i="12"/>
  <c r="BS281" i="12"/>
  <c r="BX281" i="12"/>
  <c r="CC281" i="12"/>
  <c r="CH281" i="12"/>
  <c r="CM281" i="12"/>
  <c r="CR281" i="12"/>
  <c r="CW281" i="12"/>
  <c r="DB281" i="12"/>
  <c r="DG281" i="12"/>
  <c r="DL281" i="12"/>
  <c r="DQ281" i="12"/>
  <c r="DV281" i="12"/>
  <c r="BR281" i="12"/>
  <c r="BW281" i="12"/>
  <c r="CB281" i="12"/>
  <c r="CG281" i="12"/>
  <c r="CL281" i="12"/>
  <c r="CQ281" i="12"/>
  <c r="CV281" i="12"/>
  <c r="DA281" i="12"/>
  <c r="DF281" i="12"/>
  <c r="DK281" i="12"/>
  <c r="DP281" i="12"/>
  <c r="DU281" i="12"/>
  <c r="BQ281" i="12"/>
  <c r="BV281" i="12"/>
  <c r="CA281" i="12"/>
  <c r="CF281" i="12"/>
  <c r="CK281" i="12"/>
  <c r="CP281" i="12"/>
  <c r="CU281" i="12"/>
  <c r="CZ281" i="12"/>
  <c r="DE281" i="12"/>
  <c r="DJ281" i="12"/>
  <c r="DO281" i="12"/>
  <c r="DT281" i="12"/>
  <c r="BP281" i="12"/>
  <c r="BU281" i="12"/>
  <c r="BZ281" i="12"/>
  <c r="CE281" i="12"/>
  <c r="CJ281" i="12"/>
  <c r="CO281" i="12"/>
  <c r="CT281" i="12"/>
  <c r="CY281" i="12"/>
  <c r="DD281" i="12"/>
  <c r="BT280" i="12"/>
  <c r="BY280" i="12"/>
  <c r="CD280" i="12"/>
  <c r="CI280" i="12"/>
  <c r="CN280" i="12"/>
  <c r="CS280" i="12"/>
  <c r="CX280" i="12"/>
  <c r="DC280" i="12"/>
  <c r="DH280" i="12"/>
  <c r="DM280" i="12"/>
  <c r="DR280" i="12"/>
  <c r="DW280" i="12"/>
  <c r="BS280" i="12"/>
  <c r="BX280" i="12"/>
  <c r="CC280" i="12"/>
  <c r="CH280" i="12"/>
  <c r="CM280" i="12"/>
  <c r="CR280" i="12"/>
  <c r="CW280" i="12"/>
  <c r="DB280" i="12"/>
  <c r="DG280" i="12"/>
  <c r="DL280" i="12"/>
  <c r="DQ280" i="12"/>
  <c r="DV280" i="12"/>
  <c r="BR280" i="12"/>
  <c r="BW280" i="12"/>
  <c r="CB280" i="12"/>
  <c r="CG280" i="12"/>
  <c r="CL280" i="12"/>
  <c r="CQ280" i="12"/>
  <c r="CV280" i="12"/>
  <c r="DA280" i="12"/>
  <c r="DF280" i="12"/>
  <c r="DK280" i="12"/>
  <c r="DP280" i="12"/>
  <c r="DU280" i="12"/>
  <c r="BQ280" i="12"/>
  <c r="BV280" i="12"/>
  <c r="CA280" i="12"/>
  <c r="CF280" i="12"/>
  <c r="CK280" i="12"/>
  <c r="CP280" i="12"/>
  <c r="CU280" i="12"/>
  <c r="CZ280" i="12"/>
  <c r="DE280" i="12"/>
  <c r="DJ280" i="12"/>
  <c r="DO280" i="12"/>
  <c r="DT280" i="12"/>
  <c r="BP280" i="12"/>
  <c r="BU280" i="12"/>
  <c r="BT279" i="12"/>
  <c r="BY279" i="12"/>
  <c r="BS279" i="12"/>
  <c r="BX279" i="12"/>
  <c r="CC279" i="12"/>
  <c r="CH279" i="12"/>
  <c r="CM279" i="12"/>
  <c r="CR279" i="12"/>
  <c r="CW279" i="12"/>
  <c r="DB279" i="12"/>
  <c r="DG279" i="12"/>
  <c r="DL279" i="12"/>
  <c r="DQ279" i="12"/>
  <c r="DV279" i="12"/>
  <c r="BR279" i="12"/>
  <c r="BW279" i="12"/>
  <c r="CB279" i="12"/>
  <c r="CG279" i="12"/>
  <c r="CL279" i="12"/>
  <c r="CQ279" i="12"/>
  <c r="CV279" i="12"/>
  <c r="DA279" i="12"/>
  <c r="DF279" i="12"/>
  <c r="DK279" i="12"/>
  <c r="DP279" i="12"/>
  <c r="DU279" i="12"/>
  <c r="BQ279" i="12"/>
  <c r="BV279" i="12"/>
  <c r="CA279" i="12"/>
  <c r="CF279" i="12"/>
  <c r="CK279" i="12"/>
  <c r="CP279" i="12"/>
  <c r="CU279" i="12"/>
  <c r="CZ279" i="12"/>
  <c r="DE279" i="12"/>
  <c r="DJ279" i="12"/>
  <c r="DO279" i="12"/>
  <c r="DT279" i="12"/>
  <c r="BP279" i="12"/>
  <c r="BU279" i="12"/>
  <c r="BT278" i="12"/>
  <c r="BY278" i="12"/>
  <c r="CD278" i="12"/>
  <c r="CI278" i="12"/>
  <c r="CN278" i="12"/>
  <c r="CS278" i="12"/>
  <c r="CX278" i="12"/>
  <c r="DC278" i="12"/>
  <c r="DH278" i="12"/>
  <c r="DM278" i="12"/>
  <c r="DR278" i="12"/>
  <c r="DW278" i="12"/>
  <c r="BS278" i="12"/>
  <c r="BX278" i="12"/>
  <c r="CC278" i="12"/>
  <c r="CH278" i="12"/>
  <c r="CM278" i="12"/>
  <c r="CR278" i="12"/>
  <c r="CW278" i="12"/>
  <c r="DB278" i="12"/>
  <c r="DG278" i="12"/>
  <c r="DL278" i="12"/>
  <c r="DQ278" i="12"/>
  <c r="DV278" i="12"/>
  <c r="BR278" i="12"/>
  <c r="BW278" i="12"/>
  <c r="CB278" i="12"/>
  <c r="CG278" i="12"/>
  <c r="CL278" i="12"/>
  <c r="CQ278" i="12"/>
  <c r="CV278" i="12"/>
  <c r="DA278" i="12"/>
  <c r="DF278" i="12"/>
  <c r="DK278" i="12"/>
  <c r="DP278" i="12"/>
  <c r="DU278" i="12"/>
  <c r="BQ278" i="12"/>
  <c r="BV278" i="12"/>
  <c r="CA278" i="12"/>
  <c r="CF278" i="12"/>
  <c r="CK278" i="12"/>
  <c r="CP278" i="12"/>
  <c r="CU278" i="12"/>
  <c r="CZ278" i="12"/>
  <c r="DE278" i="12"/>
  <c r="DJ278" i="12"/>
  <c r="DO278" i="12"/>
  <c r="DT278" i="12"/>
  <c r="BP278" i="12"/>
  <c r="BU278" i="12"/>
  <c r="BT277" i="12"/>
  <c r="BY277" i="12"/>
  <c r="CD277" i="12"/>
  <c r="CI277" i="12"/>
  <c r="CN277" i="12"/>
  <c r="CS277" i="12"/>
  <c r="CX277" i="12"/>
  <c r="DC277" i="12"/>
  <c r="DH277" i="12"/>
  <c r="DM277" i="12"/>
  <c r="DR277" i="12"/>
  <c r="DW277" i="12"/>
  <c r="BS277" i="12"/>
  <c r="BX277" i="12"/>
  <c r="CC277" i="12"/>
  <c r="CH277" i="12"/>
  <c r="CM277" i="12"/>
  <c r="CR277" i="12"/>
  <c r="CW277" i="12"/>
  <c r="DB277" i="12"/>
  <c r="DG277" i="12"/>
  <c r="DL277" i="12"/>
  <c r="DQ277" i="12"/>
  <c r="DV277" i="12"/>
  <c r="BR277" i="12"/>
  <c r="BW277" i="12"/>
  <c r="CB277" i="12"/>
  <c r="CG277" i="12"/>
  <c r="CL277" i="12"/>
  <c r="CQ277" i="12"/>
  <c r="CV277" i="12"/>
  <c r="DA277" i="12"/>
  <c r="DF277" i="12"/>
  <c r="DK277" i="12"/>
  <c r="DP277" i="12"/>
  <c r="DU277" i="12"/>
  <c r="BQ277" i="12"/>
  <c r="BV277" i="12"/>
  <c r="CA277" i="12"/>
  <c r="CF277" i="12"/>
  <c r="CK277" i="12"/>
  <c r="CP277" i="12"/>
  <c r="CU277" i="12"/>
  <c r="CZ277" i="12"/>
  <c r="DE277" i="12"/>
  <c r="DJ277" i="12"/>
  <c r="DO277" i="12"/>
  <c r="DT277" i="12"/>
  <c r="BP277" i="12"/>
  <c r="BU277" i="12"/>
  <c r="BZ277" i="12"/>
  <c r="CE277" i="12"/>
  <c r="CJ277" i="12"/>
  <c r="CO277" i="12"/>
  <c r="CT277" i="12"/>
  <c r="CY277" i="12"/>
  <c r="DD277" i="12"/>
  <c r="DI277" i="12"/>
  <c r="BT276" i="12"/>
  <c r="BY276" i="12"/>
  <c r="CD276" i="12"/>
  <c r="CI276" i="12"/>
  <c r="CN276" i="12"/>
  <c r="CS276" i="12"/>
  <c r="CX276" i="12"/>
  <c r="DC276" i="12"/>
  <c r="DH276" i="12"/>
  <c r="DM276" i="12"/>
  <c r="DR276" i="12"/>
  <c r="DW276" i="12"/>
  <c r="BS276" i="12"/>
  <c r="BX276" i="12"/>
  <c r="CC276" i="12"/>
  <c r="CH276" i="12"/>
  <c r="CM276" i="12"/>
  <c r="CR276" i="12"/>
  <c r="CW276" i="12"/>
  <c r="DB276" i="12"/>
  <c r="DG276" i="12"/>
  <c r="DL276" i="12"/>
  <c r="DQ276" i="12"/>
  <c r="DV276" i="12"/>
  <c r="BR276" i="12"/>
  <c r="BW276" i="12"/>
  <c r="CB276" i="12"/>
  <c r="CG276" i="12"/>
  <c r="CL276" i="12"/>
  <c r="CQ276" i="12"/>
  <c r="CV276" i="12"/>
  <c r="DA276" i="12"/>
  <c r="DF276" i="12"/>
  <c r="DK276" i="12"/>
  <c r="DP276" i="12"/>
  <c r="DU276" i="12"/>
  <c r="BQ276" i="12"/>
  <c r="BV276" i="12"/>
  <c r="CA276" i="12"/>
  <c r="CF276" i="12"/>
  <c r="CK276" i="12"/>
  <c r="CP276" i="12"/>
  <c r="CU276" i="12"/>
  <c r="CZ276" i="12"/>
  <c r="DE276" i="12"/>
  <c r="DJ276" i="12"/>
  <c r="DO276" i="12"/>
  <c r="DT276" i="12"/>
  <c r="BP276" i="12"/>
  <c r="BU276" i="12"/>
  <c r="BT275" i="12"/>
  <c r="BY275" i="12"/>
  <c r="BS275" i="12"/>
  <c r="BX275" i="12"/>
  <c r="CC275" i="12"/>
  <c r="CH275" i="12"/>
  <c r="CM275" i="12"/>
  <c r="CR275" i="12"/>
  <c r="CW275" i="12"/>
  <c r="DB275" i="12"/>
  <c r="DG275" i="12"/>
  <c r="DL275" i="12"/>
  <c r="DQ275" i="12"/>
  <c r="DV275" i="12"/>
  <c r="BR275" i="12"/>
  <c r="BW275" i="12"/>
  <c r="CB275" i="12"/>
  <c r="CG275" i="12"/>
  <c r="CL275" i="12"/>
  <c r="CQ275" i="12"/>
  <c r="CV275" i="12"/>
  <c r="DA275" i="12"/>
  <c r="DF275" i="12"/>
  <c r="DK275" i="12"/>
  <c r="DP275" i="12"/>
  <c r="DU275" i="12"/>
  <c r="BQ275" i="12"/>
  <c r="BV275" i="12"/>
  <c r="CA275" i="12"/>
  <c r="CF275" i="12"/>
  <c r="CK275" i="12"/>
  <c r="CP275" i="12"/>
  <c r="CU275" i="12"/>
  <c r="CZ275" i="12"/>
  <c r="DE275" i="12"/>
  <c r="DJ275" i="12"/>
  <c r="DO275" i="12"/>
  <c r="DT275" i="12"/>
  <c r="BT274" i="12"/>
  <c r="BY274" i="12"/>
  <c r="CD274" i="12"/>
  <c r="CI274" i="12"/>
  <c r="CN274" i="12"/>
  <c r="CS274" i="12"/>
  <c r="CX274" i="12"/>
  <c r="DC274" i="12"/>
  <c r="DH274" i="12"/>
  <c r="DM274" i="12"/>
  <c r="DR274" i="12"/>
  <c r="DW274" i="12"/>
  <c r="BS274" i="12"/>
  <c r="BX274" i="12"/>
  <c r="CC274" i="12"/>
  <c r="CH274" i="12"/>
  <c r="CM274" i="12"/>
  <c r="CR274" i="12"/>
  <c r="CW274" i="12"/>
  <c r="DB274" i="12"/>
  <c r="DG274" i="12"/>
  <c r="DL274" i="12"/>
  <c r="DQ274" i="12"/>
  <c r="DV274" i="12"/>
  <c r="BR274" i="12"/>
  <c r="BW274" i="12"/>
  <c r="CB274" i="12"/>
  <c r="CG274" i="12"/>
  <c r="CL274" i="12"/>
  <c r="CQ274" i="12"/>
  <c r="CV274" i="12"/>
  <c r="DA274" i="12"/>
  <c r="DF274" i="12"/>
  <c r="DK274" i="12"/>
  <c r="DP274" i="12"/>
  <c r="DU274" i="12"/>
  <c r="BQ274" i="12"/>
  <c r="BV274" i="12"/>
  <c r="CA274" i="12"/>
  <c r="CF274" i="12"/>
  <c r="CK274" i="12"/>
  <c r="CP274" i="12"/>
  <c r="CU274" i="12"/>
  <c r="CZ274" i="12"/>
  <c r="DE274" i="12"/>
  <c r="DJ274" i="12"/>
  <c r="DO274" i="12"/>
  <c r="DT274" i="12"/>
  <c r="BP274" i="12"/>
  <c r="BU274" i="12"/>
  <c r="BZ274" i="12"/>
  <c r="CE274" i="12"/>
  <c r="CJ274" i="12"/>
  <c r="CO274" i="12"/>
  <c r="CT274" i="12"/>
  <c r="CY274" i="12"/>
  <c r="DD274" i="12"/>
  <c r="BT273" i="12"/>
  <c r="BY273" i="12"/>
  <c r="CD273" i="12"/>
  <c r="CI273" i="12"/>
  <c r="CN273" i="12"/>
  <c r="CS273" i="12"/>
  <c r="CX273" i="12"/>
  <c r="DC273" i="12"/>
  <c r="DH273" i="12"/>
  <c r="DM273" i="12"/>
  <c r="DR273" i="12"/>
  <c r="DW273" i="12"/>
  <c r="BS273" i="12"/>
  <c r="BX273" i="12"/>
  <c r="CC273" i="12"/>
  <c r="CH273" i="12"/>
  <c r="CM273" i="12"/>
  <c r="CR273" i="12"/>
  <c r="CW273" i="12"/>
  <c r="DB273" i="12"/>
  <c r="DG273" i="12"/>
  <c r="DL273" i="12"/>
  <c r="DQ273" i="12"/>
  <c r="DV273" i="12"/>
  <c r="BR273" i="12"/>
  <c r="BW273" i="12"/>
  <c r="CB273" i="12"/>
  <c r="CG273" i="12"/>
  <c r="CL273" i="12"/>
  <c r="CQ273" i="12"/>
  <c r="CV273" i="12"/>
  <c r="DA273" i="12"/>
  <c r="DF273" i="12"/>
  <c r="DK273" i="12"/>
  <c r="DP273" i="12"/>
  <c r="DU273" i="12"/>
  <c r="BQ273" i="12"/>
  <c r="BV273" i="12"/>
  <c r="CA273" i="12"/>
  <c r="CF273" i="12"/>
  <c r="CK273" i="12"/>
  <c r="CP273" i="12"/>
  <c r="CU273" i="12"/>
  <c r="CZ273" i="12"/>
  <c r="DE273" i="12"/>
  <c r="DJ273" i="12"/>
  <c r="DO273" i="12"/>
  <c r="DT273" i="12"/>
  <c r="BP273" i="12"/>
  <c r="BU273" i="12"/>
  <c r="BZ273" i="12"/>
  <c r="CE273" i="12"/>
  <c r="CJ273" i="12"/>
  <c r="CO273" i="12"/>
  <c r="CT273" i="12"/>
  <c r="CY273" i="12"/>
  <c r="DD273" i="12"/>
  <c r="BT272" i="12"/>
  <c r="BY272" i="12"/>
  <c r="CD272" i="12"/>
  <c r="CI272" i="12"/>
  <c r="CN272" i="12"/>
  <c r="CS272" i="12"/>
  <c r="CX272" i="12"/>
  <c r="DC272" i="12"/>
  <c r="DH272" i="12"/>
  <c r="DM272" i="12"/>
  <c r="DR272" i="12"/>
  <c r="DW272" i="12"/>
  <c r="BS272" i="12"/>
  <c r="BX272" i="12"/>
  <c r="CC272" i="12"/>
  <c r="CH272" i="12"/>
  <c r="CM272" i="12"/>
  <c r="CR272" i="12"/>
  <c r="CW272" i="12"/>
  <c r="DB272" i="12"/>
  <c r="DG272" i="12"/>
  <c r="DL272" i="12"/>
  <c r="DQ272" i="12"/>
  <c r="DV272" i="12"/>
  <c r="BR272" i="12"/>
  <c r="BW272" i="12"/>
  <c r="CB272" i="12"/>
  <c r="CG272" i="12"/>
  <c r="CL272" i="12"/>
  <c r="CQ272" i="12"/>
  <c r="CV272" i="12"/>
  <c r="DA272" i="12"/>
  <c r="DF272" i="12"/>
  <c r="DK272" i="12"/>
  <c r="DP272" i="12"/>
  <c r="DU272" i="12"/>
  <c r="BQ272" i="12"/>
  <c r="BV272" i="12"/>
  <c r="CA272" i="12"/>
  <c r="CF272" i="12"/>
  <c r="CK272" i="12"/>
  <c r="CP272" i="12"/>
  <c r="CU272" i="12"/>
  <c r="CZ272" i="12"/>
  <c r="DE272" i="12"/>
  <c r="DJ272" i="12"/>
  <c r="DO272" i="12"/>
  <c r="DT272" i="12"/>
  <c r="BP272" i="12"/>
  <c r="BU272" i="12"/>
  <c r="BZ272" i="12"/>
  <c r="CE272" i="12"/>
  <c r="CJ272" i="12"/>
  <c r="CO272" i="12"/>
  <c r="CT272" i="12"/>
  <c r="CY272" i="12"/>
  <c r="DD272" i="12"/>
  <c r="BT271" i="12"/>
  <c r="BY271" i="12"/>
  <c r="CD271" i="12"/>
  <c r="CI271" i="12"/>
  <c r="CN271" i="12"/>
  <c r="CS271" i="12"/>
  <c r="CX271" i="12"/>
  <c r="DC271" i="12"/>
  <c r="DH271" i="12"/>
  <c r="DM271" i="12"/>
  <c r="DR271" i="12"/>
  <c r="DW271" i="12"/>
  <c r="BS271" i="12"/>
  <c r="BX271" i="12"/>
  <c r="CC271" i="12"/>
  <c r="CH271" i="12"/>
  <c r="CM271" i="12"/>
  <c r="CR271" i="12"/>
  <c r="CW271" i="12"/>
  <c r="DB271" i="12"/>
  <c r="DG271" i="12"/>
  <c r="DL271" i="12"/>
  <c r="DQ271" i="12"/>
  <c r="DV271" i="12"/>
  <c r="BR271" i="12"/>
  <c r="BW271" i="12"/>
  <c r="CB271" i="12"/>
  <c r="CG271" i="12"/>
  <c r="CL271" i="12"/>
  <c r="CQ271" i="12"/>
  <c r="CV271" i="12"/>
  <c r="DA271" i="12"/>
  <c r="DF271" i="12"/>
  <c r="DK271" i="12"/>
  <c r="DP271" i="12"/>
  <c r="DU271" i="12"/>
  <c r="BQ271" i="12"/>
  <c r="BV271" i="12"/>
  <c r="CA271" i="12"/>
  <c r="CF271" i="12"/>
  <c r="CK271" i="12"/>
  <c r="CP271" i="12"/>
  <c r="CU271" i="12"/>
  <c r="CZ271" i="12"/>
  <c r="DE271" i="12"/>
  <c r="DJ271" i="12"/>
  <c r="DO271" i="12"/>
  <c r="DT271" i="12"/>
  <c r="BP271" i="12"/>
  <c r="BU271" i="12"/>
  <c r="BT270" i="12"/>
  <c r="BY270" i="12"/>
  <c r="CD270" i="12"/>
  <c r="CI270" i="12"/>
  <c r="CN270" i="12"/>
  <c r="CS270" i="12"/>
  <c r="CX270" i="12"/>
  <c r="DC270" i="12"/>
  <c r="DH270" i="12"/>
  <c r="DM270" i="12"/>
  <c r="DR270" i="12"/>
  <c r="DW270" i="12"/>
  <c r="BS270" i="12"/>
  <c r="BX270" i="12"/>
  <c r="CC270" i="12"/>
  <c r="CH270" i="12"/>
  <c r="CM270" i="12"/>
  <c r="CR270" i="12"/>
  <c r="CW270" i="12"/>
  <c r="DB270" i="12"/>
  <c r="DG270" i="12"/>
  <c r="DL270" i="12"/>
  <c r="DQ270" i="12"/>
  <c r="DV270" i="12"/>
  <c r="BR270" i="12"/>
  <c r="BW270" i="12"/>
  <c r="CB270" i="12"/>
  <c r="CG270" i="12"/>
  <c r="CL270" i="12"/>
  <c r="CQ270" i="12"/>
  <c r="CV270" i="12"/>
  <c r="DA270" i="12"/>
  <c r="DF270" i="12"/>
  <c r="DK270" i="12"/>
  <c r="DP270" i="12"/>
  <c r="DU270" i="12"/>
  <c r="BQ270" i="12"/>
  <c r="BV270" i="12"/>
  <c r="CA270" i="12"/>
  <c r="CF270" i="12"/>
  <c r="CK270" i="12"/>
  <c r="CP270" i="12"/>
  <c r="CU270" i="12"/>
  <c r="CZ270" i="12"/>
  <c r="DE270" i="12"/>
  <c r="DJ270" i="12"/>
  <c r="DO270" i="12"/>
  <c r="DT270" i="12"/>
  <c r="BP270" i="12"/>
  <c r="BU270" i="12"/>
  <c r="BT269" i="12"/>
  <c r="BY269" i="12"/>
  <c r="CD269" i="12"/>
  <c r="CI269" i="12"/>
  <c r="CN269" i="12"/>
  <c r="CS269" i="12"/>
  <c r="CX269" i="12"/>
  <c r="DC269" i="12"/>
  <c r="DH269" i="12"/>
  <c r="DM269" i="12"/>
  <c r="DR269" i="12"/>
  <c r="DW269" i="12"/>
  <c r="BS269" i="12"/>
  <c r="BX269" i="12"/>
  <c r="CC269" i="12"/>
  <c r="CH269" i="12"/>
  <c r="CM269" i="12"/>
  <c r="CR269" i="12"/>
  <c r="CW269" i="12"/>
  <c r="DB269" i="12"/>
  <c r="DG269" i="12"/>
  <c r="DL269" i="12"/>
  <c r="DQ269" i="12"/>
  <c r="DV269" i="12"/>
  <c r="BR269" i="12"/>
  <c r="BW269" i="12"/>
  <c r="CB269" i="12"/>
  <c r="CG269" i="12"/>
  <c r="CL269" i="12"/>
  <c r="CQ269" i="12"/>
  <c r="CV269" i="12"/>
  <c r="DA269" i="12"/>
  <c r="DF269" i="12"/>
  <c r="DK269" i="12"/>
  <c r="DP269" i="12"/>
  <c r="DU269" i="12"/>
  <c r="BQ269" i="12"/>
  <c r="BV269" i="12"/>
  <c r="CA269" i="12"/>
  <c r="CF269" i="12"/>
  <c r="CK269" i="12"/>
  <c r="CP269" i="12"/>
  <c r="CU269" i="12"/>
  <c r="CZ269" i="12"/>
  <c r="DE269" i="12"/>
  <c r="DJ269" i="12"/>
  <c r="DO269" i="12"/>
  <c r="DT269" i="12"/>
  <c r="BP269" i="12"/>
  <c r="BU269" i="12"/>
  <c r="BT268" i="12"/>
  <c r="BY268" i="12"/>
  <c r="CD268" i="12"/>
  <c r="CI268" i="12"/>
  <c r="CN268" i="12"/>
  <c r="CS268" i="12"/>
  <c r="CX268" i="12"/>
  <c r="DC268" i="12"/>
  <c r="DH268" i="12"/>
  <c r="DM268" i="12"/>
  <c r="DR268" i="12"/>
  <c r="DW268" i="12"/>
  <c r="BS268" i="12"/>
  <c r="BX268" i="12"/>
  <c r="CC268" i="12"/>
  <c r="CH268" i="12"/>
  <c r="CM268" i="12"/>
  <c r="CR268" i="12"/>
  <c r="CW268" i="12"/>
  <c r="DB268" i="12"/>
  <c r="DG268" i="12"/>
  <c r="DL268" i="12"/>
  <c r="DQ268" i="12"/>
  <c r="DV268" i="12"/>
  <c r="BR268" i="12"/>
  <c r="BW268" i="12"/>
  <c r="CB268" i="12"/>
  <c r="CG268" i="12"/>
  <c r="CL268" i="12"/>
  <c r="CQ268" i="12"/>
  <c r="CV268" i="12"/>
  <c r="DA268" i="12"/>
  <c r="DF268" i="12"/>
  <c r="DK268" i="12"/>
  <c r="DP268" i="12"/>
  <c r="DU268" i="12"/>
  <c r="BQ268" i="12"/>
  <c r="BV268" i="12"/>
  <c r="CA268" i="12"/>
  <c r="CF268" i="12"/>
  <c r="CK268" i="12"/>
  <c r="CP268" i="12"/>
  <c r="CU268" i="12"/>
  <c r="CZ268" i="12"/>
  <c r="DE268" i="12"/>
  <c r="DJ268" i="12"/>
  <c r="DO268" i="12"/>
  <c r="DT268" i="12"/>
  <c r="BP268" i="12"/>
  <c r="BU268" i="12"/>
  <c r="BZ268" i="12"/>
  <c r="CE268" i="12"/>
  <c r="CJ268" i="12"/>
  <c r="CO268" i="12"/>
  <c r="CT268" i="12"/>
  <c r="CY268" i="12"/>
  <c r="DD268" i="12"/>
  <c r="DI268" i="12"/>
  <c r="BT267" i="12"/>
  <c r="BY267" i="12"/>
  <c r="CD267" i="12"/>
  <c r="CI267" i="12"/>
  <c r="CN267" i="12"/>
  <c r="CS267" i="12"/>
  <c r="CX267" i="12"/>
  <c r="DC267" i="12"/>
  <c r="DH267" i="12"/>
  <c r="DM267" i="12"/>
  <c r="DR267" i="12"/>
  <c r="DW267" i="12"/>
  <c r="BS267" i="12"/>
  <c r="BX267" i="12"/>
  <c r="CC267" i="12"/>
  <c r="CH267" i="12"/>
  <c r="CM267" i="12"/>
  <c r="CR267" i="12"/>
  <c r="CW267" i="12"/>
  <c r="DB267" i="12"/>
  <c r="DG267" i="12"/>
  <c r="DL267" i="12"/>
  <c r="DQ267" i="12"/>
  <c r="DV267" i="12"/>
  <c r="BR267" i="12"/>
  <c r="BW267" i="12"/>
  <c r="CB267" i="12"/>
  <c r="CG267" i="12"/>
  <c r="CL267" i="12"/>
  <c r="CQ267" i="12"/>
  <c r="CV267" i="12"/>
  <c r="DA267" i="12"/>
  <c r="DF267" i="12"/>
  <c r="DK267" i="12"/>
  <c r="DP267" i="12"/>
  <c r="DU267" i="12"/>
  <c r="BQ267" i="12"/>
  <c r="BV267" i="12"/>
  <c r="CA267" i="12"/>
  <c r="CF267" i="12"/>
  <c r="CK267" i="12"/>
  <c r="CP267" i="12"/>
  <c r="CU267" i="12"/>
  <c r="CZ267" i="12"/>
  <c r="DE267" i="12"/>
  <c r="DJ267" i="12"/>
  <c r="DO267" i="12"/>
  <c r="DT267" i="12"/>
  <c r="BP267" i="12"/>
  <c r="BU267" i="12"/>
  <c r="BZ267" i="12"/>
  <c r="CE267" i="12"/>
  <c r="CJ267" i="12"/>
  <c r="CO267" i="12"/>
  <c r="CT267" i="12"/>
  <c r="CY267" i="12"/>
  <c r="DD267" i="12"/>
  <c r="DI267" i="12"/>
  <c r="BT266" i="12"/>
  <c r="BY266" i="12"/>
  <c r="CD266" i="12"/>
  <c r="CI266" i="12"/>
  <c r="CN266" i="12"/>
  <c r="CS266" i="12"/>
  <c r="CX266" i="12"/>
  <c r="DC266" i="12"/>
  <c r="DH266" i="12"/>
  <c r="DM266" i="12"/>
  <c r="DR266" i="12"/>
  <c r="DW266" i="12"/>
  <c r="BS266" i="12"/>
  <c r="BX266" i="12"/>
  <c r="CC266" i="12"/>
  <c r="CH266" i="12"/>
  <c r="CM266" i="12"/>
  <c r="CR266" i="12"/>
  <c r="CW266" i="12"/>
  <c r="DB266" i="12"/>
  <c r="DG266" i="12"/>
  <c r="DL266" i="12"/>
  <c r="DQ266" i="12"/>
  <c r="DV266" i="12"/>
  <c r="BR266" i="12"/>
  <c r="BW266" i="12"/>
  <c r="CB266" i="12"/>
  <c r="CG266" i="12"/>
  <c r="CL266" i="12"/>
  <c r="CQ266" i="12"/>
  <c r="CV266" i="12"/>
  <c r="DA266" i="12"/>
  <c r="DF266" i="12"/>
  <c r="DK266" i="12"/>
  <c r="DP266" i="12"/>
  <c r="DU266" i="12"/>
  <c r="BQ266" i="12"/>
  <c r="BV266" i="12"/>
  <c r="CA266" i="12"/>
  <c r="CF266" i="12"/>
  <c r="CK266" i="12"/>
  <c r="CP266" i="12"/>
  <c r="CU266" i="12"/>
  <c r="CZ266" i="12"/>
  <c r="DE266" i="12"/>
  <c r="DJ266" i="12"/>
  <c r="DO266" i="12"/>
  <c r="DT266" i="12"/>
  <c r="BP266" i="12"/>
  <c r="BU266" i="12"/>
  <c r="BZ266" i="12"/>
  <c r="CE266" i="12"/>
  <c r="CJ266" i="12"/>
  <c r="CO266" i="12"/>
  <c r="CT266" i="12"/>
  <c r="CY266" i="12"/>
  <c r="DD266" i="12"/>
  <c r="DI266" i="12"/>
  <c r="BT265" i="12"/>
  <c r="BY265" i="12"/>
  <c r="CD265" i="12"/>
  <c r="CI265" i="12"/>
  <c r="CN265" i="12"/>
  <c r="CS265" i="12"/>
  <c r="CX265" i="12"/>
  <c r="DC265" i="12"/>
  <c r="DH265" i="12"/>
  <c r="DM265" i="12"/>
  <c r="DR265" i="12"/>
  <c r="DW265" i="12"/>
  <c r="BS265" i="12"/>
  <c r="BX265" i="12"/>
  <c r="CC265" i="12"/>
  <c r="CH265" i="12"/>
  <c r="CM265" i="12"/>
  <c r="CR265" i="12"/>
  <c r="CW265" i="12"/>
  <c r="DB265" i="12"/>
  <c r="DG265" i="12"/>
  <c r="DL265" i="12"/>
  <c r="DQ265" i="12"/>
  <c r="DV265" i="12"/>
  <c r="BR265" i="12"/>
  <c r="BW265" i="12"/>
  <c r="CB265" i="12"/>
  <c r="CG265" i="12"/>
  <c r="CL265" i="12"/>
  <c r="CQ265" i="12"/>
  <c r="CV265" i="12"/>
  <c r="DA265" i="12"/>
  <c r="DF265" i="12"/>
  <c r="DK265" i="12"/>
  <c r="DP265" i="12"/>
  <c r="DU265" i="12"/>
  <c r="BQ265" i="12"/>
  <c r="BV265" i="12"/>
  <c r="CA265" i="12"/>
  <c r="CF265" i="12"/>
  <c r="CK265" i="12"/>
  <c r="CP265" i="12"/>
  <c r="CU265" i="12"/>
  <c r="CZ265" i="12"/>
  <c r="DE265" i="12"/>
  <c r="DJ265" i="12"/>
  <c r="DO265" i="12"/>
  <c r="DT265" i="12"/>
  <c r="BP265" i="12"/>
  <c r="BU265" i="12"/>
  <c r="BZ265" i="12"/>
  <c r="CE265" i="12"/>
  <c r="CJ265" i="12"/>
  <c r="CO265" i="12"/>
  <c r="CT265" i="12"/>
  <c r="CY265" i="12"/>
  <c r="DD265" i="12"/>
  <c r="DI265" i="12"/>
  <c r="BT264" i="12"/>
  <c r="BY264" i="12"/>
  <c r="CD264" i="12"/>
  <c r="CI264" i="12"/>
  <c r="CN264" i="12"/>
  <c r="CS264" i="12"/>
  <c r="CX264" i="12"/>
  <c r="DC264" i="12"/>
  <c r="DH264" i="12"/>
  <c r="DM264" i="12"/>
  <c r="DR264" i="12"/>
  <c r="DW264" i="12"/>
  <c r="BS264" i="12"/>
  <c r="BX264" i="12"/>
  <c r="CC264" i="12"/>
  <c r="CH264" i="12"/>
  <c r="CM264" i="12"/>
  <c r="CR264" i="12"/>
  <c r="CW264" i="12"/>
  <c r="DB264" i="12"/>
  <c r="DG264" i="12"/>
  <c r="DL264" i="12"/>
  <c r="DQ264" i="12"/>
  <c r="DV264" i="12"/>
  <c r="BR264" i="12"/>
  <c r="BW264" i="12"/>
  <c r="CB264" i="12"/>
  <c r="CG264" i="12"/>
  <c r="CL264" i="12"/>
  <c r="CQ264" i="12"/>
  <c r="CV264" i="12"/>
  <c r="DA264" i="12"/>
  <c r="DF264" i="12"/>
  <c r="DK264" i="12"/>
  <c r="DP264" i="12"/>
  <c r="DU264" i="12"/>
  <c r="BQ264" i="12"/>
  <c r="BV264" i="12"/>
  <c r="CA264" i="12"/>
  <c r="CF264" i="12"/>
  <c r="CK264" i="12"/>
  <c r="CP264" i="12"/>
  <c r="CU264" i="12"/>
  <c r="CZ264" i="12"/>
  <c r="DE264" i="12"/>
  <c r="DJ264" i="12"/>
  <c r="DO264" i="12"/>
  <c r="DT264" i="12"/>
  <c r="BP264" i="12"/>
  <c r="BU264" i="12"/>
  <c r="BZ264" i="12"/>
  <c r="CE264" i="12"/>
  <c r="CJ264" i="12"/>
  <c r="CO264" i="12"/>
  <c r="CT264" i="12"/>
  <c r="CY264" i="12"/>
  <c r="DD264" i="12"/>
  <c r="DI264" i="12"/>
  <c r="BT263" i="12"/>
  <c r="BY263" i="12"/>
  <c r="CD263" i="12"/>
  <c r="CI263" i="12"/>
  <c r="CN263" i="12"/>
  <c r="CS263" i="12"/>
  <c r="CX263" i="12"/>
  <c r="DC263" i="12"/>
  <c r="DH263" i="12"/>
  <c r="DM263" i="12"/>
  <c r="DR263" i="12"/>
  <c r="DW263" i="12"/>
  <c r="BS263" i="12"/>
  <c r="BX263" i="12"/>
  <c r="CC263" i="12"/>
  <c r="CH263" i="12"/>
  <c r="CM263" i="12"/>
  <c r="CR263" i="12"/>
  <c r="CW263" i="12"/>
  <c r="DB263" i="12"/>
  <c r="DG263" i="12"/>
  <c r="DL263" i="12"/>
  <c r="DQ263" i="12"/>
  <c r="DV263" i="12"/>
  <c r="BR263" i="12"/>
  <c r="BW263" i="12"/>
  <c r="CB263" i="12"/>
  <c r="CG263" i="12"/>
  <c r="CL263" i="12"/>
  <c r="CQ263" i="12"/>
  <c r="CV263" i="12"/>
  <c r="DA263" i="12"/>
  <c r="DF263" i="12"/>
  <c r="DK263" i="12"/>
  <c r="DP263" i="12"/>
  <c r="DU263" i="12"/>
  <c r="BQ263" i="12"/>
  <c r="BV263" i="12"/>
  <c r="CA263" i="12"/>
  <c r="CF263" i="12"/>
  <c r="CK263" i="12"/>
  <c r="CP263" i="12"/>
  <c r="CU263" i="12"/>
  <c r="CZ263" i="12"/>
  <c r="DE263" i="12"/>
  <c r="DJ263" i="12"/>
  <c r="DO263" i="12"/>
  <c r="DT263" i="12"/>
  <c r="BP263" i="12"/>
  <c r="BU263" i="12"/>
  <c r="BZ263" i="12"/>
  <c r="CE263" i="12"/>
  <c r="CJ263" i="12"/>
  <c r="CO263" i="12"/>
  <c r="CT263" i="12"/>
  <c r="CY263" i="12"/>
  <c r="DD263" i="12"/>
  <c r="DI263" i="12"/>
  <c r="BT262" i="12"/>
  <c r="BY262" i="12"/>
  <c r="CD262" i="12"/>
  <c r="CI262" i="12"/>
  <c r="CN262" i="12"/>
  <c r="CS262" i="12"/>
  <c r="CX262" i="12"/>
  <c r="DC262" i="12"/>
  <c r="DH262" i="12"/>
  <c r="DM262" i="12"/>
  <c r="DR262" i="12"/>
  <c r="DW262" i="12"/>
  <c r="BS262" i="12"/>
  <c r="BX262" i="12"/>
  <c r="CC262" i="12"/>
  <c r="CH262" i="12"/>
  <c r="CM262" i="12"/>
  <c r="CR262" i="12"/>
  <c r="CW262" i="12"/>
  <c r="DB262" i="12"/>
  <c r="DG262" i="12"/>
  <c r="DL262" i="12"/>
  <c r="DQ262" i="12"/>
  <c r="DV262" i="12"/>
  <c r="BR262" i="12"/>
  <c r="BW262" i="12"/>
  <c r="CB262" i="12"/>
  <c r="CG262" i="12"/>
  <c r="CL262" i="12"/>
  <c r="CQ262" i="12"/>
  <c r="CV262" i="12"/>
  <c r="DA262" i="12"/>
  <c r="DF262" i="12"/>
  <c r="DK262" i="12"/>
  <c r="DP262" i="12"/>
  <c r="DU262" i="12"/>
  <c r="BQ262" i="12"/>
  <c r="BV262" i="12"/>
  <c r="CA262" i="12"/>
  <c r="CF262" i="12"/>
  <c r="CK262" i="12"/>
  <c r="CP262" i="12"/>
  <c r="CU262" i="12"/>
  <c r="CZ262" i="12"/>
  <c r="DE262" i="12"/>
  <c r="DJ262" i="12"/>
  <c r="DO262" i="12"/>
  <c r="DT262" i="12"/>
  <c r="BP262" i="12"/>
  <c r="BU262" i="12"/>
  <c r="BZ262" i="12"/>
  <c r="CE262" i="12"/>
  <c r="CJ262" i="12"/>
  <c r="CO262" i="12"/>
  <c r="CT262" i="12"/>
  <c r="CY262" i="12"/>
  <c r="DD262" i="12"/>
  <c r="DI262" i="12"/>
  <c r="BT261" i="12"/>
  <c r="BY261" i="12"/>
  <c r="CD261" i="12"/>
  <c r="CI261" i="12"/>
  <c r="CN261" i="12"/>
  <c r="CS261" i="12"/>
  <c r="CX261" i="12"/>
  <c r="DC261" i="12"/>
  <c r="DH261" i="12"/>
  <c r="DM261" i="12"/>
  <c r="DR261" i="12"/>
  <c r="DW261" i="12"/>
  <c r="BS261" i="12"/>
  <c r="BX261" i="12"/>
  <c r="CC261" i="12"/>
  <c r="CH261" i="12"/>
  <c r="CM261" i="12"/>
  <c r="CR261" i="12"/>
  <c r="CW261" i="12"/>
  <c r="DB261" i="12"/>
  <c r="DG261" i="12"/>
  <c r="DL261" i="12"/>
  <c r="DQ261" i="12"/>
  <c r="DV261" i="12"/>
  <c r="BR261" i="12"/>
  <c r="BW261" i="12"/>
  <c r="CB261" i="12"/>
  <c r="CG261" i="12"/>
  <c r="CL261" i="12"/>
  <c r="CQ261" i="12"/>
  <c r="CV261" i="12"/>
  <c r="DA261" i="12"/>
  <c r="DF261" i="12"/>
  <c r="DK261" i="12"/>
  <c r="DP261" i="12"/>
  <c r="DU261" i="12"/>
  <c r="BQ261" i="12"/>
  <c r="BV261" i="12"/>
  <c r="CA261" i="12"/>
  <c r="CF261" i="12"/>
  <c r="CK261" i="12"/>
  <c r="CP261" i="12"/>
  <c r="CU261" i="12"/>
  <c r="CZ261" i="12"/>
  <c r="DE261" i="12"/>
  <c r="DJ261" i="12"/>
  <c r="DO261" i="12"/>
  <c r="DT261" i="12"/>
  <c r="BP261" i="12"/>
  <c r="BU261" i="12"/>
  <c r="BZ261" i="12"/>
  <c r="CE261" i="12"/>
  <c r="CJ261" i="12"/>
  <c r="CO261" i="12"/>
  <c r="CT261" i="12"/>
  <c r="CY261" i="12"/>
  <c r="DD261" i="12"/>
  <c r="DI261" i="12"/>
  <c r="BT260" i="12"/>
  <c r="BY260" i="12"/>
  <c r="CD260" i="12"/>
  <c r="CI260" i="12"/>
  <c r="CN260" i="12"/>
  <c r="CS260" i="12"/>
  <c r="CX260" i="12"/>
  <c r="DC260" i="12"/>
  <c r="DH260" i="12"/>
  <c r="DM260" i="12"/>
  <c r="DR260" i="12"/>
  <c r="DW260" i="12"/>
  <c r="BS260" i="12"/>
  <c r="BX260" i="12"/>
  <c r="CC260" i="12"/>
  <c r="CH260" i="12"/>
  <c r="CM260" i="12"/>
  <c r="CR260" i="12"/>
  <c r="CW260" i="12"/>
  <c r="DB260" i="12"/>
  <c r="DG260" i="12"/>
  <c r="DL260" i="12"/>
  <c r="DQ260" i="12"/>
  <c r="DV260" i="12"/>
  <c r="BR260" i="12"/>
  <c r="BW260" i="12"/>
  <c r="CB260" i="12"/>
  <c r="CG260" i="12"/>
  <c r="CL260" i="12"/>
  <c r="CQ260" i="12"/>
  <c r="CV260" i="12"/>
  <c r="DA260" i="12"/>
  <c r="DF260" i="12"/>
  <c r="DK260" i="12"/>
  <c r="DP260" i="12"/>
  <c r="DU260" i="12"/>
  <c r="BQ260" i="12"/>
  <c r="BV260" i="12"/>
  <c r="CA260" i="12"/>
  <c r="CF260" i="12"/>
  <c r="CK260" i="12"/>
  <c r="CP260" i="12"/>
  <c r="CU260" i="12"/>
  <c r="CZ260" i="12"/>
  <c r="DE260" i="12"/>
  <c r="DJ260" i="12"/>
  <c r="DO260" i="12"/>
  <c r="DT260" i="12"/>
  <c r="BP260" i="12"/>
  <c r="BU260" i="12"/>
  <c r="BZ260" i="12"/>
  <c r="CE260" i="12"/>
  <c r="CJ260" i="12"/>
  <c r="CO260" i="12"/>
  <c r="CT260" i="12"/>
  <c r="CY260" i="12"/>
  <c r="DD260" i="12"/>
  <c r="DI260" i="12"/>
  <c r="BT259" i="12"/>
  <c r="BY259" i="12"/>
  <c r="CD259" i="12"/>
  <c r="CI259" i="12"/>
  <c r="CN259" i="12"/>
  <c r="CS259" i="12"/>
  <c r="CX259" i="12"/>
  <c r="DC259" i="12"/>
  <c r="DH259" i="12"/>
  <c r="DM259" i="12"/>
  <c r="DR259" i="12"/>
  <c r="DW259" i="12"/>
  <c r="BS259" i="12"/>
  <c r="BX259" i="12"/>
  <c r="CC259" i="12"/>
  <c r="CH259" i="12"/>
  <c r="CM259" i="12"/>
  <c r="CR259" i="12"/>
  <c r="CW259" i="12"/>
  <c r="DB259" i="12"/>
  <c r="DG259" i="12"/>
  <c r="DL259" i="12"/>
  <c r="DQ259" i="12"/>
  <c r="DV259" i="12"/>
  <c r="BR259" i="12"/>
  <c r="BW259" i="12"/>
  <c r="CB259" i="12"/>
  <c r="CG259" i="12"/>
  <c r="CL259" i="12"/>
  <c r="CQ259" i="12"/>
  <c r="CV259" i="12"/>
  <c r="DA259" i="12"/>
  <c r="DF259" i="12"/>
  <c r="DK259" i="12"/>
  <c r="DP259" i="12"/>
  <c r="DU259" i="12"/>
  <c r="BQ259" i="12"/>
  <c r="BV259" i="12"/>
  <c r="CA259" i="12"/>
  <c r="CF259" i="12"/>
  <c r="CK259" i="12"/>
  <c r="CP259" i="12"/>
  <c r="CU259" i="12"/>
  <c r="CZ259" i="12"/>
  <c r="DE259" i="12"/>
  <c r="DJ259" i="12"/>
  <c r="DO259" i="12"/>
  <c r="DT259" i="12"/>
  <c r="BP259" i="12"/>
  <c r="BU259" i="12"/>
  <c r="BZ259" i="12"/>
  <c r="CE259" i="12"/>
  <c r="CJ259" i="12"/>
  <c r="CO259" i="12"/>
  <c r="CT259" i="12"/>
  <c r="CY259" i="12"/>
  <c r="DD259" i="12"/>
  <c r="DI259" i="12"/>
  <c r="BT258" i="12"/>
  <c r="BY258" i="12"/>
  <c r="CD258" i="12"/>
  <c r="CI258" i="12"/>
  <c r="CN258" i="12"/>
  <c r="CS258" i="12"/>
  <c r="CX258" i="12"/>
  <c r="DC258" i="12"/>
  <c r="DH258" i="12"/>
  <c r="DM258" i="12"/>
  <c r="DR258" i="12"/>
  <c r="DW258" i="12"/>
  <c r="BS258" i="12"/>
  <c r="BX258" i="12"/>
  <c r="CC258" i="12"/>
  <c r="CH258" i="12"/>
  <c r="CM258" i="12"/>
  <c r="CR258" i="12"/>
  <c r="CW258" i="12"/>
  <c r="DB258" i="12"/>
  <c r="DG258" i="12"/>
  <c r="DL258" i="12"/>
  <c r="DQ258" i="12"/>
  <c r="DV258" i="12"/>
  <c r="BR258" i="12"/>
  <c r="BW258" i="12"/>
  <c r="CB258" i="12"/>
  <c r="CG258" i="12"/>
  <c r="CL258" i="12"/>
  <c r="CQ258" i="12"/>
  <c r="CV258" i="12"/>
  <c r="DA258" i="12"/>
  <c r="DF258" i="12"/>
  <c r="DK258" i="12"/>
  <c r="DP258" i="12"/>
  <c r="DU258" i="12"/>
  <c r="BQ258" i="12"/>
  <c r="BV258" i="12"/>
  <c r="CA258" i="12"/>
  <c r="CF258" i="12"/>
  <c r="CK258" i="12"/>
  <c r="CP258" i="12"/>
  <c r="CU258" i="12"/>
  <c r="CZ258" i="12"/>
  <c r="DE258" i="12"/>
  <c r="DJ258" i="12"/>
  <c r="DO258" i="12"/>
  <c r="DT258" i="12"/>
  <c r="BP258" i="12"/>
  <c r="BU258" i="12"/>
  <c r="BZ258" i="12"/>
  <c r="CE258" i="12"/>
  <c r="CJ258" i="12"/>
  <c r="CO258" i="12"/>
  <c r="CT258" i="12"/>
  <c r="CY258" i="12"/>
  <c r="DD258" i="12"/>
  <c r="DI258" i="12"/>
  <c r="BT257" i="12"/>
  <c r="BY257" i="12"/>
  <c r="CD257" i="12"/>
  <c r="CI257" i="12"/>
  <c r="CN257" i="12"/>
  <c r="CS257" i="12"/>
  <c r="CX257" i="12"/>
  <c r="DC257" i="12"/>
  <c r="DH257" i="12"/>
  <c r="DM257" i="12"/>
  <c r="DR257" i="12"/>
  <c r="DW257" i="12"/>
  <c r="BS257" i="12"/>
  <c r="BX257" i="12"/>
  <c r="CC257" i="12"/>
  <c r="CH257" i="12"/>
  <c r="CM257" i="12"/>
  <c r="CR257" i="12"/>
  <c r="CW257" i="12"/>
  <c r="DB257" i="12"/>
  <c r="DG257" i="12"/>
  <c r="DL257" i="12"/>
  <c r="DQ257" i="12"/>
  <c r="DV257" i="12"/>
  <c r="BR257" i="12"/>
  <c r="BW257" i="12"/>
  <c r="CB257" i="12"/>
  <c r="CG257" i="12"/>
  <c r="CL257" i="12"/>
  <c r="CQ257" i="12"/>
  <c r="CV257" i="12"/>
  <c r="DA257" i="12"/>
  <c r="DF257" i="12"/>
  <c r="DK257" i="12"/>
  <c r="DP257" i="12"/>
  <c r="DU257" i="12"/>
  <c r="BQ257" i="12"/>
  <c r="BV257" i="12"/>
  <c r="CA257" i="12"/>
  <c r="CF257" i="12"/>
  <c r="CK257" i="12"/>
  <c r="CP257" i="12"/>
  <c r="CU257" i="12"/>
  <c r="CZ257" i="12"/>
  <c r="DE257" i="12"/>
  <c r="DJ257" i="12"/>
  <c r="DO257" i="12"/>
  <c r="DT257" i="12"/>
  <c r="BP257" i="12"/>
  <c r="BU257" i="12"/>
  <c r="BZ257" i="12"/>
  <c r="CE257" i="12"/>
  <c r="CJ257" i="12"/>
  <c r="CO257" i="12"/>
  <c r="CT257" i="12"/>
  <c r="CY257" i="12"/>
  <c r="DD257" i="12"/>
  <c r="DI257" i="12"/>
  <c r="BT256" i="12"/>
  <c r="BY256" i="12"/>
  <c r="CD256" i="12"/>
  <c r="CI256" i="12"/>
  <c r="CN256" i="12"/>
  <c r="CS256" i="12"/>
  <c r="CX256" i="12"/>
  <c r="DC256" i="12"/>
  <c r="DH256" i="12"/>
  <c r="DM256" i="12"/>
  <c r="DR256" i="12"/>
  <c r="DW256" i="12"/>
  <c r="BS256" i="12"/>
  <c r="BX256" i="12"/>
  <c r="CC256" i="12"/>
  <c r="CH256" i="12"/>
  <c r="CM256" i="12"/>
  <c r="CR256" i="12"/>
  <c r="CW256" i="12"/>
  <c r="DB256" i="12"/>
  <c r="DG256" i="12"/>
  <c r="DL256" i="12"/>
  <c r="DQ256" i="12"/>
  <c r="DV256" i="12"/>
  <c r="BR256" i="12"/>
  <c r="BW256" i="12"/>
  <c r="CB256" i="12"/>
  <c r="CG256" i="12"/>
  <c r="CL256" i="12"/>
  <c r="CQ256" i="12"/>
  <c r="CV256" i="12"/>
  <c r="DA256" i="12"/>
  <c r="DF256" i="12"/>
  <c r="DK256" i="12"/>
  <c r="DP256" i="12"/>
  <c r="DU256" i="12"/>
  <c r="BQ256" i="12"/>
  <c r="BV256" i="12"/>
  <c r="CA256" i="12"/>
  <c r="CF256" i="12"/>
  <c r="CK256" i="12"/>
  <c r="CP256" i="12"/>
  <c r="CU256" i="12"/>
  <c r="CZ256" i="12"/>
  <c r="DE256" i="12"/>
  <c r="DJ256" i="12"/>
  <c r="DO256" i="12"/>
  <c r="DT256" i="12"/>
  <c r="BP256" i="12"/>
  <c r="BU256" i="12"/>
  <c r="BZ256" i="12"/>
  <c r="CE256" i="12"/>
  <c r="CJ256" i="12"/>
  <c r="CO256" i="12"/>
  <c r="CT256" i="12"/>
  <c r="CY256" i="12"/>
  <c r="DD256" i="12"/>
  <c r="DI256" i="12"/>
  <c r="BT255" i="12"/>
  <c r="BY255" i="12"/>
  <c r="CD255" i="12"/>
  <c r="CI255" i="12"/>
  <c r="CN255" i="12"/>
  <c r="CS255" i="12"/>
  <c r="CX255" i="12"/>
  <c r="DC255" i="12"/>
  <c r="DH255" i="12"/>
  <c r="DM255" i="12"/>
  <c r="DR255" i="12"/>
  <c r="DW255" i="12"/>
  <c r="BS255" i="12"/>
  <c r="BX255" i="12"/>
  <c r="CC255" i="12"/>
  <c r="CH255" i="12"/>
  <c r="CM255" i="12"/>
  <c r="CR255" i="12"/>
  <c r="CW255" i="12"/>
  <c r="DB255" i="12"/>
  <c r="DG255" i="12"/>
  <c r="DL255" i="12"/>
  <c r="DQ255" i="12"/>
  <c r="DV255" i="12"/>
  <c r="BR255" i="12"/>
  <c r="BW255" i="12"/>
  <c r="CB255" i="12"/>
  <c r="CG255" i="12"/>
  <c r="CL255" i="12"/>
  <c r="CQ255" i="12"/>
  <c r="CV255" i="12"/>
  <c r="DA255" i="12"/>
  <c r="DF255" i="12"/>
  <c r="DK255" i="12"/>
  <c r="DP255" i="12"/>
  <c r="DU255" i="12"/>
  <c r="BQ255" i="12"/>
  <c r="BV255" i="12"/>
  <c r="CA255" i="12"/>
  <c r="CF255" i="12"/>
  <c r="CK255" i="12"/>
  <c r="CP255" i="12"/>
  <c r="CU255" i="12"/>
  <c r="CZ255" i="12"/>
  <c r="DE255" i="12"/>
  <c r="DJ255" i="12"/>
  <c r="DO255" i="12"/>
  <c r="DT255" i="12"/>
  <c r="BP255" i="12"/>
  <c r="BU255" i="12"/>
  <c r="BZ255" i="12"/>
  <c r="CE255" i="12"/>
  <c r="CJ255" i="12"/>
  <c r="CO255" i="12"/>
  <c r="CT255" i="12"/>
  <c r="CY255" i="12"/>
  <c r="DD255" i="12"/>
  <c r="DI255" i="12"/>
  <c r="BT254" i="12"/>
  <c r="BY254" i="12"/>
  <c r="CD254" i="12"/>
  <c r="CI254" i="12"/>
  <c r="CN254" i="12"/>
  <c r="CS254" i="12"/>
  <c r="CX254" i="12"/>
  <c r="DC254" i="12"/>
  <c r="DH254" i="12"/>
  <c r="DM254" i="12"/>
  <c r="DR254" i="12"/>
  <c r="DW254" i="12"/>
  <c r="BS254" i="12"/>
  <c r="BX254" i="12"/>
  <c r="CC254" i="12"/>
  <c r="CH254" i="12"/>
  <c r="CM254" i="12"/>
  <c r="CR254" i="12"/>
  <c r="CW254" i="12"/>
  <c r="DB254" i="12"/>
  <c r="DG254" i="12"/>
  <c r="DL254" i="12"/>
  <c r="DQ254" i="12"/>
  <c r="DV254" i="12"/>
  <c r="BR254" i="12"/>
  <c r="BW254" i="12"/>
  <c r="CB254" i="12"/>
  <c r="CG254" i="12"/>
  <c r="CL254" i="12"/>
  <c r="CQ254" i="12"/>
  <c r="CV254" i="12"/>
  <c r="DA254" i="12"/>
  <c r="DF254" i="12"/>
  <c r="DK254" i="12"/>
  <c r="DP254" i="12"/>
  <c r="DU254" i="12"/>
  <c r="BQ254" i="12"/>
  <c r="BV254" i="12"/>
  <c r="CA254" i="12"/>
  <c r="CF254" i="12"/>
  <c r="CK254" i="12"/>
  <c r="CP254" i="12"/>
  <c r="CU254" i="12"/>
  <c r="CZ254" i="12"/>
  <c r="DE254" i="12"/>
  <c r="DJ254" i="12"/>
  <c r="DO254" i="12"/>
  <c r="DT254" i="12"/>
  <c r="BP254" i="12"/>
  <c r="BU254" i="12"/>
  <c r="BZ254" i="12"/>
  <c r="CE254" i="12"/>
  <c r="CJ254" i="12"/>
  <c r="CO254" i="12"/>
  <c r="CT254" i="12"/>
  <c r="CY254" i="12"/>
  <c r="DD254" i="12"/>
  <c r="DI254" i="12"/>
  <c r="DN254" i="12"/>
  <c r="DS254" i="12"/>
  <c r="BT253" i="12"/>
  <c r="BY253" i="12"/>
  <c r="CD253" i="12"/>
  <c r="CI253" i="12"/>
  <c r="CN253" i="12"/>
  <c r="CS253" i="12"/>
  <c r="CX253" i="12"/>
  <c r="DC253" i="12"/>
  <c r="DH253" i="12"/>
  <c r="DM253" i="12"/>
  <c r="DR253" i="12"/>
  <c r="DW253" i="12"/>
  <c r="BS253" i="12"/>
  <c r="BX253" i="12"/>
  <c r="CC253" i="12"/>
  <c r="CH253" i="12"/>
  <c r="CM253" i="12"/>
  <c r="CR253" i="12"/>
  <c r="CW253" i="12"/>
  <c r="DB253" i="12"/>
  <c r="DG253" i="12"/>
  <c r="DL253" i="12"/>
  <c r="DQ253" i="12"/>
  <c r="DV253" i="12"/>
  <c r="BR253" i="12"/>
  <c r="BW253" i="12"/>
  <c r="CB253" i="12"/>
  <c r="CG253" i="12"/>
  <c r="CL253" i="12"/>
  <c r="CQ253" i="12"/>
  <c r="CV253" i="12"/>
  <c r="DA253" i="12"/>
  <c r="DF253" i="12"/>
  <c r="DK253" i="12"/>
  <c r="DP253" i="12"/>
  <c r="DU253" i="12"/>
  <c r="BQ253" i="12"/>
  <c r="BV253" i="12"/>
  <c r="CA253" i="12"/>
  <c r="CF253" i="12"/>
  <c r="CK253" i="12"/>
  <c r="CP253" i="12"/>
  <c r="CU253" i="12"/>
  <c r="CZ253" i="12"/>
  <c r="DE253" i="12"/>
  <c r="DJ253" i="12"/>
  <c r="DO253" i="12"/>
  <c r="DT253" i="12"/>
  <c r="BP253" i="12"/>
  <c r="BU253" i="12"/>
  <c r="BZ253" i="12"/>
  <c r="CE253" i="12"/>
  <c r="CJ253" i="12"/>
  <c r="CO253" i="12"/>
  <c r="CT253" i="12"/>
  <c r="CY253" i="12"/>
  <c r="DD253" i="12"/>
  <c r="DI253" i="12"/>
  <c r="DN253" i="12"/>
  <c r="DS253" i="12"/>
  <c r="BT252" i="12"/>
  <c r="BY252" i="12"/>
  <c r="CD252" i="12"/>
  <c r="CI252" i="12"/>
  <c r="CN252" i="12"/>
  <c r="CS252" i="12"/>
  <c r="CX252" i="12"/>
  <c r="DC252" i="12"/>
  <c r="DH252" i="12"/>
  <c r="DM252" i="12"/>
  <c r="DR252" i="12"/>
  <c r="DW252" i="12"/>
  <c r="BS252" i="12"/>
  <c r="BX252" i="12"/>
  <c r="CC252" i="12"/>
  <c r="CH252" i="12"/>
  <c r="CM252" i="12"/>
  <c r="CR252" i="12"/>
  <c r="CW252" i="12"/>
  <c r="DB252" i="12"/>
  <c r="DG252" i="12"/>
  <c r="DL252" i="12"/>
  <c r="DQ252" i="12"/>
  <c r="DV252" i="12"/>
  <c r="BR252" i="12"/>
  <c r="BW252" i="12"/>
  <c r="CB252" i="12"/>
  <c r="CG252" i="12"/>
  <c r="CL252" i="12"/>
  <c r="CQ252" i="12"/>
  <c r="CV252" i="12"/>
  <c r="DA252" i="12"/>
  <c r="DF252" i="12"/>
  <c r="DK252" i="12"/>
  <c r="DP252" i="12"/>
  <c r="DU252" i="12"/>
  <c r="BQ252" i="12"/>
  <c r="BV252" i="12"/>
  <c r="CA252" i="12"/>
  <c r="CF252" i="12"/>
  <c r="CK252" i="12"/>
  <c r="CP252" i="12"/>
  <c r="CU252" i="12"/>
  <c r="CZ252" i="12"/>
  <c r="DE252" i="12"/>
  <c r="DJ252" i="12"/>
  <c r="DO252" i="12"/>
  <c r="DT252" i="12"/>
  <c r="BP252" i="12"/>
  <c r="BU252" i="12"/>
  <c r="BZ252" i="12"/>
  <c r="CE252" i="12"/>
  <c r="CJ252" i="12"/>
  <c r="CO252" i="12"/>
  <c r="CT252" i="12"/>
  <c r="CY252" i="12"/>
  <c r="DD252" i="12"/>
  <c r="DI252" i="12"/>
  <c r="DN252" i="12"/>
  <c r="DS252" i="12"/>
  <c r="BT251" i="12"/>
  <c r="BY251" i="12"/>
  <c r="CD251" i="12"/>
  <c r="CI251" i="12"/>
  <c r="CN251" i="12"/>
  <c r="CS251" i="12"/>
  <c r="CX251" i="12"/>
  <c r="DC251" i="12"/>
  <c r="DH251" i="12"/>
  <c r="DM251" i="12"/>
  <c r="DR251" i="12"/>
  <c r="DW251" i="12"/>
  <c r="BS251" i="12"/>
  <c r="BX251" i="12"/>
  <c r="CC251" i="12"/>
  <c r="CH251" i="12"/>
  <c r="CM251" i="12"/>
  <c r="CR251" i="12"/>
  <c r="CW251" i="12"/>
  <c r="DB251" i="12"/>
  <c r="DG251" i="12"/>
  <c r="DL251" i="12"/>
  <c r="DQ251" i="12"/>
  <c r="DV251" i="12"/>
  <c r="BR251" i="12"/>
  <c r="BW251" i="12"/>
  <c r="CB251" i="12"/>
  <c r="CG251" i="12"/>
  <c r="CL251" i="12"/>
  <c r="CQ251" i="12"/>
  <c r="CV251" i="12"/>
  <c r="DA251" i="12"/>
  <c r="DF251" i="12"/>
  <c r="DK251" i="12"/>
  <c r="DP251" i="12"/>
  <c r="DU251" i="12"/>
  <c r="BQ251" i="12"/>
  <c r="BV251" i="12"/>
  <c r="CA251" i="12"/>
  <c r="CF251" i="12"/>
  <c r="CK251" i="12"/>
  <c r="CP251" i="12"/>
  <c r="CU251" i="12"/>
  <c r="CZ251" i="12"/>
  <c r="DE251" i="12"/>
  <c r="DJ251" i="12"/>
  <c r="DO251" i="12"/>
  <c r="DT251" i="12"/>
  <c r="BP251" i="12"/>
  <c r="BU251" i="12"/>
  <c r="BZ251" i="12"/>
  <c r="CE251" i="12"/>
  <c r="CJ251" i="12"/>
  <c r="CO251" i="12"/>
  <c r="CT251" i="12"/>
  <c r="CY251" i="12"/>
  <c r="DD251" i="12"/>
  <c r="DI251" i="12"/>
  <c r="DN251" i="12"/>
  <c r="DS251" i="12"/>
  <c r="BT250" i="12"/>
  <c r="BY250" i="12"/>
  <c r="CD250" i="12"/>
  <c r="CI250" i="12"/>
  <c r="CN250" i="12"/>
  <c r="CS250" i="12"/>
  <c r="CX250" i="12"/>
  <c r="DC250" i="12"/>
  <c r="DH250" i="12"/>
  <c r="DM250" i="12"/>
  <c r="DR250" i="12"/>
  <c r="DW250" i="12"/>
  <c r="BS250" i="12"/>
  <c r="BX250" i="12"/>
  <c r="CC250" i="12"/>
  <c r="CH250" i="12"/>
  <c r="CM250" i="12"/>
  <c r="CR250" i="12"/>
  <c r="CW250" i="12"/>
  <c r="DB250" i="12"/>
  <c r="DG250" i="12"/>
  <c r="DL250" i="12"/>
  <c r="DQ250" i="12"/>
  <c r="DV250" i="12"/>
  <c r="BR250" i="12"/>
  <c r="BW250" i="12"/>
  <c r="CB250" i="12"/>
  <c r="CG250" i="12"/>
  <c r="CL250" i="12"/>
  <c r="CQ250" i="12"/>
  <c r="CV250" i="12"/>
  <c r="DA250" i="12"/>
  <c r="DF250" i="12"/>
  <c r="DK250" i="12"/>
  <c r="DP250" i="12"/>
  <c r="DU250" i="12"/>
  <c r="BQ250" i="12"/>
  <c r="BV250" i="12"/>
  <c r="CA250" i="12"/>
  <c r="CF250" i="12"/>
  <c r="CK250" i="12"/>
  <c r="CP250" i="12"/>
  <c r="CU250" i="12"/>
  <c r="CZ250" i="12"/>
  <c r="DE250" i="12"/>
  <c r="DJ250" i="12"/>
  <c r="DO250" i="12"/>
  <c r="DT250" i="12"/>
  <c r="BP250" i="12"/>
  <c r="BU250" i="12"/>
  <c r="BZ250" i="12"/>
  <c r="CE250" i="12"/>
  <c r="CJ250" i="12"/>
  <c r="CO250" i="12"/>
  <c r="CT250" i="12"/>
  <c r="CY250" i="12"/>
  <c r="DD250" i="12"/>
  <c r="DI250" i="12"/>
  <c r="DN250" i="12"/>
  <c r="DS250" i="12"/>
  <c r="BT249" i="12"/>
  <c r="BY249" i="12"/>
  <c r="CD249" i="12"/>
  <c r="CI249" i="12"/>
  <c r="CN249" i="12"/>
  <c r="CS249" i="12"/>
  <c r="CX249" i="12"/>
  <c r="DC249" i="12"/>
  <c r="DH249" i="12"/>
  <c r="DM249" i="12"/>
  <c r="DR249" i="12"/>
  <c r="DW249" i="12"/>
  <c r="BS249" i="12"/>
  <c r="BX249" i="12"/>
  <c r="CC249" i="12"/>
  <c r="CH249" i="12"/>
  <c r="CM249" i="12"/>
  <c r="CR249" i="12"/>
  <c r="CW249" i="12"/>
  <c r="DB249" i="12"/>
  <c r="DG249" i="12"/>
  <c r="DL249" i="12"/>
  <c r="DQ249" i="12"/>
  <c r="DV249" i="12"/>
  <c r="BR249" i="12"/>
  <c r="BW249" i="12"/>
  <c r="CB249" i="12"/>
  <c r="CG249" i="12"/>
  <c r="CL249" i="12"/>
  <c r="CQ249" i="12"/>
  <c r="CV249" i="12"/>
  <c r="DA249" i="12"/>
  <c r="DF249" i="12"/>
  <c r="DK249" i="12"/>
  <c r="DP249" i="12"/>
  <c r="DU249" i="12"/>
  <c r="BQ249" i="12"/>
  <c r="BV249" i="12"/>
  <c r="CA249" i="12"/>
  <c r="CF249" i="12"/>
  <c r="CK249" i="12"/>
  <c r="CP249" i="12"/>
  <c r="CU249" i="12"/>
  <c r="CZ249" i="12"/>
  <c r="DE249" i="12"/>
  <c r="DJ249" i="12"/>
  <c r="DO249" i="12"/>
  <c r="DT249" i="12"/>
  <c r="BP249" i="12"/>
  <c r="BU249" i="12"/>
  <c r="BZ249" i="12"/>
  <c r="CE249" i="12"/>
  <c r="CJ249" i="12"/>
  <c r="CO249" i="12"/>
  <c r="CT249" i="12"/>
  <c r="CY249" i="12"/>
  <c r="DD249" i="12"/>
  <c r="DI249" i="12"/>
  <c r="DN249" i="12"/>
  <c r="DS249" i="12"/>
  <c r="BT248" i="12"/>
  <c r="BY248" i="12"/>
  <c r="CD248" i="12"/>
  <c r="CI248" i="12"/>
  <c r="CN248" i="12"/>
  <c r="CS248" i="12"/>
  <c r="CX248" i="12"/>
  <c r="DC248" i="12"/>
  <c r="DH248" i="12"/>
  <c r="DM248" i="12"/>
  <c r="DR248" i="12"/>
  <c r="DW248" i="12"/>
  <c r="BS248" i="12"/>
  <c r="BX248" i="12"/>
  <c r="CC248" i="12"/>
  <c r="CH248" i="12"/>
  <c r="CM248" i="12"/>
  <c r="CR248" i="12"/>
  <c r="CW248" i="12"/>
  <c r="DB248" i="12"/>
  <c r="DG248" i="12"/>
  <c r="DL248" i="12"/>
  <c r="DQ248" i="12"/>
  <c r="DV248" i="12"/>
  <c r="BR248" i="12"/>
  <c r="BW248" i="12"/>
  <c r="CB248" i="12"/>
  <c r="CG248" i="12"/>
  <c r="CL248" i="12"/>
  <c r="CQ248" i="12"/>
  <c r="CV248" i="12"/>
  <c r="DA248" i="12"/>
  <c r="DF248" i="12"/>
  <c r="DK248" i="12"/>
  <c r="DP248" i="12"/>
  <c r="DU248" i="12"/>
  <c r="BQ248" i="12"/>
  <c r="BV248" i="12"/>
  <c r="CA248" i="12"/>
  <c r="CF248" i="12"/>
  <c r="CK248" i="12"/>
  <c r="CP248" i="12"/>
  <c r="CU248" i="12"/>
  <c r="CZ248" i="12"/>
  <c r="DE248" i="12"/>
  <c r="DJ248" i="12"/>
  <c r="DO248" i="12"/>
  <c r="DT248" i="12"/>
  <c r="BP248" i="12"/>
  <c r="BU248" i="12"/>
  <c r="BZ248" i="12"/>
  <c r="CE248" i="12"/>
  <c r="CJ248" i="12"/>
  <c r="CO248" i="12"/>
  <c r="CT248" i="12"/>
  <c r="CY248" i="12"/>
  <c r="DD248" i="12"/>
  <c r="DI248" i="12"/>
  <c r="DN248" i="12"/>
  <c r="DS248" i="12"/>
  <c r="BT247" i="12"/>
  <c r="BY247" i="12"/>
  <c r="CD247" i="12"/>
  <c r="CI247" i="12"/>
  <c r="CN247" i="12"/>
  <c r="CS247" i="12"/>
  <c r="CX247" i="12"/>
  <c r="DC247" i="12"/>
  <c r="DH247" i="12"/>
  <c r="DM247" i="12"/>
  <c r="DR247" i="12"/>
  <c r="DW247" i="12"/>
  <c r="BS247" i="12"/>
  <c r="BX247" i="12"/>
  <c r="CC247" i="12"/>
  <c r="CH247" i="12"/>
  <c r="CM247" i="12"/>
  <c r="CR247" i="12"/>
  <c r="CW247" i="12"/>
  <c r="DB247" i="12"/>
  <c r="DG247" i="12"/>
  <c r="DL247" i="12"/>
  <c r="DQ247" i="12"/>
  <c r="DV247" i="12"/>
  <c r="BR247" i="12"/>
  <c r="BW247" i="12"/>
  <c r="CB247" i="12"/>
  <c r="CG247" i="12"/>
  <c r="CL247" i="12"/>
  <c r="CQ247" i="12"/>
  <c r="CV247" i="12"/>
  <c r="DA247" i="12"/>
  <c r="BQ247" i="12"/>
  <c r="BV247" i="12"/>
  <c r="CA247" i="12"/>
  <c r="CF247" i="12"/>
  <c r="CK247" i="12"/>
  <c r="CP247" i="12"/>
  <c r="CU247" i="12"/>
  <c r="CZ247" i="12"/>
  <c r="DE247" i="12"/>
  <c r="DJ247" i="12"/>
  <c r="DO247" i="12"/>
  <c r="DT247" i="12"/>
  <c r="BP247" i="12"/>
  <c r="BU247" i="12"/>
  <c r="BZ247" i="12"/>
  <c r="CE247" i="12"/>
  <c r="CJ247" i="12"/>
  <c r="CO247" i="12"/>
  <c r="CT247" i="12"/>
  <c r="CY247" i="12"/>
  <c r="DD247" i="12"/>
  <c r="DI247" i="12"/>
  <c r="DN247" i="12"/>
  <c r="DS247" i="12"/>
  <c r="BT246" i="12"/>
  <c r="BY246" i="12"/>
  <c r="CD246" i="12"/>
  <c r="CI246" i="12"/>
  <c r="CN246" i="12"/>
  <c r="CS246" i="12"/>
  <c r="CX246" i="12"/>
  <c r="DC246" i="12"/>
  <c r="DH246" i="12"/>
  <c r="DM246" i="12"/>
  <c r="DR246" i="12"/>
  <c r="DW246" i="12"/>
  <c r="BS246" i="12"/>
  <c r="BX246" i="12"/>
  <c r="CC246" i="12"/>
  <c r="CH246" i="12"/>
  <c r="CM246" i="12"/>
  <c r="CR246" i="12"/>
  <c r="CW246" i="12"/>
  <c r="DB246" i="12"/>
  <c r="DG246" i="12"/>
  <c r="DL246" i="12"/>
  <c r="DQ246" i="12"/>
  <c r="DV246" i="12"/>
  <c r="BR246" i="12"/>
  <c r="BW246" i="12"/>
  <c r="CB246" i="12"/>
  <c r="CG246" i="12"/>
  <c r="CL246" i="12"/>
  <c r="CQ246" i="12"/>
  <c r="CV246" i="12"/>
  <c r="DA246" i="12"/>
  <c r="DF246" i="12"/>
  <c r="DK246" i="12"/>
  <c r="DP246" i="12"/>
  <c r="DU246" i="12"/>
  <c r="BQ246" i="12"/>
  <c r="BV246" i="12"/>
  <c r="CA246" i="12"/>
  <c r="CF246" i="12"/>
  <c r="CK246" i="12"/>
  <c r="CP246" i="12"/>
  <c r="CU246" i="12"/>
  <c r="CZ246" i="12"/>
  <c r="DE246" i="12"/>
  <c r="DJ246" i="12"/>
  <c r="DO246" i="12"/>
  <c r="DT246" i="12"/>
  <c r="BT245" i="12"/>
  <c r="BY245" i="12"/>
  <c r="CD245" i="12"/>
  <c r="CI245" i="12"/>
  <c r="CN245" i="12"/>
  <c r="CS245" i="12"/>
  <c r="CX245" i="12"/>
  <c r="DC245" i="12"/>
  <c r="DH245" i="12"/>
  <c r="DM245" i="12"/>
  <c r="DR245" i="12"/>
  <c r="DW245" i="12"/>
  <c r="BS245" i="12"/>
  <c r="BX245" i="12"/>
  <c r="CC245" i="12"/>
  <c r="CH245" i="12"/>
  <c r="CM245" i="12"/>
  <c r="CR245" i="12"/>
  <c r="CW245" i="12"/>
  <c r="DB245" i="12"/>
  <c r="DG245" i="12"/>
  <c r="DL245" i="12"/>
  <c r="DQ245" i="12"/>
  <c r="DV245" i="12"/>
  <c r="BR245" i="12"/>
  <c r="BW245" i="12"/>
  <c r="CB245" i="12"/>
  <c r="CG245" i="12"/>
  <c r="CL245" i="12"/>
  <c r="CQ245" i="12"/>
  <c r="CV245" i="12"/>
  <c r="DA245" i="12"/>
  <c r="DF245" i="12"/>
  <c r="DK245" i="12"/>
  <c r="DP245" i="12"/>
  <c r="DU245" i="12"/>
  <c r="BQ245" i="12"/>
  <c r="BV245" i="12"/>
  <c r="CA245" i="12"/>
  <c r="CF245" i="12"/>
  <c r="CK245" i="12"/>
  <c r="CP245" i="12"/>
  <c r="CU245" i="12"/>
  <c r="CZ245" i="12"/>
  <c r="DE245" i="12"/>
  <c r="DJ245" i="12"/>
  <c r="DO245" i="12"/>
  <c r="DT245" i="12"/>
  <c r="BT244" i="12"/>
  <c r="BY244" i="12"/>
  <c r="CD244" i="12"/>
  <c r="CI244" i="12"/>
  <c r="CN244" i="12"/>
  <c r="CS244" i="12"/>
  <c r="CX244" i="12"/>
  <c r="DC244" i="12"/>
  <c r="DH244" i="12"/>
  <c r="DM244" i="12"/>
  <c r="DR244" i="12"/>
  <c r="DW244" i="12"/>
  <c r="BS244" i="12"/>
  <c r="BX244" i="12"/>
  <c r="CC244" i="12"/>
  <c r="CH244" i="12"/>
  <c r="CM244" i="12"/>
  <c r="CR244" i="12"/>
  <c r="CW244" i="12"/>
  <c r="DB244" i="12"/>
  <c r="DG244" i="12"/>
  <c r="DL244" i="12"/>
  <c r="DQ244" i="12"/>
  <c r="DV244" i="12"/>
  <c r="BR244" i="12"/>
  <c r="BW244" i="12"/>
  <c r="CB244" i="12"/>
  <c r="CG244" i="12"/>
  <c r="CL244" i="12"/>
  <c r="CQ244" i="12"/>
  <c r="CV244" i="12"/>
  <c r="DA244" i="12"/>
  <c r="DF244" i="12"/>
  <c r="DK244" i="12"/>
  <c r="DP244" i="12"/>
  <c r="DU244" i="12"/>
  <c r="BQ244" i="12"/>
  <c r="BV244" i="12"/>
  <c r="CA244" i="12"/>
  <c r="CF244" i="12"/>
  <c r="CK244" i="12"/>
  <c r="CP244" i="12"/>
  <c r="CU244" i="12"/>
  <c r="CZ244" i="12"/>
  <c r="DE244" i="12"/>
  <c r="DJ244" i="12"/>
  <c r="DO244" i="12"/>
  <c r="DT244" i="12"/>
  <c r="BT243" i="12"/>
  <c r="BY243" i="12"/>
  <c r="CD243" i="12"/>
  <c r="CI243" i="12"/>
  <c r="CN243" i="12"/>
  <c r="CS243" i="12"/>
  <c r="CX243" i="12"/>
  <c r="DC243" i="12"/>
  <c r="DH243" i="12"/>
  <c r="DM243" i="12"/>
  <c r="DR243" i="12"/>
  <c r="DW243" i="12"/>
  <c r="BS243" i="12"/>
  <c r="BX243" i="12"/>
  <c r="CC243" i="12"/>
  <c r="CH243" i="12"/>
  <c r="CM243" i="12"/>
  <c r="CR243" i="12"/>
  <c r="CW243" i="12"/>
  <c r="DB243" i="12"/>
  <c r="DG243" i="12"/>
  <c r="DL243" i="12"/>
  <c r="DQ243" i="12"/>
  <c r="DV243" i="12"/>
  <c r="BR243" i="12"/>
  <c r="BW243" i="12"/>
  <c r="CB243" i="12"/>
  <c r="CG243" i="12"/>
  <c r="CL243" i="12"/>
  <c r="CQ243" i="12"/>
  <c r="CV243" i="12"/>
  <c r="DA243" i="12"/>
  <c r="DF243" i="12"/>
  <c r="DK243" i="12"/>
  <c r="DP243" i="12"/>
  <c r="DU243" i="12"/>
  <c r="BQ243" i="12"/>
  <c r="BV243" i="12"/>
  <c r="CA243" i="12"/>
  <c r="CF243" i="12"/>
  <c r="CK243" i="12"/>
  <c r="CP243" i="12"/>
  <c r="CU243" i="12"/>
  <c r="CZ243" i="12"/>
  <c r="DE243" i="12"/>
  <c r="DJ243" i="12"/>
  <c r="DO243" i="12"/>
  <c r="DT243" i="12"/>
  <c r="BT242" i="12"/>
  <c r="BY242" i="12"/>
  <c r="CD242" i="12"/>
  <c r="CI242" i="12"/>
  <c r="CN242" i="12"/>
  <c r="CS242" i="12"/>
  <c r="CX242" i="12"/>
  <c r="DC242" i="12"/>
  <c r="DH242" i="12"/>
  <c r="DM242" i="12"/>
  <c r="DR242" i="12"/>
  <c r="DW242" i="12"/>
  <c r="BS242" i="12"/>
  <c r="BX242" i="12"/>
  <c r="CC242" i="12"/>
  <c r="CH242" i="12"/>
  <c r="CM242" i="12"/>
  <c r="CR242" i="12"/>
  <c r="CW242" i="12"/>
  <c r="DB242" i="12"/>
  <c r="DG242" i="12"/>
  <c r="DL242" i="12"/>
  <c r="DQ242" i="12"/>
  <c r="DV242" i="12"/>
  <c r="BR242" i="12"/>
  <c r="BW242" i="12"/>
  <c r="CB242" i="12"/>
  <c r="CG242" i="12"/>
  <c r="CL242" i="12"/>
  <c r="CQ242" i="12"/>
  <c r="CV242" i="12"/>
  <c r="DA242" i="12"/>
  <c r="DF242" i="12"/>
  <c r="DK242" i="12"/>
  <c r="DP242" i="12"/>
  <c r="DU242" i="12"/>
  <c r="BQ242" i="12"/>
  <c r="BV242" i="12"/>
  <c r="CA242" i="12"/>
  <c r="CF242" i="12"/>
  <c r="CK242" i="12"/>
  <c r="CP242" i="12"/>
  <c r="CU242" i="12"/>
  <c r="CZ242" i="12"/>
  <c r="DE242" i="12"/>
  <c r="DJ242" i="12"/>
  <c r="DO242" i="12"/>
  <c r="DT242" i="12"/>
  <c r="BT241" i="12"/>
  <c r="BY241" i="12"/>
  <c r="CD241" i="12"/>
  <c r="CI241" i="12"/>
  <c r="CN241" i="12"/>
  <c r="CS241" i="12"/>
  <c r="CX241" i="12"/>
  <c r="DC241" i="12"/>
  <c r="DH241" i="12"/>
  <c r="DM241" i="12"/>
  <c r="DR241" i="12"/>
  <c r="DW241" i="12"/>
  <c r="BS241" i="12"/>
  <c r="BX241" i="12"/>
  <c r="CC241" i="12"/>
  <c r="CH241" i="12"/>
  <c r="CM241" i="12"/>
  <c r="CR241" i="12"/>
  <c r="CW241" i="12"/>
  <c r="DB241" i="12"/>
  <c r="DG241" i="12"/>
  <c r="DL241" i="12"/>
  <c r="DQ241" i="12"/>
  <c r="DV241" i="12"/>
  <c r="BR241" i="12"/>
  <c r="BW241" i="12"/>
  <c r="CB241" i="12"/>
  <c r="CG241" i="12"/>
  <c r="CL241" i="12"/>
  <c r="CQ241" i="12"/>
  <c r="CV241" i="12"/>
  <c r="DA241" i="12"/>
  <c r="DF241" i="12"/>
  <c r="DK241" i="12"/>
  <c r="DP241" i="12"/>
  <c r="DU241" i="12"/>
  <c r="BQ241" i="12"/>
  <c r="BV241" i="12"/>
  <c r="CA241" i="12"/>
  <c r="CF241" i="12"/>
  <c r="CK241" i="12"/>
  <c r="CP241" i="12"/>
  <c r="CU241" i="12"/>
  <c r="CZ241" i="12"/>
  <c r="DE241" i="12"/>
  <c r="DJ241" i="12"/>
  <c r="DO241" i="12"/>
  <c r="DT241" i="12"/>
  <c r="BT240" i="12"/>
  <c r="BY240" i="12"/>
  <c r="CD240" i="12"/>
  <c r="CI240" i="12"/>
  <c r="CN240" i="12"/>
  <c r="CS240" i="12"/>
  <c r="CX240" i="12"/>
  <c r="DC240" i="12"/>
  <c r="DH240" i="12"/>
  <c r="DM240" i="12"/>
  <c r="DR240" i="12"/>
  <c r="DW240" i="12"/>
  <c r="BS240" i="12"/>
  <c r="BX240" i="12"/>
  <c r="CC240" i="12"/>
  <c r="CH240" i="12"/>
  <c r="CM240" i="12"/>
  <c r="CR240" i="12"/>
  <c r="CW240" i="12"/>
  <c r="DB240" i="12"/>
  <c r="DG240" i="12"/>
  <c r="DL240" i="12"/>
  <c r="DQ240" i="12"/>
  <c r="DV240" i="12"/>
  <c r="BR240" i="12"/>
  <c r="BW240" i="12"/>
  <c r="CB240" i="12"/>
  <c r="CG240" i="12"/>
  <c r="CL240" i="12"/>
  <c r="CQ240" i="12"/>
  <c r="CV240" i="12"/>
  <c r="DA240" i="12"/>
  <c r="DF240" i="12"/>
  <c r="DK240" i="12"/>
  <c r="DP240" i="12"/>
  <c r="DU240" i="12"/>
  <c r="BQ240" i="12"/>
  <c r="BV240" i="12"/>
  <c r="CA240" i="12"/>
  <c r="CF240" i="12"/>
  <c r="CK240" i="12"/>
  <c r="CP240" i="12"/>
  <c r="CU240" i="12"/>
  <c r="CZ240" i="12"/>
  <c r="DE240" i="12"/>
  <c r="DJ240" i="12"/>
  <c r="DO240" i="12"/>
  <c r="DT240" i="12"/>
  <c r="BT239" i="12"/>
  <c r="BY239" i="12"/>
  <c r="CD239" i="12"/>
  <c r="CI239" i="12"/>
  <c r="CN239" i="12"/>
  <c r="CS239" i="12"/>
  <c r="CX239" i="12"/>
  <c r="DC239" i="12"/>
  <c r="DH239" i="12"/>
  <c r="DM239" i="12"/>
  <c r="DR239" i="12"/>
  <c r="DW239" i="12"/>
  <c r="BS239" i="12"/>
  <c r="BX239" i="12"/>
  <c r="CC239" i="12"/>
  <c r="CH239" i="12"/>
  <c r="CM239" i="12"/>
  <c r="CR239" i="12"/>
  <c r="CW239" i="12"/>
  <c r="DB239" i="12"/>
  <c r="DG239" i="12"/>
  <c r="DL239" i="12"/>
  <c r="DQ239" i="12"/>
  <c r="DV239" i="12"/>
  <c r="BR239" i="12"/>
  <c r="BW239" i="12"/>
  <c r="CB239" i="12"/>
  <c r="CG239" i="12"/>
  <c r="CL239" i="12"/>
  <c r="CQ239" i="12"/>
  <c r="CV239" i="12"/>
  <c r="DA239" i="12"/>
  <c r="DF239" i="12"/>
  <c r="DK239" i="12"/>
  <c r="DP239" i="12"/>
  <c r="DU239" i="12"/>
  <c r="BQ239" i="12"/>
  <c r="BV239" i="12"/>
  <c r="CA239" i="12"/>
  <c r="CF239" i="12"/>
  <c r="CK239" i="12"/>
  <c r="CP239" i="12"/>
  <c r="CU239" i="12"/>
  <c r="CZ239" i="12"/>
  <c r="DE239" i="12"/>
  <c r="DJ239" i="12"/>
  <c r="DO239" i="12"/>
  <c r="DT239" i="12"/>
  <c r="BT238" i="12"/>
  <c r="BY238" i="12"/>
  <c r="CD238" i="12"/>
  <c r="CI238" i="12"/>
  <c r="CN238" i="12"/>
  <c r="CS238" i="12"/>
  <c r="CX238" i="12"/>
  <c r="DC238" i="12"/>
  <c r="DH238" i="12"/>
  <c r="DM238" i="12"/>
  <c r="DR238" i="12"/>
  <c r="DW238" i="12"/>
  <c r="BS238" i="12"/>
  <c r="BX238" i="12"/>
  <c r="CC238" i="12"/>
  <c r="CH238" i="12"/>
  <c r="CM238" i="12"/>
  <c r="CR238" i="12"/>
  <c r="CW238" i="12"/>
  <c r="DB238" i="12"/>
  <c r="DG238" i="12"/>
  <c r="DL238" i="12"/>
  <c r="DQ238" i="12"/>
  <c r="DV238" i="12"/>
  <c r="BR238" i="12"/>
  <c r="BW238" i="12"/>
  <c r="CB238" i="12"/>
  <c r="CG238" i="12"/>
  <c r="CL238" i="12"/>
  <c r="CQ238" i="12"/>
  <c r="CV238" i="12"/>
  <c r="DA238" i="12"/>
  <c r="DF238" i="12"/>
  <c r="DK238" i="12"/>
  <c r="DP238" i="12"/>
  <c r="DU238" i="12"/>
  <c r="BQ238" i="12"/>
  <c r="BV238" i="12"/>
  <c r="CA238" i="12"/>
  <c r="CF238" i="12"/>
  <c r="CK238" i="12"/>
  <c r="CP238" i="12"/>
  <c r="CU238" i="12"/>
  <c r="CZ238" i="12"/>
  <c r="DE238" i="12"/>
  <c r="DJ238" i="12"/>
  <c r="DO238" i="12"/>
  <c r="DT238" i="12"/>
  <c r="BT237" i="12"/>
  <c r="BY237" i="12"/>
  <c r="CD237" i="12"/>
  <c r="CI237" i="12"/>
  <c r="CN237" i="12"/>
  <c r="CS237" i="12"/>
  <c r="CX237" i="12"/>
  <c r="DC237" i="12"/>
  <c r="DH237" i="12"/>
  <c r="DM237" i="12"/>
  <c r="DR237" i="12"/>
  <c r="DW237" i="12"/>
  <c r="BS237" i="12"/>
  <c r="BX237" i="12"/>
  <c r="CC237" i="12"/>
  <c r="CH237" i="12"/>
  <c r="CM237" i="12"/>
  <c r="CR237" i="12"/>
  <c r="CW237" i="12"/>
  <c r="DB237" i="12"/>
  <c r="DG237" i="12"/>
  <c r="DL237" i="12"/>
  <c r="DQ237" i="12"/>
  <c r="DV237" i="12"/>
  <c r="BR237" i="12"/>
  <c r="BW237" i="12"/>
  <c r="CB237" i="12"/>
  <c r="CG237" i="12"/>
  <c r="CL237" i="12"/>
  <c r="CQ237" i="12"/>
  <c r="CV237" i="12"/>
  <c r="DA237" i="12"/>
  <c r="DF237" i="12"/>
  <c r="DK237" i="12"/>
  <c r="DP237" i="12"/>
  <c r="DU237" i="12"/>
  <c r="BQ237" i="12"/>
  <c r="BV237" i="12"/>
  <c r="CA237" i="12"/>
  <c r="CF237" i="12"/>
  <c r="CK237" i="12"/>
  <c r="CP237" i="12"/>
  <c r="CU237" i="12"/>
  <c r="CZ237" i="12"/>
  <c r="DE237" i="12"/>
  <c r="DJ237" i="12"/>
  <c r="DO237" i="12"/>
  <c r="DT237" i="12"/>
  <c r="BT236" i="12"/>
  <c r="BY236" i="12"/>
  <c r="CD236" i="12"/>
  <c r="CI236" i="12"/>
  <c r="CN236" i="12"/>
  <c r="CS236" i="12"/>
  <c r="CX236" i="12"/>
  <c r="DC236" i="12"/>
  <c r="DH236" i="12"/>
  <c r="DM236" i="12"/>
  <c r="DR236" i="12"/>
  <c r="DW236" i="12"/>
  <c r="BS236" i="12"/>
  <c r="BX236" i="12"/>
  <c r="CC236" i="12"/>
  <c r="CH236" i="12"/>
  <c r="CM236" i="12"/>
  <c r="CR236" i="12"/>
  <c r="CW236" i="12"/>
  <c r="DB236" i="12"/>
  <c r="DG236" i="12"/>
  <c r="DL236" i="12"/>
  <c r="DQ236" i="12"/>
  <c r="DV236" i="12"/>
  <c r="BR236" i="12"/>
  <c r="BW236" i="12"/>
  <c r="CB236" i="12"/>
  <c r="CG236" i="12"/>
  <c r="CL236" i="12"/>
  <c r="CQ236" i="12"/>
  <c r="CV236" i="12"/>
  <c r="DA236" i="12"/>
  <c r="DF236" i="12"/>
  <c r="DK236" i="12"/>
  <c r="DP236" i="12"/>
  <c r="DU236" i="12"/>
  <c r="BQ236" i="12"/>
  <c r="BV236" i="12"/>
  <c r="CA236" i="12"/>
  <c r="CF236" i="12"/>
  <c r="CK236" i="12"/>
  <c r="CP236" i="12"/>
  <c r="CU236" i="12"/>
  <c r="CZ236" i="12"/>
  <c r="DE236" i="12"/>
  <c r="DJ236" i="12"/>
  <c r="DO236" i="12"/>
  <c r="DT236" i="12"/>
  <c r="BT235" i="12"/>
  <c r="BY235" i="12"/>
  <c r="CD235" i="12"/>
  <c r="CI235" i="12"/>
  <c r="CN235" i="12"/>
  <c r="CS235" i="12"/>
  <c r="CX235" i="12"/>
  <c r="DC235" i="12"/>
  <c r="DH235" i="12"/>
  <c r="DM235" i="12"/>
  <c r="DR235" i="12"/>
  <c r="DW235" i="12"/>
  <c r="BS235" i="12"/>
  <c r="BX235" i="12"/>
  <c r="CC235" i="12"/>
  <c r="CH235" i="12"/>
  <c r="CM235" i="12"/>
  <c r="CR235" i="12"/>
  <c r="CW235" i="12"/>
  <c r="DB235" i="12"/>
  <c r="DG235" i="12"/>
  <c r="DL235" i="12"/>
  <c r="DQ235" i="12"/>
  <c r="DV235" i="12"/>
  <c r="BR235" i="12"/>
  <c r="BW235" i="12"/>
  <c r="CB235" i="12"/>
  <c r="CG235" i="12"/>
  <c r="CL235" i="12"/>
  <c r="CQ235" i="12"/>
  <c r="CV235" i="12"/>
  <c r="DA235" i="12"/>
  <c r="DF235" i="12"/>
  <c r="DK235" i="12"/>
  <c r="DP235" i="12"/>
  <c r="DU235" i="12"/>
  <c r="BQ235" i="12"/>
  <c r="BV235" i="12"/>
  <c r="CA235" i="12"/>
  <c r="CF235" i="12"/>
  <c r="CK235" i="12"/>
  <c r="CP235" i="12"/>
  <c r="CU235" i="12"/>
  <c r="CZ235" i="12"/>
  <c r="DE235" i="12"/>
  <c r="DJ235" i="12"/>
  <c r="DO235" i="12"/>
  <c r="DT235" i="12"/>
  <c r="BT234" i="12"/>
  <c r="BY234" i="12"/>
  <c r="CD234" i="12"/>
  <c r="CI234" i="12"/>
  <c r="CN234" i="12"/>
  <c r="CS234" i="12"/>
  <c r="CX234" i="12"/>
  <c r="DC234" i="12"/>
  <c r="DH234" i="12"/>
  <c r="DM234" i="12"/>
  <c r="DR234" i="12"/>
  <c r="DW234" i="12"/>
  <c r="BS234" i="12"/>
  <c r="BX234" i="12"/>
  <c r="CC234" i="12"/>
  <c r="CH234" i="12"/>
  <c r="CM234" i="12"/>
  <c r="CR234" i="12"/>
  <c r="CW234" i="12"/>
  <c r="DB234" i="12"/>
  <c r="DG234" i="12"/>
  <c r="DL234" i="12"/>
  <c r="DQ234" i="12"/>
  <c r="DV234" i="12"/>
  <c r="BR234" i="12"/>
  <c r="BW234" i="12"/>
  <c r="CB234" i="12"/>
  <c r="CG234" i="12"/>
  <c r="CL234" i="12"/>
  <c r="CQ234" i="12"/>
  <c r="CV234" i="12"/>
  <c r="DA234" i="12"/>
  <c r="DF234" i="12"/>
  <c r="DK234" i="12"/>
  <c r="DP234" i="12"/>
  <c r="DU234" i="12"/>
  <c r="BQ234" i="12"/>
  <c r="BV234" i="12"/>
  <c r="CA234" i="12"/>
  <c r="CF234" i="12"/>
  <c r="CK234" i="12"/>
  <c r="CP234" i="12"/>
  <c r="CU234" i="12"/>
  <c r="CZ234" i="12"/>
  <c r="DE234" i="12"/>
  <c r="DJ234" i="12"/>
  <c r="DO234" i="12"/>
  <c r="DT234" i="12"/>
  <c r="BP234" i="12"/>
  <c r="BU234" i="12"/>
  <c r="BZ234" i="12"/>
  <c r="CE234" i="12"/>
  <c r="CJ234" i="12"/>
  <c r="CO234" i="12"/>
  <c r="CT234" i="12"/>
  <c r="CY234" i="12"/>
  <c r="DD234" i="12"/>
  <c r="DI234" i="12"/>
  <c r="BT233" i="12"/>
  <c r="BY233" i="12"/>
  <c r="CD233" i="12"/>
  <c r="CI233" i="12"/>
  <c r="CN233" i="12"/>
  <c r="CS233" i="12"/>
  <c r="CX233" i="12"/>
  <c r="DC233" i="12"/>
  <c r="DH233" i="12"/>
  <c r="DM233" i="12"/>
  <c r="DR233" i="12"/>
  <c r="DW233" i="12"/>
  <c r="BS233" i="12"/>
  <c r="BX233" i="12"/>
  <c r="CC233" i="12"/>
  <c r="CH233" i="12"/>
  <c r="CM233" i="12"/>
  <c r="CR233" i="12"/>
  <c r="CW233" i="12"/>
  <c r="DB233" i="12"/>
  <c r="DG233" i="12"/>
  <c r="DL233" i="12"/>
  <c r="DQ233" i="12"/>
  <c r="DV233" i="12"/>
  <c r="BR233" i="12"/>
  <c r="BW233" i="12"/>
  <c r="CB233" i="12"/>
  <c r="CG233" i="12"/>
  <c r="CL233" i="12"/>
  <c r="CQ233" i="12"/>
  <c r="CV233" i="12"/>
  <c r="DA233" i="12"/>
  <c r="DF233" i="12"/>
  <c r="DK233" i="12"/>
  <c r="DP233" i="12"/>
  <c r="DU233" i="12"/>
  <c r="BQ233" i="12"/>
  <c r="BV233" i="12"/>
  <c r="CA233" i="12"/>
  <c r="CF233" i="12"/>
  <c r="CK233" i="12"/>
  <c r="CP233" i="12"/>
  <c r="CU233" i="12"/>
  <c r="CZ233" i="12"/>
  <c r="DE233" i="12"/>
  <c r="DJ233" i="12"/>
  <c r="DO233" i="12"/>
  <c r="DT233" i="12"/>
  <c r="BP233" i="12"/>
  <c r="BU233" i="12"/>
  <c r="BZ233" i="12"/>
  <c r="CE233" i="12"/>
  <c r="CJ233" i="12"/>
  <c r="CO233" i="12"/>
  <c r="CT233" i="12"/>
  <c r="CY233" i="12"/>
  <c r="DD233" i="12"/>
  <c r="DI233" i="12"/>
  <c r="BT232" i="12"/>
  <c r="BY232" i="12"/>
  <c r="CD232" i="12"/>
  <c r="CI232" i="12"/>
  <c r="CN232" i="12"/>
  <c r="CS232" i="12"/>
  <c r="CX232" i="12"/>
  <c r="DC232" i="12"/>
  <c r="DH232" i="12"/>
  <c r="DM232" i="12"/>
  <c r="DR232" i="12"/>
  <c r="DW232" i="12"/>
  <c r="BS232" i="12"/>
  <c r="BX232" i="12"/>
  <c r="CC232" i="12"/>
  <c r="CH232" i="12"/>
  <c r="CM232" i="12"/>
  <c r="CR232" i="12"/>
  <c r="CW232" i="12"/>
  <c r="DB232" i="12"/>
  <c r="DG232" i="12"/>
  <c r="DL232" i="12"/>
  <c r="DQ232" i="12"/>
  <c r="DV232" i="12"/>
  <c r="BR232" i="12"/>
  <c r="BW232" i="12"/>
  <c r="CB232" i="12"/>
  <c r="CG232" i="12"/>
  <c r="CL232" i="12"/>
  <c r="CQ232" i="12"/>
  <c r="CV232" i="12"/>
  <c r="DA232" i="12"/>
  <c r="DF232" i="12"/>
  <c r="DK232" i="12"/>
  <c r="DP232" i="12"/>
  <c r="DU232" i="12"/>
  <c r="BQ232" i="12"/>
  <c r="BV232" i="12"/>
  <c r="CA232" i="12"/>
  <c r="CF232" i="12"/>
  <c r="CK232" i="12"/>
  <c r="CP232" i="12"/>
  <c r="CU232" i="12"/>
  <c r="CZ232" i="12"/>
  <c r="DE232" i="12"/>
  <c r="DJ232" i="12"/>
  <c r="DO232" i="12"/>
  <c r="DT232" i="12"/>
  <c r="BP232" i="12"/>
  <c r="BU232" i="12"/>
  <c r="BZ232" i="12"/>
  <c r="CE232" i="12"/>
  <c r="CJ232" i="12"/>
  <c r="CO232" i="12"/>
  <c r="CT232" i="12"/>
  <c r="CY232" i="12"/>
  <c r="DD232" i="12"/>
  <c r="DI232" i="12"/>
  <c r="BT231" i="12"/>
  <c r="BY231" i="12"/>
  <c r="CD231" i="12"/>
  <c r="CI231" i="12"/>
  <c r="CN231" i="12"/>
  <c r="CS231" i="12"/>
  <c r="CX231" i="12"/>
  <c r="DC231" i="12"/>
  <c r="DH231" i="12"/>
  <c r="DM231" i="12"/>
  <c r="DR231" i="12"/>
  <c r="DW231" i="12"/>
  <c r="BS231" i="12"/>
  <c r="BX231" i="12"/>
  <c r="CC231" i="12"/>
  <c r="CH231" i="12"/>
  <c r="CM231" i="12"/>
  <c r="CR231" i="12"/>
  <c r="CW231" i="12"/>
  <c r="DB231" i="12"/>
  <c r="DG231" i="12"/>
  <c r="DL231" i="12"/>
  <c r="DQ231" i="12"/>
  <c r="DV231" i="12"/>
  <c r="BR231" i="12"/>
  <c r="BW231" i="12"/>
  <c r="CB231" i="12"/>
  <c r="CG231" i="12"/>
  <c r="CL231" i="12"/>
  <c r="CQ231" i="12"/>
  <c r="CV231" i="12"/>
  <c r="DA231" i="12"/>
  <c r="DF231" i="12"/>
  <c r="DK231" i="12"/>
  <c r="DP231" i="12"/>
  <c r="DU231" i="12"/>
  <c r="BQ231" i="12"/>
  <c r="BV231" i="12"/>
  <c r="CA231" i="12"/>
  <c r="CF231" i="12"/>
  <c r="CK231" i="12"/>
  <c r="CP231" i="12"/>
  <c r="CU231" i="12"/>
  <c r="CZ231" i="12"/>
  <c r="DE231" i="12"/>
  <c r="DJ231" i="12"/>
  <c r="DO231" i="12"/>
  <c r="DT231" i="12"/>
  <c r="BP231" i="12"/>
  <c r="BU231" i="12"/>
  <c r="BZ231" i="12"/>
  <c r="CE231" i="12"/>
  <c r="CJ231" i="12"/>
  <c r="CO231" i="12"/>
  <c r="CT231" i="12"/>
  <c r="CY231" i="12"/>
  <c r="DD231" i="12"/>
  <c r="DI231" i="12"/>
  <c r="BT230" i="12"/>
  <c r="BY230" i="12"/>
  <c r="CD230" i="12"/>
  <c r="CI230" i="12"/>
  <c r="CN230" i="12"/>
  <c r="CS230" i="12"/>
  <c r="CX230" i="12"/>
  <c r="DC230" i="12"/>
  <c r="DH230" i="12"/>
  <c r="DM230" i="12"/>
  <c r="DR230" i="12"/>
  <c r="DW230" i="12"/>
  <c r="BS230" i="12"/>
  <c r="BX230" i="12"/>
  <c r="CC230" i="12"/>
  <c r="CH230" i="12"/>
  <c r="CM230" i="12"/>
  <c r="CR230" i="12"/>
  <c r="CW230" i="12"/>
  <c r="DB230" i="12"/>
  <c r="DG230" i="12"/>
  <c r="DL230" i="12"/>
  <c r="DQ230" i="12"/>
  <c r="DV230" i="12"/>
  <c r="BR230" i="12"/>
  <c r="BW230" i="12"/>
  <c r="CB230" i="12"/>
  <c r="CG230" i="12"/>
  <c r="CL230" i="12"/>
  <c r="CQ230" i="12"/>
  <c r="CV230" i="12"/>
  <c r="DA230" i="12"/>
  <c r="DF230" i="12"/>
  <c r="DK230" i="12"/>
  <c r="DP230" i="12"/>
  <c r="DU230" i="12"/>
  <c r="BQ230" i="12"/>
  <c r="BV230" i="12"/>
  <c r="CA230" i="12"/>
  <c r="CF230" i="12"/>
  <c r="CK230" i="12"/>
  <c r="CP230" i="12"/>
  <c r="CU230" i="12"/>
  <c r="CZ230" i="12"/>
  <c r="DE230" i="12"/>
  <c r="DJ230" i="12"/>
  <c r="DO230" i="12"/>
  <c r="DT230" i="12"/>
  <c r="BP230" i="12"/>
  <c r="BU230" i="12"/>
  <c r="BZ230" i="12"/>
  <c r="CE230" i="12"/>
  <c r="CJ230" i="12"/>
  <c r="CO230" i="12"/>
  <c r="CT230" i="12"/>
  <c r="CY230" i="12"/>
  <c r="DD230" i="12"/>
  <c r="DI230" i="12"/>
  <c r="BT229" i="12"/>
  <c r="BY229" i="12"/>
  <c r="BS229" i="12"/>
  <c r="BX229" i="12"/>
  <c r="CC229" i="12"/>
  <c r="CH229" i="12"/>
  <c r="CM229" i="12"/>
  <c r="CR229" i="12"/>
  <c r="CW229" i="12"/>
  <c r="DB229" i="12"/>
  <c r="DG229" i="12"/>
  <c r="DL229" i="12"/>
  <c r="DQ229" i="12"/>
  <c r="DV229" i="12"/>
  <c r="BR229" i="12"/>
  <c r="BW229" i="12"/>
  <c r="CB229" i="12"/>
  <c r="CG229" i="12"/>
  <c r="CL229" i="12"/>
  <c r="CQ229" i="12"/>
  <c r="CV229" i="12"/>
  <c r="DA229" i="12"/>
  <c r="DF229" i="12"/>
  <c r="DK229" i="12"/>
  <c r="DP229" i="12"/>
  <c r="DU229" i="12"/>
  <c r="BQ229" i="12"/>
  <c r="BV229" i="12"/>
  <c r="CA229" i="12"/>
  <c r="CF229" i="12"/>
  <c r="CK229" i="12"/>
  <c r="CP229" i="12"/>
  <c r="CU229" i="12"/>
  <c r="CZ229" i="12"/>
  <c r="DE229" i="12"/>
  <c r="DJ229" i="12"/>
  <c r="DO229" i="12"/>
  <c r="DT229" i="12"/>
  <c r="BP229" i="12"/>
  <c r="BU229" i="12"/>
  <c r="BT228" i="12"/>
  <c r="BY228" i="12"/>
  <c r="BS228" i="12"/>
  <c r="BX228" i="12"/>
  <c r="CC228" i="12"/>
  <c r="CH228" i="12"/>
  <c r="CM228" i="12"/>
  <c r="CR228" i="12"/>
  <c r="CW228" i="12"/>
  <c r="DB228" i="12"/>
  <c r="DG228" i="12"/>
  <c r="DL228" i="12"/>
  <c r="DQ228" i="12"/>
  <c r="DV228" i="12"/>
  <c r="BR228" i="12"/>
  <c r="BW228" i="12"/>
  <c r="CB228" i="12"/>
  <c r="CG228" i="12"/>
  <c r="CL228" i="12"/>
  <c r="CQ228" i="12"/>
  <c r="CV228" i="12"/>
  <c r="DA228" i="12"/>
  <c r="DF228" i="12"/>
  <c r="DK228" i="12"/>
  <c r="DP228" i="12"/>
  <c r="DU228" i="12"/>
  <c r="BQ228" i="12"/>
  <c r="BV228" i="12"/>
  <c r="CA228" i="12"/>
  <c r="CF228" i="12"/>
  <c r="CK228" i="12"/>
  <c r="CP228" i="12"/>
  <c r="CU228" i="12"/>
  <c r="CZ228" i="12"/>
  <c r="DE228" i="12"/>
  <c r="DJ228" i="12"/>
  <c r="DO228" i="12"/>
  <c r="DT228" i="12"/>
  <c r="BP228" i="12"/>
  <c r="BU228" i="12"/>
  <c r="BT227" i="12"/>
  <c r="BY227" i="12"/>
  <c r="BS227" i="12"/>
  <c r="BX227" i="12"/>
  <c r="CC227" i="12"/>
  <c r="CH227" i="12"/>
  <c r="CM227" i="12"/>
  <c r="CR227" i="12"/>
  <c r="CW227" i="12"/>
  <c r="DB227" i="12"/>
  <c r="DG227" i="12"/>
  <c r="DL227" i="12"/>
  <c r="DQ227" i="12"/>
  <c r="DV227" i="12"/>
  <c r="BR227" i="12"/>
  <c r="BW227" i="12"/>
  <c r="CB227" i="12"/>
  <c r="CG227" i="12"/>
  <c r="CL227" i="12"/>
  <c r="CQ227" i="12"/>
  <c r="CV227" i="12"/>
  <c r="DA227" i="12"/>
  <c r="DF227" i="12"/>
  <c r="DK227" i="12"/>
  <c r="DP227" i="12"/>
  <c r="DU227" i="12"/>
  <c r="BQ227" i="12"/>
  <c r="BV227" i="12"/>
  <c r="CA227" i="12"/>
  <c r="CF227" i="12"/>
  <c r="CK227" i="12"/>
  <c r="CP227" i="12"/>
  <c r="CU227" i="12"/>
  <c r="CZ227" i="12"/>
  <c r="DE227" i="12"/>
  <c r="DJ227" i="12"/>
  <c r="DO227" i="12"/>
  <c r="DT227" i="12"/>
  <c r="BP227" i="12"/>
  <c r="BU227" i="12"/>
  <c r="BT226" i="12"/>
  <c r="BY226" i="12"/>
  <c r="CD226" i="12"/>
  <c r="CI226" i="12"/>
  <c r="CN226" i="12"/>
  <c r="CS226" i="12"/>
  <c r="CX226" i="12"/>
  <c r="DC226" i="12"/>
  <c r="DH226" i="12"/>
  <c r="DM226" i="12"/>
  <c r="DR226" i="12"/>
  <c r="DW226" i="12"/>
  <c r="BS226" i="12"/>
  <c r="BX226" i="12"/>
  <c r="CC226" i="12"/>
  <c r="CH226" i="12"/>
  <c r="CM226" i="12"/>
  <c r="CR226" i="12"/>
  <c r="CW226" i="12"/>
  <c r="DB226" i="12"/>
  <c r="DG226" i="12"/>
  <c r="DL226" i="12"/>
  <c r="DQ226" i="12"/>
  <c r="DV226" i="12"/>
  <c r="BR226" i="12"/>
  <c r="BW226" i="12"/>
  <c r="CB226" i="12"/>
  <c r="CG226" i="12"/>
  <c r="CL226" i="12"/>
  <c r="CQ226" i="12"/>
  <c r="CV226" i="12"/>
  <c r="DA226" i="12"/>
  <c r="DF226" i="12"/>
  <c r="DK226" i="12"/>
  <c r="DP226" i="12"/>
  <c r="DU226" i="12"/>
  <c r="BQ226" i="12"/>
  <c r="BV226" i="12"/>
  <c r="CA226" i="12"/>
  <c r="CF226" i="12"/>
  <c r="CK226" i="12"/>
  <c r="CP226" i="12"/>
  <c r="CU226" i="12"/>
  <c r="CZ226" i="12"/>
  <c r="DE226" i="12"/>
  <c r="DJ226" i="12"/>
  <c r="DO226" i="12"/>
  <c r="DT226" i="12"/>
  <c r="BP226" i="12"/>
  <c r="BU226" i="12"/>
  <c r="BT225" i="12"/>
  <c r="BY225" i="12"/>
  <c r="BS225" i="12"/>
  <c r="BX225" i="12"/>
  <c r="CC225" i="12"/>
  <c r="CH225" i="12"/>
  <c r="CM225" i="12"/>
  <c r="CR225" i="12"/>
  <c r="CW225" i="12"/>
  <c r="DB225" i="12"/>
  <c r="DG225" i="12"/>
  <c r="DL225" i="12"/>
  <c r="DQ225" i="12"/>
  <c r="DV225" i="12"/>
  <c r="BR225" i="12"/>
  <c r="BW225" i="12"/>
  <c r="CB225" i="12"/>
  <c r="CG225" i="12"/>
  <c r="CL225" i="12"/>
  <c r="CQ225" i="12"/>
  <c r="CV225" i="12"/>
  <c r="DA225" i="12"/>
  <c r="DF225" i="12"/>
  <c r="DK225" i="12"/>
  <c r="DP225" i="12"/>
  <c r="DU225" i="12"/>
  <c r="BQ225" i="12"/>
  <c r="BV225" i="12"/>
  <c r="CA225" i="12"/>
  <c r="CF225" i="12"/>
  <c r="CK225" i="12"/>
  <c r="CP225" i="12"/>
  <c r="CU225" i="12"/>
  <c r="CZ225" i="12"/>
  <c r="DE225" i="12"/>
  <c r="DJ225" i="12"/>
  <c r="DO225" i="12"/>
  <c r="DT225" i="12"/>
  <c r="BP225" i="12"/>
  <c r="BU225" i="12"/>
  <c r="BT224" i="12"/>
  <c r="BY224" i="12"/>
  <c r="CD224" i="12"/>
  <c r="CI224" i="12"/>
  <c r="CN224" i="12"/>
  <c r="CS224" i="12"/>
  <c r="CX224" i="12"/>
  <c r="DC224" i="12"/>
  <c r="DH224" i="12"/>
  <c r="DM224" i="12"/>
  <c r="DR224" i="12"/>
  <c r="DW224" i="12"/>
  <c r="BS224" i="12"/>
  <c r="BX224" i="12"/>
  <c r="CC224" i="12"/>
  <c r="CH224" i="12"/>
  <c r="CM224" i="12"/>
  <c r="CR224" i="12"/>
  <c r="CW224" i="12"/>
  <c r="DB224" i="12"/>
  <c r="DG224" i="12"/>
  <c r="DL224" i="12"/>
  <c r="DQ224" i="12"/>
  <c r="DV224" i="12"/>
  <c r="BR224" i="12"/>
  <c r="BW224" i="12"/>
  <c r="CB224" i="12"/>
  <c r="CG224" i="12"/>
  <c r="CL224" i="12"/>
  <c r="CQ224" i="12"/>
  <c r="CV224" i="12"/>
  <c r="DA224" i="12"/>
  <c r="DF224" i="12"/>
  <c r="DK224" i="12"/>
  <c r="DP224" i="12"/>
  <c r="DU224" i="12"/>
  <c r="BQ224" i="12"/>
  <c r="BV224" i="12"/>
  <c r="CA224" i="12"/>
  <c r="CF224" i="12"/>
  <c r="CK224" i="12"/>
  <c r="CP224" i="12"/>
  <c r="CU224" i="12"/>
  <c r="CZ224" i="12"/>
  <c r="DE224" i="12"/>
  <c r="DJ224" i="12"/>
  <c r="DO224" i="12"/>
  <c r="DT224" i="12"/>
  <c r="BP224" i="12"/>
  <c r="BU224" i="12"/>
  <c r="BT223" i="12"/>
  <c r="BY223" i="12"/>
  <c r="CD223" i="12"/>
  <c r="CI223" i="12"/>
  <c r="CN223" i="12"/>
  <c r="CS223" i="12"/>
  <c r="CX223" i="12"/>
  <c r="DC223" i="12"/>
  <c r="DH223" i="12"/>
  <c r="DM223" i="12"/>
  <c r="DR223" i="12"/>
  <c r="DW223" i="12"/>
  <c r="BS223" i="12"/>
  <c r="BX223" i="12"/>
  <c r="CC223" i="12"/>
  <c r="CH223" i="12"/>
  <c r="CM223" i="12"/>
  <c r="CR223" i="12"/>
  <c r="CW223" i="12"/>
  <c r="DB223" i="12"/>
  <c r="DG223" i="12"/>
  <c r="DL223" i="12"/>
  <c r="DQ223" i="12"/>
  <c r="DV223" i="12"/>
  <c r="BR223" i="12"/>
  <c r="BW223" i="12"/>
  <c r="CB223" i="12"/>
  <c r="CG223" i="12"/>
  <c r="CL223" i="12"/>
  <c r="CQ223" i="12"/>
  <c r="CV223" i="12"/>
  <c r="DA223" i="12"/>
  <c r="DF223" i="12"/>
  <c r="DK223" i="12"/>
  <c r="DP223" i="12"/>
  <c r="DU223" i="12"/>
  <c r="BQ223" i="12"/>
  <c r="BV223" i="12"/>
  <c r="CA223" i="12"/>
  <c r="CF223" i="12"/>
  <c r="CK223" i="12"/>
  <c r="CP223" i="12"/>
  <c r="CU223" i="12"/>
  <c r="CZ223" i="12"/>
  <c r="DE223" i="12"/>
  <c r="DJ223" i="12"/>
  <c r="DO223" i="12"/>
  <c r="DT223" i="12"/>
  <c r="BP223" i="12"/>
  <c r="BU223" i="12"/>
  <c r="BT222" i="12"/>
  <c r="BY222" i="12"/>
  <c r="CD222" i="12"/>
  <c r="CI222" i="12"/>
  <c r="CN222" i="12"/>
  <c r="CS222" i="12"/>
  <c r="CX222" i="12"/>
  <c r="DC222" i="12"/>
  <c r="DH222" i="12"/>
  <c r="DM222" i="12"/>
  <c r="DR222" i="12"/>
  <c r="DW222" i="12"/>
  <c r="BS222" i="12"/>
  <c r="BX222" i="12"/>
  <c r="CC222" i="12"/>
  <c r="CH222" i="12"/>
  <c r="CM222" i="12"/>
  <c r="CR222" i="12"/>
  <c r="CW222" i="12"/>
  <c r="DB222" i="12"/>
  <c r="DG222" i="12"/>
  <c r="DL222" i="12"/>
  <c r="DQ222" i="12"/>
  <c r="DV222" i="12"/>
  <c r="BR222" i="12"/>
  <c r="BW222" i="12"/>
  <c r="CB222" i="12"/>
  <c r="CG222" i="12"/>
  <c r="CL222" i="12"/>
  <c r="CQ222" i="12"/>
  <c r="CV222" i="12"/>
  <c r="DA222" i="12"/>
  <c r="DF222" i="12"/>
  <c r="DK222" i="12"/>
  <c r="DP222" i="12"/>
  <c r="DU222" i="12"/>
  <c r="BQ222" i="12"/>
  <c r="BV222" i="12"/>
  <c r="CA222" i="12"/>
  <c r="CF222" i="12"/>
  <c r="CK222" i="12"/>
  <c r="CP222" i="12"/>
  <c r="CU222" i="12"/>
  <c r="CZ222" i="12"/>
  <c r="DE222" i="12"/>
  <c r="DJ222" i="12"/>
  <c r="DO222" i="12"/>
  <c r="DT222" i="12"/>
  <c r="BP222" i="12"/>
  <c r="BU222" i="12"/>
  <c r="BZ222" i="12"/>
  <c r="CE222" i="12"/>
  <c r="CJ222" i="12"/>
  <c r="CO222" i="12"/>
  <c r="CT222" i="12"/>
  <c r="CY222" i="12"/>
  <c r="DD222" i="12"/>
  <c r="BT221" i="12"/>
  <c r="BY221" i="12"/>
  <c r="CD221" i="12"/>
  <c r="CI221" i="12"/>
  <c r="CN221" i="12"/>
  <c r="CS221" i="12"/>
  <c r="CX221" i="12"/>
  <c r="DC221" i="12"/>
  <c r="DH221" i="12"/>
  <c r="DM221" i="12"/>
  <c r="DR221" i="12"/>
  <c r="DW221" i="12"/>
  <c r="BS221" i="12"/>
  <c r="BX221" i="12"/>
  <c r="CC221" i="12"/>
  <c r="CH221" i="12"/>
  <c r="CM221" i="12"/>
  <c r="CR221" i="12"/>
  <c r="CW221" i="12"/>
  <c r="DB221" i="12"/>
  <c r="DG221" i="12"/>
  <c r="DL221" i="12"/>
  <c r="DQ221" i="12"/>
  <c r="DV221" i="12"/>
  <c r="BR221" i="12"/>
  <c r="BW221" i="12"/>
  <c r="CB221" i="12"/>
  <c r="CG221" i="12"/>
  <c r="CL221" i="12"/>
  <c r="CQ221" i="12"/>
  <c r="CV221" i="12"/>
  <c r="DA221" i="12"/>
  <c r="DF221" i="12"/>
  <c r="DK221" i="12"/>
  <c r="DP221" i="12"/>
  <c r="DU221" i="12"/>
  <c r="BQ221" i="12"/>
  <c r="BV221" i="12"/>
  <c r="CA221" i="12"/>
  <c r="CF221" i="12"/>
  <c r="CK221" i="12"/>
  <c r="CP221" i="12"/>
  <c r="CU221" i="12"/>
  <c r="CZ221" i="12"/>
  <c r="DE221" i="12"/>
  <c r="DJ221" i="12"/>
  <c r="DO221" i="12"/>
  <c r="DT221" i="12"/>
  <c r="BP221" i="12"/>
  <c r="BU221" i="12"/>
  <c r="BZ221" i="12"/>
  <c r="BT220" i="12"/>
  <c r="BY220" i="12"/>
  <c r="CD220" i="12"/>
  <c r="CI220" i="12"/>
  <c r="CN220" i="12"/>
  <c r="CS220" i="12"/>
  <c r="CX220" i="12"/>
  <c r="DC220" i="12"/>
  <c r="DH220" i="12"/>
  <c r="DM220" i="12"/>
  <c r="DR220" i="12"/>
  <c r="DW220" i="12"/>
  <c r="BS220" i="12"/>
  <c r="BX220" i="12"/>
  <c r="CC220" i="12"/>
  <c r="CH220" i="12"/>
  <c r="CM220" i="12"/>
  <c r="CR220" i="12"/>
  <c r="CW220" i="12"/>
  <c r="DB220" i="12"/>
  <c r="DG220" i="12"/>
  <c r="DL220" i="12"/>
  <c r="DQ220" i="12"/>
  <c r="DV220" i="12"/>
  <c r="BR220" i="12"/>
  <c r="BW220" i="12"/>
  <c r="CB220" i="12"/>
  <c r="CG220" i="12"/>
  <c r="CL220" i="12"/>
  <c r="CQ220" i="12"/>
  <c r="CV220" i="12"/>
  <c r="DA220" i="12"/>
  <c r="DF220" i="12"/>
  <c r="DK220" i="12"/>
  <c r="DP220" i="12"/>
  <c r="DU220" i="12"/>
  <c r="BQ220" i="12"/>
  <c r="BV220" i="12"/>
  <c r="CA220" i="12"/>
  <c r="CF220" i="12"/>
  <c r="CK220" i="12"/>
  <c r="CP220" i="12"/>
  <c r="CU220" i="12"/>
  <c r="CZ220" i="12"/>
  <c r="DE220" i="12"/>
  <c r="DJ220" i="12"/>
  <c r="DO220" i="12"/>
  <c r="DT220" i="12"/>
  <c r="BP220" i="12"/>
  <c r="BU220" i="12"/>
  <c r="BZ220" i="12"/>
  <c r="BT219" i="12"/>
  <c r="BY219" i="12"/>
  <c r="CD219" i="12"/>
  <c r="CI219" i="12"/>
  <c r="CN219" i="12"/>
  <c r="CS219" i="12"/>
  <c r="CX219" i="12"/>
  <c r="DC219" i="12"/>
  <c r="DH219" i="12"/>
  <c r="DM219" i="12"/>
  <c r="DR219" i="12"/>
  <c r="DW219" i="12"/>
  <c r="BS219" i="12"/>
  <c r="BX219" i="12"/>
  <c r="CC219" i="12"/>
  <c r="CH219" i="12"/>
  <c r="CM219" i="12"/>
  <c r="CR219" i="12"/>
  <c r="CW219" i="12"/>
  <c r="DB219" i="12"/>
  <c r="DG219" i="12"/>
  <c r="DL219" i="12"/>
  <c r="DQ219" i="12"/>
  <c r="DV219" i="12"/>
  <c r="BR219" i="12"/>
  <c r="BW219" i="12"/>
  <c r="CB219" i="12"/>
  <c r="CG219" i="12"/>
  <c r="CL219" i="12"/>
  <c r="CQ219" i="12"/>
  <c r="CV219" i="12"/>
  <c r="DA219" i="12"/>
  <c r="DF219" i="12"/>
  <c r="DK219" i="12"/>
  <c r="DP219" i="12"/>
  <c r="DU219" i="12"/>
  <c r="BQ219" i="12"/>
  <c r="BV219" i="12"/>
  <c r="CA219" i="12"/>
  <c r="CF219" i="12"/>
  <c r="CK219" i="12"/>
  <c r="CP219" i="12"/>
  <c r="CU219" i="12"/>
  <c r="CZ219" i="12"/>
  <c r="DE219" i="12"/>
  <c r="DJ219" i="12"/>
  <c r="DO219" i="12"/>
  <c r="DT219" i="12"/>
  <c r="BP219" i="12"/>
  <c r="BU219" i="12"/>
  <c r="BZ219" i="12"/>
  <c r="BT218" i="12"/>
  <c r="BY218" i="12"/>
  <c r="CD218" i="12"/>
  <c r="CI218" i="12"/>
  <c r="CN218" i="12"/>
  <c r="CS218" i="12"/>
  <c r="CX218" i="12"/>
  <c r="DC218" i="12"/>
  <c r="DH218" i="12"/>
  <c r="DM218" i="12"/>
  <c r="DR218" i="12"/>
  <c r="DW218" i="12"/>
  <c r="BS218" i="12"/>
  <c r="BX218" i="12"/>
  <c r="CC218" i="12"/>
  <c r="CH218" i="12"/>
  <c r="CM218" i="12"/>
  <c r="CR218" i="12"/>
  <c r="CW218" i="12"/>
  <c r="DB218" i="12"/>
  <c r="DG218" i="12"/>
  <c r="DL218" i="12"/>
  <c r="DQ218" i="12"/>
  <c r="DV218" i="12"/>
  <c r="BR218" i="12"/>
  <c r="BW218" i="12"/>
  <c r="CB218" i="12"/>
  <c r="CG218" i="12"/>
  <c r="CL218" i="12"/>
  <c r="CQ218" i="12"/>
  <c r="CV218" i="12"/>
  <c r="DA218" i="12"/>
  <c r="DF218" i="12"/>
  <c r="DK218" i="12"/>
  <c r="DP218" i="12"/>
  <c r="DU218" i="12"/>
  <c r="BQ218" i="12"/>
  <c r="BV218" i="12"/>
  <c r="CA218" i="12"/>
  <c r="CF218" i="12"/>
  <c r="CK218" i="12"/>
  <c r="CP218" i="12"/>
  <c r="CU218" i="12"/>
  <c r="CZ218" i="12"/>
  <c r="DE218" i="12"/>
  <c r="DJ218" i="12"/>
  <c r="DO218" i="12"/>
  <c r="DT218" i="12"/>
  <c r="BP218" i="12"/>
  <c r="BU218" i="12"/>
  <c r="BZ218" i="12"/>
  <c r="BT217" i="12"/>
  <c r="BY217" i="12"/>
  <c r="CD217" i="12"/>
  <c r="CI217" i="12"/>
  <c r="CN217" i="12"/>
  <c r="CS217" i="12"/>
  <c r="CX217" i="12"/>
  <c r="DC217" i="12"/>
  <c r="DH217" i="12"/>
  <c r="DM217" i="12"/>
  <c r="DR217" i="12"/>
  <c r="DW217" i="12"/>
  <c r="BS217" i="12"/>
  <c r="BX217" i="12"/>
  <c r="CC217" i="12"/>
  <c r="CH217" i="12"/>
  <c r="CM217" i="12"/>
  <c r="CR217" i="12"/>
  <c r="CW217" i="12"/>
  <c r="DB217" i="12"/>
  <c r="DG217" i="12"/>
  <c r="DL217" i="12"/>
  <c r="DQ217" i="12"/>
  <c r="DV217" i="12"/>
  <c r="BR217" i="12"/>
  <c r="BW217" i="12"/>
  <c r="CB217" i="12"/>
  <c r="CG217" i="12"/>
  <c r="CL217" i="12"/>
  <c r="CQ217" i="12"/>
  <c r="CV217" i="12"/>
  <c r="DA217" i="12"/>
  <c r="DF217" i="12"/>
  <c r="DK217" i="12"/>
  <c r="DP217" i="12"/>
  <c r="DU217" i="12"/>
  <c r="BQ217" i="12"/>
  <c r="BV217" i="12"/>
  <c r="CA217" i="12"/>
  <c r="CF217" i="12"/>
  <c r="CK217" i="12"/>
  <c r="CP217" i="12"/>
  <c r="CU217" i="12"/>
  <c r="CZ217" i="12"/>
  <c r="DE217" i="12"/>
  <c r="DJ217" i="12"/>
  <c r="DO217" i="12"/>
  <c r="DT217" i="12"/>
  <c r="BP217" i="12"/>
  <c r="BU217" i="12"/>
  <c r="BZ217" i="12"/>
  <c r="BT216" i="12"/>
  <c r="BY216" i="12"/>
  <c r="CD216" i="12"/>
  <c r="CI216" i="12"/>
  <c r="CN216" i="12"/>
  <c r="CS216" i="12"/>
  <c r="CX216" i="12"/>
  <c r="DC216" i="12"/>
  <c r="DH216" i="12"/>
  <c r="DM216" i="12"/>
  <c r="DR216" i="12"/>
  <c r="DW216" i="12"/>
  <c r="BS216" i="12"/>
  <c r="BX216" i="12"/>
  <c r="CC216" i="12"/>
  <c r="CH216" i="12"/>
  <c r="CM216" i="12"/>
  <c r="CR216" i="12"/>
  <c r="CW216" i="12"/>
  <c r="DB216" i="12"/>
  <c r="DG216" i="12"/>
  <c r="DL216" i="12"/>
  <c r="DQ216" i="12"/>
  <c r="DV216" i="12"/>
  <c r="BR216" i="12"/>
  <c r="BW216" i="12"/>
  <c r="CB216" i="12"/>
  <c r="CG216" i="12"/>
  <c r="CL216" i="12"/>
  <c r="CQ216" i="12"/>
  <c r="CV216" i="12"/>
  <c r="DA216" i="12"/>
  <c r="DF216" i="12"/>
  <c r="DK216" i="12"/>
  <c r="DP216" i="12"/>
  <c r="DU216" i="12"/>
  <c r="BQ216" i="12"/>
  <c r="BV216" i="12"/>
  <c r="CA216" i="12"/>
  <c r="CF216" i="12"/>
  <c r="CK216" i="12"/>
  <c r="CP216" i="12"/>
  <c r="CU216" i="12"/>
  <c r="CZ216" i="12"/>
  <c r="DE216" i="12"/>
  <c r="DJ216" i="12"/>
  <c r="DO216" i="12"/>
  <c r="DT216" i="12"/>
  <c r="BP216" i="12"/>
  <c r="BU216" i="12"/>
  <c r="BZ216" i="12"/>
  <c r="BT215" i="12"/>
  <c r="BY215" i="12"/>
  <c r="CD215" i="12"/>
  <c r="CI215" i="12"/>
  <c r="CN215" i="12"/>
  <c r="CS215" i="12"/>
  <c r="CX215" i="12"/>
  <c r="DC215" i="12"/>
  <c r="DH215" i="12"/>
  <c r="DM215" i="12"/>
  <c r="DR215" i="12"/>
  <c r="DW215" i="12"/>
  <c r="BS215" i="12"/>
  <c r="BX215" i="12"/>
  <c r="CC215" i="12"/>
  <c r="CH215" i="12"/>
  <c r="CM215" i="12"/>
  <c r="CR215" i="12"/>
  <c r="CW215" i="12"/>
  <c r="DB215" i="12"/>
  <c r="DG215" i="12"/>
  <c r="DL215" i="12"/>
  <c r="DQ215" i="12"/>
  <c r="DV215" i="12"/>
  <c r="BR215" i="12"/>
  <c r="BW215" i="12"/>
  <c r="CB215" i="12"/>
  <c r="CG215" i="12"/>
  <c r="CL215" i="12"/>
  <c r="CQ215" i="12"/>
  <c r="CV215" i="12"/>
  <c r="DA215" i="12"/>
  <c r="DF215" i="12"/>
  <c r="DK215" i="12"/>
  <c r="DP215" i="12"/>
  <c r="DU215" i="12"/>
  <c r="BQ215" i="12"/>
  <c r="BV215" i="12"/>
  <c r="CA215" i="12"/>
  <c r="CF215" i="12"/>
  <c r="CK215" i="12"/>
  <c r="CP215" i="12"/>
  <c r="CU215" i="12"/>
  <c r="CZ215" i="12"/>
  <c r="DE215" i="12"/>
  <c r="DJ215" i="12"/>
  <c r="DO215" i="12"/>
  <c r="DT215" i="12"/>
  <c r="BP215" i="12"/>
  <c r="BU215" i="12"/>
  <c r="BZ215" i="12"/>
  <c r="BT214" i="12"/>
  <c r="BY214" i="12"/>
  <c r="CD214" i="12"/>
  <c r="CI214" i="12"/>
  <c r="CN214" i="12"/>
  <c r="CS214" i="12"/>
  <c r="CX214" i="12"/>
  <c r="DC214" i="12"/>
  <c r="DH214" i="12"/>
  <c r="DM214" i="12"/>
  <c r="DR214" i="12"/>
  <c r="DW214" i="12"/>
  <c r="BS214" i="12"/>
  <c r="BX214" i="12"/>
  <c r="CC214" i="12"/>
  <c r="CH214" i="12"/>
  <c r="CM214" i="12"/>
  <c r="CR214" i="12"/>
  <c r="CW214" i="12"/>
  <c r="DB214" i="12"/>
  <c r="DG214" i="12"/>
  <c r="DL214" i="12"/>
  <c r="DQ214" i="12"/>
  <c r="DV214" i="12"/>
  <c r="BR214" i="12"/>
  <c r="BW214" i="12"/>
  <c r="CB214" i="12"/>
  <c r="CG214" i="12"/>
  <c r="CL214" i="12"/>
  <c r="CQ214" i="12"/>
  <c r="CV214" i="12"/>
  <c r="DA214" i="12"/>
  <c r="DF214" i="12"/>
  <c r="DK214" i="12"/>
  <c r="DP214" i="12"/>
  <c r="DU214" i="12"/>
  <c r="BQ214" i="12"/>
  <c r="BV214" i="12"/>
  <c r="CA214" i="12"/>
  <c r="CF214" i="12"/>
  <c r="CK214" i="12"/>
  <c r="CP214" i="12"/>
  <c r="CU214" i="12"/>
  <c r="CZ214" i="12"/>
  <c r="DE214" i="12"/>
  <c r="DJ214" i="12"/>
  <c r="DO214" i="12"/>
  <c r="DT214" i="12"/>
  <c r="BP214" i="12"/>
  <c r="BU214" i="12"/>
  <c r="BZ214" i="12"/>
  <c r="BT213" i="12"/>
  <c r="BY213" i="12"/>
  <c r="CD213" i="12"/>
  <c r="CI213" i="12"/>
  <c r="CN213" i="12"/>
  <c r="CS213" i="12"/>
  <c r="CX213" i="12"/>
  <c r="DC213" i="12"/>
  <c r="DH213" i="12"/>
  <c r="DM213" i="12"/>
  <c r="DR213" i="12"/>
  <c r="DW213" i="12"/>
  <c r="BS213" i="12"/>
  <c r="BX213" i="12"/>
  <c r="CC213" i="12"/>
  <c r="CH213" i="12"/>
  <c r="CM213" i="12"/>
  <c r="CR213" i="12"/>
  <c r="CW213" i="12"/>
  <c r="DB213" i="12"/>
  <c r="DG213" i="12"/>
  <c r="DL213" i="12"/>
  <c r="DQ213" i="12"/>
  <c r="DV213" i="12"/>
  <c r="BR213" i="12"/>
  <c r="BW213" i="12"/>
  <c r="CB213" i="12"/>
  <c r="CG213" i="12"/>
  <c r="CL213" i="12"/>
  <c r="CQ213" i="12"/>
  <c r="CV213" i="12"/>
  <c r="DA213" i="12"/>
  <c r="DF213" i="12"/>
  <c r="DK213" i="12"/>
  <c r="DP213" i="12"/>
  <c r="DU213" i="12"/>
  <c r="BQ213" i="12"/>
  <c r="BV213" i="12"/>
  <c r="CA213" i="12"/>
  <c r="CF213" i="12"/>
  <c r="CK213" i="12"/>
  <c r="CP213" i="12"/>
  <c r="CU213" i="12"/>
  <c r="CZ213" i="12"/>
  <c r="DE213" i="12"/>
  <c r="DJ213" i="12"/>
  <c r="DO213" i="12"/>
  <c r="DT213" i="12"/>
  <c r="BP213" i="12"/>
  <c r="BU213" i="12"/>
  <c r="BZ213" i="12"/>
  <c r="BT212" i="12"/>
  <c r="BY212" i="12"/>
  <c r="CD212" i="12"/>
  <c r="CI212" i="12"/>
  <c r="CN212" i="12"/>
  <c r="CS212" i="12"/>
  <c r="CX212" i="12"/>
  <c r="DC212" i="12"/>
  <c r="DH212" i="12"/>
  <c r="DM212" i="12"/>
  <c r="DR212" i="12"/>
  <c r="DW212" i="12"/>
  <c r="BS212" i="12"/>
  <c r="BX212" i="12"/>
  <c r="CC212" i="12"/>
  <c r="CH212" i="12"/>
  <c r="CM212" i="12"/>
  <c r="CR212" i="12"/>
  <c r="CW212" i="12"/>
  <c r="DB212" i="12"/>
  <c r="DG212" i="12"/>
  <c r="DL212" i="12"/>
  <c r="DQ212" i="12"/>
  <c r="DV212" i="12"/>
  <c r="BR212" i="12"/>
  <c r="BW212" i="12"/>
  <c r="CB212" i="12"/>
  <c r="CG212" i="12"/>
  <c r="CL212" i="12"/>
  <c r="CQ212" i="12"/>
  <c r="CV212" i="12"/>
  <c r="DA212" i="12"/>
  <c r="DF212" i="12"/>
  <c r="DK212" i="12"/>
  <c r="DP212" i="12"/>
  <c r="DU212" i="12"/>
  <c r="BQ212" i="12"/>
  <c r="BV212" i="12"/>
  <c r="CA212" i="12"/>
  <c r="CF212" i="12"/>
  <c r="CK212" i="12"/>
  <c r="CP212" i="12"/>
  <c r="CU212" i="12"/>
  <c r="CZ212" i="12"/>
  <c r="DE212" i="12"/>
  <c r="DJ212" i="12"/>
  <c r="DO212" i="12"/>
  <c r="DT212" i="12"/>
  <c r="BP212" i="12"/>
  <c r="BU212" i="12"/>
  <c r="BZ212" i="12"/>
  <c r="BT211" i="12"/>
  <c r="BY211" i="12"/>
  <c r="CD211" i="12"/>
  <c r="CI211" i="12"/>
  <c r="CN211" i="12"/>
  <c r="CS211" i="12"/>
  <c r="CX211" i="12"/>
  <c r="DC211" i="12"/>
  <c r="DH211" i="12"/>
  <c r="DM211" i="12"/>
  <c r="DR211" i="12"/>
  <c r="DW211" i="12"/>
  <c r="BS211" i="12"/>
  <c r="BX211" i="12"/>
  <c r="CC211" i="12"/>
  <c r="CH211" i="12"/>
  <c r="CM211" i="12"/>
  <c r="CR211" i="12"/>
  <c r="CW211" i="12"/>
  <c r="DB211" i="12"/>
  <c r="DG211" i="12"/>
  <c r="DL211" i="12"/>
  <c r="DQ211" i="12"/>
  <c r="DV211" i="12"/>
  <c r="BR211" i="12"/>
  <c r="BW211" i="12"/>
  <c r="CB211" i="12"/>
  <c r="CG211" i="12"/>
  <c r="CL211" i="12"/>
  <c r="CQ211" i="12"/>
  <c r="CV211" i="12"/>
  <c r="DA211" i="12"/>
  <c r="DF211" i="12"/>
  <c r="DK211" i="12"/>
  <c r="DP211" i="12"/>
  <c r="DU211" i="12"/>
  <c r="BQ211" i="12"/>
  <c r="BV211" i="12"/>
  <c r="CA211" i="12"/>
  <c r="CF211" i="12"/>
  <c r="CK211" i="12"/>
  <c r="CP211" i="12"/>
  <c r="CU211" i="12"/>
  <c r="CZ211" i="12"/>
  <c r="DE211" i="12"/>
  <c r="DJ211" i="12"/>
  <c r="DO211" i="12"/>
  <c r="DT211" i="12"/>
  <c r="BP211" i="12"/>
  <c r="BU211" i="12"/>
  <c r="BZ211" i="12"/>
  <c r="BT210" i="12"/>
  <c r="BY210" i="12"/>
  <c r="CD210" i="12"/>
  <c r="CI210" i="12"/>
  <c r="CN210" i="12"/>
  <c r="CS210" i="12"/>
  <c r="CX210" i="12"/>
  <c r="DC210" i="12"/>
  <c r="DH210" i="12"/>
  <c r="DM210" i="12"/>
  <c r="DR210" i="12"/>
  <c r="DW210" i="12"/>
  <c r="BS210" i="12"/>
  <c r="BX210" i="12"/>
  <c r="CC210" i="12"/>
  <c r="CH210" i="12"/>
  <c r="CM210" i="12"/>
  <c r="CR210" i="12"/>
  <c r="CW210" i="12"/>
  <c r="DB210" i="12"/>
  <c r="DG210" i="12"/>
  <c r="DL210" i="12"/>
  <c r="DQ210" i="12"/>
  <c r="DV210" i="12"/>
  <c r="BR210" i="12"/>
  <c r="BW210" i="12"/>
  <c r="CB210" i="12"/>
  <c r="CG210" i="12"/>
  <c r="CL210" i="12"/>
  <c r="CQ210" i="12"/>
  <c r="CV210" i="12"/>
  <c r="DA210" i="12"/>
  <c r="DF210" i="12"/>
  <c r="DK210" i="12"/>
  <c r="DP210" i="12"/>
  <c r="DU210" i="12"/>
  <c r="BQ210" i="12"/>
  <c r="BV210" i="12"/>
  <c r="CA210" i="12"/>
  <c r="CF210" i="12"/>
  <c r="CK210" i="12"/>
  <c r="CP210" i="12"/>
  <c r="CU210" i="12"/>
  <c r="CZ210" i="12"/>
  <c r="DE210" i="12"/>
  <c r="DJ210" i="12"/>
  <c r="DO210" i="12"/>
  <c r="DT210" i="12"/>
  <c r="BP210" i="12"/>
  <c r="BU210" i="12"/>
  <c r="BZ210" i="12"/>
  <c r="BT209" i="12"/>
  <c r="BY209" i="12"/>
  <c r="CD209" i="12"/>
  <c r="CI209" i="12"/>
  <c r="CN209" i="12"/>
  <c r="CS209" i="12"/>
  <c r="CX209" i="12"/>
  <c r="DC209" i="12"/>
  <c r="DH209" i="12"/>
  <c r="DM209" i="12"/>
  <c r="DR209" i="12"/>
  <c r="DW209" i="12"/>
  <c r="BS209" i="12"/>
  <c r="BX209" i="12"/>
  <c r="CC209" i="12"/>
  <c r="CH209" i="12"/>
  <c r="CM209" i="12"/>
  <c r="CR209" i="12"/>
  <c r="CW209" i="12"/>
  <c r="DB209" i="12"/>
  <c r="DG209" i="12"/>
  <c r="DL209" i="12"/>
  <c r="DQ209" i="12"/>
  <c r="DV209" i="12"/>
  <c r="BR209" i="12"/>
  <c r="BW209" i="12"/>
  <c r="CB209" i="12"/>
  <c r="CG209" i="12"/>
  <c r="CL209" i="12"/>
  <c r="CQ209" i="12"/>
  <c r="CV209" i="12"/>
  <c r="DA209" i="12"/>
  <c r="DF209" i="12"/>
  <c r="DK209" i="12"/>
  <c r="DP209" i="12"/>
  <c r="DU209" i="12"/>
  <c r="BQ209" i="12"/>
  <c r="BV209" i="12"/>
  <c r="CA209" i="12"/>
  <c r="CF209" i="12"/>
  <c r="CK209" i="12"/>
  <c r="CP209" i="12"/>
  <c r="CU209" i="12"/>
  <c r="CZ209" i="12"/>
  <c r="DE209" i="12"/>
  <c r="DJ209" i="12"/>
  <c r="DO209" i="12"/>
  <c r="DT209" i="12"/>
  <c r="BP209" i="12"/>
  <c r="BU209" i="12"/>
  <c r="BZ209" i="12"/>
  <c r="BT208" i="12"/>
  <c r="BY208" i="12"/>
  <c r="BS208" i="12"/>
  <c r="BX208" i="12"/>
  <c r="CC208" i="12"/>
  <c r="CH208" i="12"/>
  <c r="CM208" i="12"/>
  <c r="CR208" i="12"/>
  <c r="CW208" i="12"/>
  <c r="DB208" i="12"/>
  <c r="DG208" i="12"/>
  <c r="DL208" i="12"/>
  <c r="DQ208" i="12"/>
  <c r="DV208" i="12"/>
  <c r="BR208" i="12"/>
  <c r="BW208" i="12"/>
  <c r="CB208" i="12"/>
  <c r="CG208" i="12"/>
  <c r="CL208" i="12"/>
  <c r="CQ208" i="12"/>
  <c r="CV208" i="12"/>
  <c r="DA208" i="12"/>
  <c r="DF208" i="12"/>
  <c r="DK208" i="12"/>
  <c r="DP208" i="12"/>
  <c r="DU208" i="12"/>
  <c r="BQ208" i="12"/>
  <c r="BV208" i="12"/>
  <c r="CA208" i="12"/>
  <c r="CF208" i="12"/>
  <c r="CK208" i="12"/>
  <c r="CP208" i="12"/>
  <c r="CU208" i="12"/>
  <c r="CZ208" i="12"/>
  <c r="DE208" i="12"/>
  <c r="DJ208" i="12"/>
  <c r="DO208" i="12"/>
  <c r="DT208" i="12"/>
  <c r="BP208" i="12"/>
  <c r="BU208" i="12"/>
  <c r="BT207" i="12"/>
  <c r="BY207" i="12"/>
  <c r="CD207" i="12"/>
  <c r="CI207" i="12"/>
  <c r="CN207" i="12"/>
  <c r="CS207" i="12"/>
  <c r="CX207" i="12"/>
  <c r="DC207" i="12"/>
  <c r="DH207" i="12"/>
  <c r="DM207" i="12"/>
  <c r="DR207" i="12"/>
  <c r="DW207" i="12"/>
  <c r="BS207" i="12"/>
  <c r="BX207" i="12"/>
  <c r="CC207" i="12"/>
  <c r="CH207" i="12"/>
  <c r="CM207" i="12"/>
  <c r="CR207" i="12"/>
  <c r="CW207" i="12"/>
  <c r="DB207" i="12"/>
  <c r="DG207" i="12"/>
  <c r="DL207" i="12"/>
  <c r="DQ207" i="12"/>
  <c r="DV207" i="12"/>
  <c r="BR207" i="12"/>
  <c r="BW207" i="12"/>
  <c r="CB207" i="12"/>
  <c r="CG207" i="12"/>
  <c r="CL207" i="12"/>
  <c r="CQ207" i="12"/>
  <c r="CV207" i="12"/>
  <c r="DA207" i="12"/>
  <c r="DF207" i="12"/>
  <c r="DK207" i="12"/>
  <c r="DP207" i="12"/>
  <c r="DU207" i="12"/>
  <c r="BQ207" i="12"/>
  <c r="BV207" i="12"/>
  <c r="CA207" i="12"/>
  <c r="CF207" i="12"/>
  <c r="CK207" i="12"/>
  <c r="CP207" i="12"/>
  <c r="CU207" i="12"/>
  <c r="CZ207" i="12"/>
  <c r="DE207" i="12"/>
  <c r="DJ207" i="12"/>
  <c r="DO207" i="12"/>
  <c r="DT207" i="12"/>
  <c r="BP207" i="12"/>
  <c r="BU207" i="12"/>
  <c r="BZ207" i="12"/>
  <c r="BT206" i="12"/>
  <c r="BY206" i="12"/>
  <c r="CD206" i="12"/>
  <c r="CI206" i="12"/>
  <c r="CN206" i="12"/>
  <c r="CS206" i="12"/>
  <c r="CX206" i="12"/>
  <c r="DC206" i="12"/>
  <c r="DH206" i="12"/>
  <c r="DM206" i="12"/>
  <c r="DR206" i="12"/>
  <c r="DW206" i="12"/>
  <c r="BS206" i="12"/>
  <c r="BX206" i="12"/>
  <c r="CC206" i="12"/>
  <c r="CH206" i="12"/>
  <c r="CM206" i="12"/>
  <c r="CR206" i="12"/>
  <c r="CW206" i="12"/>
  <c r="DB206" i="12"/>
  <c r="DG206" i="12"/>
  <c r="DL206" i="12"/>
  <c r="DQ206" i="12"/>
  <c r="DV206" i="12"/>
  <c r="BR206" i="12"/>
  <c r="BW206" i="12"/>
  <c r="CB206" i="12"/>
  <c r="CG206" i="12"/>
  <c r="CL206" i="12"/>
  <c r="CQ206" i="12"/>
  <c r="CV206" i="12"/>
  <c r="DA206" i="12"/>
  <c r="DF206" i="12"/>
  <c r="DK206" i="12"/>
  <c r="DP206" i="12"/>
  <c r="DU206" i="12"/>
  <c r="BQ206" i="12"/>
  <c r="BV206" i="12"/>
  <c r="CA206" i="12"/>
  <c r="CF206" i="12"/>
  <c r="CK206" i="12"/>
  <c r="CP206" i="12"/>
  <c r="CU206" i="12"/>
  <c r="CZ206" i="12"/>
  <c r="DE206" i="12"/>
  <c r="DJ206" i="12"/>
  <c r="DO206" i="12"/>
  <c r="DT206" i="12"/>
  <c r="BP206" i="12"/>
  <c r="BU206" i="12"/>
  <c r="BZ206" i="12"/>
  <c r="BT205" i="12"/>
  <c r="BY205" i="12"/>
  <c r="CD205" i="12"/>
  <c r="CI205" i="12"/>
  <c r="CN205" i="12"/>
  <c r="CS205" i="12"/>
  <c r="CX205" i="12"/>
  <c r="DC205" i="12"/>
  <c r="DH205" i="12"/>
  <c r="DM205" i="12"/>
  <c r="DR205" i="12"/>
  <c r="DW205" i="12"/>
  <c r="BS205" i="12"/>
  <c r="BX205" i="12"/>
  <c r="CC205" i="12"/>
  <c r="CH205" i="12"/>
  <c r="CM205" i="12"/>
  <c r="CR205" i="12"/>
  <c r="CW205" i="12"/>
  <c r="DB205" i="12"/>
  <c r="DG205" i="12"/>
  <c r="DL205" i="12"/>
  <c r="DQ205" i="12"/>
  <c r="DV205" i="12"/>
  <c r="BR205" i="12"/>
  <c r="BW205" i="12"/>
  <c r="CB205" i="12"/>
  <c r="CG205" i="12"/>
  <c r="CL205" i="12"/>
  <c r="CQ205" i="12"/>
  <c r="CV205" i="12"/>
  <c r="DA205" i="12"/>
  <c r="DF205" i="12"/>
  <c r="DK205" i="12"/>
  <c r="DP205" i="12"/>
  <c r="DU205" i="12"/>
  <c r="BQ205" i="12"/>
  <c r="BV205" i="12"/>
  <c r="CA205" i="12"/>
  <c r="CF205" i="12"/>
  <c r="CK205" i="12"/>
  <c r="CP205" i="12"/>
  <c r="CU205" i="12"/>
  <c r="CZ205" i="12"/>
  <c r="DE205" i="12"/>
  <c r="DJ205" i="12"/>
  <c r="DO205" i="12"/>
  <c r="DT205" i="12"/>
  <c r="BP205" i="12"/>
  <c r="BU205" i="12"/>
  <c r="BZ205" i="12"/>
  <c r="CE205" i="12"/>
  <c r="CJ205" i="12"/>
  <c r="CO205" i="12"/>
  <c r="CT205" i="12"/>
  <c r="CY205" i="12"/>
  <c r="DD205" i="12"/>
  <c r="DI205" i="12"/>
  <c r="BT204" i="12"/>
  <c r="BY204" i="12"/>
  <c r="CD204" i="12"/>
  <c r="CI204" i="12"/>
  <c r="CN204" i="12"/>
  <c r="CS204" i="12"/>
  <c r="CX204" i="12"/>
  <c r="DC204" i="12"/>
  <c r="DH204" i="12"/>
  <c r="DM204" i="12"/>
  <c r="DR204" i="12"/>
  <c r="DW204" i="12"/>
  <c r="BS204" i="12"/>
  <c r="BX204" i="12"/>
  <c r="CC204" i="12"/>
  <c r="CH204" i="12"/>
  <c r="CM204" i="12"/>
  <c r="CR204" i="12"/>
  <c r="CW204" i="12"/>
  <c r="DB204" i="12"/>
  <c r="DG204" i="12"/>
  <c r="DL204" i="12"/>
  <c r="DQ204" i="12"/>
  <c r="DV204" i="12"/>
  <c r="BR204" i="12"/>
  <c r="BW204" i="12"/>
  <c r="CB204" i="12"/>
  <c r="CG204" i="12"/>
  <c r="CL204" i="12"/>
  <c r="CQ204" i="12"/>
  <c r="CV204" i="12"/>
  <c r="DA204" i="12"/>
  <c r="DF204" i="12"/>
  <c r="DK204" i="12"/>
  <c r="DP204" i="12"/>
  <c r="DU204" i="12"/>
  <c r="BQ204" i="12"/>
  <c r="BV204" i="12"/>
  <c r="CA204" i="12"/>
  <c r="CF204" i="12"/>
  <c r="CK204" i="12"/>
  <c r="CP204" i="12"/>
  <c r="CU204" i="12"/>
  <c r="CZ204" i="12"/>
  <c r="DE204" i="12"/>
  <c r="DJ204" i="12"/>
  <c r="DO204" i="12"/>
  <c r="DT204" i="12"/>
  <c r="BP204" i="12"/>
  <c r="BU204" i="12"/>
  <c r="BZ204" i="12"/>
  <c r="CE204" i="12"/>
  <c r="CJ204" i="12"/>
  <c r="CO204" i="12"/>
  <c r="CT204" i="12"/>
  <c r="CY204" i="12"/>
  <c r="DD204" i="12"/>
  <c r="DI204" i="12"/>
  <c r="BT203" i="12"/>
  <c r="BY203" i="12"/>
  <c r="CD203" i="12"/>
  <c r="CI203" i="12"/>
  <c r="CN203" i="12"/>
  <c r="CS203" i="12"/>
  <c r="CX203" i="12"/>
  <c r="DC203" i="12"/>
  <c r="DH203" i="12"/>
  <c r="DM203" i="12"/>
  <c r="DR203" i="12"/>
  <c r="DW203" i="12"/>
  <c r="BS203" i="12"/>
  <c r="BX203" i="12"/>
  <c r="CC203" i="12"/>
  <c r="CH203" i="12"/>
  <c r="CM203" i="12"/>
  <c r="CR203" i="12"/>
  <c r="CW203" i="12"/>
  <c r="DB203" i="12"/>
  <c r="DG203" i="12"/>
  <c r="DL203" i="12"/>
  <c r="DQ203" i="12"/>
  <c r="DV203" i="12"/>
  <c r="BR203" i="12"/>
  <c r="BW203" i="12"/>
  <c r="CB203" i="12"/>
  <c r="CG203" i="12"/>
  <c r="CL203" i="12"/>
  <c r="CQ203" i="12"/>
  <c r="CV203" i="12"/>
  <c r="DA203" i="12"/>
  <c r="DF203" i="12"/>
  <c r="DK203" i="12"/>
  <c r="DP203" i="12"/>
  <c r="DU203" i="12"/>
  <c r="BQ203" i="12"/>
  <c r="BV203" i="12"/>
  <c r="CA203" i="12"/>
  <c r="CF203" i="12"/>
  <c r="CK203" i="12"/>
  <c r="CP203" i="12"/>
  <c r="CU203" i="12"/>
  <c r="CZ203" i="12"/>
  <c r="DE203" i="12"/>
  <c r="DJ203" i="12"/>
  <c r="DO203" i="12"/>
  <c r="DT203" i="12"/>
  <c r="BP203" i="12"/>
  <c r="BU203" i="12"/>
  <c r="BZ203" i="12"/>
  <c r="CE203" i="12"/>
  <c r="CJ203" i="12"/>
  <c r="CO203" i="12"/>
  <c r="CT203" i="12"/>
  <c r="CY203" i="12"/>
  <c r="DD203" i="12"/>
  <c r="DI203" i="12"/>
  <c r="BT202" i="12"/>
  <c r="BY202" i="12"/>
  <c r="CD202" i="12"/>
  <c r="CI202" i="12"/>
  <c r="CN202" i="12"/>
  <c r="CS202" i="12"/>
  <c r="CX202" i="12"/>
  <c r="DC202" i="12"/>
  <c r="DH202" i="12"/>
  <c r="DM202" i="12"/>
  <c r="DR202" i="12"/>
  <c r="DW202" i="12"/>
  <c r="BS202" i="12"/>
  <c r="BX202" i="12"/>
  <c r="CC202" i="12"/>
  <c r="CH202" i="12"/>
  <c r="CM202" i="12"/>
  <c r="CR202" i="12"/>
  <c r="CW202" i="12"/>
  <c r="DB202" i="12"/>
  <c r="DG202" i="12"/>
  <c r="DL202" i="12"/>
  <c r="DQ202" i="12"/>
  <c r="DV202" i="12"/>
  <c r="BR202" i="12"/>
  <c r="BW202" i="12"/>
  <c r="CB202" i="12"/>
  <c r="CG202" i="12"/>
  <c r="CL202" i="12"/>
  <c r="CQ202" i="12"/>
  <c r="CV202" i="12"/>
  <c r="DA202" i="12"/>
  <c r="DF202" i="12"/>
  <c r="DK202" i="12"/>
  <c r="DP202" i="12"/>
  <c r="DU202" i="12"/>
  <c r="BQ202" i="12"/>
  <c r="BV202" i="12"/>
  <c r="CA202" i="12"/>
  <c r="CF202" i="12"/>
  <c r="CK202" i="12"/>
  <c r="CP202" i="12"/>
  <c r="CU202" i="12"/>
  <c r="CZ202" i="12"/>
  <c r="DE202" i="12"/>
  <c r="DJ202" i="12"/>
  <c r="DO202" i="12"/>
  <c r="DT202" i="12"/>
  <c r="BP202" i="12"/>
  <c r="BU202" i="12"/>
  <c r="BZ202" i="12"/>
  <c r="CE202" i="12"/>
  <c r="CJ202" i="12"/>
  <c r="CO202" i="12"/>
  <c r="CT202" i="12"/>
  <c r="CY202" i="12"/>
  <c r="DD202" i="12"/>
  <c r="DI202" i="12"/>
  <c r="BT201" i="12"/>
  <c r="BY201" i="12"/>
  <c r="CD201" i="12"/>
  <c r="CI201" i="12"/>
  <c r="CN201" i="12"/>
  <c r="CS201" i="12"/>
  <c r="CX201" i="12"/>
  <c r="DC201" i="12"/>
  <c r="DH201" i="12"/>
  <c r="DM201" i="12"/>
  <c r="DR201" i="12"/>
  <c r="DW201" i="12"/>
  <c r="BS201" i="12"/>
  <c r="BX201" i="12"/>
  <c r="CC201" i="12"/>
  <c r="CH201" i="12"/>
  <c r="CM201" i="12"/>
  <c r="CR201" i="12"/>
  <c r="CW201" i="12"/>
  <c r="DB201" i="12"/>
  <c r="DG201" i="12"/>
  <c r="DL201" i="12"/>
  <c r="DQ201" i="12"/>
  <c r="DV201" i="12"/>
  <c r="BR201" i="12"/>
  <c r="BW201" i="12"/>
  <c r="CB201" i="12"/>
  <c r="CG201" i="12"/>
  <c r="CL201" i="12"/>
  <c r="CQ201" i="12"/>
  <c r="CV201" i="12"/>
  <c r="DA201" i="12"/>
  <c r="DF201" i="12"/>
  <c r="DK201" i="12"/>
  <c r="DP201" i="12"/>
  <c r="DU201" i="12"/>
  <c r="BQ201" i="12"/>
  <c r="BV201" i="12"/>
  <c r="CA201" i="12"/>
  <c r="CF201" i="12"/>
  <c r="CK201" i="12"/>
  <c r="CP201" i="12"/>
  <c r="CU201" i="12"/>
  <c r="CZ201" i="12"/>
  <c r="DE201" i="12"/>
  <c r="DJ201" i="12"/>
  <c r="DO201" i="12"/>
  <c r="DT201" i="12"/>
  <c r="BP201" i="12"/>
  <c r="BU201" i="12"/>
  <c r="BZ201" i="12"/>
  <c r="CE201" i="12"/>
  <c r="CJ201" i="12"/>
  <c r="CO201" i="12"/>
  <c r="CT201" i="12"/>
  <c r="CY201" i="12"/>
  <c r="DD201" i="12"/>
  <c r="DI201" i="12"/>
  <c r="BT200" i="12"/>
  <c r="BY200" i="12"/>
  <c r="CD200" i="12"/>
  <c r="CI200" i="12"/>
  <c r="CN200" i="12"/>
  <c r="CS200" i="12"/>
  <c r="CX200" i="12"/>
  <c r="DC200" i="12"/>
  <c r="DH200" i="12"/>
  <c r="DM200" i="12"/>
  <c r="DR200" i="12"/>
  <c r="DW200" i="12"/>
  <c r="BS200" i="12"/>
  <c r="BX200" i="12"/>
  <c r="CC200" i="12"/>
  <c r="CH200" i="12"/>
  <c r="CM200" i="12"/>
  <c r="CR200" i="12"/>
  <c r="CW200" i="12"/>
  <c r="DB200" i="12"/>
  <c r="DG200" i="12"/>
  <c r="DL200" i="12"/>
  <c r="DQ200" i="12"/>
  <c r="DV200" i="12"/>
  <c r="BR200" i="12"/>
  <c r="BW200" i="12"/>
  <c r="CB200" i="12"/>
  <c r="CG200" i="12"/>
  <c r="CL200" i="12"/>
  <c r="CQ200" i="12"/>
  <c r="CV200" i="12"/>
  <c r="DA200" i="12"/>
  <c r="DF200" i="12"/>
  <c r="DK200" i="12"/>
  <c r="DP200" i="12"/>
  <c r="DU200" i="12"/>
  <c r="BQ200" i="12"/>
  <c r="BV200" i="12"/>
  <c r="CA200" i="12"/>
  <c r="CF200" i="12"/>
  <c r="CK200" i="12"/>
  <c r="CP200" i="12"/>
  <c r="CU200" i="12"/>
  <c r="CZ200" i="12"/>
  <c r="DE200" i="12"/>
  <c r="DJ200" i="12"/>
  <c r="DO200" i="12"/>
  <c r="DT200" i="12"/>
  <c r="BP200" i="12"/>
  <c r="BU200" i="12"/>
  <c r="BZ200" i="12"/>
  <c r="CE200" i="12"/>
  <c r="CJ200" i="12"/>
  <c r="CO200" i="12"/>
  <c r="CT200" i="12"/>
  <c r="CY200" i="12"/>
  <c r="DD200" i="12"/>
  <c r="DI200" i="12"/>
  <c r="BT199" i="12"/>
  <c r="BY199" i="12"/>
  <c r="CD199" i="12"/>
  <c r="CI199" i="12"/>
  <c r="CN199" i="12"/>
  <c r="CS199" i="12"/>
  <c r="CX199" i="12"/>
  <c r="DC199" i="12"/>
  <c r="DH199" i="12"/>
  <c r="DM199" i="12"/>
  <c r="DR199" i="12"/>
  <c r="DW199" i="12"/>
  <c r="BS199" i="12"/>
  <c r="BX199" i="12"/>
  <c r="CC199" i="12"/>
  <c r="CH199" i="12"/>
  <c r="CM199" i="12"/>
  <c r="CR199" i="12"/>
  <c r="CW199" i="12"/>
  <c r="DB199" i="12"/>
  <c r="DG199" i="12"/>
  <c r="DL199" i="12"/>
  <c r="DQ199" i="12"/>
  <c r="DV199" i="12"/>
  <c r="BR199" i="12"/>
  <c r="BW199" i="12"/>
  <c r="CB199" i="12"/>
  <c r="CG199" i="12"/>
  <c r="CL199" i="12"/>
  <c r="CQ199" i="12"/>
  <c r="CV199" i="12"/>
  <c r="DA199" i="12"/>
  <c r="DF199" i="12"/>
  <c r="DK199" i="12"/>
  <c r="DP199" i="12"/>
  <c r="DU199" i="12"/>
  <c r="BQ199" i="12"/>
  <c r="BV199" i="12"/>
  <c r="CA199" i="12"/>
  <c r="CF199" i="12"/>
  <c r="CK199" i="12"/>
  <c r="CP199" i="12"/>
  <c r="CU199" i="12"/>
  <c r="CZ199" i="12"/>
  <c r="DE199" i="12"/>
  <c r="DJ199" i="12"/>
  <c r="DO199" i="12"/>
  <c r="DT199" i="12"/>
  <c r="BP199" i="12"/>
  <c r="BU199" i="12"/>
  <c r="BZ199" i="12"/>
  <c r="CE199" i="12"/>
  <c r="CJ199" i="12"/>
  <c r="CO199" i="12"/>
  <c r="CT199" i="12"/>
  <c r="CY199" i="12"/>
  <c r="DD199" i="12"/>
  <c r="DI199" i="12"/>
  <c r="BT198" i="12"/>
  <c r="BY198" i="12"/>
  <c r="CD198" i="12"/>
  <c r="CI198" i="12"/>
  <c r="CN198" i="12"/>
  <c r="CS198" i="12"/>
  <c r="CX198" i="12"/>
  <c r="DC198" i="12"/>
  <c r="DH198" i="12"/>
  <c r="DM198" i="12"/>
  <c r="DR198" i="12"/>
  <c r="DW198" i="12"/>
  <c r="BS198" i="12"/>
  <c r="BX198" i="12"/>
  <c r="CC198" i="12"/>
  <c r="CH198" i="12"/>
  <c r="CM198" i="12"/>
  <c r="CR198" i="12"/>
  <c r="CW198" i="12"/>
  <c r="DB198" i="12"/>
  <c r="DG198" i="12"/>
  <c r="DL198" i="12"/>
  <c r="DQ198" i="12"/>
  <c r="DV198" i="12"/>
  <c r="BR198" i="12"/>
  <c r="BW198" i="12"/>
  <c r="CB198" i="12"/>
  <c r="CG198" i="12"/>
  <c r="CL198" i="12"/>
  <c r="CQ198" i="12"/>
  <c r="CV198" i="12"/>
  <c r="DA198" i="12"/>
  <c r="DF198" i="12"/>
  <c r="DK198" i="12"/>
  <c r="DP198" i="12"/>
  <c r="DU198" i="12"/>
  <c r="BQ198" i="12"/>
  <c r="BV198" i="12"/>
  <c r="CA198" i="12"/>
  <c r="CF198" i="12"/>
  <c r="CK198" i="12"/>
  <c r="CP198" i="12"/>
  <c r="CU198" i="12"/>
  <c r="CZ198" i="12"/>
  <c r="DE198" i="12"/>
  <c r="DJ198" i="12"/>
  <c r="DO198" i="12"/>
  <c r="DT198" i="12"/>
  <c r="BP198" i="12"/>
  <c r="BU198" i="12"/>
  <c r="BZ198" i="12"/>
  <c r="CE198" i="12"/>
  <c r="CJ198" i="12"/>
  <c r="CO198" i="12"/>
  <c r="CT198" i="12"/>
  <c r="CY198" i="12"/>
  <c r="DD198" i="12"/>
  <c r="DI198" i="12"/>
  <c r="BT197" i="12"/>
  <c r="BY197" i="12"/>
  <c r="CD197" i="12"/>
  <c r="CI197" i="12"/>
  <c r="CN197" i="12"/>
  <c r="CS197" i="12"/>
  <c r="CX197" i="12"/>
  <c r="DC197" i="12"/>
  <c r="DH197" i="12"/>
  <c r="DM197" i="12"/>
  <c r="DR197" i="12"/>
  <c r="DW197" i="12"/>
  <c r="BS197" i="12"/>
  <c r="BX197" i="12"/>
  <c r="CC197" i="12"/>
  <c r="CH197" i="12"/>
  <c r="CM197" i="12"/>
  <c r="CR197" i="12"/>
  <c r="CW197" i="12"/>
  <c r="DB197" i="12"/>
  <c r="DG197" i="12"/>
  <c r="DL197" i="12"/>
  <c r="DQ197" i="12"/>
  <c r="DV197" i="12"/>
  <c r="BR197" i="12"/>
  <c r="BW197" i="12"/>
  <c r="CB197" i="12"/>
  <c r="CG197" i="12"/>
  <c r="CL197" i="12"/>
  <c r="CQ197" i="12"/>
  <c r="CV197" i="12"/>
  <c r="DA197" i="12"/>
  <c r="DF197" i="12"/>
  <c r="DK197" i="12"/>
  <c r="DP197" i="12"/>
  <c r="DU197" i="12"/>
  <c r="BQ197" i="12"/>
  <c r="BV197" i="12"/>
  <c r="CA197" i="12"/>
  <c r="CF197" i="12"/>
  <c r="CK197" i="12"/>
  <c r="CP197" i="12"/>
  <c r="CU197" i="12"/>
  <c r="CZ197" i="12"/>
  <c r="DE197" i="12"/>
  <c r="DJ197" i="12"/>
  <c r="DO197" i="12"/>
  <c r="DT197" i="12"/>
  <c r="BP197" i="12"/>
  <c r="BU197" i="12"/>
  <c r="BZ197" i="12"/>
  <c r="CE197" i="12"/>
  <c r="CJ197" i="12"/>
  <c r="CO197" i="12"/>
  <c r="CT197" i="12"/>
  <c r="CY197" i="12"/>
  <c r="DD197" i="12"/>
  <c r="DI197" i="12"/>
  <c r="BT196" i="12"/>
  <c r="BY196" i="12"/>
  <c r="CD196" i="12"/>
  <c r="CI196" i="12"/>
  <c r="CN196" i="12"/>
  <c r="CS196" i="12"/>
  <c r="CX196" i="12"/>
  <c r="DC196" i="12"/>
  <c r="DH196" i="12"/>
  <c r="DM196" i="12"/>
  <c r="DR196" i="12"/>
  <c r="DW196" i="12"/>
  <c r="BS196" i="12"/>
  <c r="BX196" i="12"/>
  <c r="CC196" i="12"/>
  <c r="CH196" i="12"/>
  <c r="CM196" i="12"/>
  <c r="CR196" i="12"/>
  <c r="CW196" i="12"/>
  <c r="DB196" i="12"/>
  <c r="DG196" i="12"/>
  <c r="DL196" i="12"/>
  <c r="DQ196" i="12"/>
  <c r="DV196" i="12"/>
  <c r="BR196" i="12"/>
  <c r="BW196" i="12"/>
  <c r="CB196" i="12"/>
  <c r="CG196" i="12"/>
  <c r="CL196" i="12"/>
  <c r="CQ196" i="12"/>
  <c r="CV196" i="12"/>
  <c r="DA196" i="12"/>
  <c r="DF196" i="12"/>
  <c r="DK196" i="12"/>
  <c r="DP196" i="12"/>
  <c r="DU196" i="12"/>
  <c r="BQ196" i="12"/>
  <c r="BV196" i="12"/>
  <c r="CA196" i="12"/>
  <c r="CF196" i="12"/>
  <c r="CK196" i="12"/>
  <c r="CP196" i="12"/>
  <c r="CU196" i="12"/>
  <c r="CZ196" i="12"/>
  <c r="DE196" i="12"/>
  <c r="DJ196" i="12"/>
  <c r="DO196" i="12"/>
  <c r="DT196" i="12"/>
  <c r="BP196" i="12"/>
  <c r="BU196" i="12"/>
  <c r="BZ196" i="12"/>
  <c r="CE196" i="12"/>
  <c r="CJ196" i="12"/>
  <c r="CO196" i="12"/>
  <c r="CT196" i="12"/>
  <c r="CY196" i="12"/>
  <c r="DD196" i="12"/>
  <c r="DI196" i="12"/>
  <c r="BT195" i="12"/>
  <c r="BY195" i="12"/>
  <c r="CD195" i="12"/>
  <c r="CI195" i="12"/>
  <c r="CN195" i="12"/>
  <c r="CS195" i="12"/>
  <c r="CX195" i="12"/>
  <c r="DC195" i="12"/>
  <c r="DH195" i="12"/>
  <c r="DM195" i="12"/>
  <c r="DR195" i="12"/>
  <c r="DW195" i="12"/>
  <c r="BS195" i="12"/>
  <c r="BX195" i="12"/>
  <c r="CC195" i="12"/>
  <c r="CH195" i="12"/>
  <c r="CM195" i="12"/>
  <c r="CR195" i="12"/>
  <c r="CW195" i="12"/>
  <c r="DB195" i="12"/>
  <c r="DG195" i="12"/>
  <c r="DL195" i="12"/>
  <c r="DQ195" i="12"/>
  <c r="DV195" i="12"/>
  <c r="BR195" i="12"/>
  <c r="BW195" i="12"/>
  <c r="CB195" i="12"/>
  <c r="CG195" i="12"/>
  <c r="CL195" i="12"/>
  <c r="CQ195" i="12"/>
  <c r="CV195" i="12"/>
  <c r="DA195" i="12"/>
  <c r="DF195" i="12"/>
  <c r="DK195" i="12"/>
  <c r="DP195" i="12"/>
  <c r="DU195" i="12"/>
  <c r="BQ195" i="12"/>
  <c r="BV195" i="12"/>
  <c r="CA195" i="12"/>
  <c r="CF195" i="12"/>
  <c r="CK195" i="12"/>
  <c r="CP195" i="12"/>
  <c r="CU195" i="12"/>
  <c r="CZ195" i="12"/>
  <c r="DE195" i="12"/>
  <c r="DJ195" i="12"/>
  <c r="DO195" i="12"/>
  <c r="DT195" i="12"/>
  <c r="BP195" i="12"/>
  <c r="BU195" i="12"/>
  <c r="BZ195" i="12"/>
  <c r="CE195" i="12"/>
  <c r="CJ195" i="12"/>
  <c r="CO195" i="12"/>
  <c r="CT195" i="12"/>
  <c r="CY195" i="12"/>
  <c r="DD195" i="12"/>
  <c r="DI195" i="12"/>
  <c r="BT194" i="12"/>
  <c r="BY194" i="12"/>
  <c r="CD194" i="12"/>
  <c r="CI194" i="12"/>
  <c r="CN194" i="12"/>
  <c r="CS194" i="12"/>
  <c r="CX194" i="12"/>
  <c r="DC194" i="12"/>
  <c r="DH194" i="12"/>
  <c r="DM194" i="12"/>
  <c r="DR194" i="12"/>
  <c r="DW194" i="12"/>
  <c r="BS194" i="12"/>
  <c r="BX194" i="12"/>
  <c r="CC194" i="12"/>
  <c r="CH194" i="12"/>
  <c r="CM194" i="12"/>
  <c r="CR194" i="12"/>
  <c r="CW194" i="12"/>
  <c r="DB194" i="12"/>
  <c r="DG194" i="12"/>
  <c r="DL194" i="12"/>
  <c r="DQ194" i="12"/>
  <c r="DV194" i="12"/>
  <c r="BR194" i="12"/>
  <c r="BW194" i="12"/>
  <c r="CB194" i="12"/>
  <c r="CG194" i="12"/>
  <c r="CL194" i="12"/>
  <c r="CQ194" i="12"/>
  <c r="CV194" i="12"/>
  <c r="DA194" i="12"/>
  <c r="DF194" i="12"/>
  <c r="DK194" i="12"/>
  <c r="DP194" i="12"/>
  <c r="DU194" i="12"/>
  <c r="BQ194" i="12"/>
  <c r="BV194" i="12"/>
  <c r="CA194" i="12"/>
  <c r="CF194" i="12"/>
  <c r="CK194" i="12"/>
  <c r="CP194" i="12"/>
  <c r="CU194" i="12"/>
  <c r="CZ194" i="12"/>
  <c r="DE194" i="12"/>
  <c r="DJ194" i="12"/>
  <c r="DO194" i="12"/>
  <c r="DT194" i="12"/>
  <c r="BP194" i="12"/>
  <c r="BU194" i="12"/>
  <c r="BZ194" i="12"/>
  <c r="CE194" i="12"/>
  <c r="CJ194" i="12"/>
  <c r="CO194" i="12"/>
  <c r="CT194" i="12"/>
  <c r="CY194" i="12"/>
  <c r="DD194" i="12"/>
  <c r="DI194" i="12"/>
  <c r="BT193" i="12"/>
  <c r="BY193" i="12"/>
  <c r="CD193" i="12"/>
  <c r="CI193" i="12"/>
  <c r="CN193" i="12"/>
  <c r="CS193" i="12"/>
  <c r="CX193" i="12"/>
  <c r="DC193" i="12"/>
  <c r="DH193" i="12"/>
  <c r="DM193" i="12"/>
  <c r="DR193" i="12"/>
  <c r="DW193" i="12"/>
  <c r="BS193" i="12"/>
  <c r="BX193" i="12"/>
  <c r="CC193" i="12"/>
  <c r="CH193" i="12"/>
  <c r="CM193" i="12"/>
  <c r="CR193" i="12"/>
  <c r="CW193" i="12"/>
  <c r="DB193" i="12"/>
  <c r="DG193" i="12"/>
  <c r="DL193" i="12"/>
  <c r="DQ193" i="12"/>
  <c r="DV193" i="12"/>
  <c r="BR193" i="12"/>
  <c r="BW193" i="12"/>
  <c r="CB193" i="12"/>
  <c r="CG193" i="12"/>
  <c r="CL193" i="12"/>
  <c r="CQ193" i="12"/>
  <c r="CV193" i="12"/>
  <c r="DA193" i="12"/>
  <c r="DF193" i="12"/>
  <c r="DK193" i="12"/>
  <c r="DP193" i="12"/>
  <c r="DU193" i="12"/>
  <c r="BQ193" i="12"/>
  <c r="BV193" i="12"/>
  <c r="CA193" i="12"/>
  <c r="CF193" i="12"/>
  <c r="CK193" i="12"/>
  <c r="CP193" i="12"/>
  <c r="CU193" i="12"/>
  <c r="CZ193" i="12"/>
  <c r="DE193" i="12"/>
  <c r="DJ193" i="12"/>
  <c r="DO193" i="12"/>
  <c r="DT193" i="12"/>
  <c r="BP193" i="12"/>
  <c r="BU193" i="12"/>
  <c r="BZ193" i="12"/>
  <c r="CE193" i="12"/>
  <c r="CJ193" i="12"/>
  <c r="CO193" i="12"/>
  <c r="CT193" i="12"/>
  <c r="CY193" i="12"/>
  <c r="DD193" i="12"/>
  <c r="DI193" i="12"/>
  <c r="BT192" i="12"/>
  <c r="BY192" i="12"/>
  <c r="CD192" i="12"/>
  <c r="CI192" i="12"/>
  <c r="CN192" i="12"/>
  <c r="CS192" i="12"/>
  <c r="CX192" i="12"/>
  <c r="DC192" i="12"/>
  <c r="DH192" i="12"/>
  <c r="DM192" i="12"/>
  <c r="DR192" i="12"/>
  <c r="DW192" i="12"/>
  <c r="BS192" i="12"/>
  <c r="BX192" i="12"/>
  <c r="CC192" i="12"/>
  <c r="CH192" i="12"/>
  <c r="CM192" i="12"/>
  <c r="CR192" i="12"/>
  <c r="CW192" i="12"/>
  <c r="DB192" i="12"/>
  <c r="DG192" i="12"/>
  <c r="DL192" i="12"/>
  <c r="DQ192" i="12"/>
  <c r="DV192" i="12"/>
  <c r="BR192" i="12"/>
  <c r="BW192" i="12"/>
  <c r="CB192" i="12"/>
  <c r="CG192" i="12"/>
  <c r="CL192" i="12"/>
  <c r="CQ192" i="12"/>
  <c r="CV192" i="12"/>
  <c r="DA192" i="12"/>
  <c r="DF192" i="12"/>
  <c r="DK192" i="12"/>
  <c r="DP192" i="12"/>
  <c r="DU192" i="12"/>
  <c r="BQ192" i="12"/>
  <c r="BV192" i="12"/>
  <c r="CA192" i="12"/>
  <c r="CF192" i="12"/>
  <c r="CK192" i="12"/>
  <c r="CP192" i="12"/>
  <c r="CU192" i="12"/>
  <c r="CZ192" i="12"/>
  <c r="DE192" i="12"/>
  <c r="DJ192" i="12"/>
  <c r="DO192" i="12"/>
  <c r="DT192" i="12"/>
  <c r="BP192" i="12"/>
  <c r="BU192" i="12"/>
  <c r="BZ192" i="12"/>
  <c r="CE192" i="12"/>
  <c r="CJ192" i="12"/>
  <c r="CO192" i="12"/>
  <c r="CT192" i="12"/>
  <c r="CY192" i="12"/>
  <c r="DD192" i="12"/>
  <c r="DI192" i="12"/>
  <c r="BT191" i="12"/>
  <c r="BY191" i="12"/>
  <c r="CD191" i="12"/>
  <c r="CI191" i="12"/>
  <c r="CN191" i="12"/>
  <c r="CS191" i="12"/>
  <c r="CX191" i="12"/>
  <c r="DC191" i="12"/>
  <c r="DH191" i="12"/>
  <c r="DM191" i="12"/>
  <c r="DR191" i="12"/>
  <c r="DW191" i="12"/>
  <c r="BS191" i="12"/>
  <c r="BX191" i="12"/>
  <c r="CC191" i="12"/>
  <c r="CH191" i="12"/>
  <c r="CM191" i="12"/>
  <c r="CR191" i="12"/>
  <c r="CW191" i="12"/>
  <c r="DB191" i="12"/>
  <c r="DG191" i="12"/>
  <c r="DL191" i="12"/>
  <c r="DQ191" i="12"/>
  <c r="DV191" i="12"/>
  <c r="BR191" i="12"/>
  <c r="BW191" i="12"/>
  <c r="CB191" i="12"/>
  <c r="CG191" i="12"/>
  <c r="CL191" i="12"/>
  <c r="CQ191" i="12"/>
  <c r="CV191" i="12"/>
  <c r="DA191" i="12"/>
  <c r="DF191" i="12"/>
  <c r="DK191" i="12"/>
  <c r="DP191" i="12"/>
  <c r="DU191" i="12"/>
  <c r="BQ191" i="12"/>
  <c r="BV191" i="12"/>
  <c r="CA191" i="12"/>
  <c r="CF191" i="12"/>
  <c r="CK191" i="12"/>
  <c r="CP191" i="12"/>
  <c r="CU191" i="12"/>
  <c r="CZ191" i="12"/>
  <c r="DE191" i="12"/>
  <c r="DJ191" i="12"/>
  <c r="DO191" i="12"/>
  <c r="DT191" i="12"/>
  <c r="BP191" i="12"/>
  <c r="BU191" i="12"/>
  <c r="BZ191" i="12"/>
  <c r="CE191" i="12"/>
  <c r="CJ191" i="12"/>
  <c r="CO191" i="12"/>
  <c r="CT191" i="12"/>
  <c r="CY191" i="12"/>
  <c r="DD191" i="12"/>
  <c r="DI191" i="12"/>
  <c r="BT190" i="12"/>
  <c r="BY190" i="12"/>
  <c r="CD190" i="12"/>
  <c r="CI190" i="12"/>
  <c r="CN190" i="12"/>
  <c r="CS190" i="12"/>
  <c r="CX190" i="12"/>
  <c r="DC190" i="12"/>
  <c r="DH190" i="12"/>
  <c r="DM190" i="12"/>
  <c r="DR190" i="12"/>
  <c r="DW190" i="12"/>
  <c r="BS190" i="12"/>
  <c r="BX190" i="12"/>
  <c r="CC190" i="12"/>
  <c r="CH190" i="12"/>
  <c r="CM190" i="12"/>
  <c r="CR190" i="12"/>
  <c r="CW190" i="12"/>
  <c r="DB190" i="12"/>
  <c r="DG190" i="12"/>
  <c r="DL190" i="12"/>
  <c r="DQ190" i="12"/>
  <c r="DV190" i="12"/>
  <c r="BR190" i="12"/>
  <c r="BW190" i="12"/>
  <c r="CB190" i="12"/>
  <c r="CG190" i="12"/>
  <c r="CL190" i="12"/>
  <c r="CQ190" i="12"/>
  <c r="CV190" i="12"/>
  <c r="DA190" i="12"/>
  <c r="DF190" i="12"/>
  <c r="DK190" i="12"/>
  <c r="DP190" i="12"/>
  <c r="DU190" i="12"/>
  <c r="BQ190" i="12"/>
  <c r="BV190" i="12"/>
  <c r="CA190" i="12"/>
  <c r="CF190" i="12"/>
  <c r="CK190" i="12"/>
  <c r="CP190" i="12"/>
  <c r="CU190" i="12"/>
  <c r="CZ190" i="12"/>
  <c r="DE190" i="12"/>
  <c r="DJ190" i="12"/>
  <c r="DO190" i="12"/>
  <c r="DT190" i="12"/>
  <c r="BP190" i="12"/>
  <c r="BU190" i="12"/>
  <c r="BZ190" i="12"/>
  <c r="CE190" i="12"/>
  <c r="CJ190" i="12"/>
  <c r="CO190" i="12"/>
  <c r="CT190" i="12"/>
  <c r="CY190" i="12"/>
  <c r="DD190" i="12"/>
  <c r="DI190" i="12"/>
  <c r="BT189" i="12"/>
  <c r="BY189" i="12"/>
  <c r="CD189" i="12"/>
  <c r="CI189" i="12"/>
  <c r="CN189" i="12"/>
  <c r="CS189" i="12"/>
  <c r="CX189" i="12"/>
  <c r="DC189" i="12"/>
  <c r="DH189" i="12"/>
  <c r="DM189" i="12"/>
  <c r="DR189" i="12"/>
  <c r="DW189" i="12"/>
  <c r="BS189" i="12"/>
  <c r="BX189" i="12"/>
  <c r="CC189" i="12"/>
  <c r="CH189" i="12"/>
  <c r="CM189" i="12"/>
  <c r="CR189" i="12"/>
  <c r="CW189" i="12"/>
  <c r="DB189" i="12"/>
  <c r="DG189" i="12"/>
  <c r="DL189" i="12"/>
  <c r="DQ189" i="12"/>
  <c r="DV189" i="12"/>
  <c r="BR189" i="12"/>
  <c r="BW189" i="12"/>
  <c r="CB189" i="12"/>
  <c r="CG189" i="12"/>
  <c r="CL189" i="12"/>
  <c r="CQ189" i="12"/>
  <c r="CV189" i="12"/>
  <c r="DA189" i="12"/>
  <c r="DF189" i="12"/>
  <c r="DK189" i="12"/>
  <c r="DP189" i="12"/>
  <c r="DU189" i="12"/>
  <c r="BQ189" i="12"/>
  <c r="BV189" i="12"/>
  <c r="CA189" i="12"/>
  <c r="CF189" i="12"/>
  <c r="CK189" i="12"/>
  <c r="CP189" i="12"/>
  <c r="CU189" i="12"/>
  <c r="CZ189" i="12"/>
  <c r="DE189" i="12"/>
  <c r="DJ189" i="12"/>
  <c r="DO189" i="12"/>
  <c r="DT189" i="12"/>
  <c r="BP189" i="12"/>
  <c r="BU189" i="12"/>
  <c r="BZ189" i="12"/>
  <c r="CE189" i="12"/>
  <c r="CJ189" i="12"/>
  <c r="CO189" i="12"/>
  <c r="CT189" i="12"/>
  <c r="CY189" i="12"/>
  <c r="DD189" i="12"/>
  <c r="DI189" i="12"/>
  <c r="BT188" i="12"/>
  <c r="BY188" i="12"/>
  <c r="CD188" i="12"/>
  <c r="CI188" i="12"/>
  <c r="CN188" i="12"/>
  <c r="CS188" i="12"/>
  <c r="CX188" i="12"/>
  <c r="DC188" i="12"/>
  <c r="DH188" i="12"/>
  <c r="DM188" i="12"/>
  <c r="DR188" i="12"/>
  <c r="DW188" i="12"/>
  <c r="BS188" i="12"/>
  <c r="BX188" i="12"/>
  <c r="CC188" i="12"/>
  <c r="CH188" i="12"/>
  <c r="CM188" i="12"/>
  <c r="CR188" i="12"/>
  <c r="CW188" i="12"/>
  <c r="DB188" i="12"/>
  <c r="DG188" i="12"/>
  <c r="DL188" i="12"/>
  <c r="DQ188" i="12"/>
  <c r="DV188" i="12"/>
  <c r="BR188" i="12"/>
  <c r="BW188" i="12"/>
  <c r="CB188" i="12"/>
  <c r="CG188" i="12"/>
  <c r="CL188" i="12"/>
  <c r="CQ188" i="12"/>
  <c r="CV188" i="12"/>
  <c r="DA188" i="12"/>
  <c r="DF188" i="12"/>
  <c r="DK188" i="12"/>
  <c r="DP188" i="12"/>
  <c r="DU188" i="12"/>
  <c r="BQ188" i="12"/>
  <c r="BV188" i="12"/>
  <c r="CA188" i="12"/>
  <c r="CF188" i="12"/>
  <c r="CK188" i="12"/>
  <c r="CP188" i="12"/>
  <c r="CU188" i="12"/>
  <c r="CZ188" i="12"/>
  <c r="DE188" i="12"/>
  <c r="DJ188" i="12"/>
  <c r="DO188" i="12"/>
  <c r="DT188" i="12"/>
  <c r="BP188" i="12"/>
  <c r="BU188" i="12"/>
  <c r="BZ188" i="12"/>
  <c r="CE188" i="12"/>
  <c r="CJ188" i="12"/>
  <c r="CO188" i="12"/>
  <c r="CT188" i="12"/>
  <c r="CY188" i="12"/>
  <c r="DD188" i="12"/>
  <c r="DI188" i="12"/>
  <c r="BT187" i="12"/>
  <c r="BY187" i="12"/>
  <c r="CD187" i="12"/>
  <c r="CI187" i="12"/>
  <c r="CN187" i="12"/>
  <c r="CS187" i="12"/>
  <c r="CX187" i="12"/>
  <c r="DC187" i="12"/>
  <c r="DH187" i="12"/>
  <c r="DM187" i="12"/>
  <c r="DR187" i="12"/>
  <c r="DW187" i="12"/>
  <c r="BS187" i="12"/>
  <c r="BX187" i="12"/>
  <c r="CC187" i="12"/>
  <c r="CH187" i="12"/>
  <c r="CM187" i="12"/>
  <c r="CR187" i="12"/>
  <c r="CW187" i="12"/>
  <c r="DB187" i="12"/>
  <c r="DG187" i="12"/>
  <c r="DL187" i="12"/>
  <c r="DQ187" i="12"/>
  <c r="DV187" i="12"/>
  <c r="BR187" i="12"/>
  <c r="BW187" i="12"/>
  <c r="CB187" i="12"/>
  <c r="CG187" i="12"/>
  <c r="CL187" i="12"/>
  <c r="CQ187" i="12"/>
  <c r="CV187" i="12"/>
  <c r="DA187" i="12"/>
  <c r="DF187" i="12"/>
  <c r="DK187" i="12"/>
  <c r="DP187" i="12"/>
  <c r="DU187" i="12"/>
  <c r="BQ187" i="12"/>
  <c r="BV187" i="12"/>
  <c r="CA187" i="12"/>
  <c r="CF187" i="12"/>
  <c r="CK187" i="12"/>
  <c r="CP187" i="12"/>
  <c r="CU187" i="12"/>
  <c r="CZ187" i="12"/>
  <c r="DE187" i="12"/>
  <c r="DJ187" i="12"/>
  <c r="DO187" i="12"/>
  <c r="DT187" i="12"/>
  <c r="BP187" i="12"/>
  <c r="BU187" i="12"/>
  <c r="BZ187" i="12"/>
  <c r="CE187" i="12"/>
  <c r="CJ187" i="12"/>
  <c r="CO187" i="12"/>
  <c r="CT187" i="12"/>
  <c r="CY187" i="12"/>
  <c r="DD187" i="12"/>
  <c r="DI187" i="12"/>
  <c r="BT186" i="12"/>
  <c r="BY186" i="12"/>
  <c r="CD186" i="12"/>
  <c r="CI186" i="12"/>
  <c r="CN186" i="12"/>
  <c r="CS186" i="12"/>
  <c r="CX186" i="12"/>
  <c r="DC186" i="12"/>
  <c r="DH186" i="12"/>
  <c r="DM186" i="12"/>
  <c r="DR186" i="12"/>
  <c r="DW186" i="12"/>
  <c r="BS186" i="12"/>
  <c r="BX186" i="12"/>
  <c r="CC186" i="12"/>
  <c r="CH186" i="12"/>
  <c r="CM186" i="12"/>
  <c r="CR186" i="12"/>
  <c r="CW186" i="12"/>
  <c r="DB186" i="12"/>
  <c r="DG186" i="12"/>
  <c r="DL186" i="12"/>
  <c r="DQ186" i="12"/>
  <c r="DV186" i="12"/>
  <c r="BR186" i="12"/>
  <c r="BW186" i="12"/>
  <c r="CB186" i="12"/>
  <c r="CG186" i="12"/>
  <c r="CL186" i="12"/>
  <c r="CQ186" i="12"/>
  <c r="CV186" i="12"/>
  <c r="DA186" i="12"/>
  <c r="DF186" i="12"/>
  <c r="DK186" i="12"/>
  <c r="DP186" i="12"/>
  <c r="DU186" i="12"/>
  <c r="BQ186" i="12"/>
  <c r="BV186" i="12"/>
  <c r="CA186" i="12"/>
  <c r="CF186" i="12"/>
  <c r="CK186" i="12"/>
  <c r="CP186" i="12"/>
  <c r="CU186" i="12"/>
  <c r="CZ186" i="12"/>
  <c r="DE186" i="12"/>
  <c r="DJ186" i="12"/>
  <c r="DO186" i="12"/>
  <c r="DT186" i="12"/>
  <c r="BP186" i="12"/>
  <c r="BU186" i="12"/>
  <c r="BZ186" i="12"/>
  <c r="CE186" i="12"/>
  <c r="CJ186" i="12"/>
  <c r="CO186" i="12"/>
  <c r="CT186" i="12"/>
  <c r="CY186" i="12"/>
  <c r="DD186" i="12"/>
  <c r="DI186" i="12"/>
  <c r="BT185" i="12"/>
  <c r="BY185" i="12"/>
  <c r="CD185" i="12"/>
  <c r="CI185" i="12"/>
  <c r="CN185" i="12"/>
  <c r="CS185" i="12"/>
  <c r="CX185" i="12"/>
  <c r="DC185" i="12"/>
  <c r="DH185" i="12"/>
  <c r="DM185" i="12"/>
  <c r="DR185" i="12"/>
  <c r="DW185" i="12"/>
  <c r="BS185" i="12"/>
  <c r="BX185" i="12"/>
  <c r="CC185" i="12"/>
  <c r="CH185" i="12"/>
  <c r="CM185" i="12"/>
  <c r="CR185" i="12"/>
  <c r="CW185" i="12"/>
  <c r="DB185" i="12"/>
  <c r="DG185" i="12"/>
  <c r="DL185" i="12"/>
  <c r="DQ185" i="12"/>
  <c r="DV185" i="12"/>
  <c r="BR185" i="12"/>
  <c r="BW185" i="12"/>
  <c r="CB185" i="12"/>
  <c r="CG185" i="12"/>
  <c r="CL185" i="12"/>
  <c r="CQ185" i="12"/>
  <c r="CV185" i="12"/>
  <c r="DA185" i="12"/>
  <c r="DF185" i="12"/>
  <c r="DK185" i="12"/>
  <c r="DP185" i="12"/>
  <c r="DU185" i="12"/>
  <c r="BQ185" i="12"/>
  <c r="BV185" i="12"/>
  <c r="CA185" i="12"/>
  <c r="CF185" i="12"/>
  <c r="CK185" i="12"/>
  <c r="CP185" i="12"/>
  <c r="CU185" i="12"/>
  <c r="CZ185" i="12"/>
  <c r="DE185" i="12"/>
  <c r="DJ185" i="12"/>
  <c r="DO185" i="12"/>
  <c r="DT185" i="12"/>
  <c r="BP185" i="12"/>
  <c r="BU185" i="12"/>
  <c r="BZ185" i="12"/>
  <c r="CE185" i="12"/>
  <c r="CJ185" i="12"/>
  <c r="CO185" i="12"/>
  <c r="CT185" i="12"/>
  <c r="CY185" i="12"/>
  <c r="DD185" i="12"/>
  <c r="DI185" i="12"/>
  <c r="BT184" i="12"/>
  <c r="BY184" i="12"/>
  <c r="CD184" i="12"/>
  <c r="CI184" i="12"/>
  <c r="CN184" i="12"/>
  <c r="CS184" i="12"/>
  <c r="CX184" i="12"/>
  <c r="DC184" i="12"/>
  <c r="DH184" i="12"/>
  <c r="DM184" i="12"/>
  <c r="DR184" i="12"/>
  <c r="DW184" i="12"/>
  <c r="BS184" i="12"/>
  <c r="BX184" i="12"/>
  <c r="CC184" i="12"/>
  <c r="CH184" i="12"/>
  <c r="CM184" i="12"/>
  <c r="CR184" i="12"/>
  <c r="CW184" i="12"/>
  <c r="DB184" i="12"/>
  <c r="DG184" i="12"/>
  <c r="DL184" i="12"/>
  <c r="DQ184" i="12"/>
  <c r="DV184" i="12"/>
  <c r="BR184" i="12"/>
  <c r="BW184" i="12"/>
  <c r="CB184" i="12"/>
  <c r="CG184" i="12"/>
  <c r="CL184" i="12"/>
  <c r="CQ184" i="12"/>
  <c r="CV184" i="12"/>
  <c r="DA184" i="12"/>
  <c r="DF184" i="12"/>
  <c r="DK184" i="12"/>
  <c r="DP184" i="12"/>
  <c r="DU184" i="12"/>
  <c r="BQ184" i="12"/>
  <c r="BV184" i="12"/>
  <c r="CA184" i="12"/>
  <c r="CF184" i="12"/>
  <c r="CK184" i="12"/>
  <c r="CP184" i="12"/>
  <c r="CU184" i="12"/>
  <c r="CZ184" i="12"/>
  <c r="DE184" i="12"/>
  <c r="DJ184" i="12"/>
  <c r="DO184" i="12"/>
  <c r="DT184" i="12"/>
  <c r="BP184" i="12"/>
  <c r="BU184" i="12"/>
  <c r="BZ184" i="12"/>
  <c r="CE184" i="12"/>
  <c r="CJ184" i="12"/>
  <c r="CO184" i="12"/>
  <c r="CT184" i="12"/>
  <c r="CY184" i="12"/>
  <c r="DD184" i="12"/>
  <c r="DI184" i="12"/>
  <c r="BT183" i="12"/>
  <c r="BY183" i="12"/>
  <c r="CD183" i="12"/>
  <c r="CI183" i="12"/>
  <c r="CN183" i="12"/>
  <c r="CS183" i="12"/>
  <c r="CX183" i="12"/>
  <c r="DC183" i="12"/>
  <c r="DH183" i="12"/>
  <c r="DM183" i="12"/>
  <c r="DR183" i="12"/>
  <c r="DW183" i="12"/>
  <c r="BS183" i="12"/>
  <c r="BX183" i="12"/>
  <c r="CC183" i="12"/>
  <c r="CH183" i="12"/>
  <c r="CM183" i="12"/>
  <c r="CR183" i="12"/>
  <c r="CW183" i="12"/>
  <c r="DB183" i="12"/>
  <c r="DG183" i="12"/>
  <c r="DL183" i="12"/>
  <c r="DQ183" i="12"/>
  <c r="DV183" i="12"/>
  <c r="BR183" i="12"/>
  <c r="BW183" i="12"/>
  <c r="CB183" i="12"/>
  <c r="CG183" i="12"/>
  <c r="CL183" i="12"/>
  <c r="CQ183" i="12"/>
  <c r="CV183" i="12"/>
  <c r="DA183" i="12"/>
  <c r="DF183" i="12"/>
  <c r="DK183" i="12"/>
  <c r="DP183" i="12"/>
  <c r="DU183" i="12"/>
  <c r="BQ183" i="12"/>
  <c r="BV183" i="12"/>
  <c r="CA183" i="12"/>
  <c r="CF183" i="12"/>
  <c r="CK183" i="12"/>
  <c r="CP183" i="12"/>
  <c r="CU183" i="12"/>
  <c r="CZ183" i="12"/>
  <c r="DE183" i="12"/>
  <c r="DJ183" i="12"/>
  <c r="DO183" i="12"/>
  <c r="DT183" i="12"/>
  <c r="BP183" i="12"/>
  <c r="BU183" i="12"/>
  <c r="BZ183" i="12"/>
  <c r="CE183" i="12"/>
  <c r="CJ183" i="12"/>
  <c r="CO183" i="12"/>
  <c r="CT183" i="12"/>
  <c r="CY183" i="12"/>
  <c r="DD183" i="12"/>
  <c r="DI183" i="12"/>
  <c r="BT182" i="12"/>
  <c r="BY182" i="12"/>
  <c r="CD182" i="12"/>
  <c r="CI182" i="12"/>
  <c r="CN182" i="12"/>
  <c r="CS182" i="12"/>
  <c r="CX182" i="12"/>
  <c r="DC182" i="12"/>
  <c r="DH182" i="12"/>
  <c r="DM182" i="12"/>
  <c r="DR182" i="12"/>
  <c r="DW182" i="12"/>
  <c r="BS182" i="12"/>
  <c r="BX182" i="12"/>
  <c r="CC182" i="12"/>
  <c r="CH182" i="12"/>
  <c r="CM182" i="12"/>
  <c r="CR182" i="12"/>
  <c r="CW182" i="12"/>
  <c r="DB182" i="12"/>
  <c r="DG182" i="12"/>
  <c r="DL182" i="12"/>
  <c r="DQ182" i="12"/>
  <c r="DV182" i="12"/>
  <c r="BR182" i="12"/>
  <c r="BW182" i="12"/>
  <c r="CB182" i="12"/>
  <c r="CG182" i="12"/>
  <c r="CL182" i="12"/>
  <c r="CQ182" i="12"/>
  <c r="CV182" i="12"/>
  <c r="DA182" i="12"/>
  <c r="DF182" i="12"/>
  <c r="DK182" i="12"/>
  <c r="DP182" i="12"/>
  <c r="DU182" i="12"/>
  <c r="BQ182" i="12"/>
  <c r="BV182" i="12"/>
  <c r="CA182" i="12"/>
  <c r="CF182" i="12"/>
  <c r="CK182" i="12"/>
  <c r="CP182" i="12"/>
  <c r="CU182" i="12"/>
  <c r="CZ182" i="12"/>
  <c r="DE182" i="12"/>
  <c r="DJ182" i="12"/>
  <c r="DO182" i="12"/>
  <c r="DT182" i="12"/>
  <c r="BP182" i="12"/>
  <c r="BU182" i="12"/>
  <c r="BZ182" i="12"/>
  <c r="CE182" i="12"/>
  <c r="CJ182" i="12"/>
  <c r="CO182" i="12"/>
  <c r="CT182" i="12"/>
  <c r="CY182" i="12"/>
  <c r="DD182" i="12"/>
  <c r="DI182" i="12"/>
  <c r="BT181" i="12"/>
  <c r="BY181" i="12"/>
  <c r="CD181" i="12"/>
  <c r="CI181" i="12"/>
  <c r="CN181" i="12"/>
  <c r="CS181" i="12"/>
  <c r="CX181" i="12"/>
  <c r="DC181" i="12"/>
  <c r="DH181" i="12"/>
  <c r="DM181" i="12"/>
  <c r="DR181" i="12"/>
  <c r="DW181" i="12"/>
  <c r="BS181" i="12"/>
  <c r="BX181" i="12"/>
  <c r="CC181" i="12"/>
  <c r="CH181" i="12"/>
  <c r="CM181" i="12"/>
  <c r="CR181" i="12"/>
  <c r="CW181" i="12"/>
  <c r="DB181" i="12"/>
  <c r="DG181" i="12"/>
  <c r="DL181" i="12"/>
  <c r="DQ181" i="12"/>
  <c r="DV181" i="12"/>
  <c r="BR181" i="12"/>
  <c r="BW181" i="12"/>
  <c r="CB181" i="12"/>
  <c r="CG181" i="12"/>
  <c r="CL181" i="12"/>
  <c r="CQ181" i="12"/>
  <c r="CV181" i="12"/>
  <c r="DA181" i="12"/>
  <c r="DF181" i="12"/>
  <c r="DK181" i="12"/>
  <c r="DP181" i="12"/>
  <c r="DU181" i="12"/>
  <c r="BQ181" i="12"/>
  <c r="BV181" i="12"/>
  <c r="CA181" i="12"/>
  <c r="CF181" i="12"/>
  <c r="CK181" i="12"/>
  <c r="CP181" i="12"/>
  <c r="CU181" i="12"/>
  <c r="CZ181" i="12"/>
  <c r="DE181" i="12"/>
  <c r="DJ181" i="12"/>
  <c r="DO181" i="12"/>
  <c r="DT181" i="12"/>
  <c r="BP181" i="12"/>
  <c r="BU181" i="12"/>
  <c r="BZ181" i="12"/>
  <c r="CE181" i="12"/>
  <c r="CJ181" i="12"/>
  <c r="CO181" i="12"/>
  <c r="CT181" i="12"/>
  <c r="CY181" i="12"/>
  <c r="DD181" i="12"/>
  <c r="DI181" i="12"/>
  <c r="BT180" i="12"/>
  <c r="BY180" i="12"/>
  <c r="CD180" i="12"/>
  <c r="CI180" i="12"/>
  <c r="CN180" i="12"/>
  <c r="CS180" i="12"/>
  <c r="CX180" i="12"/>
  <c r="DC180" i="12"/>
  <c r="DH180" i="12"/>
  <c r="DM180" i="12"/>
  <c r="DR180" i="12"/>
  <c r="DW180" i="12"/>
  <c r="BS180" i="12"/>
  <c r="BX180" i="12"/>
  <c r="CC180" i="12"/>
  <c r="CH180" i="12"/>
  <c r="CM180" i="12"/>
  <c r="CR180" i="12"/>
  <c r="CW180" i="12"/>
  <c r="DB180" i="12"/>
  <c r="DG180" i="12"/>
  <c r="DL180" i="12"/>
  <c r="DQ180" i="12"/>
  <c r="DV180" i="12"/>
  <c r="BR180" i="12"/>
  <c r="BW180" i="12"/>
  <c r="CB180" i="12"/>
  <c r="CG180" i="12"/>
  <c r="CL180" i="12"/>
  <c r="CQ180" i="12"/>
  <c r="CV180" i="12"/>
  <c r="DA180" i="12"/>
  <c r="DF180" i="12"/>
  <c r="DK180" i="12"/>
  <c r="DP180" i="12"/>
  <c r="DU180" i="12"/>
  <c r="BQ180" i="12"/>
  <c r="BV180" i="12"/>
  <c r="CA180" i="12"/>
  <c r="CF180" i="12"/>
  <c r="CK180" i="12"/>
  <c r="CP180" i="12"/>
  <c r="CU180" i="12"/>
  <c r="CZ180" i="12"/>
  <c r="DE180" i="12"/>
  <c r="DJ180" i="12"/>
  <c r="DO180" i="12"/>
  <c r="DT180" i="12"/>
  <c r="BP180" i="12"/>
  <c r="BU180" i="12"/>
  <c r="BZ180" i="12"/>
  <c r="CE180" i="12"/>
  <c r="CJ180" i="12"/>
  <c r="CO180" i="12"/>
  <c r="CT180" i="12"/>
  <c r="CY180" i="12"/>
  <c r="DD180" i="12"/>
  <c r="DI180" i="12"/>
  <c r="BT179" i="12"/>
  <c r="BY179" i="12"/>
  <c r="CD179" i="12"/>
  <c r="CI179" i="12"/>
  <c r="CN179" i="12"/>
  <c r="CS179" i="12"/>
  <c r="CX179" i="12"/>
  <c r="DC179" i="12"/>
  <c r="DH179" i="12"/>
  <c r="DM179" i="12"/>
  <c r="DR179" i="12"/>
  <c r="DW179" i="12"/>
  <c r="BS179" i="12"/>
  <c r="BX179" i="12"/>
  <c r="CC179" i="12"/>
  <c r="CH179" i="12"/>
  <c r="CM179" i="12"/>
  <c r="CR179" i="12"/>
  <c r="CW179" i="12"/>
  <c r="DB179" i="12"/>
  <c r="DG179" i="12"/>
  <c r="DL179" i="12"/>
  <c r="DQ179" i="12"/>
  <c r="DV179" i="12"/>
  <c r="BR179" i="12"/>
  <c r="BW179" i="12"/>
  <c r="CB179" i="12"/>
  <c r="CG179" i="12"/>
  <c r="CL179" i="12"/>
  <c r="CQ179" i="12"/>
  <c r="CV179" i="12"/>
  <c r="DA179" i="12"/>
  <c r="DF179" i="12"/>
  <c r="DK179" i="12"/>
  <c r="DP179" i="12"/>
  <c r="DU179" i="12"/>
  <c r="BQ179" i="12"/>
  <c r="BV179" i="12"/>
  <c r="CA179" i="12"/>
  <c r="CF179" i="12"/>
  <c r="CK179" i="12"/>
  <c r="CP179" i="12"/>
  <c r="CU179" i="12"/>
  <c r="CZ179" i="12"/>
  <c r="DE179" i="12"/>
  <c r="DJ179" i="12"/>
  <c r="DO179" i="12"/>
  <c r="DT179" i="12"/>
  <c r="BP179" i="12"/>
  <c r="BU179" i="12"/>
  <c r="BZ179" i="12"/>
  <c r="CE179" i="12"/>
  <c r="CJ179" i="12"/>
  <c r="CO179" i="12"/>
  <c r="CT179" i="12"/>
  <c r="CY179" i="12"/>
  <c r="DD179" i="12"/>
  <c r="DI179" i="12"/>
  <c r="BT178" i="12"/>
  <c r="BY178" i="12"/>
  <c r="CD178" i="12"/>
  <c r="CI178" i="12"/>
  <c r="CN178" i="12"/>
  <c r="CS178" i="12"/>
  <c r="CX178" i="12"/>
  <c r="DC178" i="12"/>
  <c r="DH178" i="12"/>
  <c r="DM178" i="12"/>
  <c r="DR178" i="12"/>
  <c r="DW178" i="12"/>
  <c r="BS178" i="12"/>
  <c r="BX178" i="12"/>
  <c r="CC178" i="12"/>
  <c r="CH178" i="12"/>
  <c r="CM178" i="12"/>
  <c r="CR178" i="12"/>
  <c r="CW178" i="12"/>
  <c r="DB178" i="12"/>
  <c r="DG178" i="12"/>
  <c r="DL178" i="12"/>
  <c r="DQ178" i="12"/>
  <c r="DV178" i="12"/>
  <c r="BR178" i="12"/>
  <c r="BW178" i="12"/>
  <c r="CB178" i="12"/>
  <c r="CG178" i="12"/>
  <c r="CL178" i="12"/>
  <c r="CQ178" i="12"/>
  <c r="CV178" i="12"/>
  <c r="DA178" i="12"/>
  <c r="DF178" i="12"/>
  <c r="DK178" i="12"/>
  <c r="DP178" i="12"/>
  <c r="DU178" i="12"/>
  <c r="BQ178" i="12"/>
  <c r="BV178" i="12"/>
  <c r="CA178" i="12"/>
  <c r="CF178" i="12"/>
  <c r="CK178" i="12"/>
  <c r="CP178" i="12"/>
  <c r="CU178" i="12"/>
  <c r="CZ178" i="12"/>
  <c r="DE178" i="12"/>
  <c r="DJ178" i="12"/>
  <c r="DO178" i="12"/>
  <c r="DT178" i="12"/>
  <c r="BP178" i="12"/>
  <c r="BU178" i="12"/>
  <c r="BZ178" i="12"/>
  <c r="CE178" i="12"/>
  <c r="CJ178" i="12"/>
  <c r="CO178" i="12"/>
  <c r="CT178" i="12"/>
  <c r="CY178" i="12"/>
  <c r="DD178" i="12"/>
  <c r="DI178" i="12"/>
  <c r="BT177" i="12"/>
  <c r="BY177" i="12"/>
  <c r="CD177" i="12"/>
  <c r="CI177" i="12"/>
  <c r="CN177" i="12"/>
  <c r="CS177" i="12"/>
  <c r="CX177" i="12"/>
  <c r="DC177" i="12"/>
  <c r="DH177" i="12"/>
  <c r="DM177" i="12"/>
  <c r="DR177" i="12"/>
  <c r="DW177" i="12"/>
  <c r="BS177" i="12"/>
  <c r="BX177" i="12"/>
  <c r="CC177" i="12"/>
  <c r="CH177" i="12"/>
  <c r="CM177" i="12"/>
  <c r="CR177" i="12"/>
  <c r="CW177" i="12"/>
  <c r="DB177" i="12"/>
  <c r="DG177" i="12"/>
  <c r="DL177" i="12"/>
  <c r="DQ177" i="12"/>
  <c r="DV177" i="12"/>
  <c r="BR177" i="12"/>
  <c r="BW177" i="12"/>
  <c r="CB177" i="12"/>
  <c r="CG177" i="12"/>
  <c r="CL177" i="12"/>
  <c r="CQ177" i="12"/>
  <c r="CV177" i="12"/>
  <c r="DA177" i="12"/>
  <c r="DF177" i="12"/>
  <c r="DK177" i="12"/>
  <c r="DP177" i="12"/>
  <c r="DU177" i="12"/>
  <c r="BQ177" i="12"/>
  <c r="BV177" i="12"/>
  <c r="CA177" i="12"/>
  <c r="CF177" i="12"/>
  <c r="CK177" i="12"/>
  <c r="CP177" i="12"/>
  <c r="CU177" i="12"/>
  <c r="CZ177" i="12"/>
  <c r="DE177" i="12"/>
  <c r="DJ177" i="12"/>
  <c r="DO177" i="12"/>
  <c r="DT177" i="12"/>
  <c r="BP177" i="12"/>
  <c r="BU177" i="12"/>
  <c r="BZ177" i="12"/>
  <c r="CE177" i="12"/>
  <c r="CJ177" i="12"/>
  <c r="CO177" i="12"/>
  <c r="CT177" i="12"/>
  <c r="CY177" i="12"/>
  <c r="DD177" i="12"/>
  <c r="DI177" i="12"/>
  <c r="BT176" i="12"/>
  <c r="BY176" i="12"/>
  <c r="CD176" i="12"/>
  <c r="CI176" i="12"/>
  <c r="CN176" i="12"/>
  <c r="CS176" i="12"/>
  <c r="CX176" i="12"/>
  <c r="DC176" i="12"/>
  <c r="DH176" i="12"/>
  <c r="DM176" i="12"/>
  <c r="DR176" i="12"/>
  <c r="DW176" i="12"/>
  <c r="BS176" i="12"/>
  <c r="BX176" i="12"/>
  <c r="CC176" i="12"/>
  <c r="CH176" i="12"/>
  <c r="CM176" i="12"/>
  <c r="CR176" i="12"/>
  <c r="CW176" i="12"/>
  <c r="DB176" i="12"/>
  <c r="DG176" i="12"/>
  <c r="DL176" i="12"/>
  <c r="DQ176" i="12"/>
  <c r="DV176" i="12"/>
  <c r="BR176" i="12"/>
  <c r="BW176" i="12"/>
  <c r="CB176" i="12"/>
  <c r="CG176" i="12"/>
  <c r="CL176" i="12"/>
  <c r="CQ176" i="12"/>
  <c r="CV176" i="12"/>
  <c r="DA176" i="12"/>
  <c r="DF176" i="12"/>
  <c r="DK176" i="12"/>
  <c r="DP176" i="12"/>
  <c r="DU176" i="12"/>
  <c r="BQ176" i="12"/>
  <c r="BV176" i="12"/>
  <c r="CA176" i="12"/>
  <c r="CF176" i="12"/>
  <c r="CK176" i="12"/>
  <c r="CP176" i="12"/>
  <c r="CU176" i="12"/>
  <c r="CZ176" i="12"/>
  <c r="DE176" i="12"/>
  <c r="DJ176" i="12"/>
  <c r="DO176" i="12"/>
  <c r="DT176" i="12"/>
  <c r="BP176" i="12"/>
  <c r="BU176" i="12"/>
  <c r="BZ176" i="12"/>
  <c r="BT175" i="12"/>
  <c r="BY175" i="12"/>
  <c r="CD175" i="12"/>
  <c r="CI175" i="12"/>
  <c r="CN175" i="12"/>
  <c r="CS175" i="12"/>
  <c r="CX175" i="12"/>
  <c r="DC175" i="12"/>
  <c r="DH175" i="12"/>
  <c r="DM175" i="12"/>
  <c r="DR175" i="12"/>
  <c r="DW175" i="12"/>
  <c r="BS175" i="12"/>
  <c r="BX175" i="12"/>
  <c r="CC175" i="12"/>
  <c r="CH175" i="12"/>
  <c r="CM175" i="12"/>
  <c r="CR175" i="12"/>
  <c r="CW175" i="12"/>
  <c r="DB175" i="12"/>
  <c r="DG175" i="12"/>
  <c r="DL175" i="12"/>
  <c r="DQ175" i="12"/>
  <c r="DV175" i="12"/>
  <c r="BR175" i="12"/>
  <c r="BW175" i="12"/>
  <c r="CB175" i="12"/>
  <c r="CG175" i="12"/>
  <c r="CL175" i="12"/>
  <c r="CQ175" i="12"/>
  <c r="CV175" i="12"/>
  <c r="DA175" i="12"/>
  <c r="DF175" i="12"/>
  <c r="DK175" i="12"/>
  <c r="DP175" i="12"/>
  <c r="DU175" i="12"/>
  <c r="BQ175" i="12"/>
  <c r="BV175" i="12"/>
  <c r="CA175" i="12"/>
  <c r="CF175" i="12"/>
  <c r="CK175" i="12"/>
  <c r="CP175" i="12"/>
  <c r="CU175" i="12"/>
  <c r="CZ175" i="12"/>
  <c r="DE175" i="12"/>
  <c r="DJ175" i="12"/>
  <c r="DO175" i="12"/>
  <c r="DT175" i="12"/>
  <c r="BP175" i="12"/>
  <c r="BU175" i="12"/>
  <c r="BZ175" i="12"/>
  <c r="BT174" i="12"/>
  <c r="BY174" i="12"/>
  <c r="CD174" i="12"/>
  <c r="CI174" i="12"/>
  <c r="CN174" i="12"/>
  <c r="CS174" i="12"/>
  <c r="CX174" i="12"/>
  <c r="DC174" i="12"/>
  <c r="DH174" i="12"/>
  <c r="DM174" i="12"/>
  <c r="DR174" i="12"/>
  <c r="DW174" i="12"/>
  <c r="BS174" i="12"/>
  <c r="BX174" i="12"/>
  <c r="CC174" i="12"/>
  <c r="CH174" i="12"/>
  <c r="CM174" i="12"/>
  <c r="CR174" i="12"/>
  <c r="CW174" i="12"/>
  <c r="DB174" i="12"/>
  <c r="DG174" i="12"/>
  <c r="DL174" i="12"/>
  <c r="DQ174" i="12"/>
  <c r="DV174" i="12"/>
  <c r="BR174" i="12"/>
  <c r="BW174" i="12"/>
  <c r="CB174" i="12"/>
  <c r="CG174" i="12"/>
  <c r="CL174" i="12"/>
  <c r="CQ174" i="12"/>
  <c r="CV174" i="12"/>
  <c r="DA174" i="12"/>
  <c r="DF174" i="12"/>
  <c r="DK174" i="12"/>
  <c r="DP174" i="12"/>
  <c r="DU174" i="12"/>
  <c r="BQ174" i="12"/>
  <c r="BV174" i="12"/>
  <c r="CA174" i="12"/>
  <c r="CF174" i="12"/>
  <c r="CK174" i="12"/>
  <c r="CP174" i="12"/>
  <c r="CU174" i="12"/>
  <c r="CZ174" i="12"/>
  <c r="DE174" i="12"/>
  <c r="DJ174" i="12"/>
  <c r="DO174" i="12"/>
  <c r="DT174" i="12"/>
  <c r="BP174" i="12"/>
  <c r="BU174" i="12"/>
  <c r="BZ174" i="12"/>
  <c r="BT173" i="12"/>
  <c r="BY173" i="12"/>
  <c r="CD173" i="12"/>
  <c r="CI173" i="12"/>
  <c r="CN173" i="12"/>
  <c r="CS173" i="12"/>
  <c r="CX173" i="12"/>
  <c r="DC173" i="12"/>
  <c r="DH173" i="12"/>
  <c r="DM173" i="12"/>
  <c r="DR173" i="12"/>
  <c r="DW173" i="12"/>
  <c r="BS173" i="12"/>
  <c r="BX173" i="12"/>
  <c r="CC173" i="12"/>
  <c r="CH173" i="12"/>
  <c r="CM173" i="12"/>
  <c r="CR173" i="12"/>
  <c r="CW173" i="12"/>
  <c r="DB173" i="12"/>
  <c r="DG173" i="12"/>
  <c r="DL173" i="12"/>
  <c r="DQ173" i="12"/>
  <c r="DV173" i="12"/>
  <c r="BR173" i="12"/>
  <c r="BW173" i="12"/>
  <c r="CB173" i="12"/>
  <c r="CG173" i="12"/>
  <c r="CL173" i="12"/>
  <c r="CQ173" i="12"/>
  <c r="CV173" i="12"/>
  <c r="DA173" i="12"/>
  <c r="DF173" i="12"/>
  <c r="DK173" i="12"/>
  <c r="DP173" i="12"/>
  <c r="DU173" i="12"/>
  <c r="BQ173" i="12"/>
  <c r="BV173" i="12"/>
  <c r="CA173" i="12"/>
  <c r="CF173" i="12"/>
  <c r="CK173" i="12"/>
  <c r="CP173" i="12"/>
  <c r="CU173" i="12"/>
  <c r="CZ173" i="12"/>
  <c r="DE173" i="12"/>
  <c r="DJ173" i="12"/>
  <c r="DO173" i="12"/>
  <c r="DT173" i="12"/>
  <c r="BP173" i="12"/>
  <c r="BU173" i="12"/>
  <c r="BZ173" i="12"/>
  <c r="BT172" i="12"/>
  <c r="BY172" i="12"/>
  <c r="CD172" i="12"/>
  <c r="CI172" i="12"/>
  <c r="CN172" i="12"/>
  <c r="CS172" i="12"/>
  <c r="CX172" i="12"/>
  <c r="DC172" i="12"/>
  <c r="DH172" i="12"/>
  <c r="DM172" i="12"/>
  <c r="DR172" i="12"/>
  <c r="DW172" i="12"/>
  <c r="BS172" i="12"/>
  <c r="BX172" i="12"/>
  <c r="CC172" i="12"/>
  <c r="CH172" i="12"/>
  <c r="CM172" i="12"/>
  <c r="CR172" i="12"/>
  <c r="CW172" i="12"/>
  <c r="DB172" i="12"/>
  <c r="DG172" i="12"/>
  <c r="DL172" i="12"/>
  <c r="DQ172" i="12"/>
  <c r="DV172" i="12"/>
  <c r="BR172" i="12"/>
  <c r="BW172" i="12"/>
  <c r="CB172" i="12"/>
  <c r="CG172" i="12"/>
  <c r="CL172" i="12"/>
  <c r="CQ172" i="12"/>
  <c r="CV172" i="12"/>
  <c r="DA172" i="12"/>
  <c r="DF172" i="12"/>
  <c r="DK172" i="12"/>
  <c r="DP172" i="12"/>
  <c r="DU172" i="12"/>
  <c r="BQ172" i="12"/>
  <c r="BV172" i="12"/>
  <c r="CA172" i="12"/>
  <c r="CF172" i="12"/>
  <c r="CK172" i="12"/>
  <c r="CP172" i="12"/>
  <c r="CU172" i="12"/>
  <c r="CZ172" i="12"/>
  <c r="DE172" i="12"/>
  <c r="DJ172" i="12"/>
  <c r="DO172" i="12"/>
  <c r="DT172" i="12"/>
  <c r="BP172" i="12"/>
  <c r="BU172" i="12"/>
  <c r="BZ172" i="12"/>
  <c r="BT171" i="12"/>
  <c r="BY171" i="12"/>
  <c r="CD171" i="12"/>
  <c r="CI171" i="12"/>
  <c r="CN171" i="12"/>
  <c r="CS171" i="12"/>
  <c r="CX171" i="12"/>
  <c r="DC171" i="12"/>
  <c r="DH171" i="12"/>
  <c r="DM171" i="12"/>
  <c r="DR171" i="12"/>
  <c r="DW171" i="12"/>
  <c r="BS171" i="12"/>
  <c r="BX171" i="12"/>
  <c r="CC171" i="12"/>
  <c r="CH171" i="12"/>
  <c r="CM171" i="12"/>
  <c r="CR171" i="12"/>
  <c r="CW171" i="12"/>
  <c r="DB171" i="12"/>
  <c r="DG171" i="12"/>
  <c r="DL171" i="12"/>
  <c r="DQ171" i="12"/>
  <c r="DV171" i="12"/>
  <c r="BR171" i="12"/>
  <c r="BW171" i="12"/>
  <c r="CB171" i="12"/>
  <c r="CG171" i="12"/>
  <c r="CL171" i="12"/>
  <c r="CQ171" i="12"/>
  <c r="CV171" i="12"/>
  <c r="DA171" i="12"/>
  <c r="DF171" i="12"/>
  <c r="DK171" i="12"/>
  <c r="DP171" i="12"/>
  <c r="DU171" i="12"/>
  <c r="BQ171" i="12"/>
  <c r="BV171" i="12"/>
  <c r="CA171" i="12"/>
  <c r="CF171" i="12"/>
  <c r="CK171" i="12"/>
  <c r="CP171" i="12"/>
  <c r="CU171" i="12"/>
  <c r="CZ171" i="12"/>
  <c r="DE171" i="12"/>
  <c r="DJ171" i="12"/>
  <c r="DO171" i="12"/>
  <c r="DT171" i="12"/>
  <c r="BP171" i="12"/>
  <c r="BU171" i="12"/>
  <c r="BZ171" i="12"/>
  <c r="CE171" i="12"/>
  <c r="CJ171" i="12"/>
  <c r="CO171" i="12"/>
  <c r="CT171" i="12"/>
  <c r="CY171" i="12"/>
  <c r="DD171" i="12"/>
  <c r="DI171" i="12"/>
  <c r="BT170" i="12"/>
  <c r="BY170" i="12"/>
  <c r="CD170" i="12"/>
  <c r="CI170" i="12"/>
  <c r="CN170" i="12"/>
  <c r="CS170" i="12"/>
  <c r="CX170" i="12"/>
  <c r="DC170" i="12"/>
  <c r="DH170" i="12"/>
  <c r="DM170" i="12"/>
  <c r="DR170" i="12"/>
  <c r="DW170" i="12"/>
  <c r="BS170" i="12"/>
  <c r="BX170" i="12"/>
  <c r="CC170" i="12"/>
  <c r="CH170" i="12"/>
  <c r="CM170" i="12"/>
  <c r="CR170" i="12"/>
  <c r="CW170" i="12"/>
  <c r="DB170" i="12"/>
  <c r="DG170" i="12"/>
  <c r="DL170" i="12"/>
  <c r="DQ170" i="12"/>
  <c r="DV170" i="12"/>
  <c r="BR170" i="12"/>
  <c r="BW170" i="12"/>
  <c r="CB170" i="12"/>
  <c r="CG170" i="12"/>
  <c r="CL170" i="12"/>
  <c r="CQ170" i="12"/>
  <c r="CV170" i="12"/>
  <c r="DA170" i="12"/>
  <c r="DF170" i="12"/>
  <c r="DK170" i="12"/>
  <c r="DP170" i="12"/>
  <c r="DU170" i="12"/>
  <c r="BQ170" i="12"/>
  <c r="BV170" i="12"/>
  <c r="CA170" i="12"/>
  <c r="CF170" i="12"/>
  <c r="CK170" i="12"/>
  <c r="CP170" i="12"/>
  <c r="CU170" i="12"/>
  <c r="CZ170" i="12"/>
  <c r="DE170" i="12"/>
  <c r="DJ170" i="12"/>
  <c r="DO170" i="12"/>
  <c r="DT170" i="12"/>
  <c r="BP170" i="12"/>
  <c r="BU170" i="12"/>
  <c r="BZ170" i="12"/>
  <c r="BT169" i="12"/>
  <c r="BY169" i="12"/>
  <c r="CD169" i="12"/>
  <c r="CI169" i="12"/>
  <c r="CN169" i="12"/>
  <c r="CS169" i="12"/>
  <c r="CX169" i="12"/>
  <c r="DC169" i="12"/>
  <c r="DH169" i="12"/>
  <c r="DM169" i="12"/>
  <c r="DR169" i="12"/>
  <c r="DW169" i="12"/>
  <c r="BS169" i="12"/>
  <c r="BX169" i="12"/>
  <c r="CC169" i="12"/>
  <c r="CH169" i="12"/>
  <c r="CM169" i="12"/>
  <c r="CR169" i="12"/>
  <c r="CW169" i="12"/>
  <c r="DB169" i="12"/>
  <c r="DG169" i="12"/>
  <c r="DL169" i="12"/>
  <c r="DQ169" i="12"/>
  <c r="DV169" i="12"/>
  <c r="BR169" i="12"/>
  <c r="BW169" i="12"/>
  <c r="CB169" i="12"/>
  <c r="CG169" i="12"/>
  <c r="CL169" i="12"/>
  <c r="CQ169" i="12"/>
  <c r="CV169" i="12"/>
  <c r="DA169" i="12"/>
  <c r="DF169" i="12"/>
  <c r="DK169" i="12"/>
  <c r="DP169" i="12"/>
  <c r="DU169" i="12"/>
  <c r="BQ169" i="12"/>
  <c r="BV169" i="12"/>
  <c r="CA169" i="12"/>
  <c r="CF169" i="12"/>
  <c r="CK169" i="12"/>
  <c r="CP169" i="12"/>
  <c r="CU169" i="12"/>
  <c r="CZ169" i="12"/>
  <c r="DE169" i="12"/>
  <c r="DJ169" i="12"/>
  <c r="DO169" i="12"/>
  <c r="DT169" i="12"/>
  <c r="BP169" i="12"/>
  <c r="BU169" i="12"/>
  <c r="BZ169" i="12"/>
  <c r="BT168" i="12"/>
  <c r="BY168" i="12"/>
  <c r="CD168" i="12"/>
  <c r="CI168" i="12"/>
  <c r="CN168" i="12"/>
  <c r="CS168" i="12"/>
  <c r="CX168" i="12"/>
  <c r="DC168" i="12"/>
  <c r="DH168" i="12"/>
  <c r="DM168" i="12"/>
  <c r="DR168" i="12"/>
  <c r="DW168" i="12"/>
  <c r="BS168" i="12"/>
  <c r="BX168" i="12"/>
  <c r="CC168" i="12"/>
  <c r="CH168" i="12"/>
  <c r="CM168" i="12"/>
  <c r="CR168" i="12"/>
  <c r="CW168" i="12"/>
  <c r="DB168" i="12"/>
  <c r="DG168" i="12"/>
  <c r="DL168" i="12"/>
  <c r="DQ168" i="12"/>
  <c r="DV168" i="12"/>
  <c r="BR168" i="12"/>
  <c r="BW168" i="12"/>
  <c r="CB168" i="12"/>
  <c r="CG168" i="12"/>
  <c r="CL168" i="12"/>
  <c r="CQ168" i="12"/>
  <c r="CV168" i="12"/>
  <c r="DA168" i="12"/>
  <c r="DF168" i="12"/>
  <c r="DK168" i="12"/>
  <c r="DP168" i="12"/>
  <c r="DU168" i="12"/>
  <c r="BQ168" i="12"/>
  <c r="BV168" i="12"/>
  <c r="CA168" i="12"/>
  <c r="CF168" i="12"/>
  <c r="CK168" i="12"/>
  <c r="CP168" i="12"/>
  <c r="CU168" i="12"/>
  <c r="CZ168" i="12"/>
  <c r="DE168" i="12"/>
  <c r="DJ168" i="12"/>
  <c r="DO168" i="12"/>
  <c r="DT168" i="12"/>
  <c r="BP168" i="12"/>
  <c r="BU168" i="12"/>
  <c r="BZ168" i="12"/>
  <c r="BT167" i="12"/>
  <c r="BY167" i="12"/>
  <c r="CD167" i="12"/>
  <c r="CI167" i="12"/>
  <c r="CN167" i="12"/>
  <c r="CS167" i="12"/>
  <c r="CX167" i="12"/>
  <c r="DC167" i="12"/>
  <c r="DH167" i="12"/>
  <c r="DM167" i="12"/>
  <c r="DR167" i="12"/>
  <c r="DW167" i="12"/>
  <c r="BS167" i="12"/>
  <c r="BX167" i="12"/>
  <c r="CC167" i="12"/>
  <c r="CH167" i="12"/>
  <c r="CM167" i="12"/>
  <c r="CR167" i="12"/>
  <c r="CW167" i="12"/>
  <c r="DB167" i="12"/>
  <c r="DG167" i="12"/>
  <c r="DL167" i="12"/>
  <c r="DQ167" i="12"/>
  <c r="DV167" i="12"/>
  <c r="BR167" i="12"/>
  <c r="BW167" i="12"/>
  <c r="CB167" i="12"/>
  <c r="CG167" i="12"/>
  <c r="CL167" i="12"/>
  <c r="CQ167" i="12"/>
  <c r="CV167" i="12"/>
  <c r="DA167" i="12"/>
  <c r="DF167" i="12"/>
  <c r="DK167" i="12"/>
  <c r="DP167" i="12"/>
  <c r="DU167" i="12"/>
  <c r="BQ167" i="12"/>
  <c r="BV167" i="12"/>
  <c r="CA167" i="12"/>
  <c r="CF167" i="12"/>
  <c r="CK167" i="12"/>
  <c r="CP167" i="12"/>
  <c r="CU167" i="12"/>
  <c r="CZ167" i="12"/>
  <c r="DE167" i="12"/>
  <c r="DJ167" i="12"/>
  <c r="DO167" i="12"/>
  <c r="DT167" i="12"/>
  <c r="BP167" i="12"/>
  <c r="BU167" i="12"/>
  <c r="BZ167" i="12"/>
  <c r="BT166" i="12"/>
  <c r="BY166" i="12"/>
  <c r="CD166" i="12"/>
  <c r="CI166" i="12"/>
  <c r="CN166" i="12"/>
  <c r="CS166" i="12"/>
  <c r="CX166" i="12"/>
  <c r="DC166" i="12"/>
  <c r="DH166" i="12"/>
  <c r="DM166" i="12"/>
  <c r="DR166" i="12"/>
  <c r="DW166" i="12"/>
  <c r="BS166" i="12"/>
  <c r="BX166" i="12"/>
  <c r="CC166" i="12"/>
  <c r="CH166" i="12"/>
  <c r="CM166" i="12"/>
  <c r="CR166" i="12"/>
  <c r="CW166" i="12"/>
  <c r="DB166" i="12"/>
  <c r="DG166" i="12"/>
  <c r="DL166" i="12"/>
  <c r="DQ166" i="12"/>
  <c r="DV166" i="12"/>
  <c r="BR166" i="12"/>
  <c r="BW166" i="12"/>
  <c r="CB166" i="12"/>
  <c r="CG166" i="12"/>
  <c r="CL166" i="12"/>
  <c r="CQ166" i="12"/>
  <c r="CV166" i="12"/>
  <c r="DA166" i="12"/>
  <c r="DF166" i="12"/>
  <c r="DK166" i="12"/>
  <c r="DP166" i="12"/>
  <c r="DU166" i="12"/>
  <c r="BQ166" i="12"/>
  <c r="BV166" i="12"/>
  <c r="CA166" i="12"/>
  <c r="CF166" i="12"/>
  <c r="CK166" i="12"/>
  <c r="CP166" i="12"/>
  <c r="CU166" i="12"/>
  <c r="CZ166" i="12"/>
  <c r="DE166" i="12"/>
  <c r="DJ166" i="12"/>
  <c r="DO166" i="12"/>
  <c r="DT166" i="12"/>
  <c r="BP166" i="12"/>
  <c r="BU166" i="12"/>
  <c r="BZ166" i="12"/>
  <c r="BT165" i="12"/>
  <c r="BY165" i="12"/>
  <c r="CD165" i="12"/>
  <c r="CI165" i="12"/>
  <c r="CN165" i="12"/>
  <c r="CS165" i="12"/>
  <c r="CX165" i="12"/>
  <c r="DC165" i="12"/>
  <c r="DH165" i="12"/>
  <c r="DM165" i="12"/>
  <c r="DR165" i="12"/>
  <c r="DW165" i="12"/>
  <c r="BS165" i="12"/>
  <c r="BX165" i="12"/>
  <c r="CC165" i="12"/>
  <c r="CH165" i="12"/>
  <c r="CM165" i="12"/>
  <c r="CR165" i="12"/>
  <c r="CW165" i="12"/>
  <c r="DB165" i="12"/>
  <c r="DG165" i="12"/>
  <c r="DL165" i="12"/>
  <c r="DQ165" i="12"/>
  <c r="DV165" i="12"/>
  <c r="BR165" i="12"/>
  <c r="BW165" i="12"/>
  <c r="CB165" i="12"/>
  <c r="CG165" i="12"/>
  <c r="CL165" i="12"/>
  <c r="CQ165" i="12"/>
  <c r="CV165" i="12"/>
  <c r="DA165" i="12"/>
  <c r="DF165" i="12"/>
  <c r="DK165" i="12"/>
  <c r="DP165" i="12"/>
  <c r="DU165" i="12"/>
  <c r="BQ165" i="12"/>
  <c r="BV165" i="12"/>
  <c r="CA165" i="12"/>
  <c r="CF165" i="12"/>
  <c r="CK165" i="12"/>
  <c r="CP165" i="12"/>
  <c r="CU165" i="12"/>
  <c r="CZ165" i="12"/>
  <c r="DE165" i="12"/>
  <c r="DJ165" i="12"/>
  <c r="DO165" i="12"/>
  <c r="DT165" i="12"/>
  <c r="BP165" i="12"/>
  <c r="BU165" i="12"/>
  <c r="BZ165" i="12"/>
  <c r="CE165" i="12"/>
  <c r="CJ165" i="12"/>
  <c r="CO165" i="12"/>
  <c r="CT165" i="12"/>
  <c r="CY165" i="12"/>
  <c r="DD165" i="12"/>
  <c r="DI165" i="12"/>
  <c r="BT164" i="12"/>
  <c r="BY164" i="12"/>
  <c r="CD164" i="12"/>
  <c r="CI164" i="12"/>
  <c r="CN164" i="12"/>
  <c r="CS164" i="12"/>
  <c r="CX164" i="12"/>
  <c r="DC164" i="12"/>
  <c r="DH164" i="12"/>
  <c r="DM164" i="12"/>
  <c r="DR164" i="12"/>
  <c r="DW164" i="12"/>
  <c r="BS164" i="12"/>
  <c r="BX164" i="12"/>
  <c r="CC164" i="12"/>
  <c r="CH164" i="12"/>
  <c r="CM164" i="12"/>
  <c r="CR164" i="12"/>
  <c r="CW164" i="12"/>
  <c r="DB164" i="12"/>
  <c r="DG164" i="12"/>
  <c r="DL164" i="12"/>
  <c r="DQ164" i="12"/>
  <c r="DV164" i="12"/>
  <c r="BR164" i="12"/>
  <c r="BW164" i="12"/>
  <c r="CB164" i="12"/>
  <c r="CG164" i="12"/>
  <c r="CL164" i="12"/>
  <c r="CQ164" i="12"/>
  <c r="CV164" i="12"/>
  <c r="DA164" i="12"/>
  <c r="DF164" i="12"/>
  <c r="DK164" i="12"/>
  <c r="DP164" i="12"/>
  <c r="DU164" i="12"/>
  <c r="BQ164" i="12"/>
  <c r="BV164" i="12"/>
  <c r="CA164" i="12"/>
  <c r="CF164" i="12"/>
  <c r="CK164" i="12"/>
  <c r="CP164" i="12"/>
  <c r="CU164" i="12"/>
  <c r="CZ164" i="12"/>
  <c r="DE164" i="12"/>
  <c r="DJ164" i="12"/>
  <c r="DO164" i="12"/>
  <c r="DT164" i="12"/>
  <c r="BP164" i="12"/>
  <c r="BU164" i="12"/>
  <c r="BZ164" i="12"/>
  <c r="CE164" i="12"/>
  <c r="CJ164" i="12"/>
  <c r="CO164" i="12"/>
  <c r="CT164" i="12"/>
  <c r="CY164" i="12"/>
  <c r="DD164" i="12"/>
  <c r="DI164" i="12"/>
  <c r="BT163" i="12"/>
  <c r="BY163" i="12"/>
  <c r="CD163" i="12"/>
  <c r="CI163" i="12"/>
  <c r="CN163" i="12"/>
  <c r="CS163" i="12"/>
  <c r="CX163" i="12"/>
  <c r="DC163" i="12"/>
  <c r="DH163" i="12"/>
  <c r="DM163" i="12"/>
  <c r="DR163" i="12"/>
  <c r="DW163" i="12"/>
  <c r="BS163" i="12"/>
  <c r="BX163" i="12"/>
  <c r="CC163" i="12"/>
  <c r="CH163" i="12"/>
  <c r="CM163" i="12"/>
  <c r="CR163" i="12"/>
  <c r="CW163" i="12"/>
  <c r="DB163" i="12"/>
  <c r="DG163" i="12"/>
  <c r="DL163" i="12"/>
  <c r="DQ163" i="12"/>
  <c r="DV163" i="12"/>
  <c r="BR163" i="12"/>
  <c r="BW163" i="12"/>
  <c r="CB163" i="12"/>
  <c r="CG163" i="12"/>
  <c r="CL163" i="12"/>
  <c r="CQ163" i="12"/>
  <c r="CV163" i="12"/>
  <c r="DA163" i="12"/>
  <c r="DF163" i="12"/>
  <c r="DK163" i="12"/>
  <c r="DP163" i="12"/>
  <c r="DU163" i="12"/>
  <c r="BQ163" i="12"/>
  <c r="BV163" i="12"/>
  <c r="CA163" i="12"/>
  <c r="CF163" i="12"/>
  <c r="CK163" i="12"/>
  <c r="CP163" i="12"/>
  <c r="CU163" i="12"/>
  <c r="CZ163" i="12"/>
  <c r="DE163" i="12"/>
  <c r="DJ163" i="12"/>
  <c r="DO163" i="12"/>
  <c r="DT163" i="12"/>
  <c r="BP163" i="12"/>
  <c r="BU163" i="12"/>
  <c r="BZ163" i="12"/>
  <c r="CE163" i="12"/>
  <c r="CJ163" i="12"/>
  <c r="CO163" i="12"/>
  <c r="CT163" i="12"/>
  <c r="CY163" i="12"/>
  <c r="DD163" i="12"/>
  <c r="DI163" i="12"/>
  <c r="BT162" i="12"/>
  <c r="BY162" i="12"/>
  <c r="CD162" i="12"/>
  <c r="CI162" i="12"/>
  <c r="CN162" i="12"/>
  <c r="CS162" i="12"/>
  <c r="CX162" i="12"/>
  <c r="DC162" i="12"/>
  <c r="DH162" i="12"/>
  <c r="DM162" i="12"/>
  <c r="DR162" i="12"/>
  <c r="DW162" i="12"/>
  <c r="BS162" i="12"/>
  <c r="BX162" i="12"/>
  <c r="CC162" i="12"/>
  <c r="CH162" i="12"/>
  <c r="CM162" i="12"/>
  <c r="CR162" i="12"/>
  <c r="CW162" i="12"/>
  <c r="DB162" i="12"/>
  <c r="DG162" i="12"/>
  <c r="DL162" i="12"/>
  <c r="DQ162" i="12"/>
  <c r="DV162" i="12"/>
  <c r="BR162" i="12"/>
  <c r="BW162" i="12"/>
  <c r="CB162" i="12"/>
  <c r="CG162" i="12"/>
  <c r="CL162" i="12"/>
  <c r="CQ162" i="12"/>
  <c r="CV162" i="12"/>
  <c r="DA162" i="12"/>
  <c r="DF162" i="12"/>
  <c r="DK162" i="12"/>
  <c r="DP162" i="12"/>
  <c r="DU162" i="12"/>
  <c r="BQ162" i="12"/>
  <c r="BV162" i="12"/>
  <c r="CA162" i="12"/>
  <c r="CF162" i="12"/>
  <c r="CK162" i="12"/>
  <c r="CP162" i="12"/>
  <c r="CU162" i="12"/>
  <c r="CZ162" i="12"/>
  <c r="DE162" i="12"/>
  <c r="DJ162" i="12"/>
  <c r="DO162" i="12"/>
  <c r="DT162" i="12"/>
  <c r="BP162" i="12"/>
  <c r="BU162" i="12"/>
  <c r="BZ162" i="12"/>
  <c r="CE162" i="12"/>
  <c r="CJ162" i="12"/>
  <c r="CO162" i="12"/>
  <c r="CT162" i="12"/>
  <c r="CY162" i="12"/>
  <c r="DD162" i="12"/>
  <c r="DI162" i="12"/>
  <c r="BT161" i="12"/>
  <c r="BY161" i="12"/>
  <c r="CD161" i="12"/>
  <c r="CI161" i="12"/>
  <c r="CN161" i="12"/>
  <c r="CS161" i="12"/>
  <c r="CX161" i="12"/>
  <c r="DC161" i="12"/>
  <c r="DH161" i="12"/>
  <c r="DM161" i="12"/>
  <c r="DR161" i="12"/>
  <c r="DW161" i="12"/>
  <c r="BS161" i="12"/>
  <c r="BX161" i="12"/>
  <c r="CC161" i="12"/>
  <c r="CH161" i="12"/>
  <c r="CM161" i="12"/>
  <c r="CR161" i="12"/>
  <c r="CW161" i="12"/>
  <c r="DB161" i="12"/>
  <c r="DG161" i="12"/>
  <c r="DL161" i="12"/>
  <c r="DQ161" i="12"/>
  <c r="DV161" i="12"/>
  <c r="BR161" i="12"/>
  <c r="BW161" i="12"/>
  <c r="CB161" i="12"/>
  <c r="CG161" i="12"/>
  <c r="CL161" i="12"/>
  <c r="CQ161" i="12"/>
  <c r="CV161" i="12"/>
  <c r="DA161" i="12"/>
  <c r="DF161" i="12"/>
  <c r="DK161" i="12"/>
  <c r="DP161" i="12"/>
  <c r="DU161" i="12"/>
  <c r="BQ161" i="12"/>
  <c r="BV161" i="12"/>
  <c r="CA161" i="12"/>
  <c r="CF161" i="12"/>
  <c r="CK161" i="12"/>
  <c r="CP161" i="12"/>
  <c r="CU161" i="12"/>
  <c r="CZ161" i="12"/>
  <c r="DE161" i="12"/>
  <c r="DJ161" i="12"/>
  <c r="DO161" i="12"/>
  <c r="DT161" i="12"/>
  <c r="BP161" i="12"/>
  <c r="BU161" i="12"/>
  <c r="BZ161" i="12"/>
  <c r="BT160" i="12"/>
  <c r="BY160" i="12"/>
  <c r="BS160" i="12"/>
  <c r="BX160" i="12"/>
  <c r="CC160" i="12"/>
  <c r="CH160" i="12"/>
  <c r="CM160" i="12"/>
  <c r="CR160" i="12"/>
  <c r="CW160" i="12"/>
  <c r="DB160" i="12"/>
  <c r="DG160" i="12"/>
  <c r="DL160" i="12"/>
  <c r="DQ160" i="12"/>
  <c r="DV160" i="12"/>
  <c r="BR160" i="12"/>
  <c r="BW160" i="12"/>
  <c r="CB160" i="12"/>
  <c r="CG160" i="12"/>
  <c r="CL160" i="12"/>
  <c r="CQ160" i="12"/>
  <c r="CV160" i="12"/>
  <c r="DA160" i="12"/>
  <c r="DF160" i="12"/>
  <c r="DK160" i="12"/>
  <c r="DP160" i="12"/>
  <c r="DU160" i="12"/>
  <c r="BQ160" i="12"/>
  <c r="BV160" i="12"/>
  <c r="CA160" i="12"/>
  <c r="CF160" i="12"/>
  <c r="CK160" i="12"/>
  <c r="CP160" i="12"/>
  <c r="CU160" i="12"/>
  <c r="CZ160" i="12"/>
  <c r="DE160" i="12"/>
  <c r="DJ160" i="12"/>
  <c r="DO160" i="12"/>
  <c r="DT160" i="12"/>
  <c r="BP160" i="12"/>
  <c r="BU160" i="12"/>
  <c r="BT159" i="12"/>
  <c r="BY159" i="12"/>
  <c r="CD159" i="12"/>
  <c r="CI159" i="12"/>
  <c r="CN159" i="12"/>
  <c r="CS159" i="12"/>
  <c r="CX159" i="12"/>
  <c r="DC159" i="12"/>
  <c r="DH159" i="12"/>
  <c r="DM159" i="12"/>
  <c r="DR159" i="12"/>
  <c r="DW159" i="12"/>
  <c r="BS159" i="12"/>
  <c r="BX159" i="12"/>
  <c r="CC159" i="12"/>
  <c r="CH159" i="12"/>
  <c r="CM159" i="12"/>
  <c r="CR159" i="12"/>
  <c r="CW159" i="12"/>
  <c r="DB159" i="12"/>
  <c r="DG159" i="12"/>
  <c r="DL159" i="12"/>
  <c r="DQ159" i="12"/>
  <c r="DV159" i="12"/>
  <c r="BR159" i="12"/>
  <c r="BW159" i="12"/>
  <c r="CB159" i="12"/>
  <c r="CG159" i="12"/>
  <c r="CL159" i="12"/>
  <c r="CQ159" i="12"/>
  <c r="CV159" i="12"/>
  <c r="DA159" i="12"/>
  <c r="DF159" i="12"/>
  <c r="DK159" i="12"/>
  <c r="DP159" i="12"/>
  <c r="DU159" i="12"/>
  <c r="BQ159" i="12"/>
  <c r="BV159" i="12"/>
  <c r="CA159" i="12"/>
  <c r="CF159" i="12"/>
  <c r="CK159" i="12"/>
  <c r="CP159" i="12"/>
  <c r="CU159" i="12"/>
  <c r="CZ159" i="12"/>
  <c r="DE159" i="12"/>
  <c r="DJ159" i="12"/>
  <c r="DO159" i="12"/>
  <c r="DT159" i="12"/>
  <c r="BP159" i="12"/>
  <c r="BU159" i="12"/>
  <c r="BZ159" i="12"/>
  <c r="CE159" i="12"/>
  <c r="CJ159" i="12"/>
  <c r="CO159" i="12"/>
  <c r="CT159" i="12"/>
  <c r="CY159" i="12"/>
  <c r="DD159" i="12"/>
  <c r="BT158" i="12"/>
  <c r="BY158" i="12"/>
  <c r="CD158" i="12"/>
  <c r="CI158" i="12"/>
  <c r="CN158" i="12"/>
  <c r="CS158" i="12"/>
  <c r="CX158" i="12"/>
  <c r="DC158" i="12"/>
  <c r="DH158" i="12"/>
  <c r="DM158" i="12"/>
  <c r="DR158" i="12"/>
  <c r="DW158" i="12"/>
  <c r="BS158" i="12"/>
  <c r="BX158" i="12"/>
  <c r="CC158" i="12"/>
  <c r="CH158" i="12"/>
  <c r="CM158" i="12"/>
  <c r="CR158" i="12"/>
  <c r="CW158" i="12"/>
  <c r="DB158" i="12"/>
  <c r="DG158" i="12"/>
  <c r="DL158" i="12"/>
  <c r="DQ158" i="12"/>
  <c r="DV158" i="12"/>
  <c r="BR158" i="12"/>
  <c r="BW158" i="12"/>
  <c r="CB158" i="12"/>
  <c r="CG158" i="12"/>
  <c r="CL158" i="12"/>
  <c r="CQ158" i="12"/>
  <c r="CV158" i="12"/>
  <c r="DA158" i="12"/>
  <c r="DF158" i="12"/>
  <c r="DK158" i="12"/>
  <c r="DP158" i="12"/>
  <c r="DU158" i="12"/>
  <c r="BQ158" i="12"/>
  <c r="BV158" i="12"/>
  <c r="CA158" i="12"/>
  <c r="CF158" i="12"/>
  <c r="CK158" i="12"/>
  <c r="CP158" i="12"/>
  <c r="CU158" i="12"/>
  <c r="CZ158" i="12"/>
  <c r="DE158" i="12"/>
  <c r="DJ158" i="12"/>
  <c r="DO158" i="12"/>
  <c r="DT158" i="12"/>
  <c r="BP158" i="12"/>
  <c r="BU158" i="12"/>
  <c r="BZ158" i="12"/>
  <c r="CE158" i="12"/>
  <c r="CJ158" i="12"/>
  <c r="CO158" i="12"/>
  <c r="CT158" i="12"/>
  <c r="CY158" i="12"/>
  <c r="DD158" i="12"/>
  <c r="BT157" i="12"/>
  <c r="BY157" i="12"/>
  <c r="BS157" i="12"/>
  <c r="BX157" i="12"/>
  <c r="CC157" i="12"/>
  <c r="CH157" i="12"/>
  <c r="CM157" i="12"/>
  <c r="CR157" i="12"/>
  <c r="CW157" i="12"/>
  <c r="DB157" i="12"/>
  <c r="DG157" i="12"/>
  <c r="DL157" i="12"/>
  <c r="DQ157" i="12"/>
  <c r="DV157" i="12"/>
  <c r="BR157" i="12"/>
  <c r="BW157" i="12"/>
  <c r="CB157" i="12"/>
  <c r="CG157" i="12"/>
  <c r="CL157" i="12"/>
  <c r="CQ157" i="12"/>
  <c r="CV157" i="12"/>
  <c r="DA157" i="12"/>
  <c r="DF157" i="12"/>
  <c r="DK157" i="12"/>
  <c r="DP157" i="12"/>
  <c r="DU157" i="12"/>
  <c r="BQ157" i="12"/>
  <c r="BV157" i="12"/>
  <c r="CA157" i="12"/>
  <c r="CF157" i="12"/>
  <c r="CK157" i="12"/>
  <c r="CP157" i="12"/>
  <c r="CU157" i="12"/>
  <c r="CZ157" i="12"/>
  <c r="DE157" i="12"/>
  <c r="DJ157" i="12"/>
  <c r="DO157" i="12"/>
  <c r="DT157" i="12"/>
  <c r="BP157" i="12"/>
  <c r="BU157" i="12"/>
  <c r="BZ157" i="12"/>
  <c r="BT156" i="12"/>
  <c r="BY156" i="12"/>
  <c r="CD156" i="12"/>
  <c r="CI156" i="12"/>
  <c r="CN156" i="12"/>
  <c r="CS156" i="12"/>
  <c r="CX156" i="12"/>
  <c r="DC156" i="12"/>
  <c r="DH156" i="12"/>
  <c r="DM156" i="12"/>
  <c r="DR156" i="12"/>
  <c r="DW156" i="12"/>
  <c r="BS156" i="12"/>
  <c r="BX156" i="12"/>
  <c r="CC156" i="12"/>
  <c r="CH156" i="12"/>
  <c r="CM156" i="12"/>
  <c r="CR156" i="12"/>
  <c r="CW156" i="12"/>
  <c r="DB156" i="12"/>
  <c r="DG156" i="12"/>
  <c r="DL156" i="12"/>
  <c r="DQ156" i="12"/>
  <c r="DV156" i="12"/>
  <c r="BR156" i="12"/>
  <c r="BW156" i="12"/>
  <c r="CB156" i="12"/>
  <c r="CG156" i="12"/>
  <c r="CL156" i="12"/>
  <c r="CQ156" i="12"/>
  <c r="CV156" i="12"/>
  <c r="DA156" i="12"/>
  <c r="DF156" i="12"/>
  <c r="DK156" i="12"/>
  <c r="DP156" i="12"/>
  <c r="DU156" i="12"/>
  <c r="BQ156" i="12"/>
  <c r="BV156" i="12"/>
  <c r="CA156" i="12"/>
  <c r="CF156" i="12"/>
  <c r="CK156" i="12"/>
  <c r="CP156" i="12"/>
  <c r="CU156" i="12"/>
  <c r="CZ156" i="12"/>
  <c r="DE156" i="12"/>
  <c r="DJ156" i="12"/>
  <c r="DO156" i="12"/>
  <c r="DT156" i="12"/>
  <c r="BP156" i="12"/>
  <c r="BU156" i="12"/>
  <c r="BZ156" i="12"/>
  <c r="CE156" i="12"/>
  <c r="CJ156" i="12"/>
  <c r="CO156" i="12"/>
  <c r="CT156" i="12"/>
  <c r="CY156" i="12"/>
  <c r="DD156" i="12"/>
  <c r="BT155" i="12"/>
  <c r="BY155" i="12"/>
  <c r="CD155" i="12"/>
  <c r="CI155" i="12"/>
  <c r="CN155" i="12"/>
  <c r="CS155" i="12"/>
  <c r="CX155" i="12"/>
  <c r="DC155" i="12"/>
  <c r="DH155" i="12"/>
  <c r="DM155" i="12"/>
  <c r="DR155" i="12"/>
  <c r="DW155" i="12"/>
  <c r="BS155" i="12"/>
  <c r="BX155" i="12"/>
  <c r="CC155" i="12"/>
  <c r="CH155" i="12"/>
  <c r="CM155" i="12"/>
  <c r="CR155" i="12"/>
  <c r="CW155" i="12"/>
  <c r="DB155" i="12"/>
  <c r="DG155" i="12"/>
  <c r="DL155" i="12"/>
  <c r="DQ155" i="12"/>
  <c r="DV155" i="12"/>
  <c r="BR155" i="12"/>
  <c r="BW155" i="12"/>
  <c r="CB155" i="12"/>
  <c r="CG155" i="12"/>
  <c r="CL155" i="12"/>
  <c r="CQ155" i="12"/>
  <c r="CV155" i="12"/>
  <c r="DA155" i="12"/>
  <c r="DF155" i="12"/>
  <c r="DK155" i="12"/>
  <c r="DP155" i="12"/>
  <c r="DU155" i="12"/>
  <c r="BQ155" i="12"/>
  <c r="BV155" i="12"/>
  <c r="CA155" i="12"/>
  <c r="CF155" i="12"/>
  <c r="CK155" i="12"/>
  <c r="CP155" i="12"/>
  <c r="CU155" i="12"/>
  <c r="CZ155" i="12"/>
  <c r="DE155" i="12"/>
  <c r="DJ155" i="12"/>
  <c r="DO155" i="12"/>
  <c r="DT155" i="12"/>
  <c r="BP155" i="12"/>
  <c r="BU155" i="12"/>
  <c r="BT154" i="12"/>
  <c r="BY154" i="12"/>
  <c r="BS154" i="12"/>
  <c r="BX154" i="12"/>
  <c r="CC154" i="12"/>
  <c r="CH154" i="12"/>
  <c r="CM154" i="12"/>
  <c r="CR154" i="12"/>
  <c r="CW154" i="12"/>
  <c r="DB154" i="12"/>
  <c r="DG154" i="12"/>
  <c r="DL154" i="12"/>
  <c r="DQ154" i="12"/>
  <c r="DV154" i="12"/>
  <c r="BR154" i="12"/>
  <c r="BW154" i="12"/>
  <c r="CB154" i="12"/>
  <c r="CG154" i="12"/>
  <c r="CL154" i="12"/>
  <c r="CQ154" i="12"/>
  <c r="CV154" i="12"/>
  <c r="DA154" i="12"/>
  <c r="DF154" i="12"/>
  <c r="DK154" i="12"/>
  <c r="DP154" i="12"/>
  <c r="DU154" i="12"/>
  <c r="BQ154" i="12"/>
  <c r="BV154" i="12"/>
  <c r="CA154" i="12"/>
  <c r="CF154" i="12"/>
  <c r="CK154" i="12"/>
  <c r="CP154" i="12"/>
  <c r="CU154" i="12"/>
  <c r="CZ154" i="12"/>
  <c r="DE154" i="12"/>
  <c r="DJ154" i="12"/>
  <c r="DO154" i="12"/>
  <c r="DT154" i="12"/>
  <c r="BP154" i="12"/>
  <c r="BU154" i="12"/>
  <c r="BT153" i="12"/>
  <c r="BY153" i="12"/>
  <c r="CD153" i="12"/>
  <c r="CI153" i="12"/>
  <c r="CN153" i="12"/>
  <c r="CS153" i="12"/>
  <c r="CX153" i="12"/>
  <c r="DC153" i="12"/>
  <c r="DH153" i="12"/>
  <c r="DM153" i="12"/>
  <c r="DR153" i="12"/>
  <c r="DW153" i="12"/>
  <c r="BS153" i="12"/>
  <c r="BX153" i="12"/>
  <c r="CC153" i="12"/>
  <c r="CH153" i="12"/>
  <c r="CM153" i="12"/>
  <c r="CR153" i="12"/>
  <c r="CW153" i="12"/>
  <c r="DB153" i="12"/>
  <c r="DG153" i="12"/>
  <c r="DL153" i="12"/>
  <c r="DQ153" i="12"/>
  <c r="DV153" i="12"/>
  <c r="BR153" i="12"/>
  <c r="BW153" i="12"/>
  <c r="CB153" i="12"/>
  <c r="CG153" i="12"/>
  <c r="CL153" i="12"/>
  <c r="CQ153" i="12"/>
  <c r="CV153" i="12"/>
  <c r="DA153" i="12"/>
  <c r="DF153" i="12"/>
  <c r="DK153" i="12"/>
  <c r="DP153" i="12"/>
  <c r="DU153" i="12"/>
  <c r="BQ153" i="12"/>
  <c r="BV153" i="12"/>
  <c r="CA153" i="12"/>
  <c r="CF153" i="12"/>
  <c r="CK153" i="12"/>
  <c r="CP153" i="12"/>
  <c r="CU153" i="12"/>
  <c r="CZ153" i="12"/>
  <c r="DE153" i="12"/>
  <c r="DJ153" i="12"/>
  <c r="DO153" i="12"/>
  <c r="DT153" i="12"/>
  <c r="BP153" i="12"/>
  <c r="BU153" i="12"/>
  <c r="BZ153" i="12"/>
  <c r="CE153" i="12"/>
  <c r="CJ153" i="12"/>
  <c r="CO153" i="12"/>
  <c r="CT153" i="12"/>
  <c r="CY153" i="12"/>
  <c r="DD153" i="12"/>
  <c r="BT152" i="12"/>
  <c r="BY152" i="12"/>
  <c r="CD152" i="12"/>
  <c r="CI152" i="12"/>
  <c r="CN152" i="12"/>
  <c r="CS152" i="12"/>
  <c r="CX152" i="12"/>
  <c r="DC152" i="12"/>
  <c r="DH152" i="12"/>
  <c r="DM152" i="12"/>
  <c r="DR152" i="12"/>
  <c r="DW152" i="12"/>
  <c r="BS152" i="12"/>
  <c r="BX152" i="12"/>
  <c r="CC152" i="12"/>
  <c r="CH152" i="12"/>
  <c r="CM152" i="12"/>
  <c r="CR152" i="12"/>
  <c r="CW152" i="12"/>
  <c r="DB152" i="12"/>
  <c r="DG152" i="12"/>
  <c r="DL152" i="12"/>
  <c r="DQ152" i="12"/>
  <c r="DV152" i="12"/>
  <c r="BR152" i="12"/>
  <c r="BW152" i="12"/>
  <c r="CB152" i="12"/>
  <c r="CG152" i="12"/>
  <c r="CL152" i="12"/>
  <c r="CQ152" i="12"/>
  <c r="CV152" i="12"/>
  <c r="DA152" i="12"/>
  <c r="DF152" i="12"/>
  <c r="DK152" i="12"/>
  <c r="DP152" i="12"/>
  <c r="DU152" i="12"/>
  <c r="BQ152" i="12"/>
  <c r="BV152" i="12"/>
  <c r="CA152" i="12"/>
  <c r="CF152" i="12"/>
  <c r="CK152" i="12"/>
  <c r="CP152" i="12"/>
  <c r="CU152" i="12"/>
  <c r="CZ152" i="12"/>
  <c r="DE152" i="12"/>
  <c r="DJ152" i="12"/>
  <c r="DO152" i="12"/>
  <c r="DT152" i="12"/>
  <c r="BP152" i="12"/>
  <c r="BU152" i="12"/>
  <c r="BZ152" i="12"/>
  <c r="CE152" i="12"/>
  <c r="CJ152" i="12"/>
  <c r="CO152" i="12"/>
  <c r="CT152" i="12"/>
  <c r="CY152" i="12"/>
  <c r="DD152" i="12"/>
  <c r="BT151" i="12"/>
  <c r="BY151" i="12"/>
  <c r="BS151" i="12"/>
  <c r="BX151" i="12"/>
  <c r="CC151" i="12"/>
  <c r="CH151" i="12"/>
  <c r="CM151" i="12"/>
  <c r="CR151" i="12"/>
  <c r="CW151" i="12"/>
  <c r="DB151" i="12"/>
  <c r="DG151" i="12"/>
  <c r="DL151" i="12"/>
  <c r="DQ151" i="12"/>
  <c r="DV151" i="12"/>
  <c r="BR151" i="12"/>
  <c r="BW151" i="12"/>
  <c r="CB151" i="12"/>
  <c r="CG151" i="12"/>
  <c r="CL151" i="12"/>
  <c r="CQ151" i="12"/>
  <c r="CV151" i="12"/>
  <c r="DA151" i="12"/>
  <c r="DF151" i="12"/>
  <c r="DK151" i="12"/>
  <c r="DP151" i="12"/>
  <c r="DU151" i="12"/>
  <c r="BQ151" i="12"/>
  <c r="BV151" i="12"/>
  <c r="CA151" i="12"/>
  <c r="CF151" i="12"/>
  <c r="CK151" i="12"/>
  <c r="CP151" i="12"/>
  <c r="CU151" i="12"/>
  <c r="CZ151" i="12"/>
  <c r="DE151" i="12"/>
  <c r="DJ151" i="12"/>
  <c r="DO151" i="12"/>
  <c r="DT151" i="12"/>
  <c r="BP151" i="12"/>
  <c r="BU151" i="12"/>
  <c r="BT150" i="12"/>
  <c r="BY150" i="12"/>
  <c r="BS150" i="12"/>
  <c r="BX150" i="12"/>
  <c r="CC150" i="12"/>
  <c r="CH150" i="12"/>
  <c r="CM150" i="12"/>
  <c r="CR150" i="12"/>
  <c r="CW150" i="12"/>
  <c r="DB150" i="12"/>
  <c r="DG150" i="12"/>
  <c r="DL150" i="12"/>
  <c r="DQ150" i="12"/>
  <c r="DV150" i="12"/>
  <c r="BR150" i="12"/>
  <c r="BW150" i="12"/>
  <c r="CB150" i="12"/>
  <c r="CG150" i="12"/>
  <c r="CL150" i="12"/>
  <c r="CQ150" i="12"/>
  <c r="CV150" i="12"/>
  <c r="DA150" i="12"/>
  <c r="DF150" i="12"/>
  <c r="DK150" i="12"/>
  <c r="DP150" i="12"/>
  <c r="DU150" i="12"/>
  <c r="BQ150" i="12"/>
  <c r="BV150" i="12"/>
  <c r="CA150" i="12"/>
  <c r="CF150" i="12"/>
  <c r="CK150" i="12"/>
  <c r="CP150" i="12"/>
  <c r="CU150" i="12"/>
  <c r="CZ150" i="12"/>
  <c r="DE150" i="12"/>
  <c r="DJ150" i="12"/>
  <c r="DO150" i="12"/>
  <c r="DT150" i="12"/>
  <c r="BP150" i="12"/>
  <c r="BU150" i="12"/>
  <c r="BT149" i="12"/>
  <c r="BY149" i="12"/>
  <c r="BS149" i="12"/>
  <c r="BX149" i="12"/>
  <c r="CC149" i="12"/>
  <c r="CH149" i="12"/>
  <c r="CM149" i="12"/>
  <c r="CR149" i="12"/>
  <c r="CW149" i="12"/>
  <c r="DB149" i="12"/>
  <c r="DG149" i="12"/>
  <c r="DL149" i="12"/>
  <c r="DQ149" i="12"/>
  <c r="DV149" i="12"/>
  <c r="BR149" i="12"/>
  <c r="BW149" i="12"/>
  <c r="CB149" i="12"/>
  <c r="CG149" i="12"/>
  <c r="CL149" i="12"/>
  <c r="CQ149" i="12"/>
  <c r="CV149" i="12"/>
  <c r="DA149" i="12"/>
  <c r="DF149" i="12"/>
  <c r="DK149" i="12"/>
  <c r="DP149" i="12"/>
  <c r="DU149" i="12"/>
  <c r="BQ149" i="12"/>
  <c r="BV149" i="12"/>
  <c r="CA149" i="12"/>
  <c r="CF149" i="12"/>
  <c r="CK149" i="12"/>
  <c r="CP149" i="12"/>
  <c r="CU149" i="12"/>
  <c r="CZ149" i="12"/>
  <c r="DE149" i="12"/>
  <c r="DJ149" i="12"/>
  <c r="DO149" i="12"/>
  <c r="DT149" i="12"/>
  <c r="BP149" i="12"/>
  <c r="BU149" i="12"/>
  <c r="BT148" i="12"/>
  <c r="BY148" i="12"/>
  <c r="BS148" i="12"/>
  <c r="BX148" i="12"/>
  <c r="CC148" i="12"/>
  <c r="CH148" i="12"/>
  <c r="CM148" i="12"/>
  <c r="CR148" i="12"/>
  <c r="CW148" i="12"/>
  <c r="DB148" i="12"/>
  <c r="DG148" i="12"/>
  <c r="DL148" i="12"/>
  <c r="DQ148" i="12"/>
  <c r="DV148" i="12"/>
  <c r="BR148" i="12"/>
  <c r="BW148" i="12"/>
  <c r="CB148" i="12"/>
  <c r="CG148" i="12"/>
  <c r="CL148" i="12"/>
  <c r="CQ148" i="12"/>
  <c r="CV148" i="12"/>
  <c r="DA148" i="12"/>
  <c r="DF148" i="12"/>
  <c r="DK148" i="12"/>
  <c r="DP148" i="12"/>
  <c r="DU148" i="12"/>
  <c r="BQ148" i="12"/>
  <c r="BV148" i="12"/>
  <c r="CA148" i="12"/>
  <c r="CF148" i="12"/>
  <c r="CK148" i="12"/>
  <c r="CP148" i="12"/>
  <c r="CU148" i="12"/>
  <c r="CZ148" i="12"/>
  <c r="DE148" i="12"/>
  <c r="DJ148" i="12"/>
  <c r="DO148" i="12"/>
  <c r="DT148" i="12"/>
  <c r="BP148" i="12"/>
  <c r="BU148" i="12"/>
  <c r="BT147" i="12"/>
  <c r="BY147" i="12"/>
  <c r="BS147" i="12"/>
  <c r="BX147" i="12"/>
  <c r="CC147" i="12"/>
  <c r="CH147" i="12"/>
  <c r="CM147" i="12"/>
  <c r="CR147" i="12"/>
  <c r="CW147" i="12"/>
  <c r="DB147" i="12"/>
  <c r="DG147" i="12"/>
  <c r="DL147" i="12"/>
  <c r="DQ147" i="12"/>
  <c r="DV147" i="12"/>
  <c r="BR147" i="12"/>
  <c r="BW147" i="12"/>
  <c r="CB147" i="12"/>
  <c r="CG147" i="12"/>
  <c r="CL147" i="12"/>
  <c r="CQ147" i="12"/>
  <c r="CV147" i="12"/>
  <c r="DA147" i="12"/>
  <c r="DF147" i="12"/>
  <c r="DK147" i="12"/>
  <c r="DP147" i="12"/>
  <c r="DU147" i="12"/>
  <c r="BQ147" i="12"/>
  <c r="BV147" i="12"/>
  <c r="CA147" i="12"/>
  <c r="CF147" i="12"/>
  <c r="CK147" i="12"/>
  <c r="CP147" i="12"/>
  <c r="CU147" i="12"/>
  <c r="CZ147" i="12"/>
  <c r="DE147" i="12"/>
  <c r="DJ147" i="12"/>
  <c r="DO147" i="12"/>
  <c r="DT147" i="12"/>
  <c r="BP147" i="12"/>
  <c r="BU147" i="12"/>
  <c r="BT146" i="12"/>
  <c r="BY146" i="12"/>
  <c r="BS146" i="12"/>
  <c r="BX146" i="12"/>
  <c r="CC146" i="12"/>
  <c r="CH146" i="12"/>
  <c r="CM146" i="12"/>
  <c r="CR146" i="12"/>
  <c r="CW146" i="12"/>
  <c r="DB146" i="12"/>
  <c r="DG146" i="12"/>
  <c r="DL146" i="12"/>
  <c r="DQ146" i="12"/>
  <c r="DV146" i="12"/>
  <c r="BR146" i="12"/>
  <c r="BW146" i="12"/>
  <c r="CB146" i="12"/>
  <c r="CG146" i="12"/>
  <c r="CL146" i="12"/>
  <c r="CQ146" i="12"/>
  <c r="CV146" i="12"/>
  <c r="DA146" i="12"/>
  <c r="DF146" i="12"/>
  <c r="DK146" i="12"/>
  <c r="DP146" i="12"/>
  <c r="DU146" i="12"/>
  <c r="BQ146" i="12"/>
  <c r="BV146" i="12"/>
  <c r="CA146" i="12"/>
  <c r="CF146" i="12"/>
  <c r="CK146" i="12"/>
  <c r="CP146" i="12"/>
  <c r="CU146" i="12"/>
  <c r="CZ146" i="12"/>
  <c r="DE146" i="12"/>
  <c r="DJ146" i="12"/>
  <c r="DO146" i="12"/>
  <c r="DT146" i="12"/>
  <c r="BP146" i="12"/>
  <c r="BU146" i="12"/>
  <c r="BT145" i="12"/>
  <c r="BY145" i="12"/>
  <c r="CD145" i="12"/>
  <c r="CI145" i="12"/>
  <c r="CN145" i="12"/>
  <c r="CS145" i="12"/>
  <c r="CX145" i="12"/>
  <c r="DC145" i="12"/>
  <c r="DH145" i="12"/>
  <c r="DM145" i="12"/>
  <c r="DR145" i="12"/>
  <c r="DW145" i="12"/>
  <c r="BS145" i="12"/>
  <c r="BX145" i="12"/>
  <c r="CC145" i="12"/>
  <c r="CH145" i="12"/>
  <c r="CM145" i="12"/>
  <c r="CR145" i="12"/>
  <c r="CW145" i="12"/>
  <c r="DB145" i="12"/>
  <c r="DG145" i="12"/>
  <c r="DL145" i="12"/>
  <c r="DQ145" i="12"/>
  <c r="DV145" i="12"/>
  <c r="BR145" i="12"/>
  <c r="BW145" i="12"/>
  <c r="CB145" i="12"/>
  <c r="CG145" i="12"/>
  <c r="CL145" i="12"/>
  <c r="CQ145" i="12"/>
  <c r="CV145" i="12"/>
  <c r="DA145" i="12"/>
  <c r="DF145" i="12"/>
  <c r="DK145" i="12"/>
  <c r="DP145" i="12"/>
  <c r="DU145" i="12"/>
  <c r="BQ145" i="12"/>
  <c r="BV145" i="12"/>
  <c r="CA145" i="12"/>
  <c r="CF145" i="12"/>
  <c r="CK145" i="12"/>
  <c r="CP145" i="12"/>
  <c r="CU145" i="12"/>
  <c r="CZ145" i="12"/>
  <c r="DE145" i="12"/>
  <c r="DJ145" i="12"/>
  <c r="DO145" i="12"/>
  <c r="DT145" i="12"/>
  <c r="BP145" i="12"/>
  <c r="BU145" i="12"/>
  <c r="BZ145" i="12"/>
  <c r="CE145" i="12"/>
  <c r="CJ145" i="12"/>
  <c r="CO145" i="12"/>
  <c r="CT145" i="12"/>
  <c r="CY145" i="12"/>
  <c r="DD145" i="12"/>
  <c r="BT144" i="12"/>
  <c r="BY144" i="12"/>
  <c r="CD144" i="12"/>
  <c r="CI144" i="12"/>
  <c r="CN144" i="12"/>
  <c r="CS144" i="12"/>
  <c r="CX144" i="12"/>
  <c r="DC144" i="12"/>
  <c r="DH144" i="12"/>
  <c r="DM144" i="12"/>
  <c r="DR144" i="12"/>
  <c r="DW144" i="12"/>
  <c r="BS144" i="12"/>
  <c r="BX144" i="12"/>
  <c r="CC144" i="12"/>
  <c r="CH144" i="12"/>
  <c r="CM144" i="12"/>
  <c r="CR144" i="12"/>
  <c r="CW144" i="12"/>
  <c r="DB144" i="12"/>
  <c r="DG144" i="12"/>
  <c r="DL144" i="12"/>
  <c r="DQ144" i="12"/>
  <c r="DV144" i="12"/>
  <c r="BR144" i="12"/>
  <c r="BW144" i="12"/>
  <c r="CB144" i="12"/>
  <c r="CG144" i="12"/>
  <c r="CL144" i="12"/>
  <c r="CQ144" i="12"/>
  <c r="CV144" i="12"/>
  <c r="DA144" i="12"/>
  <c r="DF144" i="12"/>
  <c r="DK144" i="12"/>
  <c r="DP144" i="12"/>
  <c r="DU144" i="12"/>
  <c r="BQ144" i="12"/>
  <c r="BV144" i="12"/>
  <c r="CA144" i="12"/>
  <c r="CF144" i="12"/>
  <c r="CK144" i="12"/>
  <c r="CP144" i="12"/>
  <c r="CU144" i="12"/>
  <c r="CZ144" i="12"/>
  <c r="DE144" i="12"/>
  <c r="DJ144" i="12"/>
  <c r="DO144" i="12"/>
  <c r="DT144" i="12"/>
  <c r="BP144" i="12"/>
  <c r="BU144" i="12"/>
  <c r="BZ144" i="12"/>
  <c r="CE144" i="12"/>
  <c r="CJ144" i="12"/>
  <c r="CO144" i="12"/>
  <c r="CT144" i="12"/>
  <c r="CY144" i="12"/>
  <c r="DD144" i="12"/>
  <c r="BT143" i="12"/>
  <c r="BY143" i="12"/>
  <c r="CD143" i="12"/>
  <c r="CI143" i="12"/>
  <c r="CN143" i="12"/>
  <c r="CS143" i="12"/>
  <c r="CX143" i="12"/>
  <c r="DC143" i="12"/>
  <c r="DH143" i="12"/>
  <c r="DM143" i="12"/>
  <c r="DR143" i="12"/>
  <c r="DW143" i="12"/>
  <c r="BS143" i="12"/>
  <c r="BX143" i="12"/>
  <c r="CC143" i="12"/>
  <c r="CH143" i="12"/>
  <c r="CM143" i="12"/>
  <c r="CR143" i="12"/>
  <c r="CW143" i="12"/>
  <c r="DB143" i="12"/>
  <c r="DG143" i="12"/>
  <c r="DL143" i="12"/>
  <c r="DQ143" i="12"/>
  <c r="DV143" i="12"/>
  <c r="BR143" i="12"/>
  <c r="BW143" i="12"/>
  <c r="CB143" i="12"/>
  <c r="CG143" i="12"/>
  <c r="CL143" i="12"/>
  <c r="CQ143" i="12"/>
  <c r="CV143" i="12"/>
  <c r="DA143" i="12"/>
  <c r="DF143" i="12"/>
  <c r="DK143" i="12"/>
  <c r="DP143" i="12"/>
  <c r="DU143" i="12"/>
  <c r="BQ143" i="12"/>
  <c r="BV143" i="12"/>
  <c r="CA143" i="12"/>
  <c r="CF143" i="12"/>
  <c r="CK143" i="12"/>
  <c r="CP143" i="12"/>
  <c r="CU143" i="12"/>
  <c r="CZ143" i="12"/>
  <c r="DE143" i="12"/>
  <c r="DJ143" i="12"/>
  <c r="DO143" i="12"/>
  <c r="DT143" i="12"/>
  <c r="BP143" i="12"/>
  <c r="BU143" i="12"/>
  <c r="BZ143" i="12"/>
  <c r="CE143" i="12"/>
  <c r="CJ143" i="12"/>
  <c r="CO143" i="12"/>
  <c r="CT143" i="12"/>
  <c r="CY143" i="12"/>
  <c r="DD143" i="12"/>
  <c r="BT142" i="12"/>
  <c r="BY142" i="12"/>
  <c r="CD142" i="12"/>
  <c r="CI142" i="12"/>
  <c r="CN142" i="12"/>
  <c r="CS142" i="12"/>
  <c r="CX142" i="12"/>
  <c r="DC142" i="12"/>
  <c r="DH142" i="12"/>
  <c r="DM142" i="12"/>
  <c r="DR142" i="12"/>
  <c r="DW142" i="12"/>
  <c r="BS142" i="12"/>
  <c r="BX142" i="12"/>
  <c r="CC142" i="12"/>
  <c r="CH142" i="12"/>
  <c r="CM142" i="12"/>
  <c r="CR142" i="12"/>
  <c r="CW142" i="12"/>
  <c r="DB142" i="12"/>
  <c r="DG142" i="12"/>
  <c r="DL142" i="12"/>
  <c r="DQ142" i="12"/>
  <c r="DV142" i="12"/>
  <c r="BR142" i="12"/>
  <c r="BW142" i="12"/>
  <c r="CB142" i="12"/>
  <c r="CG142" i="12"/>
  <c r="CL142" i="12"/>
  <c r="CQ142" i="12"/>
  <c r="CV142" i="12"/>
  <c r="DA142" i="12"/>
  <c r="DF142" i="12"/>
  <c r="DK142" i="12"/>
  <c r="DP142" i="12"/>
  <c r="DU142" i="12"/>
  <c r="BQ142" i="12"/>
  <c r="BV142" i="12"/>
  <c r="CA142" i="12"/>
  <c r="CF142" i="12"/>
  <c r="CK142" i="12"/>
  <c r="CP142" i="12"/>
  <c r="CU142" i="12"/>
  <c r="CZ142" i="12"/>
  <c r="DE142" i="12"/>
  <c r="DJ142" i="12"/>
  <c r="DO142" i="12"/>
  <c r="DT142" i="12"/>
  <c r="BP142" i="12"/>
  <c r="BU142" i="12"/>
  <c r="BZ142" i="12"/>
  <c r="CE142" i="12"/>
  <c r="CJ142" i="12"/>
  <c r="CO142" i="12"/>
  <c r="CT142" i="12"/>
  <c r="CY142" i="12"/>
  <c r="DD142" i="12"/>
  <c r="BT141" i="12"/>
  <c r="BY141" i="12"/>
  <c r="CD141" i="12"/>
  <c r="CI141" i="12"/>
  <c r="CN141" i="12"/>
  <c r="CS141" i="12"/>
  <c r="CX141" i="12"/>
  <c r="DC141" i="12"/>
  <c r="DH141" i="12"/>
  <c r="DM141" i="12"/>
  <c r="DR141" i="12"/>
  <c r="DW141" i="12"/>
  <c r="BS141" i="12"/>
  <c r="BX141" i="12"/>
  <c r="CC141" i="12"/>
  <c r="CH141" i="12"/>
  <c r="CM141" i="12"/>
  <c r="CR141" i="12"/>
  <c r="CW141" i="12"/>
  <c r="DB141" i="12"/>
  <c r="DG141" i="12"/>
  <c r="DL141" i="12"/>
  <c r="DQ141" i="12"/>
  <c r="DV141" i="12"/>
  <c r="BR141" i="12"/>
  <c r="BW141" i="12"/>
  <c r="CB141" i="12"/>
  <c r="CG141" i="12"/>
  <c r="CL141" i="12"/>
  <c r="CQ141" i="12"/>
  <c r="CV141" i="12"/>
  <c r="DA141" i="12"/>
  <c r="DF141" i="12"/>
  <c r="DK141" i="12"/>
  <c r="DP141" i="12"/>
  <c r="DU141" i="12"/>
  <c r="BQ141" i="12"/>
  <c r="BV141" i="12"/>
  <c r="CA141" i="12"/>
  <c r="CF141" i="12"/>
  <c r="CK141" i="12"/>
  <c r="CP141" i="12"/>
  <c r="CU141" i="12"/>
  <c r="CZ141" i="12"/>
  <c r="DE141" i="12"/>
  <c r="DJ141" i="12"/>
  <c r="DO141" i="12"/>
  <c r="DT141" i="12"/>
  <c r="BP141" i="12"/>
  <c r="BU141" i="12"/>
  <c r="BZ141" i="12"/>
  <c r="CE141" i="12"/>
  <c r="CJ141" i="12"/>
  <c r="CO141" i="12"/>
  <c r="CT141" i="12"/>
  <c r="CY141" i="12"/>
  <c r="DD141" i="12"/>
  <c r="BT140" i="12"/>
  <c r="BY140" i="12"/>
  <c r="CD140" i="12"/>
  <c r="CI140" i="12"/>
  <c r="CN140" i="12"/>
  <c r="CS140" i="12"/>
  <c r="CX140" i="12"/>
  <c r="DC140" i="12"/>
  <c r="DH140" i="12"/>
  <c r="DM140" i="12"/>
  <c r="DR140" i="12"/>
  <c r="DW140" i="12"/>
  <c r="BS140" i="12"/>
  <c r="BX140" i="12"/>
  <c r="CC140" i="12"/>
  <c r="CH140" i="12"/>
  <c r="CM140" i="12"/>
  <c r="CR140" i="12"/>
  <c r="CW140" i="12"/>
  <c r="DB140" i="12"/>
  <c r="DG140" i="12"/>
  <c r="DL140" i="12"/>
  <c r="DQ140" i="12"/>
  <c r="DV140" i="12"/>
  <c r="BR140" i="12"/>
  <c r="BW140" i="12"/>
  <c r="CB140" i="12"/>
  <c r="CG140" i="12"/>
  <c r="CL140" i="12"/>
  <c r="CQ140" i="12"/>
  <c r="CV140" i="12"/>
  <c r="DA140" i="12"/>
  <c r="DF140" i="12"/>
  <c r="DK140" i="12"/>
  <c r="DP140" i="12"/>
  <c r="DU140" i="12"/>
  <c r="BQ140" i="12"/>
  <c r="BV140" i="12"/>
  <c r="CA140" i="12"/>
  <c r="CF140" i="12"/>
  <c r="CK140" i="12"/>
  <c r="CP140" i="12"/>
  <c r="CU140" i="12"/>
  <c r="CZ140" i="12"/>
  <c r="DE140" i="12"/>
  <c r="DJ140" i="12"/>
  <c r="DO140" i="12"/>
  <c r="DT140" i="12"/>
  <c r="BP140" i="12"/>
  <c r="BU140" i="12"/>
  <c r="BZ140" i="12"/>
  <c r="CE140" i="12"/>
  <c r="CJ140" i="12"/>
  <c r="CO140" i="12"/>
  <c r="CT140" i="12"/>
  <c r="CY140" i="12"/>
  <c r="DD140" i="12"/>
  <c r="BT139" i="12"/>
  <c r="BY139" i="12"/>
  <c r="CD139" i="12"/>
  <c r="CI139" i="12"/>
  <c r="CN139" i="12"/>
  <c r="CS139" i="12"/>
  <c r="CX139" i="12"/>
  <c r="DC139" i="12"/>
  <c r="DH139" i="12"/>
  <c r="DM139" i="12"/>
  <c r="DR139" i="12"/>
  <c r="DW139" i="12"/>
  <c r="BS139" i="12"/>
  <c r="BX139" i="12"/>
  <c r="CC139" i="12"/>
  <c r="CH139" i="12"/>
  <c r="CM139" i="12"/>
  <c r="CR139" i="12"/>
  <c r="CW139" i="12"/>
  <c r="DB139" i="12"/>
  <c r="DG139" i="12"/>
  <c r="DL139" i="12"/>
  <c r="DQ139" i="12"/>
  <c r="DV139" i="12"/>
  <c r="BR139" i="12"/>
  <c r="BW139" i="12"/>
  <c r="CB139" i="12"/>
  <c r="CG139" i="12"/>
  <c r="CL139" i="12"/>
  <c r="CQ139" i="12"/>
  <c r="CV139" i="12"/>
  <c r="DA139" i="12"/>
  <c r="DF139" i="12"/>
  <c r="DK139" i="12"/>
  <c r="DP139" i="12"/>
  <c r="DU139" i="12"/>
  <c r="BQ139" i="12"/>
  <c r="BV139" i="12"/>
  <c r="CA139" i="12"/>
  <c r="CF139" i="12"/>
  <c r="CK139" i="12"/>
  <c r="CP139" i="12"/>
  <c r="CU139" i="12"/>
  <c r="CZ139" i="12"/>
  <c r="DE139" i="12"/>
  <c r="DJ139" i="12"/>
  <c r="DO139" i="12"/>
  <c r="DT139" i="12"/>
  <c r="BP139" i="12"/>
  <c r="BU139" i="12"/>
  <c r="BZ139" i="12"/>
  <c r="CE139" i="12"/>
  <c r="CJ139" i="12"/>
  <c r="CO139" i="12"/>
  <c r="CT139" i="12"/>
  <c r="CY139" i="12"/>
  <c r="DD139" i="12"/>
  <c r="BT138" i="12"/>
  <c r="BY138" i="12"/>
  <c r="CD138" i="12"/>
  <c r="CI138" i="12"/>
  <c r="CN138" i="12"/>
  <c r="CS138" i="12"/>
  <c r="CX138" i="12"/>
  <c r="DC138" i="12"/>
  <c r="DH138" i="12"/>
  <c r="DM138" i="12"/>
  <c r="DR138" i="12"/>
  <c r="DW138" i="12"/>
  <c r="BS138" i="12"/>
  <c r="BX138" i="12"/>
  <c r="CC138" i="12"/>
  <c r="CH138" i="12"/>
  <c r="CM138" i="12"/>
  <c r="CR138" i="12"/>
  <c r="CW138" i="12"/>
  <c r="DB138" i="12"/>
  <c r="DG138" i="12"/>
  <c r="DL138" i="12"/>
  <c r="DQ138" i="12"/>
  <c r="DV138" i="12"/>
  <c r="BR138" i="12"/>
  <c r="BW138" i="12"/>
  <c r="CB138" i="12"/>
  <c r="CG138" i="12"/>
  <c r="CL138" i="12"/>
  <c r="CQ138" i="12"/>
  <c r="CV138" i="12"/>
  <c r="DA138" i="12"/>
  <c r="DF138" i="12"/>
  <c r="DK138" i="12"/>
  <c r="DP138" i="12"/>
  <c r="DU138" i="12"/>
  <c r="BQ138" i="12"/>
  <c r="BV138" i="12"/>
  <c r="CA138" i="12"/>
  <c r="CF138" i="12"/>
  <c r="CK138" i="12"/>
  <c r="CP138" i="12"/>
  <c r="CU138" i="12"/>
  <c r="CZ138" i="12"/>
  <c r="DE138" i="12"/>
  <c r="DJ138" i="12"/>
  <c r="DO138" i="12"/>
  <c r="DT138" i="12"/>
  <c r="BP138" i="12"/>
  <c r="BU138" i="12"/>
  <c r="BZ138" i="12"/>
  <c r="CE138" i="12"/>
  <c r="CJ138" i="12"/>
  <c r="CO138" i="12"/>
  <c r="CT138" i="12"/>
  <c r="CY138" i="12"/>
  <c r="DD138" i="12"/>
  <c r="BT137" i="12"/>
  <c r="BY137" i="12"/>
  <c r="CD137" i="12"/>
  <c r="CI137" i="12"/>
  <c r="CN137" i="12"/>
  <c r="CS137" i="12"/>
  <c r="CX137" i="12"/>
  <c r="DC137" i="12"/>
  <c r="DH137" i="12"/>
  <c r="DM137" i="12"/>
  <c r="DR137" i="12"/>
  <c r="DW137" i="12"/>
  <c r="BS137" i="12"/>
  <c r="BX137" i="12"/>
  <c r="CC137" i="12"/>
  <c r="CH137" i="12"/>
  <c r="CM137" i="12"/>
  <c r="CR137" i="12"/>
  <c r="CW137" i="12"/>
  <c r="DB137" i="12"/>
  <c r="DG137" i="12"/>
  <c r="DL137" i="12"/>
  <c r="DQ137" i="12"/>
  <c r="DV137" i="12"/>
  <c r="BR137" i="12"/>
  <c r="BW137" i="12"/>
  <c r="CB137" i="12"/>
  <c r="CG137" i="12"/>
  <c r="CL137" i="12"/>
  <c r="CQ137" i="12"/>
  <c r="CV137" i="12"/>
  <c r="DA137" i="12"/>
  <c r="DF137" i="12"/>
  <c r="DK137" i="12"/>
  <c r="DP137" i="12"/>
  <c r="DU137" i="12"/>
  <c r="BQ137" i="12"/>
  <c r="BV137" i="12"/>
  <c r="CA137" i="12"/>
  <c r="CF137" i="12"/>
  <c r="CK137" i="12"/>
  <c r="CP137" i="12"/>
  <c r="CU137" i="12"/>
  <c r="CZ137" i="12"/>
  <c r="DE137" i="12"/>
  <c r="DJ137" i="12"/>
  <c r="DO137" i="12"/>
  <c r="DT137" i="12"/>
  <c r="BP137" i="12"/>
  <c r="BU137" i="12"/>
  <c r="BZ137" i="12"/>
  <c r="CE137" i="12"/>
  <c r="CJ137" i="12"/>
  <c r="CO137" i="12"/>
  <c r="CT137" i="12"/>
  <c r="CY137" i="12"/>
  <c r="DD137" i="12"/>
  <c r="BT136" i="12"/>
  <c r="BY136" i="12"/>
  <c r="CD136" i="12"/>
  <c r="CI136" i="12"/>
  <c r="CN136" i="12"/>
  <c r="CS136" i="12"/>
  <c r="CX136" i="12"/>
  <c r="DC136" i="12"/>
  <c r="DH136" i="12"/>
  <c r="DM136" i="12"/>
  <c r="DR136" i="12"/>
  <c r="DW136" i="12"/>
  <c r="BS136" i="12"/>
  <c r="BX136" i="12"/>
  <c r="CC136" i="12"/>
  <c r="CH136" i="12"/>
  <c r="CM136" i="12"/>
  <c r="CR136" i="12"/>
  <c r="CW136" i="12"/>
  <c r="DB136" i="12"/>
  <c r="DG136" i="12"/>
  <c r="DL136" i="12"/>
  <c r="DQ136" i="12"/>
  <c r="DV136" i="12"/>
  <c r="BR136" i="12"/>
  <c r="BW136" i="12"/>
  <c r="CB136" i="12"/>
  <c r="CG136" i="12"/>
  <c r="CL136" i="12"/>
  <c r="CQ136" i="12"/>
  <c r="CV136" i="12"/>
  <c r="DA136" i="12"/>
  <c r="DF136" i="12"/>
  <c r="DK136" i="12"/>
  <c r="DP136" i="12"/>
  <c r="DU136" i="12"/>
  <c r="BQ136" i="12"/>
  <c r="BV136" i="12"/>
  <c r="CA136" i="12"/>
  <c r="CF136" i="12"/>
  <c r="CK136" i="12"/>
  <c r="CP136" i="12"/>
  <c r="CU136" i="12"/>
  <c r="CZ136" i="12"/>
  <c r="DE136" i="12"/>
  <c r="DJ136" i="12"/>
  <c r="DO136" i="12"/>
  <c r="DT136" i="12"/>
  <c r="BP136" i="12"/>
  <c r="BU136" i="12"/>
  <c r="BZ136" i="12"/>
  <c r="CE136" i="12"/>
  <c r="CJ136" i="12"/>
  <c r="CO136" i="12"/>
  <c r="CT136" i="12"/>
  <c r="CY136" i="12"/>
  <c r="DD136" i="12"/>
  <c r="BT135" i="12"/>
  <c r="BY135" i="12"/>
  <c r="CD135" i="12"/>
  <c r="CI135" i="12"/>
  <c r="CN135" i="12"/>
  <c r="CS135" i="12"/>
  <c r="CX135" i="12"/>
  <c r="DC135" i="12"/>
  <c r="DH135" i="12"/>
  <c r="DM135" i="12"/>
  <c r="DR135" i="12"/>
  <c r="DW135" i="12"/>
  <c r="BS135" i="12"/>
  <c r="BX135" i="12"/>
  <c r="CC135" i="12"/>
  <c r="CH135" i="12"/>
  <c r="CM135" i="12"/>
  <c r="CR135" i="12"/>
  <c r="CW135" i="12"/>
  <c r="DB135" i="12"/>
  <c r="DG135" i="12"/>
  <c r="DL135" i="12"/>
  <c r="DQ135" i="12"/>
  <c r="DV135" i="12"/>
  <c r="BR135" i="12"/>
  <c r="BW135" i="12"/>
  <c r="CB135" i="12"/>
  <c r="CG135" i="12"/>
  <c r="CL135" i="12"/>
  <c r="CQ135" i="12"/>
  <c r="CV135" i="12"/>
  <c r="DA135" i="12"/>
  <c r="DF135" i="12"/>
  <c r="DK135" i="12"/>
  <c r="DP135" i="12"/>
  <c r="DU135" i="12"/>
  <c r="BQ135" i="12"/>
  <c r="BV135" i="12"/>
  <c r="CA135" i="12"/>
  <c r="CF135" i="12"/>
  <c r="CK135" i="12"/>
  <c r="CP135" i="12"/>
  <c r="CU135" i="12"/>
  <c r="CZ135" i="12"/>
  <c r="DE135" i="12"/>
  <c r="DJ135" i="12"/>
  <c r="DO135" i="12"/>
  <c r="DT135" i="12"/>
  <c r="BP135" i="12"/>
  <c r="BU135" i="12"/>
  <c r="BZ135" i="12"/>
  <c r="CE135" i="12"/>
  <c r="CJ135" i="12"/>
  <c r="CO135" i="12"/>
  <c r="CT135" i="12"/>
  <c r="CY135" i="12"/>
  <c r="DD135" i="12"/>
  <c r="BT134" i="12"/>
  <c r="BY134" i="12"/>
  <c r="CD134" i="12"/>
  <c r="CI134" i="12"/>
  <c r="CN134" i="12"/>
  <c r="CS134" i="12"/>
  <c r="CX134" i="12"/>
  <c r="DC134" i="12"/>
  <c r="DH134" i="12"/>
  <c r="DM134" i="12"/>
  <c r="DR134" i="12"/>
  <c r="DW134" i="12"/>
  <c r="BS134" i="12"/>
  <c r="BX134" i="12"/>
  <c r="CC134" i="12"/>
  <c r="CH134" i="12"/>
  <c r="CM134" i="12"/>
  <c r="CR134" i="12"/>
  <c r="CW134" i="12"/>
  <c r="DB134" i="12"/>
  <c r="DG134" i="12"/>
  <c r="DL134" i="12"/>
  <c r="DQ134" i="12"/>
  <c r="DV134" i="12"/>
  <c r="BR134" i="12"/>
  <c r="BW134" i="12"/>
  <c r="CB134" i="12"/>
  <c r="CG134" i="12"/>
  <c r="CL134" i="12"/>
  <c r="CQ134" i="12"/>
  <c r="CV134" i="12"/>
  <c r="DA134" i="12"/>
  <c r="DF134" i="12"/>
  <c r="DK134" i="12"/>
  <c r="DP134" i="12"/>
  <c r="DU134" i="12"/>
  <c r="BQ134" i="12"/>
  <c r="BV134" i="12"/>
  <c r="CA134" i="12"/>
  <c r="CF134" i="12"/>
  <c r="CK134" i="12"/>
  <c r="CP134" i="12"/>
  <c r="CU134" i="12"/>
  <c r="CZ134" i="12"/>
  <c r="DE134" i="12"/>
  <c r="DJ134" i="12"/>
  <c r="DO134" i="12"/>
  <c r="DT134" i="12"/>
  <c r="BP134" i="12"/>
  <c r="BU134" i="12"/>
  <c r="BZ134" i="12"/>
  <c r="CE134" i="12"/>
  <c r="CJ134" i="12"/>
  <c r="CO134" i="12"/>
  <c r="CT134" i="12"/>
  <c r="CY134" i="12"/>
  <c r="DD134" i="12"/>
  <c r="BT133" i="12"/>
  <c r="BY133" i="12"/>
  <c r="CD133" i="12"/>
  <c r="CI133" i="12"/>
  <c r="CN133" i="12"/>
  <c r="CS133" i="12"/>
  <c r="CX133" i="12"/>
  <c r="DC133" i="12"/>
  <c r="DH133" i="12"/>
  <c r="DM133" i="12"/>
  <c r="DR133" i="12"/>
  <c r="DW133" i="12"/>
  <c r="BS133" i="12"/>
  <c r="BX133" i="12"/>
  <c r="CC133" i="12"/>
  <c r="CH133" i="12"/>
  <c r="CM133" i="12"/>
  <c r="CR133" i="12"/>
  <c r="CW133" i="12"/>
  <c r="DB133" i="12"/>
  <c r="DG133" i="12"/>
  <c r="DL133" i="12"/>
  <c r="DQ133" i="12"/>
  <c r="DV133" i="12"/>
  <c r="BR133" i="12"/>
  <c r="BW133" i="12"/>
  <c r="CB133" i="12"/>
  <c r="CG133" i="12"/>
  <c r="CL133" i="12"/>
  <c r="CQ133" i="12"/>
  <c r="CV133" i="12"/>
  <c r="DA133" i="12"/>
  <c r="DF133" i="12"/>
  <c r="DK133" i="12"/>
  <c r="DP133" i="12"/>
  <c r="DU133" i="12"/>
  <c r="BQ133" i="12"/>
  <c r="BV133" i="12"/>
  <c r="CA133" i="12"/>
  <c r="CF133" i="12"/>
  <c r="CK133" i="12"/>
  <c r="CP133" i="12"/>
  <c r="CU133" i="12"/>
  <c r="CZ133" i="12"/>
  <c r="DE133" i="12"/>
  <c r="DJ133" i="12"/>
  <c r="DO133" i="12"/>
  <c r="DT133" i="12"/>
  <c r="BP133" i="12"/>
  <c r="BU133" i="12"/>
  <c r="BZ133" i="12"/>
  <c r="CE133" i="12"/>
  <c r="CJ133" i="12"/>
  <c r="CO133" i="12"/>
  <c r="CT133" i="12"/>
  <c r="CY133" i="12"/>
  <c r="DD133" i="12"/>
  <c r="BT132" i="12"/>
  <c r="BY132" i="12"/>
  <c r="CD132" i="12"/>
  <c r="CI132" i="12"/>
  <c r="CN132" i="12"/>
  <c r="CS132" i="12"/>
  <c r="CX132" i="12"/>
  <c r="DC132" i="12"/>
  <c r="DH132" i="12"/>
  <c r="DM132" i="12"/>
  <c r="DR132" i="12"/>
  <c r="DW132" i="12"/>
  <c r="BS132" i="12"/>
  <c r="BX132" i="12"/>
  <c r="CC132" i="12"/>
  <c r="CH132" i="12"/>
  <c r="CM132" i="12"/>
  <c r="CR132" i="12"/>
  <c r="CW132" i="12"/>
  <c r="DB132" i="12"/>
  <c r="DG132" i="12"/>
  <c r="DL132" i="12"/>
  <c r="DQ132" i="12"/>
  <c r="DV132" i="12"/>
  <c r="BR132" i="12"/>
  <c r="BW132" i="12"/>
  <c r="CB132" i="12"/>
  <c r="CG132" i="12"/>
  <c r="CL132" i="12"/>
  <c r="CQ132" i="12"/>
  <c r="CV132" i="12"/>
  <c r="DA132" i="12"/>
  <c r="DF132" i="12"/>
  <c r="DK132" i="12"/>
  <c r="DP132" i="12"/>
  <c r="DU132" i="12"/>
  <c r="BQ132" i="12"/>
  <c r="BV132" i="12"/>
  <c r="CA132" i="12"/>
  <c r="CF132" i="12"/>
  <c r="CK132" i="12"/>
  <c r="CP132" i="12"/>
  <c r="CU132" i="12"/>
  <c r="CZ132" i="12"/>
  <c r="DE132" i="12"/>
  <c r="DJ132" i="12"/>
  <c r="DO132" i="12"/>
  <c r="DT132" i="12"/>
  <c r="BP132" i="12"/>
  <c r="BU132" i="12"/>
  <c r="BZ132" i="12"/>
  <c r="CE132" i="12"/>
  <c r="CJ132" i="12"/>
  <c r="CO132" i="12"/>
  <c r="CT132" i="12"/>
  <c r="CY132" i="12"/>
  <c r="DD132" i="12"/>
  <c r="BT131" i="12"/>
  <c r="BY131" i="12"/>
  <c r="CD131" i="12"/>
  <c r="CI131" i="12"/>
  <c r="CN131" i="12"/>
  <c r="CS131" i="12"/>
  <c r="CX131" i="12"/>
  <c r="DC131" i="12"/>
  <c r="DH131" i="12"/>
  <c r="DM131" i="12"/>
  <c r="DR131" i="12"/>
  <c r="DW131" i="12"/>
  <c r="BS131" i="12"/>
  <c r="BX131" i="12"/>
  <c r="CC131" i="12"/>
  <c r="CH131" i="12"/>
  <c r="CM131" i="12"/>
  <c r="CR131" i="12"/>
  <c r="CW131" i="12"/>
  <c r="DB131" i="12"/>
  <c r="DG131" i="12"/>
  <c r="DL131" i="12"/>
  <c r="DQ131" i="12"/>
  <c r="DV131" i="12"/>
  <c r="BR131" i="12"/>
  <c r="BW131" i="12"/>
  <c r="CB131" i="12"/>
  <c r="CG131" i="12"/>
  <c r="CL131" i="12"/>
  <c r="CQ131" i="12"/>
  <c r="CV131" i="12"/>
  <c r="DA131" i="12"/>
  <c r="DF131" i="12"/>
  <c r="DK131" i="12"/>
  <c r="DP131" i="12"/>
  <c r="DU131" i="12"/>
  <c r="BQ131" i="12"/>
  <c r="BV131" i="12"/>
  <c r="CA131" i="12"/>
  <c r="CF131" i="12"/>
  <c r="CK131" i="12"/>
  <c r="CP131" i="12"/>
  <c r="CU131" i="12"/>
  <c r="CZ131" i="12"/>
  <c r="DE131" i="12"/>
  <c r="DJ131" i="12"/>
  <c r="DO131" i="12"/>
  <c r="DT131" i="12"/>
  <c r="BP131" i="12"/>
  <c r="BU131" i="12"/>
  <c r="BZ131" i="12"/>
  <c r="CE131" i="12"/>
  <c r="CJ131" i="12"/>
  <c r="CO131" i="12"/>
  <c r="CT131" i="12"/>
  <c r="CY131" i="12"/>
  <c r="DD131" i="12"/>
  <c r="BT130" i="12"/>
  <c r="BY130" i="12"/>
  <c r="CD130" i="12"/>
  <c r="CI130" i="12"/>
  <c r="CN130" i="12"/>
  <c r="CS130" i="12"/>
  <c r="CX130" i="12"/>
  <c r="DC130" i="12"/>
  <c r="DH130" i="12"/>
  <c r="DM130" i="12"/>
  <c r="DR130" i="12"/>
  <c r="DW130" i="12"/>
  <c r="BS130" i="12"/>
  <c r="BX130" i="12"/>
  <c r="CC130" i="12"/>
  <c r="CH130" i="12"/>
  <c r="CM130" i="12"/>
  <c r="CR130" i="12"/>
  <c r="CW130" i="12"/>
  <c r="DB130" i="12"/>
  <c r="DG130" i="12"/>
  <c r="DL130" i="12"/>
  <c r="DQ130" i="12"/>
  <c r="DV130" i="12"/>
  <c r="BR130" i="12"/>
  <c r="BW130" i="12"/>
  <c r="CB130" i="12"/>
  <c r="CG130" i="12"/>
  <c r="CL130" i="12"/>
  <c r="CQ130" i="12"/>
  <c r="CV130" i="12"/>
  <c r="DA130" i="12"/>
  <c r="DF130" i="12"/>
  <c r="DK130" i="12"/>
  <c r="DP130" i="12"/>
  <c r="DU130" i="12"/>
  <c r="BQ130" i="12"/>
  <c r="BV130" i="12"/>
  <c r="CA130" i="12"/>
  <c r="CF130" i="12"/>
  <c r="CK130" i="12"/>
  <c r="CP130" i="12"/>
  <c r="CU130" i="12"/>
  <c r="CZ130" i="12"/>
  <c r="DE130" i="12"/>
  <c r="DJ130" i="12"/>
  <c r="DO130" i="12"/>
  <c r="DT130" i="12"/>
  <c r="BP130" i="12"/>
  <c r="BU130" i="12"/>
  <c r="BZ130" i="12"/>
  <c r="CE130" i="12"/>
  <c r="CJ130" i="12"/>
  <c r="CO130" i="12"/>
  <c r="CT130" i="12"/>
  <c r="CY130" i="12"/>
  <c r="DD130" i="12"/>
  <c r="BT129" i="12"/>
  <c r="BY129" i="12"/>
  <c r="CD129" i="12"/>
  <c r="CI129" i="12"/>
  <c r="CN129" i="12"/>
  <c r="CS129" i="12"/>
  <c r="CX129" i="12"/>
  <c r="DC129" i="12"/>
  <c r="DH129" i="12"/>
  <c r="DM129" i="12"/>
  <c r="DR129" i="12"/>
  <c r="DW129" i="12"/>
  <c r="BS129" i="12"/>
  <c r="BX129" i="12"/>
  <c r="CC129" i="12"/>
  <c r="CH129" i="12"/>
  <c r="CM129" i="12"/>
  <c r="CR129" i="12"/>
  <c r="CW129" i="12"/>
  <c r="DB129" i="12"/>
  <c r="DG129" i="12"/>
  <c r="DL129" i="12"/>
  <c r="DQ129" i="12"/>
  <c r="DV129" i="12"/>
  <c r="BR129" i="12"/>
  <c r="BW129" i="12"/>
  <c r="CB129" i="12"/>
  <c r="CG129" i="12"/>
  <c r="CL129" i="12"/>
  <c r="CQ129" i="12"/>
  <c r="CV129" i="12"/>
  <c r="DA129" i="12"/>
  <c r="DF129" i="12"/>
  <c r="DK129" i="12"/>
  <c r="DP129" i="12"/>
  <c r="DU129" i="12"/>
  <c r="BQ129" i="12"/>
  <c r="BV129" i="12"/>
  <c r="CA129" i="12"/>
  <c r="CF129" i="12"/>
  <c r="CK129" i="12"/>
  <c r="CP129" i="12"/>
  <c r="CU129" i="12"/>
  <c r="CZ129" i="12"/>
  <c r="DE129" i="12"/>
  <c r="DJ129" i="12"/>
  <c r="DO129" i="12"/>
  <c r="DT129" i="12"/>
  <c r="BP129" i="12"/>
  <c r="BU129" i="12"/>
  <c r="BZ129" i="12"/>
  <c r="CE129" i="12"/>
  <c r="CJ129" i="12"/>
  <c r="CO129" i="12"/>
  <c r="CT129" i="12"/>
  <c r="CY129" i="12"/>
  <c r="DD129" i="12"/>
  <c r="BT128" i="12"/>
  <c r="BY128" i="12"/>
  <c r="CD128" i="12"/>
  <c r="CI128" i="12"/>
  <c r="CN128" i="12"/>
  <c r="CS128" i="12"/>
  <c r="CX128" i="12"/>
  <c r="DC128" i="12"/>
  <c r="DH128" i="12"/>
  <c r="DM128" i="12"/>
  <c r="DR128" i="12"/>
  <c r="DW128" i="12"/>
  <c r="BS128" i="12"/>
  <c r="BX128" i="12"/>
  <c r="CC128" i="12"/>
  <c r="CH128" i="12"/>
  <c r="CM128" i="12"/>
  <c r="CR128" i="12"/>
  <c r="CW128" i="12"/>
  <c r="DB128" i="12"/>
  <c r="DG128" i="12"/>
  <c r="DL128" i="12"/>
  <c r="DQ128" i="12"/>
  <c r="DV128" i="12"/>
  <c r="BR128" i="12"/>
  <c r="BW128" i="12"/>
  <c r="CB128" i="12"/>
  <c r="CG128" i="12"/>
  <c r="CL128" i="12"/>
  <c r="CQ128" i="12"/>
  <c r="CV128" i="12"/>
  <c r="DA128" i="12"/>
  <c r="DF128" i="12"/>
  <c r="DK128" i="12"/>
  <c r="DP128" i="12"/>
  <c r="DU128" i="12"/>
  <c r="BQ128" i="12"/>
  <c r="BV128" i="12"/>
  <c r="CA128" i="12"/>
  <c r="CF128" i="12"/>
  <c r="CK128" i="12"/>
  <c r="CP128" i="12"/>
  <c r="CU128" i="12"/>
  <c r="CZ128" i="12"/>
  <c r="DE128" i="12"/>
  <c r="DJ128" i="12"/>
  <c r="DO128" i="12"/>
  <c r="DT128" i="12"/>
  <c r="BP128" i="12"/>
  <c r="BU128" i="12"/>
  <c r="BZ128" i="12"/>
  <c r="CE128" i="12"/>
  <c r="CJ128" i="12"/>
  <c r="CO128" i="12"/>
  <c r="CT128" i="12"/>
  <c r="CY128" i="12"/>
  <c r="DD128" i="12"/>
  <c r="BT127" i="12"/>
  <c r="BY127" i="12"/>
  <c r="CD127" i="12"/>
  <c r="CI127" i="12"/>
  <c r="CN127" i="12"/>
  <c r="CS127" i="12"/>
  <c r="CX127" i="12"/>
  <c r="DC127" i="12"/>
  <c r="DH127" i="12"/>
  <c r="DM127" i="12"/>
  <c r="DR127" i="12"/>
  <c r="DW127" i="12"/>
  <c r="BS127" i="12"/>
  <c r="BX127" i="12"/>
  <c r="CC127" i="12"/>
  <c r="CH127" i="12"/>
  <c r="CM127" i="12"/>
  <c r="CR127" i="12"/>
  <c r="CW127" i="12"/>
  <c r="DB127" i="12"/>
  <c r="DG127" i="12"/>
  <c r="DL127" i="12"/>
  <c r="DQ127" i="12"/>
  <c r="DV127" i="12"/>
  <c r="BR127" i="12"/>
  <c r="BW127" i="12"/>
  <c r="CB127" i="12"/>
  <c r="CG127" i="12"/>
  <c r="CL127" i="12"/>
  <c r="CQ127" i="12"/>
  <c r="CV127" i="12"/>
  <c r="DA127" i="12"/>
  <c r="DF127" i="12"/>
  <c r="DK127" i="12"/>
  <c r="DP127" i="12"/>
  <c r="DU127" i="12"/>
  <c r="BQ127" i="12"/>
  <c r="BV127" i="12"/>
  <c r="CA127" i="12"/>
  <c r="CF127" i="12"/>
  <c r="CK127" i="12"/>
  <c r="CP127" i="12"/>
  <c r="CU127" i="12"/>
  <c r="CZ127" i="12"/>
  <c r="DE127" i="12"/>
  <c r="DJ127" i="12"/>
  <c r="DO127" i="12"/>
  <c r="DT127" i="12"/>
  <c r="BP127" i="12"/>
  <c r="BU127" i="12"/>
  <c r="BZ127" i="12"/>
  <c r="CE127" i="12"/>
  <c r="CJ127" i="12"/>
  <c r="CO127" i="12"/>
  <c r="CT127" i="12"/>
  <c r="CY127" i="12"/>
  <c r="DD127" i="12"/>
  <c r="BT126" i="12"/>
  <c r="BY126" i="12"/>
  <c r="CD126" i="12"/>
  <c r="CI126" i="12"/>
  <c r="CN126" i="12"/>
  <c r="CS126" i="12"/>
  <c r="CX126" i="12"/>
  <c r="DC126" i="12"/>
  <c r="DH126" i="12"/>
  <c r="DM126" i="12"/>
  <c r="DR126" i="12"/>
  <c r="DW126" i="12"/>
  <c r="BS126" i="12"/>
  <c r="BX126" i="12"/>
  <c r="CC126" i="12"/>
  <c r="CH126" i="12"/>
  <c r="CM126" i="12"/>
  <c r="CR126" i="12"/>
  <c r="CW126" i="12"/>
  <c r="DB126" i="12"/>
  <c r="DG126" i="12"/>
  <c r="DL126" i="12"/>
  <c r="DQ126" i="12"/>
  <c r="DV126" i="12"/>
  <c r="BR126" i="12"/>
  <c r="BW126" i="12"/>
  <c r="CB126" i="12"/>
  <c r="CG126" i="12"/>
  <c r="CL126" i="12"/>
  <c r="CQ126" i="12"/>
  <c r="CV126" i="12"/>
  <c r="DA126" i="12"/>
  <c r="DF126" i="12"/>
  <c r="DK126" i="12"/>
  <c r="DP126" i="12"/>
  <c r="DU126" i="12"/>
  <c r="BQ126" i="12"/>
  <c r="BV126" i="12"/>
  <c r="CA126" i="12"/>
  <c r="CF126" i="12"/>
  <c r="CK126" i="12"/>
  <c r="CP126" i="12"/>
  <c r="CU126" i="12"/>
  <c r="CZ126" i="12"/>
  <c r="DE126" i="12"/>
  <c r="DJ126" i="12"/>
  <c r="DO126" i="12"/>
  <c r="DT126" i="12"/>
  <c r="BP126" i="12"/>
  <c r="BU126" i="12"/>
  <c r="BZ126" i="12"/>
  <c r="CE126" i="12"/>
  <c r="CJ126" i="12"/>
  <c r="CO126" i="12"/>
  <c r="CT126" i="12"/>
  <c r="CY126" i="12"/>
  <c r="DD126" i="12"/>
  <c r="BT125" i="12"/>
  <c r="BY125" i="12"/>
  <c r="CD125" i="12"/>
  <c r="CI125" i="12"/>
  <c r="CN125" i="12"/>
  <c r="CS125" i="12"/>
  <c r="CX125" i="12"/>
  <c r="DC125" i="12"/>
  <c r="DH125" i="12"/>
  <c r="DM125" i="12"/>
  <c r="DR125" i="12"/>
  <c r="DW125" i="12"/>
  <c r="BS125" i="12"/>
  <c r="BX125" i="12"/>
  <c r="CC125" i="12"/>
  <c r="CH125" i="12"/>
  <c r="CM125" i="12"/>
  <c r="CR125" i="12"/>
  <c r="CW125" i="12"/>
  <c r="DB125" i="12"/>
  <c r="DG125" i="12"/>
  <c r="DL125" i="12"/>
  <c r="DQ125" i="12"/>
  <c r="DV125" i="12"/>
  <c r="BR125" i="12"/>
  <c r="BW125" i="12"/>
  <c r="CB125" i="12"/>
  <c r="CG125" i="12"/>
  <c r="CL125" i="12"/>
  <c r="CQ125" i="12"/>
  <c r="CV125" i="12"/>
  <c r="DA125" i="12"/>
  <c r="DF125" i="12"/>
  <c r="DK125" i="12"/>
  <c r="DP125" i="12"/>
  <c r="DU125" i="12"/>
  <c r="BQ125" i="12"/>
  <c r="BV125" i="12"/>
  <c r="CA125" i="12"/>
  <c r="CF125" i="12"/>
  <c r="CK125" i="12"/>
  <c r="CP125" i="12"/>
  <c r="CU125" i="12"/>
  <c r="CZ125" i="12"/>
  <c r="DE125" i="12"/>
  <c r="DJ125" i="12"/>
  <c r="DO125" i="12"/>
  <c r="DT125" i="12"/>
  <c r="BP125" i="12"/>
  <c r="BU125" i="12"/>
  <c r="BZ125" i="12"/>
  <c r="CE125" i="12"/>
  <c r="CJ125" i="12"/>
  <c r="CO125" i="12"/>
  <c r="CT125" i="12"/>
  <c r="CY125" i="12"/>
  <c r="DD125" i="12"/>
  <c r="BT124" i="12"/>
  <c r="BY124" i="12"/>
  <c r="CD124" i="12"/>
  <c r="CI124" i="12"/>
  <c r="CN124" i="12"/>
  <c r="CS124" i="12"/>
  <c r="CX124" i="12"/>
  <c r="DC124" i="12"/>
  <c r="DH124" i="12"/>
  <c r="DM124" i="12"/>
  <c r="DR124" i="12"/>
  <c r="DW124" i="12"/>
  <c r="BS124" i="12"/>
  <c r="BX124" i="12"/>
  <c r="CC124" i="12"/>
  <c r="CH124" i="12"/>
  <c r="CM124" i="12"/>
  <c r="CR124" i="12"/>
  <c r="CW124" i="12"/>
  <c r="DB124" i="12"/>
  <c r="DG124" i="12"/>
  <c r="DL124" i="12"/>
  <c r="DQ124" i="12"/>
  <c r="DV124" i="12"/>
  <c r="BR124" i="12"/>
  <c r="BW124" i="12"/>
  <c r="CB124" i="12"/>
  <c r="CG124" i="12"/>
  <c r="CL124" i="12"/>
  <c r="CQ124" i="12"/>
  <c r="CV124" i="12"/>
  <c r="DA124" i="12"/>
  <c r="DF124" i="12"/>
  <c r="DK124" i="12"/>
  <c r="DP124" i="12"/>
  <c r="DU124" i="12"/>
  <c r="BQ124" i="12"/>
  <c r="BV124" i="12"/>
  <c r="CA124" i="12"/>
  <c r="CF124" i="12"/>
  <c r="CK124" i="12"/>
  <c r="CP124" i="12"/>
  <c r="CU124" i="12"/>
  <c r="CZ124" i="12"/>
  <c r="DE124" i="12"/>
  <c r="DJ124" i="12"/>
  <c r="DO124" i="12"/>
  <c r="DT124" i="12"/>
  <c r="BP124" i="12"/>
  <c r="BU124" i="12"/>
  <c r="BZ124" i="12"/>
  <c r="CE124" i="12"/>
  <c r="CJ124" i="12"/>
  <c r="CO124" i="12"/>
  <c r="CT124" i="12"/>
  <c r="CY124" i="12"/>
  <c r="DD124" i="12"/>
  <c r="BT123" i="12"/>
  <c r="BY123" i="12"/>
  <c r="CD123" i="12"/>
  <c r="CI123" i="12"/>
  <c r="CN123" i="12"/>
  <c r="CS123" i="12"/>
  <c r="CX123" i="12"/>
  <c r="DC123" i="12"/>
  <c r="DH123" i="12"/>
  <c r="DM123" i="12"/>
  <c r="DR123" i="12"/>
  <c r="DW123" i="12"/>
  <c r="BS123" i="12"/>
  <c r="BX123" i="12"/>
  <c r="CC123" i="12"/>
  <c r="CH123" i="12"/>
  <c r="CM123" i="12"/>
  <c r="CR123" i="12"/>
  <c r="CW123" i="12"/>
  <c r="DB123" i="12"/>
  <c r="DG123" i="12"/>
  <c r="DL123" i="12"/>
  <c r="DQ123" i="12"/>
  <c r="DV123" i="12"/>
  <c r="BR123" i="12"/>
  <c r="BW123" i="12"/>
  <c r="CB123" i="12"/>
  <c r="CG123" i="12"/>
  <c r="CL123" i="12"/>
  <c r="CQ123" i="12"/>
  <c r="CV123" i="12"/>
  <c r="DA123" i="12"/>
  <c r="DF123" i="12"/>
  <c r="DK123" i="12"/>
  <c r="DP123" i="12"/>
  <c r="DU123" i="12"/>
  <c r="BQ123" i="12"/>
  <c r="BV123" i="12"/>
  <c r="CA123" i="12"/>
  <c r="CF123" i="12"/>
  <c r="CK123" i="12"/>
  <c r="CP123" i="12"/>
  <c r="CU123" i="12"/>
  <c r="CZ123" i="12"/>
  <c r="DE123" i="12"/>
  <c r="DJ123" i="12"/>
  <c r="DO123" i="12"/>
  <c r="DT123" i="12"/>
  <c r="BP123" i="12"/>
  <c r="BU123" i="12"/>
  <c r="BZ123" i="12"/>
  <c r="CE123" i="12"/>
  <c r="CJ123" i="12"/>
  <c r="CO123" i="12"/>
  <c r="CT123" i="12"/>
  <c r="CY123" i="12"/>
  <c r="DD123" i="12"/>
  <c r="BT122" i="12"/>
  <c r="BY122" i="12"/>
  <c r="CD122" i="12"/>
  <c r="CI122" i="12"/>
  <c r="CN122" i="12"/>
  <c r="CS122" i="12"/>
  <c r="CX122" i="12"/>
  <c r="DC122" i="12"/>
  <c r="DH122" i="12"/>
  <c r="DM122" i="12"/>
  <c r="DR122" i="12"/>
  <c r="DW122" i="12"/>
  <c r="BS122" i="12"/>
  <c r="BX122" i="12"/>
  <c r="CC122" i="12"/>
  <c r="CH122" i="12"/>
  <c r="CM122" i="12"/>
  <c r="CR122" i="12"/>
  <c r="CW122" i="12"/>
  <c r="DB122" i="12"/>
  <c r="DG122" i="12"/>
  <c r="DL122" i="12"/>
  <c r="DQ122" i="12"/>
  <c r="DV122" i="12"/>
  <c r="BR122" i="12"/>
  <c r="BW122" i="12"/>
  <c r="CB122" i="12"/>
  <c r="CG122" i="12"/>
  <c r="CL122" i="12"/>
  <c r="CQ122" i="12"/>
  <c r="CV122" i="12"/>
  <c r="DA122" i="12"/>
  <c r="DF122" i="12"/>
  <c r="DK122" i="12"/>
  <c r="DP122" i="12"/>
  <c r="DU122" i="12"/>
  <c r="BQ122" i="12"/>
  <c r="BV122" i="12"/>
  <c r="CA122" i="12"/>
  <c r="CF122" i="12"/>
  <c r="CK122" i="12"/>
  <c r="CP122" i="12"/>
  <c r="CU122" i="12"/>
  <c r="CZ122" i="12"/>
  <c r="DE122" i="12"/>
  <c r="DJ122" i="12"/>
  <c r="DO122" i="12"/>
  <c r="DT122" i="12"/>
  <c r="BP122" i="12"/>
  <c r="BU122" i="12"/>
  <c r="BZ122" i="12"/>
  <c r="CE122" i="12"/>
  <c r="CJ122" i="12"/>
  <c r="CO122" i="12"/>
  <c r="CT122" i="12"/>
  <c r="CY122" i="12"/>
  <c r="DD122" i="12"/>
  <c r="BT121" i="12"/>
  <c r="BY121" i="12"/>
  <c r="BS121" i="12"/>
  <c r="BX121" i="12"/>
  <c r="CC121" i="12"/>
  <c r="CH121" i="12"/>
  <c r="CM121" i="12"/>
  <c r="CR121" i="12"/>
  <c r="CW121" i="12"/>
  <c r="DB121" i="12"/>
  <c r="DG121" i="12"/>
  <c r="DL121" i="12"/>
  <c r="DQ121" i="12"/>
  <c r="DV121" i="12"/>
  <c r="BR121" i="12"/>
  <c r="BW121" i="12"/>
  <c r="CB121" i="12"/>
  <c r="CG121" i="12"/>
  <c r="CL121" i="12"/>
  <c r="CQ121" i="12"/>
  <c r="CV121" i="12"/>
  <c r="DA121" i="12"/>
  <c r="DF121" i="12"/>
  <c r="DK121" i="12"/>
  <c r="DP121" i="12"/>
  <c r="DU121" i="12"/>
  <c r="BQ121" i="12"/>
  <c r="BV121" i="12"/>
  <c r="CA121" i="12"/>
  <c r="CF121" i="12"/>
  <c r="CK121" i="12"/>
  <c r="CP121" i="12"/>
  <c r="CU121" i="12"/>
  <c r="CZ121" i="12"/>
  <c r="DE121" i="12"/>
  <c r="DJ121" i="12"/>
  <c r="DO121" i="12"/>
  <c r="DT121" i="12"/>
  <c r="BP121" i="12"/>
  <c r="BU121" i="12"/>
  <c r="BZ121" i="12"/>
  <c r="BT120" i="12"/>
  <c r="BY120" i="12"/>
  <c r="CD120" i="12"/>
  <c r="CI120" i="12"/>
  <c r="CN120" i="12"/>
  <c r="CS120" i="12"/>
  <c r="CX120" i="12"/>
  <c r="DC120" i="12"/>
  <c r="DH120" i="12"/>
  <c r="DM120" i="12"/>
  <c r="DR120" i="12"/>
  <c r="DW120" i="12"/>
  <c r="BS120" i="12"/>
  <c r="BX120" i="12"/>
  <c r="CC120" i="12"/>
  <c r="CH120" i="12"/>
  <c r="CM120" i="12"/>
  <c r="CR120" i="12"/>
  <c r="CW120" i="12"/>
  <c r="DB120" i="12"/>
  <c r="DG120" i="12"/>
  <c r="DL120" i="12"/>
  <c r="DQ120" i="12"/>
  <c r="DV120" i="12"/>
  <c r="BR120" i="12"/>
  <c r="BW120" i="12"/>
  <c r="CB120" i="12"/>
  <c r="CG120" i="12"/>
  <c r="CL120" i="12"/>
  <c r="CQ120" i="12"/>
  <c r="CV120" i="12"/>
  <c r="DA120" i="12"/>
  <c r="DF120" i="12"/>
  <c r="DK120" i="12"/>
  <c r="DP120" i="12"/>
  <c r="DU120" i="12"/>
  <c r="BQ120" i="12"/>
  <c r="BV120" i="12"/>
  <c r="CA120" i="12"/>
  <c r="CF120" i="12"/>
  <c r="CK120" i="12"/>
  <c r="CP120" i="12"/>
  <c r="CU120" i="12"/>
  <c r="CZ120" i="12"/>
  <c r="DE120" i="12"/>
  <c r="DJ120" i="12"/>
  <c r="DO120" i="12"/>
  <c r="DT120" i="12"/>
  <c r="BP120" i="12"/>
  <c r="BU120" i="12"/>
  <c r="BZ120" i="12"/>
  <c r="CE120" i="12"/>
  <c r="CJ120" i="12"/>
  <c r="CO120" i="12"/>
  <c r="CT120" i="12"/>
  <c r="CY120" i="12"/>
  <c r="DD120" i="12"/>
  <c r="DI120" i="12"/>
  <c r="DN120" i="12"/>
  <c r="DS120" i="12"/>
  <c r="BT119" i="12"/>
  <c r="BY119" i="12"/>
  <c r="CD119" i="12"/>
  <c r="CI119" i="12"/>
  <c r="CN119" i="12"/>
  <c r="CS119" i="12"/>
  <c r="CX119" i="12"/>
  <c r="DC119" i="12"/>
  <c r="DH119" i="12"/>
  <c r="DM119" i="12"/>
  <c r="DR119" i="12"/>
  <c r="DW119" i="12"/>
  <c r="BS119" i="12"/>
  <c r="BX119" i="12"/>
  <c r="CC119" i="12"/>
  <c r="CH119" i="12"/>
  <c r="CM119" i="12"/>
  <c r="CR119" i="12"/>
  <c r="CW119" i="12"/>
  <c r="DB119" i="12"/>
  <c r="DG119" i="12"/>
  <c r="DL119" i="12"/>
  <c r="DQ119" i="12"/>
  <c r="DV119" i="12"/>
  <c r="BR119" i="12"/>
  <c r="BW119" i="12"/>
  <c r="CB119" i="12"/>
  <c r="CG119" i="12"/>
  <c r="CL119" i="12"/>
  <c r="CQ119" i="12"/>
  <c r="CV119" i="12"/>
  <c r="DA119" i="12"/>
  <c r="DF119" i="12"/>
  <c r="DK119" i="12"/>
  <c r="DP119" i="12"/>
  <c r="DU119" i="12"/>
  <c r="BQ119" i="12"/>
  <c r="BV119" i="12"/>
  <c r="CA119" i="12"/>
  <c r="CF119" i="12"/>
  <c r="CK119" i="12"/>
  <c r="CP119" i="12"/>
  <c r="CU119" i="12"/>
  <c r="CZ119" i="12"/>
  <c r="DE119" i="12"/>
  <c r="DJ119" i="12"/>
  <c r="DO119" i="12"/>
  <c r="DT119" i="12"/>
  <c r="BP119" i="12"/>
  <c r="BU119" i="12"/>
  <c r="BZ119" i="12"/>
  <c r="CE119" i="12"/>
  <c r="CJ119" i="12"/>
  <c r="CO119" i="12"/>
  <c r="CT119" i="12"/>
  <c r="CY119" i="12"/>
  <c r="DD119" i="12"/>
  <c r="DI119" i="12"/>
  <c r="DN119" i="12"/>
  <c r="DS119" i="12"/>
  <c r="BT118" i="12"/>
  <c r="BY118" i="12"/>
  <c r="CD118" i="12"/>
  <c r="CI118" i="12"/>
  <c r="CN118" i="12"/>
  <c r="CS118" i="12"/>
  <c r="CX118" i="12"/>
  <c r="DC118" i="12"/>
  <c r="DH118" i="12"/>
  <c r="DM118" i="12"/>
  <c r="DR118" i="12"/>
  <c r="DW118" i="12"/>
  <c r="BS118" i="12"/>
  <c r="BX118" i="12"/>
  <c r="CC118" i="12"/>
  <c r="CH118" i="12"/>
  <c r="CM118" i="12"/>
  <c r="CR118" i="12"/>
  <c r="CW118" i="12"/>
  <c r="DB118" i="12"/>
  <c r="DG118" i="12"/>
  <c r="DL118" i="12"/>
  <c r="DQ118" i="12"/>
  <c r="DV118" i="12"/>
  <c r="BR118" i="12"/>
  <c r="BW118" i="12"/>
  <c r="CB118" i="12"/>
  <c r="CG118" i="12"/>
  <c r="CL118" i="12"/>
  <c r="CQ118" i="12"/>
  <c r="CV118" i="12"/>
  <c r="DA118" i="12"/>
  <c r="DF118" i="12"/>
  <c r="DK118" i="12"/>
  <c r="DP118" i="12"/>
  <c r="DU118" i="12"/>
  <c r="BQ118" i="12"/>
  <c r="BV118" i="12"/>
  <c r="CA118" i="12"/>
  <c r="CF118" i="12"/>
  <c r="CK118" i="12"/>
  <c r="CP118" i="12"/>
  <c r="CU118" i="12"/>
  <c r="CZ118" i="12"/>
  <c r="DE118" i="12"/>
  <c r="DJ118" i="12"/>
  <c r="DO118" i="12"/>
  <c r="DT118" i="12"/>
  <c r="BP118" i="12"/>
  <c r="BU118" i="12"/>
  <c r="BZ118" i="12"/>
  <c r="CE118" i="12"/>
  <c r="CJ118" i="12"/>
  <c r="CO118" i="12"/>
  <c r="CT118" i="12"/>
  <c r="CY118" i="12"/>
  <c r="DD118" i="12"/>
  <c r="DI118" i="12"/>
  <c r="DN118" i="12"/>
  <c r="DS118" i="12"/>
  <c r="BT117" i="12"/>
  <c r="BY117" i="12"/>
  <c r="CD117" i="12"/>
  <c r="CI117" i="12"/>
  <c r="CN117" i="12"/>
  <c r="CS117" i="12"/>
  <c r="CX117" i="12"/>
  <c r="DC117" i="12"/>
  <c r="DH117" i="12"/>
  <c r="DM117" i="12"/>
  <c r="DR117" i="12"/>
  <c r="DW117" i="12"/>
  <c r="BS117" i="12"/>
  <c r="BX117" i="12"/>
  <c r="CC117" i="12"/>
  <c r="CH117" i="12"/>
  <c r="CM117" i="12"/>
  <c r="CR117" i="12"/>
  <c r="CW117" i="12"/>
  <c r="DB117" i="12"/>
  <c r="DG117" i="12"/>
  <c r="DL117" i="12"/>
  <c r="DQ117" i="12"/>
  <c r="DV117" i="12"/>
  <c r="BR117" i="12"/>
  <c r="BW117" i="12"/>
  <c r="CB117" i="12"/>
  <c r="CG117" i="12"/>
  <c r="CL117" i="12"/>
  <c r="CQ117" i="12"/>
  <c r="CV117" i="12"/>
  <c r="DA117" i="12"/>
  <c r="DF117" i="12"/>
  <c r="DK117" i="12"/>
  <c r="DP117" i="12"/>
  <c r="DU117" i="12"/>
  <c r="BQ117" i="12"/>
  <c r="BV117" i="12"/>
  <c r="CA117" i="12"/>
  <c r="CF117" i="12"/>
  <c r="CK117" i="12"/>
  <c r="CP117" i="12"/>
  <c r="CU117" i="12"/>
  <c r="CZ117" i="12"/>
  <c r="DE117" i="12"/>
  <c r="DJ117" i="12"/>
  <c r="DO117" i="12"/>
  <c r="DT117" i="12"/>
  <c r="BP117" i="12"/>
  <c r="BU117" i="12"/>
  <c r="BZ117" i="12"/>
  <c r="CE117" i="12"/>
  <c r="CJ117" i="12"/>
  <c r="CO117" i="12"/>
  <c r="CT117" i="12"/>
  <c r="CY117" i="12"/>
  <c r="DD117" i="12"/>
  <c r="DI117" i="12"/>
  <c r="DN117" i="12"/>
  <c r="DS117" i="12"/>
  <c r="BT116" i="12"/>
  <c r="BY116" i="12"/>
  <c r="CD116" i="12"/>
  <c r="CI116" i="12"/>
  <c r="CN116" i="12"/>
  <c r="CS116" i="12"/>
  <c r="CX116" i="12"/>
  <c r="DC116" i="12"/>
  <c r="DH116" i="12"/>
  <c r="DM116" i="12"/>
  <c r="DR116" i="12"/>
  <c r="DW116" i="12"/>
  <c r="BS116" i="12"/>
  <c r="BX116" i="12"/>
  <c r="CC116" i="12"/>
  <c r="CH116" i="12"/>
  <c r="CM116" i="12"/>
  <c r="CR116" i="12"/>
  <c r="CW116" i="12"/>
  <c r="DB116" i="12"/>
  <c r="DG116" i="12"/>
  <c r="DL116" i="12"/>
  <c r="DQ116" i="12"/>
  <c r="DV116" i="12"/>
  <c r="BR116" i="12"/>
  <c r="BW116" i="12"/>
  <c r="CB116" i="12"/>
  <c r="CG116" i="12"/>
  <c r="CL116" i="12"/>
  <c r="CQ116" i="12"/>
  <c r="CV116" i="12"/>
  <c r="DA116" i="12"/>
  <c r="DF116" i="12"/>
  <c r="DK116" i="12"/>
  <c r="DP116" i="12"/>
  <c r="DU116" i="12"/>
  <c r="BQ116" i="12"/>
  <c r="BV116" i="12"/>
  <c r="CA116" i="12"/>
  <c r="CF116" i="12"/>
  <c r="CK116" i="12"/>
  <c r="CP116" i="12"/>
  <c r="CU116" i="12"/>
  <c r="CZ116" i="12"/>
  <c r="DE116" i="12"/>
  <c r="DJ116" i="12"/>
  <c r="DO116" i="12"/>
  <c r="DT116" i="12"/>
  <c r="BP116" i="12"/>
  <c r="BU116" i="12"/>
  <c r="BZ116" i="12"/>
  <c r="CE116" i="12"/>
  <c r="CJ116" i="12"/>
  <c r="CO116" i="12"/>
  <c r="CT116" i="12"/>
  <c r="CY116" i="12"/>
  <c r="DD116" i="12"/>
  <c r="DI116" i="12"/>
  <c r="DN116" i="12"/>
  <c r="DS116" i="12"/>
  <c r="BT115" i="12"/>
  <c r="BY115" i="12"/>
  <c r="CD115" i="12"/>
  <c r="CI115" i="12"/>
  <c r="CN115" i="12"/>
  <c r="CS115" i="12"/>
  <c r="CX115" i="12"/>
  <c r="DC115" i="12"/>
  <c r="DH115" i="12"/>
  <c r="DM115" i="12"/>
  <c r="DR115" i="12"/>
  <c r="DW115" i="12"/>
  <c r="BS115" i="12"/>
  <c r="BX115" i="12"/>
  <c r="CC115" i="12"/>
  <c r="CH115" i="12"/>
  <c r="CM115" i="12"/>
  <c r="CR115" i="12"/>
  <c r="CW115" i="12"/>
  <c r="DB115" i="12"/>
  <c r="DG115" i="12"/>
  <c r="DL115" i="12"/>
  <c r="DQ115" i="12"/>
  <c r="DV115" i="12"/>
  <c r="BR115" i="12"/>
  <c r="BW115" i="12"/>
  <c r="CB115" i="12"/>
  <c r="CG115" i="12"/>
  <c r="CL115" i="12"/>
  <c r="CQ115" i="12"/>
  <c r="CV115" i="12"/>
  <c r="DA115" i="12"/>
  <c r="DF115" i="12"/>
  <c r="DK115" i="12"/>
  <c r="DP115" i="12"/>
  <c r="DU115" i="12"/>
  <c r="BQ115" i="12"/>
  <c r="BV115" i="12"/>
  <c r="CA115" i="12"/>
  <c r="CF115" i="12"/>
  <c r="CK115" i="12"/>
  <c r="CP115" i="12"/>
  <c r="CU115" i="12"/>
  <c r="CZ115" i="12"/>
  <c r="DE115" i="12"/>
  <c r="DJ115" i="12"/>
  <c r="DO115" i="12"/>
  <c r="DT115" i="12"/>
  <c r="BP115" i="12"/>
  <c r="BU115" i="12"/>
  <c r="BZ115" i="12"/>
  <c r="CE115" i="12"/>
  <c r="CJ115" i="12"/>
  <c r="CO115" i="12"/>
  <c r="CT115" i="12"/>
  <c r="CY115" i="12"/>
  <c r="DD115" i="12"/>
  <c r="DI115" i="12"/>
  <c r="DN115" i="12"/>
  <c r="DS115" i="12"/>
  <c r="BT114" i="12"/>
  <c r="BY114" i="12"/>
  <c r="CD114" i="12"/>
  <c r="CI114" i="12"/>
  <c r="CN114" i="12"/>
  <c r="CS114" i="12"/>
  <c r="CX114" i="12"/>
  <c r="DC114" i="12"/>
  <c r="DH114" i="12"/>
  <c r="DM114" i="12"/>
  <c r="DR114" i="12"/>
  <c r="DW114" i="12"/>
  <c r="BS114" i="12"/>
  <c r="BX114" i="12"/>
  <c r="CC114" i="12"/>
  <c r="CH114" i="12"/>
  <c r="CM114" i="12"/>
  <c r="CR114" i="12"/>
  <c r="CW114" i="12"/>
  <c r="DB114" i="12"/>
  <c r="DG114" i="12"/>
  <c r="DL114" i="12"/>
  <c r="DQ114" i="12"/>
  <c r="DV114" i="12"/>
  <c r="BR114" i="12"/>
  <c r="BW114" i="12"/>
  <c r="CB114" i="12"/>
  <c r="CG114" i="12"/>
  <c r="CL114" i="12"/>
  <c r="CQ114" i="12"/>
  <c r="CV114" i="12"/>
  <c r="DA114" i="12"/>
  <c r="DF114" i="12"/>
  <c r="DK114" i="12"/>
  <c r="DP114" i="12"/>
  <c r="DU114" i="12"/>
  <c r="BQ114" i="12"/>
  <c r="BV114" i="12"/>
  <c r="CA114" i="12"/>
  <c r="CF114" i="12"/>
  <c r="CK114" i="12"/>
  <c r="CP114" i="12"/>
  <c r="CU114" i="12"/>
  <c r="CZ114" i="12"/>
  <c r="DE114" i="12"/>
  <c r="DJ114" i="12"/>
  <c r="DO114" i="12"/>
  <c r="DT114" i="12"/>
  <c r="BP114" i="12"/>
  <c r="BU114" i="12"/>
  <c r="BZ114" i="12"/>
  <c r="CE114" i="12"/>
  <c r="CJ114" i="12"/>
  <c r="CO114" i="12"/>
  <c r="CT114" i="12"/>
  <c r="CY114" i="12"/>
  <c r="DD114" i="12"/>
  <c r="DI114" i="12"/>
  <c r="DN114" i="12"/>
  <c r="DS114" i="12"/>
  <c r="BT113" i="12"/>
  <c r="BY113" i="12"/>
  <c r="CD113" i="12"/>
  <c r="CI113" i="12"/>
  <c r="CN113" i="12"/>
  <c r="CS113" i="12"/>
  <c r="CX113" i="12"/>
  <c r="DC113" i="12"/>
  <c r="DH113" i="12"/>
  <c r="DM113" i="12"/>
  <c r="DR113" i="12"/>
  <c r="DW113" i="12"/>
  <c r="BS113" i="12"/>
  <c r="BX113" i="12"/>
  <c r="CC113" i="12"/>
  <c r="CH113" i="12"/>
  <c r="CM113" i="12"/>
  <c r="CR113" i="12"/>
  <c r="CW113" i="12"/>
  <c r="DB113" i="12"/>
  <c r="DG113" i="12"/>
  <c r="DL113" i="12"/>
  <c r="DQ113" i="12"/>
  <c r="DV113" i="12"/>
  <c r="BR113" i="12"/>
  <c r="BW113" i="12"/>
  <c r="CB113" i="12"/>
  <c r="CG113" i="12"/>
  <c r="CL113" i="12"/>
  <c r="CQ113" i="12"/>
  <c r="CV113" i="12"/>
  <c r="DA113" i="12"/>
  <c r="DF113" i="12"/>
  <c r="DK113" i="12"/>
  <c r="DP113" i="12"/>
  <c r="DU113" i="12"/>
  <c r="BQ113" i="12"/>
  <c r="BV113" i="12"/>
  <c r="CA113" i="12"/>
  <c r="CF113" i="12"/>
  <c r="CK113" i="12"/>
  <c r="CP113" i="12"/>
  <c r="CU113" i="12"/>
  <c r="CZ113" i="12"/>
  <c r="DE113" i="12"/>
  <c r="DJ113" i="12"/>
  <c r="DO113" i="12"/>
  <c r="DT113" i="12"/>
  <c r="BP113" i="12"/>
  <c r="BU113" i="12"/>
  <c r="BZ113" i="12"/>
  <c r="CE113" i="12"/>
  <c r="CJ113" i="12"/>
  <c r="CO113" i="12"/>
  <c r="CT113" i="12"/>
  <c r="CY113" i="12"/>
  <c r="DD113" i="12"/>
  <c r="DI113" i="12"/>
  <c r="DN113" i="12"/>
  <c r="DS113" i="12"/>
  <c r="BT112" i="12"/>
  <c r="BY112" i="12"/>
  <c r="CD112" i="12"/>
  <c r="CI112" i="12"/>
  <c r="CN112" i="12"/>
  <c r="CS112" i="12"/>
  <c r="CX112" i="12"/>
  <c r="DC112" i="12"/>
  <c r="DH112" i="12"/>
  <c r="DM112" i="12"/>
  <c r="DR112" i="12"/>
  <c r="DW112" i="12"/>
  <c r="BS112" i="12"/>
  <c r="BX112" i="12"/>
  <c r="CC112" i="12"/>
  <c r="CH112" i="12"/>
  <c r="CM112" i="12"/>
  <c r="CR112" i="12"/>
  <c r="CW112" i="12"/>
  <c r="DB112" i="12"/>
  <c r="DG112" i="12"/>
  <c r="DL112" i="12"/>
  <c r="DQ112" i="12"/>
  <c r="DV112" i="12"/>
  <c r="BR112" i="12"/>
  <c r="BW112" i="12"/>
  <c r="CB112" i="12"/>
  <c r="CG112" i="12"/>
  <c r="CL112" i="12"/>
  <c r="CQ112" i="12"/>
  <c r="CV112" i="12"/>
  <c r="DA112" i="12"/>
  <c r="DF112" i="12"/>
  <c r="DK112" i="12"/>
  <c r="DP112" i="12"/>
  <c r="DU112" i="12"/>
  <c r="BQ112" i="12"/>
  <c r="BV112" i="12"/>
  <c r="CA112" i="12"/>
  <c r="CF112" i="12"/>
  <c r="CK112" i="12"/>
  <c r="CP112" i="12"/>
  <c r="CU112" i="12"/>
  <c r="CZ112" i="12"/>
  <c r="DE112" i="12"/>
  <c r="DJ112" i="12"/>
  <c r="DO112" i="12"/>
  <c r="DT112" i="12"/>
  <c r="BP112" i="12"/>
  <c r="BU112" i="12"/>
  <c r="BZ112" i="12"/>
  <c r="CE112" i="12"/>
  <c r="CJ112" i="12"/>
  <c r="CO112" i="12"/>
  <c r="CT112" i="12"/>
  <c r="CY112" i="12"/>
  <c r="DD112" i="12"/>
  <c r="DI112" i="12"/>
  <c r="DN112" i="12"/>
  <c r="DS112" i="12"/>
  <c r="BT111" i="12"/>
  <c r="BY111" i="12"/>
  <c r="CD111" i="12"/>
  <c r="CI111" i="12"/>
  <c r="CN111" i="12"/>
  <c r="CS111" i="12"/>
  <c r="CX111" i="12"/>
  <c r="DC111" i="12"/>
  <c r="DH111" i="12"/>
  <c r="DM111" i="12"/>
  <c r="DR111" i="12"/>
  <c r="DW111" i="12"/>
  <c r="BS111" i="12"/>
  <c r="BX111" i="12"/>
  <c r="CC111" i="12"/>
  <c r="CH111" i="12"/>
  <c r="CM111" i="12"/>
  <c r="CR111" i="12"/>
  <c r="CW111" i="12"/>
  <c r="DB111" i="12"/>
  <c r="DG111" i="12"/>
  <c r="DL111" i="12"/>
  <c r="DQ111" i="12"/>
  <c r="DV111" i="12"/>
  <c r="BR111" i="12"/>
  <c r="BW111" i="12"/>
  <c r="CB111" i="12"/>
  <c r="CG111" i="12"/>
  <c r="CL111" i="12"/>
  <c r="CQ111" i="12"/>
  <c r="CV111" i="12"/>
  <c r="DA111" i="12"/>
  <c r="DF111" i="12"/>
  <c r="DK111" i="12"/>
  <c r="DP111" i="12"/>
  <c r="DU111" i="12"/>
  <c r="BQ111" i="12"/>
  <c r="BV111" i="12"/>
  <c r="CA111" i="12"/>
  <c r="CF111" i="12"/>
  <c r="CK111" i="12"/>
  <c r="CP111" i="12"/>
  <c r="CU111" i="12"/>
  <c r="CZ111" i="12"/>
  <c r="DE111" i="12"/>
  <c r="DJ111" i="12"/>
  <c r="DO111" i="12"/>
  <c r="DT111" i="12"/>
  <c r="BP111" i="12"/>
  <c r="BU111" i="12"/>
  <c r="BZ111" i="12"/>
  <c r="CE111" i="12"/>
  <c r="CJ111" i="12"/>
  <c r="CO111" i="12"/>
  <c r="CT111" i="12"/>
  <c r="CY111" i="12"/>
  <c r="DD111" i="12"/>
  <c r="DI111" i="12"/>
  <c r="DN111" i="12"/>
  <c r="DS111" i="12"/>
  <c r="BT110" i="12"/>
  <c r="BY110" i="12"/>
  <c r="CD110" i="12"/>
  <c r="CI110" i="12"/>
  <c r="CN110" i="12"/>
  <c r="CS110" i="12"/>
  <c r="CX110" i="12"/>
  <c r="DC110" i="12"/>
  <c r="DH110" i="12"/>
  <c r="DM110" i="12"/>
  <c r="DR110" i="12"/>
  <c r="DW110" i="12"/>
  <c r="BS110" i="12"/>
  <c r="BX110" i="12"/>
  <c r="CC110" i="12"/>
  <c r="CH110" i="12"/>
  <c r="CM110" i="12"/>
  <c r="CR110" i="12"/>
  <c r="CW110" i="12"/>
  <c r="DB110" i="12"/>
  <c r="DG110" i="12"/>
  <c r="DL110" i="12"/>
  <c r="DQ110" i="12"/>
  <c r="DV110" i="12"/>
  <c r="BR110" i="12"/>
  <c r="BW110" i="12"/>
  <c r="CB110" i="12"/>
  <c r="CG110" i="12"/>
  <c r="CL110" i="12"/>
  <c r="CQ110" i="12"/>
  <c r="CV110" i="12"/>
  <c r="DA110" i="12"/>
  <c r="DF110" i="12"/>
  <c r="DK110" i="12"/>
  <c r="DP110" i="12"/>
  <c r="DU110" i="12"/>
  <c r="BQ110" i="12"/>
  <c r="BV110" i="12"/>
  <c r="CA110" i="12"/>
  <c r="CF110" i="12"/>
  <c r="CK110" i="12"/>
  <c r="CP110" i="12"/>
  <c r="CU110" i="12"/>
  <c r="CZ110" i="12"/>
  <c r="DE110" i="12"/>
  <c r="DJ110" i="12"/>
  <c r="DO110" i="12"/>
  <c r="DT110" i="12"/>
  <c r="BP110" i="12"/>
  <c r="BU110" i="12"/>
  <c r="BZ110" i="12"/>
  <c r="CE110" i="12"/>
  <c r="CJ110" i="12"/>
  <c r="CO110" i="12"/>
  <c r="CT110" i="12"/>
  <c r="CY110" i="12"/>
  <c r="DD110" i="12"/>
  <c r="DI110" i="12"/>
  <c r="DN110" i="12"/>
  <c r="DS110" i="12"/>
  <c r="BT109" i="12"/>
  <c r="BY109" i="12"/>
  <c r="CD109" i="12"/>
  <c r="CI109" i="12"/>
  <c r="CN109" i="12"/>
  <c r="CS109" i="12"/>
  <c r="CX109" i="12"/>
  <c r="DC109" i="12"/>
  <c r="DH109" i="12"/>
  <c r="DM109" i="12"/>
  <c r="DR109" i="12"/>
  <c r="DW109" i="12"/>
  <c r="BS109" i="12"/>
  <c r="BX109" i="12"/>
  <c r="CC109" i="12"/>
  <c r="CH109" i="12"/>
  <c r="CM109" i="12"/>
  <c r="CR109" i="12"/>
  <c r="CW109" i="12"/>
  <c r="DB109" i="12"/>
  <c r="DG109" i="12"/>
  <c r="DL109" i="12"/>
  <c r="DQ109" i="12"/>
  <c r="DV109" i="12"/>
  <c r="BR109" i="12"/>
  <c r="BW109" i="12"/>
  <c r="CB109" i="12"/>
  <c r="CG109" i="12"/>
  <c r="CL109" i="12"/>
  <c r="CQ109" i="12"/>
  <c r="CV109" i="12"/>
  <c r="DA109" i="12"/>
  <c r="DF109" i="12"/>
  <c r="DK109" i="12"/>
  <c r="DP109" i="12"/>
  <c r="DU109" i="12"/>
  <c r="BQ109" i="12"/>
  <c r="BV109" i="12"/>
  <c r="CA109" i="12"/>
  <c r="CF109" i="12"/>
  <c r="CK109" i="12"/>
  <c r="CP109" i="12"/>
  <c r="CU109" i="12"/>
  <c r="CZ109" i="12"/>
  <c r="DE109" i="12"/>
  <c r="DJ109" i="12"/>
  <c r="DO109" i="12"/>
  <c r="DT109" i="12"/>
  <c r="BP109" i="12"/>
  <c r="BU109" i="12"/>
  <c r="BZ109" i="12"/>
  <c r="CE109" i="12"/>
  <c r="CJ109" i="12"/>
  <c r="CO109" i="12"/>
  <c r="CT109" i="12"/>
  <c r="CY109" i="12"/>
  <c r="DD109" i="12"/>
  <c r="DI109" i="12"/>
  <c r="DN109" i="12"/>
  <c r="DS109" i="12"/>
  <c r="BT108" i="12"/>
  <c r="BY108" i="12"/>
  <c r="CD108" i="12"/>
  <c r="CI108" i="12"/>
  <c r="CN108" i="12"/>
  <c r="CS108" i="12"/>
  <c r="CX108" i="12"/>
  <c r="DC108" i="12"/>
  <c r="DH108" i="12"/>
  <c r="DM108" i="12"/>
  <c r="DR108" i="12"/>
  <c r="DW108" i="12"/>
  <c r="BS108" i="12"/>
  <c r="BX108" i="12"/>
  <c r="CC108" i="12"/>
  <c r="CH108" i="12"/>
  <c r="CM108" i="12"/>
  <c r="CR108" i="12"/>
  <c r="CW108" i="12"/>
  <c r="DB108" i="12"/>
  <c r="DG108" i="12"/>
  <c r="DL108" i="12"/>
  <c r="DQ108" i="12"/>
  <c r="DV108" i="12"/>
  <c r="BR108" i="12"/>
  <c r="BW108" i="12"/>
  <c r="CB108" i="12"/>
  <c r="CG108" i="12"/>
  <c r="CL108" i="12"/>
  <c r="CQ108" i="12"/>
  <c r="CV108" i="12"/>
  <c r="DA108" i="12"/>
  <c r="DF108" i="12"/>
  <c r="DK108" i="12"/>
  <c r="DP108" i="12"/>
  <c r="DU108" i="12"/>
  <c r="BQ108" i="12"/>
  <c r="BV108" i="12"/>
  <c r="CA108" i="12"/>
  <c r="CF108" i="12"/>
  <c r="CK108" i="12"/>
  <c r="CP108" i="12"/>
  <c r="CU108" i="12"/>
  <c r="CZ108" i="12"/>
  <c r="DE108" i="12"/>
  <c r="DJ108" i="12"/>
  <c r="DO108" i="12"/>
  <c r="DT108" i="12"/>
  <c r="BP108" i="12"/>
  <c r="BU108" i="12"/>
  <c r="BZ108" i="12"/>
  <c r="CE108" i="12"/>
  <c r="CJ108" i="12"/>
  <c r="CO108" i="12"/>
  <c r="CT108" i="12"/>
  <c r="CY108" i="12"/>
  <c r="DD108" i="12"/>
  <c r="DI108" i="12"/>
  <c r="DN108" i="12"/>
  <c r="DS108" i="12"/>
  <c r="BT107" i="12"/>
  <c r="BY107" i="12"/>
  <c r="CD107" i="12"/>
  <c r="CI107" i="12"/>
  <c r="CN107" i="12"/>
  <c r="CS107" i="12"/>
  <c r="CX107" i="12"/>
  <c r="DC107" i="12"/>
  <c r="DH107" i="12"/>
  <c r="DM107" i="12"/>
  <c r="DR107" i="12"/>
  <c r="DW107" i="12"/>
  <c r="BS107" i="12"/>
  <c r="BX107" i="12"/>
  <c r="CC107" i="12"/>
  <c r="CH107" i="12"/>
  <c r="CM107" i="12"/>
  <c r="CR107" i="12"/>
  <c r="CW107" i="12"/>
  <c r="DB107" i="12"/>
  <c r="DG107" i="12"/>
  <c r="DL107" i="12"/>
  <c r="DQ107" i="12"/>
  <c r="DV107" i="12"/>
  <c r="BR107" i="12"/>
  <c r="BW107" i="12"/>
  <c r="CB107" i="12"/>
  <c r="CG107" i="12"/>
  <c r="CL107" i="12"/>
  <c r="CQ107" i="12"/>
  <c r="CV107" i="12"/>
  <c r="DA107" i="12"/>
  <c r="DF107" i="12"/>
  <c r="DK107" i="12"/>
  <c r="DP107" i="12"/>
  <c r="DU107" i="12"/>
  <c r="BQ107" i="12"/>
  <c r="BV107" i="12"/>
  <c r="CA107" i="12"/>
  <c r="CF107" i="12"/>
  <c r="CK107" i="12"/>
  <c r="CP107" i="12"/>
  <c r="CU107" i="12"/>
  <c r="CZ107" i="12"/>
  <c r="DE107" i="12"/>
  <c r="DJ107" i="12"/>
  <c r="DO107" i="12"/>
  <c r="DT107" i="12"/>
  <c r="BP107" i="12"/>
  <c r="BU107" i="12"/>
  <c r="BZ107" i="12"/>
  <c r="CE107" i="12"/>
  <c r="CJ107" i="12"/>
  <c r="CO107" i="12"/>
  <c r="CT107" i="12"/>
  <c r="CY107" i="12"/>
  <c r="DD107" i="12"/>
  <c r="DI107" i="12"/>
  <c r="DN107" i="12"/>
  <c r="DS107" i="12"/>
  <c r="BT106" i="12"/>
  <c r="BY106" i="12"/>
  <c r="CD106" i="12"/>
  <c r="CI106" i="12"/>
  <c r="CN106" i="12"/>
  <c r="CS106" i="12"/>
  <c r="CX106" i="12"/>
  <c r="DC106" i="12"/>
  <c r="DH106" i="12"/>
  <c r="DM106" i="12"/>
  <c r="DR106" i="12"/>
  <c r="DW106" i="12"/>
  <c r="BS106" i="12"/>
  <c r="BX106" i="12"/>
  <c r="CC106" i="12"/>
  <c r="CH106" i="12"/>
  <c r="CM106" i="12"/>
  <c r="CR106" i="12"/>
  <c r="CW106" i="12"/>
  <c r="DB106" i="12"/>
  <c r="DG106" i="12"/>
  <c r="DL106" i="12"/>
  <c r="DQ106" i="12"/>
  <c r="DV106" i="12"/>
  <c r="BR106" i="12"/>
  <c r="BW106" i="12"/>
  <c r="CB106" i="12"/>
  <c r="CG106" i="12"/>
  <c r="CL106" i="12"/>
  <c r="CQ106" i="12"/>
  <c r="CV106" i="12"/>
  <c r="DA106" i="12"/>
  <c r="DF106" i="12"/>
  <c r="DK106" i="12"/>
  <c r="DP106" i="12"/>
  <c r="DU106" i="12"/>
  <c r="BQ106" i="12"/>
  <c r="BV106" i="12"/>
  <c r="CA106" i="12"/>
  <c r="CF106" i="12"/>
  <c r="CK106" i="12"/>
  <c r="CP106" i="12"/>
  <c r="CU106" i="12"/>
  <c r="CZ106" i="12"/>
  <c r="DE106" i="12"/>
  <c r="DJ106" i="12"/>
  <c r="DO106" i="12"/>
  <c r="DT106" i="12"/>
  <c r="BP106" i="12"/>
  <c r="BU106" i="12"/>
  <c r="BZ106" i="12"/>
  <c r="CE106" i="12"/>
  <c r="CJ106" i="12"/>
  <c r="CO106" i="12"/>
  <c r="CT106" i="12"/>
  <c r="CY106" i="12"/>
  <c r="DD106" i="12"/>
  <c r="DI106" i="12"/>
  <c r="DN106" i="12"/>
  <c r="DS106" i="12"/>
  <c r="BT105" i="12"/>
  <c r="BY105" i="12"/>
  <c r="CD105" i="12"/>
  <c r="CI105" i="12"/>
  <c r="CN105" i="12"/>
  <c r="CS105" i="12"/>
  <c r="CX105" i="12"/>
  <c r="DC105" i="12"/>
  <c r="DH105" i="12"/>
  <c r="DM105" i="12"/>
  <c r="DR105" i="12"/>
  <c r="DW105" i="12"/>
  <c r="BS105" i="12"/>
  <c r="BX105" i="12"/>
  <c r="CC105" i="12"/>
  <c r="CH105" i="12"/>
  <c r="CM105" i="12"/>
  <c r="CR105" i="12"/>
  <c r="CW105" i="12"/>
  <c r="DB105" i="12"/>
  <c r="DG105" i="12"/>
  <c r="DL105" i="12"/>
  <c r="DQ105" i="12"/>
  <c r="DV105" i="12"/>
  <c r="BR105" i="12"/>
  <c r="BW105" i="12"/>
  <c r="CB105" i="12"/>
  <c r="CG105" i="12"/>
  <c r="CL105" i="12"/>
  <c r="CQ105" i="12"/>
  <c r="CV105" i="12"/>
  <c r="DA105" i="12"/>
  <c r="DF105" i="12"/>
  <c r="DK105" i="12"/>
  <c r="DP105" i="12"/>
  <c r="DU105" i="12"/>
  <c r="BQ105" i="12"/>
  <c r="BV105" i="12"/>
  <c r="CA105" i="12"/>
  <c r="CF105" i="12"/>
  <c r="CK105" i="12"/>
  <c r="CP105" i="12"/>
  <c r="CU105" i="12"/>
  <c r="CZ105" i="12"/>
  <c r="DE105" i="12"/>
  <c r="DJ105" i="12"/>
  <c r="DO105" i="12"/>
  <c r="DT105" i="12"/>
  <c r="BP105" i="12"/>
  <c r="BU105" i="12"/>
  <c r="BZ105" i="12"/>
  <c r="CE105" i="12"/>
  <c r="CJ105" i="12"/>
  <c r="CO105" i="12"/>
  <c r="CT105" i="12"/>
  <c r="CY105" i="12"/>
  <c r="DD105" i="12"/>
  <c r="DI105" i="12"/>
  <c r="DN105" i="12"/>
  <c r="DS105" i="12"/>
  <c r="BT104" i="12"/>
  <c r="BY104" i="12"/>
  <c r="CD104" i="12"/>
  <c r="CI104" i="12"/>
  <c r="CN104" i="12"/>
  <c r="CS104" i="12"/>
  <c r="CX104" i="12"/>
  <c r="DC104" i="12"/>
  <c r="DH104" i="12"/>
  <c r="DM104" i="12"/>
  <c r="DR104" i="12"/>
  <c r="DW104" i="12"/>
  <c r="BS104" i="12"/>
  <c r="BX104" i="12"/>
  <c r="CC104" i="12"/>
  <c r="CH104" i="12"/>
  <c r="CM104" i="12"/>
  <c r="CR104" i="12"/>
  <c r="CW104" i="12"/>
  <c r="DB104" i="12"/>
  <c r="DG104" i="12"/>
  <c r="DL104" i="12"/>
  <c r="DQ104" i="12"/>
  <c r="DV104" i="12"/>
  <c r="BR104" i="12"/>
  <c r="BW104" i="12"/>
  <c r="CB104" i="12"/>
  <c r="CG104" i="12"/>
  <c r="CL104" i="12"/>
  <c r="CQ104" i="12"/>
  <c r="CV104" i="12"/>
  <c r="DA104" i="12"/>
  <c r="DF104" i="12"/>
  <c r="DK104" i="12"/>
  <c r="DP104" i="12"/>
  <c r="DU104" i="12"/>
  <c r="BQ104" i="12"/>
  <c r="BV104" i="12"/>
  <c r="CA104" i="12"/>
  <c r="CF104" i="12"/>
  <c r="CK104" i="12"/>
  <c r="CP104" i="12"/>
  <c r="CU104" i="12"/>
  <c r="CZ104" i="12"/>
  <c r="DE104" i="12"/>
  <c r="DJ104" i="12"/>
  <c r="DO104" i="12"/>
  <c r="DT104" i="12"/>
  <c r="BP104" i="12"/>
  <c r="BU104" i="12"/>
  <c r="BZ104" i="12"/>
  <c r="CE104" i="12"/>
  <c r="CJ104" i="12"/>
  <c r="CO104" i="12"/>
  <c r="CT104" i="12"/>
  <c r="CY104" i="12"/>
  <c r="DD104" i="12"/>
  <c r="DI104" i="12"/>
  <c r="DN104" i="12"/>
  <c r="DS104" i="12"/>
  <c r="BT103" i="12"/>
  <c r="BY103" i="12"/>
  <c r="CD103" i="12"/>
  <c r="CI103" i="12"/>
  <c r="CN103" i="12"/>
  <c r="CS103" i="12"/>
  <c r="CX103" i="12"/>
  <c r="DC103" i="12"/>
  <c r="DH103" i="12"/>
  <c r="DM103" i="12"/>
  <c r="DR103" i="12"/>
  <c r="DW103" i="12"/>
  <c r="BS103" i="12"/>
  <c r="BX103" i="12"/>
  <c r="CC103" i="12"/>
  <c r="CH103" i="12"/>
  <c r="CM103" i="12"/>
  <c r="CR103" i="12"/>
  <c r="CW103" i="12"/>
  <c r="DB103" i="12"/>
  <c r="DG103" i="12"/>
  <c r="DL103" i="12"/>
  <c r="DQ103" i="12"/>
  <c r="DV103" i="12"/>
  <c r="BR103" i="12"/>
  <c r="BW103" i="12"/>
  <c r="CB103" i="12"/>
  <c r="CG103" i="12"/>
  <c r="CL103" i="12"/>
  <c r="CQ103" i="12"/>
  <c r="CV103" i="12"/>
  <c r="DA103" i="12"/>
  <c r="DF103" i="12"/>
  <c r="DK103" i="12"/>
  <c r="DP103" i="12"/>
  <c r="DU103" i="12"/>
  <c r="BQ103" i="12"/>
  <c r="BV103" i="12"/>
  <c r="CA103" i="12"/>
  <c r="CF103" i="12"/>
  <c r="CK103" i="12"/>
  <c r="CP103" i="12"/>
  <c r="CU103" i="12"/>
  <c r="CZ103" i="12"/>
  <c r="DE103" i="12"/>
  <c r="DJ103" i="12"/>
  <c r="DO103" i="12"/>
  <c r="DT103" i="12"/>
  <c r="BP103" i="12"/>
  <c r="BU103" i="12"/>
  <c r="BZ103" i="12"/>
  <c r="CE103" i="12"/>
  <c r="CJ103" i="12"/>
  <c r="CO103" i="12"/>
  <c r="CT103" i="12"/>
  <c r="CY103" i="12"/>
  <c r="DD103" i="12"/>
  <c r="DI103" i="12"/>
  <c r="DN103" i="12"/>
  <c r="DS103" i="12"/>
  <c r="BT102" i="12"/>
  <c r="BY102" i="12"/>
  <c r="CD102" i="12"/>
  <c r="CI102" i="12"/>
  <c r="CN102" i="12"/>
  <c r="CS102" i="12"/>
  <c r="CX102" i="12"/>
  <c r="DC102" i="12"/>
  <c r="DH102" i="12"/>
  <c r="DM102" i="12"/>
  <c r="DR102" i="12"/>
  <c r="DW102" i="12"/>
  <c r="BS102" i="12"/>
  <c r="BX102" i="12"/>
  <c r="CC102" i="12"/>
  <c r="CH102" i="12"/>
  <c r="CM102" i="12"/>
  <c r="CR102" i="12"/>
  <c r="CW102" i="12"/>
  <c r="DB102" i="12"/>
  <c r="DG102" i="12"/>
  <c r="DL102" i="12"/>
  <c r="DQ102" i="12"/>
  <c r="DV102" i="12"/>
  <c r="BR102" i="12"/>
  <c r="BW102" i="12"/>
  <c r="CB102" i="12"/>
  <c r="CG102" i="12"/>
  <c r="CL102" i="12"/>
  <c r="CQ102" i="12"/>
  <c r="CV102" i="12"/>
  <c r="DA102" i="12"/>
  <c r="DF102" i="12"/>
  <c r="DK102" i="12"/>
  <c r="DP102" i="12"/>
  <c r="DU102" i="12"/>
  <c r="BQ102" i="12"/>
  <c r="BV102" i="12"/>
  <c r="CA102" i="12"/>
  <c r="CF102" i="12"/>
  <c r="CK102" i="12"/>
  <c r="CP102" i="12"/>
  <c r="CU102" i="12"/>
  <c r="CZ102" i="12"/>
  <c r="DE102" i="12"/>
  <c r="DJ102" i="12"/>
  <c r="DO102" i="12"/>
  <c r="DT102" i="12"/>
  <c r="BP102" i="12"/>
  <c r="BU102" i="12"/>
  <c r="BZ102" i="12"/>
  <c r="CE102" i="12"/>
  <c r="CJ102" i="12"/>
  <c r="CO102" i="12"/>
  <c r="CT102" i="12"/>
  <c r="CY102" i="12"/>
  <c r="DD102" i="12"/>
  <c r="DI102" i="12"/>
  <c r="DN102" i="12"/>
  <c r="DS102" i="12"/>
  <c r="BT101" i="12"/>
  <c r="BY101" i="12"/>
  <c r="CD101" i="12"/>
  <c r="CI101" i="12"/>
  <c r="CN101" i="12"/>
  <c r="CS101" i="12"/>
  <c r="CX101" i="12"/>
  <c r="DC101" i="12"/>
  <c r="DH101" i="12"/>
  <c r="DM101" i="12"/>
  <c r="DR101" i="12"/>
  <c r="DW101" i="12"/>
  <c r="BS101" i="12"/>
  <c r="BX101" i="12"/>
  <c r="CC101" i="12"/>
  <c r="CH101" i="12"/>
  <c r="CM101" i="12"/>
  <c r="CR101" i="12"/>
  <c r="CW101" i="12"/>
  <c r="DB101" i="12"/>
  <c r="DG101" i="12"/>
  <c r="DL101" i="12"/>
  <c r="DQ101" i="12"/>
  <c r="DV101" i="12"/>
  <c r="BR101" i="12"/>
  <c r="BW101" i="12"/>
  <c r="CB101" i="12"/>
  <c r="CG101" i="12"/>
  <c r="CL101" i="12"/>
  <c r="CQ101" i="12"/>
  <c r="CV101" i="12"/>
  <c r="DA101" i="12"/>
  <c r="DF101" i="12"/>
  <c r="DK101" i="12"/>
  <c r="DP101" i="12"/>
  <c r="DU101" i="12"/>
  <c r="BQ101" i="12"/>
  <c r="BV101" i="12"/>
  <c r="CA101" i="12"/>
  <c r="CF101" i="12"/>
  <c r="CK101" i="12"/>
  <c r="CP101" i="12"/>
  <c r="CU101" i="12"/>
  <c r="CZ101" i="12"/>
  <c r="DE101" i="12"/>
  <c r="DJ101" i="12"/>
  <c r="DO101" i="12"/>
  <c r="DT101" i="12"/>
  <c r="BP101" i="12"/>
  <c r="BU101" i="12"/>
  <c r="BZ101" i="12"/>
  <c r="CE101" i="12"/>
  <c r="CJ101" i="12"/>
  <c r="CO101" i="12"/>
  <c r="CT101" i="12"/>
  <c r="CY101" i="12"/>
  <c r="DD101" i="12"/>
  <c r="DI101" i="12"/>
  <c r="DN101" i="12"/>
  <c r="DS101" i="12"/>
  <c r="BT100" i="12"/>
  <c r="BY100" i="12"/>
  <c r="CD100" i="12"/>
  <c r="CI100" i="12"/>
  <c r="CN100" i="12"/>
  <c r="CS100" i="12"/>
  <c r="CX100" i="12"/>
  <c r="DC100" i="12"/>
  <c r="DH100" i="12"/>
  <c r="DM100" i="12"/>
  <c r="DR100" i="12"/>
  <c r="DW100" i="12"/>
  <c r="BS100" i="12"/>
  <c r="BX100" i="12"/>
  <c r="CC100" i="12"/>
  <c r="CH100" i="12"/>
  <c r="CM100" i="12"/>
  <c r="CR100" i="12"/>
  <c r="CW100" i="12"/>
  <c r="DB100" i="12"/>
  <c r="DG100" i="12"/>
  <c r="DL100" i="12"/>
  <c r="DQ100" i="12"/>
  <c r="DV100" i="12"/>
  <c r="BR100" i="12"/>
  <c r="BW100" i="12"/>
  <c r="CB100" i="12"/>
  <c r="CG100" i="12"/>
  <c r="CL100" i="12"/>
  <c r="CQ100" i="12"/>
  <c r="CV100" i="12"/>
  <c r="DA100" i="12"/>
  <c r="DF100" i="12"/>
  <c r="DK100" i="12"/>
  <c r="DP100" i="12"/>
  <c r="DU100" i="12"/>
  <c r="BQ100" i="12"/>
  <c r="BV100" i="12"/>
  <c r="CA100" i="12"/>
  <c r="CF100" i="12"/>
  <c r="CK100" i="12"/>
  <c r="CP100" i="12"/>
  <c r="CU100" i="12"/>
  <c r="CZ100" i="12"/>
  <c r="DE100" i="12"/>
  <c r="DJ100" i="12"/>
  <c r="DO100" i="12"/>
  <c r="DT100" i="12"/>
  <c r="BP100" i="12"/>
  <c r="BU100" i="12"/>
  <c r="BZ100" i="12"/>
  <c r="CE100" i="12"/>
  <c r="CJ100" i="12"/>
  <c r="CO100" i="12"/>
  <c r="CT100" i="12"/>
  <c r="CY100" i="12"/>
  <c r="DD100" i="12"/>
  <c r="DI100" i="12"/>
  <c r="DN100" i="12"/>
  <c r="DS100" i="12"/>
  <c r="BT99" i="12"/>
  <c r="BY99" i="12"/>
  <c r="CD99" i="12"/>
  <c r="CI99" i="12"/>
  <c r="CN99" i="12"/>
  <c r="CS99" i="12"/>
  <c r="CX99" i="12"/>
  <c r="DC99" i="12"/>
  <c r="DH99" i="12"/>
  <c r="DM99" i="12"/>
  <c r="DR99" i="12"/>
  <c r="DW99" i="12"/>
  <c r="BS99" i="12"/>
  <c r="BX99" i="12"/>
  <c r="CC99" i="12"/>
  <c r="CH99" i="12"/>
  <c r="CM99" i="12"/>
  <c r="CR99" i="12"/>
  <c r="CW99" i="12"/>
  <c r="DB99" i="12"/>
  <c r="DG99" i="12"/>
  <c r="DL99" i="12"/>
  <c r="DQ99" i="12"/>
  <c r="DV99" i="12"/>
  <c r="BR99" i="12"/>
  <c r="BW99" i="12"/>
  <c r="CB99" i="12"/>
  <c r="CG99" i="12"/>
  <c r="CL99" i="12"/>
  <c r="CQ99" i="12"/>
  <c r="CV99" i="12"/>
  <c r="DA99" i="12"/>
  <c r="DF99" i="12"/>
  <c r="DK99" i="12"/>
  <c r="DP99" i="12"/>
  <c r="DU99" i="12"/>
  <c r="BQ99" i="12"/>
  <c r="BV99" i="12"/>
  <c r="CA99" i="12"/>
  <c r="CF99" i="12"/>
  <c r="CK99" i="12"/>
  <c r="CP99" i="12"/>
  <c r="CU99" i="12"/>
  <c r="CZ99" i="12"/>
  <c r="DE99" i="12"/>
  <c r="DJ99" i="12"/>
  <c r="DO99" i="12"/>
  <c r="DT99" i="12"/>
  <c r="BP99" i="12"/>
  <c r="BU99" i="12"/>
  <c r="BZ99" i="12"/>
  <c r="CE99" i="12"/>
  <c r="CJ99" i="12"/>
  <c r="CO99" i="12"/>
  <c r="CT99" i="12"/>
  <c r="CY99" i="12"/>
  <c r="DD99" i="12"/>
  <c r="DI99" i="12"/>
  <c r="DN99" i="12"/>
  <c r="DS99" i="12"/>
  <c r="BT98" i="12"/>
  <c r="BY98" i="12"/>
  <c r="CD98" i="12"/>
  <c r="CI98" i="12"/>
  <c r="CN98" i="12"/>
  <c r="CS98" i="12"/>
  <c r="CX98" i="12"/>
  <c r="DC98" i="12"/>
  <c r="DH98" i="12"/>
  <c r="DM98" i="12"/>
  <c r="DR98" i="12"/>
  <c r="DW98" i="12"/>
  <c r="BS98" i="12"/>
  <c r="BX98" i="12"/>
  <c r="CC98" i="12"/>
  <c r="CH98" i="12"/>
  <c r="CM98" i="12"/>
  <c r="CR98" i="12"/>
  <c r="CW98" i="12"/>
  <c r="DB98" i="12"/>
  <c r="DG98" i="12"/>
  <c r="DL98" i="12"/>
  <c r="DQ98" i="12"/>
  <c r="DV98" i="12"/>
  <c r="BR98" i="12"/>
  <c r="BW98" i="12"/>
  <c r="CB98" i="12"/>
  <c r="CG98" i="12"/>
  <c r="CL98" i="12"/>
  <c r="CQ98" i="12"/>
  <c r="CV98" i="12"/>
  <c r="DA98" i="12"/>
  <c r="DF98" i="12"/>
  <c r="DK98" i="12"/>
  <c r="DP98" i="12"/>
  <c r="DU98" i="12"/>
  <c r="BQ98" i="12"/>
  <c r="BV98" i="12"/>
  <c r="CA98" i="12"/>
  <c r="CF98" i="12"/>
  <c r="CK98" i="12"/>
  <c r="CP98" i="12"/>
  <c r="CU98" i="12"/>
  <c r="CZ98" i="12"/>
  <c r="DE98" i="12"/>
  <c r="DJ98" i="12"/>
  <c r="DO98" i="12"/>
  <c r="DT98" i="12"/>
  <c r="BP98" i="12"/>
  <c r="BU98" i="12"/>
  <c r="BZ98" i="12"/>
  <c r="CE98" i="12"/>
  <c r="CJ98" i="12"/>
  <c r="CO98" i="12"/>
  <c r="CT98" i="12"/>
  <c r="CY98" i="12"/>
  <c r="DD98" i="12"/>
  <c r="DI98" i="12"/>
  <c r="DN98" i="12"/>
  <c r="DS98" i="12"/>
  <c r="BT97" i="12"/>
  <c r="BY97" i="12"/>
  <c r="CD97" i="12"/>
  <c r="CI97" i="12"/>
  <c r="CN97" i="12"/>
  <c r="CS97" i="12"/>
  <c r="CX97" i="12"/>
  <c r="DC97" i="12"/>
  <c r="DH97" i="12"/>
  <c r="DM97" i="12"/>
  <c r="DR97" i="12"/>
  <c r="DW97" i="12"/>
  <c r="BS97" i="12"/>
  <c r="BX97" i="12"/>
  <c r="CC97" i="12"/>
  <c r="CH97" i="12"/>
  <c r="CM97" i="12"/>
  <c r="CR97" i="12"/>
  <c r="CW97" i="12"/>
  <c r="DB97" i="12"/>
  <c r="DG97" i="12"/>
  <c r="DL97" i="12"/>
  <c r="DQ97" i="12"/>
  <c r="DV97" i="12"/>
  <c r="BR97" i="12"/>
  <c r="BW97" i="12"/>
  <c r="CB97" i="12"/>
  <c r="CG97" i="12"/>
  <c r="CL97" i="12"/>
  <c r="CQ97" i="12"/>
  <c r="CV97" i="12"/>
  <c r="DA97" i="12"/>
  <c r="DF97" i="12"/>
  <c r="DK97" i="12"/>
  <c r="DP97" i="12"/>
  <c r="DU97" i="12"/>
  <c r="BQ97" i="12"/>
  <c r="BV97" i="12"/>
  <c r="CA97" i="12"/>
  <c r="CF97" i="12"/>
  <c r="CK97" i="12"/>
  <c r="CP97" i="12"/>
  <c r="CU97" i="12"/>
  <c r="CZ97" i="12"/>
  <c r="DE97" i="12"/>
  <c r="DJ97" i="12"/>
  <c r="DO97" i="12"/>
  <c r="DT97" i="12"/>
  <c r="BP97" i="12"/>
  <c r="BU97" i="12"/>
  <c r="BZ97" i="12"/>
  <c r="CE97" i="12"/>
  <c r="CJ97" i="12"/>
  <c r="CO97" i="12"/>
  <c r="CT97" i="12"/>
  <c r="CY97" i="12"/>
  <c r="DD97" i="12"/>
  <c r="DI97" i="12"/>
  <c r="DN97" i="12"/>
  <c r="DS97" i="12"/>
  <c r="BT96" i="12"/>
  <c r="BY96" i="12"/>
  <c r="CD96" i="12"/>
  <c r="CI96" i="12"/>
  <c r="CN96" i="12"/>
  <c r="CS96" i="12"/>
  <c r="CX96" i="12"/>
  <c r="DC96" i="12"/>
  <c r="DH96" i="12"/>
  <c r="DM96" i="12"/>
  <c r="DR96" i="12"/>
  <c r="DW96" i="12"/>
  <c r="BS96" i="12"/>
  <c r="BX96" i="12"/>
  <c r="CC96" i="12"/>
  <c r="CH96" i="12"/>
  <c r="CM96" i="12"/>
  <c r="CR96" i="12"/>
  <c r="CW96" i="12"/>
  <c r="DB96" i="12"/>
  <c r="DG96" i="12"/>
  <c r="DL96" i="12"/>
  <c r="DQ96" i="12"/>
  <c r="DV96" i="12"/>
  <c r="BR96" i="12"/>
  <c r="BW96" i="12"/>
  <c r="CB96" i="12"/>
  <c r="CG96" i="12"/>
  <c r="CL96" i="12"/>
  <c r="CQ96" i="12"/>
  <c r="CV96" i="12"/>
  <c r="DA96" i="12"/>
  <c r="DF96" i="12"/>
  <c r="DK96" i="12"/>
  <c r="DP96" i="12"/>
  <c r="DU96" i="12"/>
  <c r="BQ96" i="12"/>
  <c r="BV96" i="12"/>
  <c r="CA96" i="12"/>
  <c r="CF96" i="12"/>
  <c r="CK96" i="12"/>
  <c r="CP96" i="12"/>
  <c r="CU96" i="12"/>
  <c r="CZ96" i="12"/>
  <c r="DE96" i="12"/>
  <c r="DJ96" i="12"/>
  <c r="DO96" i="12"/>
  <c r="DT96" i="12"/>
  <c r="BP96" i="12"/>
  <c r="BU96" i="12"/>
  <c r="BZ96" i="12"/>
  <c r="CE96" i="12"/>
  <c r="CJ96" i="12"/>
  <c r="CO96" i="12"/>
  <c r="CT96" i="12"/>
  <c r="CY96" i="12"/>
  <c r="DD96" i="12"/>
  <c r="DI96" i="12"/>
  <c r="DN96" i="12"/>
  <c r="DS96" i="12"/>
  <c r="BT95" i="12"/>
  <c r="BY95" i="12"/>
  <c r="CD95" i="12"/>
  <c r="CI95" i="12"/>
  <c r="CN95" i="12"/>
  <c r="CS95" i="12"/>
  <c r="CX95" i="12"/>
  <c r="DC95" i="12"/>
  <c r="DH95" i="12"/>
  <c r="DM95" i="12"/>
  <c r="DR95" i="12"/>
  <c r="DW95" i="12"/>
  <c r="BS95" i="12"/>
  <c r="BX95" i="12"/>
  <c r="CC95" i="12"/>
  <c r="CH95" i="12"/>
  <c r="CM95" i="12"/>
  <c r="CR95" i="12"/>
  <c r="CW95" i="12"/>
  <c r="DB95" i="12"/>
  <c r="DG95" i="12"/>
  <c r="DL95" i="12"/>
  <c r="DQ95" i="12"/>
  <c r="DV95" i="12"/>
  <c r="BR95" i="12"/>
  <c r="BW95" i="12"/>
  <c r="CB95" i="12"/>
  <c r="CG95" i="12"/>
  <c r="CL95" i="12"/>
  <c r="CQ95" i="12"/>
  <c r="CV95" i="12"/>
  <c r="DA95" i="12"/>
  <c r="DF95" i="12"/>
  <c r="DK95" i="12"/>
  <c r="DP95" i="12"/>
  <c r="DU95" i="12"/>
  <c r="BQ95" i="12"/>
  <c r="BV95" i="12"/>
  <c r="CA95" i="12"/>
  <c r="CF95" i="12"/>
  <c r="CK95" i="12"/>
  <c r="CP95" i="12"/>
  <c r="CU95" i="12"/>
  <c r="CZ95" i="12"/>
  <c r="DE95" i="12"/>
  <c r="DJ95" i="12"/>
  <c r="DO95" i="12"/>
  <c r="DT95" i="12"/>
  <c r="BP95" i="12"/>
  <c r="BU95" i="12"/>
  <c r="BZ95" i="12"/>
  <c r="CE95" i="12"/>
  <c r="CJ95" i="12"/>
  <c r="CO95" i="12"/>
  <c r="CT95" i="12"/>
  <c r="CY95" i="12"/>
  <c r="DD95" i="12"/>
  <c r="DI95" i="12"/>
  <c r="DN95" i="12"/>
  <c r="DS95" i="12"/>
  <c r="BT94" i="12"/>
  <c r="BY94" i="12"/>
  <c r="CD94" i="12"/>
  <c r="CI94" i="12"/>
  <c r="CN94" i="12"/>
  <c r="CS94" i="12"/>
  <c r="CX94" i="12"/>
  <c r="DC94" i="12"/>
  <c r="DH94" i="12"/>
  <c r="DM94" i="12"/>
  <c r="DR94" i="12"/>
  <c r="DW94" i="12"/>
  <c r="BS94" i="12"/>
  <c r="BX94" i="12"/>
  <c r="CC94" i="12"/>
  <c r="CH94" i="12"/>
  <c r="CM94" i="12"/>
  <c r="CR94" i="12"/>
  <c r="CW94" i="12"/>
  <c r="DB94" i="12"/>
  <c r="DG94" i="12"/>
  <c r="DL94" i="12"/>
  <c r="DQ94" i="12"/>
  <c r="DV94" i="12"/>
  <c r="BR94" i="12"/>
  <c r="BW94" i="12"/>
  <c r="CB94" i="12"/>
  <c r="CG94" i="12"/>
  <c r="CL94" i="12"/>
  <c r="CQ94" i="12"/>
  <c r="CV94" i="12"/>
  <c r="DA94" i="12"/>
  <c r="DF94" i="12"/>
  <c r="DK94" i="12"/>
  <c r="DP94" i="12"/>
  <c r="DU94" i="12"/>
  <c r="BQ94" i="12"/>
  <c r="BV94" i="12"/>
  <c r="CA94" i="12"/>
  <c r="CF94" i="12"/>
  <c r="CK94" i="12"/>
  <c r="CP94" i="12"/>
  <c r="CU94" i="12"/>
  <c r="CZ94" i="12"/>
  <c r="DE94" i="12"/>
  <c r="DJ94" i="12"/>
  <c r="DO94" i="12"/>
  <c r="DT94" i="12"/>
  <c r="BP94" i="12"/>
  <c r="BU94" i="12"/>
  <c r="BZ94" i="12"/>
  <c r="CE94" i="12"/>
  <c r="CJ94" i="12"/>
  <c r="CO94" i="12"/>
  <c r="CT94" i="12"/>
  <c r="CY94" i="12"/>
  <c r="DD94" i="12"/>
  <c r="DI94" i="12"/>
  <c r="DN94" i="12"/>
  <c r="DS94" i="12"/>
  <c r="BT93" i="12"/>
  <c r="BY93" i="12"/>
  <c r="CD93" i="12"/>
  <c r="CI93" i="12"/>
  <c r="CN93" i="12"/>
  <c r="CS93" i="12"/>
  <c r="CX93" i="12"/>
  <c r="DC93" i="12"/>
  <c r="DH93" i="12"/>
  <c r="DM93" i="12"/>
  <c r="DR93" i="12"/>
  <c r="DW93" i="12"/>
  <c r="BS93" i="12"/>
  <c r="BX93" i="12"/>
  <c r="CC93" i="12"/>
  <c r="CH93" i="12"/>
  <c r="CM93" i="12"/>
  <c r="CR93" i="12"/>
  <c r="CW93" i="12"/>
  <c r="DB93" i="12"/>
  <c r="DG93" i="12"/>
  <c r="DL93" i="12"/>
  <c r="DQ93" i="12"/>
  <c r="DV93" i="12"/>
  <c r="BR93" i="12"/>
  <c r="BW93" i="12"/>
  <c r="CB93" i="12"/>
  <c r="CG93" i="12"/>
  <c r="CL93" i="12"/>
  <c r="CQ93" i="12"/>
  <c r="CV93" i="12"/>
  <c r="DA93" i="12"/>
  <c r="DF93" i="12"/>
  <c r="DK93" i="12"/>
  <c r="DP93" i="12"/>
  <c r="DU93" i="12"/>
  <c r="BQ93" i="12"/>
  <c r="BV93" i="12"/>
  <c r="CA93" i="12"/>
  <c r="CF93" i="12"/>
  <c r="CK93" i="12"/>
  <c r="CP93" i="12"/>
  <c r="CU93" i="12"/>
  <c r="CZ93" i="12"/>
  <c r="DE93" i="12"/>
  <c r="DJ93" i="12"/>
  <c r="DO93" i="12"/>
  <c r="DT93" i="12"/>
  <c r="BP93" i="12"/>
  <c r="BU93" i="12"/>
  <c r="BZ93" i="12"/>
  <c r="CE93" i="12"/>
  <c r="CJ93" i="12"/>
  <c r="CO93" i="12"/>
  <c r="CT93" i="12"/>
  <c r="CY93" i="12"/>
  <c r="DD93" i="12"/>
  <c r="DI93" i="12"/>
  <c r="DN93" i="12"/>
  <c r="DS93" i="12"/>
  <c r="BT92" i="12"/>
  <c r="BY92" i="12"/>
  <c r="CD92" i="12"/>
  <c r="CI92" i="12"/>
  <c r="CN92" i="12"/>
  <c r="CS92" i="12"/>
  <c r="CX92" i="12"/>
  <c r="DC92" i="12"/>
  <c r="DH92" i="12"/>
  <c r="DM92" i="12"/>
  <c r="DR92" i="12"/>
  <c r="DW92" i="12"/>
  <c r="BS92" i="12"/>
  <c r="BX92" i="12"/>
  <c r="CC92" i="12"/>
  <c r="CH92" i="12"/>
  <c r="CM92" i="12"/>
  <c r="CR92" i="12"/>
  <c r="CW92" i="12"/>
  <c r="DB92" i="12"/>
  <c r="DG92" i="12"/>
  <c r="DL92" i="12"/>
  <c r="DQ92" i="12"/>
  <c r="DV92" i="12"/>
  <c r="BR92" i="12"/>
  <c r="BW92" i="12"/>
  <c r="CB92" i="12"/>
  <c r="CG92" i="12"/>
  <c r="CL92" i="12"/>
  <c r="CQ92" i="12"/>
  <c r="CV92" i="12"/>
  <c r="DA92" i="12"/>
  <c r="DF92" i="12"/>
  <c r="DK92" i="12"/>
  <c r="DP92" i="12"/>
  <c r="DU92" i="12"/>
  <c r="BQ92" i="12"/>
  <c r="BV92" i="12"/>
  <c r="CA92" i="12"/>
  <c r="CF92" i="12"/>
  <c r="CK92" i="12"/>
  <c r="CP92" i="12"/>
  <c r="CU92" i="12"/>
  <c r="CZ92" i="12"/>
  <c r="DE92" i="12"/>
  <c r="DJ92" i="12"/>
  <c r="DO92" i="12"/>
  <c r="DT92" i="12"/>
  <c r="BP92" i="12"/>
  <c r="BU92" i="12"/>
  <c r="BZ92" i="12"/>
  <c r="CE92" i="12"/>
  <c r="CJ92" i="12"/>
  <c r="CO92" i="12"/>
  <c r="CT92" i="12"/>
  <c r="CY92" i="12"/>
  <c r="DD92" i="12"/>
  <c r="DI92" i="12"/>
  <c r="DN92" i="12"/>
  <c r="DS92" i="12"/>
  <c r="BT91" i="12"/>
  <c r="BY91" i="12"/>
  <c r="CD91" i="12"/>
  <c r="CI91" i="12"/>
  <c r="CN91" i="12"/>
  <c r="CS91" i="12"/>
  <c r="CX91" i="12"/>
  <c r="DC91" i="12"/>
  <c r="DH91" i="12"/>
  <c r="DM91" i="12"/>
  <c r="DR91" i="12"/>
  <c r="DW91" i="12"/>
  <c r="BS91" i="12"/>
  <c r="BX91" i="12"/>
  <c r="CC91" i="12"/>
  <c r="CH91" i="12"/>
  <c r="CM91" i="12"/>
  <c r="CR91" i="12"/>
  <c r="CW91" i="12"/>
  <c r="DB91" i="12"/>
  <c r="DG91" i="12"/>
  <c r="DL91" i="12"/>
  <c r="DQ91" i="12"/>
  <c r="DV91" i="12"/>
  <c r="BR91" i="12"/>
  <c r="BW91" i="12"/>
  <c r="CB91" i="12"/>
  <c r="CG91" i="12"/>
  <c r="CL91" i="12"/>
  <c r="CQ91" i="12"/>
  <c r="CV91" i="12"/>
  <c r="DA91" i="12"/>
  <c r="DF91" i="12"/>
  <c r="DK91" i="12"/>
  <c r="DP91" i="12"/>
  <c r="DU91" i="12"/>
  <c r="BQ91" i="12"/>
  <c r="BV91" i="12"/>
  <c r="CA91" i="12"/>
  <c r="CF91" i="12"/>
  <c r="CK91" i="12"/>
  <c r="CP91" i="12"/>
  <c r="CU91" i="12"/>
  <c r="CZ91" i="12"/>
  <c r="DE91" i="12"/>
  <c r="DJ91" i="12"/>
  <c r="DO91" i="12"/>
  <c r="DT91" i="12"/>
  <c r="BP91" i="12"/>
  <c r="BU91" i="12"/>
  <c r="BZ91" i="12"/>
  <c r="CE91" i="12"/>
  <c r="CJ91" i="12"/>
  <c r="CO91" i="12"/>
  <c r="CT91" i="12"/>
  <c r="CY91" i="12"/>
  <c r="DD91" i="12"/>
  <c r="DI91" i="12"/>
  <c r="DN91" i="12"/>
  <c r="DS91" i="12"/>
  <c r="BT90" i="12"/>
  <c r="BY90" i="12"/>
  <c r="CD90" i="12"/>
  <c r="CI90" i="12"/>
  <c r="CN90" i="12"/>
  <c r="CS90" i="12"/>
  <c r="CX90" i="12"/>
  <c r="DC90" i="12"/>
  <c r="DH90" i="12"/>
  <c r="DM90" i="12"/>
  <c r="DR90" i="12"/>
  <c r="DW90" i="12"/>
  <c r="BS90" i="12"/>
  <c r="BX90" i="12"/>
  <c r="CC90" i="12"/>
  <c r="CH90" i="12"/>
  <c r="CM90" i="12"/>
  <c r="CR90" i="12"/>
  <c r="CW90" i="12"/>
  <c r="DB90" i="12"/>
  <c r="DG90" i="12"/>
  <c r="DL90" i="12"/>
  <c r="DQ90" i="12"/>
  <c r="DV90" i="12"/>
  <c r="BR90" i="12"/>
  <c r="BW90" i="12"/>
  <c r="CB90" i="12"/>
  <c r="CG90" i="12"/>
  <c r="CL90" i="12"/>
  <c r="CQ90" i="12"/>
  <c r="CV90" i="12"/>
  <c r="DA90" i="12"/>
  <c r="DF90" i="12"/>
  <c r="DK90" i="12"/>
  <c r="DP90" i="12"/>
  <c r="DU90" i="12"/>
  <c r="BQ90" i="12"/>
  <c r="BV90" i="12"/>
  <c r="CA90" i="12"/>
  <c r="CF90" i="12"/>
  <c r="CK90" i="12"/>
  <c r="CP90" i="12"/>
  <c r="CU90" i="12"/>
  <c r="CZ90" i="12"/>
  <c r="DE90" i="12"/>
  <c r="DJ90" i="12"/>
  <c r="DO90" i="12"/>
  <c r="DT90" i="12"/>
  <c r="BP90" i="12"/>
  <c r="BU90" i="12"/>
  <c r="BZ90" i="12"/>
  <c r="CE90" i="12"/>
  <c r="CJ90" i="12"/>
  <c r="CO90" i="12"/>
  <c r="CT90" i="12"/>
  <c r="CY90" i="12"/>
  <c r="DD90" i="12"/>
  <c r="DI90" i="12"/>
  <c r="DN90" i="12"/>
  <c r="DS90" i="12"/>
  <c r="BT89" i="12"/>
  <c r="BY89" i="12"/>
  <c r="CD89" i="12"/>
  <c r="CI89" i="12"/>
  <c r="CN89" i="12"/>
  <c r="CS89" i="12"/>
  <c r="CX89" i="12"/>
  <c r="DC89" i="12"/>
  <c r="DH89" i="12"/>
  <c r="DM89" i="12"/>
  <c r="DR89" i="12"/>
  <c r="DW89" i="12"/>
  <c r="BS89" i="12"/>
  <c r="BX89" i="12"/>
  <c r="CC89" i="12"/>
  <c r="CH89" i="12"/>
  <c r="CM89" i="12"/>
  <c r="CR89" i="12"/>
  <c r="CW89" i="12"/>
  <c r="DB89" i="12"/>
  <c r="DG89" i="12"/>
  <c r="DL89" i="12"/>
  <c r="DQ89" i="12"/>
  <c r="DV89" i="12"/>
  <c r="BR89" i="12"/>
  <c r="BW89" i="12"/>
  <c r="CB89" i="12"/>
  <c r="CG89" i="12"/>
  <c r="CL89" i="12"/>
  <c r="CQ89" i="12"/>
  <c r="CV89" i="12"/>
  <c r="DA89" i="12"/>
  <c r="DF89" i="12"/>
  <c r="DK89" i="12"/>
  <c r="DP89" i="12"/>
  <c r="DU89" i="12"/>
  <c r="BQ89" i="12"/>
  <c r="BV89" i="12"/>
  <c r="CA89" i="12"/>
  <c r="CF89" i="12"/>
  <c r="CK89" i="12"/>
  <c r="CP89" i="12"/>
  <c r="CU89" i="12"/>
  <c r="CZ89" i="12"/>
  <c r="DE89" i="12"/>
  <c r="DJ89" i="12"/>
  <c r="DO89" i="12"/>
  <c r="DT89" i="12"/>
  <c r="BP89" i="12"/>
  <c r="BU89" i="12"/>
  <c r="BZ89" i="12"/>
  <c r="CE89" i="12"/>
  <c r="CJ89" i="12"/>
  <c r="CO89" i="12"/>
  <c r="CT89" i="12"/>
  <c r="CY89" i="12"/>
  <c r="DD89" i="12"/>
  <c r="DI89" i="12"/>
  <c r="DN89" i="12"/>
  <c r="DS89" i="12"/>
  <c r="BT88" i="12"/>
  <c r="BY88" i="12"/>
  <c r="CD88" i="12"/>
  <c r="CI88" i="12"/>
  <c r="CN88" i="12"/>
  <c r="CS88" i="12"/>
  <c r="CX88" i="12"/>
  <c r="DC88" i="12"/>
  <c r="DH88" i="12"/>
  <c r="DM88" i="12"/>
  <c r="DR88" i="12"/>
  <c r="DW88" i="12"/>
  <c r="BS88" i="12"/>
  <c r="BX88" i="12"/>
  <c r="CC88" i="12"/>
  <c r="CH88" i="12"/>
  <c r="CM88" i="12"/>
  <c r="CR88" i="12"/>
  <c r="CW88" i="12"/>
  <c r="DB88" i="12"/>
  <c r="DG88" i="12"/>
  <c r="DL88" i="12"/>
  <c r="DQ88" i="12"/>
  <c r="DV88" i="12"/>
  <c r="BR88" i="12"/>
  <c r="BW88" i="12"/>
  <c r="CB88" i="12"/>
  <c r="CG88" i="12"/>
  <c r="CL88" i="12"/>
  <c r="CQ88" i="12"/>
  <c r="CV88" i="12"/>
  <c r="DA88" i="12"/>
  <c r="DF88" i="12"/>
  <c r="DK88" i="12"/>
  <c r="DP88" i="12"/>
  <c r="DU88" i="12"/>
  <c r="BQ88" i="12"/>
  <c r="BV88" i="12"/>
  <c r="CA88" i="12"/>
  <c r="CF88" i="12"/>
  <c r="CK88" i="12"/>
  <c r="CP88" i="12"/>
  <c r="CU88" i="12"/>
  <c r="CZ88" i="12"/>
  <c r="DE88" i="12"/>
  <c r="DJ88" i="12"/>
  <c r="DO88" i="12"/>
  <c r="DT88" i="12"/>
  <c r="BP88" i="12"/>
  <c r="BU88" i="12"/>
  <c r="BZ88" i="12"/>
  <c r="CE88" i="12"/>
  <c r="CJ88" i="12"/>
  <c r="CO88" i="12"/>
  <c r="CT88" i="12"/>
  <c r="CY88" i="12"/>
  <c r="DD88" i="12"/>
  <c r="DI88" i="12"/>
  <c r="DN88" i="12"/>
  <c r="DS88" i="12"/>
  <c r="BT87" i="12"/>
  <c r="BY87" i="12"/>
  <c r="CD87" i="12"/>
  <c r="CI87" i="12"/>
  <c r="CN87" i="12"/>
  <c r="CS87" i="12"/>
  <c r="CX87" i="12"/>
  <c r="DC87" i="12"/>
  <c r="DH87" i="12"/>
  <c r="DM87" i="12"/>
  <c r="DR87" i="12"/>
  <c r="DW87" i="12"/>
  <c r="BS87" i="12"/>
  <c r="BX87" i="12"/>
  <c r="CC87" i="12"/>
  <c r="CH87" i="12"/>
  <c r="CM87" i="12"/>
  <c r="CR87" i="12"/>
  <c r="CW87" i="12"/>
  <c r="DB87" i="12"/>
  <c r="DG87" i="12"/>
  <c r="DL87" i="12"/>
  <c r="DQ87" i="12"/>
  <c r="DV87" i="12"/>
  <c r="BR87" i="12"/>
  <c r="BW87" i="12"/>
  <c r="CB87" i="12"/>
  <c r="CG87" i="12"/>
  <c r="CL87" i="12"/>
  <c r="CQ87" i="12"/>
  <c r="CV87" i="12"/>
  <c r="DA87" i="12"/>
  <c r="DF87" i="12"/>
  <c r="DK87" i="12"/>
  <c r="DP87" i="12"/>
  <c r="DU87" i="12"/>
  <c r="BQ87" i="12"/>
  <c r="BV87" i="12"/>
  <c r="CA87" i="12"/>
  <c r="CF87" i="12"/>
  <c r="CK87" i="12"/>
  <c r="CP87" i="12"/>
  <c r="CU87" i="12"/>
  <c r="CZ87" i="12"/>
  <c r="DE87" i="12"/>
  <c r="DJ87" i="12"/>
  <c r="DO87" i="12"/>
  <c r="DT87" i="12"/>
  <c r="BP87" i="12"/>
  <c r="BU87" i="12"/>
  <c r="BZ87" i="12"/>
  <c r="CE87" i="12"/>
  <c r="CJ87" i="12"/>
  <c r="CO87" i="12"/>
  <c r="CT87" i="12"/>
  <c r="CY87" i="12"/>
  <c r="DD87" i="12"/>
  <c r="DI87" i="12"/>
  <c r="DN87" i="12"/>
  <c r="DS87" i="12"/>
  <c r="BT86" i="12"/>
  <c r="BY86" i="12"/>
  <c r="CD86" i="12"/>
  <c r="CI86" i="12"/>
  <c r="CN86" i="12"/>
  <c r="CS86" i="12"/>
  <c r="CX86" i="12"/>
  <c r="DC86" i="12"/>
  <c r="DH86" i="12"/>
  <c r="DM86" i="12"/>
  <c r="DR86" i="12"/>
  <c r="DW86" i="12"/>
  <c r="BS86" i="12"/>
  <c r="BX86" i="12"/>
  <c r="CC86" i="12"/>
  <c r="CH86" i="12"/>
  <c r="CM86" i="12"/>
  <c r="CR86" i="12"/>
  <c r="CW86" i="12"/>
  <c r="DB86" i="12"/>
  <c r="DG86" i="12"/>
  <c r="DL86" i="12"/>
  <c r="DQ86" i="12"/>
  <c r="DV86" i="12"/>
  <c r="BR86" i="12"/>
  <c r="BW86" i="12"/>
  <c r="CB86" i="12"/>
  <c r="CG86" i="12"/>
  <c r="CL86" i="12"/>
  <c r="CQ86" i="12"/>
  <c r="CV86" i="12"/>
  <c r="DA86" i="12"/>
  <c r="DF86" i="12"/>
  <c r="DK86" i="12"/>
  <c r="DP86" i="12"/>
  <c r="DU86" i="12"/>
  <c r="BQ86" i="12"/>
  <c r="BV86" i="12"/>
  <c r="CA86" i="12"/>
  <c r="CF86" i="12"/>
  <c r="CK86" i="12"/>
  <c r="CP86" i="12"/>
  <c r="CU86" i="12"/>
  <c r="CZ86" i="12"/>
  <c r="DE86" i="12"/>
  <c r="DJ86" i="12"/>
  <c r="DO86" i="12"/>
  <c r="DT86" i="12"/>
  <c r="BP86" i="12"/>
  <c r="BU86" i="12"/>
  <c r="BZ86" i="12"/>
  <c r="CE86" i="12"/>
  <c r="CJ86" i="12"/>
  <c r="CO86" i="12"/>
  <c r="CT86" i="12"/>
  <c r="CY86" i="12"/>
  <c r="DD86" i="12"/>
  <c r="DI86" i="12"/>
  <c r="DN86" i="12"/>
  <c r="DS86" i="12"/>
  <c r="BT85" i="12"/>
  <c r="BY85" i="12"/>
  <c r="CD85" i="12"/>
  <c r="CI85" i="12"/>
  <c r="CN85" i="12"/>
  <c r="CS85" i="12"/>
  <c r="CX85" i="12"/>
  <c r="DC85" i="12"/>
  <c r="DH85" i="12"/>
  <c r="DM85" i="12"/>
  <c r="DR85" i="12"/>
  <c r="DW85" i="12"/>
  <c r="BS85" i="12"/>
  <c r="BX85" i="12"/>
  <c r="CC85" i="12"/>
  <c r="CH85" i="12"/>
  <c r="CM85" i="12"/>
  <c r="CR85" i="12"/>
  <c r="CW85" i="12"/>
  <c r="DB85" i="12"/>
  <c r="DG85" i="12"/>
  <c r="DL85" i="12"/>
  <c r="DQ85" i="12"/>
  <c r="DV85" i="12"/>
  <c r="BR85" i="12"/>
  <c r="BW85" i="12"/>
  <c r="CB85" i="12"/>
  <c r="CG85" i="12"/>
  <c r="CL85" i="12"/>
  <c r="CQ85" i="12"/>
  <c r="CV85" i="12"/>
  <c r="DA85" i="12"/>
  <c r="DF85" i="12"/>
  <c r="DK85" i="12"/>
  <c r="DP85" i="12"/>
  <c r="DU85" i="12"/>
  <c r="BQ85" i="12"/>
  <c r="BV85" i="12"/>
  <c r="CA85" i="12"/>
  <c r="CF85" i="12"/>
  <c r="CK85" i="12"/>
  <c r="CP85" i="12"/>
  <c r="CU85" i="12"/>
  <c r="CZ85" i="12"/>
  <c r="DE85" i="12"/>
  <c r="DJ85" i="12"/>
  <c r="DO85" i="12"/>
  <c r="DT85" i="12"/>
  <c r="BP85" i="12"/>
  <c r="BU85" i="12"/>
  <c r="BZ85" i="12"/>
  <c r="CE85" i="12"/>
  <c r="CJ85" i="12"/>
  <c r="CO85" i="12"/>
  <c r="CT85" i="12"/>
  <c r="CY85" i="12"/>
  <c r="DD85" i="12"/>
  <c r="DI85" i="12"/>
  <c r="DN85" i="12"/>
  <c r="DS85" i="12"/>
  <c r="BT84" i="12"/>
  <c r="BY84" i="12"/>
  <c r="CD84" i="12"/>
  <c r="CI84" i="12"/>
  <c r="CN84" i="12"/>
  <c r="CS84" i="12"/>
  <c r="CX84" i="12"/>
  <c r="DC84" i="12"/>
  <c r="DH84" i="12"/>
  <c r="DM84" i="12"/>
  <c r="DR84" i="12"/>
  <c r="DW84" i="12"/>
  <c r="BS84" i="12"/>
  <c r="BX84" i="12"/>
  <c r="CC84" i="12"/>
  <c r="CH84" i="12"/>
  <c r="CM84" i="12"/>
  <c r="CR84" i="12"/>
  <c r="CW84" i="12"/>
  <c r="DB84" i="12"/>
  <c r="DG84" i="12"/>
  <c r="DL84" i="12"/>
  <c r="DQ84" i="12"/>
  <c r="DV84" i="12"/>
  <c r="BR84" i="12"/>
  <c r="BW84" i="12"/>
  <c r="CB84" i="12"/>
  <c r="CG84" i="12"/>
  <c r="CL84" i="12"/>
  <c r="CQ84" i="12"/>
  <c r="CV84" i="12"/>
  <c r="DA84" i="12"/>
  <c r="DF84" i="12"/>
  <c r="DK84" i="12"/>
  <c r="DP84" i="12"/>
  <c r="DU84" i="12"/>
  <c r="BQ84" i="12"/>
  <c r="BV84" i="12"/>
  <c r="CA84" i="12"/>
  <c r="CF84" i="12"/>
  <c r="CK84" i="12"/>
  <c r="CP84" i="12"/>
  <c r="CU84" i="12"/>
  <c r="CZ84" i="12"/>
  <c r="DE84" i="12"/>
  <c r="DJ84" i="12"/>
  <c r="DO84" i="12"/>
  <c r="DT84" i="12"/>
  <c r="BP84" i="12"/>
  <c r="BU84" i="12"/>
  <c r="BZ84" i="12"/>
  <c r="CE84" i="12"/>
  <c r="CJ84" i="12"/>
  <c r="CO84" i="12"/>
  <c r="CT84" i="12"/>
  <c r="CY84" i="12"/>
  <c r="DD84" i="12"/>
  <c r="DI84" i="12"/>
  <c r="DN84" i="12"/>
  <c r="DS84" i="12"/>
  <c r="BT83" i="12"/>
  <c r="BY83" i="12"/>
  <c r="CD83" i="12"/>
  <c r="CI83" i="12"/>
  <c r="CN83" i="12"/>
  <c r="CS83" i="12"/>
  <c r="CX83" i="12"/>
  <c r="DC83" i="12"/>
  <c r="DH83" i="12"/>
  <c r="DM83" i="12"/>
  <c r="DR83" i="12"/>
  <c r="DW83" i="12"/>
  <c r="BS83" i="12"/>
  <c r="BX83" i="12"/>
  <c r="CC83" i="12"/>
  <c r="CH83" i="12"/>
  <c r="CM83" i="12"/>
  <c r="CR83" i="12"/>
  <c r="CW83" i="12"/>
  <c r="DB83" i="12"/>
  <c r="DG83" i="12"/>
  <c r="DL83" i="12"/>
  <c r="DQ83" i="12"/>
  <c r="DV83" i="12"/>
  <c r="BR83" i="12"/>
  <c r="BW83" i="12"/>
  <c r="CB83" i="12"/>
  <c r="CG83" i="12"/>
  <c r="CL83" i="12"/>
  <c r="CQ83" i="12"/>
  <c r="CV83" i="12"/>
  <c r="DA83" i="12"/>
  <c r="DF83" i="12"/>
  <c r="DK83" i="12"/>
  <c r="DP83" i="12"/>
  <c r="DU83" i="12"/>
  <c r="BQ83" i="12"/>
  <c r="BV83" i="12"/>
  <c r="CA83" i="12"/>
  <c r="CF83" i="12"/>
  <c r="CK83" i="12"/>
  <c r="CP83" i="12"/>
  <c r="CU83" i="12"/>
  <c r="CZ83" i="12"/>
  <c r="DE83" i="12"/>
  <c r="DJ83" i="12"/>
  <c r="DO83" i="12"/>
  <c r="DT83" i="12"/>
  <c r="BP83" i="12"/>
  <c r="BU83" i="12"/>
  <c r="BZ83" i="12"/>
  <c r="CE83" i="12"/>
  <c r="CJ83" i="12"/>
  <c r="CO83" i="12"/>
  <c r="CT83" i="12"/>
  <c r="CY83" i="12"/>
  <c r="DD83" i="12"/>
  <c r="DI83" i="12"/>
  <c r="DN83" i="12"/>
  <c r="DS83" i="12"/>
  <c r="BT82" i="12"/>
  <c r="BY82" i="12"/>
  <c r="CD82" i="12"/>
  <c r="CI82" i="12"/>
  <c r="CN82" i="12"/>
  <c r="CS82" i="12"/>
  <c r="CX82" i="12"/>
  <c r="DC82" i="12"/>
  <c r="DH82" i="12"/>
  <c r="DM82" i="12"/>
  <c r="DR82" i="12"/>
  <c r="DW82" i="12"/>
  <c r="BS82" i="12"/>
  <c r="BX82" i="12"/>
  <c r="CC82" i="12"/>
  <c r="CH82" i="12"/>
  <c r="CM82" i="12"/>
  <c r="CR82" i="12"/>
  <c r="CW82" i="12"/>
  <c r="DB82" i="12"/>
  <c r="DG82" i="12"/>
  <c r="DL82" i="12"/>
  <c r="DQ82" i="12"/>
  <c r="DV82" i="12"/>
  <c r="BR82" i="12"/>
  <c r="BW82" i="12"/>
  <c r="CB82" i="12"/>
  <c r="CG82" i="12"/>
  <c r="CL82" i="12"/>
  <c r="CQ82" i="12"/>
  <c r="CV82" i="12"/>
  <c r="DA82" i="12"/>
  <c r="DF82" i="12"/>
  <c r="DK82" i="12"/>
  <c r="DP82" i="12"/>
  <c r="DU82" i="12"/>
  <c r="BQ82" i="12"/>
  <c r="BV82" i="12"/>
  <c r="CA82" i="12"/>
  <c r="CF82" i="12"/>
  <c r="CK82" i="12"/>
  <c r="CP82" i="12"/>
  <c r="CU82" i="12"/>
  <c r="CZ82" i="12"/>
  <c r="DE82" i="12"/>
  <c r="DJ82" i="12"/>
  <c r="DO82" i="12"/>
  <c r="DT82" i="12"/>
  <c r="BP82" i="12"/>
  <c r="BU82" i="12"/>
  <c r="BZ82" i="12"/>
  <c r="CE82" i="12"/>
  <c r="CJ82" i="12"/>
  <c r="CO82" i="12"/>
  <c r="CT82" i="12"/>
  <c r="CY82" i="12"/>
  <c r="DD82" i="12"/>
  <c r="DI82" i="12"/>
  <c r="DN82" i="12"/>
  <c r="DS82" i="12"/>
  <c r="BT81" i="12"/>
  <c r="BY81" i="12"/>
  <c r="CD81" i="12"/>
  <c r="CI81" i="12"/>
  <c r="CN81" i="12"/>
  <c r="CS81" i="12"/>
  <c r="CX81" i="12"/>
  <c r="DC81" i="12"/>
  <c r="DH81" i="12"/>
  <c r="DM81" i="12"/>
  <c r="DR81" i="12"/>
  <c r="DW81" i="12"/>
  <c r="BS81" i="12"/>
  <c r="BX81" i="12"/>
  <c r="CC81" i="12"/>
  <c r="CH81" i="12"/>
  <c r="CM81" i="12"/>
  <c r="CR81" i="12"/>
  <c r="CW81" i="12"/>
  <c r="DB81" i="12"/>
  <c r="DG81" i="12"/>
  <c r="DL81" i="12"/>
  <c r="DQ81" i="12"/>
  <c r="DV81" i="12"/>
  <c r="BR81" i="12"/>
  <c r="BW81" i="12"/>
  <c r="CB81" i="12"/>
  <c r="CG81" i="12"/>
  <c r="CL81" i="12"/>
  <c r="CQ81" i="12"/>
  <c r="CV81" i="12"/>
  <c r="DA81" i="12"/>
  <c r="DF81" i="12"/>
  <c r="DK81" i="12"/>
  <c r="DP81" i="12"/>
  <c r="DU81" i="12"/>
  <c r="BQ81" i="12"/>
  <c r="BV81" i="12"/>
  <c r="CA81" i="12"/>
  <c r="CF81" i="12"/>
  <c r="CK81" i="12"/>
  <c r="CP81" i="12"/>
  <c r="CU81" i="12"/>
  <c r="CZ81" i="12"/>
  <c r="DE81" i="12"/>
  <c r="DJ81" i="12"/>
  <c r="DO81" i="12"/>
  <c r="DT81" i="12"/>
  <c r="BP81" i="12"/>
  <c r="BU81" i="12"/>
  <c r="BZ81" i="12"/>
  <c r="CE81" i="12"/>
  <c r="CJ81" i="12"/>
  <c r="CO81" i="12"/>
  <c r="CT81" i="12"/>
  <c r="CY81" i="12"/>
  <c r="DD81" i="12"/>
  <c r="DI81" i="12"/>
  <c r="DN81" i="12"/>
  <c r="DS81" i="12"/>
  <c r="BT80" i="12"/>
  <c r="BY80" i="12"/>
  <c r="CD80" i="12"/>
  <c r="CI80" i="12"/>
  <c r="CN80" i="12"/>
  <c r="CS80" i="12"/>
  <c r="CX80" i="12"/>
  <c r="DC80" i="12"/>
  <c r="DH80" i="12"/>
  <c r="DM80" i="12"/>
  <c r="DR80" i="12"/>
  <c r="DW80" i="12"/>
  <c r="BS80" i="12"/>
  <c r="BX80" i="12"/>
  <c r="CC80" i="12"/>
  <c r="CH80" i="12"/>
  <c r="CM80" i="12"/>
  <c r="CR80" i="12"/>
  <c r="CW80" i="12"/>
  <c r="DB80" i="12"/>
  <c r="DG80" i="12"/>
  <c r="DL80" i="12"/>
  <c r="DQ80" i="12"/>
  <c r="DV80" i="12"/>
  <c r="BR80" i="12"/>
  <c r="BW80" i="12"/>
  <c r="CB80" i="12"/>
  <c r="CG80" i="12"/>
  <c r="CL80" i="12"/>
  <c r="CQ80" i="12"/>
  <c r="CV80" i="12"/>
  <c r="DA80" i="12"/>
  <c r="DF80" i="12"/>
  <c r="DK80" i="12"/>
  <c r="DP80" i="12"/>
  <c r="DU80" i="12"/>
  <c r="BQ80" i="12"/>
  <c r="BV80" i="12"/>
  <c r="CA80" i="12"/>
  <c r="CF80" i="12"/>
  <c r="CK80" i="12"/>
  <c r="CP80" i="12"/>
  <c r="CU80" i="12"/>
  <c r="CZ80" i="12"/>
  <c r="DE80" i="12"/>
  <c r="DJ80" i="12"/>
  <c r="DO80" i="12"/>
  <c r="DT80" i="12"/>
  <c r="BP80" i="12"/>
  <c r="BU80" i="12"/>
  <c r="BZ80" i="12"/>
  <c r="CE80" i="12"/>
  <c r="CJ80" i="12"/>
  <c r="CO80" i="12"/>
  <c r="CT80" i="12"/>
  <c r="CY80" i="12"/>
  <c r="DD80" i="12"/>
  <c r="DI80" i="12"/>
  <c r="DN80" i="12"/>
  <c r="DS80" i="12"/>
  <c r="BT79" i="12"/>
  <c r="BY79" i="12"/>
  <c r="CD79" i="12"/>
  <c r="CI79" i="12"/>
  <c r="CN79" i="12"/>
  <c r="CS79" i="12"/>
  <c r="CX79" i="12"/>
  <c r="DC79" i="12"/>
  <c r="DH79" i="12"/>
  <c r="DM79" i="12"/>
  <c r="DR79" i="12"/>
  <c r="DW79" i="12"/>
  <c r="BS79" i="12"/>
  <c r="BX79" i="12"/>
  <c r="CC79" i="12"/>
  <c r="CH79" i="12"/>
  <c r="CM79" i="12"/>
  <c r="CR79" i="12"/>
  <c r="CW79" i="12"/>
  <c r="DB79" i="12"/>
  <c r="DG79" i="12"/>
  <c r="DL79" i="12"/>
  <c r="DQ79" i="12"/>
  <c r="DV79" i="12"/>
  <c r="BR79" i="12"/>
  <c r="BW79" i="12"/>
  <c r="CB79" i="12"/>
  <c r="CG79" i="12"/>
  <c r="CL79" i="12"/>
  <c r="CQ79" i="12"/>
  <c r="CV79" i="12"/>
  <c r="DA79" i="12"/>
  <c r="DF79" i="12"/>
  <c r="DK79" i="12"/>
  <c r="DP79" i="12"/>
  <c r="DU79" i="12"/>
  <c r="BQ79" i="12"/>
  <c r="BV79" i="12"/>
  <c r="CA79" i="12"/>
  <c r="CF79" i="12"/>
  <c r="CK79" i="12"/>
  <c r="CP79" i="12"/>
  <c r="CU79" i="12"/>
  <c r="CZ79" i="12"/>
  <c r="DE79" i="12"/>
  <c r="DJ79" i="12"/>
  <c r="DO79" i="12"/>
  <c r="DT79" i="12"/>
  <c r="BP79" i="12"/>
  <c r="BU79" i="12"/>
  <c r="BZ79" i="12"/>
  <c r="CE79" i="12"/>
  <c r="CJ79" i="12"/>
  <c r="CO79" i="12"/>
  <c r="CT79" i="12"/>
  <c r="CY79" i="12"/>
  <c r="DD79" i="12"/>
  <c r="DI79" i="12"/>
  <c r="DN79" i="12"/>
  <c r="DS79" i="12"/>
  <c r="BT78" i="12"/>
  <c r="BY78" i="12"/>
  <c r="CD78" i="12"/>
  <c r="CI78" i="12"/>
  <c r="CN78" i="12"/>
  <c r="CS78" i="12"/>
  <c r="CX78" i="12"/>
  <c r="DC78" i="12"/>
  <c r="DH78" i="12"/>
  <c r="DM78" i="12"/>
  <c r="DR78" i="12"/>
  <c r="DW78" i="12"/>
  <c r="BS78" i="12"/>
  <c r="BX78" i="12"/>
  <c r="CC78" i="12"/>
  <c r="CH78" i="12"/>
  <c r="CM78" i="12"/>
  <c r="CR78" i="12"/>
  <c r="CW78" i="12"/>
  <c r="DB78" i="12"/>
  <c r="DG78" i="12"/>
  <c r="DL78" i="12"/>
  <c r="DQ78" i="12"/>
  <c r="DV78" i="12"/>
  <c r="BR78" i="12"/>
  <c r="BW78" i="12"/>
  <c r="CB78" i="12"/>
  <c r="CG78" i="12"/>
  <c r="CL78" i="12"/>
  <c r="CQ78" i="12"/>
  <c r="CV78" i="12"/>
  <c r="DA78" i="12"/>
  <c r="DF78" i="12"/>
  <c r="DK78" i="12"/>
  <c r="DP78" i="12"/>
  <c r="DU78" i="12"/>
  <c r="BQ78" i="12"/>
  <c r="BV78" i="12"/>
  <c r="CA78" i="12"/>
  <c r="CF78" i="12"/>
  <c r="CK78" i="12"/>
  <c r="CP78" i="12"/>
  <c r="CU78" i="12"/>
  <c r="CZ78" i="12"/>
  <c r="DE78" i="12"/>
  <c r="DJ78" i="12"/>
  <c r="DO78" i="12"/>
  <c r="DT78" i="12"/>
  <c r="BP78" i="12"/>
  <c r="BU78" i="12"/>
  <c r="BZ78" i="12"/>
  <c r="CE78" i="12"/>
  <c r="CJ78" i="12"/>
  <c r="CO78" i="12"/>
  <c r="CT78" i="12"/>
  <c r="CY78" i="12"/>
  <c r="DD78" i="12"/>
  <c r="DI78" i="12"/>
  <c r="DN78" i="12"/>
  <c r="DS78" i="12"/>
  <c r="BT77" i="12"/>
  <c r="BY77" i="12"/>
  <c r="CD77" i="12"/>
  <c r="CI77" i="12"/>
  <c r="CN77" i="12"/>
  <c r="CS77" i="12"/>
  <c r="CX77" i="12"/>
  <c r="DC77" i="12"/>
  <c r="DH77" i="12"/>
  <c r="DM77" i="12"/>
  <c r="DR77" i="12"/>
  <c r="DW77" i="12"/>
  <c r="BS77" i="12"/>
  <c r="BX77" i="12"/>
  <c r="CC77" i="12"/>
  <c r="CH77" i="12"/>
  <c r="CM77" i="12"/>
  <c r="CR77" i="12"/>
  <c r="CW77" i="12"/>
  <c r="DB77" i="12"/>
  <c r="DG77" i="12"/>
  <c r="DL77" i="12"/>
  <c r="DQ77" i="12"/>
  <c r="DV77" i="12"/>
  <c r="BR77" i="12"/>
  <c r="BW77" i="12"/>
  <c r="CB77" i="12"/>
  <c r="CG77" i="12"/>
  <c r="CL77" i="12"/>
  <c r="CQ77" i="12"/>
  <c r="CV77" i="12"/>
  <c r="DA77" i="12"/>
  <c r="DF77" i="12"/>
  <c r="DK77" i="12"/>
  <c r="DP77" i="12"/>
  <c r="DU77" i="12"/>
  <c r="BQ77" i="12"/>
  <c r="BV77" i="12"/>
  <c r="CA77" i="12"/>
  <c r="CF77" i="12"/>
  <c r="CK77" i="12"/>
  <c r="CP77" i="12"/>
  <c r="CU77" i="12"/>
  <c r="CZ77" i="12"/>
  <c r="DE77" i="12"/>
  <c r="DJ77" i="12"/>
  <c r="DO77" i="12"/>
  <c r="DT77" i="12"/>
  <c r="BP77" i="12"/>
  <c r="BU77" i="12"/>
  <c r="BZ77" i="12"/>
  <c r="CE77" i="12"/>
  <c r="CJ77" i="12"/>
  <c r="CO77" i="12"/>
  <c r="CT77" i="12"/>
  <c r="CY77" i="12"/>
  <c r="DD77" i="12"/>
  <c r="DI77" i="12"/>
  <c r="DN77" i="12"/>
  <c r="DS77" i="12"/>
  <c r="BT76" i="12"/>
  <c r="BY76" i="12"/>
  <c r="CD76" i="12"/>
  <c r="CI76" i="12"/>
  <c r="CN76" i="12"/>
  <c r="CS76" i="12"/>
  <c r="CX76" i="12"/>
  <c r="DC76" i="12"/>
  <c r="DH76" i="12"/>
  <c r="DM76" i="12"/>
  <c r="DR76" i="12"/>
  <c r="DW76" i="12"/>
  <c r="BS76" i="12"/>
  <c r="BX76" i="12"/>
  <c r="CC76" i="12"/>
  <c r="CH76" i="12"/>
  <c r="CM76" i="12"/>
  <c r="CR76" i="12"/>
  <c r="CW76" i="12"/>
  <c r="DB76" i="12"/>
  <c r="DG76" i="12"/>
  <c r="DL76" i="12"/>
  <c r="DQ76" i="12"/>
  <c r="DV76" i="12"/>
  <c r="BR76" i="12"/>
  <c r="BW76" i="12"/>
  <c r="CB76" i="12"/>
  <c r="CG76" i="12"/>
  <c r="CL76" i="12"/>
  <c r="CQ76" i="12"/>
  <c r="CV76" i="12"/>
  <c r="DA76" i="12"/>
  <c r="DF76" i="12"/>
  <c r="DK76" i="12"/>
  <c r="DP76" i="12"/>
  <c r="DU76" i="12"/>
  <c r="BQ76" i="12"/>
  <c r="BV76" i="12"/>
  <c r="CA76" i="12"/>
  <c r="CF76" i="12"/>
  <c r="CK76" i="12"/>
  <c r="CP76" i="12"/>
  <c r="CU76" i="12"/>
  <c r="CZ76" i="12"/>
  <c r="DE76" i="12"/>
  <c r="DJ76" i="12"/>
  <c r="DO76" i="12"/>
  <c r="DT76" i="12"/>
  <c r="BP76" i="12"/>
  <c r="BU76" i="12"/>
  <c r="BZ76" i="12"/>
  <c r="CE76" i="12"/>
  <c r="CJ76" i="12"/>
  <c r="CO76" i="12"/>
  <c r="CT76" i="12"/>
  <c r="CY76" i="12"/>
  <c r="DD76" i="12"/>
  <c r="DI76" i="12"/>
  <c r="DN76" i="12"/>
  <c r="DS76" i="12"/>
  <c r="BT75" i="12"/>
  <c r="BY75" i="12"/>
  <c r="CD75" i="12"/>
  <c r="CI75" i="12"/>
  <c r="CN75" i="12"/>
  <c r="CS75" i="12"/>
  <c r="CX75" i="12"/>
  <c r="DC75" i="12"/>
  <c r="DH75" i="12"/>
  <c r="DM75" i="12"/>
  <c r="DR75" i="12"/>
  <c r="DW75" i="12"/>
  <c r="BS75" i="12"/>
  <c r="BX75" i="12"/>
  <c r="CC75" i="12"/>
  <c r="CH75" i="12"/>
  <c r="CM75" i="12"/>
  <c r="CR75" i="12"/>
  <c r="CW75" i="12"/>
  <c r="DB75" i="12"/>
  <c r="DG75" i="12"/>
  <c r="DL75" i="12"/>
  <c r="DQ75" i="12"/>
  <c r="DV75" i="12"/>
  <c r="BR75" i="12"/>
  <c r="BW75" i="12"/>
  <c r="CB75" i="12"/>
  <c r="CG75" i="12"/>
  <c r="CL75" i="12"/>
  <c r="CQ75" i="12"/>
  <c r="CV75" i="12"/>
  <c r="DA75" i="12"/>
  <c r="DF75" i="12"/>
  <c r="DK75" i="12"/>
  <c r="DP75" i="12"/>
  <c r="DU75" i="12"/>
  <c r="BQ75" i="12"/>
  <c r="BV75" i="12"/>
  <c r="CA75" i="12"/>
  <c r="CF75" i="12"/>
  <c r="CK75" i="12"/>
  <c r="CP75" i="12"/>
  <c r="CU75" i="12"/>
  <c r="CZ75" i="12"/>
  <c r="DE75" i="12"/>
  <c r="DJ75" i="12"/>
  <c r="DO75" i="12"/>
  <c r="DT75" i="12"/>
  <c r="BP75" i="12"/>
  <c r="BU75" i="12"/>
  <c r="BZ75" i="12"/>
  <c r="CE75" i="12"/>
  <c r="CJ75" i="12"/>
  <c r="CO75" i="12"/>
  <c r="CT75" i="12"/>
  <c r="CY75" i="12"/>
  <c r="DD75" i="12"/>
  <c r="DI75" i="12"/>
  <c r="DN75" i="12"/>
  <c r="DS75" i="12"/>
  <c r="BT74" i="12"/>
  <c r="BY74" i="12"/>
  <c r="CD74" i="12"/>
  <c r="CI74" i="12"/>
  <c r="CN74" i="12"/>
  <c r="CS74" i="12"/>
  <c r="CX74" i="12"/>
  <c r="DC74" i="12"/>
  <c r="DH74" i="12"/>
  <c r="DM74" i="12"/>
  <c r="DR74" i="12"/>
  <c r="DW74" i="12"/>
  <c r="BS74" i="12"/>
  <c r="BX74" i="12"/>
  <c r="CC74" i="12"/>
  <c r="CH74" i="12"/>
  <c r="CM74" i="12"/>
  <c r="CR74" i="12"/>
  <c r="CW74" i="12"/>
  <c r="DB74" i="12"/>
  <c r="DG74" i="12"/>
  <c r="DL74" i="12"/>
  <c r="DQ74" i="12"/>
  <c r="DV74" i="12"/>
  <c r="BR74" i="12"/>
  <c r="BW74" i="12"/>
  <c r="CB74" i="12"/>
  <c r="CG74" i="12"/>
  <c r="CL74" i="12"/>
  <c r="CQ74" i="12"/>
  <c r="CV74" i="12"/>
  <c r="DA74" i="12"/>
  <c r="DF74" i="12"/>
  <c r="DK74" i="12"/>
  <c r="DP74" i="12"/>
  <c r="DU74" i="12"/>
  <c r="BQ74" i="12"/>
  <c r="BV74" i="12"/>
  <c r="CA74" i="12"/>
  <c r="CF74" i="12"/>
  <c r="CK74" i="12"/>
  <c r="CP74" i="12"/>
  <c r="CU74" i="12"/>
  <c r="CZ74" i="12"/>
  <c r="DE74" i="12"/>
  <c r="DJ74" i="12"/>
  <c r="DO74" i="12"/>
  <c r="DT74" i="12"/>
  <c r="BP74" i="12"/>
  <c r="BU74" i="12"/>
  <c r="BZ74" i="12"/>
  <c r="CE74" i="12"/>
  <c r="CJ74" i="12"/>
  <c r="CO74" i="12"/>
  <c r="CT74" i="12"/>
  <c r="CY74" i="12"/>
  <c r="DD74" i="12"/>
  <c r="DI74" i="12"/>
  <c r="DN74" i="12"/>
  <c r="DS74" i="12"/>
  <c r="BT73" i="12"/>
  <c r="BY73" i="12"/>
  <c r="CD73" i="12"/>
  <c r="CI73" i="12"/>
  <c r="CN73" i="12"/>
  <c r="CS73" i="12"/>
  <c r="CX73" i="12"/>
  <c r="DC73" i="12"/>
  <c r="DH73" i="12"/>
  <c r="DM73" i="12"/>
  <c r="DR73" i="12"/>
  <c r="DW73" i="12"/>
  <c r="BS73" i="12"/>
  <c r="BX73" i="12"/>
  <c r="CC73" i="12"/>
  <c r="CH73" i="12"/>
  <c r="CM73" i="12"/>
  <c r="CR73" i="12"/>
  <c r="CW73" i="12"/>
  <c r="DB73" i="12"/>
  <c r="DG73" i="12"/>
  <c r="DL73" i="12"/>
  <c r="DQ73" i="12"/>
  <c r="DV73" i="12"/>
  <c r="BR73" i="12"/>
  <c r="BW73" i="12"/>
  <c r="CB73" i="12"/>
  <c r="CG73" i="12"/>
  <c r="CL73" i="12"/>
  <c r="CQ73" i="12"/>
  <c r="CV73" i="12"/>
  <c r="DA73" i="12"/>
  <c r="DF73" i="12"/>
  <c r="DK73" i="12"/>
  <c r="DP73" i="12"/>
  <c r="DU73" i="12"/>
  <c r="BQ73" i="12"/>
  <c r="BV73" i="12"/>
  <c r="CA73" i="12"/>
  <c r="CF73" i="12"/>
  <c r="CK73" i="12"/>
  <c r="CP73" i="12"/>
  <c r="CU73" i="12"/>
  <c r="CZ73" i="12"/>
  <c r="DE73" i="12"/>
  <c r="DJ73" i="12"/>
  <c r="DO73" i="12"/>
  <c r="DT73" i="12"/>
  <c r="BP73" i="12"/>
  <c r="BU73" i="12"/>
  <c r="BZ73" i="12"/>
  <c r="CE73" i="12"/>
  <c r="CJ73" i="12"/>
  <c r="CO73" i="12"/>
  <c r="CT73" i="12"/>
  <c r="CY73" i="12"/>
  <c r="DD73" i="12"/>
  <c r="DI73" i="12"/>
  <c r="DN73" i="12"/>
  <c r="DS73" i="12"/>
  <c r="BT72" i="12"/>
  <c r="BY72" i="12"/>
  <c r="CD72" i="12"/>
  <c r="CI72" i="12"/>
  <c r="CN72" i="12"/>
  <c r="CS72" i="12"/>
  <c r="CX72" i="12"/>
  <c r="DC72" i="12"/>
  <c r="DH72" i="12"/>
  <c r="DM72" i="12"/>
  <c r="DR72" i="12"/>
  <c r="DW72" i="12"/>
  <c r="BS72" i="12"/>
  <c r="BX72" i="12"/>
  <c r="CC72" i="12"/>
  <c r="CH72" i="12"/>
  <c r="CM72" i="12"/>
  <c r="CR72" i="12"/>
  <c r="CW72" i="12"/>
  <c r="DB72" i="12"/>
  <c r="DG72" i="12"/>
  <c r="DL72" i="12"/>
  <c r="DQ72" i="12"/>
  <c r="DV72" i="12"/>
  <c r="BR72" i="12"/>
  <c r="BW72" i="12"/>
  <c r="CB72" i="12"/>
  <c r="CG72" i="12"/>
  <c r="CL72" i="12"/>
  <c r="CQ72" i="12"/>
  <c r="CV72" i="12"/>
  <c r="DA72" i="12"/>
  <c r="DF72" i="12"/>
  <c r="DK72" i="12"/>
  <c r="DP72" i="12"/>
  <c r="DU72" i="12"/>
  <c r="BQ72" i="12"/>
  <c r="BV72" i="12"/>
  <c r="CA72" i="12"/>
  <c r="CF72" i="12"/>
  <c r="CK72" i="12"/>
  <c r="CP72" i="12"/>
  <c r="CU72" i="12"/>
  <c r="CZ72" i="12"/>
  <c r="DE72" i="12"/>
  <c r="DJ72" i="12"/>
  <c r="DO72" i="12"/>
  <c r="DT72" i="12"/>
  <c r="BP72" i="12"/>
  <c r="BU72" i="12"/>
  <c r="BZ72" i="12"/>
  <c r="CE72" i="12"/>
  <c r="CJ72" i="12"/>
  <c r="CO72" i="12"/>
  <c r="CT72" i="12"/>
  <c r="CY72" i="12"/>
  <c r="DD72" i="12"/>
  <c r="DI72" i="12"/>
  <c r="DN72" i="12"/>
  <c r="DS72" i="12"/>
  <c r="BT71" i="12"/>
  <c r="BY71" i="12"/>
  <c r="CD71" i="12"/>
  <c r="CI71" i="12"/>
  <c r="CN71" i="12"/>
  <c r="CS71" i="12"/>
  <c r="CX71" i="12"/>
  <c r="DC71" i="12"/>
  <c r="DH71" i="12"/>
  <c r="DM71" i="12"/>
  <c r="DR71" i="12"/>
  <c r="DW71" i="12"/>
  <c r="BS71" i="12"/>
  <c r="BX71" i="12"/>
  <c r="CC71" i="12"/>
  <c r="CH71" i="12"/>
  <c r="CM71" i="12"/>
  <c r="CR71" i="12"/>
  <c r="CW71" i="12"/>
  <c r="DB71" i="12"/>
  <c r="DG71" i="12"/>
  <c r="DL71" i="12"/>
  <c r="DQ71" i="12"/>
  <c r="DV71" i="12"/>
  <c r="BR71" i="12"/>
  <c r="BW71" i="12"/>
  <c r="CB71" i="12"/>
  <c r="CG71" i="12"/>
  <c r="CL71" i="12"/>
  <c r="CQ71" i="12"/>
  <c r="CV71" i="12"/>
  <c r="DA71" i="12"/>
  <c r="DF71" i="12"/>
  <c r="DK71" i="12"/>
  <c r="DP71" i="12"/>
  <c r="DU71" i="12"/>
  <c r="BQ71" i="12"/>
  <c r="BV71" i="12"/>
  <c r="CA71" i="12"/>
  <c r="CF71" i="12"/>
  <c r="CK71" i="12"/>
  <c r="CP71" i="12"/>
  <c r="CU71" i="12"/>
  <c r="CZ71" i="12"/>
  <c r="DE71" i="12"/>
  <c r="DJ71" i="12"/>
  <c r="DO71" i="12"/>
  <c r="DT71" i="12"/>
  <c r="BP71" i="12"/>
  <c r="BU71" i="12"/>
  <c r="BZ71" i="12"/>
  <c r="CE71" i="12"/>
  <c r="CJ71" i="12"/>
  <c r="CO71" i="12"/>
  <c r="CT71" i="12"/>
  <c r="CY71" i="12"/>
  <c r="DD71" i="12"/>
  <c r="DI71" i="12"/>
  <c r="DN71" i="12"/>
  <c r="DS71" i="12"/>
  <c r="BT70" i="12"/>
  <c r="BY70" i="12"/>
  <c r="CD70" i="12"/>
  <c r="CI70" i="12"/>
  <c r="CN70" i="12"/>
  <c r="CS70" i="12"/>
  <c r="CX70" i="12"/>
  <c r="DC70" i="12"/>
  <c r="DH70" i="12"/>
  <c r="DM70" i="12"/>
  <c r="DR70" i="12"/>
  <c r="DW70" i="12"/>
  <c r="BS70" i="12"/>
  <c r="BX70" i="12"/>
  <c r="CC70" i="12"/>
  <c r="CH70" i="12"/>
  <c r="CM70" i="12"/>
  <c r="CR70" i="12"/>
  <c r="CW70" i="12"/>
  <c r="DB70" i="12"/>
  <c r="DG70" i="12"/>
  <c r="DL70" i="12"/>
  <c r="DQ70" i="12"/>
  <c r="DV70" i="12"/>
  <c r="BR70" i="12"/>
  <c r="BW70" i="12"/>
  <c r="CB70" i="12"/>
  <c r="CG70" i="12"/>
  <c r="CL70" i="12"/>
  <c r="CQ70" i="12"/>
  <c r="CV70" i="12"/>
  <c r="DA70" i="12"/>
  <c r="DF70" i="12"/>
  <c r="DK70" i="12"/>
  <c r="DP70" i="12"/>
  <c r="DU70" i="12"/>
  <c r="BQ70" i="12"/>
  <c r="BV70" i="12"/>
  <c r="CA70" i="12"/>
  <c r="CF70" i="12"/>
  <c r="CK70" i="12"/>
  <c r="CP70" i="12"/>
  <c r="CU70" i="12"/>
  <c r="CZ70" i="12"/>
  <c r="DE70" i="12"/>
  <c r="DJ70" i="12"/>
  <c r="DO70" i="12"/>
  <c r="DT70" i="12"/>
  <c r="BP70" i="12"/>
  <c r="BU70" i="12"/>
  <c r="BZ70" i="12"/>
  <c r="CE70" i="12"/>
  <c r="CJ70" i="12"/>
  <c r="CO70" i="12"/>
  <c r="CT70" i="12"/>
  <c r="CY70" i="12"/>
  <c r="DD70" i="12"/>
  <c r="DI70" i="12"/>
  <c r="DN70" i="12"/>
  <c r="DS70" i="12"/>
  <c r="BT69" i="12"/>
  <c r="BY69" i="12"/>
  <c r="CD69" i="12"/>
  <c r="CI69" i="12"/>
  <c r="CN69" i="12"/>
  <c r="CS69" i="12"/>
  <c r="CX69" i="12"/>
  <c r="DC69" i="12"/>
  <c r="DH69" i="12"/>
  <c r="DM69" i="12"/>
  <c r="DR69" i="12"/>
  <c r="DW69" i="12"/>
  <c r="BS69" i="12"/>
  <c r="BX69" i="12"/>
  <c r="CC69" i="12"/>
  <c r="CH69" i="12"/>
  <c r="CM69" i="12"/>
  <c r="CR69" i="12"/>
  <c r="CW69" i="12"/>
  <c r="DB69" i="12"/>
  <c r="DG69" i="12"/>
  <c r="DL69" i="12"/>
  <c r="DQ69" i="12"/>
  <c r="DV69" i="12"/>
  <c r="BR69" i="12"/>
  <c r="BW69" i="12"/>
  <c r="CB69" i="12"/>
  <c r="CG69" i="12"/>
  <c r="CL69" i="12"/>
  <c r="CQ69" i="12"/>
  <c r="CV69" i="12"/>
  <c r="DA69" i="12"/>
  <c r="DF69" i="12"/>
  <c r="DK69" i="12"/>
  <c r="DP69" i="12"/>
  <c r="DU69" i="12"/>
  <c r="BQ69" i="12"/>
  <c r="BV69" i="12"/>
  <c r="CA69" i="12"/>
  <c r="CF69" i="12"/>
  <c r="CK69" i="12"/>
  <c r="CP69" i="12"/>
  <c r="CU69" i="12"/>
  <c r="CZ69" i="12"/>
  <c r="DE69" i="12"/>
  <c r="DJ69" i="12"/>
  <c r="DO69" i="12"/>
  <c r="DT69" i="12"/>
  <c r="BP69" i="12"/>
  <c r="BU69" i="12"/>
  <c r="BZ69" i="12"/>
  <c r="CE69" i="12"/>
  <c r="CJ69" i="12"/>
  <c r="CO69" i="12"/>
  <c r="CT69" i="12"/>
  <c r="CY69" i="12"/>
  <c r="DD69" i="12"/>
  <c r="DI69" i="12"/>
  <c r="DN69" i="12"/>
  <c r="DS69" i="12"/>
  <c r="BT68" i="12"/>
  <c r="BY68" i="12"/>
  <c r="CD68" i="12"/>
  <c r="CI68" i="12"/>
  <c r="CN68" i="12"/>
  <c r="CS68" i="12"/>
  <c r="CX68" i="12"/>
  <c r="DC68" i="12"/>
  <c r="DH68" i="12"/>
  <c r="DM68" i="12"/>
  <c r="DR68" i="12"/>
  <c r="DW68" i="12"/>
  <c r="BS68" i="12"/>
  <c r="BX68" i="12"/>
  <c r="CC68" i="12"/>
  <c r="CH68" i="12"/>
  <c r="CM68" i="12"/>
  <c r="CR68" i="12"/>
  <c r="CW68" i="12"/>
  <c r="DB68" i="12"/>
  <c r="DG68" i="12"/>
  <c r="DL68" i="12"/>
  <c r="DQ68" i="12"/>
  <c r="DV68" i="12"/>
  <c r="BR68" i="12"/>
  <c r="BW68" i="12"/>
  <c r="CB68" i="12"/>
  <c r="CG68" i="12"/>
  <c r="CL68" i="12"/>
  <c r="CQ68" i="12"/>
  <c r="CV68" i="12"/>
  <c r="DA68" i="12"/>
  <c r="DF68" i="12"/>
  <c r="DK68" i="12"/>
  <c r="DP68" i="12"/>
  <c r="DU68" i="12"/>
  <c r="BQ68" i="12"/>
  <c r="BV68" i="12"/>
  <c r="CA68" i="12"/>
  <c r="CF68" i="12"/>
  <c r="CK68" i="12"/>
  <c r="CP68" i="12"/>
  <c r="CU68" i="12"/>
  <c r="CZ68" i="12"/>
  <c r="DE68" i="12"/>
  <c r="DJ68" i="12"/>
  <c r="DO68" i="12"/>
  <c r="DT68" i="12"/>
  <c r="BP68" i="12"/>
  <c r="BU68" i="12"/>
  <c r="BZ68" i="12"/>
  <c r="CE68" i="12"/>
  <c r="CJ68" i="12"/>
  <c r="CO68" i="12"/>
  <c r="CT68" i="12"/>
  <c r="CY68" i="12"/>
  <c r="DD68" i="12"/>
  <c r="DI68" i="12"/>
  <c r="DN68" i="12"/>
  <c r="DS68" i="12"/>
  <c r="BT67" i="12"/>
  <c r="BY67" i="12"/>
  <c r="CD67" i="12"/>
  <c r="CI67" i="12"/>
  <c r="CN67" i="12"/>
  <c r="CS67" i="12"/>
  <c r="CX67" i="12"/>
  <c r="DC67" i="12"/>
  <c r="DH67" i="12"/>
  <c r="DM67" i="12"/>
  <c r="DR67" i="12"/>
  <c r="DW67" i="12"/>
  <c r="BS67" i="12"/>
  <c r="BX67" i="12"/>
  <c r="CC67" i="12"/>
  <c r="CH67" i="12"/>
  <c r="CM67" i="12"/>
  <c r="CR67" i="12"/>
  <c r="CW67" i="12"/>
  <c r="DB67" i="12"/>
  <c r="DG67" i="12"/>
  <c r="DL67" i="12"/>
  <c r="DQ67" i="12"/>
  <c r="DV67" i="12"/>
  <c r="BR67" i="12"/>
  <c r="BW67" i="12"/>
  <c r="CB67" i="12"/>
  <c r="CG67" i="12"/>
  <c r="CL67" i="12"/>
  <c r="CQ67" i="12"/>
  <c r="CV67" i="12"/>
  <c r="DA67" i="12"/>
  <c r="DF67" i="12"/>
  <c r="DK67" i="12"/>
  <c r="DP67" i="12"/>
  <c r="DU67" i="12"/>
  <c r="BQ67" i="12"/>
  <c r="BV67" i="12"/>
  <c r="CA67" i="12"/>
  <c r="CF67" i="12"/>
  <c r="CK67" i="12"/>
  <c r="CP67" i="12"/>
  <c r="CU67" i="12"/>
  <c r="CZ67" i="12"/>
  <c r="DE67" i="12"/>
  <c r="DJ67" i="12"/>
  <c r="DO67" i="12"/>
  <c r="DT67" i="12"/>
  <c r="BP67" i="12"/>
  <c r="BU67" i="12"/>
  <c r="BZ67" i="12"/>
  <c r="CE67" i="12"/>
  <c r="CJ67" i="12"/>
  <c r="CO67" i="12"/>
  <c r="CT67" i="12"/>
  <c r="CY67" i="12"/>
  <c r="DD67" i="12"/>
  <c r="DI67" i="12"/>
  <c r="DN67" i="12"/>
  <c r="DS67" i="12"/>
  <c r="BT66" i="12"/>
  <c r="BY66" i="12"/>
  <c r="CD66" i="12"/>
  <c r="CI66" i="12"/>
  <c r="CN66" i="12"/>
  <c r="CS66" i="12"/>
  <c r="CX66" i="12"/>
  <c r="DC66" i="12"/>
  <c r="DH66" i="12"/>
  <c r="DM66" i="12"/>
  <c r="DR66" i="12"/>
  <c r="DW66" i="12"/>
  <c r="BS66" i="12"/>
  <c r="BX66" i="12"/>
  <c r="CC66" i="12"/>
  <c r="CH66" i="12"/>
  <c r="CM66" i="12"/>
  <c r="CR66" i="12"/>
  <c r="CW66" i="12"/>
  <c r="DB66" i="12"/>
  <c r="DG66" i="12"/>
  <c r="DL66" i="12"/>
  <c r="DQ66" i="12"/>
  <c r="DV66" i="12"/>
  <c r="BR66" i="12"/>
  <c r="BW66" i="12"/>
  <c r="CB66" i="12"/>
  <c r="CG66" i="12"/>
  <c r="CL66" i="12"/>
  <c r="CQ66" i="12"/>
  <c r="CV66" i="12"/>
  <c r="DA66" i="12"/>
  <c r="DF66" i="12"/>
  <c r="DK66" i="12"/>
  <c r="DP66" i="12"/>
  <c r="DU66" i="12"/>
  <c r="BQ66" i="12"/>
  <c r="BV66" i="12"/>
  <c r="CA66" i="12"/>
  <c r="CF66" i="12"/>
  <c r="CK66" i="12"/>
  <c r="CP66" i="12"/>
  <c r="CU66" i="12"/>
  <c r="CZ66" i="12"/>
  <c r="DE66" i="12"/>
  <c r="DJ66" i="12"/>
  <c r="DO66" i="12"/>
  <c r="DT66" i="12"/>
  <c r="BP66" i="12"/>
  <c r="BU66" i="12"/>
  <c r="BZ66" i="12"/>
  <c r="CE66" i="12"/>
  <c r="CJ66" i="12"/>
  <c r="CO66" i="12"/>
  <c r="CT66" i="12"/>
  <c r="CY66" i="12"/>
  <c r="DD66" i="12"/>
  <c r="DI66" i="12"/>
  <c r="DN66" i="12"/>
  <c r="DS66" i="12"/>
  <c r="BT65" i="12"/>
  <c r="BY65" i="12"/>
  <c r="CD65" i="12"/>
  <c r="CI65" i="12"/>
  <c r="CN65" i="12"/>
  <c r="CS65" i="12"/>
  <c r="CX65" i="12"/>
  <c r="DC65" i="12"/>
  <c r="DH65" i="12"/>
  <c r="DM65" i="12"/>
  <c r="DR65" i="12"/>
  <c r="DW65" i="12"/>
  <c r="BS65" i="12"/>
  <c r="BX65" i="12"/>
  <c r="CC65" i="12"/>
  <c r="CH65" i="12"/>
  <c r="CM65" i="12"/>
  <c r="CR65" i="12"/>
  <c r="CW65" i="12"/>
  <c r="DB65" i="12"/>
  <c r="DG65" i="12"/>
  <c r="DL65" i="12"/>
  <c r="DQ65" i="12"/>
  <c r="DV65" i="12"/>
  <c r="BR65" i="12"/>
  <c r="BW65" i="12"/>
  <c r="CB65" i="12"/>
  <c r="CG65" i="12"/>
  <c r="CL65" i="12"/>
  <c r="CQ65" i="12"/>
  <c r="CV65" i="12"/>
  <c r="DA65" i="12"/>
  <c r="DF65" i="12"/>
  <c r="DK65" i="12"/>
  <c r="DP65" i="12"/>
  <c r="DU65" i="12"/>
  <c r="BQ65" i="12"/>
  <c r="BV65" i="12"/>
  <c r="CA65" i="12"/>
  <c r="CF65" i="12"/>
  <c r="CK65" i="12"/>
  <c r="CP65" i="12"/>
  <c r="CU65" i="12"/>
  <c r="CZ65" i="12"/>
  <c r="DE65" i="12"/>
  <c r="DJ65" i="12"/>
  <c r="DO65" i="12"/>
  <c r="DT65" i="12"/>
  <c r="BP65" i="12"/>
  <c r="BU65" i="12"/>
  <c r="BZ65" i="12"/>
  <c r="CE65" i="12"/>
  <c r="CJ65" i="12"/>
  <c r="CO65" i="12"/>
  <c r="CT65" i="12"/>
  <c r="CY65" i="12"/>
  <c r="DD65" i="12"/>
  <c r="DI65" i="12"/>
  <c r="DN65" i="12"/>
  <c r="DS65" i="12"/>
  <c r="BT64" i="12"/>
  <c r="BY64" i="12"/>
  <c r="CD64" i="12"/>
  <c r="CI64" i="12"/>
  <c r="CN64" i="12"/>
  <c r="CS64" i="12"/>
  <c r="CX64" i="12"/>
  <c r="DC64" i="12"/>
  <c r="DH64" i="12"/>
  <c r="DM64" i="12"/>
  <c r="DR64" i="12"/>
  <c r="DW64" i="12"/>
  <c r="BS64" i="12"/>
  <c r="BX64" i="12"/>
  <c r="CC64" i="12"/>
  <c r="CH64" i="12"/>
  <c r="CM64" i="12"/>
  <c r="CR64" i="12"/>
  <c r="CW64" i="12"/>
  <c r="DB64" i="12"/>
  <c r="DG64" i="12"/>
  <c r="DL64" i="12"/>
  <c r="DQ64" i="12"/>
  <c r="DV64" i="12"/>
  <c r="BR64" i="12"/>
  <c r="BW64" i="12"/>
  <c r="CB64" i="12"/>
  <c r="CG64" i="12"/>
  <c r="CL64" i="12"/>
  <c r="CQ64" i="12"/>
  <c r="CV64" i="12"/>
  <c r="DA64" i="12"/>
  <c r="DF64" i="12"/>
  <c r="DK64" i="12"/>
  <c r="DP64" i="12"/>
  <c r="DU64" i="12"/>
  <c r="BQ64" i="12"/>
  <c r="BV64" i="12"/>
  <c r="CA64" i="12"/>
  <c r="CF64" i="12"/>
  <c r="CK64" i="12"/>
  <c r="CP64" i="12"/>
  <c r="CU64" i="12"/>
  <c r="CZ64" i="12"/>
  <c r="DE64" i="12"/>
  <c r="DJ64" i="12"/>
  <c r="DO64" i="12"/>
  <c r="DT64" i="12"/>
  <c r="BP64" i="12"/>
  <c r="BU64" i="12"/>
  <c r="BZ64" i="12"/>
  <c r="CE64" i="12"/>
  <c r="CJ64" i="12"/>
  <c r="CO64" i="12"/>
  <c r="CT64" i="12"/>
  <c r="CY64" i="12"/>
  <c r="DD64" i="12"/>
  <c r="DI64" i="12"/>
  <c r="DN64" i="12"/>
  <c r="DS64" i="12"/>
  <c r="BT63" i="12"/>
  <c r="BY63" i="12"/>
  <c r="CD63" i="12"/>
  <c r="CI63" i="12"/>
  <c r="CN63" i="12"/>
  <c r="CS63" i="12"/>
  <c r="CX63" i="12"/>
  <c r="DC63" i="12"/>
  <c r="DH63" i="12"/>
  <c r="DM63" i="12"/>
  <c r="DR63" i="12"/>
  <c r="DW63" i="12"/>
  <c r="BS63" i="12"/>
  <c r="BX63" i="12"/>
  <c r="CC63" i="12"/>
  <c r="CH63" i="12"/>
  <c r="CM63" i="12"/>
  <c r="CR63" i="12"/>
  <c r="CW63" i="12"/>
  <c r="DB63" i="12"/>
  <c r="DG63" i="12"/>
  <c r="DL63" i="12"/>
  <c r="DQ63" i="12"/>
  <c r="DV63" i="12"/>
  <c r="BR63" i="12"/>
  <c r="BW63" i="12"/>
  <c r="CB63" i="12"/>
  <c r="CG63" i="12"/>
  <c r="CL63" i="12"/>
  <c r="CQ63" i="12"/>
  <c r="CV63" i="12"/>
  <c r="DA63" i="12"/>
  <c r="DF63" i="12"/>
  <c r="DK63" i="12"/>
  <c r="DP63" i="12"/>
  <c r="DU63" i="12"/>
  <c r="BQ63" i="12"/>
  <c r="BV63" i="12"/>
  <c r="CA63" i="12"/>
  <c r="CF63" i="12"/>
  <c r="CK63" i="12"/>
  <c r="CP63" i="12"/>
  <c r="CU63" i="12"/>
  <c r="CZ63" i="12"/>
  <c r="DE63" i="12"/>
  <c r="DJ63" i="12"/>
  <c r="DO63" i="12"/>
  <c r="DT63" i="12"/>
  <c r="BP63" i="12"/>
  <c r="BU63" i="12"/>
  <c r="BZ63" i="12"/>
  <c r="CE63" i="12"/>
  <c r="CJ63" i="12"/>
  <c r="CO63" i="12"/>
  <c r="CT63" i="12"/>
  <c r="CY63" i="12"/>
  <c r="DD63" i="12"/>
  <c r="DI63" i="12"/>
  <c r="DN63" i="12"/>
  <c r="DS63" i="12"/>
  <c r="BT62" i="12"/>
  <c r="BY62" i="12"/>
  <c r="CD62" i="12"/>
  <c r="CI62" i="12"/>
  <c r="CN62" i="12"/>
  <c r="CS62" i="12"/>
  <c r="CX62" i="12"/>
  <c r="DC62" i="12"/>
  <c r="DH62" i="12"/>
  <c r="DM62" i="12"/>
  <c r="DR62" i="12"/>
  <c r="DW62" i="12"/>
  <c r="BS62" i="12"/>
  <c r="BX62" i="12"/>
  <c r="CC62" i="12"/>
  <c r="CH62" i="12"/>
  <c r="CM62" i="12"/>
  <c r="CR62" i="12"/>
  <c r="CW62" i="12"/>
  <c r="DB62" i="12"/>
  <c r="DG62" i="12"/>
  <c r="DL62" i="12"/>
  <c r="DQ62" i="12"/>
  <c r="DV62" i="12"/>
  <c r="BR62" i="12"/>
  <c r="BW62" i="12"/>
  <c r="CB62" i="12"/>
  <c r="CG62" i="12"/>
  <c r="CL62" i="12"/>
  <c r="CQ62" i="12"/>
  <c r="CV62" i="12"/>
  <c r="DA62" i="12"/>
  <c r="DF62" i="12"/>
  <c r="DK62" i="12"/>
  <c r="DP62" i="12"/>
  <c r="DU62" i="12"/>
  <c r="BQ62" i="12"/>
  <c r="BV62" i="12"/>
  <c r="CA62" i="12"/>
  <c r="CF62" i="12"/>
  <c r="CK62" i="12"/>
  <c r="CP62" i="12"/>
  <c r="CU62" i="12"/>
  <c r="CZ62" i="12"/>
  <c r="DE62" i="12"/>
  <c r="DJ62" i="12"/>
  <c r="DO62" i="12"/>
  <c r="DT62" i="12"/>
  <c r="BP62" i="12"/>
  <c r="BU62" i="12"/>
  <c r="BZ62" i="12"/>
  <c r="CE62" i="12"/>
  <c r="CJ62" i="12"/>
  <c r="CO62" i="12"/>
  <c r="CT62" i="12"/>
  <c r="CY62" i="12"/>
  <c r="DD62" i="12"/>
  <c r="DI62" i="12"/>
  <c r="DN62" i="12"/>
  <c r="DS62" i="12"/>
  <c r="BT61" i="12"/>
  <c r="BY61" i="12"/>
  <c r="CD61" i="12"/>
  <c r="CI61" i="12"/>
  <c r="CN61" i="12"/>
  <c r="CS61" i="12"/>
  <c r="CX61" i="12"/>
  <c r="DC61" i="12"/>
  <c r="DH61" i="12"/>
  <c r="DM61" i="12"/>
  <c r="DR61" i="12"/>
  <c r="DW61" i="12"/>
  <c r="BS61" i="12"/>
  <c r="BX61" i="12"/>
  <c r="CC61" i="12"/>
  <c r="CH61" i="12"/>
  <c r="CM61" i="12"/>
  <c r="CR61" i="12"/>
  <c r="CW61" i="12"/>
  <c r="DB61" i="12"/>
  <c r="DG61" i="12"/>
  <c r="DL61" i="12"/>
  <c r="DQ61" i="12"/>
  <c r="DV61" i="12"/>
  <c r="BR61" i="12"/>
  <c r="BW61" i="12"/>
  <c r="CB61" i="12"/>
  <c r="CG61" i="12"/>
  <c r="CL61" i="12"/>
  <c r="CQ61" i="12"/>
  <c r="CV61" i="12"/>
  <c r="DA61" i="12"/>
  <c r="DF61" i="12"/>
  <c r="DK61" i="12"/>
  <c r="DP61" i="12"/>
  <c r="DU61" i="12"/>
  <c r="BQ61" i="12"/>
  <c r="BV61" i="12"/>
  <c r="CA61" i="12"/>
  <c r="CF61" i="12"/>
  <c r="CK61" i="12"/>
  <c r="CP61" i="12"/>
  <c r="CU61" i="12"/>
  <c r="CZ61" i="12"/>
  <c r="DE61" i="12"/>
  <c r="DJ61" i="12"/>
  <c r="DO61" i="12"/>
  <c r="DT61" i="12"/>
  <c r="BP61" i="12"/>
  <c r="BU61" i="12"/>
  <c r="BZ61" i="12"/>
  <c r="CE61" i="12"/>
  <c r="CJ61" i="12"/>
  <c r="CO61" i="12"/>
  <c r="CT61" i="12"/>
  <c r="CY61" i="12"/>
  <c r="DD61" i="12"/>
  <c r="DI61" i="12"/>
  <c r="DN61" i="12"/>
  <c r="DS61" i="12"/>
  <c r="BT60" i="12"/>
  <c r="BY60" i="12"/>
  <c r="CD60" i="12"/>
  <c r="CI60" i="12"/>
  <c r="CN60" i="12"/>
  <c r="CS60" i="12"/>
  <c r="CX60" i="12"/>
  <c r="DC60" i="12"/>
  <c r="DH60" i="12"/>
  <c r="DM60" i="12"/>
  <c r="DR60" i="12"/>
  <c r="DW60" i="12"/>
  <c r="BS60" i="12"/>
  <c r="BX60" i="12"/>
  <c r="CC60" i="12"/>
  <c r="CH60" i="12"/>
  <c r="CM60" i="12"/>
  <c r="CR60" i="12"/>
  <c r="CW60" i="12"/>
  <c r="DB60" i="12"/>
  <c r="DG60" i="12"/>
  <c r="DL60" i="12"/>
  <c r="DQ60" i="12"/>
  <c r="DV60" i="12"/>
  <c r="BR60" i="12"/>
  <c r="BW60" i="12"/>
  <c r="CB60" i="12"/>
  <c r="CG60" i="12"/>
  <c r="CL60" i="12"/>
  <c r="CQ60" i="12"/>
  <c r="CV60" i="12"/>
  <c r="DA60" i="12"/>
  <c r="DF60" i="12"/>
  <c r="DK60" i="12"/>
  <c r="DP60" i="12"/>
  <c r="DU60" i="12"/>
  <c r="BQ60" i="12"/>
  <c r="BV60" i="12"/>
  <c r="CA60" i="12"/>
  <c r="CF60" i="12"/>
  <c r="CK60" i="12"/>
  <c r="CP60" i="12"/>
  <c r="CU60" i="12"/>
  <c r="CZ60" i="12"/>
  <c r="DE60" i="12"/>
  <c r="DJ60" i="12"/>
  <c r="DO60" i="12"/>
  <c r="DT60" i="12"/>
  <c r="BP60" i="12"/>
  <c r="BU60" i="12"/>
  <c r="BZ60" i="12"/>
  <c r="CE60" i="12"/>
  <c r="CJ60" i="12"/>
  <c r="CO60" i="12"/>
  <c r="CT60" i="12"/>
  <c r="CY60" i="12"/>
  <c r="DD60" i="12"/>
  <c r="DI60" i="12"/>
  <c r="DN60" i="12"/>
  <c r="DS60" i="12"/>
  <c r="BT59" i="12"/>
  <c r="BY59" i="12"/>
  <c r="CD59" i="12"/>
  <c r="CI59" i="12"/>
  <c r="CN59" i="12"/>
  <c r="CS59" i="12"/>
  <c r="CX59" i="12"/>
  <c r="DC59" i="12"/>
  <c r="DH59" i="12"/>
  <c r="DM59" i="12"/>
  <c r="DR59" i="12"/>
  <c r="DW59" i="12"/>
  <c r="BS59" i="12"/>
  <c r="BX59" i="12"/>
  <c r="CC59" i="12"/>
  <c r="CH59" i="12"/>
  <c r="CM59" i="12"/>
  <c r="CR59" i="12"/>
  <c r="CW59" i="12"/>
  <c r="DB59" i="12"/>
  <c r="DG59" i="12"/>
  <c r="DL59" i="12"/>
  <c r="DQ59" i="12"/>
  <c r="DV59" i="12"/>
  <c r="BR59" i="12"/>
  <c r="BW59" i="12"/>
  <c r="CB59" i="12"/>
  <c r="CG59" i="12"/>
  <c r="CL59" i="12"/>
  <c r="CQ59" i="12"/>
  <c r="CV59" i="12"/>
  <c r="DA59" i="12"/>
  <c r="DF59" i="12"/>
  <c r="DK59" i="12"/>
  <c r="DP59" i="12"/>
  <c r="DU59" i="12"/>
  <c r="BQ59" i="12"/>
  <c r="BV59" i="12"/>
  <c r="CA59" i="12"/>
  <c r="CF59" i="12"/>
  <c r="CK59" i="12"/>
  <c r="CP59" i="12"/>
  <c r="CU59" i="12"/>
  <c r="CZ59" i="12"/>
  <c r="DE59" i="12"/>
  <c r="DJ59" i="12"/>
  <c r="DO59" i="12"/>
  <c r="DT59" i="12"/>
  <c r="BP59" i="12"/>
  <c r="BU59" i="12"/>
  <c r="BZ59" i="12"/>
  <c r="CE59" i="12"/>
  <c r="CJ59" i="12"/>
  <c r="CO59" i="12"/>
  <c r="CT59" i="12"/>
  <c r="CY59" i="12"/>
  <c r="DD59" i="12"/>
  <c r="DI59" i="12"/>
  <c r="DN59" i="12"/>
  <c r="DS59" i="12"/>
  <c r="BT58" i="12"/>
  <c r="BY58" i="12"/>
  <c r="CD58" i="12"/>
  <c r="CI58" i="12"/>
  <c r="CN58" i="12"/>
  <c r="CS58" i="12"/>
  <c r="CX58" i="12"/>
  <c r="DC58" i="12"/>
  <c r="DH58" i="12"/>
  <c r="DM58" i="12"/>
  <c r="DR58" i="12"/>
  <c r="DW58" i="12"/>
  <c r="BS58" i="12"/>
  <c r="BX58" i="12"/>
  <c r="CC58" i="12"/>
  <c r="CH58" i="12"/>
  <c r="CM58" i="12"/>
  <c r="CR58" i="12"/>
  <c r="CW58" i="12"/>
  <c r="DB58" i="12"/>
  <c r="DG58" i="12"/>
  <c r="DL58" i="12"/>
  <c r="DQ58" i="12"/>
  <c r="DV58" i="12"/>
  <c r="BR58" i="12"/>
  <c r="BW58" i="12"/>
  <c r="CB58" i="12"/>
  <c r="CG58" i="12"/>
  <c r="CL58" i="12"/>
  <c r="CQ58" i="12"/>
  <c r="CV58" i="12"/>
  <c r="DA58" i="12"/>
  <c r="DF58" i="12"/>
  <c r="DK58" i="12"/>
  <c r="DP58" i="12"/>
  <c r="DU58" i="12"/>
  <c r="BQ58" i="12"/>
  <c r="BV58" i="12"/>
  <c r="CA58" i="12"/>
  <c r="CF58" i="12"/>
  <c r="CK58" i="12"/>
  <c r="CP58" i="12"/>
  <c r="CU58" i="12"/>
  <c r="CZ58" i="12"/>
  <c r="DE58" i="12"/>
  <c r="DJ58" i="12"/>
  <c r="DO58" i="12"/>
  <c r="DT58" i="12"/>
  <c r="BP58" i="12"/>
  <c r="BU58" i="12"/>
  <c r="BZ58" i="12"/>
  <c r="CE58" i="12"/>
  <c r="CJ58" i="12"/>
  <c r="CO58" i="12"/>
  <c r="CT58" i="12"/>
  <c r="CY58" i="12"/>
  <c r="DD58" i="12"/>
  <c r="DI58" i="12"/>
  <c r="DN58" i="12"/>
  <c r="DS58" i="12"/>
  <c r="BT57" i="12"/>
  <c r="BY57" i="12"/>
  <c r="CD57" i="12"/>
  <c r="CI57" i="12"/>
  <c r="CN57" i="12"/>
  <c r="CS57" i="12"/>
  <c r="CX57" i="12"/>
  <c r="DC57" i="12"/>
  <c r="DH57" i="12"/>
  <c r="DM57" i="12"/>
  <c r="DR57" i="12"/>
  <c r="DW57" i="12"/>
  <c r="BS57" i="12"/>
  <c r="BX57" i="12"/>
  <c r="CC57" i="12"/>
  <c r="CH57" i="12"/>
  <c r="CM57" i="12"/>
  <c r="CR57" i="12"/>
  <c r="CW57" i="12"/>
  <c r="DB57" i="12"/>
  <c r="DG57" i="12"/>
  <c r="DL57" i="12"/>
  <c r="DQ57" i="12"/>
  <c r="DV57" i="12"/>
  <c r="BR57" i="12"/>
  <c r="BW57" i="12"/>
  <c r="CB57" i="12"/>
  <c r="CG57" i="12"/>
  <c r="CL57" i="12"/>
  <c r="CQ57" i="12"/>
  <c r="CV57" i="12"/>
  <c r="DA57" i="12"/>
  <c r="DF57" i="12"/>
  <c r="DK57" i="12"/>
  <c r="DP57" i="12"/>
  <c r="DU57" i="12"/>
  <c r="BQ57" i="12"/>
  <c r="BV57" i="12"/>
  <c r="CA57" i="12"/>
  <c r="CF57" i="12"/>
  <c r="CK57" i="12"/>
  <c r="CP57" i="12"/>
  <c r="CU57" i="12"/>
  <c r="CZ57" i="12"/>
  <c r="DE57" i="12"/>
  <c r="DJ57" i="12"/>
  <c r="DO57" i="12"/>
  <c r="DT57" i="12"/>
  <c r="BP57" i="12"/>
  <c r="BU57" i="12"/>
  <c r="BZ57" i="12"/>
  <c r="CE57" i="12"/>
  <c r="CJ57" i="12"/>
  <c r="CO57" i="12"/>
  <c r="CT57" i="12"/>
  <c r="CY57" i="12"/>
  <c r="DD57" i="12"/>
  <c r="DI57" i="12"/>
  <c r="DN57" i="12"/>
  <c r="DS57" i="12"/>
  <c r="BT56" i="12"/>
  <c r="BY56" i="12"/>
  <c r="CD56" i="12"/>
  <c r="CI56" i="12"/>
  <c r="CN56" i="12"/>
  <c r="CS56" i="12"/>
  <c r="CX56" i="12"/>
  <c r="DC56" i="12"/>
  <c r="DH56" i="12"/>
  <c r="DM56" i="12"/>
  <c r="DR56" i="12"/>
  <c r="DW56" i="12"/>
  <c r="BS56" i="12"/>
  <c r="BX56" i="12"/>
  <c r="CC56" i="12"/>
  <c r="CH56" i="12"/>
  <c r="CM56" i="12"/>
  <c r="CR56" i="12"/>
  <c r="CW56" i="12"/>
  <c r="DB56" i="12"/>
  <c r="DG56" i="12"/>
  <c r="DL56" i="12"/>
  <c r="DQ56" i="12"/>
  <c r="DV56" i="12"/>
  <c r="BR56" i="12"/>
  <c r="BW56" i="12"/>
  <c r="CB56" i="12"/>
  <c r="CG56" i="12"/>
  <c r="CL56" i="12"/>
  <c r="CQ56" i="12"/>
  <c r="CV56" i="12"/>
  <c r="DA56" i="12"/>
  <c r="DF56" i="12"/>
  <c r="DK56" i="12"/>
  <c r="DP56" i="12"/>
  <c r="DU56" i="12"/>
  <c r="BQ56" i="12"/>
  <c r="BV56" i="12"/>
  <c r="CA56" i="12"/>
  <c r="CF56" i="12"/>
  <c r="CK56" i="12"/>
  <c r="CP56" i="12"/>
  <c r="CU56" i="12"/>
  <c r="CZ56" i="12"/>
  <c r="DE56" i="12"/>
  <c r="DJ56" i="12"/>
  <c r="DO56" i="12"/>
  <c r="DT56" i="12"/>
  <c r="BP56" i="12"/>
  <c r="BU56" i="12"/>
  <c r="BZ56" i="12"/>
  <c r="CE56" i="12"/>
  <c r="CJ56" i="12"/>
  <c r="CO56" i="12"/>
  <c r="CT56" i="12"/>
  <c r="CY56" i="12"/>
  <c r="DD56" i="12"/>
  <c r="DI56" i="12"/>
  <c r="DN56" i="12"/>
  <c r="DS56" i="12"/>
  <c r="BT55" i="12"/>
  <c r="BY55" i="12"/>
  <c r="CD55" i="12"/>
  <c r="CI55" i="12"/>
  <c r="CN55" i="12"/>
  <c r="CS55" i="12"/>
  <c r="CX55" i="12"/>
  <c r="DC55" i="12"/>
  <c r="DH55" i="12"/>
  <c r="DM55" i="12"/>
  <c r="DR55" i="12"/>
  <c r="DW55" i="12"/>
  <c r="BS55" i="12"/>
  <c r="BX55" i="12"/>
  <c r="CC55" i="12"/>
  <c r="CH55" i="12"/>
  <c r="CM55" i="12"/>
  <c r="CR55" i="12"/>
  <c r="CW55" i="12"/>
  <c r="DB55" i="12"/>
  <c r="DG55" i="12"/>
  <c r="DL55" i="12"/>
  <c r="DQ55" i="12"/>
  <c r="DV55" i="12"/>
  <c r="BR55" i="12"/>
  <c r="BW55" i="12"/>
  <c r="CB55" i="12"/>
  <c r="CG55" i="12"/>
  <c r="CL55" i="12"/>
  <c r="CQ55" i="12"/>
  <c r="CV55" i="12"/>
  <c r="DA55" i="12"/>
  <c r="DF55" i="12"/>
  <c r="DK55" i="12"/>
  <c r="DP55" i="12"/>
  <c r="DU55" i="12"/>
  <c r="BQ55" i="12"/>
  <c r="BV55" i="12"/>
  <c r="CA55" i="12"/>
  <c r="CF55" i="12"/>
  <c r="CK55" i="12"/>
  <c r="CP55" i="12"/>
  <c r="CU55" i="12"/>
  <c r="CZ55" i="12"/>
  <c r="DE55" i="12"/>
  <c r="DJ55" i="12"/>
  <c r="DO55" i="12"/>
  <c r="DT55" i="12"/>
  <c r="BP55" i="12"/>
  <c r="BU55" i="12"/>
  <c r="BZ55" i="12"/>
  <c r="CE55" i="12"/>
  <c r="CJ55" i="12"/>
  <c r="CO55" i="12"/>
  <c r="CT55" i="12"/>
  <c r="CY55" i="12"/>
  <c r="DD55" i="12"/>
  <c r="DI55" i="12"/>
  <c r="DN55" i="12"/>
  <c r="DS55" i="12"/>
  <c r="BT54" i="12"/>
  <c r="BY54" i="12"/>
  <c r="CD54" i="12"/>
  <c r="CI54" i="12"/>
  <c r="CN54" i="12"/>
  <c r="CS54" i="12"/>
  <c r="CX54" i="12"/>
  <c r="DC54" i="12"/>
  <c r="DH54" i="12"/>
  <c r="DM54" i="12"/>
  <c r="DR54" i="12"/>
  <c r="DW54" i="12"/>
  <c r="BS54" i="12"/>
  <c r="BX54" i="12"/>
  <c r="CC54" i="12"/>
  <c r="CH54" i="12"/>
  <c r="CM54" i="12"/>
  <c r="CR54" i="12"/>
  <c r="CW54" i="12"/>
  <c r="DB54" i="12"/>
  <c r="DG54" i="12"/>
  <c r="DL54" i="12"/>
  <c r="DQ54" i="12"/>
  <c r="DV54" i="12"/>
  <c r="BR54" i="12"/>
  <c r="BW54" i="12"/>
  <c r="CB54" i="12"/>
  <c r="CG54" i="12"/>
  <c r="CL54" i="12"/>
  <c r="CQ54" i="12"/>
  <c r="CV54" i="12"/>
  <c r="DA54" i="12"/>
  <c r="DF54" i="12"/>
  <c r="DK54" i="12"/>
  <c r="DP54" i="12"/>
  <c r="DU54" i="12"/>
  <c r="BQ54" i="12"/>
  <c r="BV54" i="12"/>
  <c r="CA54" i="12"/>
  <c r="CF54" i="12"/>
  <c r="CK54" i="12"/>
  <c r="CP54" i="12"/>
  <c r="CU54" i="12"/>
  <c r="CZ54" i="12"/>
  <c r="DE54" i="12"/>
  <c r="DJ54" i="12"/>
  <c r="DO54" i="12"/>
  <c r="DT54" i="12"/>
  <c r="BP54" i="12"/>
  <c r="BU54" i="12"/>
  <c r="BZ54" i="12"/>
  <c r="CE54" i="12"/>
  <c r="CJ54" i="12"/>
  <c r="CO54" i="12"/>
  <c r="CT54" i="12"/>
  <c r="CY54" i="12"/>
  <c r="DD54" i="12"/>
  <c r="DI54" i="12"/>
  <c r="DN54" i="12"/>
  <c r="DS54" i="12"/>
  <c r="BT53" i="12"/>
  <c r="BY53" i="12"/>
  <c r="CD53" i="12"/>
  <c r="CI53" i="12"/>
  <c r="CN53" i="12"/>
  <c r="CS53" i="12"/>
  <c r="CX53" i="12"/>
  <c r="DC53" i="12"/>
  <c r="DH53" i="12"/>
  <c r="DM53" i="12"/>
  <c r="DR53" i="12"/>
  <c r="DW53" i="12"/>
  <c r="BS53" i="12"/>
  <c r="BX53" i="12"/>
  <c r="CC53" i="12"/>
  <c r="CH53" i="12"/>
  <c r="CM53" i="12"/>
  <c r="CR53" i="12"/>
  <c r="CW53" i="12"/>
  <c r="DB53" i="12"/>
  <c r="DG53" i="12"/>
  <c r="DL53" i="12"/>
  <c r="DQ53" i="12"/>
  <c r="DV53" i="12"/>
  <c r="BR53" i="12"/>
  <c r="BW53" i="12"/>
  <c r="CB53" i="12"/>
  <c r="CG53" i="12"/>
  <c r="CL53" i="12"/>
  <c r="CQ53" i="12"/>
  <c r="CV53" i="12"/>
  <c r="DA53" i="12"/>
  <c r="DF53" i="12"/>
  <c r="DK53" i="12"/>
  <c r="DP53" i="12"/>
  <c r="DU53" i="12"/>
  <c r="BQ53" i="12"/>
  <c r="BV53" i="12"/>
  <c r="CA53" i="12"/>
  <c r="CF53" i="12"/>
  <c r="CK53" i="12"/>
  <c r="CP53" i="12"/>
  <c r="CU53" i="12"/>
  <c r="CZ53" i="12"/>
  <c r="DE53" i="12"/>
  <c r="DJ53" i="12"/>
  <c r="DO53" i="12"/>
  <c r="DT53" i="12"/>
  <c r="BP53" i="12"/>
  <c r="BU53" i="12"/>
  <c r="BZ53" i="12"/>
  <c r="CE53" i="12"/>
  <c r="CJ53" i="12"/>
  <c r="CO53" i="12"/>
  <c r="CT53" i="12"/>
  <c r="CY53" i="12"/>
  <c r="DD53" i="12"/>
  <c r="DI53" i="12"/>
  <c r="DN53" i="12"/>
  <c r="DS53" i="12"/>
  <c r="BT52" i="12"/>
  <c r="BY52" i="12"/>
  <c r="CD52" i="12"/>
  <c r="CI52" i="12"/>
  <c r="CN52" i="12"/>
  <c r="CS52" i="12"/>
  <c r="CX52" i="12"/>
  <c r="DC52" i="12"/>
  <c r="DH52" i="12"/>
  <c r="DM52" i="12"/>
  <c r="DR52" i="12"/>
  <c r="DW52" i="12"/>
  <c r="BS52" i="12"/>
  <c r="BX52" i="12"/>
  <c r="CC52" i="12"/>
  <c r="CH52" i="12"/>
  <c r="CM52" i="12"/>
  <c r="CR52" i="12"/>
  <c r="CW52" i="12"/>
  <c r="DB52" i="12"/>
  <c r="DG52" i="12"/>
  <c r="DL52" i="12"/>
  <c r="DQ52" i="12"/>
  <c r="DV52" i="12"/>
  <c r="BR52" i="12"/>
  <c r="BW52" i="12"/>
  <c r="CB52" i="12"/>
  <c r="CG52" i="12"/>
  <c r="CL52" i="12"/>
  <c r="CQ52" i="12"/>
  <c r="CV52" i="12"/>
  <c r="DA52" i="12"/>
  <c r="DF52" i="12"/>
  <c r="DK52" i="12"/>
  <c r="DP52" i="12"/>
  <c r="DU52" i="12"/>
  <c r="BQ52" i="12"/>
  <c r="BV52" i="12"/>
  <c r="CA52" i="12"/>
  <c r="CF52" i="12"/>
  <c r="CK52" i="12"/>
  <c r="CP52" i="12"/>
  <c r="CU52" i="12"/>
  <c r="CZ52" i="12"/>
  <c r="DE52" i="12"/>
  <c r="DJ52" i="12"/>
  <c r="DO52" i="12"/>
  <c r="DT52" i="12"/>
  <c r="BP52" i="12"/>
  <c r="BU52" i="12"/>
  <c r="BZ52" i="12"/>
  <c r="CE52" i="12"/>
  <c r="CJ52" i="12"/>
  <c r="CO52" i="12"/>
  <c r="CT52" i="12"/>
  <c r="CY52" i="12"/>
  <c r="DD52" i="12"/>
  <c r="DI52" i="12"/>
  <c r="DN52" i="12"/>
  <c r="DS52" i="12"/>
  <c r="BT51" i="12"/>
  <c r="BY51" i="12"/>
  <c r="CD51" i="12"/>
  <c r="CI51" i="12"/>
  <c r="CN51" i="12"/>
  <c r="CS51" i="12"/>
  <c r="CX51" i="12"/>
  <c r="DC51" i="12"/>
  <c r="DH51" i="12"/>
  <c r="DM51" i="12"/>
  <c r="DR51" i="12"/>
  <c r="DW51" i="12"/>
  <c r="BS51" i="12"/>
  <c r="BX51" i="12"/>
  <c r="CC51" i="12"/>
  <c r="CH51" i="12"/>
  <c r="CM51" i="12"/>
  <c r="CR51" i="12"/>
  <c r="CW51" i="12"/>
  <c r="DB51" i="12"/>
  <c r="DG51" i="12"/>
  <c r="DL51" i="12"/>
  <c r="DQ51" i="12"/>
  <c r="DV51" i="12"/>
  <c r="BR51" i="12"/>
  <c r="BW51" i="12"/>
  <c r="CB51" i="12"/>
  <c r="CG51" i="12"/>
  <c r="CL51" i="12"/>
  <c r="CQ51" i="12"/>
  <c r="CV51" i="12"/>
  <c r="DA51" i="12"/>
  <c r="DF51" i="12"/>
  <c r="DK51" i="12"/>
  <c r="DP51" i="12"/>
  <c r="DU51" i="12"/>
  <c r="BQ51" i="12"/>
  <c r="BV51" i="12"/>
  <c r="CA51" i="12"/>
  <c r="CF51" i="12"/>
  <c r="CK51" i="12"/>
  <c r="CP51" i="12"/>
  <c r="CU51" i="12"/>
  <c r="CZ51" i="12"/>
  <c r="DE51" i="12"/>
  <c r="DJ51" i="12"/>
  <c r="DO51" i="12"/>
  <c r="DT51" i="12"/>
  <c r="BP51" i="12"/>
  <c r="BU51" i="12"/>
  <c r="BZ51" i="12"/>
  <c r="CE51" i="12"/>
  <c r="CJ51" i="12"/>
  <c r="CO51" i="12"/>
  <c r="CT51" i="12"/>
  <c r="CY51" i="12"/>
  <c r="DD51" i="12"/>
  <c r="DI51" i="12"/>
  <c r="DN51" i="12"/>
  <c r="DS51" i="12"/>
  <c r="BT50" i="12"/>
  <c r="BY50" i="12"/>
  <c r="CD50" i="12"/>
  <c r="CI50" i="12"/>
  <c r="CN50" i="12"/>
  <c r="CS50" i="12"/>
  <c r="CX50" i="12"/>
  <c r="DC50" i="12"/>
  <c r="DH50" i="12"/>
  <c r="DM50" i="12"/>
  <c r="DR50" i="12"/>
  <c r="DW50" i="12"/>
  <c r="BS50" i="12"/>
  <c r="BX50" i="12"/>
  <c r="CC50" i="12"/>
  <c r="CH50" i="12"/>
  <c r="CM50" i="12"/>
  <c r="CR50" i="12"/>
  <c r="CW50" i="12"/>
  <c r="DB50" i="12"/>
  <c r="DG50" i="12"/>
  <c r="DL50" i="12"/>
  <c r="DQ50" i="12"/>
  <c r="DV50" i="12"/>
  <c r="BR50" i="12"/>
  <c r="BW50" i="12"/>
  <c r="CB50" i="12"/>
  <c r="CG50" i="12"/>
  <c r="CL50" i="12"/>
  <c r="CQ50" i="12"/>
  <c r="CV50" i="12"/>
  <c r="DA50" i="12"/>
  <c r="DF50" i="12"/>
  <c r="DK50" i="12"/>
  <c r="DP50" i="12"/>
  <c r="DU50" i="12"/>
  <c r="BQ50" i="12"/>
  <c r="BV50" i="12"/>
  <c r="CA50" i="12"/>
  <c r="CF50" i="12"/>
  <c r="CK50" i="12"/>
  <c r="CP50" i="12"/>
  <c r="CU50" i="12"/>
  <c r="CZ50" i="12"/>
  <c r="DE50" i="12"/>
  <c r="DJ50" i="12"/>
  <c r="DO50" i="12"/>
  <c r="DT50" i="12"/>
  <c r="BP50" i="12"/>
  <c r="BU50" i="12"/>
  <c r="BZ50" i="12"/>
  <c r="CE50" i="12"/>
  <c r="CJ50" i="12"/>
  <c r="CO50" i="12"/>
  <c r="CT50" i="12"/>
  <c r="CY50" i="12"/>
  <c r="DD50" i="12"/>
  <c r="DI50" i="12"/>
  <c r="DN50" i="12"/>
  <c r="DS50" i="12"/>
  <c r="BT49" i="12"/>
  <c r="BY49" i="12"/>
  <c r="CD49" i="12"/>
  <c r="CI49" i="12"/>
  <c r="CN49" i="12"/>
  <c r="CS49" i="12"/>
  <c r="CX49" i="12"/>
  <c r="DC49" i="12"/>
  <c r="DH49" i="12"/>
  <c r="DM49" i="12"/>
  <c r="DR49" i="12"/>
  <c r="DW49" i="12"/>
  <c r="BS49" i="12"/>
  <c r="BX49" i="12"/>
  <c r="CC49" i="12"/>
  <c r="CH49" i="12"/>
  <c r="CM49" i="12"/>
  <c r="CR49" i="12"/>
  <c r="CW49" i="12"/>
  <c r="DB49" i="12"/>
  <c r="DG49" i="12"/>
  <c r="DL49" i="12"/>
  <c r="DQ49" i="12"/>
  <c r="DV49" i="12"/>
  <c r="BR49" i="12"/>
  <c r="BW49" i="12"/>
  <c r="CB49" i="12"/>
  <c r="CG49" i="12"/>
  <c r="CL49" i="12"/>
  <c r="CQ49" i="12"/>
  <c r="CV49" i="12"/>
  <c r="DA49" i="12"/>
  <c r="DF49" i="12"/>
  <c r="DK49" i="12"/>
  <c r="DP49" i="12"/>
  <c r="DU49" i="12"/>
  <c r="BQ49" i="12"/>
  <c r="BV49" i="12"/>
  <c r="CA49" i="12"/>
  <c r="CF49" i="12"/>
  <c r="CK49" i="12"/>
  <c r="CP49" i="12"/>
  <c r="CU49" i="12"/>
  <c r="CZ49" i="12"/>
  <c r="DE49" i="12"/>
  <c r="DJ49" i="12"/>
  <c r="DO49" i="12"/>
  <c r="DT49" i="12"/>
  <c r="BP49" i="12"/>
  <c r="BU49" i="12"/>
  <c r="BZ49" i="12"/>
  <c r="CE49" i="12"/>
  <c r="CJ49" i="12"/>
  <c r="CO49" i="12"/>
  <c r="CT49" i="12"/>
  <c r="CY49" i="12"/>
  <c r="DD49" i="12"/>
  <c r="DI49" i="12"/>
  <c r="DN49" i="12"/>
  <c r="DS49" i="12"/>
  <c r="BT48" i="12"/>
  <c r="BY48" i="12"/>
  <c r="CD48" i="12"/>
  <c r="CI48" i="12"/>
  <c r="CN48" i="12"/>
  <c r="CS48" i="12"/>
  <c r="CX48" i="12"/>
  <c r="DC48" i="12"/>
  <c r="DH48" i="12"/>
  <c r="DM48" i="12"/>
  <c r="DR48" i="12"/>
  <c r="DW48" i="12"/>
  <c r="BS48" i="12"/>
  <c r="BX48" i="12"/>
  <c r="CC48" i="12"/>
  <c r="CH48" i="12"/>
  <c r="CM48" i="12"/>
  <c r="CR48" i="12"/>
  <c r="CW48" i="12"/>
  <c r="DB48" i="12"/>
  <c r="DG48" i="12"/>
  <c r="DL48" i="12"/>
  <c r="DQ48" i="12"/>
  <c r="DV48" i="12"/>
  <c r="BR48" i="12"/>
  <c r="BW48" i="12"/>
  <c r="CB48" i="12"/>
  <c r="CG48" i="12"/>
  <c r="CL48" i="12"/>
  <c r="CQ48" i="12"/>
  <c r="CV48" i="12"/>
  <c r="DA48" i="12"/>
  <c r="DF48" i="12"/>
  <c r="DK48" i="12"/>
  <c r="DP48" i="12"/>
  <c r="DU48" i="12"/>
  <c r="BQ48" i="12"/>
  <c r="BV48" i="12"/>
  <c r="CA48" i="12"/>
  <c r="CF48" i="12"/>
  <c r="CK48" i="12"/>
  <c r="CP48" i="12"/>
  <c r="CU48" i="12"/>
  <c r="CZ48" i="12"/>
  <c r="DE48" i="12"/>
  <c r="DJ48" i="12"/>
  <c r="DO48" i="12"/>
  <c r="DT48" i="12"/>
  <c r="BP48" i="12"/>
  <c r="BU48" i="12"/>
  <c r="BZ48" i="12"/>
  <c r="CE48" i="12"/>
  <c r="CJ48" i="12"/>
  <c r="CO48" i="12"/>
  <c r="CT48" i="12"/>
  <c r="CY48" i="12"/>
  <c r="DD48" i="12"/>
  <c r="DI48" i="12"/>
  <c r="DN48" i="12"/>
  <c r="DS48" i="12"/>
  <c r="BT47" i="12"/>
  <c r="BY47" i="12"/>
  <c r="CD47" i="12"/>
  <c r="CI47" i="12"/>
  <c r="CN47" i="12"/>
  <c r="CS47" i="12"/>
  <c r="CX47" i="12"/>
  <c r="DC47" i="12"/>
  <c r="DH47" i="12"/>
  <c r="DM47" i="12"/>
  <c r="DR47" i="12"/>
  <c r="DW47" i="12"/>
  <c r="BS47" i="12"/>
  <c r="BX47" i="12"/>
  <c r="CC47" i="12"/>
  <c r="CH47" i="12"/>
  <c r="CM47" i="12"/>
  <c r="CR47" i="12"/>
  <c r="CW47" i="12"/>
  <c r="DB47" i="12"/>
  <c r="DG47" i="12"/>
  <c r="DL47" i="12"/>
  <c r="DQ47" i="12"/>
  <c r="DV47" i="12"/>
  <c r="BR47" i="12"/>
  <c r="BW47" i="12"/>
  <c r="CB47" i="12"/>
  <c r="CG47" i="12"/>
  <c r="CL47" i="12"/>
  <c r="CQ47" i="12"/>
  <c r="CV47" i="12"/>
  <c r="DA47" i="12"/>
  <c r="DF47" i="12"/>
  <c r="DK47" i="12"/>
  <c r="DP47" i="12"/>
  <c r="DU47" i="12"/>
  <c r="BQ47" i="12"/>
  <c r="BV47" i="12"/>
  <c r="CA47" i="12"/>
  <c r="CF47" i="12"/>
  <c r="CK47" i="12"/>
  <c r="CP47" i="12"/>
  <c r="CU47" i="12"/>
  <c r="CZ47" i="12"/>
  <c r="DE47" i="12"/>
  <c r="DJ47" i="12"/>
  <c r="DO47" i="12"/>
  <c r="DT47" i="12"/>
  <c r="BP47" i="12"/>
  <c r="BU47" i="12"/>
  <c r="BZ47" i="12"/>
  <c r="CE47" i="12"/>
  <c r="CJ47" i="12"/>
  <c r="CO47" i="12"/>
  <c r="CT47" i="12"/>
  <c r="CY47" i="12"/>
  <c r="DD47" i="12"/>
  <c r="DI47" i="12"/>
  <c r="DN47" i="12"/>
  <c r="DS47" i="12"/>
  <c r="BT46" i="12"/>
  <c r="BY46" i="12"/>
  <c r="CD46" i="12"/>
  <c r="CI46" i="12"/>
  <c r="CN46" i="12"/>
  <c r="CS46" i="12"/>
  <c r="CX46" i="12"/>
  <c r="DC46" i="12"/>
  <c r="DH46" i="12"/>
  <c r="DM46" i="12"/>
  <c r="DR46" i="12"/>
  <c r="DW46" i="12"/>
  <c r="BS46" i="12"/>
  <c r="BX46" i="12"/>
  <c r="CC46" i="12"/>
  <c r="CH46" i="12"/>
  <c r="CM46" i="12"/>
  <c r="CR46" i="12"/>
  <c r="CW46" i="12"/>
  <c r="DB46" i="12"/>
  <c r="DG46" i="12"/>
  <c r="DL46" i="12"/>
  <c r="DQ46" i="12"/>
  <c r="DV46" i="12"/>
  <c r="BR46" i="12"/>
  <c r="BW46" i="12"/>
  <c r="CB46" i="12"/>
  <c r="CG46" i="12"/>
  <c r="CL46" i="12"/>
  <c r="CQ46" i="12"/>
  <c r="CV46" i="12"/>
  <c r="DA46" i="12"/>
  <c r="DF46" i="12"/>
  <c r="DK46" i="12"/>
  <c r="DP46" i="12"/>
  <c r="DU46" i="12"/>
  <c r="BQ46" i="12"/>
  <c r="BV46" i="12"/>
  <c r="CA46" i="12"/>
  <c r="CF46" i="12"/>
  <c r="CK46" i="12"/>
  <c r="CP46" i="12"/>
  <c r="CU46" i="12"/>
  <c r="CZ46" i="12"/>
  <c r="DE46" i="12"/>
  <c r="DJ46" i="12"/>
  <c r="DO46" i="12"/>
  <c r="DT46" i="12"/>
  <c r="BP46" i="12"/>
  <c r="BU46" i="12"/>
  <c r="BZ46" i="12"/>
  <c r="CE46" i="12"/>
  <c r="CJ46" i="12"/>
  <c r="CO46" i="12"/>
  <c r="CT46" i="12"/>
  <c r="CY46" i="12"/>
  <c r="DD46" i="12"/>
  <c r="DI46" i="12"/>
  <c r="DN46" i="12"/>
  <c r="DS46" i="12"/>
  <c r="BT45" i="12"/>
  <c r="BY45" i="12"/>
  <c r="CD45" i="12"/>
  <c r="CI45" i="12"/>
  <c r="CN45" i="12"/>
  <c r="CS45" i="12"/>
  <c r="CX45" i="12"/>
  <c r="DC45" i="12"/>
  <c r="DH45" i="12"/>
  <c r="DM45" i="12"/>
  <c r="DR45" i="12"/>
  <c r="DW45" i="12"/>
  <c r="BS45" i="12"/>
  <c r="BX45" i="12"/>
  <c r="CC45" i="12"/>
  <c r="CH45" i="12"/>
  <c r="CM45" i="12"/>
  <c r="CR45" i="12"/>
  <c r="CW45" i="12"/>
  <c r="DB45" i="12"/>
  <c r="DG45" i="12"/>
  <c r="DL45" i="12"/>
  <c r="DQ45" i="12"/>
  <c r="DV45" i="12"/>
  <c r="BR45" i="12"/>
  <c r="BW45" i="12"/>
  <c r="CB45" i="12"/>
  <c r="CG45" i="12"/>
  <c r="CL45" i="12"/>
  <c r="CQ45" i="12"/>
  <c r="CV45" i="12"/>
  <c r="DA45" i="12"/>
  <c r="DF45" i="12"/>
  <c r="DK45" i="12"/>
  <c r="DP45" i="12"/>
  <c r="DU45" i="12"/>
  <c r="BQ45" i="12"/>
  <c r="BV45" i="12"/>
  <c r="CA45" i="12"/>
  <c r="CF45" i="12"/>
  <c r="CK45" i="12"/>
  <c r="CP45" i="12"/>
  <c r="CU45" i="12"/>
  <c r="CZ45" i="12"/>
  <c r="DE45" i="12"/>
  <c r="DJ45" i="12"/>
  <c r="DO45" i="12"/>
  <c r="DT45" i="12"/>
  <c r="BP45" i="12"/>
  <c r="BU45" i="12"/>
  <c r="BZ45" i="12"/>
  <c r="CE45" i="12"/>
  <c r="CJ45" i="12"/>
  <c r="CO45" i="12"/>
  <c r="CT45" i="12"/>
  <c r="CY45" i="12"/>
  <c r="DD45" i="12"/>
  <c r="DI45" i="12"/>
  <c r="DN45" i="12"/>
  <c r="DS45" i="12"/>
  <c r="BT44" i="12"/>
  <c r="BY44" i="12"/>
  <c r="CD44" i="12"/>
  <c r="CI44" i="12"/>
  <c r="CN44" i="12"/>
  <c r="CS44" i="12"/>
  <c r="CX44" i="12"/>
  <c r="DC44" i="12"/>
  <c r="DH44" i="12"/>
  <c r="DM44" i="12"/>
  <c r="DR44" i="12"/>
  <c r="DW44" i="12"/>
  <c r="BS44" i="12"/>
  <c r="BX44" i="12"/>
  <c r="CC44" i="12"/>
  <c r="CH44" i="12"/>
  <c r="CM44" i="12"/>
  <c r="CR44" i="12"/>
  <c r="CW44" i="12"/>
  <c r="DB44" i="12"/>
  <c r="DG44" i="12"/>
  <c r="DL44" i="12"/>
  <c r="DQ44" i="12"/>
  <c r="DV44" i="12"/>
  <c r="BR44" i="12"/>
  <c r="BW44" i="12"/>
  <c r="CB44" i="12"/>
  <c r="CG44" i="12"/>
  <c r="CL44" i="12"/>
  <c r="CQ44" i="12"/>
  <c r="CV44" i="12"/>
  <c r="DA44" i="12"/>
  <c r="DF44" i="12"/>
  <c r="DK44" i="12"/>
  <c r="DP44" i="12"/>
  <c r="DU44" i="12"/>
  <c r="BQ44" i="12"/>
  <c r="BV44" i="12"/>
  <c r="CA44" i="12"/>
  <c r="CF44" i="12"/>
  <c r="CK44" i="12"/>
  <c r="CP44" i="12"/>
  <c r="CU44" i="12"/>
  <c r="CZ44" i="12"/>
  <c r="DE44" i="12"/>
  <c r="DJ44" i="12"/>
  <c r="DO44" i="12"/>
  <c r="DT44" i="12"/>
  <c r="BP44" i="12"/>
  <c r="BU44" i="12"/>
  <c r="BZ44" i="12"/>
  <c r="CE44" i="12"/>
  <c r="CJ44" i="12"/>
  <c r="CO44" i="12"/>
  <c r="CT44" i="12"/>
  <c r="CY44" i="12"/>
  <c r="DD44" i="12"/>
  <c r="DI44" i="12"/>
  <c r="DN44" i="12"/>
  <c r="DS44" i="12"/>
  <c r="BT43" i="12"/>
  <c r="BY43" i="12"/>
  <c r="CD43" i="12"/>
  <c r="CI43" i="12"/>
  <c r="CN43" i="12"/>
  <c r="CS43" i="12"/>
  <c r="CX43" i="12"/>
  <c r="DC43" i="12"/>
  <c r="DH43" i="12"/>
  <c r="DM43" i="12"/>
  <c r="DR43" i="12"/>
  <c r="DW43" i="12"/>
  <c r="BS43" i="12"/>
  <c r="BX43" i="12"/>
  <c r="CC43" i="12"/>
  <c r="CH43" i="12"/>
  <c r="CM43" i="12"/>
  <c r="CR43" i="12"/>
  <c r="CW43" i="12"/>
  <c r="DB43" i="12"/>
  <c r="DG43" i="12"/>
  <c r="DL43" i="12"/>
  <c r="DQ43" i="12"/>
  <c r="DV43" i="12"/>
  <c r="BR43" i="12"/>
  <c r="BW43" i="12"/>
  <c r="CB43" i="12"/>
  <c r="CG43" i="12"/>
  <c r="CL43" i="12"/>
  <c r="CQ43" i="12"/>
  <c r="CV43" i="12"/>
  <c r="DA43" i="12"/>
  <c r="DF43" i="12"/>
  <c r="DK43" i="12"/>
  <c r="DP43" i="12"/>
  <c r="DU43" i="12"/>
  <c r="BQ43" i="12"/>
  <c r="BV43" i="12"/>
  <c r="CA43" i="12"/>
  <c r="CF43" i="12"/>
  <c r="CK43" i="12"/>
  <c r="CP43" i="12"/>
  <c r="CU43" i="12"/>
  <c r="CZ43" i="12"/>
  <c r="DE43" i="12"/>
  <c r="DJ43" i="12"/>
  <c r="DO43" i="12"/>
  <c r="DT43" i="12"/>
  <c r="BP43" i="12"/>
  <c r="BU43" i="12"/>
  <c r="BZ43" i="12"/>
  <c r="CE43" i="12"/>
  <c r="CJ43" i="12"/>
  <c r="CO43" i="12"/>
  <c r="CT43" i="12"/>
  <c r="CY43" i="12"/>
  <c r="DD43" i="12"/>
  <c r="DI43" i="12"/>
  <c r="DN43" i="12"/>
  <c r="DS43" i="12"/>
  <c r="BT42" i="12"/>
  <c r="BY42" i="12"/>
  <c r="CD42" i="12"/>
  <c r="CI42" i="12"/>
  <c r="CN42" i="12"/>
  <c r="CS42" i="12"/>
  <c r="CX42" i="12"/>
  <c r="DC42" i="12"/>
  <c r="DH42" i="12"/>
  <c r="DM42" i="12"/>
  <c r="DR42" i="12"/>
  <c r="DW42" i="12"/>
  <c r="BS42" i="12"/>
  <c r="BX42" i="12"/>
  <c r="CC42" i="12"/>
  <c r="CH42" i="12"/>
  <c r="CM42" i="12"/>
  <c r="CR42" i="12"/>
  <c r="CW42" i="12"/>
  <c r="DB42" i="12"/>
  <c r="DG42" i="12"/>
  <c r="DL42" i="12"/>
  <c r="DQ42" i="12"/>
  <c r="DV42" i="12"/>
  <c r="BR42" i="12"/>
  <c r="BW42" i="12"/>
  <c r="CB42" i="12"/>
  <c r="CG42" i="12"/>
  <c r="CL42" i="12"/>
  <c r="CQ42" i="12"/>
  <c r="CV42" i="12"/>
  <c r="DA42" i="12"/>
  <c r="DF42" i="12"/>
  <c r="DK42" i="12"/>
  <c r="DP42" i="12"/>
  <c r="DU42" i="12"/>
  <c r="BQ42" i="12"/>
  <c r="BV42" i="12"/>
  <c r="CA42" i="12"/>
  <c r="CF42" i="12"/>
  <c r="CK42" i="12"/>
  <c r="CP42" i="12"/>
  <c r="CU42" i="12"/>
  <c r="CZ42" i="12"/>
  <c r="DE42" i="12"/>
  <c r="DJ42" i="12"/>
  <c r="DO42" i="12"/>
  <c r="DT42" i="12"/>
  <c r="BP42" i="12"/>
  <c r="BU42" i="12"/>
  <c r="BZ42" i="12"/>
  <c r="CE42" i="12"/>
  <c r="CJ42" i="12"/>
  <c r="CO42" i="12"/>
  <c r="CT42" i="12"/>
  <c r="CY42" i="12"/>
  <c r="DD42" i="12"/>
  <c r="DI42" i="12"/>
  <c r="DN42" i="12"/>
  <c r="DS42" i="12"/>
  <c r="BT41" i="12"/>
  <c r="BY41" i="12"/>
  <c r="CD41" i="12"/>
  <c r="CI41" i="12"/>
  <c r="CN41" i="12"/>
  <c r="CS41" i="12"/>
  <c r="CX41" i="12"/>
  <c r="DC41" i="12"/>
  <c r="DH41" i="12"/>
  <c r="DM41" i="12"/>
  <c r="DR41" i="12"/>
  <c r="DW41" i="12"/>
  <c r="BS41" i="12"/>
  <c r="BX41" i="12"/>
  <c r="CC41" i="12"/>
  <c r="CH41" i="12"/>
  <c r="CM41" i="12"/>
  <c r="CR41" i="12"/>
  <c r="CW41" i="12"/>
  <c r="DB41" i="12"/>
  <c r="DG41" i="12"/>
  <c r="DL41" i="12"/>
  <c r="DQ41" i="12"/>
  <c r="DV41" i="12"/>
  <c r="BR41" i="12"/>
  <c r="BW41" i="12"/>
  <c r="CB41" i="12"/>
  <c r="CG41" i="12"/>
  <c r="CL41" i="12"/>
  <c r="CQ41" i="12"/>
  <c r="CV41" i="12"/>
  <c r="DA41" i="12"/>
  <c r="DF41" i="12"/>
  <c r="DK41" i="12"/>
  <c r="DP41" i="12"/>
  <c r="DU41" i="12"/>
  <c r="BQ41" i="12"/>
  <c r="BV41" i="12"/>
  <c r="CA41" i="12"/>
  <c r="CF41" i="12"/>
  <c r="CK41" i="12"/>
  <c r="CP41" i="12"/>
  <c r="CU41" i="12"/>
  <c r="CZ41" i="12"/>
  <c r="DE41" i="12"/>
  <c r="DJ41" i="12"/>
  <c r="DO41" i="12"/>
  <c r="DT41" i="12"/>
  <c r="BP41" i="12"/>
  <c r="BU41" i="12"/>
  <c r="BT40" i="12"/>
  <c r="BY40" i="12"/>
  <c r="CD40" i="12"/>
  <c r="CI40" i="12"/>
  <c r="CN40" i="12"/>
  <c r="CS40" i="12"/>
  <c r="CX40" i="12"/>
  <c r="DC40" i="12"/>
  <c r="DH40" i="12"/>
  <c r="DM40" i="12"/>
  <c r="DR40" i="12"/>
  <c r="DW40" i="12"/>
  <c r="BS40" i="12"/>
  <c r="BX40" i="12"/>
  <c r="CC40" i="12"/>
  <c r="CH40" i="12"/>
  <c r="CM40" i="12"/>
  <c r="CR40" i="12"/>
  <c r="CW40" i="12"/>
  <c r="DB40" i="12"/>
  <c r="DG40" i="12"/>
  <c r="DL40" i="12"/>
  <c r="DQ40" i="12"/>
  <c r="DV40" i="12"/>
  <c r="BR40" i="12"/>
  <c r="BW40" i="12"/>
  <c r="CB40" i="12"/>
  <c r="CG40" i="12"/>
  <c r="CL40" i="12"/>
  <c r="CQ40" i="12"/>
  <c r="CV40" i="12"/>
  <c r="DA40" i="12"/>
  <c r="DF40" i="12"/>
  <c r="DK40" i="12"/>
  <c r="DP40" i="12"/>
  <c r="DU40" i="12"/>
  <c r="BQ40" i="12"/>
  <c r="BV40" i="12"/>
  <c r="CA40" i="12"/>
  <c r="CF40" i="12"/>
  <c r="CK40" i="12"/>
  <c r="CP40" i="12"/>
  <c r="CU40" i="12"/>
  <c r="CZ40" i="12"/>
  <c r="DE40" i="12"/>
  <c r="DJ40" i="12"/>
  <c r="DO40" i="12"/>
  <c r="DT40" i="12"/>
  <c r="BP40" i="12"/>
  <c r="BU40" i="12"/>
  <c r="BT39" i="12"/>
  <c r="BY39" i="12"/>
  <c r="CD39" i="12"/>
  <c r="CI39" i="12"/>
  <c r="CN39" i="12"/>
  <c r="CS39" i="12"/>
  <c r="CX39" i="12"/>
  <c r="DC39" i="12"/>
  <c r="DH39" i="12"/>
  <c r="DM39" i="12"/>
  <c r="DR39" i="12"/>
  <c r="DW39" i="12"/>
  <c r="BS39" i="12"/>
  <c r="BX39" i="12"/>
  <c r="CC39" i="12"/>
  <c r="CH39" i="12"/>
  <c r="CM39" i="12"/>
  <c r="CR39" i="12"/>
  <c r="CW39" i="12"/>
  <c r="DB39" i="12"/>
  <c r="DG39" i="12"/>
  <c r="DL39" i="12"/>
  <c r="DQ39" i="12"/>
  <c r="DV39" i="12"/>
  <c r="BR39" i="12"/>
  <c r="BW39" i="12"/>
  <c r="CB39" i="12"/>
  <c r="CG39" i="12"/>
  <c r="CL39" i="12"/>
  <c r="CQ39" i="12"/>
  <c r="CV39" i="12"/>
  <c r="DA39" i="12"/>
  <c r="DF39" i="12"/>
  <c r="DK39" i="12"/>
  <c r="DP39" i="12"/>
  <c r="DU39" i="12"/>
  <c r="BQ39" i="12"/>
  <c r="BV39" i="12"/>
  <c r="CA39" i="12"/>
  <c r="CF39" i="12"/>
  <c r="CK39" i="12"/>
  <c r="CP39" i="12"/>
  <c r="CU39" i="12"/>
  <c r="CZ39" i="12"/>
  <c r="DE39" i="12"/>
  <c r="DJ39" i="12"/>
  <c r="DO39" i="12"/>
  <c r="DT39" i="12"/>
  <c r="BP39" i="12"/>
  <c r="BU39" i="12"/>
  <c r="BT38" i="12"/>
  <c r="BY38" i="12"/>
  <c r="CD38" i="12"/>
  <c r="CI38" i="12"/>
  <c r="CN38" i="12"/>
  <c r="CS38" i="12"/>
  <c r="CX38" i="12"/>
  <c r="DC38" i="12"/>
  <c r="DH38" i="12"/>
  <c r="DM38" i="12"/>
  <c r="DR38" i="12"/>
  <c r="DW38" i="12"/>
  <c r="BS38" i="12"/>
  <c r="BX38" i="12"/>
  <c r="CC38" i="12"/>
  <c r="CH38" i="12"/>
  <c r="CM38" i="12"/>
  <c r="CR38" i="12"/>
  <c r="CW38" i="12"/>
  <c r="DB38" i="12"/>
  <c r="DG38" i="12"/>
  <c r="DL38" i="12"/>
  <c r="DQ38" i="12"/>
  <c r="DV38" i="12"/>
  <c r="BR38" i="12"/>
  <c r="BW38" i="12"/>
  <c r="CB38" i="12"/>
  <c r="CG38" i="12"/>
  <c r="CL38" i="12"/>
  <c r="CQ38" i="12"/>
  <c r="CV38" i="12"/>
  <c r="DA38" i="12"/>
  <c r="DF38" i="12"/>
  <c r="DK38" i="12"/>
  <c r="DP38" i="12"/>
  <c r="DU38" i="12"/>
  <c r="BQ38" i="12"/>
  <c r="BV38" i="12"/>
  <c r="CA38" i="12"/>
  <c r="CF38" i="12"/>
  <c r="CK38" i="12"/>
  <c r="CP38" i="12"/>
  <c r="CU38" i="12"/>
  <c r="CZ38" i="12"/>
  <c r="DE38" i="12"/>
  <c r="DJ38" i="12"/>
  <c r="DO38" i="12"/>
  <c r="DT38" i="12"/>
  <c r="BP38" i="12"/>
  <c r="BU38" i="12"/>
  <c r="BT37" i="12"/>
  <c r="BY37" i="12"/>
  <c r="CD37" i="12"/>
  <c r="CI37" i="12"/>
  <c r="CN37" i="12"/>
  <c r="CS37" i="12"/>
  <c r="CX37" i="12"/>
  <c r="DC37" i="12"/>
  <c r="DH37" i="12"/>
  <c r="DM37" i="12"/>
  <c r="DR37" i="12"/>
  <c r="DW37" i="12"/>
  <c r="BS37" i="12"/>
  <c r="BX37" i="12"/>
  <c r="CC37" i="12"/>
  <c r="CH37" i="12"/>
  <c r="CM37" i="12"/>
  <c r="CR37" i="12"/>
  <c r="CW37" i="12"/>
  <c r="DB37" i="12"/>
  <c r="DG37" i="12"/>
  <c r="DL37" i="12"/>
  <c r="DQ37" i="12"/>
  <c r="DV37" i="12"/>
  <c r="BR37" i="12"/>
  <c r="BW37" i="12"/>
  <c r="CB37" i="12"/>
  <c r="CG37" i="12"/>
  <c r="CL37" i="12"/>
  <c r="CQ37" i="12"/>
  <c r="CV37" i="12"/>
  <c r="DA37" i="12"/>
  <c r="DF37" i="12"/>
  <c r="DK37" i="12"/>
  <c r="DP37" i="12"/>
  <c r="DU37" i="12"/>
  <c r="BQ37" i="12"/>
  <c r="BV37" i="12"/>
  <c r="CA37" i="12"/>
  <c r="CF37" i="12"/>
  <c r="CK37" i="12"/>
  <c r="CP37" i="12"/>
  <c r="CU37" i="12"/>
  <c r="CZ37" i="12"/>
  <c r="DE37" i="12"/>
  <c r="DJ37" i="12"/>
  <c r="DO37" i="12"/>
  <c r="DT37" i="12"/>
  <c r="BP37" i="12"/>
  <c r="BU37" i="12"/>
  <c r="BT36" i="12"/>
  <c r="BY36" i="12"/>
  <c r="CD36" i="12"/>
  <c r="CI36" i="12"/>
  <c r="CN36" i="12"/>
  <c r="CS36" i="12"/>
  <c r="CX36" i="12"/>
  <c r="DC36" i="12"/>
  <c r="DH36" i="12"/>
  <c r="DM36" i="12"/>
  <c r="DR36" i="12"/>
  <c r="DW36" i="12"/>
  <c r="BS36" i="12"/>
  <c r="BX36" i="12"/>
  <c r="CC36" i="12"/>
  <c r="CH36" i="12"/>
  <c r="CM36" i="12"/>
  <c r="CR36" i="12"/>
  <c r="CW36" i="12"/>
  <c r="DB36" i="12"/>
  <c r="DG36" i="12"/>
  <c r="DL36" i="12"/>
  <c r="DQ36" i="12"/>
  <c r="DV36" i="12"/>
  <c r="BR36" i="12"/>
  <c r="BW36" i="12"/>
  <c r="CB36" i="12"/>
  <c r="CG36" i="12"/>
  <c r="CL36" i="12"/>
  <c r="CQ36" i="12"/>
  <c r="CV36" i="12"/>
  <c r="DA36" i="12"/>
  <c r="DF36" i="12"/>
  <c r="DK36" i="12"/>
  <c r="DP36" i="12"/>
  <c r="DU36" i="12"/>
  <c r="BQ36" i="12"/>
  <c r="BV36" i="12"/>
  <c r="CA36" i="12"/>
  <c r="CF36" i="12"/>
  <c r="CK36" i="12"/>
  <c r="CP36" i="12"/>
  <c r="CU36" i="12"/>
  <c r="CZ36" i="12"/>
  <c r="DE36" i="12"/>
  <c r="DJ36" i="12"/>
  <c r="DO36" i="12"/>
  <c r="DT36" i="12"/>
  <c r="BP36" i="12"/>
  <c r="BU36" i="12"/>
  <c r="BT35" i="12"/>
  <c r="BY35" i="12"/>
  <c r="CD35" i="12"/>
  <c r="CI35" i="12"/>
  <c r="CN35" i="12"/>
  <c r="CS35" i="12"/>
  <c r="CX35" i="12"/>
  <c r="DC35" i="12"/>
  <c r="DH35" i="12"/>
  <c r="DM35" i="12"/>
  <c r="DR35" i="12"/>
  <c r="DW35" i="12"/>
  <c r="BS35" i="12"/>
  <c r="BX35" i="12"/>
  <c r="CC35" i="12"/>
  <c r="CH35" i="12"/>
  <c r="CM35" i="12"/>
  <c r="CR35" i="12"/>
  <c r="CW35" i="12"/>
  <c r="DB35" i="12"/>
  <c r="DG35" i="12"/>
  <c r="DL35" i="12"/>
  <c r="DQ35" i="12"/>
  <c r="DV35" i="12"/>
  <c r="BR35" i="12"/>
  <c r="BW35" i="12"/>
  <c r="CB35" i="12"/>
  <c r="CG35" i="12"/>
  <c r="CL35" i="12"/>
  <c r="CQ35" i="12"/>
  <c r="CV35" i="12"/>
  <c r="DA35" i="12"/>
  <c r="DF35" i="12"/>
  <c r="DK35" i="12"/>
  <c r="DP35" i="12"/>
  <c r="DU35" i="12"/>
  <c r="BQ35" i="12"/>
  <c r="BV35" i="12"/>
  <c r="CA35" i="12"/>
  <c r="CF35" i="12"/>
  <c r="CK35" i="12"/>
  <c r="CP35" i="12"/>
  <c r="CU35" i="12"/>
  <c r="CZ35" i="12"/>
  <c r="DE35" i="12"/>
  <c r="DJ35" i="12"/>
  <c r="DO35" i="12"/>
  <c r="DT35" i="12"/>
  <c r="BP35" i="12"/>
  <c r="BU35" i="12"/>
  <c r="BT34" i="12"/>
  <c r="BY34" i="12"/>
  <c r="CD34" i="12"/>
  <c r="CI34" i="12"/>
  <c r="CN34" i="12"/>
  <c r="CS34" i="12"/>
  <c r="CX34" i="12"/>
  <c r="DC34" i="12"/>
  <c r="DH34" i="12"/>
  <c r="DM34" i="12"/>
  <c r="DR34" i="12"/>
  <c r="DW34" i="12"/>
  <c r="BS34" i="12"/>
  <c r="BX34" i="12"/>
  <c r="CC34" i="12"/>
  <c r="CH34" i="12"/>
  <c r="CM34" i="12"/>
  <c r="CR34" i="12"/>
  <c r="CW34" i="12"/>
  <c r="DB34" i="12"/>
  <c r="DG34" i="12"/>
  <c r="DL34" i="12"/>
  <c r="DQ34" i="12"/>
  <c r="DV34" i="12"/>
  <c r="BR34" i="12"/>
  <c r="BW34" i="12"/>
  <c r="CB34" i="12"/>
  <c r="CG34" i="12"/>
  <c r="CL34" i="12"/>
  <c r="CQ34" i="12"/>
  <c r="CV34" i="12"/>
  <c r="DA34" i="12"/>
  <c r="DF34" i="12"/>
  <c r="DK34" i="12"/>
  <c r="DP34" i="12"/>
  <c r="DU34" i="12"/>
  <c r="BQ34" i="12"/>
  <c r="BV34" i="12"/>
  <c r="CA34" i="12"/>
  <c r="CF34" i="12"/>
  <c r="CK34" i="12"/>
  <c r="CP34" i="12"/>
  <c r="CU34" i="12"/>
  <c r="CZ34" i="12"/>
  <c r="DE34" i="12"/>
  <c r="DJ34" i="12"/>
  <c r="DO34" i="12"/>
  <c r="DT34" i="12"/>
  <c r="BP34" i="12"/>
  <c r="BU34" i="12"/>
  <c r="BT33" i="12"/>
  <c r="BY33" i="12"/>
  <c r="CD33" i="12"/>
  <c r="CI33" i="12"/>
  <c r="CN33" i="12"/>
  <c r="CS33" i="12"/>
  <c r="CX33" i="12"/>
  <c r="DC33" i="12"/>
  <c r="DH33" i="12"/>
  <c r="DM33" i="12"/>
  <c r="DR33" i="12"/>
  <c r="DW33" i="12"/>
  <c r="BS33" i="12"/>
  <c r="BX33" i="12"/>
  <c r="CC33" i="12"/>
  <c r="CH33" i="12"/>
  <c r="CM33" i="12"/>
  <c r="CR33" i="12"/>
  <c r="CW33" i="12"/>
  <c r="DB33" i="12"/>
  <c r="DG33" i="12"/>
  <c r="DL33" i="12"/>
  <c r="DQ33" i="12"/>
  <c r="DV33" i="12"/>
  <c r="BR33" i="12"/>
  <c r="BW33" i="12"/>
  <c r="CB33" i="12"/>
  <c r="CG33" i="12"/>
  <c r="CL33" i="12"/>
  <c r="CQ33" i="12"/>
  <c r="CV33" i="12"/>
  <c r="DA33" i="12"/>
  <c r="DF33" i="12"/>
  <c r="DK33" i="12"/>
  <c r="DP33" i="12"/>
  <c r="DU33" i="12"/>
  <c r="BQ33" i="12"/>
  <c r="BV33" i="12"/>
  <c r="CA33" i="12"/>
  <c r="CF33" i="12"/>
  <c r="CK33" i="12"/>
  <c r="CP33" i="12"/>
  <c r="CU33" i="12"/>
  <c r="CZ33" i="12"/>
  <c r="DE33" i="12"/>
  <c r="DJ33" i="12"/>
  <c r="DO33" i="12"/>
  <c r="DT33" i="12"/>
  <c r="BP33" i="12"/>
  <c r="BU33" i="12"/>
  <c r="BZ33" i="12"/>
  <c r="BT32" i="12"/>
  <c r="BY32" i="12"/>
  <c r="CD32" i="12"/>
  <c r="CI32" i="12"/>
  <c r="CN32" i="12"/>
  <c r="CS32" i="12"/>
  <c r="CX32" i="12"/>
  <c r="DC32" i="12"/>
  <c r="DH32" i="12"/>
  <c r="DM32" i="12"/>
  <c r="DR32" i="12"/>
  <c r="DW32" i="12"/>
  <c r="BS32" i="12"/>
  <c r="BX32" i="12"/>
  <c r="CC32" i="12"/>
  <c r="CH32" i="12"/>
  <c r="CM32" i="12"/>
  <c r="CR32" i="12"/>
  <c r="CW32" i="12"/>
  <c r="DB32" i="12"/>
  <c r="DG32" i="12"/>
  <c r="DL32" i="12"/>
  <c r="DQ32" i="12"/>
  <c r="DV32" i="12"/>
  <c r="BR32" i="12"/>
  <c r="BW32" i="12"/>
  <c r="CB32" i="12"/>
  <c r="CG32" i="12"/>
  <c r="CL32" i="12"/>
  <c r="CQ32" i="12"/>
  <c r="CV32" i="12"/>
  <c r="DA32" i="12"/>
  <c r="DF32" i="12"/>
  <c r="DK32" i="12"/>
  <c r="DP32" i="12"/>
  <c r="DU32" i="12"/>
  <c r="BQ32" i="12"/>
  <c r="BV32" i="12"/>
  <c r="CA32" i="12"/>
  <c r="CF32" i="12"/>
  <c r="CK32" i="12"/>
  <c r="CP32" i="12"/>
  <c r="CU32" i="12"/>
  <c r="CZ32" i="12"/>
  <c r="DE32" i="12"/>
  <c r="DJ32" i="12"/>
  <c r="DO32" i="12"/>
  <c r="DT32" i="12"/>
  <c r="BP32" i="12"/>
  <c r="BU32" i="12"/>
  <c r="BT31" i="12"/>
  <c r="BY31" i="12"/>
  <c r="CD31" i="12"/>
  <c r="CI31" i="12"/>
  <c r="CN31" i="12"/>
  <c r="CS31" i="12"/>
  <c r="CX31" i="12"/>
  <c r="DC31" i="12"/>
  <c r="DH31" i="12"/>
  <c r="DM31" i="12"/>
  <c r="DR31" i="12"/>
  <c r="DW31" i="12"/>
  <c r="BS31" i="12"/>
  <c r="BX31" i="12"/>
  <c r="CC31" i="12"/>
  <c r="CH31" i="12"/>
  <c r="CM31" i="12"/>
  <c r="CR31" i="12"/>
  <c r="CW31" i="12"/>
  <c r="DB31" i="12"/>
  <c r="DG31" i="12"/>
  <c r="DL31" i="12"/>
  <c r="DQ31" i="12"/>
  <c r="DV31" i="12"/>
  <c r="BR31" i="12"/>
  <c r="BW31" i="12"/>
  <c r="CB31" i="12"/>
  <c r="CG31" i="12"/>
  <c r="CL31" i="12"/>
  <c r="CQ31" i="12"/>
  <c r="CV31" i="12"/>
  <c r="DA31" i="12"/>
  <c r="DF31" i="12"/>
  <c r="DK31" i="12"/>
  <c r="DP31" i="12"/>
  <c r="DU31" i="12"/>
  <c r="BQ31" i="12"/>
  <c r="BV31" i="12"/>
  <c r="CA31" i="12"/>
  <c r="CF31" i="12"/>
  <c r="CK31" i="12"/>
  <c r="CP31" i="12"/>
  <c r="CU31" i="12"/>
  <c r="CZ31" i="12"/>
  <c r="DE31" i="12"/>
  <c r="DJ31" i="12"/>
  <c r="DO31" i="12"/>
  <c r="DT31" i="12"/>
  <c r="BP31" i="12"/>
  <c r="BU31" i="12"/>
  <c r="BT30" i="12"/>
  <c r="BY30" i="12"/>
  <c r="CD30" i="12"/>
  <c r="CI30" i="12"/>
  <c r="CN30" i="12"/>
  <c r="CS30" i="12"/>
  <c r="CX30" i="12"/>
  <c r="DC30" i="12"/>
  <c r="DH30" i="12"/>
  <c r="DM30" i="12"/>
  <c r="DR30" i="12"/>
  <c r="DW30" i="12"/>
  <c r="BS30" i="12"/>
  <c r="BX30" i="12"/>
  <c r="CC30" i="12"/>
  <c r="CH30" i="12"/>
  <c r="CM30" i="12"/>
  <c r="CR30" i="12"/>
  <c r="CW30" i="12"/>
  <c r="DB30" i="12"/>
  <c r="DG30" i="12"/>
  <c r="DL30" i="12"/>
  <c r="DQ30" i="12"/>
  <c r="DV30" i="12"/>
  <c r="BR30" i="12"/>
  <c r="BW30" i="12"/>
  <c r="CB30" i="12"/>
  <c r="CG30" i="12"/>
  <c r="CL30" i="12"/>
  <c r="CQ30" i="12"/>
  <c r="CV30" i="12"/>
  <c r="DA30" i="12"/>
  <c r="DF30" i="12"/>
  <c r="DK30" i="12"/>
  <c r="DP30" i="12"/>
  <c r="DU30" i="12"/>
  <c r="BQ30" i="12"/>
  <c r="BV30" i="12"/>
  <c r="CA30" i="12"/>
  <c r="CF30" i="12"/>
  <c r="CK30" i="12"/>
  <c r="CP30" i="12"/>
  <c r="CU30" i="12"/>
  <c r="CZ30" i="12"/>
  <c r="DE30" i="12"/>
  <c r="DJ30" i="12"/>
  <c r="DO30" i="12"/>
  <c r="DT30" i="12"/>
  <c r="BP30" i="12"/>
  <c r="BU30" i="12"/>
  <c r="BZ30" i="12"/>
  <c r="BT29" i="12"/>
  <c r="BY29" i="12"/>
  <c r="CD29" i="12"/>
  <c r="CI29" i="12"/>
  <c r="CN29" i="12"/>
  <c r="CS29" i="12"/>
  <c r="CX29" i="12"/>
  <c r="DC29" i="12"/>
  <c r="DH29" i="12"/>
  <c r="DM29" i="12"/>
  <c r="DR29" i="12"/>
  <c r="DW29" i="12"/>
  <c r="BS29" i="12"/>
  <c r="BX29" i="12"/>
  <c r="CC29" i="12"/>
  <c r="CH29" i="12"/>
  <c r="CM29" i="12"/>
  <c r="CR29" i="12"/>
  <c r="CW29" i="12"/>
  <c r="DB29" i="12"/>
  <c r="DG29" i="12"/>
  <c r="DL29" i="12"/>
  <c r="DQ29" i="12"/>
  <c r="DV29" i="12"/>
  <c r="BR29" i="12"/>
  <c r="BW29" i="12"/>
  <c r="CB29" i="12"/>
  <c r="CG29" i="12"/>
  <c r="CL29" i="12"/>
  <c r="CQ29" i="12"/>
  <c r="CV29" i="12"/>
  <c r="DA29" i="12"/>
  <c r="DF29" i="12"/>
  <c r="DK29" i="12"/>
  <c r="DP29" i="12"/>
  <c r="DU29" i="12"/>
  <c r="BQ29" i="12"/>
  <c r="BV29" i="12"/>
  <c r="CA29" i="12"/>
  <c r="CF29" i="12"/>
  <c r="CK29" i="12"/>
  <c r="CP29" i="12"/>
  <c r="CU29" i="12"/>
  <c r="CZ29" i="12"/>
  <c r="DE29" i="12"/>
  <c r="DJ29" i="12"/>
  <c r="DO29" i="12"/>
  <c r="DT29" i="12"/>
  <c r="BP29" i="12"/>
  <c r="BU29" i="12"/>
  <c r="BZ29" i="12"/>
  <c r="BT28" i="12"/>
  <c r="BY28" i="12"/>
  <c r="CD28" i="12"/>
  <c r="CI28" i="12"/>
  <c r="CN28" i="12"/>
  <c r="CS28" i="12"/>
  <c r="CX28" i="12"/>
  <c r="DC28" i="12"/>
  <c r="DH28" i="12"/>
  <c r="DM28" i="12"/>
  <c r="DR28" i="12"/>
  <c r="DW28" i="12"/>
  <c r="BS28" i="12"/>
  <c r="BX28" i="12"/>
  <c r="CC28" i="12"/>
  <c r="CH28" i="12"/>
  <c r="CM28" i="12"/>
  <c r="CR28" i="12"/>
  <c r="CW28" i="12"/>
  <c r="DB28" i="12"/>
  <c r="DG28" i="12"/>
  <c r="DL28" i="12"/>
  <c r="DQ28" i="12"/>
  <c r="DV28" i="12"/>
  <c r="BR28" i="12"/>
  <c r="BW28" i="12"/>
  <c r="CB28" i="12"/>
  <c r="CG28" i="12"/>
  <c r="CL28" i="12"/>
  <c r="CQ28" i="12"/>
  <c r="CV28" i="12"/>
  <c r="DA28" i="12"/>
  <c r="DF28" i="12"/>
  <c r="DK28" i="12"/>
  <c r="DP28" i="12"/>
  <c r="DU28" i="12"/>
  <c r="BQ28" i="12"/>
  <c r="BV28" i="12"/>
  <c r="CA28" i="12"/>
  <c r="CF28" i="12"/>
  <c r="CK28" i="12"/>
  <c r="CP28" i="12"/>
  <c r="CU28" i="12"/>
  <c r="CZ28" i="12"/>
  <c r="DE28" i="12"/>
  <c r="DJ28" i="12"/>
  <c r="DO28" i="12"/>
  <c r="DT28" i="12"/>
  <c r="BP28" i="12"/>
  <c r="BU28" i="12"/>
  <c r="BZ28" i="12"/>
  <c r="BT27" i="12"/>
  <c r="BY27" i="12"/>
  <c r="CD27" i="12"/>
  <c r="CI27" i="12"/>
  <c r="CN27" i="12"/>
  <c r="CS27" i="12"/>
  <c r="CX27" i="12"/>
  <c r="DC27" i="12"/>
  <c r="DH27" i="12"/>
  <c r="DM27" i="12"/>
  <c r="DR27" i="12"/>
  <c r="DW27" i="12"/>
  <c r="BS27" i="12"/>
  <c r="BX27" i="12"/>
  <c r="CC27" i="12"/>
  <c r="CH27" i="12"/>
  <c r="CM27" i="12"/>
  <c r="CR27" i="12"/>
  <c r="CW27" i="12"/>
  <c r="DB27" i="12"/>
  <c r="DG27" i="12"/>
  <c r="DL27" i="12"/>
  <c r="DQ27" i="12"/>
  <c r="DV27" i="12"/>
  <c r="BR27" i="12"/>
  <c r="BW27" i="12"/>
  <c r="CB27" i="12"/>
  <c r="CG27" i="12"/>
  <c r="CL27" i="12"/>
  <c r="CQ27" i="12"/>
  <c r="CV27" i="12"/>
  <c r="DA27" i="12"/>
  <c r="DF27" i="12"/>
  <c r="DK27" i="12"/>
  <c r="DP27" i="12"/>
  <c r="DU27" i="12"/>
  <c r="BQ27" i="12"/>
  <c r="BV27" i="12"/>
  <c r="CA27" i="12"/>
  <c r="CF27" i="12"/>
  <c r="CK27" i="12"/>
  <c r="CP27" i="12"/>
  <c r="CU27" i="12"/>
  <c r="CZ27" i="12"/>
  <c r="DE27" i="12"/>
  <c r="DJ27" i="12"/>
  <c r="DO27" i="12"/>
  <c r="DT27" i="12"/>
  <c r="BP27" i="12"/>
  <c r="BU27" i="12"/>
  <c r="BZ27" i="12"/>
  <c r="BT26" i="12"/>
  <c r="BY26" i="12"/>
  <c r="CD26" i="12"/>
  <c r="CI26" i="12"/>
  <c r="CN26" i="12"/>
  <c r="CS26" i="12"/>
  <c r="CX26" i="12"/>
  <c r="DC26" i="12"/>
  <c r="DH26" i="12"/>
  <c r="DM26" i="12"/>
  <c r="DR26" i="12"/>
  <c r="DW26" i="12"/>
  <c r="BS26" i="12"/>
  <c r="BX26" i="12"/>
  <c r="CC26" i="12"/>
  <c r="CH26" i="12"/>
  <c r="CM26" i="12"/>
  <c r="CR26" i="12"/>
  <c r="CW26" i="12"/>
  <c r="DB26" i="12"/>
  <c r="DG26" i="12"/>
  <c r="DL26" i="12"/>
  <c r="DQ26" i="12"/>
  <c r="DV26" i="12"/>
  <c r="BR26" i="12"/>
  <c r="BW26" i="12"/>
  <c r="CB26" i="12"/>
  <c r="CG26" i="12"/>
  <c r="CL26" i="12"/>
  <c r="CQ26" i="12"/>
  <c r="CV26" i="12"/>
  <c r="DA26" i="12"/>
  <c r="DF26" i="12"/>
  <c r="DK26" i="12"/>
  <c r="DP26" i="12"/>
  <c r="DU26" i="12"/>
  <c r="BQ26" i="12"/>
  <c r="BV26" i="12"/>
  <c r="CA26" i="12"/>
  <c r="CF26" i="12"/>
  <c r="CK26" i="12"/>
  <c r="CP26" i="12"/>
  <c r="CU26" i="12"/>
  <c r="CZ26" i="12"/>
  <c r="DE26" i="12"/>
  <c r="DJ26" i="12"/>
  <c r="DO26" i="12"/>
  <c r="DT26" i="12"/>
  <c r="BP26" i="12"/>
  <c r="BU26" i="12"/>
  <c r="BT25" i="12"/>
  <c r="BY25" i="12"/>
  <c r="CD25" i="12"/>
  <c r="CI25" i="12"/>
  <c r="CN25" i="12"/>
  <c r="CS25" i="12"/>
  <c r="CX25" i="12"/>
  <c r="DC25" i="12"/>
  <c r="DH25" i="12"/>
  <c r="DM25" i="12"/>
  <c r="DR25" i="12"/>
  <c r="DW25" i="12"/>
  <c r="BS25" i="12"/>
  <c r="BX25" i="12"/>
  <c r="CC25" i="12"/>
  <c r="CH25" i="12"/>
  <c r="CM25" i="12"/>
  <c r="CR25" i="12"/>
  <c r="CW25" i="12"/>
  <c r="DB25" i="12"/>
  <c r="DG25" i="12"/>
  <c r="DL25" i="12"/>
  <c r="DQ25" i="12"/>
  <c r="DV25" i="12"/>
  <c r="BR25" i="12"/>
  <c r="BW25" i="12"/>
  <c r="CB25" i="12"/>
  <c r="CG25" i="12"/>
  <c r="CL25" i="12"/>
  <c r="CQ25" i="12"/>
  <c r="CV25" i="12"/>
  <c r="DA25" i="12"/>
  <c r="DF25" i="12"/>
  <c r="DK25" i="12"/>
  <c r="DP25" i="12"/>
  <c r="DU25" i="12"/>
  <c r="BQ25" i="12"/>
  <c r="BV25" i="12"/>
  <c r="CA25" i="12"/>
  <c r="CF25" i="12"/>
  <c r="CK25" i="12"/>
  <c r="CP25" i="12"/>
  <c r="CU25" i="12"/>
  <c r="CZ25" i="12"/>
  <c r="DE25" i="12"/>
  <c r="DJ25" i="12"/>
  <c r="DO25" i="12"/>
  <c r="DT25" i="12"/>
  <c r="BP25" i="12"/>
  <c r="BU25" i="12"/>
  <c r="BT24" i="12"/>
  <c r="BY24" i="12"/>
  <c r="CD24" i="12"/>
  <c r="CI24" i="12"/>
  <c r="CN24" i="12"/>
  <c r="CS24" i="12"/>
  <c r="CX24" i="12"/>
  <c r="DC24" i="12"/>
  <c r="DH24" i="12"/>
  <c r="DM24" i="12"/>
  <c r="DR24" i="12"/>
  <c r="DW24" i="12"/>
  <c r="BS24" i="12"/>
  <c r="BX24" i="12"/>
  <c r="CC24" i="12"/>
  <c r="CH24" i="12"/>
  <c r="CM24" i="12"/>
  <c r="CR24" i="12"/>
  <c r="CW24" i="12"/>
  <c r="DB24" i="12"/>
  <c r="DG24" i="12"/>
  <c r="DL24" i="12"/>
  <c r="DQ24" i="12"/>
  <c r="DV24" i="12"/>
  <c r="BR24" i="12"/>
  <c r="BW24" i="12"/>
  <c r="CB24" i="12"/>
  <c r="CG24" i="12"/>
  <c r="CL24" i="12"/>
  <c r="CQ24" i="12"/>
  <c r="CV24" i="12"/>
  <c r="DA24" i="12"/>
  <c r="DF24" i="12"/>
  <c r="DK24" i="12"/>
  <c r="DP24" i="12"/>
  <c r="DU24" i="12"/>
  <c r="BQ24" i="12"/>
  <c r="BV24" i="12"/>
  <c r="CA24" i="12"/>
  <c r="CF24" i="12"/>
  <c r="CK24" i="12"/>
  <c r="CP24" i="12"/>
  <c r="CU24" i="12"/>
  <c r="CZ24" i="12"/>
  <c r="DE24" i="12"/>
  <c r="DJ24" i="12"/>
  <c r="DO24" i="12"/>
  <c r="DT24" i="12"/>
  <c r="BP24" i="12"/>
  <c r="BU24" i="12"/>
  <c r="BT23" i="12"/>
  <c r="BY23" i="12"/>
  <c r="CD23" i="12"/>
  <c r="CI23" i="12"/>
  <c r="CN23" i="12"/>
  <c r="CS23" i="12"/>
  <c r="CX23" i="12"/>
  <c r="DC23" i="12"/>
  <c r="DH23" i="12"/>
  <c r="DM23" i="12"/>
  <c r="DR23" i="12"/>
  <c r="DW23" i="12"/>
  <c r="BS23" i="12"/>
  <c r="BX23" i="12"/>
  <c r="CC23" i="12"/>
  <c r="CH23" i="12"/>
  <c r="CM23" i="12"/>
  <c r="CR23" i="12"/>
  <c r="CW23" i="12"/>
  <c r="DB23" i="12"/>
  <c r="DG23" i="12"/>
  <c r="DL23" i="12"/>
  <c r="DQ23" i="12"/>
  <c r="DV23" i="12"/>
  <c r="BR23" i="12"/>
  <c r="BW23" i="12"/>
  <c r="CB23" i="12"/>
  <c r="CG23" i="12"/>
  <c r="CL23" i="12"/>
  <c r="CQ23" i="12"/>
  <c r="CV23" i="12"/>
  <c r="DA23" i="12"/>
  <c r="DF23" i="12"/>
  <c r="DK23" i="12"/>
  <c r="DP23" i="12"/>
  <c r="DU23" i="12"/>
  <c r="BQ23" i="12"/>
  <c r="BV23" i="12"/>
  <c r="CA23" i="12"/>
  <c r="CF23" i="12"/>
  <c r="CK23" i="12"/>
  <c r="CP23" i="12"/>
  <c r="CU23" i="12"/>
  <c r="CZ23" i="12"/>
  <c r="DE23" i="12"/>
  <c r="DJ23" i="12"/>
  <c r="DO23" i="12"/>
  <c r="DT23" i="12"/>
  <c r="BP23" i="12"/>
  <c r="BU23" i="12"/>
  <c r="BZ23" i="12"/>
  <c r="CE23" i="12"/>
  <c r="CJ23" i="12"/>
  <c r="CO23" i="12"/>
  <c r="CT23" i="12"/>
  <c r="CY23" i="12"/>
  <c r="DD23" i="12"/>
  <c r="DI23" i="12"/>
  <c r="DN23" i="12"/>
  <c r="DS23" i="12"/>
  <c r="BT22" i="12"/>
  <c r="BY22" i="12"/>
  <c r="CD22" i="12"/>
  <c r="CI22" i="12"/>
  <c r="CN22" i="12"/>
  <c r="CS22" i="12"/>
  <c r="CX22" i="12"/>
  <c r="DC22" i="12"/>
  <c r="DH22" i="12"/>
  <c r="DM22" i="12"/>
  <c r="DR22" i="12"/>
  <c r="DW22" i="12"/>
  <c r="BS22" i="12"/>
  <c r="BX22" i="12"/>
  <c r="CC22" i="12"/>
  <c r="CH22" i="12"/>
  <c r="CM22" i="12"/>
  <c r="CR22" i="12"/>
  <c r="CW22" i="12"/>
  <c r="DB22" i="12"/>
  <c r="DG22" i="12"/>
  <c r="DL22" i="12"/>
  <c r="DQ22" i="12"/>
  <c r="DV22" i="12"/>
  <c r="BR22" i="12"/>
  <c r="BW22" i="12"/>
  <c r="CB22" i="12"/>
  <c r="CG22" i="12"/>
  <c r="CL22" i="12"/>
  <c r="CQ22" i="12"/>
  <c r="CV22" i="12"/>
  <c r="DA22" i="12"/>
  <c r="DF22" i="12"/>
  <c r="DK22" i="12"/>
  <c r="DP22" i="12"/>
  <c r="DU22" i="12"/>
  <c r="BQ22" i="12"/>
  <c r="BV22" i="12"/>
  <c r="CA22" i="12"/>
  <c r="CF22" i="12"/>
  <c r="CK22" i="12"/>
  <c r="CP22" i="12"/>
  <c r="CU22" i="12"/>
  <c r="CZ22" i="12"/>
  <c r="DE22" i="12"/>
  <c r="DJ22" i="12"/>
  <c r="DO22" i="12"/>
  <c r="DT22" i="12"/>
  <c r="BP22" i="12"/>
  <c r="BU22" i="12"/>
  <c r="BZ22" i="12"/>
  <c r="CE22" i="12"/>
  <c r="CJ22" i="12"/>
  <c r="CO22" i="12"/>
  <c r="CT22" i="12"/>
  <c r="CY22" i="12"/>
  <c r="DD22" i="12"/>
  <c r="DI22" i="12"/>
  <c r="DN22" i="12"/>
  <c r="DS22" i="12"/>
  <c r="BT21" i="12"/>
  <c r="BY21" i="12"/>
  <c r="CD21" i="12"/>
  <c r="CI21" i="12"/>
  <c r="CN21" i="12"/>
  <c r="CS21" i="12"/>
  <c r="CX21" i="12"/>
  <c r="DC21" i="12"/>
  <c r="DH21" i="12"/>
  <c r="DM21" i="12"/>
  <c r="DR21" i="12"/>
  <c r="DW21" i="12"/>
  <c r="BS21" i="12"/>
  <c r="BX21" i="12"/>
  <c r="CC21" i="12"/>
  <c r="CH21" i="12"/>
  <c r="CM21" i="12"/>
  <c r="CR21" i="12"/>
  <c r="CW21" i="12"/>
  <c r="DB21" i="12"/>
  <c r="DG21" i="12"/>
  <c r="DL21" i="12"/>
  <c r="DQ21" i="12"/>
  <c r="DV21" i="12"/>
  <c r="BR21" i="12"/>
  <c r="BW21" i="12"/>
  <c r="CB21" i="12"/>
  <c r="CG21" i="12"/>
  <c r="CL21" i="12"/>
  <c r="CQ21" i="12"/>
  <c r="CV21" i="12"/>
  <c r="DA21" i="12"/>
  <c r="DF21" i="12"/>
  <c r="DK21" i="12"/>
  <c r="DP21" i="12"/>
  <c r="DU21" i="12"/>
  <c r="BQ21" i="12"/>
  <c r="BV21" i="12"/>
  <c r="CA21" i="12"/>
  <c r="CF21" i="12"/>
  <c r="CK21" i="12"/>
  <c r="CP21" i="12"/>
  <c r="CU21" i="12"/>
  <c r="CZ21" i="12"/>
  <c r="DE21" i="12"/>
  <c r="DJ21" i="12"/>
  <c r="DO21" i="12"/>
  <c r="DT21" i="12"/>
  <c r="BP21" i="12"/>
  <c r="BU21" i="12"/>
  <c r="BZ21" i="12"/>
  <c r="CE21" i="12"/>
  <c r="CJ21" i="12"/>
  <c r="CO21" i="12"/>
  <c r="CT21" i="12"/>
  <c r="CY21" i="12"/>
  <c r="DD21" i="12"/>
  <c r="DI21" i="12"/>
  <c r="DN21" i="12"/>
  <c r="DS21" i="12"/>
  <c r="BT20" i="12"/>
  <c r="BY20" i="12"/>
  <c r="CD20" i="12"/>
  <c r="CI20" i="12"/>
  <c r="CN20" i="12"/>
  <c r="CS20" i="12"/>
  <c r="CX20" i="12"/>
  <c r="DC20" i="12"/>
  <c r="DH20" i="12"/>
  <c r="DM20" i="12"/>
  <c r="DR20" i="12"/>
  <c r="DW20" i="12"/>
  <c r="BS20" i="12"/>
  <c r="BX20" i="12"/>
  <c r="CC20" i="12"/>
  <c r="CH20" i="12"/>
  <c r="CM20" i="12"/>
  <c r="CR20" i="12"/>
  <c r="CW20" i="12"/>
  <c r="DB20" i="12"/>
  <c r="DG20" i="12"/>
  <c r="DL20" i="12"/>
  <c r="DQ20" i="12"/>
  <c r="DV20" i="12"/>
  <c r="BR20" i="12"/>
  <c r="BW20" i="12"/>
  <c r="CB20" i="12"/>
  <c r="CG20" i="12"/>
  <c r="CL20" i="12"/>
  <c r="CQ20" i="12"/>
  <c r="CV20" i="12"/>
  <c r="DA20" i="12"/>
  <c r="DF20" i="12"/>
  <c r="DK20" i="12"/>
  <c r="DP20" i="12"/>
  <c r="DU20" i="12"/>
  <c r="BQ20" i="12"/>
  <c r="BV20" i="12"/>
  <c r="CA20" i="12"/>
  <c r="CF20" i="12"/>
  <c r="CK20" i="12"/>
  <c r="CP20" i="12"/>
  <c r="CU20" i="12"/>
  <c r="CZ20" i="12"/>
  <c r="DE20" i="12"/>
  <c r="DJ20" i="12"/>
  <c r="DO20" i="12"/>
  <c r="DT20" i="12"/>
  <c r="BP20" i="12"/>
  <c r="BU20" i="12"/>
  <c r="BZ20" i="12"/>
  <c r="CE20" i="12"/>
  <c r="CJ20" i="12"/>
  <c r="CO20" i="12"/>
  <c r="CT20" i="12"/>
  <c r="CY20" i="12"/>
  <c r="DD20" i="12"/>
  <c r="DI20" i="12"/>
  <c r="DN20" i="12"/>
  <c r="DS20" i="12"/>
  <c r="BT19" i="12"/>
  <c r="BY19" i="12"/>
  <c r="CD19" i="12"/>
  <c r="CI19" i="12"/>
  <c r="CN19" i="12"/>
  <c r="CS19" i="12"/>
  <c r="CX19" i="12"/>
  <c r="DC19" i="12"/>
  <c r="DH19" i="12"/>
  <c r="DM19" i="12"/>
  <c r="DR19" i="12"/>
  <c r="DW19" i="12"/>
  <c r="BS19" i="12"/>
  <c r="BX19" i="12"/>
  <c r="CC19" i="12"/>
  <c r="CH19" i="12"/>
  <c r="CM19" i="12"/>
  <c r="CR19" i="12"/>
  <c r="CW19" i="12"/>
  <c r="DB19" i="12"/>
  <c r="DG19" i="12"/>
  <c r="DL19" i="12"/>
  <c r="DQ19" i="12"/>
  <c r="DV19" i="12"/>
  <c r="BR19" i="12"/>
  <c r="BW19" i="12"/>
  <c r="CB19" i="12"/>
  <c r="CG19" i="12"/>
  <c r="CL19" i="12"/>
  <c r="CQ19" i="12"/>
  <c r="CV19" i="12"/>
  <c r="DA19" i="12"/>
  <c r="DF19" i="12"/>
  <c r="DK19" i="12"/>
  <c r="DP19" i="12"/>
  <c r="DU19" i="12"/>
  <c r="BQ19" i="12"/>
  <c r="BV19" i="12"/>
  <c r="CA19" i="12"/>
  <c r="CF19" i="12"/>
  <c r="CK19" i="12"/>
  <c r="CP19" i="12"/>
  <c r="CU19" i="12"/>
  <c r="CZ19" i="12"/>
  <c r="DE19" i="12"/>
  <c r="DJ19" i="12"/>
  <c r="DO19" i="12"/>
  <c r="DT19" i="12"/>
  <c r="BP19" i="12"/>
  <c r="BU19" i="12"/>
  <c r="BZ19" i="12"/>
  <c r="CE19" i="12"/>
  <c r="CJ19" i="12"/>
  <c r="CO19" i="12"/>
  <c r="CT19" i="12"/>
  <c r="CY19" i="12"/>
  <c r="DD19" i="12"/>
  <c r="DI19" i="12"/>
  <c r="DN19" i="12"/>
  <c r="DS19" i="12"/>
  <c r="BT18" i="12"/>
  <c r="BY18" i="12"/>
  <c r="CD18" i="12"/>
  <c r="CI18" i="12"/>
  <c r="CN18" i="12"/>
  <c r="CS18" i="12"/>
  <c r="CX18" i="12"/>
  <c r="DC18" i="12"/>
  <c r="DH18" i="12"/>
  <c r="DM18" i="12"/>
  <c r="DR18" i="12"/>
  <c r="DW18" i="12"/>
  <c r="BS18" i="12"/>
  <c r="BX18" i="12"/>
  <c r="CC18" i="12"/>
  <c r="CH18" i="12"/>
  <c r="CM18" i="12"/>
  <c r="CR18" i="12"/>
  <c r="CW18" i="12"/>
  <c r="DB18" i="12"/>
  <c r="DG18" i="12"/>
  <c r="DL18" i="12"/>
  <c r="DQ18" i="12"/>
  <c r="DV18" i="12"/>
  <c r="BR18" i="12"/>
  <c r="BW18" i="12"/>
  <c r="CB18" i="12"/>
  <c r="CG18" i="12"/>
  <c r="CL18" i="12"/>
  <c r="CQ18" i="12"/>
  <c r="CV18" i="12"/>
  <c r="DA18" i="12"/>
  <c r="DF18" i="12"/>
  <c r="DK18" i="12"/>
  <c r="DP18" i="12"/>
  <c r="DU18" i="12"/>
  <c r="BQ18" i="12"/>
  <c r="BV18" i="12"/>
  <c r="CA18" i="12"/>
  <c r="CF18" i="12"/>
  <c r="CK18" i="12"/>
  <c r="CP18" i="12"/>
  <c r="CU18" i="12"/>
  <c r="CZ18" i="12"/>
  <c r="DE18" i="12"/>
  <c r="DJ18" i="12"/>
  <c r="DO18" i="12"/>
  <c r="DT18" i="12"/>
  <c r="BP18" i="12"/>
  <c r="BU18" i="12"/>
  <c r="BZ18" i="12"/>
  <c r="CE18" i="12"/>
  <c r="CJ18" i="12"/>
  <c r="CO18" i="12"/>
  <c r="CT18" i="12"/>
  <c r="CY18" i="12"/>
  <c r="DD18" i="12"/>
  <c r="DI18" i="12"/>
  <c r="DN18" i="12"/>
  <c r="DS18" i="12"/>
  <c r="BT17" i="12"/>
  <c r="BY17" i="12"/>
  <c r="CD17" i="12"/>
  <c r="CI17" i="12"/>
  <c r="CN17" i="12"/>
  <c r="CS17" i="12"/>
  <c r="CX17" i="12"/>
  <c r="DC17" i="12"/>
  <c r="DH17" i="12"/>
  <c r="DM17" i="12"/>
  <c r="DR17" i="12"/>
  <c r="DW17" i="12"/>
  <c r="BS17" i="12"/>
  <c r="BX17" i="12"/>
  <c r="CC17" i="12"/>
  <c r="CH17" i="12"/>
  <c r="CM17" i="12"/>
  <c r="CR17" i="12"/>
  <c r="CW17" i="12"/>
  <c r="DB17" i="12"/>
  <c r="DG17" i="12"/>
  <c r="DL17" i="12"/>
  <c r="DQ17" i="12"/>
  <c r="DV17" i="12"/>
  <c r="BR17" i="12"/>
  <c r="BW17" i="12"/>
  <c r="CB17" i="12"/>
  <c r="CG17" i="12"/>
  <c r="CL17" i="12"/>
  <c r="CQ17" i="12"/>
  <c r="CV17" i="12"/>
  <c r="DA17" i="12"/>
  <c r="DF17" i="12"/>
  <c r="DK17" i="12"/>
  <c r="DP17" i="12"/>
  <c r="DU17" i="12"/>
  <c r="BQ17" i="12"/>
  <c r="BV17" i="12"/>
  <c r="CA17" i="12"/>
  <c r="CF17" i="12"/>
  <c r="CK17" i="12"/>
  <c r="CP17" i="12"/>
  <c r="CU17" i="12"/>
  <c r="CZ17" i="12"/>
  <c r="DE17" i="12"/>
  <c r="DJ17" i="12"/>
  <c r="DO17" i="12"/>
  <c r="DT17" i="12"/>
  <c r="BP17" i="12"/>
  <c r="BU17" i="12"/>
  <c r="BZ17" i="12"/>
  <c r="CE17" i="12"/>
  <c r="CJ17" i="12"/>
  <c r="CO17" i="12"/>
  <c r="CT17" i="12"/>
  <c r="CY17" i="12"/>
  <c r="DD17" i="12"/>
  <c r="DI17" i="12"/>
  <c r="DN17" i="12"/>
  <c r="DS17" i="12"/>
  <c r="BT16" i="12"/>
  <c r="BY16" i="12"/>
  <c r="CD16" i="12"/>
  <c r="CI16" i="12"/>
  <c r="CN16" i="12"/>
  <c r="CS16" i="12"/>
  <c r="CX16" i="12"/>
  <c r="DC16" i="12"/>
  <c r="DH16" i="12"/>
  <c r="DM16" i="12"/>
  <c r="DR16" i="12"/>
  <c r="DW16" i="12"/>
  <c r="BS16" i="12"/>
  <c r="BX16" i="12"/>
  <c r="CC16" i="12"/>
  <c r="CH16" i="12"/>
  <c r="CM16" i="12"/>
  <c r="CR16" i="12"/>
  <c r="CW16" i="12"/>
  <c r="DB16" i="12"/>
  <c r="DG16" i="12"/>
  <c r="DL16" i="12"/>
  <c r="DQ16" i="12"/>
  <c r="DV16" i="12"/>
  <c r="BR16" i="12"/>
  <c r="BW16" i="12"/>
  <c r="CB16" i="12"/>
  <c r="CG16" i="12"/>
  <c r="CL16" i="12"/>
  <c r="CQ16" i="12"/>
  <c r="CV16" i="12"/>
  <c r="DA16" i="12"/>
  <c r="DF16" i="12"/>
  <c r="DK16" i="12"/>
  <c r="DP16" i="12"/>
  <c r="DU16" i="12"/>
  <c r="BQ16" i="12"/>
  <c r="BV16" i="12"/>
  <c r="CA16" i="12"/>
  <c r="CF16" i="12"/>
  <c r="CK16" i="12"/>
  <c r="CP16" i="12"/>
  <c r="CU16" i="12"/>
  <c r="CZ16" i="12"/>
  <c r="DE16" i="12"/>
  <c r="DJ16" i="12"/>
  <c r="DO16" i="12"/>
  <c r="DT16" i="12"/>
  <c r="BP16" i="12"/>
  <c r="BU16" i="12"/>
  <c r="BZ16" i="12"/>
  <c r="CE16" i="12"/>
  <c r="CJ16" i="12"/>
  <c r="CO16" i="12"/>
  <c r="CT16" i="12"/>
  <c r="CY16" i="12"/>
  <c r="DD16" i="12"/>
  <c r="DI16" i="12"/>
  <c r="DN16" i="12"/>
  <c r="DS16" i="12"/>
  <c r="BT15" i="12"/>
  <c r="BY15" i="12"/>
  <c r="CD15" i="12"/>
  <c r="CI15" i="12"/>
  <c r="CN15" i="12"/>
  <c r="CS15" i="12"/>
  <c r="CX15" i="12"/>
  <c r="DC15" i="12"/>
  <c r="DH15" i="12"/>
  <c r="DM15" i="12"/>
  <c r="DR15" i="12"/>
  <c r="DW15" i="12"/>
  <c r="BS15" i="12"/>
  <c r="BX15" i="12"/>
  <c r="CC15" i="12"/>
  <c r="CH15" i="12"/>
  <c r="CM15" i="12"/>
  <c r="CR15" i="12"/>
  <c r="CW15" i="12"/>
  <c r="DB15" i="12"/>
  <c r="DG15" i="12"/>
  <c r="DL15" i="12"/>
  <c r="DQ15" i="12"/>
  <c r="DV15" i="12"/>
  <c r="BR15" i="12"/>
  <c r="BW15" i="12"/>
  <c r="CB15" i="12"/>
  <c r="CG15" i="12"/>
  <c r="CL15" i="12"/>
  <c r="CQ15" i="12"/>
  <c r="CV15" i="12"/>
  <c r="DA15" i="12"/>
  <c r="DF15" i="12"/>
  <c r="DK15" i="12"/>
  <c r="DP15" i="12"/>
  <c r="DU15" i="12"/>
  <c r="BQ15" i="12"/>
  <c r="BV15" i="12"/>
  <c r="CA15" i="12"/>
  <c r="CF15" i="12"/>
  <c r="CK15" i="12"/>
  <c r="CP15" i="12"/>
  <c r="CU15" i="12"/>
  <c r="CZ15" i="12"/>
  <c r="DE15" i="12"/>
  <c r="DJ15" i="12"/>
  <c r="DO15" i="12"/>
  <c r="DT15" i="12"/>
  <c r="BP15" i="12"/>
  <c r="BU15" i="12"/>
  <c r="BZ15" i="12"/>
  <c r="CE15" i="12"/>
  <c r="CJ15" i="12"/>
  <c r="CO15" i="12"/>
  <c r="CT15" i="12"/>
  <c r="CY15" i="12"/>
  <c r="DD15" i="12"/>
  <c r="DI15" i="12"/>
  <c r="DN15" i="12"/>
  <c r="DS15" i="12"/>
  <c r="BT14" i="12"/>
  <c r="BY14" i="12"/>
  <c r="CD14" i="12"/>
  <c r="CI14" i="12"/>
  <c r="CN14" i="12"/>
  <c r="CS14" i="12"/>
  <c r="CX14" i="12"/>
  <c r="DC14" i="12"/>
  <c r="DH14" i="12"/>
  <c r="DM14" i="12"/>
  <c r="DR14" i="12"/>
  <c r="DW14" i="12"/>
  <c r="BS14" i="12"/>
  <c r="BX14" i="12"/>
  <c r="CC14" i="12"/>
  <c r="CH14" i="12"/>
  <c r="CM14" i="12"/>
  <c r="CR14" i="12"/>
  <c r="CW14" i="12"/>
  <c r="DB14" i="12"/>
  <c r="DG14" i="12"/>
  <c r="DL14" i="12"/>
  <c r="DQ14" i="12"/>
  <c r="DV14" i="12"/>
  <c r="BR14" i="12"/>
  <c r="BW14" i="12"/>
  <c r="CB14" i="12"/>
  <c r="CG14" i="12"/>
  <c r="CL14" i="12"/>
  <c r="CQ14" i="12"/>
  <c r="CV14" i="12"/>
  <c r="DA14" i="12"/>
  <c r="DF14" i="12"/>
  <c r="DK14" i="12"/>
  <c r="DP14" i="12"/>
  <c r="DU14" i="12"/>
  <c r="BQ14" i="12"/>
  <c r="BV14" i="12"/>
  <c r="CA14" i="12"/>
  <c r="CF14" i="12"/>
  <c r="CK14" i="12"/>
  <c r="CP14" i="12"/>
  <c r="CU14" i="12"/>
  <c r="CZ14" i="12"/>
  <c r="DE14" i="12"/>
  <c r="DJ14" i="12"/>
  <c r="DO14" i="12"/>
  <c r="DT14" i="12"/>
  <c r="BP14" i="12"/>
  <c r="BU14" i="12"/>
  <c r="BZ14" i="12"/>
  <c r="CE14" i="12"/>
  <c r="CJ14" i="12"/>
  <c r="CO14" i="12"/>
  <c r="CT14" i="12"/>
  <c r="CY14" i="12"/>
  <c r="DD14" i="12"/>
  <c r="DI14" i="12"/>
  <c r="DN14" i="12"/>
  <c r="DS14" i="12"/>
  <c r="BT13" i="12"/>
  <c r="BY13" i="12"/>
  <c r="CD13" i="12"/>
  <c r="CI13" i="12"/>
  <c r="CN13" i="12"/>
  <c r="CS13" i="12"/>
  <c r="CX13" i="12"/>
  <c r="DC13" i="12"/>
  <c r="DH13" i="12"/>
  <c r="DM13" i="12"/>
  <c r="DR13" i="12"/>
  <c r="DW13" i="12"/>
  <c r="BS13" i="12"/>
  <c r="BX13" i="12"/>
  <c r="CC13" i="12"/>
  <c r="CH13" i="12"/>
  <c r="CM13" i="12"/>
  <c r="CR13" i="12"/>
  <c r="CW13" i="12"/>
  <c r="DB13" i="12"/>
  <c r="DG13" i="12"/>
  <c r="DL13" i="12"/>
  <c r="DQ13" i="12"/>
  <c r="DV13" i="12"/>
  <c r="BR13" i="12"/>
  <c r="BW13" i="12"/>
  <c r="CB13" i="12"/>
  <c r="CG13" i="12"/>
  <c r="CL13" i="12"/>
  <c r="CQ13" i="12"/>
  <c r="CV13" i="12"/>
  <c r="DA13" i="12"/>
  <c r="DF13" i="12"/>
  <c r="DK13" i="12"/>
  <c r="DP13" i="12"/>
  <c r="DU13" i="12"/>
  <c r="BQ13" i="12"/>
  <c r="BV13" i="12"/>
  <c r="CA13" i="12"/>
  <c r="CF13" i="12"/>
  <c r="CK13" i="12"/>
  <c r="CP13" i="12"/>
  <c r="CU13" i="12"/>
  <c r="CZ13" i="12"/>
  <c r="DE13" i="12"/>
  <c r="DJ13" i="12"/>
  <c r="DO13" i="12"/>
  <c r="DT13" i="12"/>
  <c r="BP13" i="12"/>
  <c r="BU13" i="12"/>
  <c r="BZ13" i="12"/>
  <c r="CE13" i="12"/>
  <c r="CJ13" i="12"/>
  <c r="CO13" i="12"/>
  <c r="CT13" i="12"/>
  <c r="CY13" i="12"/>
  <c r="DD13" i="12"/>
  <c r="DI13" i="12"/>
  <c r="DN13" i="12"/>
  <c r="DS13" i="12"/>
  <c r="BT12" i="12"/>
  <c r="BY12" i="12"/>
  <c r="CD12" i="12"/>
  <c r="CI12" i="12"/>
  <c r="CN12" i="12"/>
  <c r="CS12" i="12"/>
  <c r="CX12" i="12"/>
  <c r="DC12" i="12"/>
  <c r="DH12" i="12"/>
  <c r="DM12" i="12"/>
  <c r="DR12" i="12"/>
  <c r="DW12" i="12"/>
  <c r="BS12" i="12"/>
  <c r="BX12" i="12"/>
  <c r="CC12" i="12"/>
  <c r="CH12" i="12"/>
  <c r="CM12" i="12"/>
  <c r="CR12" i="12"/>
  <c r="CW12" i="12"/>
  <c r="DB12" i="12"/>
  <c r="DG12" i="12"/>
  <c r="DL12" i="12"/>
  <c r="DQ12" i="12"/>
  <c r="DV12" i="12"/>
  <c r="BR12" i="12"/>
  <c r="BW12" i="12"/>
  <c r="CB12" i="12"/>
  <c r="CG12" i="12"/>
  <c r="CL12" i="12"/>
  <c r="CQ12" i="12"/>
  <c r="CV12" i="12"/>
  <c r="DA12" i="12"/>
  <c r="DF12" i="12"/>
  <c r="DK12" i="12"/>
  <c r="DP12" i="12"/>
  <c r="DU12" i="12"/>
  <c r="BQ12" i="12"/>
  <c r="BV12" i="12"/>
  <c r="CA12" i="12"/>
  <c r="CF12" i="12"/>
  <c r="CK12" i="12"/>
  <c r="CP12" i="12"/>
  <c r="CU12" i="12"/>
  <c r="CZ12" i="12"/>
  <c r="DE12" i="12"/>
  <c r="DJ12" i="12"/>
  <c r="DO12" i="12"/>
  <c r="DT12" i="12"/>
  <c r="BP12" i="12"/>
  <c r="BU12" i="12"/>
  <c r="BZ12" i="12"/>
  <c r="CE12" i="12"/>
  <c r="CJ12" i="12"/>
  <c r="CO12" i="12"/>
  <c r="CT12" i="12"/>
  <c r="CY12" i="12"/>
  <c r="DD12" i="12"/>
  <c r="DI12" i="12"/>
  <c r="DN12" i="12"/>
  <c r="DS12" i="12"/>
  <c r="BT11" i="12"/>
  <c r="BY11" i="12"/>
  <c r="CD11" i="12"/>
  <c r="CI11" i="12"/>
  <c r="CN11" i="12"/>
  <c r="CS11" i="12"/>
  <c r="CX11" i="12"/>
  <c r="DC11" i="12"/>
  <c r="DH11" i="12"/>
  <c r="DM11" i="12"/>
  <c r="DR11" i="12"/>
  <c r="DW11" i="12"/>
  <c r="BS11" i="12"/>
  <c r="BX11" i="12"/>
  <c r="CC11" i="12"/>
  <c r="CH11" i="12"/>
  <c r="CM11" i="12"/>
  <c r="CR11" i="12"/>
  <c r="CW11" i="12"/>
  <c r="DB11" i="12"/>
  <c r="DG11" i="12"/>
  <c r="DL11" i="12"/>
  <c r="DQ11" i="12"/>
  <c r="DV11" i="12"/>
  <c r="BR11" i="12"/>
  <c r="BW11" i="12"/>
  <c r="CB11" i="12"/>
  <c r="CG11" i="12"/>
  <c r="CL11" i="12"/>
  <c r="CQ11" i="12"/>
  <c r="CV11" i="12"/>
  <c r="DA11" i="12"/>
  <c r="DF11" i="12"/>
  <c r="DK11" i="12"/>
  <c r="DP11" i="12"/>
  <c r="DU11" i="12"/>
  <c r="BQ11" i="12"/>
  <c r="BV11" i="12"/>
  <c r="CA11" i="12"/>
  <c r="CF11" i="12"/>
  <c r="CK11" i="12"/>
  <c r="CP11" i="12"/>
  <c r="CU11" i="12"/>
  <c r="CZ11" i="12"/>
  <c r="DE11" i="12"/>
  <c r="DJ11" i="12"/>
  <c r="DO11" i="12"/>
  <c r="DT11" i="12"/>
  <c r="BP11" i="12"/>
  <c r="BU11" i="12"/>
  <c r="BZ11" i="12"/>
  <c r="CE11" i="12"/>
  <c r="CJ11" i="12"/>
  <c r="CO11" i="12"/>
  <c r="CT11" i="12"/>
  <c r="CY11" i="12"/>
  <c r="DD11" i="12"/>
  <c r="DI11" i="12"/>
  <c r="DN11" i="12"/>
  <c r="DS11" i="12"/>
  <c r="BT10" i="12"/>
  <c r="BY10" i="12"/>
  <c r="CD10" i="12"/>
  <c r="CI10" i="12"/>
  <c r="CN10" i="12"/>
  <c r="CS10" i="12"/>
  <c r="CX10" i="12"/>
  <c r="DC10" i="12"/>
  <c r="DH10" i="12"/>
  <c r="DM10" i="12"/>
  <c r="DR10" i="12"/>
  <c r="DW10" i="12"/>
  <c r="BS10" i="12"/>
  <c r="BX10" i="12"/>
  <c r="CC10" i="12"/>
  <c r="CH10" i="12"/>
  <c r="CM10" i="12"/>
  <c r="CR10" i="12"/>
  <c r="CW10" i="12"/>
  <c r="DB10" i="12"/>
  <c r="DG10" i="12"/>
  <c r="DL10" i="12"/>
  <c r="DQ10" i="12"/>
  <c r="DV10" i="12"/>
  <c r="BR10" i="12"/>
  <c r="BW10" i="12"/>
  <c r="CB10" i="12"/>
  <c r="CG10" i="12"/>
  <c r="CL10" i="12"/>
  <c r="CQ10" i="12"/>
  <c r="CV10" i="12"/>
  <c r="DA10" i="12"/>
  <c r="DF10" i="12"/>
  <c r="DK10" i="12"/>
  <c r="DP10" i="12"/>
  <c r="DU10" i="12"/>
  <c r="BQ10" i="12"/>
  <c r="BV10" i="12"/>
  <c r="CA10" i="12"/>
  <c r="CF10" i="12"/>
  <c r="CK10" i="12"/>
  <c r="CP10" i="12"/>
  <c r="CU10" i="12"/>
  <c r="CZ10" i="12"/>
  <c r="DE10" i="12"/>
  <c r="DJ10" i="12"/>
  <c r="DO10" i="12"/>
  <c r="DT10" i="12"/>
  <c r="BP10" i="12"/>
  <c r="BU10" i="12"/>
  <c r="BZ10" i="12"/>
  <c r="CE10" i="12"/>
  <c r="CJ10" i="12"/>
  <c r="CO10" i="12"/>
  <c r="CT10" i="12"/>
  <c r="CY10" i="12"/>
  <c r="DD10" i="12"/>
  <c r="DI10" i="12"/>
  <c r="DN10" i="12"/>
  <c r="DS10" i="12"/>
  <c r="BT9" i="12"/>
  <c r="BY9" i="12"/>
  <c r="CD9" i="12"/>
  <c r="CI9" i="12"/>
  <c r="CN9" i="12"/>
  <c r="CS9" i="12"/>
  <c r="CX9" i="12"/>
  <c r="DC9" i="12"/>
  <c r="DH9" i="12"/>
  <c r="DM9" i="12"/>
  <c r="DR9" i="12"/>
  <c r="DW9" i="12"/>
  <c r="BS9" i="12"/>
  <c r="BX9" i="12"/>
  <c r="CC9" i="12"/>
  <c r="CH9" i="12"/>
  <c r="CM9" i="12"/>
  <c r="CR9" i="12"/>
  <c r="CW9" i="12"/>
  <c r="DB9" i="12"/>
  <c r="DG9" i="12"/>
  <c r="DL9" i="12"/>
  <c r="DQ9" i="12"/>
  <c r="DV9" i="12"/>
  <c r="BR9" i="12"/>
  <c r="BW9" i="12"/>
  <c r="CB9" i="12"/>
  <c r="CG9" i="12"/>
  <c r="CL9" i="12"/>
  <c r="CQ9" i="12"/>
  <c r="CV9" i="12"/>
  <c r="DA9" i="12"/>
  <c r="DF9" i="12"/>
  <c r="DK9" i="12"/>
  <c r="DP9" i="12"/>
  <c r="DU9" i="12"/>
  <c r="BQ9" i="12"/>
  <c r="BV9" i="12"/>
  <c r="CA9" i="12"/>
  <c r="CF9" i="12"/>
  <c r="CK9" i="12"/>
  <c r="CP9" i="12"/>
  <c r="CU9" i="12"/>
  <c r="CZ9" i="12"/>
  <c r="DE9" i="12"/>
  <c r="DJ9" i="12"/>
  <c r="DO9" i="12"/>
  <c r="DT9" i="12"/>
  <c r="BP9" i="12"/>
  <c r="BU9" i="12"/>
  <c r="BZ9" i="12"/>
  <c r="CE9" i="12"/>
  <c r="CJ9" i="12"/>
  <c r="CO9" i="12"/>
  <c r="CT9" i="12"/>
  <c r="CY9" i="12"/>
  <c r="DD9" i="12"/>
  <c r="DI9" i="12"/>
  <c r="DN9" i="12"/>
  <c r="DS9" i="12"/>
  <c r="BT8" i="12"/>
  <c r="BY8" i="12"/>
  <c r="CD8" i="12"/>
  <c r="CI8" i="12"/>
  <c r="CN8" i="12"/>
  <c r="CS8" i="12"/>
  <c r="CX8" i="12"/>
  <c r="DC8" i="12"/>
  <c r="DH8" i="12"/>
  <c r="DM8" i="12"/>
  <c r="DR8" i="12"/>
  <c r="DW8" i="12"/>
  <c r="BS8" i="12"/>
  <c r="BX8" i="12"/>
  <c r="CC8" i="12"/>
  <c r="CH8" i="12"/>
  <c r="CM8" i="12"/>
  <c r="CR8" i="12"/>
  <c r="CW8" i="12"/>
  <c r="DB8" i="12"/>
  <c r="DG8" i="12"/>
  <c r="DL8" i="12"/>
  <c r="DQ8" i="12"/>
  <c r="DV8" i="12"/>
  <c r="BR8" i="12"/>
  <c r="BW8" i="12"/>
  <c r="CB8" i="12"/>
  <c r="CG8" i="12"/>
  <c r="CL8" i="12"/>
  <c r="CQ8" i="12"/>
  <c r="CV8" i="12"/>
  <c r="DA8" i="12"/>
  <c r="DF8" i="12"/>
  <c r="DK8" i="12"/>
  <c r="DP8" i="12"/>
  <c r="DU8" i="12"/>
  <c r="BQ8" i="12"/>
  <c r="BV8" i="12"/>
  <c r="CA8" i="12"/>
  <c r="CF8" i="12"/>
  <c r="CK8" i="12"/>
  <c r="CP8" i="12"/>
  <c r="CU8" i="12"/>
  <c r="CZ8" i="12"/>
  <c r="DE8" i="12"/>
  <c r="DJ8" i="12"/>
  <c r="DO8" i="12"/>
  <c r="DT8" i="12"/>
  <c r="BP8" i="12"/>
  <c r="BU8" i="12"/>
  <c r="BZ8" i="12"/>
  <c r="CE8" i="12"/>
  <c r="CJ8" i="12"/>
  <c r="CO8" i="12"/>
  <c r="CT8" i="12"/>
  <c r="CY8" i="12"/>
  <c r="DD8" i="12"/>
  <c r="DI8" i="12"/>
  <c r="DN8" i="12"/>
  <c r="DS8" i="12"/>
  <c r="BT7" i="12"/>
  <c r="BY7" i="12"/>
  <c r="CD7" i="12"/>
  <c r="CI7" i="12"/>
  <c r="CN7" i="12"/>
  <c r="CS7" i="12"/>
  <c r="CX7" i="12"/>
  <c r="DC7" i="12"/>
  <c r="DH7" i="12"/>
  <c r="DM7" i="12"/>
  <c r="DR7" i="12"/>
  <c r="DW7" i="12"/>
  <c r="BS7" i="12"/>
  <c r="BX7" i="12"/>
  <c r="CC7" i="12"/>
  <c r="CH7" i="12"/>
  <c r="CM7" i="12"/>
  <c r="CR7" i="12"/>
  <c r="CW7" i="12"/>
  <c r="DB7" i="12"/>
  <c r="DG7" i="12"/>
  <c r="DL7" i="12"/>
  <c r="DQ7" i="12"/>
  <c r="DV7" i="12"/>
  <c r="BR7" i="12"/>
  <c r="BW7" i="12"/>
  <c r="CB7" i="12"/>
  <c r="CG7" i="12"/>
  <c r="CL7" i="12"/>
  <c r="CQ7" i="12"/>
  <c r="CV7" i="12"/>
  <c r="DA7" i="12"/>
  <c r="DF7" i="12"/>
  <c r="DK7" i="12"/>
  <c r="DP7" i="12"/>
  <c r="DU7" i="12"/>
  <c r="BQ7" i="12"/>
  <c r="BV7" i="12"/>
  <c r="CA7" i="12"/>
  <c r="CF7" i="12"/>
  <c r="CK7" i="12"/>
  <c r="CP7" i="12"/>
  <c r="CU7" i="12"/>
  <c r="CZ7" i="12"/>
  <c r="DE7" i="12"/>
  <c r="DJ7" i="12"/>
  <c r="DO7" i="12"/>
  <c r="DT7" i="12"/>
  <c r="BP7" i="12"/>
  <c r="BU7" i="12"/>
  <c r="BZ7" i="12"/>
  <c r="CE7" i="12"/>
  <c r="CJ7" i="12"/>
  <c r="CO7" i="12"/>
  <c r="CT7" i="12"/>
  <c r="CY7" i="12"/>
  <c r="DD7" i="12"/>
  <c r="DI7" i="12"/>
  <c r="DN7" i="12"/>
  <c r="DS7" i="12"/>
  <c r="BT6" i="12"/>
  <c r="BY6" i="12"/>
  <c r="CD6" i="12"/>
  <c r="CI6" i="12"/>
  <c r="CN6" i="12"/>
  <c r="CS6" i="12"/>
  <c r="CX6" i="12"/>
  <c r="DC6" i="12"/>
  <c r="DH6" i="12"/>
  <c r="DM6" i="12"/>
  <c r="DR6" i="12"/>
  <c r="DW6" i="12"/>
  <c r="BS6" i="12"/>
  <c r="BX6" i="12"/>
  <c r="CC6" i="12"/>
  <c r="CH6" i="12"/>
  <c r="CM6" i="12"/>
  <c r="CR6" i="12"/>
  <c r="CW6" i="12"/>
  <c r="DB6" i="12"/>
  <c r="DG6" i="12"/>
  <c r="DL6" i="12"/>
  <c r="DQ6" i="12"/>
  <c r="DV6" i="12"/>
  <c r="BR6" i="12"/>
  <c r="BW6" i="12"/>
  <c r="CB6" i="12"/>
  <c r="CG6" i="12"/>
  <c r="CL6" i="12"/>
  <c r="CQ6" i="12"/>
  <c r="CV6" i="12"/>
  <c r="DA6" i="12"/>
  <c r="DF6" i="12"/>
  <c r="DK6" i="12"/>
  <c r="DP6" i="12"/>
  <c r="DU6" i="12"/>
  <c r="BQ6" i="12"/>
  <c r="BV6" i="12"/>
  <c r="CA6" i="12"/>
  <c r="CF6" i="12"/>
  <c r="CK6" i="12"/>
  <c r="CP6" i="12"/>
  <c r="CU6" i="12"/>
  <c r="CZ6" i="12"/>
  <c r="DE6" i="12"/>
  <c r="DJ6" i="12"/>
  <c r="DO6" i="12"/>
  <c r="DT6" i="12"/>
  <c r="BP6" i="12"/>
  <c r="BU6" i="12"/>
  <c r="BZ6" i="12"/>
  <c r="CE6" i="12"/>
  <c r="CJ6" i="12"/>
  <c r="CO6" i="12"/>
  <c r="CT6" i="12"/>
  <c r="CY6" i="12"/>
  <c r="DD6" i="12"/>
  <c r="DI6" i="12"/>
  <c r="DN6" i="12"/>
  <c r="DS6" i="12"/>
  <c r="BT5" i="12"/>
  <c r="BY5" i="12"/>
  <c r="CD5" i="12"/>
  <c r="CI5" i="12"/>
  <c r="CN5" i="12"/>
  <c r="CS5" i="12"/>
  <c r="CX5" i="12"/>
  <c r="DC5" i="12"/>
  <c r="DH5" i="12"/>
  <c r="DM5" i="12"/>
  <c r="DR5" i="12"/>
  <c r="DW5" i="12"/>
  <c r="BS5" i="12"/>
  <c r="BX5" i="12"/>
  <c r="CC5" i="12"/>
  <c r="CH5" i="12"/>
  <c r="CM5" i="12"/>
  <c r="CR5" i="12"/>
  <c r="CW5" i="12"/>
  <c r="DB5" i="12"/>
  <c r="DG5" i="12"/>
  <c r="DL5" i="12"/>
  <c r="DQ5" i="12"/>
  <c r="DV5" i="12"/>
  <c r="BR5" i="12"/>
  <c r="BW5" i="12"/>
  <c r="CB5" i="12"/>
  <c r="CG5" i="12"/>
  <c r="CL5" i="12"/>
  <c r="CQ5" i="12"/>
  <c r="CV5" i="12"/>
  <c r="DA5" i="12"/>
  <c r="DF5" i="12"/>
  <c r="DK5" i="12"/>
  <c r="DP5" i="12"/>
  <c r="DU5" i="12"/>
  <c r="BQ5" i="12"/>
  <c r="BV5" i="12"/>
  <c r="CA5" i="12"/>
  <c r="CF5" i="12"/>
  <c r="CK5" i="12"/>
  <c r="CP5" i="12"/>
  <c r="CU5" i="12"/>
  <c r="CZ5" i="12"/>
  <c r="DE5" i="12"/>
  <c r="DJ5" i="12"/>
  <c r="DO5" i="12"/>
  <c r="DT5" i="12"/>
  <c r="BP5" i="12"/>
  <c r="BU5" i="12"/>
  <c r="BZ5" i="12"/>
  <c r="CE5" i="12"/>
  <c r="CJ5" i="12"/>
  <c r="CO5" i="12"/>
  <c r="CT5" i="12"/>
  <c r="CY5" i="12"/>
  <c r="DD5" i="12"/>
  <c r="DI5" i="12"/>
  <c r="DN5" i="12"/>
  <c r="DS5" i="12"/>
  <c r="BP1" i="12"/>
  <c r="BP236" i="12"/>
  <c r="BU236" i="12"/>
  <c r="BZ236" i="12"/>
  <c r="CE236" i="12"/>
  <c r="CJ236" i="12"/>
  <c r="CO236" i="12"/>
  <c r="CT236" i="12"/>
  <c r="CY236" i="12"/>
  <c r="DD236" i="12"/>
  <c r="DI236" i="12"/>
  <c r="BP237" i="12"/>
  <c r="BU237" i="12"/>
  <c r="BZ237" i="12"/>
  <c r="CE237" i="12"/>
  <c r="CJ237" i="12"/>
  <c r="CO237" i="12"/>
  <c r="CT237" i="12"/>
  <c r="CY237" i="12"/>
  <c r="DD237" i="12"/>
  <c r="DI237" i="12"/>
  <c r="BP238" i="12"/>
  <c r="BU238" i="12"/>
  <c r="BZ238" i="12"/>
  <c r="CE238" i="12"/>
  <c r="CJ238" i="12"/>
  <c r="CO238" i="12"/>
  <c r="CT238" i="12"/>
  <c r="CY238" i="12"/>
  <c r="DD238" i="12"/>
  <c r="DI238" i="12"/>
  <c r="BP239" i="12"/>
  <c r="BU239" i="12"/>
  <c r="BZ239" i="12"/>
  <c r="CE239" i="12"/>
  <c r="CJ239" i="12"/>
  <c r="CO239" i="12"/>
  <c r="CT239" i="12"/>
  <c r="CY239" i="12"/>
  <c r="DD239" i="12"/>
  <c r="DI239" i="12"/>
  <c r="BP240" i="12"/>
  <c r="BU240" i="12"/>
  <c r="BZ240" i="12"/>
  <c r="CE240" i="12"/>
  <c r="CJ240" i="12"/>
  <c r="CO240" i="12"/>
  <c r="CT240" i="12"/>
  <c r="CY240" i="12"/>
  <c r="DD240" i="12"/>
  <c r="DI240" i="12"/>
  <c r="BP241" i="12"/>
  <c r="BU241" i="12"/>
  <c r="BZ241" i="12"/>
  <c r="CE241" i="12"/>
  <c r="CJ241" i="12"/>
  <c r="CO241" i="12"/>
  <c r="CT241" i="12"/>
  <c r="CY241" i="12"/>
  <c r="DD241" i="12"/>
  <c r="DI241" i="12"/>
  <c r="BP242" i="12"/>
  <c r="BU242" i="12"/>
  <c r="BZ242" i="12"/>
  <c r="CE242" i="12"/>
  <c r="CJ242" i="12"/>
  <c r="CO242" i="12"/>
  <c r="CT242" i="12"/>
  <c r="CY242" i="12"/>
  <c r="DD242" i="12"/>
  <c r="DI242" i="12"/>
  <c r="BP243" i="12"/>
  <c r="BU243" i="12"/>
  <c r="BZ243" i="12"/>
  <c r="CE243" i="12"/>
  <c r="CJ243" i="12"/>
  <c r="CO243" i="12"/>
  <c r="CT243" i="12"/>
  <c r="CY243" i="12"/>
  <c r="DD243" i="12"/>
  <c r="DI243" i="12"/>
  <c r="BP244" i="12"/>
  <c r="BU244" i="12"/>
  <c r="BZ244" i="12"/>
  <c r="CE244" i="12"/>
  <c r="CJ244" i="12"/>
  <c r="CO244" i="12"/>
  <c r="CT244" i="12"/>
  <c r="CY244" i="12"/>
  <c r="DD244" i="12"/>
  <c r="DI244" i="12"/>
  <c r="BP245" i="12"/>
  <c r="BU245" i="12"/>
  <c r="BZ245" i="12"/>
  <c r="CE245" i="12"/>
  <c r="CJ245" i="12"/>
  <c r="CO245" i="12"/>
  <c r="CT245" i="12"/>
  <c r="CY245" i="12"/>
  <c r="DD245" i="12"/>
  <c r="DI245" i="12"/>
  <c r="BP246" i="12"/>
  <c r="BU246" i="12"/>
  <c r="BZ246" i="12"/>
  <c r="CE246" i="12"/>
  <c r="CJ246" i="12"/>
  <c r="CO246" i="12"/>
  <c r="CT246" i="12"/>
  <c r="CY246" i="12"/>
  <c r="DD246" i="12"/>
  <c r="DI246" i="12"/>
  <c r="BP235" i="12"/>
  <c r="BU235" i="12"/>
  <c r="BO252" i="12"/>
  <c r="BO249" i="12"/>
  <c r="BO251" i="12"/>
  <c r="BL253" i="12"/>
  <c r="BO253" i="12"/>
  <c r="BL248" i="12"/>
  <c r="BO248" i="12"/>
  <c r="BL250" i="12"/>
  <c r="BO250" i="12"/>
  <c r="BL252" i="12"/>
  <c r="BL247" i="12"/>
  <c r="BL132" i="12"/>
  <c r="BL249" i="12"/>
  <c r="BL251" i="12"/>
  <c r="CD305" i="12"/>
  <c r="CI305" i="12"/>
  <c r="CN305" i="12"/>
  <c r="CS305" i="12"/>
  <c r="CX305" i="12"/>
  <c r="DC305" i="12"/>
  <c r="DH305" i="12"/>
  <c r="DM305" i="12"/>
  <c r="DR305" i="12"/>
  <c r="DW305" i="12"/>
  <c r="CD317" i="12"/>
  <c r="CI317" i="12"/>
  <c r="CN317" i="12"/>
  <c r="CS317" i="12"/>
  <c r="CX317" i="12"/>
  <c r="DC317" i="12"/>
  <c r="DH317" i="12"/>
  <c r="DM317" i="12"/>
  <c r="DR317" i="12"/>
  <c r="DW317" i="12"/>
  <c r="BL293" i="12"/>
  <c r="BL222" i="12"/>
  <c r="CD121" i="12"/>
  <c r="CI121" i="12"/>
  <c r="CN121" i="12"/>
  <c r="CS121" i="12"/>
  <c r="CX121" i="12"/>
  <c r="DC121" i="12"/>
  <c r="DH121" i="12"/>
  <c r="DM121" i="12"/>
  <c r="DR121" i="12"/>
  <c r="DW121" i="12"/>
  <c r="CD149" i="12"/>
  <c r="CI149" i="12"/>
  <c r="CN149" i="12"/>
  <c r="CS149" i="12"/>
  <c r="CX149" i="12"/>
  <c r="DC149" i="12"/>
  <c r="DH149" i="12"/>
  <c r="DM149" i="12"/>
  <c r="DR149" i="12"/>
  <c r="DW149" i="12"/>
  <c r="CD157" i="12"/>
  <c r="CI157" i="12"/>
  <c r="CN157" i="12"/>
  <c r="CS157" i="12"/>
  <c r="CX157" i="12"/>
  <c r="DC157" i="12"/>
  <c r="DH157" i="12"/>
  <c r="DM157" i="12"/>
  <c r="DR157" i="12"/>
  <c r="DW157" i="12"/>
  <c r="CD225" i="12"/>
  <c r="CI225" i="12"/>
  <c r="CN225" i="12"/>
  <c r="CS225" i="12"/>
  <c r="CX225" i="12"/>
  <c r="DC225" i="12"/>
  <c r="DH225" i="12"/>
  <c r="DM225" i="12"/>
  <c r="DR225" i="12"/>
  <c r="DW225" i="12"/>
  <c r="CD229" i="12"/>
  <c r="CI229" i="12"/>
  <c r="CN229" i="12"/>
  <c r="CS229" i="12"/>
  <c r="CX229" i="12"/>
  <c r="DC229" i="12"/>
  <c r="DH229" i="12"/>
  <c r="DM229" i="12"/>
  <c r="DR229" i="12"/>
  <c r="DW229" i="12"/>
  <c r="CD294" i="12"/>
  <c r="CI294" i="12"/>
  <c r="CN294" i="12"/>
  <c r="CS294" i="12"/>
  <c r="CX294" i="12"/>
  <c r="DC294" i="12"/>
  <c r="DH294" i="12"/>
  <c r="DM294" i="12"/>
  <c r="DR294" i="12"/>
  <c r="DW294" i="12"/>
  <c r="CD302" i="12"/>
  <c r="CI302" i="12"/>
  <c r="CN302" i="12"/>
  <c r="CS302" i="12"/>
  <c r="CX302" i="12"/>
  <c r="DC302" i="12"/>
  <c r="DH302" i="12"/>
  <c r="DM302" i="12"/>
  <c r="DR302" i="12"/>
  <c r="DW302" i="12"/>
  <c r="CD310" i="12"/>
  <c r="CI310" i="12"/>
  <c r="CN310" i="12"/>
  <c r="CS310" i="12"/>
  <c r="CX310" i="12"/>
  <c r="DC310" i="12"/>
  <c r="DH310" i="12"/>
  <c r="DM310" i="12"/>
  <c r="DR310" i="12"/>
  <c r="DW310" i="12"/>
  <c r="BL142" i="12"/>
  <c r="BL133" i="12"/>
  <c r="BL291" i="12"/>
  <c r="BL126" i="12"/>
  <c r="CD147" i="12"/>
  <c r="CI147" i="12"/>
  <c r="CN147" i="12"/>
  <c r="CS147" i="12"/>
  <c r="CX147" i="12"/>
  <c r="DC147" i="12"/>
  <c r="DH147" i="12"/>
  <c r="DM147" i="12"/>
  <c r="DR147" i="12"/>
  <c r="DW147" i="12"/>
  <c r="CD151" i="12"/>
  <c r="CI151" i="12"/>
  <c r="CN151" i="12"/>
  <c r="CS151" i="12"/>
  <c r="CX151" i="12"/>
  <c r="DC151" i="12"/>
  <c r="DH151" i="12"/>
  <c r="DM151" i="12"/>
  <c r="DR151" i="12"/>
  <c r="DW151" i="12"/>
  <c r="CD227" i="12"/>
  <c r="CI227" i="12"/>
  <c r="CN227" i="12"/>
  <c r="CS227" i="12"/>
  <c r="CX227" i="12"/>
  <c r="DC227" i="12"/>
  <c r="DH227" i="12"/>
  <c r="DM227" i="12"/>
  <c r="DR227" i="12"/>
  <c r="DW227" i="12"/>
  <c r="CD284" i="12"/>
  <c r="CI284" i="12"/>
  <c r="CN284" i="12"/>
  <c r="CS284" i="12"/>
  <c r="CX284" i="12"/>
  <c r="DC284" i="12"/>
  <c r="DH284" i="12"/>
  <c r="DM284" i="12"/>
  <c r="DR284" i="12"/>
  <c r="DW284" i="12"/>
  <c r="CD300" i="12"/>
  <c r="CI300" i="12"/>
  <c r="CN300" i="12"/>
  <c r="CS300" i="12"/>
  <c r="CX300" i="12"/>
  <c r="DC300" i="12"/>
  <c r="DH300" i="12"/>
  <c r="DM300" i="12"/>
  <c r="DR300" i="12"/>
  <c r="DW300" i="12"/>
  <c r="CD304" i="12"/>
  <c r="CI304" i="12"/>
  <c r="CN304" i="12"/>
  <c r="CS304" i="12"/>
  <c r="CX304" i="12"/>
  <c r="DC304" i="12"/>
  <c r="DH304" i="12"/>
  <c r="DM304" i="12"/>
  <c r="DR304" i="12"/>
  <c r="DW304" i="12"/>
  <c r="CD308" i="12"/>
  <c r="CI308" i="12"/>
  <c r="CN308" i="12"/>
  <c r="CS308" i="12"/>
  <c r="CX308" i="12"/>
  <c r="DC308" i="12"/>
  <c r="DH308" i="12"/>
  <c r="DM308" i="12"/>
  <c r="DR308" i="12"/>
  <c r="DW308" i="12"/>
  <c r="CD312" i="12"/>
  <c r="CI312" i="12"/>
  <c r="CN312" i="12"/>
  <c r="CS312" i="12"/>
  <c r="CX312" i="12"/>
  <c r="DC312" i="12"/>
  <c r="DH312" i="12"/>
  <c r="DM312" i="12"/>
  <c r="DR312" i="12"/>
  <c r="DW312" i="12"/>
  <c r="BL144" i="12"/>
  <c r="BL143" i="12"/>
  <c r="BL140" i="12"/>
  <c r="BL130" i="12"/>
  <c r="BL135" i="12"/>
  <c r="BL281" i="12"/>
  <c r="BL125" i="12"/>
  <c r="BL127" i="12"/>
  <c r="BK276" i="12"/>
  <c r="BL301" i="12"/>
  <c r="CD160" i="12"/>
  <c r="CI160" i="12"/>
  <c r="CN160" i="12"/>
  <c r="CS160" i="12"/>
  <c r="CX160" i="12"/>
  <c r="DC160" i="12"/>
  <c r="DH160" i="12"/>
  <c r="DM160" i="12"/>
  <c r="DR160" i="12"/>
  <c r="DW160" i="12"/>
  <c r="CD208" i="12"/>
  <c r="CI208" i="12"/>
  <c r="CN208" i="12"/>
  <c r="CS208" i="12"/>
  <c r="CX208" i="12"/>
  <c r="DC208" i="12"/>
  <c r="DH208" i="12"/>
  <c r="DM208" i="12"/>
  <c r="DR208" i="12"/>
  <c r="DW208" i="12"/>
  <c r="CD228" i="12"/>
  <c r="CI228" i="12"/>
  <c r="CN228" i="12"/>
  <c r="CS228" i="12"/>
  <c r="CX228" i="12"/>
  <c r="DC228" i="12"/>
  <c r="DH228" i="12"/>
  <c r="DM228" i="12"/>
  <c r="DR228" i="12"/>
  <c r="DW228" i="12"/>
  <c r="CD285" i="12"/>
  <c r="CI285" i="12"/>
  <c r="CN285" i="12"/>
  <c r="CS285" i="12"/>
  <c r="CX285" i="12"/>
  <c r="DC285" i="12"/>
  <c r="DH285" i="12"/>
  <c r="DM285" i="12"/>
  <c r="DR285" i="12"/>
  <c r="DW285" i="12"/>
  <c r="BL139" i="12"/>
  <c r="BL274" i="12"/>
  <c r="BO153" i="12"/>
  <c r="DY153" i="12"/>
  <c r="BL153" i="12"/>
  <c r="CD148" i="12"/>
  <c r="CI148" i="12"/>
  <c r="CN148" i="12"/>
  <c r="CS148" i="12"/>
  <c r="CX148" i="12"/>
  <c r="DC148" i="12"/>
  <c r="DH148" i="12"/>
  <c r="DM148" i="12"/>
  <c r="DR148" i="12"/>
  <c r="DW148" i="12"/>
  <c r="BL156" i="12"/>
  <c r="BL141" i="12"/>
  <c r="BL129" i="12"/>
  <c r="BL134" i="12"/>
  <c r="BL122" i="12"/>
  <c r="CD290" i="12"/>
  <c r="CI290" i="12"/>
  <c r="CN290" i="12"/>
  <c r="CS290" i="12"/>
  <c r="CX290" i="12"/>
  <c r="DC290" i="12"/>
  <c r="DH290" i="12"/>
  <c r="DM290" i="12"/>
  <c r="DR290" i="12"/>
  <c r="DW290" i="12"/>
  <c r="CD306" i="12"/>
  <c r="CI306" i="12"/>
  <c r="CN306" i="12"/>
  <c r="CS306" i="12"/>
  <c r="CX306" i="12"/>
  <c r="DC306" i="12"/>
  <c r="DH306" i="12"/>
  <c r="DM306" i="12"/>
  <c r="DR306" i="12"/>
  <c r="DW306" i="12"/>
  <c r="CD318" i="12"/>
  <c r="CI318" i="12"/>
  <c r="CN318" i="12"/>
  <c r="CS318" i="12"/>
  <c r="CX318" i="12"/>
  <c r="DC318" i="12"/>
  <c r="DH318" i="12"/>
  <c r="DM318" i="12"/>
  <c r="DR318" i="12"/>
  <c r="DW318" i="12"/>
  <c r="BL158" i="12"/>
  <c r="BL138" i="12"/>
  <c r="BL152" i="12"/>
  <c r="BL272" i="12"/>
  <c r="CD146" i="12"/>
  <c r="CI146" i="12"/>
  <c r="CN146" i="12"/>
  <c r="CS146" i="12"/>
  <c r="CX146" i="12"/>
  <c r="DC146" i="12"/>
  <c r="DH146" i="12"/>
  <c r="DM146" i="12"/>
  <c r="DR146" i="12"/>
  <c r="DW146" i="12"/>
  <c r="CD150" i="12"/>
  <c r="CI150" i="12"/>
  <c r="CN150" i="12"/>
  <c r="CS150" i="12"/>
  <c r="CX150" i="12"/>
  <c r="DC150" i="12"/>
  <c r="DH150" i="12"/>
  <c r="DM150" i="12"/>
  <c r="DR150" i="12"/>
  <c r="DW150" i="12"/>
  <c r="CD154" i="12"/>
  <c r="CI154" i="12"/>
  <c r="CN154" i="12"/>
  <c r="CS154" i="12"/>
  <c r="CX154" i="12"/>
  <c r="DC154" i="12"/>
  <c r="DH154" i="12"/>
  <c r="DM154" i="12"/>
  <c r="DR154" i="12"/>
  <c r="DW154" i="12"/>
  <c r="CD275" i="12"/>
  <c r="CI275" i="12"/>
  <c r="CN275" i="12"/>
  <c r="CS275" i="12"/>
  <c r="CX275" i="12"/>
  <c r="DC275" i="12"/>
  <c r="DH275" i="12"/>
  <c r="DM275" i="12"/>
  <c r="DR275" i="12"/>
  <c r="DW275" i="12"/>
  <c r="CD279" i="12"/>
  <c r="CI279" i="12"/>
  <c r="CN279" i="12"/>
  <c r="CS279" i="12"/>
  <c r="CX279" i="12"/>
  <c r="DC279" i="12"/>
  <c r="DH279" i="12"/>
  <c r="DM279" i="12"/>
  <c r="DR279" i="12"/>
  <c r="DW279" i="12"/>
  <c r="CD303" i="12"/>
  <c r="CI303" i="12"/>
  <c r="CN303" i="12"/>
  <c r="CS303" i="12"/>
  <c r="CX303" i="12"/>
  <c r="DC303" i="12"/>
  <c r="DH303" i="12"/>
  <c r="DM303" i="12"/>
  <c r="DR303" i="12"/>
  <c r="DW303" i="12"/>
  <c r="CD307" i="12"/>
  <c r="CI307" i="12"/>
  <c r="CN307" i="12"/>
  <c r="CS307" i="12"/>
  <c r="CX307" i="12"/>
  <c r="DC307" i="12"/>
  <c r="DH307" i="12"/>
  <c r="DM307" i="12"/>
  <c r="DR307" i="12"/>
  <c r="DW307" i="12"/>
  <c r="CD311" i="12"/>
  <c r="CI311" i="12"/>
  <c r="CN311" i="12"/>
  <c r="CS311" i="12"/>
  <c r="CX311" i="12"/>
  <c r="DC311" i="12"/>
  <c r="DH311" i="12"/>
  <c r="DM311" i="12"/>
  <c r="DR311" i="12"/>
  <c r="DW311" i="12"/>
  <c r="BL159" i="12"/>
  <c r="BL128" i="12"/>
  <c r="BL136" i="12"/>
  <c r="BL137" i="12"/>
  <c r="BL131" i="12"/>
  <c r="BL292" i="12"/>
  <c r="BL124" i="12"/>
  <c r="BL123" i="12"/>
  <c r="BL273" i="12"/>
  <c r="CE175" i="12"/>
  <c r="CJ175" i="12"/>
  <c r="CO175" i="12"/>
  <c r="CT175" i="12"/>
  <c r="CY175" i="12"/>
  <c r="DD175" i="12"/>
  <c r="DI175" i="12"/>
  <c r="DN175" i="12"/>
  <c r="DS175" i="12"/>
  <c r="BO175" i="12"/>
  <c r="CE207" i="12"/>
  <c r="CJ207" i="12"/>
  <c r="CO207" i="12"/>
  <c r="CT207" i="12"/>
  <c r="CY207" i="12"/>
  <c r="DD207" i="12"/>
  <c r="DI207" i="12"/>
  <c r="DN207" i="12"/>
  <c r="DS207" i="12"/>
  <c r="BO207" i="12"/>
  <c r="CE215" i="12"/>
  <c r="CJ215" i="12"/>
  <c r="CO215" i="12"/>
  <c r="CT215" i="12"/>
  <c r="CY215" i="12"/>
  <c r="DD215" i="12"/>
  <c r="DI215" i="12"/>
  <c r="DN215" i="12"/>
  <c r="DS215" i="12"/>
  <c r="BO215" i="12"/>
  <c r="CE296" i="12"/>
  <c r="CJ296" i="12"/>
  <c r="CO296" i="12"/>
  <c r="CT296" i="12"/>
  <c r="CY296" i="12"/>
  <c r="DD296" i="12"/>
  <c r="DI296" i="12"/>
  <c r="DN296" i="12"/>
  <c r="DS296" i="12"/>
  <c r="BO296" i="12"/>
  <c r="BO144" i="12"/>
  <c r="EA144" i="12"/>
  <c r="BO143" i="12"/>
  <c r="EA143" i="12"/>
  <c r="BO281" i="12"/>
  <c r="EA281" i="12"/>
  <c r="BO125" i="12"/>
  <c r="DY125" i="12"/>
  <c r="BO127" i="12"/>
  <c r="BO301" i="12"/>
  <c r="EA301" i="12"/>
  <c r="CE166" i="12"/>
  <c r="CJ166" i="12"/>
  <c r="CO166" i="12"/>
  <c r="CT166" i="12"/>
  <c r="CY166" i="12"/>
  <c r="DD166" i="12"/>
  <c r="DI166" i="12"/>
  <c r="DN166" i="12"/>
  <c r="DS166" i="12"/>
  <c r="BO166" i="12"/>
  <c r="CE214" i="12"/>
  <c r="CJ214" i="12"/>
  <c r="CO214" i="12"/>
  <c r="CT214" i="12"/>
  <c r="CY214" i="12"/>
  <c r="DD214" i="12"/>
  <c r="DI214" i="12"/>
  <c r="DN214" i="12"/>
  <c r="DS214" i="12"/>
  <c r="BO214" i="12"/>
  <c r="CE218" i="12"/>
  <c r="CJ218" i="12"/>
  <c r="CO218" i="12"/>
  <c r="CT218" i="12"/>
  <c r="CY218" i="12"/>
  <c r="DD218" i="12"/>
  <c r="DI218" i="12"/>
  <c r="DN218" i="12"/>
  <c r="DS218" i="12"/>
  <c r="BO218" i="12"/>
  <c r="CE295" i="12"/>
  <c r="CJ295" i="12"/>
  <c r="CO295" i="12"/>
  <c r="CT295" i="12"/>
  <c r="CY295" i="12"/>
  <c r="DD295" i="12"/>
  <c r="DI295" i="12"/>
  <c r="DN295" i="12"/>
  <c r="DS295" i="12"/>
  <c r="BO295" i="12"/>
  <c r="CE167" i="12"/>
  <c r="CJ167" i="12"/>
  <c r="CO167" i="12"/>
  <c r="CT167" i="12"/>
  <c r="CY167" i="12"/>
  <c r="DD167" i="12"/>
  <c r="DI167" i="12"/>
  <c r="DN167" i="12"/>
  <c r="DS167" i="12"/>
  <c r="BO167" i="12"/>
  <c r="CE211" i="12"/>
  <c r="CJ211" i="12"/>
  <c r="CO211" i="12"/>
  <c r="CT211" i="12"/>
  <c r="CY211" i="12"/>
  <c r="DD211" i="12"/>
  <c r="DI211" i="12"/>
  <c r="DN211" i="12"/>
  <c r="DS211" i="12"/>
  <c r="BO211" i="12"/>
  <c r="CE219" i="12"/>
  <c r="CJ219" i="12"/>
  <c r="CO219" i="12"/>
  <c r="CT219" i="12"/>
  <c r="CY219" i="12"/>
  <c r="DD219" i="12"/>
  <c r="DI219" i="12"/>
  <c r="DN219" i="12"/>
  <c r="DS219" i="12"/>
  <c r="BO219" i="12"/>
  <c r="BO156" i="12"/>
  <c r="BO141" i="12"/>
  <c r="BO293" i="12"/>
  <c r="BO122" i="12"/>
  <c r="EA122" i="12"/>
  <c r="BO274" i="12"/>
  <c r="EA274" i="12"/>
  <c r="BO222" i="12"/>
  <c r="EA222" i="12"/>
  <c r="CE168" i="12"/>
  <c r="CJ168" i="12"/>
  <c r="CO168" i="12"/>
  <c r="CT168" i="12"/>
  <c r="CY168" i="12"/>
  <c r="DD168" i="12"/>
  <c r="DI168" i="12"/>
  <c r="DN168" i="12"/>
  <c r="DS168" i="12"/>
  <c r="BO168" i="12"/>
  <c r="CE172" i="12"/>
  <c r="CJ172" i="12"/>
  <c r="CO172" i="12"/>
  <c r="CT172" i="12"/>
  <c r="CY172" i="12"/>
  <c r="DD172" i="12"/>
  <c r="DI172" i="12"/>
  <c r="DN172" i="12"/>
  <c r="DS172" i="12"/>
  <c r="BO172" i="12"/>
  <c r="CE176" i="12"/>
  <c r="CJ176" i="12"/>
  <c r="CO176" i="12"/>
  <c r="CT176" i="12"/>
  <c r="CY176" i="12"/>
  <c r="DD176" i="12"/>
  <c r="DI176" i="12"/>
  <c r="DN176" i="12"/>
  <c r="DS176" i="12"/>
  <c r="BO176" i="12"/>
  <c r="CE212" i="12"/>
  <c r="CJ212" i="12"/>
  <c r="CO212" i="12"/>
  <c r="CT212" i="12"/>
  <c r="CY212" i="12"/>
  <c r="DD212" i="12"/>
  <c r="DI212" i="12"/>
  <c r="DN212" i="12"/>
  <c r="DS212" i="12"/>
  <c r="BO212" i="12"/>
  <c r="CE216" i="12"/>
  <c r="CJ216" i="12"/>
  <c r="CO216" i="12"/>
  <c r="CT216" i="12"/>
  <c r="CY216" i="12"/>
  <c r="DD216" i="12"/>
  <c r="DI216" i="12"/>
  <c r="DN216" i="12"/>
  <c r="DS216" i="12"/>
  <c r="BO216" i="12"/>
  <c r="CE220" i="12"/>
  <c r="CJ220" i="12"/>
  <c r="CO220" i="12"/>
  <c r="CT220" i="12"/>
  <c r="CY220" i="12"/>
  <c r="DD220" i="12"/>
  <c r="DI220" i="12"/>
  <c r="DN220" i="12"/>
  <c r="DS220" i="12"/>
  <c r="BO220" i="12"/>
  <c r="CE297" i="12"/>
  <c r="CJ297" i="12"/>
  <c r="CO297" i="12"/>
  <c r="CT297" i="12"/>
  <c r="CY297" i="12"/>
  <c r="DD297" i="12"/>
  <c r="DI297" i="12"/>
  <c r="DN297" i="12"/>
  <c r="DS297" i="12"/>
  <c r="BO297" i="12"/>
  <c r="CE121" i="12"/>
  <c r="CJ121" i="12"/>
  <c r="CO121" i="12"/>
  <c r="CT121" i="12"/>
  <c r="CY121" i="12"/>
  <c r="DD121" i="12"/>
  <c r="DI121" i="12"/>
  <c r="DN121" i="12"/>
  <c r="CE157" i="12"/>
  <c r="CJ157" i="12"/>
  <c r="CO157" i="12"/>
  <c r="CT157" i="12"/>
  <c r="CY157" i="12"/>
  <c r="DD157" i="12"/>
  <c r="DI157" i="12"/>
  <c r="DN157" i="12"/>
  <c r="DS157" i="12"/>
  <c r="CE161" i="12"/>
  <c r="CJ161" i="12"/>
  <c r="CO161" i="12"/>
  <c r="CT161" i="12"/>
  <c r="CY161" i="12"/>
  <c r="DD161" i="12"/>
  <c r="DI161" i="12"/>
  <c r="DN161" i="12"/>
  <c r="DS161" i="12"/>
  <c r="BO161" i="12"/>
  <c r="CE169" i="12"/>
  <c r="CJ169" i="12"/>
  <c r="CO169" i="12"/>
  <c r="CT169" i="12"/>
  <c r="CY169" i="12"/>
  <c r="DD169" i="12"/>
  <c r="DI169" i="12"/>
  <c r="DN169" i="12"/>
  <c r="DS169" i="12"/>
  <c r="BO169" i="12"/>
  <c r="CE173" i="12"/>
  <c r="CJ173" i="12"/>
  <c r="CO173" i="12"/>
  <c r="CT173" i="12"/>
  <c r="CY173" i="12"/>
  <c r="DD173" i="12"/>
  <c r="DI173" i="12"/>
  <c r="DN173" i="12"/>
  <c r="DS173" i="12"/>
  <c r="BO173" i="12"/>
  <c r="CE209" i="12"/>
  <c r="CJ209" i="12"/>
  <c r="CO209" i="12"/>
  <c r="CT209" i="12"/>
  <c r="CY209" i="12"/>
  <c r="DD209" i="12"/>
  <c r="DI209" i="12"/>
  <c r="DN209" i="12"/>
  <c r="DS209" i="12"/>
  <c r="BO209" i="12"/>
  <c r="CE213" i="12"/>
  <c r="CJ213" i="12"/>
  <c r="CO213" i="12"/>
  <c r="CT213" i="12"/>
  <c r="CY213" i="12"/>
  <c r="DD213" i="12"/>
  <c r="DI213" i="12"/>
  <c r="DN213" i="12"/>
  <c r="DS213" i="12"/>
  <c r="BO213" i="12"/>
  <c r="CE217" i="12"/>
  <c r="CJ217" i="12"/>
  <c r="CO217" i="12"/>
  <c r="CT217" i="12"/>
  <c r="CY217" i="12"/>
  <c r="DD217" i="12"/>
  <c r="DI217" i="12"/>
  <c r="DN217" i="12"/>
  <c r="DS217" i="12"/>
  <c r="BO217" i="12"/>
  <c r="CE221" i="12"/>
  <c r="CJ221" i="12"/>
  <c r="CO221" i="12"/>
  <c r="CT221" i="12"/>
  <c r="CY221" i="12"/>
  <c r="DD221" i="12"/>
  <c r="DI221" i="12"/>
  <c r="DN221" i="12"/>
  <c r="DS221" i="12"/>
  <c r="BO221" i="12"/>
  <c r="BO158" i="12"/>
  <c r="EA158" i="12"/>
  <c r="BO142" i="12"/>
  <c r="EA142" i="12"/>
  <c r="BO152" i="12"/>
  <c r="DY152" i="12"/>
  <c r="BO291" i="12"/>
  <c r="DY291" i="12"/>
  <c r="BO126" i="12"/>
  <c r="DY126" i="12"/>
  <c r="BO272" i="12"/>
  <c r="EA272" i="12"/>
  <c r="BO312" i="12"/>
  <c r="EA312" i="12"/>
  <c r="CE170" i="12"/>
  <c r="CJ170" i="12"/>
  <c r="CO170" i="12"/>
  <c r="CT170" i="12"/>
  <c r="CY170" i="12"/>
  <c r="DD170" i="12"/>
  <c r="DI170" i="12"/>
  <c r="DN170" i="12"/>
  <c r="DS170" i="12"/>
  <c r="BO170" i="12"/>
  <c r="CE174" i="12"/>
  <c r="CJ174" i="12"/>
  <c r="CO174" i="12"/>
  <c r="CT174" i="12"/>
  <c r="CY174" i="12"/>
  <c r="DD174" i="12"/>
  <c r="DI174" i="12"/>
  <c r="DN174" i="12"/>
  <c r="DS174" i="12"/>
  <c r="BO174" i="12"/>
  <c r="CE206" i="12"/>
  <c r="CJ206" i="12"/>
  <c r="CO206" i="12"/>
  <c r="CT206" i="12"/>
  <c r="CY206" i="12"/>
  <c r="DD206" i="12"/>
  <c r="DI206" i="12"/>
  <c r="DN206" i="12"/>
  <c r="DS206" i="12"/>
  <c r="BO206" i="12"/>
  <c r="CE210" i="12"/>
  <c r="CJ210" i="12"/>
  <c r="CO210" i="12"/>
  <c r="CT210" i="12"/>
  <c r="CY210" i="12"/>
  <c r="DD210" i="12"/>
  <c r="DI210" i="12"/>
  <c r="DN210" i="12"/>
  <c r="DS210" i="12"/>
  <c r="BO210" i="12"/>
  <c r="BO159" i="12"/>
  <c r="BO128" i="12"/>
  <c r="EA128" i="12"/>
  <c r="BO292" i="12"/>
  <c r="BO124" i="12"/>
  <c r="DY124" i="12"/>
  <c r="BO123" i="12"/>
  <c r="EA123" i="12"/>
  <c r="BO273" i="12"/>
  <c r="BO328" i="12"/>
  <c r="CE27" i="12"/>
  <c r="CJ27" i="12"/>
  <c r="CO27" i="12"/>
  <c r="CT27" i="12"/>
  <c r="CY27" i="12"/>
  <c r="DD27" i="12"/>
  <c r="DI27" i="12"/>
  <c r="DN27" i="12"/>
  <c r="DS27" i="12"/>
  <c r="BO27" i="12"/>
  <c r="CE28" i="12"/>
  <c r="CJ28" i="12"/>
  <c r="CO28" i="12"/>
  <c r="CT28" i="12"/>
  <c r="CY28" i="12"/>
  <c r="DD28" i="12"/>
  <c r="DI28" i="12"/>
  <c r="DN28" i="12"/>
  <c r="DS28" i="12"/>
  <c r="BO28" i="12"/>
  <c r="CE29" i="12"/>
  <c r="CJ29" i="12"/>
  <c r="CO29" i="12"/>
  <c r="CT29" i="12"/>
  <c r="CY29" i="12"/>
  <c r="DD29" i="12"/>
  <c r="DI29" i="12"/>
  <c r="DN29" i="12"/>
  <c r="DS29" i="12"/>
  <c r="BO29" i="12"/>
  <c r="CE33" i="12"/>
  <c r="CJ33" i="12"/>
  <c r="CO33" i="12"/>
  <c r="CT33" i="12"/>
  <c r="CY33" i="12"/>
  <c r="DD33" i="12"/>
  <c r="DI33" i="12"/>
  <c r="DN33" i="12"/>
  <c r="DS33" i="12"/>
  <c r="BO33" i="12"/>
  <c r="CE30" i="12"/>
  <c r="CJ30" i="12"/>
  <c r="CO30" i="12"/>
  <c r="CT30" i="12"/>
  <c r="CY30" i="12"/>
  <c r="DD30" i="12"/>
  <c r="DI30" i="12"/>
  <c r="DN30" i="12"/>
  <c r="DS30" i="12"/>
  <c r="BO30" i="12"/>
  <c r="BZ270" i="12"/>
  <c r="CE270" i="12"/>
  <c r="CJ270" i="12"/>
  <c r="CO270" i="12"/>
  <c r="CT270" i="12"/>
  <c r="CY270" i="12"/>
  <c r="DD270" i="12"/>
  <c r="DI270" i="12"/>
  <c r="BO270" i="12"/>
  <c r="BL270" i="12"/>
  <c r="BZ279" i="12"/>
  <c r="BZ283" i="12"/>
  <c r="CE283" i="12"/>
  <c r="CJ283" i="12"/>
  <c r="CO283" i="12"/>
  <c r="CT283" i="12"/>
  <c r="CY283" i="12"/>
  <c r="DD283" i="12"/>
  <c r="DI283" i="12"/>
  <c r="BO283" i="12"/>
  <c r="BL283" i="12"/>
  <c r="BZ287" i="12"/>
  <c r="CE287" i="12"/>
  <c r="CJ287" i="12"/>
  <c r="CO287" i="12"/>
  <c r="CT287" i="12"/>
  <c r="CY287" i="12"/>
  <c r="DD287" i="12"/>
  <c r="DI287" i="12"/>
  <c r="DN287" i="12"/>
  <c r="DS287" i="12"/>
  <c r="BL287" i="12"/>
  <c r="BZ303" i="12"/>
  <c r="BZ307" i="12"/>
  <c r="BZ311" i="12"/>
  <c r="BZ334" i="12"/>
  <c r="CE334" i="12"/>
  <c r="CJ334" i="12"/>
  <c r="CO334" i="12"/>
  <c r="CT334" i="12"/>
  <c r="CY334" i="12"/>
  <c r="DD334" i="12"/>
  <c r="DI334" i="12"/>
  <c r="BO334" i="12"/>
  <c r="BL334" i="12"/>
  <c r="BZ225" i="12"/>
  <c r="BZ229" i="12"/>
  <c r="BZ269" i="12"/>
  <c r="CE269" i="12"/>
  <c r="CJ269" i="12"/>
  <c r="CO269" i="12"/>
  <c r="CT269" i="12"/>
  <c r="CY269" i="12"/>
  <c r="DD269" i="12"/>
  <c r="DI269" i="12"/>
  <c r="BO269" i="12"/>
  <c r="BL269" i="12"/>
  <c r="BZ278" i="12"/>
  <c r="CE278" i="12"/>
  <c r="CJ278" i="12"/>
  <c r="CO278" i="12"/>
  <c r="CT278" i="12"/>
  <c r="CY278" i="12"/>
  <c r="DD278" i="12"/>
  <c r="DI278" i="12"/>
  <c r="BO278" i="12"/>
  <c r="BL278" i="12"/>
  <c r="BZ282" i="12"/>
  <c r="CE282" i="12"/>
  <c r="CJ282" i="12"/>
  <c r="CO282" i="12"/>
  <c r="CT282" i="12"/>
  <c r="CY282" i="12"/>
  <c r="DD282" i="12"/>
  <c r="DI282" i="12"/>
  <c r="BL282" i="12"/>
  <c r="BZ286" i="12"/>
  <c r="CE286" i="12"/>
  <c r="CJ286" i="12"/>
  <c r="CO286" i="12"/>
  <c r="CT286" i="12"/>
  <c r="CY286" i="12"/>
  <c r="DD286" i="12"/>
  <c r="DI286" i="12"/>
  <c r="DN286" i="12"/>
  <c r="DS286" i="12"/>
  <c r="BL286" i="12"/>
  <c r="BZ290" i="12"/>
  <c r="BZ294" i="12"/>
  <c r="BZ302" i="12"/>
  <c r="BL302" i="12"/>
  <c r="BZ306" i="12"/>
  <c r="BZ310" i="12"/>
  <c r="BL310" i="12"/>
  <c r="BZ318" i="12"/>
  <c r="BZ223" i="12"/>
  <c r="CE223" i="12"/>
  <c r="CJ223" i="12"/>
  <c r="CO223" i="12"/>
  <c r="CT223" i="12"/>
  <c r="CY223" i="12"/>
  <c r="DD223" i="12"/>
  <c r="DI223" i="12"/>
  <c r="BZ227" i="12"/>
  <c r="BZ271" i="12"/>
  <c r="CE271" i="12"/>
  <c r="CJ271" i="12"/>
  <c r="CO271" i="12"/>
  <c r="CT271" i="12"/>
  <c r="CY271" i="12"/>
  <c r="DD271" i="12"/>
  <c r="DI271" i="12"/>
  <c r="DN271" i="12"/>
  <c r="DS271" i="12"/>
  <c r="BL271" i="12"/>
  <c r="BZ276" i="12"/>
  <c r="BZ280" i="12"/>
  <c r="CE280" i="12"/>
  <c r="CJ280" i="12"/>
  <c r="CO280" i="12"/>
  <c r="CT280" i="12"/>
  <c r="CY280" i="12"/>
  <c r="DD280" i="12"/>
  <c r="DI280" i="12"/>
  <c r="BO280" i="12"/>
  <c r="BL280" i="12"/>
  <c r="BZ284" i="12"/>
  <c r="BZ288" i="12"/>
  <c r="CE288" i="12"/>
  <c r="CJ288" i="12"/>
  <c r="CO288" i="12"/>
  <c r="CT288" i="12"/>
  <c r="CY288" i="12"/>
  <c r="DD288" i="12"/>
  <c r="DI288" i="12"/>
  <c r="BO288" i="12"/>
  <c r="BL288" i="12"/>
  <c r="BZ300" i="12"/>
  <c r="BZ304" i="12"/>
  <c r="BZ308" i="12"/>
  <c r="BL308" i="12"/>
  <c r="BZ335" i="12"/>
  <c r="CE335" i="12"/>
  <c r="CJ335" i="12"/>
  <c r="CO335" i="12"/>
  <c r="CT335" i="12"/>
  <c r="CY335" i="12"/>
  <c r="DD335" i="12"/>
  <c r="DI335" i="12"/>
  <c r="BL335" i="12"/>
  <c r="BZ226" i="12"/>
  <c r="CE226" i="12"/>
  <c r="CJ226" i="12"/>
  <c r="CO226" i="12"/>
  <c r="CT226" i="12"/>
  <c r="CY226" i="12"/>
  <c r="DD226" i="12"/>
  <c r="DI226" i="12"/>
  <c r="DN226" i="12"/>
  <c r="DS226" i="12"/>
  <c r="BL226" i="12"/>
  <c r="BZ208" i="12"/>
  <c r="BZ224" i="12"/>
  <c r="CE224" i="12"/>
  <c r="CJ224" i="12"/>
  <c r="CO224" i="12"/>
  <c r="CT224" i="12"/>
  <c r="CY224" i="12"/>
  <c r="DD224" i="12"/>
  <c r="DI224" i="12"/>
  <c r="BZ228" i="12"/>
  <c r="BZ285" i="12"/>
  <c r="BO285" i="12"/>
  <c r="DY285" i="12"/>
  <c r="BZ289" i="12"/>
  <c r="CE289" i="12"/>
  <c r="CJ289" i="12"/>
  <c r="CO289" i="12"/>
  <c r="CT289" i="12"/>
  <c r="CY289" i="12"/>
  <c r="DD289" i="12"/>
  <c r="DI289" i="12"/>
  <c r="DN289" i="12"/>
  <c r="DS289" i="12"/>
  <c r="BL289" i="12"/>
  <c r="BZ305" i="12"/>
  <c r="BZ309" i="12"/>
  <c r="CE309" i="12"/>
  <c r="CJ309" i="12"/>
  <c r="CO309" i="12"/>
  <c r="CT309" i="12"/>
  <c r="CY309" i="12"/>
  <c r="DD309" i="12"/>
  <c r="DI309" i="12"/>
  <c r="DN309" i="12"/>
  <c r="DS309" i="12"/>
  <c r="BL309" i="12"/>
  <c r="BZ317" i="12"/>
  <c r="BZ150" i="12"/>
  <c r="BZ154" i="12"/>
  <c r="BL154" i="12"/>
  <c r="BZ146" i="12"/>
  <c r="BZ147" i="12"/>
  <c r="BZ155" i="12"/>
  <c r="CE155" i="12"/>
  <c r="CJ155" i="12"/>
  <c r="CO155" i="12"/>
  <c r="CT155" i="12"/>
  <c r="CY155" i="12"/>
  <c r="DD155" i="12"/>
  <c r="DI155" i="12"/>
  <c r="DN155" i="12"/>
  <c r="DS155" i="12"/>
  <c r="BL155" i="12"/>
  <c r="BZ149" i="12"/>
  <c r="BZ151" i="12"/>
  <c r="BZ148" i="12"/>
  <c r="BO148" i="12"/>
  <c r="DY148" i="12"/>
  <c r="BZ160" i="12"/>
  <c r="BZ26" i="12"/>
  <c r="BL26" i="12"/>
  <c r="BZ34" i="12"/>
  <c r="BL34" i="12"/>
  <c r="BZ38" i="12"/>
  <c r="BL38" i="12"/>
  <c r="BZ25" i="12"/>
  <c r="BL25" i="12"/>
  <c r="BZ37" i="12"/>
  <c r="BL37" i="12"/>
  <c r="BZ41" i="12"/>
  <c r="BL41" i="12"/>
  <c r="BL30" i="12"/>
  <c r="BZ31" i="12"/>
  <c r="BL31" i="12"/>
  <c r="BZ39" i="12"/>
  <c r="BL39" i="12"/>
  <c r="BL27" i="12"/>
  <c r="BL33" i="12"/>
  <c r="BZ35" i="12"/>
  <c r="BL35" i="12"/>
  <c r="BZ24" i="12"/>
  <c r="BZ32" i="12"/>
  <c r="BL32" i="12"/>
  <c r="BZ36" i="12"/>
  <c r="BL36" i="12"/>
  <c r="BZ40" i="12"/>
  <c r="BL40" i="12"/>
  <c r="BL28" i="12"/>
  <c r="BL29" i="12"/>
  <c r="BZ235" i="12"/>
  <c r="CE235" i="12"/>
  <c r="CJ235" i="12"/>
  <c r="CO235" i="12"/>
  <c r="CT235" i="12"/>
  <c r="CY235" i="12"/>
  <c r="DD235" i="12"/>
  <c r="DI235" i="12"/>
  <c r="DN235" i="12"/>
  <c r="DS235" i="12"/>
  <c r="BQ1" i="12"/>
  <c r="BR1" i="12"/>
  <c r="BS2" i="12"/>
  <c r="BS1" i="12"/>
  <c r="BT2" i="12"/>
  <c r="BT1" i="12"/>
  <c r="BV1" i="12"/>
  <c r="BW1" i="12"/>
  <c r="BX2" i="12"/>
  <c r="BX1" i="12"/>
  <c r="BY2" i="12"/>
  <c r="BY1" i="12"/>
  <c r="CA1" i="12"/>
  <c r="CB1" i="12"/>
  <c r="CC2" i="12"/>
  <c r="CC1" i="12"/>
  <c r="CD2" i="12"/>
  <c r="CD1" i="12"/>
  <c r="CF1" i="12"/>
  <c r="CG1" i="12"/>
  <c r="CH2" i="12"/>
  <c r="CH1" i="12"/>
  <c r="CI2" i="12"/>
  <c r="CI1" i="12"/>
  <c r="CL2" i="12"/>
  <c r="CL1" i="12"/>
  <c r="CM2" i="12"/>
  <c r="CM1" i="12"/>
  <c r="CN2" i="12"/>
  <c r="CN1" i="12"/>
  <c r="CP1" i="12"/>
  <c r="CQ1" i="12"/>
  <c r="CR2" i="12"/>
  <c r="CR1" i="12"/>
  <c r="CS2" i="12"/>
  <c r="CS1" i="12"/>
  <c r="CU1" i="12"/>
  <c r="CV1" i="12"/>
  <c r="CW2" i="12"/>
  <c r="CW1" i="12"/>
  <c r="CX2" i="12"/>
  <c r="CX1" i="12"/>
  <c r="CZ1" i="12"/>
  <c r="DA1" i="12"/>
  <c r="DB2" i="12"/>
  <c r="DB1" i="12"/>
  <c r="DC2" i="12"/>
  <c r="DC1" i="12"/>
  <c r="DE1" i="12"/>
  <c r="DF1" i="12"/>
  <c r="DG2" i="12"/>
  <c r="DG1" i="12"/>
  <c r="DH2" i="12"/>
  <c r="DH1" i="12"/>
  <c r="DJ1" i="12"/>
  <c r="DK1" i="12"/>
  <c r="DL2" i="12"/>
  <c r="DL1" i="12"/>
  <c r="DM2" i="12"/>
  <c r="DM1" i="12"/>
  <c r="DO1" i="12"/>
  <c r="DP1" i="12"/>
  <c r="DQ2" i="12"/>
  <c r="DQ1" i="12"/>
  <c r="DR2" i="12"/>
  <c r="DR1" i="12"/>
  <c r="DU2" i="12"/>
  <c r="DU1" i="12"/>
  <c r="DV2" i="12"/>
  <c r="DV1" i="12"/>
  <c r="DW2" i="12"/>
  <c r="DW1" i="12"/>
  <c r="G7" i="10"/>
  <c r="BO325" i="12"/>
  <c r="P71" i="10"/>
  <c r="P70" i="10"/>
  <c r="DN246" i="12"/>
  <c r="DS246" i="12"/>
  <c r="BO246" i="12"/>
  <c r="DN238" i="12"/>
  <c r="DS238" i="12"/>
  <c r="BO238" i="12"/>
  <c r="DN165" i="12"/>
  <c r="DS165" i="12"/>
  <c r="BO165" i="12"/>
  <c r="DN181" i="12"/>
  <c r="DS181" i="12"/>
  <c r="BO181" i="12"/>
  <c r="DN189" i="12"/>
  <c r="DS189" i="12"/>
  <c r="BO189" i="12"/>
  <c r="DN197" i="12"/>
  <c r="DS197" i="12"/>
  <c r="BO197" i="12"/>
  <c r="DN205" i="12"/>
  <c r="DS205" i="12"/>
  <c r="BO205" i="12"/>
  <c r="DN233" i="12"/>
  <c r="DS233" i="12"/>
  <c r="BO233" i="12"/>
  <c r="DN257" i="12"/>
  <c r="DS257" i="12"/>
  <c r="BO257" i="12"/>
  <c r="DN261" i="12"/>
  <c r="DS261" i="12"/>
  <c r="BO261" i="12"/>
  <c r="DN265" i="12"/>
  <c r="DS265" i="12"/>
  <c r="BO265" i="12"/>
  <c r="DN269" i="12"/>
  <c r="DS269" i="12"/>
  <c r="DN298" i="12"/>
  <c r="DS298" i="12"/>
  <c r="BO298" i="12"/>
  <c r="DN314" i="12"/>
  <c r="DS314" i="12"/>
  <c r="BO314" i="12"/>
  <c r="DN237" i="12"/>
  <c r="DS237" i="12"/>
  <c r="BO237" i="12"/>
  <c r="DN162" i="12"/>
  <c r="DS162" i="12"/>
  <c r="BO162" i="12"/>
  <c r="DN182" i="12"/>
  <c r="DS182" i="12"/>
  <c r="BO182" i="12"/>
  <c r="DN190" i="12"/>
  <c r="DS190" i="12"/>
  <c r="BO190" i="12"/>
  <c r="DN198" i="12"/>
  <c r="DS198" i="12"/>
  <c r="BO198" i="12"/>
  <c r="DN230" i="12"/>
  <c r="DS230" i="12"/>
  <c r="BO230" i="12"/>
  <c r="DN258" i="12"/>
  <c r="DS258" i="12"/>
  <c r="BO258" i="12"/>
  <c r="DN266" i="12"/>
  <c r="DS266" i="12"/>
  <c r="BO266" i="12"/>
  <c r="DN315" i="12"/>
  <c r="DS315" i="12"/>
  <c r="BO315" i="12"/>
  <c r="DN244" i="12"/>
  <c r="DS244" i="12"/>
  <c r="BO244" i="12"/>
  <c r="DN240" i="12"/>
  <c r="DS240" i="12"/>
  <c r="BO240" i="12"/>
  <c r="DN236" i="12"/>
  <c r="DS236" i="12"/>
  <c r="BO236" i="12"/>
  <c r="DN163" i="12"/>
  <c r="DS163" i="12"/>
  <c r="BO163" i="12"/>
  <c r="DN171" i="12"/>
  <c r="DS171" i="12"/>
  <c r="BO171" i="12"/>
  <c r="DN179" i="12"/>
  <c r="DS179" i="12"/>
  <c r="BO179" i="12"/>
  <c r="DN183" i="12"/>
  <c r="DS183" i="12"/>
  <c r="BO183" i="12"/>
  <c r="DN187" i="12"/>
  <c r="DS187" i="12"/>
  <c r="BO187" i="12"/>
  <c r="DN191" i="12"/>
  <c r="DS191" i="12"/>
  <c r="BO191" i="12"/>
  <c r="DN195" i="12"/>
  <c r="DS195" i="12"/>
  <c r="BO195" i="12"/>
  <c r="DN199" i="12"/>
  <c r="DS199" i="12"/>
  <c r="BO199" i="12"/>
  <c r="DN203" i="12"/>
  <c r="DS203" i="12"/>
  <c r="BO203" i="12"/>
  <c r="DN231" i="12"/>
  <c r="DS231" i="12"/>
  <c r="BO231" i="12"/>
  <c r="DN255" i="12"/>
  <c r="DS255" i="12"/>
  <c r="BO255" i="12"/>
  <c r="DN259" i="12"/>
  <c r="DS259" i="12"/>
  <c r="BO259" i="12"/>
  <c r="DN263" i="12"/>
  <c r="DS263" i="12"/>
  <c r="BO263" i="12"/>
  <c r="DN267" i="12"/>
  <c r="DS267" i="12"/>
  <c r="BO267" i="12"/>
  <c r="DN316" i="12"/>
  <c r="DS316" i="12"/>
  <c r="BO316" i="12"/>
  <c r="DN245" i="12"/>
  <c r="DS245" i="12"/>
  <c r="BO245" i="12"/>
  <c r="DN241" i="12"/>
  <c r="DS241" i="12"/>
  <c r="BO241" i="12"/>
  <c r="DN178" i="12"/>
  <c r="DS178" i="12"/>
  <c r="BO178" i="12"/>
  <c r="DN186" i="12"/>
  <c r="DS186" i="12"/>
  <c r="BO186" i="12"/>
  <c r="DN194" i="12"/>
  <c r="DS194" i="12"/>
  <c r="BO194" i="12"/>
  <c r="DN202" i="12"/>
  <c r="DS202" i="12"/>
  <c r="BO202" i="12"/>
  <c r="DN234" i="12"/>
  <c r="DS234" i="12"/>
  <c r="BO234" i="12"/>
  <c r="DN262" i="12"/>
  <c r="DS262" i="12"/>
  <c r="BO262" i="12"/>
  <c r="DN299" i="12"/>
  <c r="DS299" i="12"/>
  <c r="BO299" i="12"/>
  <c r="DN243" i="12"/>
  <c r="DS243" i="12"/>
  <c r="BO243" i="12"/>
  <c r="DN239" i="12"/>
  <c r="DS239" i="12"/>
  <c r="BO239" i="12"/>
  <c r="DN164" i="12"/>
  <c r="DS164" i="12"/>
  <c r="BO164" i="12"/>
  <c r="DN180" i="12"/>
  <c r="DS180" i="12"/>
  <c r="BO180" i="12"/>
  <c r="DN184" i="12"/>
  <c r="DS184" i="12"/>
  <c r="BO184" i="12"/>
  <c r="DN188" i="12"/>
  <c r="DS188" i="12"/>
  <c r="BO188" i="12"/>
  <c r="DN192" i="12"/>
  <c r="DS192" i="12"/>
  <c r="BO192" i="12"/>
  <c r="DN196" i="12"/>
  <c r="DS196" i="12"/>
  <c r="BO196" i="12"/>
  <c r="DN200" i="12"/>
  <c r="DS200" i="12"/>
  <c r="BO200" i="12"/>
  <c r="DN204" i="12"/>
  <c r="DS204" i="12"/>
  <c r="BO204" i="12"/>
  <c r="DN232" i="12"/>
  <c r="DS232" i="12"/>
  <c r="BO232" i="12"/>
  <c r="DN256" i="12"/>
  <c r="DS256" i="12"/>
  <c r="BO256" i="12"/>
  <c r="DN260" i="12"/>
  <c r="DS260" i="12"/>
  <c r="BO260" i="12"/>
  <c r="DN264" i="12"/>
  <c r="DS264" i="12"/>
  <c r="BO264" i="12"/>
  <c r="DN268" i="12"/>
  <c r="DS268" i="12"/>
  <c r="BO268" i="12"/>
  <c r="DN277" i="12"/>
  <c r="DS277" i="12"/>
  <c r="BO277" i="12"/>
  <c r="DN313" i="12"/>
  <c r="DS313" i="12"/>
  <c r="BO313" i="12"/>
  <c r="DN242" i="12"/>
  <c r="DS242" i="12"/>
  <c r="BO242" i="12"/>
  <c r="DN177" i="12"/>
  <c r="DS177" i="12"/>
  <c r="BO177" i="12"/>
  <c r="DN185" i="12"/>
  <c r="DS185" i="12"/>
  <c r="BO185" i="12"/>
  <c r="DN193" i="12"/>
  <c r="DS193" i="12"/>
  <c r="BO193" i="12"/>
  <c r="DN201" i="12"/>
  <c r="DS201" i="12"/>
  <c r="BO201" i="12"/>
  <c r="DI130" i="12"/>
  <c r="DN130" i="12"/>
  <c r="DS130" i="12"/>
  <c r="DI142" i="12"/>
  <c r="DN142" i="12"/>
  <c r="DS142" i="12"/>
  <c r="DI127" i="12"/>
  <c r="DN127" i="12"/>
  <c r="DS127" i="12"/>
  <c r="DI135" i="12"/>
  <c r="DN135" i="12"/>
  <c r="DS135" i="12"/>
  <c r="DI143" i="12"/>
  <c r="DN143" i="12"/>
  <c r="DS143" i="12"/>
  <c r="DI122" i="12"/>
  <c r="DN122" i="12"/>
  <c r="DS122" i="12"/>
  <c r="DI134" i="12"/>
  <c r="DN134" i="12"/>
  <c r="DS134" i="12"/>
  <c r="DI158" i="12"/>
  <c r="DN158" i="12"/>
  <c r="DS158" i="12"/>
  <c r="DI274" i="12"/>
  <c r="DN274" i="12"/>
  <c r="DS274" i="12"/>
  <c r="DI123" i="12"/>
  <c r="DN123" i="12"/>
  <c r="DS123" i="12"/>
  <c r="DI131" i="12"/>
  <c r="DN131" i="12"/>
  <c r="DS131" i="12"/>
  <c r="DI139" i="12"/>
  <c r="DN139" i="12"/>
  <c r="DS139" i="12"/>
  <c r="DI159" i="12"/>
  <c r="DN159" i="12"/>
  <c r="DS159" i="12"/>
  <c r="DI292" i="12"/>
  <c r="DN292" i="12"/>
  <c r="DS292" i="12"/>
  <c r="DI312" i="12"/>
  <c r="DN312" i="12"/>
  <c r="DS312" i="12"/>
  <c r="DI124" i="12"/>
  <c r="DN124" i="12"/>
  <c r="DS124" i="12"/>
  <c r="DI128" i="12"/>
  <c r="DN128" i="12"/>
  <c r="DS128" i="12"/>
  <c r="DI132" i="12"/>
  <c r="DN132" i="12"/>
  <c r="DS132" i="12"/>
  <c r="DI136" i="12"/>
  <c r="DN136" i="12"/>
  <c r="DS136" i="12"/>
  <c r="DI140" i="12"/>
  <c r="DN140" i="12"/>
  <c r="DS140" i="12"/>
  <c r="DI144" i="12"/>
  <c r="DN144" i="12"/>
  <c r="DS144" i="12"/>
  <c r="DI152" i="12"/>
  <c r="DN152" i="12"/>
  <c r="DS152" i="12"/>
  <c r="DI156" i="12"/>
  <c r="DN156" i="12"/>
  <c r="DS156" i="12"/>
  <c r="DI272" i="12"/>
  <c r="DN272" i="12"/>
  <c r="DS272" i="12"/>
  <c r="DI281" i="12"/>
  <c r="DN281" i="12"/>
  <c r="DS281" i="12"/>
  <c r="DI293" i="12"/>
  <c r="DN293" i="12"/>
  <c r="DS293" i="12"/>
  <c r="DI301" i="12"/>
  <c r="DN301" i="12"/>
  <c r="DS301" i="12"/>
  <c r="DI125" i="12"/>
  <c r="DN125" i="12"/>
  <c r="DS125" i="12"/>
  <c r="DI129" i="12"/>
  <c r="DN129" i="12"/>
  <c r="DS129" i="12"/>
  <c r="DI133" i="12"/>
  <c r="DN133" i="12"/>
  <c r="DS133" i="12"/>
  <c r="DI137" i="12"/>
  <c r="DN137" i="12"/>
  <c r="DS137" i="12"/>
  <c r="DI141" i="12"/>
  <c r="DN141" i="12"/>
  <c r="DS141" i="12"/>
  <c r="DI145" i="12"/>
  <c r="DN145" i="12"/>
  <c r="DS145" i="12"/>
  <c r="DI153" i="12"/>
  <c r="DN153" i="12"/>
  <c r="DS153" i="12"/>
  <c r="DI273" i="12"/>
  <c r="DN273" i="12"/>
  <c r="DS273" i="12"/>
  <c r="DI126" i="12"/>
  <c r="DN126" i="12"/>
  <c r="DS126" i="12"/>
  <c r="DI138" i="12"/>
  <c r="DN138" i="12"/>
  <c r="DS138" i="12"/>
  <c r="DI222" i="12"/>
  <c r="DN222" i="12"/>
  <c r="DS222" i="12"/>
  <c r="DI291" i="12"/>
  <c r="DN291" i="12"/>
  <c r="DS291" i="12"/>
  <c r="BK145" i="12"/>
  <c r="BL145" i="12"/>
  <c r="BK254" i="12"/>
  <c r="BL254" i="12"/>
  <c r="BO254" i="12"/>
  <c r="DF247" i="12"/>
  <c r="DK247" i="12"/>
  <c r="DP247" i="12"/>
  <c r="DU247" i="12"/>
  <c r="F43" i="10"/>
  <c r="J101" i="10"/>
  <c r="J49" i="10"/>
  <c r="J43" i="10"/>
  <c r="J45" i="10"/>
  <c r="J81" i="10"/>
  <c r="J41" i="10"/>
  <c r="BP275" i="12"/>
  <c r="BU275" i="12"/>
  <c r="BZ275" i="12"/>
  <c r="P17" i="10"/>
  <c r="P72" i="10"/>
  <c r="Z72" i="10"/>
  <c r="P23" i="10"/>
  <c r="P65" i="10"/>
  <c r="Z65" i="10"/>
  <c r="P50" i="10"/>
  <c r="Z50" i="10"/>
  <c r="P75" i="10"/>
  <c r="Z75" i="10"/>
  <c r="P58" i="10"/>
  <c r="Z58" i="10"/>
  <c r="P51" i="10"/>
  <c r="Z51" i="10"/>
  <c r="P89" i="10"/>
  <c r="P60" i="10"/>
  <c r="Z60" i="10"/>
  <c r="L49" i="10"/>
  <c r="P67" i="10"/>
  <c r="Z67" i="10"/>
  <c r="P27" i="10"/>
  <c r="P39" i="10"/>
  <c r="P66" i="10"/>
  <c r="P26" i="10"/>
  <c r="P53" i="10"/>
  <c r="Z53" i="10"/>
  <c r="P56" i="10"/>
  <c r="Z56" i="10"/>
  <c r="P35" i="10"/>
  <c r="P13" i="10"/>
  <c r="P98" i="10"/>
  <c r="P74" i="10"/>
  <c r="Z74" i="10"/>
  <c r="P37" i="10"/>
  <c r="P94" i="10"/>
  <c r="P36" i="10"/>
  <c r="P63" i="10"/>
  <c r="P29" i="10"/>
  <c r="P69" i="10"/>
  <c r="P16" i="10"/>
  <c r="P46" i="10"/>
  <c r="P22" i="10"/>
  <c r="P82" i="10"/>
  <c r="P93" i="10"/>
  <c r="P30" i="10"/>
  <c r="P14" i="10"/>
  <c r="P64" i="10"/>
  <c r="Z64" i="10"/>
  <c r="P78" i="10"/>
  <c r="Z78" i="10"/>
  <c r="P99" i="10"/>
  <c r="P19" i="10"/>
  <c r="P59" i="10"/>
  <c r="Z59" i="10"/>
  <c r="P55" i="10"/>
  <c r="P34" i="10"/>
  <c r="P76" i="10"/>
  <c r="Z76" i="10"/>
  <c r="P96" i="10"/>
  <c r="P28" i="10"/>
  <c r="P33" i="10"/>
  <c r="P79" i="10"/>
  <c r="Z79" i="10"/>
  <c r="P20" i="10"/>
  <c r="P91" i="10"/>
  <c r="P54" i="10"/>
  <c r="Z54" i="10"/>
  <c r="P15" i="10"/>
  <c r="P77" i="10"/>
  <c r="Z77" i="10"/>
  <c r="P24" i="10"/>
  <c r="P73" i="10"/>
  <c r="Z73" i="10"/>
  <c r="P92" i="10"/>
  <c r="P25" i="10"/>
  <c r="P97" i="10"/>
  <c r="P61" i="10"/>
  <c r="Z61" i="10"/>
  <c r="P88" i="10"/>
  <c r="P38" i="10"/>
  <c r="P62" i="10"/>
  <c r="Z62" i="10"/>
  <c r="P31" i="10"/>
  <c r="P18" i="10"/>
  <c r="H49" i="10"/>
  <c r="N43" i="10"/>
  <c r="N45" i="10"/>
  <c r="P32" i="10"/>
  <c r="P21" i="10"/>
  <c r="P95" i="10"/>
  <c r="P52" i="10"/>
  <c r="Z52" i="10"/>
  <c r="P68" i="10"/>
  <c r="Z68" i="10"/>
  <c r="P90" i="10"/>
  <c r="P57" i="10"/>
  <c r="Z57" i="10"/>
  <c r="N81" i="10"/>
  <c r="H41" i="10"/>
  <c r="H43" i="10"/>
  <c r="H45" i="10"/>
  <c r="H81" i="10"/>
  <c r="H101" i="10"/>
  <c r="N49" i="10"/>
  <c r="N101" i="10"/>
  <c r="N41" i="10"/>
  <c r="P47" i="10"/>
  <c r="L41" i="10"/>
  <c r="L81" i="10"/>
  <c r="L101" i="10"/>
  <c r="L43" i="10"/>
  <c r="L45" i="10"/>
  <c r="BL284" i="12"/>
  <c r="BL312" i="12"/>
  <c r="BL275" i="12"/>
  <c r="BL311" i="12"/>
  <c r="BL276" i="12"/>
  <c r="DN288" i="12"/>
  <c r="DS288" i="12"/>
  <c r="DN270" i="12"/>
  <c r="DS270" i="12"/>
  <c r="BO309" i="12"/>
  <c r="BL303" i="12"/>
  <c r="BL279" i="12"/>
  <c r="BL229" i="12"/>
  <c r="BL160" i="12"/>
  <c r="BL225" i="12"/>
  <c r="BO121" i="12"/>
  <c r="EA121" i="12"/>
  <c r="BL151" i="12"/>
  <c r="BL317" i="12"/>
  <c r="BL290" i="12"/>
  <c r="BO271" i="12"/>
  <c r="BL150" i="12"/>
  <c r="BL228" i="12"/>
  <c r="BL304" i="12"/>
  <c r="BL294" i="12"/>
  <c r="BO289" i="12"/>
  <c r="BL305" i="12"/>
  <c r="BL318" i="12"/>
  <c r="BL300" i="12"/>
  <c r="BL148" i="12"/>
  <c r="BL147" i="12"/>
  <c r="BL307" i="12"/>
  <c r="BO155" i="12"/>
  <c r="BL149" i="12"/>
  <c r="BL146" i="12"/>
  <c r="BL208" i="12"/>
  <c r="BL227" i="12"/>
  <c r="BL306" i="12"/>
  <c r="BO157" i="12"/>
  <c r="DY157" i="12"/>
  <c r="DN283" i="12"/>
  <c r="DS283" i="12"/>
  <c r="DN280" i="12"/>
  <c r="DS280" i="12"/>
  <c r="BL223" i="12"/>
  <c r="BL157" i="12"/>
  <c r="BL121" i="12"/>
  <c r="BO226" i="12"/>
  <c r="BL285" i="12"/>
  <c r="BL224" i="12"/>
  <c r="DN278" i="12"/>
  <c r="DS278" i="12"/>
  <c r="DN334" i="12"/>
  <c r="DS334" i="12"/>
  <c r="BO235" i="12"/>
  <c r="CE275" i="12"/>
  <c r="CJ275" i="12"/>
  <c r="CO275" i="12"/>
  <c r="CT275" i="12"/>
  <c r="CY275" i="12"/>
  <c r="DD275" i="12"/>
  <c r="DI275" i="12"/>
  <c r="DN275" i="12"/>
  <c r="DS275" i="12"/>
  <c r="BO275" i="12"/>
  <c r="CE148" i="12"/>
  <c r="CJ148" i="12"/>
  <c r="CO148" i="12"/>
  <c r="CT148" i="12"/>
  <c r="CY148" i="12"/>
  <c r="DD148" i="12"/>
  <c r="DI148" i="12"/>
  <c r="DN148" i="12"/>
  <c r="CE208" i="12"/>
  <c r="CJ208" i="12"/>
  <c r="CO208" i="12"/>
  <c r="CT208" i="12"/>
  <c r="CY208" i="12"/>
  <c r="DD208" i="12"/>
  <c r="DI208" i="12"/>
  <c r="DN208" i="12"/>
  <c r="CE304" i="12"/>
  <c r="CJ304" i="12"/>
  <c r="CO304" i="12"/>
  <c r="CT304" i="12"/>
  <c r="CY304" i="12"/>
  <c r="DD304" i="12"/>
  <c r="DI304" i="12"/>
  <c r="DN304" i="12"/>
  <c r="BO304" i="12"/>
  <c r="CE310" i="12"/>
  <c r="CJ310" i="12"/>
  <c r="CO310" i="12"/>
  <c r="CT310" i="12"/>
  <c r="CY310" i="12"/>
  <c r="DD310" i="12"/>
  <c r="DI310" i="12"/>
  <c r="BO310" i="12"/>
  <c r="CE302" i="12"/>
  <c r="CJ302" i="12"/>
  <c r="CO302" i="12"/>
  <c r="CT302" i="12"/>
  <c r="CY302" i="12"/>
  <c r="DD302" i="12"/>
  <c r="DI302" i="12"/>
  <c r="DN302" i="12"/>
  <c r="CE290" i="12"/>
  <c r="CJ290" i="12"/>
  <c r="CO290" i="12"/>
  <c r="CT290" i="12"/>
  <c r="CY290" i="12"/>
  <c r="DD290" i="12"/>
  <c r="DI290" i="12"/>
  <c r="DN290" i="12"/>
  <c r="CE225" i="12"/>
  <c r="CJ225" i="12"/>
  <c r="CO225" i="12"/>
  <c r="CT225" i="12"/>
  <c r="CY225" i="12"/>
  <c r="DD225" i="12"/>
  <c r="DI225" i="12"/>
  <c r="DN225" i="12"/>
  <c r="CE311" i="12"/>
  <c r="CJ311" i="12"/>
  <c r="CO311" i="12"/>
  <c r="CT311" i="12"/>
  <c r="CY311" i="12"/>
  <c r="DD311" i="12"/>
  <c r="DI311" i="12"/>
  <c r="DN311" i="12"/>
  <c r="BO311" i="12"/>
  <c r="CE303" i="12"/>
  <c r="CJ303" i="12"/>
  <c r="CO303" i="12"/>
  <c r="CT303" i="12"/>
  <c r="CY303" i="12"/>
  <c r="DD303" i="12"/>
  <c r="DI303" i="12"/>
  <c r="DN303" i="12"/>
  <c r="BO303" i="12"/>
  <c r="CE151" i="12"/>
  <c r="CJ151" i="12"/>
  <c r="CO151" i="12"/>
  <c r="CT151" i="12"/>
  <c r="CY151" i="12"/>
  <c r="DD151" i="12"/>
  <c r="DI151" i="12"/>
  <c r="DN151" i="12"/>
  <c r="BO151" i="12"/>
  <c r="DY151" i="12"/>
  <c r="CE154" i="12"/>
  <c r="CJ154" i="12"/>
  <c r="CO154" i="12"/>
  <c r="CT154" i="12"/>
  <c r="CY154" i="12"/>
  <c r="DD154" i="12"/>
  <c r="DI154" i="12"/>
  <c r="DN154" i="12"/>
  <c r="CE228" i="12"/>
  <c r="CJ228" i="12"/>
  <c r="CO228" i="12"/>
  <c r="CT228" i="12"/>
  <c r="CY228" i="12"/>
  <c r="DD228" i="12"/>
  <c r="DI228" i="12"/>
  <c r="CE160" i="12"/>
  <c r="CJ160" i="12"/>
  <c r="CO160" i="12"/>
  <c r="CT160" i="12"/>
  <c r="CY160" i="12"/>
  <c r="DD160" i="12"/>
  <c r="DI160" i="12"/>
  <c r="DN160" i="12"/>
  <c r="BO160" i="12"/>
  <c r="EA160" i="12"/>
  <c r="CE146" i="12"/>
  <c r="CJ146" i="12"/>
  <c r="CO146" i="12"/>
  <c r="CT146" i="12"/>
  <c r="CY146" i="12"/>
  <c r="DD146" i="12"/>
  <c r="DI146" i="12"/>
  <c r="DN146" i="12"/>
  <c r="BO146" i="12"/>
  <c r="CE308" i="12"/>
  <c r="CJ308" i="12"/>
  <c r="CO308" i="12"/>
  <c r="CT308" i="12"/>
  <c r="CY308" i="12"/>
  <c r="DD308" i="12"/>
  <c r="DI308" i="12"/>
  <c r="DN308" i="12"/>
  <c r="CE300" i="12"/>
  <c r="CJ300" i="12"/>
  <c r="CO300" i="12"/>
  <c r="CT300" i="12"/>
  <c r="CY300" i="12"/>
  <c r="DD300" i="12"/>
  <c r="DI300" i="12"/>
  <c r="DN300" i="12"/>
  <c r="CE284" i="12"/>
  <c r="CJ284" i="12"/>
  <c r="CO284" i="12"/>
  <c r="CT284" i="12"/>
  <c r="CY284" i="12"/>
  <c r="DD284" i="12"/>
  <c r="DI284" i="12"/>
  <c r="BO284" i="12"/>
  <c r="EA284" i="12"/>
  <c r="CE276" i="12"/>
  <c r="CJ276" i="12"/>
  <c r="CO276" i="12"/>
  <c r="CT276" i="12"/>
  <c r="CY276" i="12"/>
  <c r="DD276" i="12"/>
  <c r="DI276" i="12"/>
  <c r="DN276" i="12"/>
  <c r="CE227" i="12"/>
  <c r="CJ227" i="12"/>
  <c r="CO227" i="12"/>
  <c r="CT227" i="12"/>
  <c r="CY227" i="12"/>
  <c r="DD227" i="12"/>
  <c r="DI227" i="12"/>
  <c r="DN227" i="12"/>
  <c r="CE318" i="12"/>
  <c r="CJ318" i="12"/>
  <c r="CO318" i="12"/>
  <c r="CT318" i="12"/>
  <c r="CY318" i="12"/>
  <c r="DD318" i="12"/>
  <c r="DI318" i="12"/>
  <c r="DN318" i="12"/>
  <c r="BO318" i="12"/>
  <c r="CE306" i="12"/>
  <c r="CJ306" i="12"/>
  <c r="CO306" i="12"/>
  <c r="CT306" i="12"/>
  <c r="CY306" i="12"/>
  <c r="DD306" i="12"/>
  <c r="DI306" i="12"/>
  <c r="DN306" i="12"/>
  <c r="BO306" i="12"/>
  <c r="CE294" i="12"/>
  <c r="CJ294" i="12"/>
  <c r="CO294" i="12"/>
  <c r="CT294" i="12"/>
  <c r="CY294" i="12"/>
  <c r="DD294" i="12"/>
  <c r="DI294" i="12"/>
  <c r="DN294" i="12"/>
  <c r="BO294" i="12"/>
  <c r="CE229" i="12"/>
  <c r="CJ229" i="12"/>
  <c r="CO229" i="12"/>
  <c r="CT229" i="12"/>
  <c r="CY229" i="12"/>
  <c r="DD229" i="12"/>
  <c r="DI229" i="12"/>
  <c r="DN229" i="12"/>
  <c r="CE307" i="12"/>
  <c r="CJ307" i="12"/>
  <c r="CO307" i="12"/>
  <c r="CT307" i="12"/>
  <c r="CY307" i="12"/>
  <c r="DD307" i="12"/>
  <c r="DI307" i="12"/>
  <c r="DN307" i="12"/>
  <c r="CE279" i="12"/>
  <c r="CJ279" i="12"/>
  <c r="CO279" i="12"/>
  <c r="CT279" i="12"/>
  <c r="CY279" i="12"/>
  <c r="DD279" i="12"/>
  <c r="DI279" i="12"/>
  <c r="BO279" i="12"/>
  <c r="CE149" i="12"/>
  <c r="CJ149" i="12"/>
  <c r="CO149" i="12"/>
  <c r="CT149" i="12"/>
  <c r="CY149" i="12"/>
  <c r="DD149" i="12"/>
  <c r="DI149" i="12"/>
  <c r="DN149" i="12"/>
  <c r="BO149" i="12"/>
  <c r="DY149" i="12"/>
  <c r="CE147" i="12"/>
  <c r="CJ147" i="12"/>
  <c r="CO147" i="12"/>
  <c r="CT147" i="12"/>
  <c r="CY147" i="12"/>
  <c r="DD147" i="12"/>
  <c r="DI147" i="12"/>
  <c r="DN147" i="12"/>
  <c r="BO147" i="12"/>
  <c r="DY147" i="12"/>
  <c r="CE150" i="12"/>
  <c r="CJ150" i="12"/>
  <c r="CO150" i="12"/>
  <c r="CT150" i="12"/>
  <c r="CY150" i="12"/>
  <c r="DD150" i="12"/>
  <c r="DI150" i="12"/>
  <c r="DN150" i="12"/>
  <c r="BO150" i="12"/>
  <c r="DY150" i="12"/>
  <c r="CE317" i="12"/>
  <c r="CJ317" i="12"/>
  <c r="CO317" i="12"/>
  <c r="CT317" i="12"/>
  <c r="CY317" i="12"/>
  <c r="DD317" i="12"/>
  <c r="DI317" i="12"/>
  <c r="CE305" i="12"/>
  <c r="CJ305" i="12"/>
  <c r="CO305" i="12"/>
  <c r="CT305" i="12"/>
  <c r="CY305" i="12"/>
  <c r="DD305" i="12"/>
  <c r="DI305" i="12"/>
  <c r="DN305" i="12"/>
  <c r="BO305" i="12"/>
  <c r="CE285" i="12"/>
  <c r="CJ285" i="12"/>
  <c r="CO285" i="12"/>
  <c r="CT285" i="12"/>
  <c r="CY285" i="12"/>
  <c r="DD285" i="12"/>
  <c r="DI285" i="12"/>
  <c r="DN285" i="12"/>
  <c r="BO145" i="12"/>
  <c r="DY145" i="12"/>
  <c r="CE24" i="12"/>
  <c r="CJ24" i="12"/>
  <c r="CO24" i="12"/>
  <c r="CT24" i="12"/>
  <c r="CY24" i="12"/>
  <c r="DD24" i="12"/>
  <c r="DI24" i="12"/>
  <c r="DN24" i="12"/>
  <c r="DS24" i="12"/>
  <c r="BO24" i="12"/>
  <c r="BL24" i="12"/>
  <c r="CE41" i="12"/>
  <c r="CJ41" i="12"/>
  <c r="CO41" i="12"/>
  <c r="CT41" i="12"/>
  <c r="CY41" i="12"/>
  <c r="DD41" i="12"/>
  <c r="DI41" i="12"/>
  <c r="DN41" i="12"/>
  <c r="DS41" i="12"/>
  <c r="BO41" i="12"/>
  <c r="CE25" i="12"/>
  <c r="CJ25" i="12"/>
  <c r="CO25" i="12"/>
  <c r="CT25" i="12"/>
  <c r="CY25" i="12"/>
  <c r="DD25" i="12"/>
  <c r="DI25" i="12"/>
  <c r="DN25" i="12"/>
  <c r="DS25" i="12"/>
  <c r="BO25" i="12"/>
  <c r="CE34" i="12"/>
  <c r="CJ34" i="12"/>
  <c r="CO34" i="12"/>
  <c r="CT34" i="12"/>
  <c r="CY34" i="12"/>
  <c r="DD34" i="12"/>
  <c r="DI34" i="12"/>
  <c r="DN34" i="12"/>
  <c r="DS34" i="12"/>
  <c r="BO34" i="12"/>
  <c r="CE36" i="12"/>
  <c r="CJ36" i="12"/>
  <c r="CO36" i="12"/>
  <c r="CT36" i="12"/>
  <c r="CY36" i="12"/>
  <c r="DD36" i="12"/>
  <c r="DI36" i="12"/>
  <c r="DN36" i="12"/>
  <c r="DS36" i="12"/>
  <c r="BO36" i="12"/>
  <c r="CE31" i="12"/>
  <c r="CJ31" i="12"/>
  <c r="CO31" i="12"/>
  <c r="CT31" i="12"/>
  <c r="CY31" i="12"/>
  <c r="DD31" i="12"/>
  <c r="DI31" i="12"/>
  <c r="DN31" i="12"/>
  <c r="DS31" i="12"/>
  <c r="BO31" i="12"/>
  <c r="CE37" i="12"/>
  <c r="CJ37" i="12"/>
  <c r="CO37" i="12"/>
  <c r="CT37" i="12"/>
  <c r="CY37" i="12"/>
  <c r="DD37" i="12"/>
  <c r="DI37" i="12"/>
  <c r="DN37" i="12"/>
  <c r="DS37" i="12"/>
  <c r="BO37" i="12"/>
  <c r="CE38" i="12"/>
  <c r="CJ38" i="12"/>
  <c r="CO38" i="12"/>
  <c r="CT38" i="12"/>
  <c r="CY38" i="12"/>
  <c r="DD38" i="12"/>
  <c r="DI38" i="12"/>
  <c r="DN38" i="12"/>
  <c r="DS38" i="12"/>
  <c r="BO38" i="12"/>
  <c r="CE26" i="12"/>
  <c r="CJ26" i="12"/>
  <c r="CO26" i="12"/>
  <c r="CT26" i="12"/>
  <c r="CY26" i="12"/>
  <c r="DD26" i="12"/>
  <c r="DI26" i="12"/>
  <c r="DN26" i="12"/>
  <c r="DS26" i="12"/>
  <c r="BO26" i="12"/>
  <c r="CE40" i="12"/>
  <c r="CJ40" i="12"/>
  <c r="CO40" i="12"/>
  <c r="CT40" i="12"/>
  <c r="CY40" i="12"/>
  <c r="DD40" i="12"/>
  <c r="DI40" i="12"/>
  <c r="DN40" i="12"/>
  <c r="DS40" i="12"/>
  <c r="BO40" i="12"/>
  <c r="CE32" i="12"/>
  <c r="CJ32" i="12"/>
  <c r="CO32" i="12"/>
  <c r="CT32" i="12"/>
  <c r="CY32" i="12"/>
  <c r="DD32" i="12"/>
  <c r="DI32" i="12"/>
  <c r="DN32" i="12"/>
  <c r="DS32" i="12"/>
  <c r="BO32" i="12"/>
  <c r="CE35" i="12"/>
  <c r="CJ35" i="12"/>
  <c r="CO35" i="12"/>
  <c r="CT35" i="12"/>
  <c r="CY35" i="12"/>
  <c r="DD35" i="12"/>
  <c r="DI35" i="12"/>
  <c r="DN35" i="12"/>
  <c r="DS35" i="12"/>
  <c r="BO35" i="12"/>
  <c r="CE39" i="12"/>
  <c r="CJ39" i="12"/>
  <c r="CO39" i="12"/>
  <c r="CT39" i="12"/>
  <c r="CY39" i="12"/>
  <c r="DD39" i="12"/>
  <c r="DI39" i="12"/>
  <c r="DN39" i="12"/>
  <c r="DS39" i="12"/>
  <c r="BO39" i="12"/>
  <c r="BO287" i="12"/>
  <c r="BO286" i="12"/>
  <c r="Z71" i="10"/>
  <c r="Z70" i="10"/>
  <c r="DS121" i="12"/>
  <c r="DN310" i="12"/>
  <c r="DN223" i="12"/>
  <c r="DN279" i="12"/>
  <c r="DN228" i="12"/>
  <c r="DN282" i="12"/>
  <c r="DN335" i="12"/>
  <c r="DN317" i="12"/>
  <c r="DN224" i="12"/>
  <c r="DN284" i="12"/>
  <c r="Z55" i="10"/>
  <c r="Z66" i="10"/>
  <c r="Z63" i="10"/>
  <c r="J85" i="10"/>
  <c r="L85" i="10"/>
  <c r="N85" i="10"/>
  <c r="H85" i="10"/>
  <c r="DS276" i="12"/>
  <c r="DS284" i="12"/>
  <c r="DS305" i="12"/>
  <c r="DS285" i="12"/>
  <c r="DS302" i="12"/>
  <c r="DS300" i="12"/>
  <c r="DS227" i="12"/>
  <c r="DS304" i="12"/>
  <c r="DS150" i="12"/>
  <c r="DS154" i="12"/>
  <c r="DS225" i="12"/>
  <c r="DS317" i="12"/>
  <c r="DS228" i="12"/>
  <c r="DS146" i="12"/>
  <c r="DS160" i="12"/>
  <c r="DS311" i="12"/>
  <c r="DS303" i="12"/>
  <c r="DS148" i="12"/>
  <c r="DS294" i="12"/>
  <c r="DS151" i="12"/>
  <c r="DS149" i="12"/>
  <c r="DS335" i="12"/>
  <c r="DS306" i="12"/>
  <c r="DS279" i="12"/>
  <c r="DS290" i="12"/>
  <c r="DS308" i="12"/>
  <c r="DS147" i="12"/>
  <c r="DS208" i="12"/>
  <c r="DS318" i="12"/>
  <c r="DS224" i="12"/>
  <c r="DS229" i="12"/>
  <c r="DS282" i="12"/>
  <c r="DS307" i="12"/>
  <c r="DS223" i="12"/>
  <c r="DS310" i="12"/>
  <c r="O94" i="10"/>
  <c r="O93" i="10"/>
  <c r="O96" i="10"/>
  <c r="M71" i="10"/>
  <c r="K95" i="10"/>
  <c r="K47" i="10"/>
  <c r="O91" i="10"/>
  <c r="O95" i="10"/>
  <c r="I70" i="10"/>
  <c r="K70" i="10"/>
  <c r="O92" i="10"/>
  <c r="I71" i="10"/>
  <c r="O97" i="10"/>
  <c r="K99" i="10"/>
  <c r="K71" i="10"/>
  <c r="M70" i="10"/>
  <c r="O8" i="10"/>
  <c r="K91" i="10"/>
  <c r="K7" i="10"/>
  <c r="O7" i="10"/>
  <c r="O71" i="10"/>
  <c r="G70" i="10"/>
  <c r="O70" i="10"/>
  <c r="BO282" i="12"/>
  <c r="BO335" i="12"/>
  <c r="G71" i="10"/>
  <c r="I95" i="10"/>
  <c r="G99" i="10"/>
  <c r="I82" i="10"/>
  <c r="I84" i="10"/>
  <c r="M46" i="10"/>
  <c r="M99" i="10"/>
  <c r="K98" i="10"/>
  <c r="I69" i="10"/>
  <c r="K36" i="10"/>
  <c r="I23" i="10"/>
  <c r="I13" i="10"/>
  <c r="O75" i="10"/>
  <c r="K69" i="10"/>
  <c r="O58" i="10"/>
  <c r="I68" i="10"/>
  <c r="G67" i="10"/>
  <c r="M73" i="10"/>
  <c r="I50" i="10"/>
  <c r="O21" i="10"/>
  <c r="K29" i="10"/>
  <c r="M68" i="10"/>
  <c r="O59" i="10"/>
  <c r="I58" i="10"/>
  <c r="O29" i="10"/>
  <c r="K37" i="10"/>
  <c r="G97" i="10"/>
  <c r="G89" i="10"/>
  <c r="I92" i="10"/>
  <c r="G93" i="10"/>
  <c r="K18" i="10"/>
  <c r="G50" i="10"/>
  <c r="G28" i="10"/>
  <c r="O61" i="10"/>
  <c r="I39" i="10"/>
  <c r="K66" i="10"/>
  <c r="M38" i="10"/>
  <c r="M19" i="10"/>
  <c r="I37" i="10"/>
  <c r="M20" i="10"/>
  <c r="O28" i="10"/>
  <c r="G35" i="10"/>
  <c r="O56" i="10"/>
  <c r="G26" i="10"/>
  <c r="I76" i="10"/>
  <c r="M18" i="10"/>
  <c r="O26" i="10"/>
  <c r="I99" i="10"/>
  <c r="O99" i="10"/>
  <c r="O47" i="10"/>
  <c r="G98" i="10"/>
  <c r="I33" i="10"/>
  <c r="O50" i="10"/>
  <c r="I51" i="10"/>
  <c r="K76" i="10"/>
  <c r="M63" i="10"/>
  <c r="G76" i="10"/>
  <c r="O17" i="10"/>
  <c r="K25" i="10"/>
  <c r="M61" i="10"/>
  <c r="K32" i="10"/>
  <c r="I34" i="10"/>
  <c r="O52" i="10"/>
  <c r="K64" i="10"/>
  <c r="K51" i="10"/>
  <c r="G54" i="10"/>
  <c r="M29" i="10"/>
  <c r="I32" i="10"/>
  <c r="G47" i="10"/>
  <c r="I93" i="10"/>
  <c r="M96" i="10"/>
  <c r="K53" i="10"/>
  <c r="M62" i="10"/>
  <c r="K58" i="10"/>
  <c r="G66" i="10"/>
  <c r="O67" i="10"/>
  <c r="I62" i="10"/>
  <c r="O33" i="10"/>
  <c r="O14" i="10"/>
  <c r="O65" i="10"/>
  <c r="O15" i="10"/>
  <c r="K23" i="10"/>
  <c r="O68" i="10"/>
  <c r="G74" i="10"/>
  <c r="G16" i="10"/>
  <c r="O23" i="10"/>
  <c r="K31" i="10"/>
  <c r="O78" i="10"/>
  <c r="I91" i="10"/>
  <c r="M98" i="10"/>
  <c r="K93" i="10"/>
  <c r="G92" i="10"/>
  <c r="O63" i="10"/>
  <c r="K27" i="10"/>
  <c r="I77" i="10"/>
  <c r="I79" i="10"/>
  <c r="M25" i="10"/>
  <c r="K22" i="10"/>
  <c r="I30" i="10"/>
  <c r="M78" i="10"/>
  <c r="M77" i="10"/>
  <c r="G69" i="10"/>
  <c r="M58" i="10"/>
  <c r="G68" i="10"/>
  <c r="M39" i="10"/>
  <c r="G39" i="10"/>
  <c r="I57" i="10"/>
  <c r="M66" i="10"/>
  <c r="G78" i="10"/>
  <c r="M90" i="10"/>
  <c r="G90" i="10"/>
  <c r="G95" i="10"/>
  <c r="G94" i="10"/>
  <c r="G65" i="10"/>
  <c r="M21" i="10"/>
  <c r="I63" i="10"/>
  <c r="K65" i="10"/>
  <c r="G57" i="10"/>
  <c r="M75" i="10"/>
  <c r="O76" i="10"/>
  <c r="K56" i="10"/>
  <c r="G63" i="10"/>
  <c r="O77" i="10"/>
  <c r="I66" i="10"/>
  <c r="O37" i="10"/>
  <c r="O18" i="10"/>
  <c r="I28" i="10"/>
  <c r="K61" i="10"/>
  <c r="O54" i="10"/>
  <c r="I64" i="10"/>
  <c r="K96" i="10"/>
  <c r="K88" i="10"/>
  <c r="I94" i="10"/>
  <c r="G46" i="10"/>
  <c r="M79" i="10"/>
  <c r="I61" i="10"/>
  <c r="K30" i="10"/>
  <c r="G79" i="10"/>
  <c r="K28" i="10"/>
  <c r="G61" i="10"/>
  <c r="M54" i="10"/>
  <c r="G64" i="10"/>
  <c r="M35" i="10"/>
  <c r="G77" i="10"/>
  <c r="M36" i="10"/>
  <c r="M17" i="10"/>
  <c r="I24" i="10"/>
  <c r="O74" i="10"/>
  <c r="I31" i="10"/>
  <c r="K62" i="10"/>
  <c r="M34" i="10"/>
  <c r="M15" i="10"/>
  <c r="M92" i="10"/>
  <c r="O88" i="10"/>
  <c r="I96" i="10"/>
  <c r="K75" i="10"/>
  <c r="G22" i="10"/>
  <c r="M57" i="10"/>
  <c r="G18" i="10"/>
  <c r="K77" i="10"/>
  <c r="I65" i="10"/>
  <c r="M72" i="10"/>
  <c r="I52" i="10"/>
  <c r="M97" i="10"/>
  <c r="K67" i="10"/>
  <c r="G62" i="10"/>
  <c r="M37" i="10"/>
  <c r="K13" i="10"/>
  <c r="M52" i="10"/>
  <c r="M55" i="10"/>
  <c r="G72" i="10"/>
  <c r="O13" i="10"/>
  <c r="K21" i="10"/>
  <c r="M82" i="10"/>
  <c r="M84" i="10"/>
  <c r="K90" i="10"/>
  <c r="O82" i="10"/>
  <c r="O84" i="10"/>
  <c r="K89" i="10"/>
  <c r="I72" i="10"/>
  <c r="G17" i="10"/>
  <c r="I59" i="10"/>
  <c r="G55" i="10"/>
  <c r="G59" i="10"/>
  <c r="M32" i="10"/>
  <c r="M13" i="10"/>
  <c r="I20" i="10"/>
  <c r="I53" i="10"/>
  <c r="G20" i="10"/>
  <c r="G29" i="10"/>
  <c r="K78" i="10"/>
  <c r="M14" i="10"/>
  <c r="O22" i="10"/>
  <c r="G36" i="10"/>
  <c r="G37" i="10"/>
  <c r="M56" i="10"/>
  <c r="K46" i="10"/>
  <c r="G82" i="10"/>
  <c r="M94" i="10"/>
  <c r="G8" i="10"/>
  <c r="M59" i="10"/>
  <c r="I38" i="10"/>
  <c r="G75" i="10"/>
  <c r="K16" i="10"/>
  <c r="O57" i="10"/>
  <c r="K38" i="10"/>
  <c r="K19" i="10"/>
  <c r="O64" i="10"/>
  <c r="G14" i="10"/>
  <c r="I75" i="10"/>
  <c r="M76" i="10"/>
  <c r="I56" i="10"/>
  <c r="M30" i="10"/>
  <c r="O38" i="10"/>
  <c r="K14" i="10"/>
  <c r="I26" i="10"/>
  <c r="M74" i="10"/>
  <c r="I88" i="10"/>
  <c r="O90" i="10"/>
  <c r="M47" i="10"/>
  <c r="M7" i="10"/>
  <c r="I35" i="10"/>
  <c r="O32" i="10"/>
  <c r="M69" i="10"/>
  <c r="O55" i="10"/>
  <c r="M51" i="10"/>
  <c r="O79" i="10"/>
  <c r="G25" i="10"/>
  <c r="K74" i="10"/>
  <c r="I67" i="10"/>
  <c r="I15" i="10"/>
  <c r="K54" i="10"/>
  <c r="M26" i="10"/>
  <c r="O34" i="10"/>
  <c r="K17" i="10"/>
  <c r="M65" i="10"/>
  <c r="O72" i="10"/>
  <c r="K52" i="10"/>
  <c r="M95" i="10"/>
  <c r="I98" i="10"/>
  <c r="M89" i="10"/>
  <c r="K94" i="10"/>
  <c r="G30" i="10"/>
  <c r="O16" i="10"/>
  <c r="I27" i="10"/>
  <c r="M53" i="10"/>
  <c r="G73" i="10"/>
  <c r="I17" i="10"/>
  <c r="I14" i="10"/>
  <c r="M60" i="10"/>
  <c r="K73" i="10"/>
  <c r="K20" i="10"/>
  <c r="K72" i="10"/>
  <c r="G52" i="10"/>
  <c r="M23" i="10"/>
  <c r="G23" i="10"/>
  <c r="G53" i="10"/>
  <c r="M50" i="10"/>
  <c r="G60" i="10"/>
  <c r="M31" i="10"/>
  <c r="I8" i="10"/>
  <c r="I89" i="10"/>
  <c r="M91" i="10"/>
  <c r="M88" i="10"/>
  <c r="I55" i="10"/>
  <c r="O51" i="10"/>
  <c r="I54" i="10"/>
  <c r="M24" i="10"/>
  <c r="O19" i="10"/>
  <c r="G34" i="10"/>
  <c r="K50" i="10"/>
  <c r="M22" i="10"/>
  <c r="O30" i="10"/>
  <c r="G32" i="10"/>
  <c r="O31" i="10"/>
  <c r="K39" i="10"/>
  <c r="G19" i="10"/>
  <c r="I60" i="10"/>
  <c r="I21" i="10"/>
  <c r="O39" i="10"/>
  <c r="O20" i="10"/>
  <c r="G27" i="10"/>
  <c r="K8" i="10"/>
  <c r="I90" i="10"/>
  <c r="M93" i="10"/>
  <c r="O89" i="10"/>
  <c r="O35" i="10"/>
  <c r="O66" i="10"/>
  <c r="G51" i="10"/>
  <c r="I9" i="10"/>
  <c r="Q9" i="10"/>
  <c r="K59" i="10"/>
  <c r="G58" i="10"/>
  <c r="M33" i="10"/>
  <c r="I36" i="10"/>
  <c r="K57" i="10"/>
  <c r="I25" i="10"/>
  <c r="I18" i="10"/>
  <c r="M64" i="10"/>
  <c r="I78" i="10"/>
  <c r="K26" i="10"/>
  <c r="M28" i="10"/>
  <c r="O36" i="10"/>
  <c r="I16" i="10"/>
  <c r="G88" i="10"/>
  <c r="I7" i="10"/>
  <c r="K97" i="10"/>
  <c r="I97" i="10"/>
  <c r="K55" i="10"/>
  <c r="I22" i="10"/>
  <c r="G38" i="10"/>
  <c r="Q38" i="10"/>
  <c r="O73" i="10"/>
  <c r="G24" i="10"/>
  <c r="O27" i="10"/>
  <c r="K35" i="10"/>
  <c r="G15" i="10"/>
  <c r="I19" i="10"/>
  <c r="K79" i="10"/>
  <c r="O62" i="10"/>
  <c r="I74" i="10"/>
  <c r="G56" i="10"/>
  <c r="M27" i="10"/>
  <c r="K34" i="10"/>
  <c r="K15" i="10"/>
  <c r="O60" i="10"/>
  <c r="G96" i="10"/>
  <c r="Q96" i="10"/>
  <c r="K92" i="10"/>
  <c r="K82" i="10"/>
  <c r="K84" i="10"/>
  <c r="O46" i="10"/>
  <c r="I73" i="10"/>
  <c r="G33" i="10"/>
  <c r="M67" i="10"/>
  <c r="K63" i="10"/>
  <c r="I29" i="10"/>
  <c r="M16" i="10"/>
  <c r="O24" i="10"/>
  <c r="G31" i="10"/>
  <c r="K24" i="10"/>
  <c r="O53" i="10"/>
  <c r="G13" i="10"/>
  <c r="K60" i="10"/>
  <c r="O25" i="10"/>
  <c r="K33" i="10"/>
  <c r="O69" i="10"/>
  <c r="G21" i="10"/>
  <c r="K68" i="10"/>
  <c r="M8" i="10"/>
  <c r="I46" i="10"/>
  <c r="G91" i="10"/>
  <c r="O98" i="10"/>
  <c r="I47" i="10"/>
  <c r="K11" i="10"/>
  <c r="K49" i="10"/>
  <c r="O11" i="10"/>
  <c r="Q71" i="10"/>
  <c r="R71" i="10"/>
  <c r="S71" i="10"/>
  <c r="Q70" i="10"/>
  <c r="R70" i="10"/>
  <c r="S70" i="10"/>
  <c r="Q57" i="10"/>
  <c r="Q37" i="10"/>
  <c r="Q58" i="10"/>
  <c r="Q66" i="10"/>
  <c r="Q95" i="10"/>
  <c r="Q13" i="10"/>
  <c r="Q28" i="10"/>
  <c r="Q54" i="10"/>
  <c r="Q74" i="10"/>
  <c r="O81" i="10"/>
  <c r="Q50" i="10"/>
  <c r="I11" i="10"/>
  <c r="Q7" i="10"/>
  <c r="Q88" i="10"/>
  <c r="I43" i="10"/>
  <c r="I45" i="10"/>
  <c r="I49" i="10"/>
  <c r="K43" i="10"/>
  <c r="K45" i="10"/>
  <c r="O101" i="10"/>
  <c r="K41" i="10"/>
  <c r="Q75" i="10"/>
  <c r="K101" i="10"/>
  <c r="Q67" i="10"/>
  <c r="Q22" i="10"/>
  <c r="Q56" i="10"/>
  <c r="O41" i="10"/>
  <c r="Q62" i="10"/>
  <c r="Q47" i="10"/>
  <c r="Q51" i="10"/>
  <c r="Q18" i="10"/>
  <c r="Q93" i="10"/>
  <c r="Q32" i="10"/>
  <c r="Q52" i="10"/>
  <c r="Q61" i="10"/>
  <c r="Q92" i="10"/>
  <c r="Q99" i="10"/>
  <c r="Q91" i="10"/>
  <c r="Q21" i="10"/>
  <c r="K81" i="10"/>
  <c r="J103" i="10"/>
  <c r="Q31" i="10"/>
  <c r="O49" i="10"/>
  <c r="M43" i="10"/>
  <c r="M45" i="10"/>
  <c r="Q8" i="10"/>
  <c r="Q97" i="10"/>
  <c r="Q19" i="10"/>
  <c r="Q53" i="10"/>
  <c r="M11" i="10"/>
  <c r="Q14" i="10"/>
  <c r="Q20" i="10"/>
  <c r="Q17" i="10"/>
  <c r="Q72" i="10"/>
  <c r="Q90" i="10"/>
  <c r="Q26" i="10"/>
  <c r="Q89" i="10"/>
  <c r="I41" i="10"/>
  <c r="Q24" i="10"/>
  <c r="M101" i="10"/>
  <c r="Q23" i="10"/>
  <c r="Q25" i="10"/>
  <c r="Q59" i="10"/>
  <c r="Q64" i="10"/>
  <c r="Q79" i="10"/>
  <c r="Q46" i="10"/>
  <c r="Q63" i="10"/>
  <c r="Q65" i="10"/>
  <c r="Q69" i="10"/>
  <c r="Q98" i="10"/>
  <c r="I81" i="10"/>
  <c r="H103" i="10"/>
  <c r="Q15" i="10"/>
  <c r="Q60" i="10"/>
  <c r="Q73" i="10"/>
  <c r="Q30" i="10"/>
  <c r="Q55" i="10"/>
  <c r="Q94" i="10"/>
  <c r="Q78" i="10"/>
  <c r="Q16" i="10"/>
  <c r="O43" i="10"/>
  <c r="O45" i="10"/>
  <c r="Q35" i="10"/>
  <c r="Q33" i="10"/>
  <c r="Q27" i="10"/>
  <c r="Q34" i="10"/>
  <c r="M81" i="10"/>
  <c r="I101" i="10"/>
  <c r="Q82" i="10"/>
  <c r="Q36" i="10"/>
  <c r="Q29" i="10"/>
  <c r="M41" i="10"/>
  <c r="W41" i="10"/>
  <c r="Q77" i="10"/>
  <c r="Q68" i="10"/>
  <c r="Q76" i="10"/>
  <c r="M49" i="10"/>
  <c r="K42" i="10"/>
  <c r="O42" i="10"/>
  <c r="K85" i="10"/>
  <c r="O85" i="10"/>
  <c r="I42" i="10"/>
  <c r="M85" i="10"/>
  <c r="M42" i="10"/>
  <c r="I85" i="10"/>
  <c r="K86" i="10"/>
  <c r="K87" i="10"/>
  <c r="O86" i="10"/>
  <c r="O87" i="10"/>
  <c r="I86" i="10"/>
  <c r="I87" i="10"/>
  <c r="M86" i="10"/>
  <c r="M87" i="10"/>
  <c r="R100" i="10"/>
  <c r="S100" i="10"/>
  <c r="R99" i="10"/>
  <c r="S99" i="10"/>
  <c r="R98" i="10"/>
  <c r="S98" i="10"/>
  <c r="R97" i="10"/>
  <c r="S97" i="10"/>
  <c r="R96" i="10"/>
  <c r="S96" i="10"/>
  <c r="R95" i="10"/>
  <c r="S95" i="10"/>
  <c r="R94" i="10"/>
  <c r="S94" i="10"/>
  <c r="R93" i="10"/>
  <c r="S93" i="10"/>
  <c r="R92" i="10"/>
  <c r="S92" i="10"/>
  <c r="R91" i="10"/>
  <c r="S91" i="10"/>
  <c r="R90" i="10"/>
  <c r="S90" i="10"/>
  <c r="R89" i="10"/>
  <c r="S89" i="10"/>
  <c r="R88" i="10"/>
  <c r="S88" i="10"/>
  <c r="R83" i="10"/>
  <c r="S83" i="10"/>
  <c r="R82" i="10"/>
  <c r="S82" i="10"/>
  <c r="R80" i="10"/>
  <c r="S80" i="10"/>
  <c r="R79" i="10"/>
  <c r="S79" i="10"/>
  <c r="R78" i="10"/>
  <c r="S78" i="10"/>
  <c r="R77" i="10"/>
  <c r="S77" i="10"/>
  <c r="R76" i="10"/>
  <c r="S76" i="10"/>
  <c r="R75" i="10"/>
  <c r="S75" i="10"/>
  <c r="R74" i="10"/>
  <c r="S74" i="10"/>
  <c r="R73" i="10"/>
  <c r="S73" i="10"/>
  <c r="R72" i="10"/>
  <c r="S72" i="10"/>
  <c r="R69" i="10"/>
  <c r="S69" i="10"/>
  <c r="R68" i="10"/>
  <c r="S68" i="10"/>
  <c r="R67" i="10"/>
  <c r="S67" i="10"/>
  <c r="R66" i="10"/>
  <c r="S66" i="10"/>
  <c r="R65" i="10"/>
  <c r="S65" i="10"/>
  <c r="R64" i="10"/>
  <c r="S64" i="10"/>
  <c r="R63" i="10"/>
  <c r="S63" i="10"/>
  <c r="R62" i="10"/>
  <c r="S62" i="10"/>
  <c r="R61" i="10"/>
  <c r="S61" i="10"/>
  <c r="R60" i="10"/>
  <c r="S60" i="10"/>
  <c r="R59" i="10"/>
  <c r="S59" i="10"/>
  <c r="R58" i="10"/>
  <c r="R57" i="10"/>
  <c r="S57" i="10"/>
  <c r="R56" i="10"/>
  <c r="S56" i="10"/>
  <c r="R55" i="10"/>
  <c r="S55" i="10"/>
  <c r="R54" i="10"/>
  <c r="S54" i="10"/>
  <c r="R53" i="10"/>
  <c r="S53" i="10"/>
  <c r="R52" i="10"/>
  <c r="S52" i="10"/>
  <c r="R51" i="10"/>
  <c r="S51" i="10"/>
  <c r="R50" i="10"/>
  <c r="S50" i="10"/>
  <c r="R48" i="10"/>
  <c r="S48" i="10"/>
  <c r="R47" i="10"/>
  <c r="S47" i="10"/>
  <c r="R46" i="10"/>
  <c r="S46" i="10"/>
  <c r="R44" i="10"/>
  <c r="S44" i="10"/>
  <c r="R40" i="10"/>
  <c r="S40" i="10"/>
  <c r="R39" i="10"/>
  <c r="S39" i="10"/>
  <c r="R38" i="10"/>
  <c r="S38" i="10"/>
  <c r="R37" i="10"/>
  <c r="S37" i="10"/>
  <c r="R36" i="10"/>
  <c r="S36" i="10"/>
  <c r="R35" i="10"/>
  <c r="S35" i="10"/>
  <c r="R34" i="10"/>
  <c r="S34" i="10"/>
  <c r="R33" i="10"/>
  <c r="S33" i="10"/>
  <c r="R32" i="10"/>
  <c r="S32" i="10"/>
  <c r="R31" i="10"/>
  <c r="S31" i="10"/>
  <c r="R30" i="10"/>
  <c r="S30" i="10"/>
  <c r="R29" i="10"/>
  <c r="S29" i="10"/>
  <c r="R28" i="10"/>
  <c r="S28" i="10"/>
  <c r="R27" i="10"/>
  <c r="S27" i="10"/>
  <c r="R26" i="10"/>
  <c r="S26" i="10"/>
  <c r="R25" i="10"/>
  <c r="S25" i="10"/>
  <c r="R24" i="10"/>
  <c r="S24" i="10"/>
  <c r="R23" i="10"/>
  <c r="S23" i="10"/>
  <c r="R22" i="10"/>
  <c r="S22" i="10"/>
  <c r="R21" i="10"/>
  <c r="S21" i="10"/>
  <c r="R20" i="10"/>
  <c r="S20" i="10"/>
  <c r="R19" i="10"/>
  <c r="S19" i="10"/>
  <c r="R18" i="10"/>
  <c r="S18" i="10"/>
  <c r="R17" i="10"/>
  <c r="S17" i="10"/>
  <c r="R16" i="10"/>
  <c r="S16" i="10"/>
  <c r="R15" i="10"/>
  <c r="S15" i="10"/>
  <c r="R14" i="10"/>
  <c r="S14" i="10"/>
  <c r="R13" i="10"/>
  <c r="S13" i="10"/>
  <c r="R12" i="10"/>
  <c r="S12" i="10"/>
  <c r="R10" i="10"/>
  <c r="S10" i="10"/>
  <c r="R9" i="10"/>
  <c r="S9" i="10"/>
  <c r="R8" i="10"/>
  <c r="S8" i="10"/>
  <c r="R7" i="10"/>
  <c r="S7" i="10"/>
  <c r="G43" i="10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2" i="1"/>
  <c r="Q101" i="10"/>
  <c r="P101" i="10"/>
  <c r="G101" i="10"/>
  <c r="F101" i="10"/>
  <c r="Q84" i="10"/>
  <c r="P84" i="10"/>
  <c r="G84" i="10"/>
  <c r="F84" i="10"/>
  <c r="Q81" i="10"/>
  <c r="P81" i="10"/>
  <c r="W81" i="10"/>
  <c r="V81" i="10"/>
  <c r="U81" i="10"/>
  <c r="G81" i="10"/>
  <c r="F81" i="10"/>
  <c r="Q49" i="10"/>
  <c r="P49" i="10"/>
  <c r="G49" i="10"/>
  <c r="F49" i="10"/>
  <c r="Q41" i="10"/>
  <c r="P41" i="10"/>
  <c r="G41" i="10"/>
  <c r="F41" i="10"/>
  <c r="Q11" i="10"/>
  <c r="P11" i="10"/>
  <c r="N11" i="10"/>
  <c r="N42" i="10"/>
  <c r="N86" i="10"/>
  <c r="N87" i="10"/>
  <c r="L11" i="10"/>
  <c r="L42" i="10"/>
  <c r="L86" i="10"/>
  <c r="L87" i="10"/>
  <c r="J11" i="10"/>
  <c r="J42" i="10"/>
  <c r="J86" i="10"/>
  <c r="J87" i="10"/>
  <c r="H11" i="10"/>
  <c r="H42" i="10"/>
  <c r="H86" i="10"/>
  <c r="H87" i="10"/>
  <c r="G11" i="10"/>
  <c r="F11" i="10"/>
  <c r="Z69" i="10"/>
  <c r="L103" i="10"/>
  <c r="S58" i="10"/>
  <c r="F103" i="10"/>
  <c r="T81" i="10"/>
  <c r="P42" i="10"/>
  <c r="F45" i="10"/>
  <c r="P43" i="10"/>
  <c r="P45" i="10"/>
  <c r="F42" i="10"/>
  <c r="Q42" i="10"/>
  <c r="R84" i="10"/>
  <c r="S84" i="10"/>
  <c r="R81" i="10"/>
  <c r="S81" i="10"/>
  <c r="G45" i="10"/>
  <c r="Q43" i="10"/>
  <c r="Q45" i="10"/>
  <c r="R49" i="10"/>
  <c r="S49" i="10"/>
  <c r="R41" i="10"/>
  <c r="S41" i="10"/>
  <c r="G42" i="10"/>
  <c r="R101" i="10"/>
  <c r="S101" i="10"/>
  <c r="R11" i="10"/>
  <c r="S11" i="10"/>
  <c r="F85" i="10"/>
  <c r="G85" i="10"/>
  <c r="P85" i="10"/>
  <c r="Q85" i="10"/>
  <c r="P103" i="10"/>
  <c r="R45" i="10"/>
  <c r="S45" i="10"/>
  <c r="R42" i="10"/>
  <c r="S42" i="10"/>
  <c r="P86" i="10"/>
  <c r="F86" i="10"/>
  <c r="F87" i="10"/>
  <c r="Q86" i="10"/>
  <c r="Q87" i="10"/>
  <c r="G86" i="10"/>
  <c r="G87" i="10"/>
  <c r="R43" i="10"/>
  <c r="S43" i="10"/>
  <c r="R85" i="10"/>
  <c r="S85" i="10"/>
  <c r="R86" i="10"/>
  <c r="S86" i="10"/>
  <c r="P87" i="10"/>
  <c r="R87" i="10"/>
</calcChain>
</file>

<file path=xl/comments1.xml><?xml version="1.0" encoding="utf-8"?>
<comments xmlns="http://schemas.openxmlformats.org/spreadsheetml/2006/main">
  <authors>
    <author>THOMAS Eliane</author>
  </authors>
  <commentList>
    <comment ref="BM135" authorId="0">
      <text>
        <r>
          <rPr>
            <b/>
            <sz val="9"/>
            <color indexed="81"/>
            <rFont val="Tahoma"/>
            <family val="2"/>
          </rPr>
          <t>THOMAS Eliane:</t>
        </r>
        <r>
          <rPr>
            <sz val="9"/>
            <color indexed="81"/>
            <rFont val="Tahoma"/>
            <family val="2"/>
          </rPr>
          <t xml:space="preserve">
presta abandonnée</t>
        </r>
      </text>
    </comment>
    <comment ref="BL138" authorId="0">
      <text>
        <r>
          <rPr>
            <b/>
            <sz val="9"/>
            <color indexed="81"/>
            <rFont val="Tahoma"/>
            <family val="2"/>
          </rPr>
          <t>THOMAS Eliane:</t>
        </r>
        <r>
          <rPr>
            <sz val="9"/>
            <color indexed="81"/>
            <rFont val="Tahoma"/>
            <family val="2"/>
          </rPr>
          <t xml:space="preserve">
dépassement</t>
        </r>
      </text>
    </comment>
    <comment ref="BO140" authorId="0">
      <text>
        <r>
          <rPr>
            <b/>
            <sz val="9"/>
            <color indexed="81"/>
            <rFont val="Tahoma"/>
            <family val="2"/>
          </rPr>
          <t>THOMAS Eliane:</t>
        </r>
        <r>
          <rPr>
            <sz val="9"/>
            <color indexed="81"/>
            <rFont val="Tahoma"/>
            <family val="2"/>
          </rPr>
          <t xml:space="preserve">
erreur signe au budget</t>
        </r>
      </text>
    </comment>
    <comment ref="BO160" authorId="0">
      <text>
        <r>
          <rPr>
            <b/>
            <sz val="9"/>
            <color indexed="81"/>
            <rFont val="Tahoma"/>
            <family val="2"/>
          </rPr>
          <t>THOMAS Eliane:</t>
        </r>
        <r>
          <rPr>
            <sz val="9"/>
            <color indexed="81"/>
            <rFont val="Tahoma"/>
            <family val="2"/>
          </rPr>
          <t xml:space="preserve">
ne pas provisionner car comprense dépassement sur autre lignes ci-dessus</t>
        </r>
      </text>
    </comment>
    <comment ref="BK228" authorId="0">
      <text>
        <r>
          <rPr>
            <b/>
            <sz val="9"/>
            <color indexed="81"/>
            <rFont val="Tahoma"/>
            <family val="2"/>
          </rPr>
          <t>THOMAS Eliane:</t>
        </r>
        <r>
          <rPr>
            <sz val="9"/>
            <color indexed="81"/>
            <rFont val="Tahoma"/>
            <family val="2"/>
          </rPr>
          <t xml:space="preserve">
travaux sur Hoarau Louis Geslin</t>
        </r>
      </text>
    </comment>
    <comment ref="BM317" authorId="0">
      <text>
        <r>
          <rPr>
            <b/>
            <sz val="9"/>
            <color indexed="81"/>
            <rFont val="Tahoma"/>
            <family val="2"/>
          </rPr>
          <t>THOMAS Eliane:</t>
        </r>
        <r>
          <rPr>
            <sz val="9"/>
            <color indexed="81"/>
            <rFont val="Tahoma"/>
            <family val="2"/>
          </rPr>
          <t xml:space="preserve">
presta réalisée en 2017, n'aurait pas dû être provisionné</t>
        </r>
      </text>
    </comment>
    <comment ref="BK323" authorId="0">
      <text>
        <r>
          <rPr>
            <b/>
            <sz val="9"/>
            <color indexed="81"/>
            <rFont val="Tahoma"/>
            <family val="2"/>
          </rPr>
          <t>THOMAS Eliane:</t>
        </r>
        <r>
          <rPr>
            <sz val="9"/>
            <color indexed="81"/>
            <rFont val="Tahoma"/>
            <family val="2"/>
          </rPr>
          <t xml:space="preserve">
SOI passé en compta</t>
        </r>
      </text>
    </comment>
  </commentList>
</comments>
</file>

<file path=xl/comments2.xml><?xml version="1.0" encoding="utf-8"?>
<comments xmlns="http://schemas.openxmlformats.org/spreadsheetml/2006/main">
  <authors>
    <author>THOMAS Eliane</author>
  </authors>
  <commentList>
    <comment ref="L558" authorId="0">
      <text>
        <r>
          <rPr>
            <b/>
            <sz val="9"/>
            <color indexed="81"/>
            <rFont val="Tahoma"/>
            <family val="2"/>
          </rPr>
          <t>THOMAS Eliane:</t>
        </r>
        <r>
          <rPr>
            <sz val="9"/>
            <color indexed="81"/>
            <rFont val="Tahoma"/>
            <family val="2"/>
          </rPr>
          <t xml:space="preserve">
facture 3T17</t>
        </r>
      </text>
    </comment>
  </commentList>
</comments>
</file>

<file path=xl/sharedStrings.xml><?xml version="1.0" encoding="utf-8"?>
<sst xmlns="http://schemas.openxmlformats.org/spreadsheetml/2006/main" count="8801" uniqueCount="1111">
  <si>
    <t>Code article à utiliser</t>
  </si>
  <si>
    <t>FORMA_COMP</t>
  </si>
  <si>
    <t>FORMATION COMPETENCE</t>
  </si>
  <si>
    <t>Toutes formations, hors formation réglementaire</t>
  </si>
  <si>
    <t>FORMA_REGL</t>
  </si>
  <si>
    <t>FORMATION REGLEMENTAIRE</t>
  </si>
  <si>
    <t>Formation réglementaire (habilitation électrique, travail hauteur, SST, etc.)</t>
  </si>
  <si>
    <t>INF_CONSO</t>
  </si>
  <si>
    <t>CONSOMMABLE INFORMATIQUE</t>
  </si>
  <si>
    <t>Matériel et logiciel informatique non amorti</t>
  </si>
  <si>
    <t>INF_MAT_IMMO</t>
  </si>
  <si>
    <t>MATERIEL INFORMATIQUE</t>
  </si>
  <si>
    <t>Matériel informatique en amortissement</t>
  </si>
  <si>
    <t>INF_LOG_IMMO</t>
  </si>
  <si>
    <t>LOGICIEL INFORMATIQUE</t>
  </si>
  <si>
    <t>Logiciel informatique en amortissement</t>
  </si>
  <si>
    <t>VEH_LOC</t>
  </si>
  <si>
    <t>LOCATION VEHICULE</t>
  </si>
  <si>
    <t>Location de véhicule</t>
  </si>
  <si>
    <t>VOITREP</t>
  </si>
  <si>
    <t>REPARATION VEHICULE</t>
  </si>
  <si>
    <t>Réparation et entretien des véhicules</t>
  </si>
  <si>
    <t>VEH_CARB</t>
  </si>
  <si>
    <t>CARBURANT VEHICULE</t>
  </si>
  <si>
    <t>TRANS_MAR</t>
  </si>
  <si>
    <t>TRANSPORT MARITIME</t>
  </si>
  <si>
    <t>Transport de marchandise en maritime</t>
  </si>
  <si>
    <t>TRANS_AER</t>
  </si>
  <si>
    <t>TRANSPORT AERIEN</t>
  </si>
  <si>
    <t>Transport de marchandise en aérien</t>
  </si>
  <si>
    <t>TRANS_DIVERS</t>
  </si>
  <si>
    <t>TRANSPORT DIVERS</t>
  </si>
  <si>
    <t>Autres transports (camion plateau, 4x4, etc.)</t>
  </si>
  <si>
    <t>VERIF_ELEC</t>
  </si>
  <si>
    <t>VERIFICATION ELECTRIQUE PERIODIQUE OU INITIALE</t>
  </si>
  <si>
    <t>Q18 (vérification électrique périodique ou initiale)</t>
  </si>
  <si>
    <t>VERIF_EXTIN</t>
  </si>
  <si>
    <t>VERIFICATION EXTINCTEUR PERIODIQUE</t>
  </si>
  <si>
    <t>Q4 (vérification extincteurs) ou entetien standard</t>
  </si>
  <si>
    <t>VERIF_THERMO</t>
  </si>
  <si>
    <t>VERIFICATION THERMOGRAPHIQUE PERIODIQUE</t>
  </si>
  <si>
    <t>Q19 (vérification thermographique)</t>
  </si>
  <si>
    <t>VERIF_SECU</t>
  </si>
  <si>
    <t>VERIFICATION EQUIPEMENT SECURISATION HAUTEUR</t>
  </si>
  <si>
    <t>Vérification des équipements de sécurisation toiture</t>
  </si>
  <si>
    <t>EDF_TURPE</t>
  </si>
  <si>
    <t>TURPE COMPOSANTE DE GESTION &amp; COMPTAGE</t>
  </si>
  <si>
    <t>Location et entretien des compteurs EDF</t>
  </si>
  <si>
    <t>EDF_SEP_RDP</t>
  </si>
  <si>
    <t>SEPARATION RESEAU DP</t>
  </si>
  <si>
    <t>Frais de séparation au réseau DP</t>
  </si>
  <si>
    <t>EDF_AUTRE</t>
  </si>
  <si>
    <t>AUTRE PRESTATION EDF</t>
  </si>
  <si>
    <t>Autres prestations EDF (calibrage, relève compteur, etc.)</t>
  </si>
  <si>
    <t>NET_MOD</t>
  </si>
  <si>
    <t>NETTOYAGE MODULE</t>
  </si>
  <si>
    <t>Nettoyage modules photovoltaïques et/ou consommation d'eau associée</t>
  </si>
  <si>
    <t>LOYER_OCCUP_FIXE</t>
  </si>
  <si>
    <t>LOYER D'OCCUPATION PART FIXE</t>
  </si>
  <si>
    <t>Loyer Bailleur part fixe</t>
  </si>
  <si>
    <t>LOYER_OCCUP_VAR</t>
  </si>
  <si>
    <t>LOYER D'OCCUPATION PART VARIABLE</t>
  </si>
  <si>
    <t>Loyer Bailleur part variable</t>
  </si>
  <si>
    <t>DEVERMINAGE</t>
  </si>
  <si>
    <t>Désinsectisation/dératisation/Dépigeonnage</t>
  </si>
  <si>
    <t>ENT_ESPACES_VERTS</t>
  </si>
  <si>
    <t>ENTRETIEN DES ESPACES VERTS</t>
  </si>
  <si>
    <t>Entretien des espaces verts (tonte, élimination de végétation, etc.)</t>
  </si>
  <si>
    <t>INTRU_TEL</t>
  </si>
  <si>
    <t>TELESURVEILLANCE ANTI INTRUSION</t>
  </si>
  <si>
    <t>Télésurveillance pour détection anti-intrusion</t>
  </si>
  <si>
    <t>INTRU_GARD</t>
  </si>
  <si>
    <t>GARDIENNAGE ANTI INSTRUSION</t>
  </si>
  <si>
    <t>Gardiennage/ronde sur site</t>
  </si>
  <si>
    <t>INTRU_ENT</t>
  </si>
  <si>
    <t>ENTRETIEN SYSTÈME ANTI INTRUSION</t>
  </si>
  <si>
    <t>Entretien des systèmes anti-inrtusion (caméra, détection périmètrique, etc.)</t>
  </si>
  <si>
    <t>INTRU_REP</t>
  </si>
  <si>
    <t>REPARATION SYSTÈME ANTI INTRUSION</t>
  </si>
  <si>
    <t>Réparation des systèmes anti-inrtusion (caméra, détection périmètrique, etc.)</t>
  </si>
  <si>
    <t>HTA_ENT</t>
  </si>
  <si>
    <t>ENTRETIEN D'EQUIPEMENTS HTA</t>
  </si>
  <si>
    <t>Maintenance préventive des équipements HTA</t>
  </si>
  <si>
    <t>HTA_REP</t>
  </si>
  <si>
    <t>REPARATION D'EQUIPEMENTS HTA</t>
  </si>
  <si>
    <t>Maintenance corrective des équipements HTA</t>
  </si>
  <si>
    <t>HTA_PREL_HUILE</t>
  </si>
  <si>
    <t>PRELEVEMENT D'HUILE ET ANALYSE</t>
  </si>
  <si>
    <t>Prélèvement d'huile et analyse</t>
  </si>
  <si>
    <t>ETUDE</t>
  </si>
  <si>
    <t>ETUDE ET AUDIT</t>
  </si>
  <si>
    <t>Etude et audit</t>
  </si>
  <si>
    <t>LOC_DIVERS</t>
  </si>
  <si>
    <t>LOCATION DIVERS</t>
  </si>
  <si>
    <t>Location pour travaux (nacelle, échaffaudage, groupe électrogène, etc.)</t>
  </si>
  <si>
    <t>VRD_BATI_ENT</t>
  </si>
  <si>
    <t>ENTRETIEN VRD ET BATIMENT</t>
  </si>
  <si>
    <t>Entretien : Curage des bassins/entretien toitures/entretien clotures/voieries</t>
  </si>
  <si>
    <t>VRD_BATI_REP</t>
  </si>
  <si>
    <t>REPARATION VERD ET BATIMENT</t>
  </si>
  <si>
    <t>Réparation :  voieries, clôtures, bâtiments, etc.</t>
  </si>
  <si>
    <t>CDS_CONVERT</t>
  </si>
  <si>
    <t>CONTRAT DE SERVICE CONVERTISSEUR</t>
  </si>
  <si>
    <t>Contrat de service convertisseur (SIEMENS, GE, SMA, etc.)</t>
  </si>
  <si>
    <t>CDS_TEL</t>
  </si>
  <si>
    <t>CONTRAT DE SERVICE TELEGESTION</t>
  </si>
  <si>
    <t>Contrat de service système de télégestion (METEOCONTROL, etc.)</t>
  </si>
  <si>
    <t>CDS_AUTRE</t>
  </si>
  <si>
    <t>CONTRAT DE SERVICE AUTRE</t>
  </si>
  <si>
    <t>Contrat de service autre</t>
  </si>
  <si>
    <t>PRE_DIV</t>
  </si>
  <si>
    <t>PRESTATION DIVERS</t>
  </si>
  <si>
    <t>Prestation divers</t>
  </si>
  <si>
    <t>DEPOSE_POSE_PV</t>
  </si>
  <si>
    <t>DEMONTAGE ET REMONTAGE</t>
  </si>
  <si>
    <t>Démontage et remontage d'équipements PV</t>
  </si>
  <si>
    <t>DEMANT_PV</t>
  </si>
  <si>
    <t>DEMANTELEMENT</t>
  </si>
  <si>
    <t>Démontage, recyclage et remise en état</t>
  </si>
  <si>
    <t>VENTE_ENERGIE</t>
  </si>
  <si>
    <t>VENTE ENERGIE</t>
  </si>
  <si>
    <t>Vente d'énergie</t>
  </si>
  <si>
    <t>VENTES NRJ_REGUL</t>
  </si>
  <si>
    <t>VENTE ENERGIE COMPLEMENTAIRE</t>
  </si>
  <si>
    <t>Vente d'énergie suplémentaire sur : anomalie de comptage, coupure réseau, etc.</t>
  </si>
  <si>
    <t>MAINT_DEPL</t>
  </si>
  <si>
    <t xml:space="preserve">DEPLACEMENT SUR SITE </t>
  </si>
  <si>
    <t>Frais de déplacement sur site pour intervention</t>
  </si>
  <si>
    <t>MAINT_REP</t>
  </si>
  <si>
    <t>DEPANNAGE ET REPARATION</t>
  </si>
  <si>
    <t>Frais d'opération maintenance corrective</t>
  </si>
  <si>
    <t>MAINT_ENT</t>
  </si>
  <si>
    <t>ENTRETIEN</t>
  </si>
  <si>
    <t>Frais d'opération maintenance préventive</t>
  </si>
  <si>
    <t>MAINT_DIAG</t>
  </si>
  <si>
    <t>DIAGNOSTIC</t>
  </si>
  <si>
    <t xml:space="preserve">Frais de diagnostic </t>
  </si>
  <si>
    <t>MAINT_DIVERS</t>
  </si>
  <si>
    <t>PRESTATION DE MAINTENANCE DIVERS</t>
  </si>
  <si>
    <t>Autres prestations vendues</t>
  </si>
  <si>
    <t>MAINT_CT_BASE</t>
  </si>
  <si>
    <t>CONTRAT DE MAINTENANCE</t>
  </si>
  <si>
    <t>Montant du contrat de maintenance selon chiffrage établi</t>
  </si>
  <si>
    <t>MAINT_CT_BONUS_PEN</t>
  </si>
  <si>
    <t>BONUS OU PENALITES SUR CONTRAT DE MAINTENANCE</t>
  </si>
  <si>
    <t>Bonus ou pénalités sur contrat de maintenance</t>
  </si>
  <si>
    <t>BUREAU_MAT</t>
  </si>
  <si>
    <t>Fourniture de bureau</t>
  </si>
  <si>
    <t>OUTILLAGE_MAT</t>
  </si>
  <si>
    <t>MATERIEL OUTILLAGE</t>
  </si>
  <si>
    <t>Petit outillage</t>
  </si>
  <si>
    <t>OUTILLAGE_ELECTRO</t>
  </si>
  <si>
    <t>OUTILLAGE ELECTROPORTATIF</t>
  </si>
  <si>
    <t>Electroportatif lourd (analyseur réseau, caméra thermique, etc.) &gt; 500 € HT unitaire</t>
  </si>
  <si>
    <t>MISSION</t>
  </si>
  <si>
    <t>FRAIS DE MISSION</t>
  </si>
  <si>
    <t>Frais de mission</t>
  </si>
  <si>
    <t>SETCOM_FOUR</t>
  </si>
  <si>
    <t>SETCOM FOURNITURE</t>
  </si>
  <si>
    <t>SETCOM_MO</t>
  </si>
  <si>
    <t>SETCOM MAIN D'ŒUVRE</t>
  </si>
  <si>
    <t>SETCOM_AUTRE</t>
  </si>
  <si>
    <t>SETCOM AUTRE</t>
  </si>
  <si>
    <t>MATERIEL BUREAUTIQUE</t>
  </si>
  <si>
    <t>DESCRIPTON DES ARTICLES</t>
  </si>
  <si>
    <t>DESCRIPTON DES ARTICLES DE PRESTATION</t>
  </si>
  <si>
    <t>LIBELLE ARTICLE CEGID</t>
  </si>
  <si>
    <t>forfait</t>
  </si>
  <si>
    <t>Comptes achat</t>
  </si>
  <si>
    <t>Comptes ventes</t>
  </si>
  <si>
    <t>Charges externes</t>
  </si>
  <si>
    <t>CA HT</t>
  </si>
  <si>
    <t>701…….</t>
  </si>
  <si>
    <t>Prestation de maintenance</t>
  </si>
  <si>
    <t>Autres charges</t>
  </si>
  <si>
    <t>immo</t>
  </si>
  <si>
    <t>SSOI</t>
  </si>
  <si>
    <t xml:space="preserve">arrété du </t>
  </si>
  <si>
    <t>SAV</t>
  </si>
  <si>
    <t>TOTAL SSOI</t>
  </si>
  <si>
    <t>REEL</t>
  </si>
  <si>
    <t>Production Vendue de Biens</t>
  </si>
  <si>
    <t>Production Vendue de Services</t>
  </si>
  <si>
    <t>CHIFFRE D'AFFAIRES</t>
  </si>
  <si>
    <t>Production stockée</t>
  </si>
  <si>
    <t>Coût de revient</t>
  </si>
  <si>
    <t>MARGE</t>
  </si>
  <si>
    <t>Taux de marge brute</t>
  </si>
  <si>
    <t>Ventes Photom</t>
  </si>
  <si>
    <t>VENTES ENERGIE :</t>
  </si>
  <si>
    <t>PRESTATIONS DE SERVICES :</t>
  </si>
  <si>
    <t>CONNECTIS</t>
  </si>
  <si>
    <t>PHOTOM</t>
  </si>
  <si>
    <t>MAINTENANCE</t>
  </si>
  <si>
    <t>ADMIN</t>
  </si>
  <si>
    <t>BUDGET</t>
  </si>
  <si>
    <t>Matières consommées</t>
  </si>
  <si>
    <t>Frais de Transport Divers</t>
  </si>
  <si>
    <t>Sous-Traitance</t>
  </si>
  <si>
    <t>PRODUCTION IMMOBILISEE SETCOM</t>
  </si>
  <si>
    <t>ECART €</t>
  </si>
  <si>
    <t>ECART %</t>
  </si>
  <si>
    <t>D_Désignation</t>
  </si>
  <si>
    <t>D_Poste</t>
  </si>
  <si>
    <t>D_Poste2</t>
  </si>
  <si>
    <t>D_Unité</t>
  </si>
  <si>
    <t>D_Quantité</t>
  </si>
  <si>
    <t>D_Prix Unitaire</t>
  </si>
  <si>
    <t>D_Prix total</t>
  </si>
  <si>
    <t>D_P&amp;L</t>
  </si>
  <si>
    <t>D_Remarque</t>
  </si>
  <si>
    <t>D_Code Presta</t>
  </si>
  <si>
    <t>P_Janvier</t>
  </si>
  <si>
    <t>P_Février</t>
  </si>
  <si>
    <t>P_Mars</t>
  </si>
  <si>
    <t>P_Avril</t>
  </si>
  <si>
    <t>P_Mai</t>
  </si>
  <si>
    <t>P_Juin</t>
  </si>
  <si>
    <t>P_Juillet</t>
  </si>
  <si>
    <t>P_Août</t>
  </si>
  <si>
    <t>P_Septembre</t>
  </si>
  <si>
    <t>P_Octobre</t>
  </si>
  <si>
    <t>P_Novembre</t>
  </si>
  <si>
    <t>P_Décembre</t>
  </si>
  <si>
    <t>P1_verifs</t>
  </si>
  <si>
    <t>D_Janvier</t>
  </si>
  <si>
    <t>D_Février</t>
  </si>
  <si>
    <t>D_Mars</t>
  </si>
  <si>
    <t>D_Avril</t>
  </si>
  <si>
    <t>D_Mai</t>
  </si>
  <si>
    <t>D_Juin</t>
  </si>
  <si>
    <t>D_Juillet</t>
  </si>
  <si>
    <t>D_Août</t>
  </si>
  <si>
    <t>D_Septembre</t>
  </si>
  <si>
    <t>D_Octobre</t>
  </si>
  <si>
    <t>D_Novembre</t>
  </si>
  <si>
    <t>D_Décembre</t>
  </si>
  <si>
    <t>P_Connectis</t>
  </si>
  <si>
    <t>P_Roseraye</t>
  </si>
  <si>
    <t>P_Mangasaye</t>
  </si>
  <si>
    <t>P_Pierrefonds</t>
  </si>
  <si>
    <t>P_Bellevue</t>
  </si>
  <si>
    <t>P_Photom</t>
  </si>
  <si>
    <t>P_Autre contrat</t>
  </si>
  <si>
    <t>P_SAV</t>
  </si>
  <si>
    <t>P_ADM</t>
  </si>
  <si>
    <t>P2_verifs</t>
  </si>
  <si>
    <t>D_Connectis</t>
  </si>
  <si>
    <t>D_Roseraye</t>
  </si>
  <si>
    <t>D_Mangasaye</t>
  </si>
  <si>
    <t>D_Pierrefonds</t>
  </si>
  <si>
    <t>D_Bellevue</t>
  </si>
  <si>
    <t>D_Photom</t>
  </si>
  <si>
    <t>D_Autre Contrat</t>
  </si>
  <si>
    <t>D_SAV</t>
  </si>
  <si>
    <t>D_ADM</t>
  </si>
  <si>
    <t>D_Total</t>
  </si>
  <si>
    <t>AN_CONNECTIS</t>
  </si>
  <si>
    <t>AN_PHOTOM</t>
  </si>
  <si>
    <t>AN_CONTRAT DE MAINTENANANCE</t>
  </si>
  <si>
    <t>AN_SAV</t>
  </si>
  <si>
    <t>AN_ADM</t>
  </si>
  <si>
    <t>MERION Barnabé</t>
  </si>
  <si>
    <t>Charges de personnels</t>
  </si>
  <si>
    <t xml:space="preserve">salaire brut, prime, charge sociale et patronale, ancienneté, </t>
  </si>
  <si>
    <t>ens</t>
  </si>
  <si>
    <t>NC</t>
  </si>
  <si>
    <t>TILLY Silvain</t>
  </si>
  <si>
    <t>PAYET Cédric</t>
  </si>
  <si>
    <t>TURPIN FRED</t>
  </si>
  <si>
    <t>MANGRA Yannick</t>
  </si>
  <si>
    <t>GRAVINA Julien</t>
  </si>
  <si>
    <t>LYSANDRE Fabrice</t>
  </si>
  <si>
    <t>CRESCENCE Loic</t>
  </si>
  <si>
    <t>BACCARI Nasser</t>
  </si>
  <si>
    <t>SIALA CHAMBA Idriss</t>
  </si>
  <si>
    <t>TROCA Valérie</t>
  </si>
  <si>
    <t>CAZET Ludovic</t>
  </si>
  <si>
    <t>Heures suplémentaires</t>
  </si>
  <si>
    <t>Techniciens de maintenance</t>
  </si>
  <si>
    <t>Astreintes</t>
  </si>
  <si>
    <t>Astreintes WE et jours fériés</t>
  </si>
  <si>
    <t>jour</t>
  </si>
  <si>
    <t>2 pers par jour d'astreinte</t>
  </si>
  <si>
    <t>Intervention WE et jours fériés</t>
  </si>
  <si>
    <t>H.jour</t>
  </si>
  <si>
    <t>2h d'intervention sur 1/4 des astreintes</t>
  </si>
  <si>
    <t>Evolution salariale</t>
  </si>
  <si>
    <t>NAO</t>
  </si>
  <si>
    <t>%</t>
  </si>
  <si>
    <t>semestre 2</t>
  </si>
  <si>
    <t>Prime éloignement</t>
  </si>
  <si>
    <t>autres</t>
  </si>
  <si>
    <t>Mission + 1 équipes sur Mafate pdt 4 semaines</t>
  </si>
  <si>
    <t>Note de frais</t>
  </si>
  <si>
    <t>mois</t>
  </si>
  <si>
    <t>déplacement VP, restauration, etc.</t>
  </si>
  <si>
    <t>TeamBuilding</t>
  </si>
  <si>
    <t>Solidarité, esprit d'équipe</t>
  </si>
  <si>
    <t>RTU==&gt;OCC - abonnement</t>
  </si>
  <si>
    <t>Autres achats &amp; charges externes</t>
  </si>
  <si>
    <t>Communication</t>
  </si>
  <si>
    <t>RTU==&gt;OCC - abonnement contrat de maintenance</t>
  </si>
  <si>
    <t>RTU==&gt;OCC - dépassement</t>
  </si>
  <si>
    <t>ORANGE_ADSL ROSERAYE</t>
  </si>
  <si>
    <t>ORANGE_ADSL MANGASSAYE</t>
  </si>
  <si>
    <t>M2M 50M_BRAS PANON</t>
  </si>
  <si>
    <t>ORANGE_ADSL EMILE HUGOT</t>
  </si>
  <si>
    <t>ORANGE_ADSL SERMETAL</t>
  </si>
  <si>
    <t>ORANGE_ADSL VERLAINE</t>
  </si>
  <si>
    <t>ORANGE_SDSL PIERREFONDS</t>
  </si>
  <si>
    <t>ORANGE_3G+ + 3G Tablette</t>
  </si>
  <si>
    <t>ORANGE_3G+_ASTREINTE</t>
  </si>
  <si>
    <t>ORANGE_GEOLOCALISATION</t>
  </si>
  <si>
    <t>u</t>
  </si>
  <si>
    <t>installation des TR600</t>
  </si>
  <si>
    <t>ORANGE_ALARME_SURVEILLANCE</t>
  </si>
  <si>
    <t>OCC==&gt;RTU</t>
  </si>
  <si>
    <t>OCC==&gt;SMS</t>
  </si>
  <si>
    <t>RTC-abonnement</t>
  </si>
  <si>
    <t>JUMPY_1</t>
  </si>
  <si>
    <t>Charge locative</t>
  </si>
  <si>
    <t>LLD Véhicule</t>
  </si>
  <si>
    <t>Véhicule LLD</t>
  </si>
  <si>
    <t>JUMPY_2</t>
  </si>
  <si>
    <t>JUMPY_3</t>
  </si>
  <si>
    <t>JUMPY_4</t>
  </si>
  <si>
    <t>BERLINGO_1</t>
  </si>
  <si>
    <t>BERLINGO_2</t>
  </si>
  <si>
    <t>CLIO_BM</t>
  </si>
  <si>
    <t>4x4</t>
  </si>
  <si>
    <t>CARBURANT_TRAFFIC_1</t>
  </si>
  <si>
    <t>Frais de transport</t>
  </si>
  <si>
    <t>Carburant</t>
  </si>
  <si>
    <t>Comparaison 2015</t>
  </si>
  <si>
    <t>CARBURANT_TRAFFIC_2</t>
  </si>
  <si>
    <t>CARBURANT_TRAFFIC_3</t>
  </si>
  <si>
    <t>CARBURANT_TRAFFIC_4</t>
  </si>
  <si>
    <t>CARBURANT_BERLINGO_1</t>
  </si>
  <si>
    <t>CARBURANT_BERLINGO_2</t>
  </si>
  <si>
    <t>CARBURANT_CLIO_BM</t>
  </si>
  <si>
    <t>CARBURANT_CLIO_ST</t>
  </si>
  <si>
    <t>CARBURANT_4x4</t>
  </si>
  <si>
    <t>ASSURANCE_TRAFFIC_1</t>
  </si>
  <si>
    <t>Assurance voiture</t>
  </si>
  <si>
    <t>ASSURANCE_TRAFFIC_2</t>
  </si>
  <si>
    <t>ASSURANCE_TRAFFIC_3</t>
  </si>
  <si>
    <t>ASSURANCE_TRAFFIC_4</t>
  </si>
  <si>
    <t>ASSURANCE_BERLINGO_1</t>
  </si>
  <si>
    <t>ASSURANCE_BERLINGO_2</t>
  </si>
  <si>
    <t>ASSURANCE_CLIO_BM</t>
  </si>
  <si>
    <t>ASSURANCE_CLIO_ST</t>
  </si>
  <si>
    <t>ASSURANCE_4x4</t>
  </si>
  <si>
    <t>ENTRETIEN_TRAFFIC_1</t>
  </si>
  <si>
    <t>Entretien divers</t>
  </si>
  <si>
    <t>entretien véhicule</t>
  </si>
  <si>
    <t>pneumatique ou autre non pris en charge</t>
  </si>
  <si>
    <t>ENTRETIEN_TRAFFIC_2</t>
  </si>
  <si>
    <t>ENTRETIEN_TRAFFIC_3</t>
  </si>
  <si>
    <t>ENTRETIEN_TRAFFIC_4</t>
  </si>
  <si>
    <t>ENTRETIEN_BERLINGO_1</t>
  </si>
  <si>
    <t>ENTRETIEN_BERLINGO_2</t>
  </si>
  <si>
    <t>ENTRETIEN_CLIO_BM</t>
  </si>
  <si>
    <t>ENTRETIEN_CLIO_ST</t>
  </si>
  <si>
    <t>ENTRETIEN_4x4</t>
  </si>
  <si>
    <t>GSM_VOIX_PTI_ROSERAYE</t>
  </si>
  <si>
    <t>GSM_VOIX_PTI_PIERREFONDS</t>
  </si>
  <si>
    <t xml:space="preserve">GSM_VOIX_BOCQUETAlex </t>
  </si>
  <si>
    <t>GSM_VOIX_DAGHRIR Rami</t>
  </si>
  <si>
    <t>GSM_VOIX_PAYET JC</t>
  </si>
  <si>
    <t>GSM_VOIX_Roserai (CC EDF EN)</t>
  </si>
  <si>
    <t>GSM_VOIX_Pierrefonds (CC EDF EN)</t>
  </si>
  <si>
    <t>GSM_VOIX_MERION Barnabé</t>
  </si>
  <si>
    <t>GSM_VOIX_TILLY Silvain</t>
  </si>
  <si>
    <t>GSM_VOIX_PAYET Cédric</t>
  </si>
  <si>
    <t>GSM_VOIX_GRAVINA Julien</t>
  </si>
  <si>
    <t>GSM_VOIX_LYSANDRE Fabrice</t>
  </si>
  <si>
    <t>GSM_VOIX_0692 82 82 00</t>
  </si>
  <si>
    <t>GSM_VOIX_BACCARI Nasser</t>
  </si>
  <si>
    <t>GSM_VOIX_SIALA CHAMBA Idriss</t>
  </si>
  <si>
    <t>GSM_VOIX_TROCA Valérie</t>
  </si>
  <si>
    <t>GSM_VOIX_CAZET Ludovic</t>
  </si>
  <si>
    <t>GSM_VOIX_CRESCENCE Loic</t>
  </si>
  <si>
    <t>GSM_VOIX_MANGRA Yannick</t>
  </si>
  <si>
    <t>GSM_VOIX_TURPIN Fred</t>
  </si>
  <si>
    <t>GSM_VOIX_ASTREINTE NORD</t>
  </si>
  <si>
    <t>GSM_VOIX_ASTREINTE SUD</t>
  </si>
  <si>
    <t>Chaussures de sécurité</t>
  </si>
  <si>
    <t>Fourniture entretien et outillage</t>
  </si>
  <si>
    <t>2 paires/ an/ personne.</t>
  </si>
  <si>
    <t>Chaussures de marche</t>
  </si>
  <si>
    <t>1 paires/ an/ personne.</t>
  </si>
  <si>
    <t>Pantalons</t>
  </si>
  <si>
    <t>4/ an/ personne.</t>
  </si>
  <si>
    <t>Tee shirts</t>
  </si>
  <si>
    <t>12/ an/ personne.</t>
  </si>
  <si>
    <t>Gants jetables</t>
  </si>
  <si>
    <t>Trousse à pharmacie</t>
  </si>
  <si>
    <t>EPI travaux en hauteur</t>
  </si>
  <si>
    <t>Lampe frontale</t>
  </si>
  <si>
    <t>Boite à outil</t>
  </si>
  <si>
    <t>Kit intervention absorbant huile</t>
  </si>
  <si>
    <t>Pince ampèremétrique 2000A</t>
  </si>
  <si>
    <t>Pince ampèremétrique 400A</t>
  </si>
  <si>
    <t>Multimètre</t>
  </si>
  <si>
    <t>VAT</t>
  </si>
  <si>
    <t>Meghometre</t>
  </si>
  <si>
    <t>Outillage divers</t>
  </si>
  <si>
    <t>HARDWARE Divers</t>
  </si>
  <si>
    <t>Fourniture informatique</t>
  </si>
  <si>
    <t>FOURNITURES (Ecran,cables, consommables)</t>
  </si>
  <si>
    <t>Ordinateur tour fixe</t>
  </si>
  <si>
    <t>Ordinateur portable</t>
  </si>
  <si>
    <t>technicien</t>
  </si>
  <si>
    <t>manager</t>
  </si>
  <si>
    <t>CdS SIEMENS LA ROSERAYE</t>
  </si>
  <si>
    <t>Achats de prestations de services</t>
  </si>
  <si>
    <t>SIEMENS</t>
  </si>
  <si>
    <t>tri</t>
  </si>
  <si>
    <t>CdS SIEMENS MANGASSAYE</t>
  </si>
  <si>
    <t>CdS SIEMENS PIERREFONDS</t>
  </si>
  <si>
    <t>CdS SIEMENS COLLEGE EMILE HUGOT</t>
  </si>
  <si>
    <t>CdS SIEMENS BOURBON BOIS SERMETAL</t>
  </si>
  <si>
    <t>CdS SIEMENS SCI VERLAINE</t>
  </si>
  <si>
    <t>CdS Lti BELLEVUE</t>
  </si>
  <si>
    <t>Lti</t>
  </si>
  <si>
    <t>non signé</t>
  </si>
  <si>
    <t>Abbonnement portail Lti</t>
  </si>
  <si>
    <t>Entretien HTA BELLEVUE</t>
  </si>
  <si>
    <t>SRE</t>
  </si>
  <si>
    <t>STY</t>
  </si>
  <si>
    <t>Entretien HTA SERMETAL BOURBON BOIS</t>
  </si>
  <si>
    <t>Entretien HTA College Guy moquet</t>
  </si>
  <si>
    <t>Entretien HTA College Titan</t>
  </si>
  <si>
    <t>Entretien HTA COLLEGE EMILE HUGOT</t>
  </si>
  <si>
    <t>Entretien HTA LYCEE ST PAUL IV</t>
  </si>
  <si>
    <t>Entretien HTA EDF SOFILO</t>
  </si>
  <si>
    <t>Entretien HTA SEMIR LE PORT</t>
  </si>
  <si>
    <t>Entretien HTA EPSMR ST PAUL</t>
  </si>
  <si>
    <t>Entretien HTA ROSERAYE</t>
  </si>
  <si>
    <t>Entretien HTA MANGASSAYE</t>
  </si>
  <si>
    <t>Entretien HTA PIERREFONDS</t>
  </si>
  <si>
    <t>Dératisation BELLEVUE</t>
  </si>
  <si>
    <t>STOP INSECTE</t>
  </si>
  <si>
    <t>Dératisation ROSERAYE</t>
  </si>
  <si>
    <t>Dératisation MANGASSAYE</t>
  </si>
  <si>
    <t>Dératisation PIERREFONDS</t>
  </si>
  <si>
    <t>Dératisation CONNECTIS</t>
  </si>
  <si>
    <t>Dépigeonnage Souprayen</t>
  </si>
  <si>
    <t>PROVISION 2015 : 11 435 €</t>
  </si>
  <si>
    <t>Vérification électrique annuelle Q18 &gt;250kVA</t>
  </si>
  <si>
    <t>SOCOTEC</t>
  </si>
  <si>
    <t>Vérification électrique annuelle Q18 &lt;250kVA</t>
  </si>
  <si>
    <t>Vérification électrique annuelle Q18 &lt;36kVA</t>
  </si>
  <si>
    <t>Contrôle réglementaire exctincteurs</t>
  </si>
  <si>
    <t>MALAISE SECURITE- CONNECTIS</t>
  </si>
  <si>
    <t>MALAISE SECURITE- Centrales au sol</t>
  </si>
  <si>
    <t>Espaces Verts MANGASSAYE</t>
  </si>
  <si>
    <t>TPY</t>
  </si>
  <si>
    <t>indexation 1,5%</t>
  </si>
  <si>
    <t>Espaces Verts ROSERAYE</t>
  </si>
  <si>
    <t>SCTE</t>
  </si>
  <si>
    <t>Nettoyage de champs solaires</t>
  </si>
  <si>
    <t>PHOTOVOLTACLEAN &amp; SCTE</t>
  </si>
  <si>
    <t>m²</t>
  </si>
  <si>
    <t>pas d'indexation</t>
  </si>
  <si>
    <t>TURPE 3</t>
  </si>
  <si>
    <t>Accès au réseau DP</t>
  </si>
  <si>
    <t>CdC&gt;100kVA- sinon index</t>
  </si>
  <si>
    <t>TSR - télésurveillance ROSERAYE</t>
  </si>
  <si>
    <t>Gardiennage</t>
  </si>
  <si>
    <t>TSR - télésurveillance TCSP</t>
  </si>
  <si>
    <t>TSR - télésurveillance PIERREFONDS</t>
  </si>
  <si>
    <t>TSR - télésurveillance MANGASSAYE</t>
  </si>
  <si>
    <t>TSR - intervention</t>
  </si>
  <si>
    <t>Clé passe partout et serrure FTH</t>
  </si>
  <si>
    <t>Achats de matières premières</t>
  </si>
  <si>
    <t>BEAURAIN</t>
  </si>
  <si>
    <t>relicat sur passepartout</t>
  </si>
  <si>
    <t>Rotation helico</t>
  </si>
  <si>
    <t>batterie PHOTOM</t>
  </si>
  <si>
    <t>hrs</t>
  </si>
  <si>
    <t>3 parc par heure x2 (ancien et neuf)</t>
  </si>
  <si>
    <t>batterie FACé</t>
  </si>
  <si>
    <t>Dépannage PHOTOM</t>
  </si>
  <si>
    <t>Dépannage FACé</t>
  </si>
  <si>
    <t>Accumulateur 2V-530Ah</t>
  </si>
  <si>
    <t>appro_telecom et grd bassin</t>
  </si>
  <si>
    <t>Conso_Mat</t>
  </si>
  <si>
    <t>Electrolyte</t>
  </si>
  <si>
    <t>fût de 60L</t>
  </si>
  <si>
    <t>Lot accessoires batterie</t>
  </si>
  <si>
    <t>Onduleurs_FACé</t>
  </si>
  <si>
    <t>Pièces de rechange</t>
  </si>
  <si>
    <t>Materiel_FACé</t>
  </si>
  <si>
    <t>Per Diem FACé</t>
  </si>
  <si>
    <t>Déplacement</t>
  </si>
  <si>
    <t>Onduleurs_PHOTOM</t>
  </si>
  <si>
    <t>spare photom</t>
  </si>
  <si>
    <t>Materiel_PHOTOM</t>
  </si>
  <si>
    <t>PHOTTOM_Accumulateur</t>
  </si>
  <si>
    <t>batteries PHOTOM</t>
  </si>
  <si>
    <t>2 Parc 530Ah : LIBELLE + TOULCANON</t>
  </si>
  <si>
    <t>PHOTOM_electrolyte</t>
  </si>
  <si>
    <t>PHOTOM_accessoires batteries</t>
  </si>
  <si>
    <t>Per Diem PHOTOM</t>
  </si>
  <si>
    <t>FACé</t>
  </si>
  <si>
    <t>LOYERS PH SR 1995</t>
  </si>
  <si>
    <t>Loyer SNC PHOTOM</t>
  </si>
  <si>
    <t>LOYERS PH SR 1996</t>
  </si>
  <si>
    <t>LOYERS PH SR 1997</t>
  </si>
  <si>
    <t>LOYERS PH SR 1998</t>
  </si>
  <si>
    <t>LOYERS PH SR 1999</t>
  </si>
  <si>
    <t>LOYERS PH SR 2000</t>
  </si>
  <si>
    <t>LOYERS PH SNC 2001</t>
  </si>
  <si>
    <t>LOYERS PH SNC 2002</t>
  </si>
  <si>
    <t>LOYERS PH SNC 2003</t>
  </si>
  <si>
    <t>LOYERS PH SNC 2004</t>
  </si>
  <si>
    <t>LOYERS PH SNC 2005</t>
  </si>
  <si>
    <t>LOYERS PH SNC 2006</t>
  </si>
  <si>
    <t>LOYERS CR SNC 2003</t>
  </si>
  <si>
    <t>Loyer SNC CONNECTIS</t>
  </si>
  <si>
    <t>LOYERS CR SNC 2004</t>
  </si>
  <si>
    <t>LOYERS CR SNC 2005</t>
  </si>
  <si>
    <t>LOYERS CR SNC 2006</t>
  </si>
  <si>
    <t>LOYERS CR SNC 2007</t>
  </si>
  <si>
    <t>LOYERS CR SNC 2008</t>
  </si>
  <si>
    <t>LOYERS CR SNC 2009</t>
  </si>
  <si>
    <t>LOYERS CR SNC 2010</t>
  </si>
  <si>
    <t>LOYERS GCR SIIF 2006</t>
  </si>
  <si>
    <t>LOYERS GCR SNC 2007</t>
  </si>
  <si>
    <t>LOYERS GCR SNC 2008</t>
  </si>
  <si>
    <t>LOYERS GCR SNC 2009</t>
  </si>
  <si>
    <t>Location toiture CONNECTIS</t>
  </si>
  <si>
    <t>Bonus surplus de production pour bailleur</t>
  </si>
  <si>
    <t>Onduleurs_CONNECTIS</t>
  </si>
  <si>
    <t>Materiel_CONNECTIS</t>
  </si>
  <si>
    <t>Sous-traitance dépannage CONNECTIS</t>
  </si>
  <si>
    <t>Onduleurs_SAV</t>
  </si>
  <si>
    <t>Materiel_SAV</t>
  </si>
  <si>
    <t>Materiel_SOL</t>
  </si>
  <si>
    <t>capteur magnélic roseraye et mangassaye</t>
  </si>
  <si>
    <t>filtre airfilter roseraye ,mangassaye et pierrefonds</t>
  </si>
  <si>
    <t>filtre onduleurs bellevue</t>
  </si>
  <si>
    <t>ups pierrefonds</t>
  </si>
  <si>
    <t xml:space="preserve">Entretien HTA </t>
  </si>
  <si>
    <t>Pièces de rechange groupe électrogène pour les postes HTA</t>
  </si>
  <si>
    <t>chariot T7 titan</t>
  </si>
  <si>
    <t>Achat câble HTA</t>
  </si>
  <si>
    <t>Câble HTA Spare centale au sol</t>
  </si>
  <si>
    <t>Pièces de rechange et nettoyage Shelter météo EDF</t>
  </si>
  <si>
    <t>Shelter Météo EDF R&amp;D</t>
  </si>
  <si>
    <t>Contrat de maintenance AMER</t>
  </si>
  <si>
    <t>divers matériel entretien AMER</t>
  </si>
  <si>
    <t>Frais de transport matière</t>
  </si>
  <si>
    <t>frais DHL, dédouanement, etc.</t>
  </si>
  <si>
    <t>TRANS_AER/TRANS_MAR</t>
  </si>
  <si>
    <t>Entretien du WIMAX Mangassaye</t>
  </si>
  <si>
    <t xml:space="preserve">Curage des bassins de rétention </t>
  </si>
  <si>
    <t>Mangassaye</t>
  </si>
  <si>
    <t>Roseraye</t>
  </si>
  <si>
    <t>Données météorologique</t>
  </si>
  <si>
    <t>METEO France</t>
  </si>
  <si>
    <t>Abonnement eau</t>
  </si>
  <si>
    <t>centrales au sol</t>
  </si>
  <si>
    <t>sem</t>
  </si>
  <si>
    <t>Rectification chambre de tirage</t>
  </si>
  <si>
    <t>à verifier avec STY</t>
  </si>
  <si>
    <t>Entretien bâtiment</t>
  </si>
  <si>
    <t>Entretien VRD</t>
  </si>
  <si>
    <t>Assurances</t>
  </si>
  <si>
    <t>Redevance HOM</t>
  </si>
  <si>
    <t>Frais ADM (redevance, bureau, etc.)</t>
  </si>
  <si>
    <t>Redevance TOI</t>
  </si>
  <si>
    <t>Redevance SAS</t>
  </si>
  <si>
    <t>OCC</t>
  </si>
  <si>
    <t>Aléas</t>
  </si>
  <si>
    <t>VENTE CR2003</t>
  </si>
  <si>
    <t>VENDUE DE BIENS</t>
  </si>
  <si>
    <t>RDA + ABO</t>
  </si>
  <si>
    <t>VENTE CR2004</t>
  </si>
  <si>
    <t>VENTE CR2005</t>
  </si>
  <si>
    <t>VENTE CR2006</t>
  </si>
  <si>
    <t>VENTE CR2007</t>
  </si>
  <si>
    <t>VENTE CR2008</t>
  </si>
  <si>
    <t>VENTE CR2009</t>
  </si>
  <si>
    <t>VENTE CR2010</t>
  </si>
  <si>
    <t>VENTE GC2006</t>
  </si>
  <si>
    <t>VENTE GC2007</t>
  </si>
  <si>
    <t>VENTE GC2008</t>
  </si>
  <si>
    <t>VENTE GC2009</t>
  </si>
  <si>
    <t>Contrat de maintenance ROSERAYE</t>
  </si>
  <si>
    <t>VENDUE DE SERVICES</t>
  </si>
  <si>
    <t>Contrat de maintenance MANGASSAYE</t>
  </si>
  <si>
    <t>Contrat de maintenance PIERREFONDS</t>
  </si>
  <si>
    <t>Contrat de maintenance BELLEVUE</t>
  </si>
  <si>
    <t>Contrat de maintenance SAFER</t>
  </si>
  <si>
    <t>Contrat de maintenance YOSHITO</t>
  </si>
  <si>
    <t>Contrat de maintenance DMP</t>
  </si>
  <si>
    <t>Autre contrat de maintenance</t>
  </si>
  <si>
    <t>Abonnement divers (eau, électricité, poubelle,etc.)</t>
  </si>
  <si>
    <t>VENTES 1995 PH ENERGIE LOCATIONS</t>
  </si>
  <si>
    <t>Electrification</t>
  </si>
  <si>
    <t>VENTES 1996 PH ENERGIE LOCATIONS</t>
  </si>
  <si>
    <t>VENTES 1997 PH ENERGIE LOCATIONS</t>
  </si>
  <si>
    <t>VENTES 1998 PH ENERGIE LOCATIONS</t>
  </si>
  <si>
    <t>VENTES 1999 PH ENERGIE LOCATIONS</t>
  </si>
  <si>
    <t>VENTES 2000 PH ENERGIE LOCATIONS</t>
  </si>
  <si>
    <t>VENTES 2001 PH ENERGIE LOCATIONS</t>
  </si>
  <si>
    <t>VENTES 2002 PH ENERGIE LOCATIONS</t>
  </si>
  <si>
    <t>VENTES 2003 PH ENERGIE LOCATIONS</t>
  </si>
  <si>
    <t>VENTES 2004 PH ENERGIE LOCATIONS</t>
  </si>
  <si>
    <t>VENTES 2005 PH ENERGIE LOCATIONS</t>
  </si>
  <si>
    <t>VENTES 2006 PH ENERGIE LOCATIONS</t>
  </si>
  <si>
    <t>Contrat de maintenance EDF Facé GRAND BASSIN</t>
  </si>
  <si>
    <t>Maintenance annuelle</t>
  </si>
  <si>
    <t>Changement de batterie</t>
  </si>
  <si>
    <t>SAFE</t>
  </si>
  <si>
    <t>abonnement SAFE</t>
  </si>
  <si>
    <t>Entretien des équipements de videosurveillance</t>
  </si>
  <si>
    <t>ROSERAYE</t>
  </si>
  <si>
    <t>MANGASSAYE</t>
  </si>
  <si>
    <t>PIERREFONDS</t>
  </si>
  <si>
    <t>TCSP</t>
  </si>
  <si>
    <t>Entretien climatisation</t>
  </si>
  <si>
    <t>Entretien des climatiseurs CONNECTIS</t>
  </si>
  <si>
    <t>Déplacement MAFATE TAXI</t>
  </si>
  <si>
    <t>Taxi rivière des galets</t>
  </si>
  <si>
    <t>Prestation exploitation MAYOTTE</t>
  </si>
  <si>
    <t xml:space="preserve">Refacturation RDA </t>
  </si>
  <si>
    <t>Développement informatique</t>
  </si>
  <si>
    <t>développement outil</t>
  </si>
  <si>
    <t>Entretien Station Meteo AMER</t>
  </si>
  <si>
    <t>Espaces Verts PIERREFONDS</t>
  </si>
  <si>
    <t>1 tonte par trimestre</t>
  </si>
  <si>
    <t>Abonnement PTI</t>
  </si>
  <si>
    <t>Centre opérateur TSR pour PTI</t>
  </si>
  <si>
    <t>Equipement PTI</t>
  </si>
  <si>
    <t>Appareillage PTI</t>
  </si>
  <si>
    <t>Prélèvement d'huile CENTRALE AU SOL</t>
  </si>
  <si>
    <t>laboratoire d'analyse</t>
  </si>
  <si>
    <t>Prélèvement d'huile Connectis</t>
  </si>
  <si>
    <t>Bonus Dispo ROSERAYE</t>
  </si>
  <si>
    <t>Bonus Dispo MANGASSAYE</t>
  </si>
  <si>
    <t>Bonus Dispo PIERREFONDS</t>
  </si>
  <si>
    <t>Bonus Dispo BELLEVUE</t>
  </si>
  <si>
    <t>Réparation de clim</t>
  </si>
  <si>
    <t>Espace vert TRANCHEE COUVERTE</t>
  </si>
  <si>
    <t>Espace vert EPSMR ST PAUL</t>
  </si>
  <si>
    <t>Espace vert emile hugot</t>
  </si>
  <si>
    <t>Audit du service</t>
  </si>
  <si>
    <t>INGEXPERT</t>
  </si>
  <si>
    <t>Optimiseur SOLAREDGE</t>
  </si>
  <si>
    <t>Field TEST ombrage</t>
  </si>
  <si>
    <t>Onduleur TEST 20kVA</t>
  </si>
  <si>
    <t>Field TEST onduleur</t>
  </si>
  <si>
    <t>Equipement développement SUPERVISION</t>
  </si>
  <si>
    <t>Supervision SSOI : développement SUNX</t>
  </si>
  <si>
    <t xml:space="preserve">Outillage espace vert </t>
  </si>
  <si>
    <t>Divers outil pour coupe/rotofil</t>
  </si>
  <si>
    <t>Essence pour rotofil</t>
  </si>
  <si>
    <t>??</t>
  </si>
  <si>
    <t>Consommation eau nettoyage</t>
  </si>
  <si>
    <t>connectis nettoyage module</t>
  </si>
  <si>
    <t>Entretien des climatiseurs PIERREFONDS</t>
  </si>
  <si>
    <t>Réfection locaux ALGECO</t>
  </si>
  <si>
    <t>étanchéité des couvertures</t>
  </si>
  <si>
    <t>Réparation videosurveillance</t>
  </si>
  <si>
    <t>CODA- achat caméra- ROSERAYE</t>
  </si>
  <si>
    <t>PROVISION 2015</t>
  </si>
  <si>
    <t>cénérgie- réparation videosurveillance -TSCP</t>
  </si>
  <si>
    <t>cénérgie- réparation videosurveillance - PIERREFONDS</t>
  </si>
  <si>
    <t>cénérgie- réparation videosurveillance - MANGASSAYE</t>
  </si>
  <si>
    <t>Réalisation de dalle de propreté</t>
  </si>
  <si>
    <t>dalle pour locaux technique onduleur</t>
  </si>
  <si>
    <t>Location nacelle</t>
  </si>
  <si>
    <t>Dératisation de BELLEVUE</t>
  </si>
  <si>
    <t>refacturation prestation dératisation</t>
  </si>
  <si>
    <t>Retrofit PIERREFONDS</t>
  </si>
  <si>
    <t>Invest</t>
  </si>
  <si>
    <t>retrofit ROSERAYE</t>
  </si>
  <si>
    <t>calibration de pyranomètre et location</t>
  </si>
  <si>
    <t>kippzonen</t>
  </si>
  <si>
    <t>formation cacess</t>
  </si>
  <si>
    <t>Formation</t>
  </si>
  <si>
    <t>formation habilitation,elec, competance</t>
  </si>
  <si>
    <t>FORMA_COMP/FORMA_REGL</t>
  </si>
  <si>
    <t>Modules CIVIS</t>
  </si>
  <si>
    <t>SOI : remplacement des modules</t>
  </si>
  <si>
    <t>Caméra Thermique</t>
  </si>
  <si>
    <t>Attente de devis</t>
  </si>
  <si>
    <t>Amortissement sur 3 ans</t>
  </si>
  <si>
    <t>Entretien Caméra Thermique</t>
  </si>
  <si>
    <t>Contrôle périodique</t>
  </si>
  <si>
    <t>Dépose / Repose MAMALEX</t>
  </si>
  <si>
    <t xml:space="preserve">Retrofit TTRAM </t>
  </si>
  <si>
    <t xml:space="preserve">Remplacement de tous les modules </t>
  </si>
  <si>
    <t>Modules Bisol Guyane</t>
  </si>
  <si>
    <t>Sécurisation des toitures</t>
  </si>
  <si>
    <t>SETCOM</t>
  </si>
  <si>
    <t>Moyenne amort sur 14 ans</t>
  </si>
  <si>
    <t>Coût matière valorisé PRMP</t>
  </si>
  <si>
    <t>Provision complémentaire à passer en compta</t>
  </si>
  <si>
    <t>TOTAL</t>
  </si>
  <si>
    <t>Compte</t>
  </si>
  <si>
    <t>706…..</t>
  </si>
  <si>
    <t>60423000</t>
  </si>
  <si>
    <t>Nature</t>
  </si>
  <si>
    <t>Numéro</t>
  </si>
  <si>
    <t>Partie 1 affaire</t>
  </si>
  <si>
    <t>Partie 2 affaire</t>
  </si>
  <si>
    <t>Partie 3 affaire</t>
  </si>
  <si>
    <t>Section analytique</t>
  </si>
  <si>
    <t>Date pièce</t>
  </si>
  <si>
    <t>Raison sociale</t>
  </si>
  <si>
    <t>Code article</t>
  </si>
  <si>
    <t>Désignation</t>
  </si>
  <si>
    <t>Quantité</t>
  </si>
  <si>
    <t>Prix moyen pondéré revient</t>
  </si>
  <si>
    <t>Total PMRP</t>
  </si>
  <si>
    <t>MONTANTSECTION</t>
  </si>
  <si>
    <t>BLC</t>
  </si>
  <si>
    <t>2010</t>
  </si>
  <si>
    <t>000</t>
  </si>
  <si>
    <t>2009</t>
  </si>
  <si>
    <t>2000017</t>
  </si>
  <si>
    <t>2011</t>
  </si>
  <si>
    <t>2000054</t>
  </si>
  <si>
    <t>2000046</t>
  </si>
  <si>
    <t>2000053</t>
  </si>
  <si>
    <t>BLF</t>
  </si>
  <si>
    <t/>
  </si>
  <si>
    <t>980000000</t>
  </si>
  <si>
    <t>INFODOM</t>
  </si>
  <si>
    <t>2012</t>
  </si>
  <si>
    <t>VOIT_LOC</t>
  </si>
  <si>
    <t>STOP INSECTES</t>
  </si>
  <si>
    <t>DERATISATION</t>
  </si>
  <si>
    <t>BRC</t>
  </si>
  <si>
    <t>CF</t>
  </si>
  <si>
    <t>FAC</t>
  </si>
  <si>
    <t>FF</t>
  </si>
  <si>
    <t>Affaire</t>
  </si>
  <si>
    <t>AVC</t>
  </si>
  <si>
    <t>Situation</t>
  </si>
  <si>
    <t>100000000</t>
  </si>
  <si>
    <t>200000000</t>
  </si>
  <si>
    <t>EDF REUNION</t>
  </si>
  <si>
    <t>DIVPV</t>
  </si>
  <si>
    <t>2008</t>
  </si>
  <si>
    <t>2000239</t>
  </si>
  <si>
    <t>400000000</t>
  </si>
  <si>
    <t>RAVATE</t>
  </si>
  <si>
    <t>2007</t>
  </si>
  <si>
    <t>2000117</t>
  </si>
  <si>
    <t>2000258</t>
  </si>
  <si>
    <t>2000181</t>
  </si>
  <si>
    <t>2000196</t>
  </si>
  <si>
    <t>2000309</t>
  </si>
  <si>
    <t>COREM</t>
  </si>
  <si>
    <t>2000279</t>
  </si>
  <si>
    <t>SAE</t>
  </si>
  <si>
    <t>2003</t>
  </si>
  <si>
    <t>2004</t>
  </si>
  <si>
    <t>2000229</t>
  </si>
  <si>
    <t>2000226</t>
  </si>
  <si>
    <t>2000076</t>
  </si>
  <si>
    <t>2000077</t>
  </si>
  <si>
    <t>ROUSSEL SIMON</t>
  </si>
  <si>
    <t>2000281</t>
  </si>
  <si>
    <t>2000125</t>
  </si>
  <si>
    <t>LOYER MENSUEL - PRESTATIONS INCLUSES</t>
  </si>
  <si>
    <t>0042005</t>
  </si>
  <si>
    <t>CORBY PATRICK</t>
  </si>
  <si>
    <t>001</t>
  </si>
  <si>
    <t>2000205</t>
  </si>
  <si>
    <t>2000139</t>
  </si>
  <si>
    <t>2000260</t>
  </si>
  <si>
    <t>2000190</t>
  </si>
  <si>
    <t>2000305</t>
  </si>
  <si>
    <t>2000140</t>
  </si>
  <si>
    <t>2000182</t>
  </si>
  <si>
    <t>2000155</t>
  </si>
  <si>
    <t>2000162</t>
  </si>
  <si>
    <t>2000156</t>
  </si>
  <si>
    <t>2000193</t>
  </si>
  <si>
    <t>2000273</t>
  </si>
  <si>
    <t>TP-974-NY</t>
  </si>
  <si>
    <t>CC</t>
  </si>
  <si>
    <t>SIIF REUNION SERVICES</t>
  </si>
  <si>
    <t>2000129</t>
  </si>
  <si>
    <t>2000198</t>
  </si>
  <si>
    <t>2000214</t>
  </si>
  <si>
    <t>2000310</t>
  </si>
  <si>
    <t>2000285</t>
  </si>
  <si>
    <t>2000069</t>
  </si>
  <si>
    <t>2000136</t>
  </si>
  <si>
    <t>2006</t>
  </si>
  <si>
    <t>2000083</t>
  </si>
  <si>
    <t>2000081</t>
  </si>
  <si>
    <t>2000320</t>
  </si>
  <si>
    <t>SIEMENS SAS</t>
  </si>
  <si>
    <t>RENOUVELLEMENT CDS N°940075117</t>
  </si>
  <si>
    <t>2000185</t>
  </si>
  <si>
    <t>RENOUVELLEMENT CDS N°940080211</t>
  </si>
  <si>
    <t>RENOUVELLEMENT CDS N°940080668</t>
  </si>
  <si>
    <t>RENOUVELLEMENT CDS MANGASSAYE</t>
  </si>
  <si>
    <t>2000168</t>
  </si>
  <si>
    <t>RENOUVELLEMENT CDS N°940080581</t>
  </si>
  <si>
    <t>MALAISE SECURITE</t>
  </si>
  <si>
    <t>ENTRETIEN CLOTURE EXTERIEURES</t>
  </si>
  <si>
    <t>DEPLACEMENT</t>
  </si>
  <si>
    <t>2000263</t>
  </si>
  <si>
    <t>SARL CODA SECURITE</t>
  </si>
  <si>
    <t>CONTROLE Q18</t>
  </si>
  <si>
    <t>2000195</t>
  </si>
  <si>
    <t>2000175</t>
  </si>
  <si>
    <t>2000085</t>
  </si>
  <si>
    <t>DE</t>
  </si>
  <si>
    <t>EDF R&amp;D DPT MFEE</t>
  </si>
  <si>
    <t>2005</t>
  </si>
  <si>
    <t>2000253</t>
  </si>
  <si>
    <t>ACCU-RUN</t>
  </si>
  <si>
    <t>2000159</t>
  </si>
  <si>
    <t>2000199</t>
  </si>
  <si>
    <t>2000128</t>
  </si>
  <si>
    <t>2000172</t>
  </si>
  <si>
    <t>2000178</t>
  </si>
  <si>
    <t>2000163</t>
  </si>
  <si>
    <t>2000201</t>
  </si>
  <si>
    <t>2000299</t>
  </si>
  <si>
    <t>PROMONET-PROMEDICAL</t>
  </si>
  <si>
    <t>2000167</t>
  </si>
  <si>
    <t>2000180</t>
  </si>
  <si>
    <t>2000298</t>
  </si>
  <si>
    <t>2000295</t>
  </si>
  <si>
    <t>2000300</t>
  </si>
  <si>
    <t>2000142</t>
  </si>
  <si>
    <t>2000189</t>
  </si>
  <si>
    <t>2000165</t>
  </si>
  <si>
    <t>2000188</t>
  </si>
  <si>
    <t>2000174</t>
  </si>
  <si>
    <t>2000057</t>
  </si>
  <si>
    <t>2000187</t>
  </si>
  <si>
    <t>2000112</t>
  </si>
  <si>
    <t>AVT*</t>
  </si>
  <si>
    <t>PFT*</t>
  </si>
  <si>
    <t>SCTE PROPRETE SERVICES</t>
  </si>
  <si>
    <t>Nom de l'affaire</t>
  </si>
  <si>
    <t>Ctrl avec charge compta</t>
  </si>
  <si>
    <t>Code article non remonté</t>
  </si>
  <si>
    <t>0042067</t>
  </si>
  <si>
    <t>0042052</t>
  </si>
  <si>
    <t>0042068</t>
  </si>
  <si>
    <t>0042071</t>
  </si>
  <si>
    <t>A20072000117000</t>
  </si>
  <si>
    <t>A20082000017000</t>
  </si>
  <si>
    <t>A20082000085000</t>
  </si>
  <si>
    <t>A20082000112000</t>
  </si>
  <si>
    <t>A20082000125000</t>
  </si>
  <si>
    <t>A20082000239000</t>
  </si>
  <si>
    <t>A20092000168000</t>
  </si>
  <si>
    <t>A20092000178000</t>
  </si>
  <si>
    <t>A20092000185000</t>
  </si>
  <si>
    <t>A20092000196000</t>
  </si>
  <si>
    <t>A20092000201000</t>
  </si>
  <si>
    <t>A20092000263000</t>
  </si>
  <si>
    <t>A20092000273000</t>
  </si>
  <si>
    <t>A20122000309000</t>
  </si>
  <si>
    <t>0042066</t>
  </si>
  <si>
    <t>0042096</t>
  </si>
  <si>
    <t>2000116</t>
  </si>
  <si>
    <t>2000179</t>
  </si>
  <si>
    <t>AUSTRAL FROID CLIM</t>
  </si>
  <si>
    <t>2000306</t>
  </si>
  <si>
    <t>2000152</t>
  </si>
  <si>
    <t>Neutralisé par production immobilisée</t>
  </si>
  <si>
    <t>OD MARGE A PASSER EN COMPTA</t>
  </si>
  <si>
    <t>Extourne en compta des prov 2016 3,7 k€ Bellevue + 1,3k€ SERMETAL</t>
  </si>
  <si>
    <t>ok : Extourne en compta des prov 2016 3,7 k€ Bellevue + 1,3k€ SERMETAL</t>
  </si>
  <si>
    <t>OD</t>
  </si>
  <si>
    <t>Extourne 4505  02/12/2016</t>
  </si>
  <si>
    <t>FNP HTA SERMETAL</t>
  </si>
  <si>
    <t>Extourne 4506  02/12/2016</t>
  </si>
  <si>
    <t>FNP CODA TRANCHEE COUVERTE</t>
  </si>
  <si>
    <t>Extourne 4507  02/12/2016</t>
  </si>
  <si>
    <t>FNP MALAISE SECURITE</t>
  </si>
  <si>
    <t>Extourne 4508  02/12/2016</t>
  </si>
  <si>
    <t>FNP SRE HTA BELLEVUE 1216</t>
  </si>
  <si>
    <t>2000202</t>
  </si>
  <si>
    <t>2000113</t>
  </si>
  <si>
    <t>2000197</t>
  </si>
  <si>
    <t>2000348</t>
  </si>
  <si>
    <t>2000079</t>
  </si>
  <si>
    <t>2000078</t>
  </si>
  <si>
    <t>2000084</t>
  </si>
  <si>
    <t>0042028</t>
  </si>
  <si>
    <t>BUDGET SML</t>
  </si>
  <si>
    <t>2000144</t>
  </si>
  <si>
    <t>2000286</t>
  </si>
  <si>
    <t>2000379</t>
  </si>
  <si>
    <t>QUINTIN JEAN-CLAUDE</t>
  </si>
  <si>
    <t>VERIFICATION ELECTRIQUE PERIODIQUE Q18</t>
  </si>
  <si>
    <t>2000060</t>
  </si>
  <si>
    <t>2000184</t>
  </si>
  <si>
    <t>VERIFICATION ELECTRIQUE Q18</t>
  </si>
  <si>
    <t>0042058</t>
  </si>
  <si>
    <t>2000061</t>
  </si>
  <si>
    <t>2000055</t>
  </si>
  <si>
    <t>2000222</t>
  </si>
  <si>
    <t>Ventilation des locaux transformateurx : reprise prov 151</t>
  </si>
  <si>
    <t>2000183</t>
  </si>
  <si>
    <t>2000186</t>
  </si>
  <si>
    <t>2000170</t>
  </si>
  <si>
    <t>2000166</t>
  </si>
  <si>
    <t>2000135</t>
  </si>
  <si>
    <t>2000082</t>
  </si>
  <si>
    <t>2000151</t>
  </si>
  <si>
    <t>à garder en FNP pour S2</t>
  </si>
  <si>
    <t>Ecart de marge temporaire : réception à l'année</t>
  </si>
  <si>
    <t>facture 2016 passée au 01/06/16. Extourne FNP en compta.</t>
  </si>
  <si>
    <t>2000044</t>
  </si>
  <si>
    <t>SUPPORT BALAI DCD925</t>
  </si>
  <si>
    <t>Bonus : reprises faites en compta sauf Bellevue</t>
  </si>
  <si>
    <t>Monitoring SUN Rustine</t>
  </si>
  <si>
    <t>année</t>
  </si>
  <si>
    <t>INVESTISSEMENT/CHARGE EXCEPTIONNELLE</t>
  </si>
  <si>
    <t>OPTION ALU MAMLEX</t>
  </si>
  <si>
    <t>màj au 16/03/2017</t>
  </si>
  <si>
    <t>Remplacement de couverture / MAMLEX</t>
  </si>
  <si>
    <t>Traitement Termite MAMALEX</t>
  </si>
  <si>
    <t>Déplacement Onduleur  MAMALEX</t>
  </si>
  <si>
    <t>Barrière MAMALEX</t>
  </si>
  <si>
    <t>Espaces Verts ROSERAYE : cloture</t>
  </si>
  <si>
    <t>Bonus Dispo PIERREFONDS Ecart 2016</t>
  </si>
  <si>
    <t>Bonus Dispo ROSERAYE Ecart 2016</t>
  </si>
  <si>
    <t>SMOI MAMALEX A LISSER</t>
  </si>
  <si>
    <t>Réceptions 12/16 début 2017 reprises en FNP</t>
  </si>
  <si>
    <t>en cours</t>
  </si>
  <si>
    <t>REPR PROV VENTIL TRANSFO AUSTRAL FR</t>
  </si>
  <si>
    <t>REP PROV TRANSFO PFDS AUSTRAL FROID</t>
  </si>
  <si>
    <t>REP PROV CAISS.FILTR.PFDS AUSTRAL F</t>
  </si>
  <si>
    <t>réel</t>
  </si>
  <si>
    <t>A20092000146000</t>
  </si>
  <si>
    <t>A20082000243000</t>
  </si>
  <si>
    <t>A20102000261000</t>
  </si>
  <si>
    <t>Ecart</t>
  </si>
  <si>
    <t>ctrl</t>
  </si>
  <si>
    <t>Presta</t>
  </si>
  <si>
    <t>Reprise R&amp;C</t>
  </si>
  <si>
    <t>ok neutralisé en immo en cours</t>
  </si>
  <si>
    <t>Reprises FNP MANUELLES N-1</t>
  </si>
  <si>
    <t>En PRE_DIV Mais ne pas prendre car pas au budget du 604. En compta passe en 6083000 (budget à part)</t>
  </si>
  <si>
    <t>CONSEIL GENERAL</t>
  </si>
  <si>
    <t>CVC_ENT</t>
  </si>
  <si>
    <t>FOURNISSEURS DIVERS REUN</t>
  </si>
  <si>
    <t>CVC_REP</t>
  </si>
  <si>
    <t>REPARATION CLIMATISATION</t>
  </si>
  <si>
    <t>DROMART QUINC.786</t>
  </si>
  <si>
    <t>DROMART DEPOT 787</t>
  </si>
  <si>
    <t>ENTRETIEN CLIMATISATION</t>
  </si>
  <si>
    <t>NID</t>
  </si>
  <si>
    <t>CARTES DE VISITE</t>
  </si>
  <si>
    <t>BELIZAIRE THIERRY 1631</t>
  </si>
  <si>
    <t>C3 Chargé de maintenance</t>
  </si>
  <si>
    <t>Retrofit Guy Moquet</t>
  </si>
  <si>
    <t>GAIN SUR COUTS DE FONCTIONNEMENT 2018</t>
  </si>
  <si>
    <t>Révision BPO / BPR 08/2017</t>
  </si>
  <si>
    <t>Mail BPR 23/03/17</t>
  </si>
  <si>
    <t>Mail BPR 23/03/18</t>
  </si>
  <si>
    <t>EPROM pour armoire EMERSON WM15MD</t>
  </si>
  <si>
    <t>CARTE ELECTRONIQUE SCHEDA POWERFACE REV 2.0</t>
  </si>
  <si>
    <t>TECH SUP GENIE CLIM</t>
  </si>
  <si>
    <t>ANTICHUTE DIAM 10/12</t>
  </si>
  <si>
    <t>HARNAIS 2 PTS + CEINTURE MAINT</t>
  </si>
  <si>
    <t>MOUSQUETON</t>
  </si>
  <si>
    <t>CASQUE BLANC VENTILE EN12492</t>
  </si>
  <si>
    <t>SCORAMAT 1300</t>
  </si>
  <si>
    <t>EST MARINE 2082</t>
  </si>
  <si>
    <t>SOUPRAYENMESTRY 1947</t>
  </si>
  <si>
    <t>0042049</t>
  </si>
  <si>
    <t>FENG CHONG SUZANNE 9982</t>
  </si>
  <si>
    <t>CASQUE E-Man ELEC VISIERE INTEGRE - 10 000v</t>
  </si>
  <si>
    <t>STADE TH.HOARAU 1077</t>
  </si>
  <si>
    <t>Tablette Samsung Galxy Tab Active 16Go Wifi 4G</t>
  </si>
  <si>
    <t>DESODO FRUITS ROUGES AEROSOL - SICO A08547</t>
  </si>
  <si>
    <t>GANT LATEX 7-8  - LCH 4342</t>
  </si>
  <si>
    <t>TEEPOL DETERG MULTI USAGE - UEFP F7316</t>
  </si>
  <si>
    <t>SACS POUBELLE NOIR DUNA BD10040N</t>
  </si>
  <si>
    <t>CANARD DETART GEL WC SOGE-09171</t>
  </si>
  <si>
    <t>BALAI ESPERANZA - ROZE-460031</t>
  </si>
  <si>
    <t>MANCHE ALUMINIUM TTS-1043</t>
  </si>
  <si>
    <t>FRANGE FAUBERT COTON A VIS - TTS-1868</t>
  </si>
  <si>
    <t>ENSEMBLE WC BOULE + SOCLE - ROZE-500115</t>
  </si>
  <si>
    <t>ESSUIE MAINS DEVIDAGE CENTRALE SILF-122-903</t>
  </si>
  <si>
    <t>SOFT CARE SILK H200 - UEFP-6973020</t>
  </si>
  <si>
    <t>0042100</t>
  </si>
  <si>
    <t>0042086</t>
  </si>
  <si>
    <t>EXPL MAINT-P FIXE</t>
  </si>
  <si>
    <t>EXPLOIT MAINT P-FIXE</t>
  </si>
  <si>
    <t>ECHELLE 3M80 TELESTEPS</t>
  </si>
  <si>
    <t>PINCE COUPANTE 391.16VE</t>
  </si>
  <si>
    <t>LAMPE A PORTER 6V AVEC BATTERIE</t>
  </si>
  <si>
    <t>SANGLE ARRIMAGE RR 5T 9M 50MM</t>
  </si>
  <si>
    <t>BACHE 5X8M INDUSTRIELLE</t>
  </si>
  <si>
    <t>ASHAB 1665</t>
  </si>
  <si>
    <t>SOFIPA 3 1577</t>
  </si>
  <si>
    <t>GYMNASE RIVIERE ST LOUIS 1525</t>
  </si>
  <si>
    <t>LYCEE RIVIERE ST LOUIS 900</t>
  </si>
  <si>
    <t>LYCEE LEPERVANCHE 2065</t>
  </si>
  <si>
    <t>LYCEE POSSESSION 807</t>
  </si>
  <si>
    <t>LYCEE ST PAUL IV 1249</t>
  </si>
  <si>
    <t>AVENIR 1625</t>
  </si>
  <si>
    <t>SOGESLU 1462</t>
  </si>
  <si>
    <t>SORETAL BAT2 1635</t>
  </si>
  <si>
    <t>0042069</t>
  </si>
  <si>
    <t>2000008</t>
  </si>
  <si>
    <t>2000009</t>
  </si>
  <si>
    <t>2000000</t>
  </si>
  <si>
    <t>0042033</t>
  </si>
  <si>
    <t>0042090</t>
  </si>
  <si>
    <t>2000001</t>
  </si>
  <si>
    <t>2000006</t>
  </si>
  <si>
    <t>MNP 1632</t>
  </si>
  <si>
    <t>ROCHECOUSTE/ATOM 2110</t>
  </si>
  <si>
    <t>BACHAUD DUPONT KARINE 9986</t>
  </si>
  <si>
    <t>G4 1616</t>
  </si>
  <si>
    <t>LOYER D'OCCUPATION PART FIXE/SCI SIGNORINA</t>
  </si>
  <si>
    <t>SEMIR LE PORT 1604</t>
  </si>
  <si>
    <t>KENIDA 1692</t>
  </si>
  <si>
    <t>VOITURE REMPLACEMENT</t>
  </si>
  <si>
    <t>Ordinateur LENOVO S510</t>
  </si>
  <si>
    <t>LE TRIO SMPMDK 2148</t>
  </si>
  <si>
    <t>LA CAFRINE 1650</t>
  </si>
  <si>
    <t>EXPL MAINT P-FIXE</t>
  </si>
  <si>
    <t>EXPL MANT P-FIXE</t>
  </si>
  <si>
    <t>BEAURAIN DISTRIBUTION</t>
  </si>
  <si>
    <t>CLE PG TRANSIT 2 n°14627.PG</t>
  </si>
  <si>
    <t>FRAIS D'EMBALLAGE</t>
  </si>
  <si>
    <t>COREDIME</t>
  </si>
  <si>
    <t>VDI FICHE INFORM. PINCE RJ SERT</t>
  </si>
  <si>
    <t>VDI INFORM RJ11</t>
  </si>
  <si>
    <t>ALIMENTATION MODULAIRE 24</t>
  </si>
  <si>
    <t>FRAIS DE MISSION DU 06/02/2018 AU 10/02/18</t>
  </si>
  <si>
    <t>TAXE DE SEJOUR</t>
  </si>
  <si>
    <t>HOAREAU BOEUF 817</t>
  </si>
  <si>
    <t>RENOUVELLEMENT CONTRAT ENTRETIEN DERATISATION</t>
  </si>
  <si>
    <t>RENOUVELLEMENT CONTRAT ANNUEL ENTRETIEN DERATISATION</t>
  </si>
  <si>
    <t>R0</t>
  </si>
  <si>
    <t>2000289</t>
  </si>
  <si>
    <t>DIVERS MATERIELS</t>
  </si>
  <si>
    <t>LEGER MARIO1255</t>
  </si>
  <si>
    <t>STYRUN 15KG/M3</t>
  </si>
  <si>
    <t>COLLE POLYSTYRENE</t>
  </si>
  <si>
    <t>IGOLATEX 25KG</t>
  </si>
  <si>
    <t>ZISIKABOOM FR</t>
  </si>
  <si>
    <t>RAIDISSEUR N3 VERT</t>
  </si>
  <si>
    <t>2000308</t>
  </si>
  <si>
    <t>TRAVAUX RACCORDEMENT CENTRALE SPORT 2000</t>
  </si>
  <si>
    <t>AVANCE PAYE LE15/06/17</t>
  </si>
  <si>
    <t>GARDIENNAGE DEC 2017</t>
  </si>
  <si>
    <t>2000042</t>
  </si>
  <si>
    <t>BARRET JUNOT 1127</t>
  </si>
  <si>
    <t>COL B.NEFLES 1612</t>
  </si>
  <si>
    <t>COL A.D.VILLIERS 1872</t>
  </si>
  <si>
    <t>COL ETANG ST PAUL 1603</t>
  </si>
  <si>
    <t>COL L.LANGENIER 1250</t>
  </si>
  <si>
    <t>COL POINTE CHATEAUX 1419</t>
  </si>
  <si>
    <t>COL BASSIN BLEU 1643</t>
  </si>
  <si>
    <t>COL TITAN 1169</t>
  </si>
  <si>
    <t>COL S.LUCAS 1602</t>
  </si>
  <si>
    <t>COL E.ALBIUS 1619</t>
  </si>
  <si>
    <t>COL J.LAFOSSE 1623</t>
  </si>
  <si>
    <t>2000303</t>
  </si>
  <si>
    <t>MACOEST 2149</t>
  </si>
  <si>
    <t>CIEL ET TERRE SCI KAPPA 2063</t>
  </si>
  <si>
    <t>2000005</t>
  </si>
  <si>
    <t>HOAREAU CABRIS 818</t>
  </si>
  <si>
    <t>CHAUSSURE DE SECURITE</t>
  </si>
  <si>
    <t>LUNETTE CONTOUR FUME</t>
  </si>
  <si>
    <t>CASQUETTE ANTI SCALP BLEU MARINE</t>
  </si>
  <si>
    <t>GANT CUIR FLEUR DE BUFFLE T9</t>
  </si>
  <si>
    <t>DROMART 1301</t>
  </si>
  <si>
    <t>JEU 6 CLE TORX R 89R</t>
  </si>
  <si>
    <t>TEMPO TP BLANC 500ML</t>
  </si>
  <si>
    <t>TEMPO TP VERT 500ML</t>
  </si>
  <si>
    <t>TRACING + 750ML JAUNE</t>
  </si>
  <si>
    <t>FRANCE PARE-BRISE</t>
  </si>
  <si>
    <t>REMPLACEMENT PARE BRISE</t>
  </si>
  <si>
    <t>0042039</t>
  </si>
  <si>
    <t>CHABRIAT MARYSE 9992</t>
  </si>
  <si>
    <t>C2I REUNION</t>
  </si>
  <si>
    <t>Qualification du besoin : Workshop/analyse</t>
  </si>
  <si>
    <t>Rédaction des livrables : cahier des charges</t>
  </si>
  <si>
    <t>PLATOIR 48*13 INOX RENFORT</t>
  </si>
  <si>
    <t>WD40 AEROSOL 500ML</t>
  </si>
  <si>
    <t>WD40SPE GRAISSE BLANCHE 400ML</t>
  </si>
  <si>
    <t>PROTECH’HOMS</t>
  </si>
  <si>
    <t>chaussure de sécurité new land P 42</t>
  </si>
  <si>
    <t>chaussure de sécurité new land P 43</t>
  </si>
  <si>
    <t>PROSENSOR</t>
  </si>
  <si>
    <t>DIVPV MATERIEL</t>
  </si>
  <si>
    <t>COLLE SILICONE TRANSPARENTE</t>
  </si>
  <si>
    <t>FRAIS EXPEDITION</t>
  </si>
  <si>
    <t>960000000</t>
  </si>
  <si>
    <t>ECHELLE 3M30 TELESTEPS</t>
  </si>
  <si>
    <t>SUNZIL MAYOTTE</t>
  </si>
  <si>
    <t>SAMSUNG TABLETTE GALAXY TAB ACTIVE</t>
  </si>
  <si>
    <t>REFACTURATION QUOTE-PART</t>
  </si>
  <si>
    <t>FNP à passer 03/18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</si>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</sst>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[$-40C]mmm\-yy;@"/>
    <numFmt numFmtId="168" formatCode="_-* #,##0\ _€_-;\-* #,##0\ _€_-;_-* &quot;-&quot;??\ _€_-;_-@_-"/>
    <numFmt numFmtId="169" formatCode="#,##0.00\ &quot;€&quot;"/>
    <numFmt numFmtId="170" formatCode="_-* #,##0.00\ [$€-40C]_-;\-* #,##0.00\ [$€-40C]_-;_-* &quot;-&quot;??\ [$€-40C]_-;_-@_-"/>
    <numFmt numFmtId="171" formatCode="_-* #,##0.00\ _F_-;\-* #,##0.00\ _F_-;_-* &quot;-&quot;??\ _F_-;_-@_-"/>
    <numFmt numFmtId="172" formatCode="&quot;$&quot;#,##0"/>
    <numFmt numFmtId="173" formatCode="_-* #,##0.00\ [$€]_-;\-* #,##0.00\ [$€]_-;_-* &quot;-&quot;??\ [$€]_-;_-@_-"/>
  </numFmts>
  <fonts count="50" x14ac:knownFonts="1">
    <font>
      <sz val="11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</font>
    <font>
      <sz val="8"/>
      <name val="Arial"/>
      <family val="2"/>
    </font>
    <font>
      <b/>
      <sz val="12"/>
      <name val="Arial"/>
      <family val="2"/>
    </font>
    <font>
      <sz val="8"/>
      <color theme="0"/>
      <name val="Arial"/>
      <family val="2"/>
    </font>
    <font>
      <b/>
      <sz val="10"/>
      <name val="Calibri"/>
      <family val="2"/>
    </font>
    <font>
      <b/>
      <sz val="10"/>
      <color indexed="12"/>
      <name val="Calibri"/>
      <family val="2"/>
    </font>
    <font>
      <sz val="10"/>
      <name val="Calibri"/>
      <family val="2"/>
    </font>
    <font>
      <b/>
      <sz val="11"/>
      <color indexed="12"/>
      <name val="Calibri"/>
      <family val="2"/>
    </font>
    <font>
      <sz val="10"/>
      <color indexed="12"/>
      <name val="Calibri"/>
      <family val="2"/>
    </font>
    <font>
      <sz val="10"/>
      <color rgb="FFFF0000"/>
      <name val="Calibri"/>
      <family val="2"/>
    </font>
    <font>
      <u/>
      <sz val="10"/>
      <name val="Calibri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Calibri"/>
      <family val="2"/>
    </font>
    <font>
      <b/>
      <sz val="11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92D050"/>
      <name val="Calibri"/>
      <family val="2"/>
    </font>
    <font>
      <b/>
      <sz val="10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3" tint="0.39997558519241921"/>
      <name val="Calibri"/>
      <family val="2"/>
    </font>
    <font>
      <sz val="11"/>
      <name val="Calibri"/>
      <family val="2"/>
    </font>
    <font>
      <sz val="11"/>
      <color theme="9" tint="-0.249977111117893"/>
      <name val="Calibri"/>
      <family val="2"/>
    </font>
    <font>
      <b/>
      <sz val="11"/>
      <color rgb="FF00B050"/>
      <name val="Calibri"/>
      <family val="2"/>
    </font>
    <font>
      <sz val="9"/>
      <name val="Arial"/>
      <family val="2"/>
    </font>
    <font>
      <sz val="10"/>
      <name val="Arial"/>
      <family val="2"/>
    </font>
    <font>
      <sz val="8"/>
      <name val="Tahoma"/>
      <family val="2"/>
    </font>
    <font>
      <sz val="8"/>
      <name val="Verdana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sz val="11"/>
      <color indexed="8"/>
      <name val="Calibri"/>
      <family val="2"/>
    </font>
    <font>
      <b/>
      <sz val="8"/>
      <color indexed="23"/>
      <name val="Verdana"/>
      <family val="2"/>
    </font>
    <font>
      <sz val="10"/>
      <name val="Verdana"/>
      <family val="2"/>
    </font>
    <font>
      <sz val="16"/>
      <color indexed="9"/>
      <name val="Tahoma"/>
      <family val="2"/>
    </font>
    <font>
      <b/>
      <sz val="8"/>
      <color indexed="63"/>
      <name val="Verdana"/>
      <family val="2"/>
    </font>
    <font>
      <b/>
      <sz val="16"/>
      <color indexed="9"/>
      <name val="Tahoma"/>
      <family val="2"/>
    </font>
    <font>
      <sz val="11"/>
      <color rgb="FF00B050"/>
      <name val="Calibri"/>
      <family val="2"/>
    </font>
    <font>
      <sz val="11"/>
      <color rgb="FF0070C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indexed="26"/>
        <bgColor indexed="9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23"/>
        <bgColor indexed="64"/>
      </patternFill>
    </fill>
  </fills>
  <borders count="57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dashDotDot">
        <color auto="1"/>
      </right>
      <top/>
      <bottom/>
      <diagonal/>
    </border>
    <border>
      <left style="dashDotDot">
        <color auto="1"/>
      </left>
      <right style="dashDotDot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 style="dashDotDot">
        <color auto="1"/>
      </left>
      <right style="dashDotDot">
        <color auto="1"/>
      </right>
      <top/>
      <bottom style="dotted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21">
    <xf numFmtId="0" fontId="0" fillId="0" borderId="0"/>
    <xf numFmtId="0" fontId="4" fillId="0" borderId="0"/>
    <xf numFmtId="0" fontId="7" fillId="0" borderId="0"/>
    <xf numFmtId="0" fontId="4" fillId="0" borderId="0"/>
    <xf numFmtId="9" fontId="12" fillId="0" borderId="0" applyFont="0" applyFill="0" applyBorder="0" applyAlignment="0" applyProtection="0"/>
    <xf numFmtId="0" fontId="3" fillId="0" borderId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6" fontId="12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0" fontId="33" fillId="0" borderId="0"/>
    <xf numFmtId="0" fontId="1" fillId="0" borderId="0"/>
    <xf numFmtId="0" fontId="37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37" fillId="0" borderId="0" applyFont="0" applyFill="0" applyBorder="0" applyAlignment="0" applyProtection="0"/>
    <xf numFmtId="0" fontId="1" fillId="0" borderId="0"/>
    <xf numFmtId="0" fontId="7" fillId="0" borderId="0"/>
    <xf numFmtId="166" fontId="1" fillId="0" borderId="0" applyFont="0" applyFill="0" applyBorder="0" applyAlignment="0" applyProtection="0"/>
    <xf numFmtId="166" fontId="37" fillId="0" borderId="0" applyFont="0" applyFill="0" applyBorder="0" applyAlignment="0" applyProtection="0"/>
    <xf numFmtId="9" fontId="37" fillId="0" borderId="0" applyFont="0" applyFill="0" applyBorder="0" applyAlignment="0" applyProtection="0"/>
    <xf numFmtId="0" fontId="7" fillId="0" borderId="0"/>
    <xf numFmtId="171" fontId="36" fillId="0" borderId="0" applyFont="0" applyFill="0" applyBorder="0" applyAlignment="0" applyProtection="0"/>
    <xf numFmtId="171" fontId="36" fillId="0" borderId="0" applyFont="0" applyFill="0" applyBorder="0" applyAlignment="0" applyProtection="0"/>
    <xf numFmtId="0" fontId="36" fillId="0" borderId="0"/>
    <xf numFmtId="0" fontId="36" fillId="0" borderId="0"/>
    <xf numFmtId="9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166" fontId="37" fillId="0" borderId="0" applyFont="0" applyFill="0" applyBorder="0" applyAlignment="0" applyProtection="0"/>
    <xf numFmtId="0" fontId="37" fillId="0" borderId="0"/>
    <xf numFmtId="172" fontId="38" fillId="15" borderId="53" applyFont="0" applyFill="0" applyBorder="0" applyProtection="0">
      <alignment vertical="center"/>
    </xf>
    <xf numFmtId="172" fontId="38" fillId="15" borderId="53" applyFont="0" applyFill="0" applyBorder="0" applyProtection="0">
      <alignment vertical="center"/>
    </xf>
    <xf numFmtId="0" fontId="39" fillId="16" borderId="0" applyBorder="0">
      <alignment horizontal="left" vertical="center"/>
    </xf>
    <xf numFmtId="0" fontId="37" fillId="17" borderId="0" applyNumberFormat="0" applyFont="0" applyBorder="0" applyAlignment="0" applyProtection="0"/>
    <xf numFmtId="0" fontId="37" fillId="17" borderId="0" applyNumberFormat="0" applyFont="0" applyBorder="0" applyAlignment="0" applyProtection="0"/>
    <xf numFmtId="0" fontId="37" fillId="18" borderId="0" applyNumberFormat="0" applyFont="0" applyBorder="0" applyAlignment="0" applyProtection="0"/>
    <xf numFmtId="0" fontId="37" fillId="18" borderId="0" applyNumberFormat="0" applyFont="0" applyBorder="0" applyAlignment="0" applyProtection="0"/>
    <xf numFmtId="165" fontId="37" fillId="0" borderId="0" applyFont="0" applyFill="0" applyBorder="0" applyAlignment="0" applyProtection="0"/>
    <xf numFmtId="165" fontId="37" fillId="0" borderId="0" applyFont="0" applyFill="0" applyBorder="0" applyAlignment="0" applyProtection="0"/>
    <xf numFmtId="165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73" fontId="37" fillId="0" borderId="0" applyFont="0" applyFill="0" applyBorder="0" applyAlignment="0" applyProtection="0"/>
    <xf numFmtId="165" fontId="37" fillId="0" borderId="0" applyFont="0" applyFill="0" applyBorder="0" applyAlignment="0" applyProtection="0"/>
    <xf numFmtId="172" fontId="40" fillId="19" borderId="54" applyBorder="0" applyAlignment="0">
      <alignment horizontal="left" vertical="center"/>
    </xf>
    <xf numFmtId="172" fontId="41" fillId="20" borderId="56" applyBorder="0">
      <alignment horizontal="left" vertical="center"/>
    </xf>
    <xf numFmtId="172" fontId="40" fillId="19" borderId="54" applyBorder="0" applyAlignment="0">
      <alignment horizontal="left" vertical="center"/>
    </xf>
    <xf numFmtId="0" fontId="41" fillId="21" borderId="55" applyNumberFormat="0" applyBorder="0">
      <alignment horizontal="left" vertical="top"/>
    </xf>
    <xf numFmtId="0" fontId="41" fillId="15" borderId="0" applyBorder="0">
      <alignment horizontal="left" vertical="center"/>
    </xf>
    <xf numFmtId="0" fontId="41" fillId="0" borderId="55" applyNumberFormat="0" applyFill="0">
      <alignment horizontal="centerContinuous" vertical="top"/>
    </xf>
    <xf numFmtId="166" fontId="37" fillId="0" borderId="0" applyFont="0" applyFill="0" applyBorder="0" applyAlignment="0" applyProtection="0"/>
    <xf numFmtId="166" fontId="7" fillId="0" borderId="0" applyFont="0" applyFill="0" applyBorder="0" applyAlignment="0" applyProtection="0"/>
    <xf numFmtId="166" fontId="42" fillId="0" borderId="0" applyFont="0" applyFill="0" applyBorder="0" applyAlignment="0" applyProtection="0"/>
    <xf numFmtId="166" fontId="37" fillId="0" borderId="0" applyFont="0" applyFill="0" applyBorder="0" applyAlignment="0" applyProtection="0"/>
    <xf numFmtId="166" fontId="42" fillId="0" borderId="0" applyFont="0" applyFill="0" applyBorder="0" applyAlignment="0" applyProtection="0"/>
    <xf numFmtId="166" fontId="37" fillId="0" borderId="0" applyFont="0" applyFill="0" applyBorder="0" applyAlignment="0" applyProtection="0"/>
    <xf numFmtId="166" fontId="37" fillId="0" borderId="0" applyFont="0" applyFill="0" applyBorder="0" applyAlignment="0" applyProtection="0"/>
    <xf numFmtId="166" fontId="37" fillId="0" borderId="0" applyFont="0" applyFill="0" applyBorder="0" applyAlignment="0" applyProtection="0"/>
    <xf numFmtId="166" fontId="37" fillId="0" borderId="0" applyFont="0" applyFill="0" applyBorder="0" applyAlignment="0" applyProtection="0"/>
    <xf numFmtId="166" fontId="42" fillId="0" borderId="0" applyFont="0" applyFill="0" applyBorder="0" applyAlignment="0" applyProtection="0"/>
    <xf numFmtId="166" fontId="42" fillId="0" borderId="0" applyFont="0" applyFill="0" applyBorder="0" applyAlignment="0" applyProtection="0"/>
    <xf numFmtId="166" fontId="42" fillId="0" borderId="0" applyFont="0" applyFill="0" applyBorder="0" applyAlignment="0" applyProtection="0"/>
    <xf numFmtId="166" fontId="42" fillId="0" borderId="0" applyFont="0" applyFill="0" applyBorder="0" applyAlignment="0" applyProtection="0"/>
    <xf numFmtId="166" fontId="37" fillId="0" borderId="0" applyFont="0" applyFill="0" applyBorder="0" applyAlignment="0" applyProtection="0"/>
    <xf numFmtId="171" fontId="36" fillId="0" borderId="0" applyFont="0" applyFill="0" applyBorder="0" applyAlignment="0" applyProtection="0"/>
    <xf numFmtId="165" fontId="37" fillId="0" borderId="0" applyFont="0" applyFill="0" applyBorder="0" applyAlignment="0" applyProtection="0"/>
    <xf numFmtId="165" fontId="37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43" fillId="20" borderId="0">
      <alignment horizontal="left"/>
    </xf>
    <xf numFmtId="0" fontId="1" fillId="0" borderId="0"/>
    <xf numFmtId="0" fontId="3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7" fillId="0" borderId="0"/>
    <xf numFmtId="0" fontId="7" fillId="0" borderId="0"/>
    <xf numFmtId="0" fontId="7" fillId="0" borderId="0"/>
    <xf numFmtId="0" fontId="37" fillId="0" borderId="0"/>
    <xf numFmtId="0" fontId="7" fillId="0" borderId="0"/>
    <xf numFmtId="0" fontId="37" fillId="0" borderId="0"/>
    <xf numFmtId="0" fontId="37" fillId="0" borderId="0"/>
    <xf numFmtId="0" fontId="1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9" fontId="36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42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6" fillId="0" borderId="0" applyFont="0" applyFill="0" applyBorder="0" applyAlignment="0" applyProtection="0"/>
    <xf numFmtId="0" fontId="45" fillId="16" borderId="0">
      <alignment horizontal="left"/>
    </xf>
    <xf numFmtId="0" fontId="46" fillId="16" borderId="0" applyBorder="0">
      <alignment horizontal="left" vertical="center"/>
    </xf>
    <xf numFmtId="0" fontId="47" fillId="22" borderId="0" applyBorder="0">
      <alignment horizontal="left" vertical="center"/>
    </xf>
  </cellStyleXfs>
  <cellXfs count="210">
    <xf numFmtId="0" fontId="0" fillId="0" borderId="0" xfId="0"/>
    <xf numFmtId="0" fontId="0" fillId="0" borderId="0" xfId="0" applyAlignment="1">
      <alignment vertical="center" wrapText="1"/>
    </xf>
    <xf numFmtId="0" fontId="8" fillId="0" borderId="0" xfId="0" applyFont="1" applyAlignment="1">
      <alignment horizontal="center" vertical="center" wrapText="1"/>
    </xf>
    <xf numFmtId="0" fontId="4" fillId="0" borderId="2" xfId="1" applyBorder="1" applyAlignment="1">
      <alignment vertical="center" wrapText="1"/>
    </xf>
    <xf numFmtId="0" fontId="4" fillId="0" borderId="2" xfId="1" applyFont="1" applyBorder="1" applyAlignment="1">
      <alignment vertical="center" wrapText="1"/>
    </xf>
    <xf numFmtId="0" fontId="6" fillId="0" borderId="2" xfId="1" applyFont="1" applyBorder="1" applyAlignment="1">
      <alignment vertical="center" wrapText="1"/>
    </xf>
    <xf numFmtId="0" fontId="4" fillId="0" borderId="4" xfId="1" applyBorder="1" applyAlignment="1">
      <alignment vertical="center" wrapText="1"/>
    </xf>
    <xf numFmtId="0" fontId="4" fillId="0" borderId="6" xfId="1" applyBorder="1" applyAlignment="1">
      <alignment vertical="center" wrapText="1"/>
    </xf>
    <xf numFmtId="0" fontId="4" fillId="0" borderId="6" xfId="1" applyFont="1" applyBorder="1" applyAlignment="1">
      <alignment vertical="center" wrapText="1"/>
    </xf>
    <xf numFmtId="0" fontId="6" fillId="0" borderId="6" xfId="1" applyFont="1" applyBorder="1" applyAlignment="1">
      <alignment vertical="center" wrapText="1"/>
    </xf>
    <xf numFmtId="0" fontId="5" fillId="3" borderId="8" xfId="1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vertical="center" wrapText="1"/>
    </xf>
    <xf numFmtId="0" fontId="5" fillId="3" borderId="3" xfId="1" applyFont="1" applyFill="1" applyBorder="1" applyAlignment="1">
      <alignment vertical="center" wrapText="1"/>
    </xf>
    <xf numFmtId="0" fontId="9" fillId="2" borderId="5" xfId="1" applyFont="1" applyFill="1" applyBorder="1" applyAlignment="1">
      <alignment horizontal="center" vertical="center" wrapText="1"/>
    </xf>
    <xf numFmtId="0" fontId="9" fillId="2" borderId="9" xfId="1" applyFont="1" applyFill="1" applyBorder="1" applyAlignment="1">
      <alignment horizontal="center" vertical="center" wrapText="1"/>
    </xf>
    <xf numFmtId="0" fontId="4" fillId="0" borderId="6" xfId="1" applyFill="1" applyBorder="1" applyAlignment="1">
      <alignment vertical="center" wrapText="1"/>
    </xf>
    <xf numFmtId="0" fontId="4" fillId="0" borderId="7" xfId="1" applyFill="1" applyBorder="1" applyAlignment="1">
      <alignment vertical="center" wrapText="1"/>
    </xf>
    <xf numFmtId="0" fontId="5" fillId="3" borderId="10" xfId="1" applyFont="1" applyFill="1" applyBorder="1" applyAlignment="1">
      <alignment vertical="center" wrapText="1"/>
    </xf>
    <xf numFmtId="0" fontId="4" fillId="0" borderId="11" xfId="1" applyBorder="1" applyAlignment="1">
      <alignment vertical="center" wrapText="1"/>
    </xf>
    <xf numFmtId="0" fontId="4" fillId="0" borderId="12" xfId="1" applyBorder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/>
    <xf numFmtId="0" fontId="11" fillId="0" borderId="0" xfId="0" applyFont="1" applyAlignment="1">
      <alignment vertical="center" wrapText="1"/>
    </xf>
    <xf numFmtId="0" fontId="3" fillId="0" borderId="0" xfId="5"/>
    <xf numFmtId="0" fontId="14" fillId="0" borderId="8" xfId="5" applyNumberFormat="1" applyFont="1" applyFill="1" applyBorder="1" applyAlignment="1">
      <alignment horizontal="left" vertical="top" wrapText="1"/>
    </xf>
    <xf numFmtId="0" fontId="14" fillId="0" borderId="13" xfId="5" applyNumberFormat="1" applyFont="1" applyFill="1" applyBorder="1" applyAlignment="1">
      <alignment horizontal="center" vertical="center" wrapText="1"/>
    </xf>
    <xf numFmtId="0" fontId="13" fillId="0" borderId="0" xfId="5" applyNumberFormat="1" applyFont="1" applyFill="1" applyBorder="1" applyAlignment="1">
      <alignment vertical="center"/>
    </xf>
    <xf numFmtId="0" fontId="15" fillId="0" borderId="0" xfId="5" applyNumberFormat="1" applyFont="1" applyFill="1" applyBorder="1" applyAlignment="1">
      <alignment vertical="center"/>
    </xf>
    <xf numFmtId="0" fontId="16" fillId="0" borderId="8" xfId="5" applyFont="1" applyFill="1" applyBorder="1"/>
    <xf numFmtId="0" fontId="17" fillId="0" borderId="25" xfId="5" applyFont="1" applyFill="1" applyBorder="1" applyProtection="1"/>
    <xf numFmtId="168" fontId="17" fillId="0" borderId="26" xfId="6" applyNumberFormat="1" applyFont="1" applyFill="1" applyBorder="1" applyAlignment="1">
      <alignment horizontal="right"/>
    </xf>
    <xf numFmtId="168" fontId="17" fillId="0" borderId="27" xfId="6" applyNumberFormat="1" applyFont="1" applyFill="1" applyBorder="1" applyAlignment="1">
      <alignment horizontal="right"/>
    </xf>
    <xf numFmtId="0" fontId="17" fillId="0" borderId="31" xfId="5" applyFont="1" applyFill="1" applyBorder="1" applyProtection="1"/>
    <xf numFmtId="168" fontId="17" fillId="0" borderId="18" xfId="6" applyNumberFormat="1" applyFont="1" applyFill="1" applyBorder="1" applyProtection="1">
      <protection locked="0"/>
    </xf>
    <xf numFmtId="168" fontId="17" fillId="0" borderId="2" xfId="6" applyNumberFormat="1" applyFont="1" applyFill="1" applyBorder="1" applyProtection="1">
      <protection locked="0"/>
    </xf>
    <xf numFmtId="168" fontId="19" fillId="0" borderId="9" xfId="6" applyNumberFormat="1" applyFont="1" applyFill="1" applyBorder="1" applyProtection="1">
      <protection locked="0"/>
    </xf>
    <xf numFmtId="10" fontId="21" fillId="0" borderId="33" xfId="7" applyNumberFormat="1" applyFont="1" applyFill="1" applyBorder="1"/>
    <xf numFmtId="0" fontId="14" fillId="0" borderId="0" xfId="5" applyNumberFormat="1" applyFont="1" applyFill="1" applyBorder="1" applyAlignment="1">
      <alignment horizontal="left" vertical="top" wrapText="1"/>
    </xf>
    <xf numFmtId="0" fontId="14" fillId="0" borderId="0" xfId="5" applyNumberFormat="1" applyFont="1" applyFill="1" applyBorder="1" applyAlignment="1">
      <alignment horizontal="center" vertical="center" wrapText="1"/>
    </xf>
    <xf numFmtId="168" fontId="17" fillId="0" borderId="37" xfId="6" applyNumberFormat="1" applyFont="1" applyFill="1" applyBorder="1" applyAlignment="1">
      <alignment horizontal="right"/>
    </xf>
    <xf numFmtId="168" fontId="17" fillId="0" borderId="42" xfId="6" applyNumberFormat="1" applyFont="1" applyFill="1" applyBorder="1" applyProtection="1">
      <protection locked="0"/>
    </xf>
    <xf numFmtId="168" fontId="19" fillId="0" borderId="43" xfId="6" applyNumberFormat="1" applyFont="1" applyFill="1" applyBorder="1" applyProtection="1">
      <protection locked="0"/>
    </xf>
    <xf numFmtId="168" fontId="19" fillId="0" borderId="41" xfId="6" applyNumberFormat="1" applyFont="1" applyFill="1" applyBorder="1" applyProtection="1">
      <protection locked="0"/>
    </xf>
    <xf numFmtId="167" fontId="16" fillId="0" borderId="17" xfId="6" applyNumberFormat="1" applyFont="1" applyFill="1" applyBorder="1" applyAlignment="1">
      <alignment horizontal="center" vertical="center" wrapText="1"/>
    </xf>
    <xf numFmtId="167" fontId="16" fillId="0" borderId="41" xfId="6" applyNumberFormat="1" applyFont="1" applyFill="1" applyBorder="1" applyAlignment="1">
      <alignment horizontal="center" vertical="center" wrapText="1"/>
    </xf>
    <xf numFmtId="0" fontId="16" fillId="4" borderId="14" xfId="5" applyFont="1" applyFill="1" applyBorder="1" applyAlignment="1">
      <alignment horizontal="center" vertical="center"/>
    </xf>
    <xf numFmtId="0" fontId="18" fillId="6" borderId="28" xfId="5" applyNumberFormat="1" applyFont="1" applyFill="1" applyBorder="1" applyProtection="1">
      <protection locked="0"/>
    </xf>
    <xf numFmtId="0" fontId="18" fillId="6" borderId="22" xfId="5" applyNumberFormat="1" applyFont="1" applyFill="1" applyBorder="1" applyProtection="1">
      <protection locked="0"/>
    </xf>
    <xf numFmtId="0" fontId="18" fillId="6" borderId="19" xfId="5" applyNumberFormat="1" applyFont="1" applyFill="1" applyBorder="1" applyProtection="1">
      <protection locked="0"/>
    </xf>
    <xf numFmtId="0" fontId="22" fillId="6" borderId="28" xfId="5" applyNumberFormat="1" applyFont="1" applyFill="1" applyBorder="1" applyProtection="1">
      <protection locked="0"/>
    </xf>
    <xf numFmtId="0" fontId="22" fillId="6" borderId="1" xfId="5" applyFont="1" applyFill="1" applyBorder="1"/>
    <xf numFmtId="0" fontId="23" fillId="6" borderId="1" xfId="5" applyNumberFormat="1" applyFont="1" applyFill="1" applyBorder="1" applyProtection="1">
      <protection locked="0"/>
    </xf>
    <xf numFmtId="0" fontId="18" fillId="6" borderId="1" xfId="5" applyNumberFormat="1" applyFont="1" applyFill="1" applyBorder="1" applyProtection="1">
      <protection locked="0"/>
    </xf>
    <xf numFmtId="0" fontId="21" fillId="0" borderId="3" xfId="5" applyNumberFormat="1" applyFont="1" applyFill="1" applyBorder="1" applyProtection="1">
      <protection locked="0"/>
    </xf>
    <xf numFmtId="10" fontId="21" fillId="0" borderId="44" xfId="7" applyNumberFormat="1" applyFont="1" applyFill="1" applyBorder="1"/>
    <xf numFmtId="10" fontId="21" fillId="0" borderId="4" xfId="7" applyNumberFormat="1" applyFont="1" applyFill="1" applyBorder="1"/>
    <xf numFmtId="0" fontId="17" fillId="0" borderId="8" xfId="5" applyFont="1" applyFill="1" applyBorder="1" applyProtection="1"/>
    <xf numFmtId="168" fontId="17" fillId="6" borderId="34" xfId="6" applyNumberFormat="1" applyFont="1" applyFill="1" applyBorder="1" applyAlignment="1">
      <alignment horizontal="center"/>
    </xf>
    <xf numFmtId="168" fontId="17" fillId="6" borderId="35" xfId="6" applyNumberFormat="1" applyFont="1" applyFill="1" applyBorder="1" applyAlignment="1">
      <alignment horizontal="center"/>
    </xf>
    <xf numFmtId="168" fontId="17" fillId="6" borderId="18" xfId="6" applyNumberFormat="1" applyFont="1" applyFill="1" applyBorder="1" applyAlignment="1">
      <alignment horizontal="center"/>
    </xf>
    <xf numFmtId="168" fontId="17" fillId="6" borderId="2" xfId="6" applyNumberFormat="1" applyFont="1" applyFill="1" applyBorder="1" applyAlignment="1">
      <alignment horizontal="center"/>
    </xf>
    <xf numFmtId="168" fontId="18" fillId="6" borderId="21" xfId="6" applyNumberFormat="1" applyFont="1" applyFill="1" applyBorder="1" applyAlignment="1">
      <alignment horizontal="right"/>
    </xf>
    <xf numFmtId="168" fontId="18" fillId="6" borderId="36" xfId="6" applyNumberFormat="1" applyFont="1" applyFill="1" applyBorder="1" applyAlignment="1">
      <alignment horizontal="right"/>
    </xf>
    <xf numFmtId="168" fontId="18" fillId="6" borderId="20" xfId="6" applyNumberFormat="1" applyFont="1" applyFill="1" applyBorder="1" applyAlignment="1">
      <alignment horizontal="right"/>
    </xf>
    <xf numFmtId="168" fontId="18" fillId="6" borderId="18" xfId="6" applyNumberFormat="1" applyFont="1" applyFill="1" applyBorder="1"/>
    <xf numFmtId="168" fontId="18" fillId="6" borderId="42" xfId="6" applyNumberFormat="1" applyFont="1" applyFill="1" applyBorder="1"/>
    <xf numFmtId="168" fontId="18" fillId="6" borderId="2" xfId="6" applyNumberFormat="1" applyFont="1" applyFill="1" applyBorder="1"/>
    <xf numFmtId="168" fontId="18" fillId="6" borderId="18" xfId="6" applyNumberFormat="1" applyFont="1" applyFill="1" applyBorder="1" applyAlignment="1">
      <alignment horizontal="right"/>
    </xf>
    <xf numFmtId="168" fontId="20" fillId="6" borderId="18" xfId="6" applyNumberFormat="1" applyFont="1" applyFill="1" applyBorder="1"/>
    <xf numFmtId="0" fontId="24" fillId="7" borderId="22" xfId="5" applyNumberFormat="1" applyFont="1" applyFill="1" applyBorder="1" applyProtection="1">
      <protection locked="0"/>
    </xf>
    <xf numFmtId="168" fontId="18" fillId="7" borderId="24" xfId="6" applyNumberFormat="1" applyFont="1" applyFill="1" applyBorder="1"/>
    <xf numFmtId="168" fontId="18" fillId="7" borderId="39" xfId="6" applyNumberFormat="1" applyFont="1" applyFill="1" applyBorder="1"/>
    <xf numFmtId="168" fontId="18" fillId="7" borderId="23" xfId="6" applyNumberFormat="1" applyFont="1" applyFill="1" applyBorder="1"/>
    <xf numFmtId="0" fontId="18" fillId="7" borderId="22" xfId="5" applyNumberFormat="1" applyFont="1" applyFill="1" applyBorder="1" applyProtection="1">
      <protection locked="0"/>
    </xf>
    <xf numFmtId="168" fontId="16" fillId="7" borderId="38" xfId="6" applyNumberFormat="1" applyFont="1" applyFill="1" applyBorder="1" applyAlignment="1">
      <alignment horizontal="center"/>
    </xf>
    <xf numFmtId="168" fontId="16" fillId="7" borderId="30" xfId="6" applyNumberFormat="1" applyFont="1" applyFill="1" applyBorder="1" applyAlignment="1">
      <alignment horizontal="center"/>
    </xf>
    <xf numFmtId="168" fontId="16" fillId="7" borderId="29" xfId="6" applyNumberFormat="1" applyFont="1" applyFill="1" applyBorder="1" applyAlignment="1">
      <alignment horizontal="center"/>
    </xf>
    <xf numFmtId="14" fontId="25" fillId="0" borderId="9" xfId="5" applyNumberFormat="1" applyFont="1" applyFill="1" applyBorder="1" applyAlignment="1">
      <alignment horizontal="center" vertical="center" wrapText="1"/>
    </xf>
    <xf numFmtId="167" fontId="16" fillId="5" borderId="17" xfId="6" applyNumberFormat="1" applyFont="1" applyFill="1" applyBorder="1" applyAlignment="1">
      <alignment horizontal="center" vertical="center" wrapText="1"/>
    </xf>
    <xf numFmtId="167" fontId="16" fillId="5" borderId="45" xfId="6" applyNumberFormat="1" applyFont="1" applyFill="1" applyBorder="1" applyAlignment="1">
      <alignment horizontal="center" vertical="center" wrapText="1"/>
    </xf>
    <xf numFmtId="167" fontId="16" fillId="5" borderId="41" xfId="6" applyNumberFormat="1" applyFont="1" applyFill="1" applyBorder="1" applyAlignment="1">
      <alignment horizontal="center" vertical="center" wrapText="1"/>
    </xf>
    <xf numFmtId="168" fontId="17" fillId="5" borderId="18" xfId="6" applyNumberFormat="1" applyFont="1" applyFill="1" applyBorder="1" applyAlignment="1">
      <alignment horizontal="center"/>
    </xf>
    <xf numFmtId="168" fontId="17" fillId="5" borderId="46" xfId="6" applyNumberFormat="1" applyFont="1" applyFill="1" applyBorder="1" applyAlignment="1">
      <alignment horizontal="center"/>
    </xf>
    <xf numFmtId="168" fontId="18" fillId="5" borderId="21" xfId="6" applyNumberFormat="1" applyFont="1" applyFill="1" applyBorder="1" applyAlignment="1">
      <alignment horizontal="right"/>
    </xf>
    <xf numFmtId="168" fontId="18" fillId="5" borderId="47" xfId="6" applyNumberFormat="1" applyFont="1" applyFill="1" applyBorder="1" applyAlignment="1">
      <alignment horizontal="right"/>
    </xf>
    <xf numFmtId="168" fontId="17" fillId="5" borderId="27" xfId="6" applyNumberFormat="1" applyFont="1" applyFill="1" applyBorder="1" applyAlignment="1">
      <alignment horizontal="right"/>
    </xf>
    <xf numFmtId="168" fontId="17" fillId="5" borderId="48" xfId="6" applyNumberFormat="1" applyFont="1" applyFill="1" applyBorder="1" applyAlignment="1">
      <alignment horizontal="right"/>
    </xf>
    <xf numFmtId="168" fontId="16" fillId="5" borderId="30" xfId="6" applyNumberFormat="1" applyFont="1" applyFill="1" applyBorder="1" applyAlignment="1">
      <alignment horizontal="center"/>
    </xf>
    <xf numFmtId="168" fontId="16" fillId="5" borderId="49" xfId="6" applyNumberFormat="1" applyFont="1" applyFill="1" applyBorder="1" applyAlignment="1">
      <alignment horizontal="center"/>
    </xf>
    <xf numFmtId="168" fontId="18" fillId="5" borderId="24" xfId="6" applyNumberFormat="1" applyFont="1" applyFill="1" applyBorder="1"/>
    <xf numFmtId="168" fontId="18" fillId="5" borderId="50" xfId="6" applyNumberFormat="1" applyFont="1" applyFill="1" applyBorder="1"/>
    <xf numFmtId="168" fontId="18" fillId="5" borderId="27" xfId="6" applyNumberFormat="1" applyFont="1" applyFill="1" applyBorder="1"/>
    <xf numFmtId="168" fontId="18" fillId="5" borderId="48" xfId="6" applyNumberFormat="1" applyFont="1" applyFill="1" applyBorder="1"/>
    <xf numFmtId="168" fontId="20" fillId="5" borderId="21" xfId="6" applyNumberFormat="1" applyFont="1" applyFill="1" applyBorder="1"/>
    <xf numFmtId="168" fontId="20" fillId="5" borderId="47" xfId="6" applyNumberFormat="1" applyFont="1" applyFill="1" applyBorder="1"/>
    <xf numFmtId="168" fontId="18" fillId="5" borderId="21" xfId="6" applyNumberFormat="1" applyFont="1" applyFill="1" applyBorder="1"/>
    <xf numFmtId="168" fontId="18" fillId="5" borderId="47" xfId="6" applyNumberFormat="1" applyFont="1" applyFill="1" applyBorder="1"/>
    <xf numFmtId="168" fontId="17" fillId="5" borderId="32" xfId="6" applyNumberFormat="1" applyFont="1" applyFill="1" applyBorder="1" applyProtection="1">
      <protection locked="0"/>
    </xf>
    <xf numFmtId="168" fontId="17" fillId="5" borderId="51" xfId="6" applyNumberFormat="1" applyFont="1" applyFill="1" applyBorder="1" applyProtection="1">
      <protection locked="0"/>
    </xf>
    <xf numFmtId="168" fontId="19" fillId="5" borderId="17" xfId="6" applyNumberFormat="1" applyFont="1" applyFill="1" applyBorder="1" applyProtection="1">
      <protection locked="0"/>
    </xf>
    <xf numFmtId="168" fontId="19" fillId="5" borderId="45" xfId="6" applyNumberFormat="1" applyFont="1" applyFill="1" applyBorder="1" applyProtection="1">
      <protection locked="0"/>
    </xf>
    <xf numFmtId="10" fontId="21" fillId="5" borderId="33" xfId="7" applyNumberFormat="1" applyFont="1" applyFill="1" applyBorder="1"/>
    <xf numFmtId="10" fontId="21" fillId="5" borderId="52" xfId="7" applyNumberFormat="1" applyFont="1" applyFill="1" applyBorder="1"/>
    <xf numFmtId="9" fontId="18" fillId="5" borderId="42" xfId="4" applyFont="1" applyFill="1" applyBorder="1" applyAlignment="1">
      <alignment horizontal="center"/>
    </xf>
    <xf numFmtId="9" fontId="16" fillId="5" borderId="38" xfId="4" applyFont="1" applyFill="1" applyBorder="1" applyAlignment="1">
      <alignment horizontal="center"/>
    </xf>
    <xf numFmtId="9" fontId="18" fillId="5" borderId="36" xfId="4" applyFont="1" applyFill="1" applyBorder="1" applyAlignment="1">
      <alignment horizontal="center"/>
    </xf>
    <xf numFmtId="9" fontId="17" fillId="5" borderId="37" xfId="4" applyFont="1" applyFill="1" applyBorder="1" applyAlignment="1">
      <alignment horizontal="center"/>
    </xf>
    <xf numFmtId="9" fontId="18" fillId="5" borderId="39" xfId="4" applyFont="1" applyFill="1" applyBorder="1" applyAlignment="1">
      <alignment horizontal="center"/>
    </xf>
    <xf numFmtId="9" fontId="18" fillId="5" borderId="37" xfId="4" applyFont="1" applyFill="1" applyBorder="1" applyAlignment="1">
      <alignment horizontal="center"/>
    </xf>
    <xf numFmtId="9" fontId="20" fillId="5" borderId="36" xfId="4" applyFont="1" applyFill="1" applyBorder="1" applyAlignment="1">
      <alignment horizontal="center"/>
    </xf>
    <xf numFmtId="9" fontId="17" fillId="5" borderId="40" xfId="4" applyFont="1" applyFill="1" applyBorder="1" applyAlignment="1" applyProtection="1">
      <alignment horizontal="center"/>
      <protection locked="0"/>
    </xf>
    <xf numFmtId="9" fontId="19" fillId="5" borderId="41" xfId="4" applyFont="1" applyFill="1" applyBorder="1" applyAlignment="1" applyProtection="1">
      <alignment horizontal="center"/>
      <protection locked="0"/>
    </xf>
    <xf numFmtId="9" fontId="21" fillId="5" borderId="44" xfId="4" applyFont="1" applyFill="1" applyBorder="1" applyAlignment="1">
      <alignment horizontal="center"/>
    </xf>
    <xf numFmtId="169" fontId="0" fillId="0" borderId="0" xfId="0" applyNumberFormat="1"/>
    <xf numFmtId="0" fontId="0" fillId="8" borderId="0" xfId="0" applyFill="1"/>
    <xf numFmtId="0" fontId="0" fillId="9" borderId="0" xfId="0" applyFill="1"/>
    <xf numFmtId="0" fontId="27" fillId="8" borderId="0" xfId="0" applyFont="1" applyFill="1"/>
    <xf numFmtId="0" fontId="27" fillId="0" borderId="0" xfId="0" applyFont="1"/>
    <xf numFmtId="165" fontId="0" fillId="0" borderId="0" xfId="0" applyNumberFormat="1"/>
    <xf numFmtId="0" fontId="0" fillId="0" borderId="0" xfId="0" applyFill="1"/>
    <xf numFmtId="14" fontId="0" fillId="0" borderId="0" xfId="0" applyNumberFormat="1"/>
    <xf numFmtId="0" fontId="0" fillId="4" borderId="0" xfId="0" applyFill="1"/>
    <xf numFmtId="0" fontId="27" fillId="0" borderId="0" xfId="0" applyFont="1" applyFill="1"/>
    <xf numFmtId="14" fontId="28" fillId="11" borderId="0" xfId="0" applyNumberFormat="1" applyFont="1" applyFill="1"/>
    <xf numFmtId="167" fontId="7" fillId="11" borderId="0" xfId="0" applyNumberFormat="1" applyFont="1" applyFill="1"/>
    <xf numFmtId="1" fontId="0" fillId="0" borderId="0" xfId="0" applyNumberFormat="1"/>
    <xf numFmtId="168" fontId="0" fillId="0" borderId="0" xfId="0" applyNumberFormat="1"/>
    <xf numFmtId="0" fontId="7" fillId="0" borderId="0" xfId="0" quotePrefix="1" applyFont="1"/>
    <xf numFmtId="0" fontId="6" fillId="0" borderId="0" xfId="5" applyFont="1"/>
    <xf numFmtId="0" fontId="3" fillId="0" borderId="0" xfId="5" applyAlignment="1">
      <alignment horizontal="center"/>
    </xf>
    <xf numFmtId="0" fontId="0" fillId="4" borderId="0" xfId="0" applyFill="1" applyAlignment="1">
      <alignment horizontal="center"/>
    </xf>
    <xf numFmtId="166" fontId="0" fillId="0" borderId="0" xfId="8" applyFont="1"/>
    <xf numFmtId="168" fontId="17" fillId="4" borderId="37" xfId="6" applyNumberFormat="1" applyFont="1" applyFill="1" applyBorder="1" applyAlignment="1">
      <alignment horizontal="right"/>
    </xf>
    <xf numFmtId="168" fontId="21" fillId="4" borderId="24" xfId="6" applyNumberFormat="1" applyFont="1" applyFill="1" applyBorder="1"/>
    <xf numFmtId="168" fontId="29" fillId="4" borderId="38" xfId="6" applyNumberFormat="1" applyFont="1" applyFill="1" applyBorder="1" applyAlignment="1">
      <alignment horizontal="center"/>
    </xf>
    <xf numFmtId="168" fontId="21" fillId="4" borderId="42" xfId="6" applyNumberFormat="1" applyFont="1" applyFill="1" applyBorder="1"/>
    <xf numFmtId="168" fontId="17" fillId="4" borderId="27" xfId="6" applyNumberFormat="1" applyFont="1" applyFill="1" applyBorder="1" applyAlignment="1">
      <alignment horizontal="right"/>
    </xf>
    <xf numFmtId="9" fontId="7" fillId="0" borderId="0" xfId="4" applyFont="1"/>
    <xf numFmtId="0" fontId="0" fillId="0" borderId="0" xfId="0" quotePrefix="1"/>
    <xf numFmtId="0" fontId="18" fillId="11" borderId="0" xfId="5" applyNumberFormat="1" applyFont="1" applyFill="1" applyBorder="1" applyProtection="1">
      <protection locked="0"/>
    </xf>
    <xf numFmtId="0" fontId="7" fillId="4" borderId="0" xfId="0" applyFont="1" applyFill="1"/>
    <xf numFmtId="0" fontId="0" fillId="0" borderId="0" xfId="0"/>
    <xf numFmtId="14" fontId="0" fillId="0" borderId="0" xfId="0" applyNumberFormat="1"/>
    <xf numFmtId="168" fontId="0" fillId="4" borderId="0" xfId="0" applyNumberFormat="1" applyFill="1"/>
    <xf numFmtId="168" fontId="0" fillId="4" borderId="0" xfId="8" applyNumberFormat="1" applyFont="1" applyFill="1"/>
    <xf numFmtId="168" fontId="32" fillId="4" borderId="0" xfId="8" applyNumberFormat="1" applyFont="1" applyFill="1"/>
    <xf numFmtId="168" fontId="7" fillId="4" borderId="0" xfId="8" applyNumberFormat="1" applyFont="1" applyFill="1"/>
    <xf numFmtId="168" fontId="34" fillId="4" borderId="0" xfId="8" applyNumberFormat="1" applyFont="1" applyFill="1"/>
    <xf numFmtId="168" fontId="35" fillId="4" borderId="0" xfId="8" applyNumberFormat="1" applyFont="1" applyFill="1"/>
    <xf numFmtId="1" fontId="0" fillId="4" borderId="0" xfId="0" applyNumberFormat="1" applyFill="1"/>
    <xf numFmtId="0" fontId="1" fillId="0" borderId="0" xfId="12"/>
    <xf numFmtId="2" fontId="1" fillId="0" borderId="0" xfId="12" applyNumberFormat="1"/>
    <xf numFmtId="165" fontId="1" fillId="0" borderId="0" xfId="12" applyNumberFormat="1"/>
    <xf numFmtId="0" fontId="1" fillId="4" borderId="0" xfId="12" applyFill="1"/>
    <xf numFmtId="165" fontId="1" fillId="0" borderId="0" xfId="12" applyNumberFormat="1" applyFill="1"/>
    <xf numFmtId="165" fontId="1" fillId="0" borderId="0" xfId="12" applyNumberFormat="1" applyFont="1"/>
    <xf numFmtId="165" fontId="27" fillId="8" borderId="0" xfId="12" applyNumberFormat="1" applyFont="1" applyFill="1"/>
    <xf numFmtId="165" fontId="27" fillId="13" borderId="0" xfId="12" applyNumberFormat="1" applyFont="1" applyFill="1"/>
    <xf numFmtId="170" fontId="1" fillId="8" borderId="0" xfId="12" applyNumberFormat="1" applyFill="1"/>
    <xf numFmtId="170" fontId="1" fillId="9" borderId="0" xfId="12" applyNumberFormat="1" applyFill="1"/>
    <xf numFmtId="165" fontId="27" fillId="8" borderId="0" xfId="14" applyFont="1" applyFill="1"/>
    <xf numFmtId="0" fontId="1" fillId="10" borderId="0" xfId="12" applyFill="1"/>
    <xf numFmtId="0" fontId="27" fillId="11" borderId="0" xfId="12" applyFont="1" applyFill="1"/>
    <xf numFmtId="164" fontId="1" fillId="11" borderId="0" xfId="12" applyNumberFormat="1" applyFill="1"/>
    <xf numFmtId="165" fontId="1" fillId="11" borderId="0" xfId="12" applyNumberFormat="1" applyFont="1" applyFill="1"/>
    <xf numFmtId="0" fontId="27" fillId="10" borderId="0" xfId="12" applyFont="1" applyFill="1"/>
    <xf numFmtId="165" fontId="1" fillId="10" borderId="0" xfId="12" applyNumberFormat="1" applyFill="1"/>
    <xf numFmtId="0" fontId="27" fillId="12" borderId="0" xfId="12" applyFont="1" applyFill="1"/>
    <xf numFmtId="0" fontId="1" fillId="12" borderId="0" xfId="12" applyFill="1"/>
    <xf numFmtId="165" fontId="1" fillId="12" borderId="0" xfId="12" applyNumberFormat="1" applyFill="1"/>
    <xf numFmtId="14" fontId="1" fillId="0" borderId="0" xfId="12" applyNumberFormat="1"/>
    <xf numFmtId="165" fontId="27" fillId="10" borderId="0" xfId="12" applyNumberFormat="1" applyFont="1" applyFill="1"/>
    <xf numFmtId="9" fontId="27" fillId="10" borderId="0" xfId="12" applyNumberFormat="1" applyFont="1" applyFill="1"/>
    <xf numFmtId="0" fontId="26" fillId="11" borderId="0" xfId="12" applyFont="1" applyFill="1"/>
    <xf numFmtId="0" fontId="1" fillId="11" borderId="0" xfId="12" applyNumberFormat="1" applyFill="1" applyProtection="1">
      <protection locked="0"/>
    </xf>
    <xf numFmtId="164" fontId="27" fillId="11" borderId="0" xfId="12" applyNumberFormat="1" applyFont="1" applyFill="1"/>
    <xf numFmtId="0" fontId="1" fillId="0" borderId="0" xfId="12" applyFill="1"/>
    <xf numFmtId="0" fontId="27" fillId="0" borderId="0" xfId="12" applyFont="1"/>
    <xf numFmtId="165" fontId="1" fillId="11" borderId="0" xfId="12" applyNumberFormat="1" applyFill="1"/>
    <xf numFmtId="0" fontId="1" fillId="11" borderId="0" xfId="12" applyFill="1"/>
    <xf numFmtId="2" fontId="26" fillId="11" borderId="0" xfId="12" applyNumberFormat="1" applyFont="1" applyFill="1"/>
    <xf numFmtId="9" fontId="1" fillId="10" borderId="0" xfId="12" applyNumberFormat="1" applyFill="1"/>
    <xf numFmtId="165" fontId="1" fillId="10" borderId="0" xfId="12" applyNumberFormat="1" applyFont="1" applyFill="1"/>
    <xf numFmtId="165" fontId="1" fillId="10" borderId="0" xfId="14" applyFont="1" applyFill="1"/>
    <xf numFmtId="165" fontId="27" fillId="10" borderId="0" xfId="14" applyFont="1" applyFill="1"/>
    <xf numFmtId="164" fontId="27" fillId="13" borderId="0" xfId="12" applyNumberFormat="1" applyFont="1" applyFill="1"/>
    <xf numFmtId="0" fontId="1" fillId="14" borderId="0" xfId="12" applyFill="1"/>
    <xf numFmtId="165" fontId="1" fillId="4" borderId="0" xfId="12" applyNumberFormat="1" applyFill="1"/>
    <xf numFmtId="165" fontId="27" fillId="4" borderId="0" xfId="12" applyNumberFormat="1" applyFont="1" applyFill="1"/>
    <xf numFmtId="0" fontId="36" fillId="0" borderId="0" xfId="25"/>
    <xf numFmtId="0" fontId="27" fillId="4" borderId="0" xfId="12" applyFont="1" applyFill="1"/>
    <xf numFmtId="2" fontId="27" fillId="4" borderId="0" xfId="12" applyNumberFormat="1" applyFont="1" applyFill="1"/>
    <xf numFmtId="170" fontId="27" fillId="4" borderId="0" xfId="12" applyNumberFormat="1" applyFont="1" applyFill="1"/>
    <xf numFmtId="165" fontId="1" fillId="11" borderId="0" xfId="14" applyFont="1" applyFill="1"/>
    <xf numFmtId="0" fontId="1" fillId="0" borderId="0" xfId="19" applyNumberFormat="1" applyFont="1"/>
    <xf numFmtId="164" fontId="27" fillId="0" borderId="0" xfId="12" applyNumberFormat="1" applyFont="1"/>
    <xf numFmtId="168" fontId="48" fillId="4" borderId="0" xfId="8" applyNumberFormat="1" applyFont="1" applyFill="1"/>
    <xf numFmtId="168" fontId="11" fillId="4" borderId="0" xfId="8" applyNumberFormat="1" applyFont="1" applyFill="1"/>
    <xf numFmtId="168" fontId="49" fillId="4" borderId="0" xfId="8" applyNumberFormat="1" applyFont="1" applyFill="1"/>
    <xf numFmtId="0" fontId="1" fillId="0" borderId="0" xfId="12" applyAlignment="1">
      <alignment horizontal="center" vertical="center"/>
    </xf>
    <xf numFmtId="165" fontId="1" fillId="0" borderId="0" xfId="12" applyNumberFormat="1" applyAlignment="1">
      <alignment horizontal="center" vertical="center"/>
    </xf>
    <xf numFmtId="167" fontId="16" fillId="5" borderId="8" xfId="6" applyNumberFormat="1" applyFont="1" applyFill="1" applyBorder="1" applyAlignment="1">
      <alignment horizontal="center" vertical="center" wrapText="1"/>
    </xf>
    <xf numFmtId="167" fontId="16" fillId="5" borderId="13" xfId="6" applyNumberFormat="1" applyFont="1" applyFill="1" applyBorder="1" applyAlignment="1">
      <alignment horizontal="center" vertical="center" wrapText="1"/>
    </xf>
    <xf numFmtId="167" fontId="16" fillId="5" borderId="9" xfId="6" applyNumberFormat="1" applyFont="1" applyFill="1" applyBorder="1" applyAlignment="1">
      <alignment horizontal="center" vertical="center" wrapText="1"/>
    </xf>
    <xf numFmtId="167" fontId="16" fillId="4" borderId="8" xfId="6" applyNumberFormat="1" applyFont="1" applyFill="1" applyBorder="1" applyAlignment="1">
      <alignment horizontal="center" vertical="center" wrapText="1"/>
    </xf>
    <xf numFmtId="167" fontId="16" fillId="4" borderId="9" xfId="6" applyNumberFormat="1" applyFont="1" applyFill="1" applyBorder="1" applyAlignment="1">
      <alignment horizontal="center" vertical="center" wrapText="1"/>
    </xf>
    <xf numFmtId="167" fontId="16" fillId="4" borderId="15" xfId="6" applyNumberFormat="1" applyFont="1" applyFill="1" applyBorder="1" applyAlignment="1">
      <alignment horizontal="center" vertical="center" wrapText="1"/>
    </xf>
    <xf numFmtId="167" fontId="16" fillId="4" borderId="14" xfId="6" applyNumberFormat="1" applyFont="1" applyFill="1" applyBorder="1" applyAlignment="1">
      <alignment horizontal="center" vertical="center" wrapText="1"/>
    </xf>
    <xf numFmtId="167" fontId="16" fillId="4" borderId="16" xfId="6" applyNumberFormat="1" applyFont="1" applyFill="1" applyBorder="1" applyAlignment="1">
      <alignment horizontal="center" vertical="center" wrapText="1"/>
    </xf>
  </cellXfs>
  <cellStyles count="121">
    <cellStyle name="amount" xfId="31"/>
    <cellStyle name="amount 2" xfId="32"/>
    <cellStyle name="Body text" xfId="33"/>
    <cellStyle name="Entrée Mézanine" xfId="34"/>
    <cellStyle name="Entrée Mézanine 2" xfId="35"/>
    <cellStyle name="Entrée utilisateur" xfId="36"/>
    <cellStyle name="Entrée utilisateur 2" xfId="37"/>
    <cellStyle name="Euro" xfId="16"/>
    <cellStyle name="Euro 10" xfId="38"/>
    <cellStyle name="Euro 11" xfId="39"/>
    <cellStyle name="Euro 2" xfId="40"/>
    <cellStyle name="Euro 2 2" xfId="41"/>
    <cellStyle name="Euro 3" xfId="42"/>
    <cellStyle name="Euro 3 2" xfId="43"/>
    <cellStyle name="Euro 4" xfId="44"/>
    <cellStyle name="Euro 4 2" xfId="45"/>
    <cellStyle name="Euro 5" xfId="46"/>
    <cellStyle name="Euro 5 2" xfId="47"/>
    <cellStyle name="Euro 6" xfId="48"/>
    <cellStyle name="Euro 6 2" xfId="49"/>
    <cellStyle name="Euro 7" xfId="50"/>
    <cellStyle name="Euro 7 2" xfId="51"/>
    <cellStyle name="Euro 8" xfId="52"/>
    <cellStyle name="Euro 8 2" xfId="53"/>
    <cellStyle name="Euro 9" xfId="54"/>
    <cellStyle name="Euro 9 2" xfId="55"/>
    <cellStyle name="Euro_analytique TC Budget 2011" xfId="56"/>
    <cellStyle name="header" xfId="57"/>
    <cellStyle name="Header Total" xfId="58"/>
    <cellStyle name="header_ANALYTIQUE CARAIBES 2007 HLT" xfId="59"/>
    <cellStyle name="Header1" xfId="60"/>
    <cellStyle name="Header2" xfId="61"/>
    <cellStyle name="Header3" xfId="62"/>
    <cellStyle name="Milliers" xfId="8" builtinId="3"/>
    <cellStyle name="Milliers 10" xfId="20"/>
    <cellStyle name="Milliers 11" xfId="19"/>
    <cellStyle name="Milliers 2" xfId="6"/>
    <cellStyle name="Milliers 2 2" xfId="29"/>
    <cellStyle name="Milliers 2 2 2" xfId="63"/>
    <cellStyle name="Milliers 2 3" xfId="23"/>
    <cellStyle name="Milliers 20" xfId="64"/>
    <cellStyle name="Milliers 3" xfId="10"/>
    <cellStyle name="Milliers 3 2" xfId="66"/>
    <cellStyle name="Milliers 3 3" xfId="67"/>
    <cellStyle name="Milliers 3 4" xfId="65"/>
    <cellStyle name="Milliers 4" xfId="68"/>
    <cellStyle name="Milliers 4 2" xfId="69"/>
    <cellStyle name="Milliers 5" xfId="70"/>
    <cellStyle name="Milliers 5 2" xfId="71"/>
    <cellStyle name="Milliers 6" xfId="72"/>
    <cellStyle name="Milliers 6 2" xfId="73"/>
    <cellStyle name="Milliers 6 2 2" xfId="74"/>
    <cellStyle name="Milliers 6 3" xfId="75"/>
    <cellStyle name="Milliers 7" xfId="24"/>
    <cellStyle name="Milliers 8" xfId="76"/>
    <cellStyle name="Milliers 9" xfId="77"/>
    <cellStyle name="Monétaire 2" xfId="78"/>
    <cellStyle name="Monétaire 2 2" xfId="79"/>
    <cellStyle name="Monétaire 3" xfId="80"/>
    <cellStyle name="Monétaire 4" xfId="14"/>
    <cellStyle name="NonPrint_Heading" xfId="81"/>
    <cellStyle name="Normal" xfId="0" builtinId="0"/>
    <cellStyle name="Normal 10" xfId="82"/>
    <cellStyle name="Normal 11" xfId="83"/>
    <cellStyle name="Normal 12" xfId="30"/>
    <cellStyle name="Normal 13" xfId="84"/>
    <cellStyle name="Normal 14" xfId="85"/>
    <cellStyle name="Normal 15" xfId="86"/>
    <cellStyle name="Normal 16" xfId="87"/>
    <cellStyle name="Normal 17" xfId="88"/>
    <cellStyle name="Normal 18" xfId="89"/>
    <cellStyle name="Normal 19" xfId="90"/>
    <cellStyle name="Normal 2" xfId="2"/>
    <cellStyle name="Normal 2 2" xfId="11"/>
    <cellStyle name="Normal 2 2 2" xfId="91"/>
    <cellStyle name="Normal 2 3" xfId="92"/>
    <cellStyle name="Normal 2 4" xfId="93"/>
    <cellStyle name="Normal 2 5" xfId="13"/>
    <cellStyle name="Normal 20" xfId="12"/>
    <cellStyle name="Normal 3" xfId="1"/>
    <cellStyle name="Normal 3 2" xfId="94"/>
    <cellStyle name="Normal 3 3" xfId="17"/>
    <cellStyle name="Normal 4" xfId="3"/>
    <cellStyle name="Normal 4 2" xfId="95"/>
    <cellStyle name="Normal 4 3" xfId="18"/>
    <cellStyle name="Normal 5" xfId="5"/>
    <cellStyle name="Normal 5 2" xfId="96"/>
    <cellStyle name="Normal 5 3" xfId="25"/>
    <cellStyle name="Normal 6" xfId="9"/>
    <cellStyle name="Normal 6 2" xfId="97"/>
    <cellStyle name="Normal 6 3" xfId="22"/>
    <cellStyle name="Normal 7" xfId="98"/>
    <cellStyle name="Normal 7 2" xfId="99"/>
    <cellStyle name="Normal 8" xfId="100"/>
    <cellStyle name="Normal 8 2" xfId="101"/>
    <cellStyle name="Normal 9" xfId="26"/>
    <cellStyle name="Normal 9 2" xfId="102"/>
    <cellStyle name="Pourcentage" xfId="4" builtinId="5"/>
    <cellStyle name="Pourcentage 10" xfId="103"/>
    <cellStyle name="Pourcentage 11" xfId="21"/>
    <cellStyle name="Pourcentage 12" xfId="15"/>
    <cellStyle name="Pourcentage 2" xfId="7"/>
    <cellStyle name="Pourcentage 2 2" xfId="104"/>
    <cellStyle name="Pourcentage 2 3" xfId="27"/>
    <cellStyle name="Pourcentage 3" xfId="105"/>
    <cellStyle name="Pourcentage 3 2" xfId="106"/>
    <cellStyle name="Pourcentage 3 3" xfId="107"/>
    <cellStyle name="Pourcentage 4" xfId="108"/>
    <cellStyle name="Pourcentage 4 2" xfId="109"/>
    <cellStyle name="Pourcentage 4 2 2" xfId="110"/>
    <cellStyle name="Pourcentage 5" xfId="111"/>
    <cellStyle name="Pourcentage 5 2" xfId="112"/>
    <cellStyle name="Pourcentage 5 2 2" xfId="113"/>
    <cellStyle name="Pourcentage 6" xfId="114"/>
    <cellStyle name="Pourcentage 6 2" xfId="115"/>
    <cellStyle name="Pourcentage 7" xfId="116"/>
    <cellStyle name="Pourcentage 8" xfId="28"/>
    <cellStyle name="Pourcentage 9" xfId="117"/>
    <cellStyle name="Product Title" xfId="118"/>
    <cellStyle name="Text" xfId="119"/>
    <cellStyle name="Title" xfId="120"/>
  </cellStyles>
  <dxfs count="29"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Relationship Id="rId2" Type="http://schemas.openxmlformats.org/officeDocument/2006/relationships/vmlDrawing" Target="../drawings/vmlDrawing2.vml"/><Relationship Id="rId3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C00000"/>
  </sheetPr>
  <dimension ref="A1:H51"/>
  <sheetViews>
    <sheetView workbookViewId="0">
      <pane xSplit="1" ySplit="1" topLeftCell="B2" activePane="bottomRight" state="frozen"/>
      <selection activeCell="I8" sqref="I8"/>
      <selection pane="topRight" activeCell="I8" sqref="I8"/>
      <selection pane="bottomLeft" activeCell="I8" sqref="I8"/>
      <selection pane="bottomRight" activeCell="A36" sqref="A36:B36"/>
    </sheetView>
  </sheetViews>
  <sheetFormatPr baseColWidth="10" defaultRowHeight="15" x14ac:dyDescent="0.2"/>
  <cols>
    <col min="1" max="1" width="22.33203125" bestFit="1" customWidth="1"/>
    <col min="2" max="2" width="47.33203125" customWidth="1"/>
    <col min="3" max="3" width="73.33203125" customWidth="1"/>
    <col min="4" max="5" width="10.83203125" style="22"/>
    <col min="6" max="6" width="3.6640625" customWidth="1"/>
    <col min="7" max="7" width="23.6640625" customWidth="1"/>
  </cols>
  <sheetData>
    <row r="1" spans="1:8" s="2" customFormat="1" ht="31" thickBot="1" x14ac:dyDescent="0.25">
      <c r="A1" s="10" t="s">
        <v>0</v>
      </c>
      <c r="B1" s="13" t="s">
        <v>166</v>
      </c>
      <c r="C1" s="14" t="s">
        <v>165</v>
      </c>
      <c r="D1" s="20" t="s">
        <v>168</v>
      </c>
      <c r="E1" s="20" t="s">
        <v>169</v>
      </c>
    </row>
    <row r="2" spans="1:8" s="1" customFormat="1" x14ac:dyDescent="0.2">
      <c r="A2" s="11" t="s">
        <v>107</v>
      </c>
      <c r="B2" s="7" t="s">
        <v>108</v>
      </c>
      <c r="C2" s="3" t="s">
        <v>109</v>
      </c>
      <c r="D2" s="21">
        <v>60423000</v>
      </c>
      <c r="E2" s="21">
        <v>0</v>
      </c>
      <c r="G2" s="1" t="str">
        <f>+VLOOKUP(A2,'Ecarts de marge'!D:D,1,FALSE)</f>
        <v>CDS_AUTRE</v>
      </c>
    </row>
    <row r="3" spans="1:8" s="1" customFormat="1" x14ac:dyDescent="0.2">
      <c r="A3" s="11" t="s">
        <v>101</v>
      </c>
      <c r="B3" s="7" t="s">
        <v>102</v>
      </c>
      <c r="C3" s="3" t="s">
        <v>103</v>
      </c>
      <c r="D3" s="21">
        <v>60423000</v>
      </c>
      <c r="E3" s="21">
        <v>0</v>
      </c>
      <c r="G3" s="1" t="str">
        <f>+VLOOKUP(A3,'Ecarts de marge'!D:D,1,FALSE)</f>
        <v>CDS_CONVERT</v>
      </c>
    </row>
    <row r="4" spans="1:8" s="1" customFormat="1" x14ac:dyDescent="0.2">
      <c r="A4" s="11" t="s">
        <v>104</v>
      </c>
      <c r="B4" s="7" t="s">
        <v>105</v>
      </c>
      <c r="C4" s="3" t="s">
        <v>106</v>
      </c>
      <c r="D4" s="21">
        <v>60423000</v>
      </c>
      <c r="E4" s="21">
        <v>0</v>
      </c>
      <c r="G4" s="1" t="str">
        <f>+VLOOKUP(A4,'Ecarts de marge'!D:D,1,FALSE)</f>
        <v>CDS_TEL</v>
      </c>
    </row>
    <row r="5" spans="1:8" s="1" customFormat="1" x14ac:dyDescent="0.2">
      <c r="A5" s="11" t="s">
        <v>116</v>
      </c>
      <c r="B5" s="8" t="s">
        <v>117</v>
      </c>
      <c r="C5" s="4" t="s">
        <v>118</v>
      </c>
      <c r="D5" s="21">
        <v>60423000</v>
      </c>
      <c r="E5" s="21">
        <v>70600000</v>
      </c>
      <c r="G5" s="1" t="str">
        <f>+VLOOKUP(A5,'Ecarts de marge'!D:D,1,FALSE)</f>
        <v>DEMANT_PV</v>
      </c>
      <c r="H5" s="21" t="s">
        <v>171</v>
      </c>
    </row>
    <row r="6" spans="1:8" s="1" customFormat="1" x14ac:dyDescent="0.2">
      <c r="A6" s="11" t="s">
        <v>113</v>
      </c>
      <c r="B6" s="7" t="s">
        <v>114</v>
      </c>
      <c r="C6" s="3" t="s">
        <v>115</v>
      </c>
      <c r="D6" s="21">
        <v>60423000</v>
      </c>
      <c r="E6" s="21">
        <v>70600000</v>
      </c>
      <c r="G6" s="1" t="str">
        <f>+VLOOKUP(A6,'Ecarts de marge'!D:D,1,FALSE)</f>
        <v>DEPOSE_POSE_PV</v>
      </c>
    </row>
    <row r="7" spans="1:8" s="1" customFormat="1" x14ac:dyDescent="0.2">
      <c r="A7" s="11" t="s">
        <v>63</v>
      </c>
      <c r="B7" s="7" t="s">
        <v>63</v>
      </c>
      <c r="C7" s="3" t="s">
        <v>64</v>
      </c>
      <c r="D7" s="21">
        <v>60423000</v>
      </c>
      <c r="E7" s="21">
        <v>70600000</v>
      </c>
      <c r="G7" s="1" t="str">
        <f>+VLOOKUP(A7,'Ecarts de marge'!D:D,1,FALSE)</f>
        <v>DEVERMINAGE</v>
      </c>
    </row>
    <row r="8" spans="1:8" s="1" customFormat="1" x14ac:dyDescent="0.2">
      <c r="A8" s="11" t="s">
        <v>51</v>
      </c>
      <c r="B8" s="7" t="s">
        <v>52</v>
      </c>
      <c r="C8" s="3" t="s">
        <v>53</v>
      </c>
      <c r="D8" s="21">
        <v>60423000</v>
      </c>
      <c r="E8" s="21">
        <v>0</v>
      </c>
      <c r="G8" s="1" t="str">
        <f>+VLOOKUP(A8,'Ecarts de marge'!D:D,1,FALSE)</f>
        <v>EDF_AUTRE</v>
      </c>
    </row>
    <row r="9" spans="1:8" s="1" customFormat="1" x14ac:dyDescent="0.2">
      <c r="A9" s="11" t="s">
        <v>48</v>
      </c>
      <c r="B9" s="7" t="s">
        <v>49</v>
      </c>
      <c r="C9" s="3" t="s">
        <v>50</v>
      </c>
      <c r="D9" s="21">
        <v>60423000</v>
      </c>
      <c r="E9" s="21">
        <v>0</v>
      </c>
      <c r="G9" s="1" t="str">
        <f>+VLOOKUP(A9,'Ecarts de marge'!D:D,1,FALSE)</f>
        <v>EDF_SEP_RDP</v>
      </c>
    </row>
    <row r="10" spans="1:8" s="1" customFormat="1" x14ac:dyDescent="0.2">
      <c r="A10" s="11" t="s">
        <v>45</v>
      </c>
      <c r="B10" s="7" t="s">
        <v>46</v>
      </c>
      <c r="C10" s="3" t="s">
        <v>47</v>
      </c>
      <c r="D10" s="21">
        <v>61358000</v>
      </c>
      <c r="E10" s="21">
        <v>0</v>
      </c>
      <c r="G10" s="1" t="e">
        <f>+VLOOKUP(A10,'Ecarts de marge'!D:D,1,FALSE)</f>
        <v>#N/A</v>
      </c>
    </row>
    <row r="11" spans="1:8" s="1" customFormat="1" x14ac:dyDescent="0.2">
      <c r="A11" s="11" t="s">
        <v>65</v>
      </c>
      <c r="B11" s="7" t="s">
        <v>66</v>
      </c>
      <c r="C11" s="3" t="s">
        <v>67</v>
      </c>
      <c r="D11" s="21">
        <v>60423000</v>
      </c>
      <c r="E11" s="21">
        <v>70600000</v>
      </c>
      <c r="G11" s="1" t="str">
        <f>+VLOOKUP(A11,'Ecarts de marge'!D:D,1,FALSE)</f>
        <v>ENT_ESPACES_VERTS</v>
      </c>
    </row>
    <row r="12" spans="1:8" s="1" customFormat="1" x14ac:dyDescent="0.2">
      <c r="A12" s="11" t="s">
        <v>89</v>
      </c>
      <c r="B12" s="7" t="s">
        <v>90</v>
      </c>
      <c r="C12" s="3" t="s">
        <v>91</v>
      </c>
      <c r="D12" s="21">
        <v>60423000</v>
      </c>
      <c r="E12" s="21">
        <v>70600000</v>
      </c>
      <c r="G12" s="1" t="str">
        <f>+VLOOKUP(A12,'Ecarts de marge'!D:D,1,FALSE)</f>
        <v>ETUDE</v>
      </c>
    </row>
    <row r="13" spans="1:8" s="1" customFormat="1" x14ac:dyDescent="0.2">
      <c r="A13" s="11" t="s">
        <v>1</v>
      </c>
      <c r="B13" s="7" t="s">
        <v>2</v>
      </c>
      <c r="C13" s="3" t="s">
        <v>3</v>
      </c>
      <c r="D13" s="21">
        <v>63330000</v>
      </c>
      <c r="E13" s="21">
        <v>0</v>
      </c>
      <c r="G13" s="1" t="str">
        <f>+VLOOKUP(A13,'Ecarts de marge'!D:D,1,FALSE)</f>
        <v>FORMA_COMP</v>
      </c>
    </row>
    <row r="14" spans="1:8" s="1" customFormat="1" x14ac:dyDescent="0.2">
      <c r="A14" s="11" t="s">
        <v>4</v>
      </c>
      <c r="B14" s="7" t="s">
        <v>5</v>
      </c>
      <c r="C14" s="3" t="s">
        <v>6</v>
      </c>
      <c r="D14" s="21">
        <v>63330000</v>
      </c>
      <c r="E14" s="21">
        <v>0</v>
      </c>
      <c r="G14" s="1" t="str">
        <f>+VLOOKUP(A14,'Ecarts de marge'!D:D,1,FALSE)</f>
        <v>FORMA_REGL</v>
      </c>
    </row>
    <row r="15" spans="1:8" s="1" customFormat="1" x14ac:dyDescent="0.2">
      <c r="A15" s="11" t="s">
        <v>80</v>
      </c>
      <c r="B15" s="7" t="s">
        <v>81</v>
      </c>
      <c r="C15" s="4" t="s">
        <v>82</v>
      </c>
      <c r="D15" s="21">
        <v>60423000</v>
      </c>
      <c r="E15" s="21">
        <v>70600000</v>
      </c>
      <c r="G15" s="1" t="str">
        <f>+VLOOKUP(A15,'Ecarts de marge'!D:D,1,FALSE)</f>
        <v>HTA_ENT</v>
      </c>
    </row>
    <row r="16" spans="1:8" s="1" customFormat="1" x14ac:dyDescent="0.2">
      <c r="A16" s="11" t="s">
        <v>86</v>
      </c>
      <c r="B16" s="7" t="s">
        <v>87</v>
      </c>
      <c r="C16" s="3" t="s">
        <v>88</v>
      </c>
      <c r="D16" s="21">
        <v>60423000</v>
      </c>
      <c r="E16" s="21">
        <v>70600000</v>
      </c>
      <c r="G16" s="1" t="str">
        <f>+VLOOKUP(A16,'Ecarts de marge'!D:D,1,FALSE)</f>
        <v>HTA_PREL_HUILE</v>
      </c>
    </row>
    <row r="17" spans="1:7" s="1" customFormat="1" x14ac:dyDescent="0.2">
      <c r="A17" s="11" t="s">
        <v>83</v>
      </c>
      <c r="B17" s="7" t="s">
        <v>84</v>
      </c>
      <c r="C17" s="3" t="s">
        <v>85</v>
      </c>
      <c r="D17" s="21">
        <v>60423000</v>
      </c>
      <c r="E17" s="21">
        <v>70600000</v>
      </c>
      <c r="G17" s="1" t="str">
        <f>+VLOOKUP(A17,'Ecarts de marge'!D:D,1,FALSE)</f>
        <v>HTA_REP</v>
      </c>
    </row>
    <row r="18" spans="1:7" s="1" customFormat="1" x14ac:dyDescent="0.2">
      <c r="A18" s="11" t="s">
        <v>74</v>
      </c>
      <c r="B18" s="7" t="s">
        <v>75</v>
      </c>
      <c r="C18" s="3" t="s">
        <v>76</v>
      </c>
      <c r="D18" s="21">
        <v>60423000</v>
      </c>
      <c r="E18" s="21">
        <v>70600000</v>
      </c>
      <c r="G18" s="1" t="str">
        <f>+VLOOKUP(A18,'Ecarts de marge'!D:D,1,FALSE)</f>
        <v>INTRU_ENT</v>
      </c>
    </row>
    <row r="19" spans="1:7" s="1" customFormat="1" x14ac:dyDescent="0.2">
      <c r="A19" s="11" t="s">
        <v>71</v>
      </c>
      <c r="B19" s="7" t="s">
        <v>72</v>
      </c>
      <c r="C19" s="3" t="s">
        <v>73</v>
      </c>
      <c r="D19" s="21">
        <v>60423000</v>
      </c>
      <c r="E19" s="21">
        <v>70600000</v>
      </c>
      <c r="G19" s="1" t="str">
        <f>+VLOOKUP(A19,'Ecarts de marge'!D:D,1,FALSE)</f>
        <v>INTRU_GARD</v>
      </c>
    </row>
    <row r="20" spans="1:7" s="1" customFormat="1" x14ac:dyDescent="0.2">
      <c r="A20" s="11" t="s">
        <v>77</v>
      </c>
      <c r="B20" s="7" t="s">
        <v>78</v>
      </c>
      <c r="C20" s="3" t="s">
        <v>79</v>
      </c>
      <c r="D20" s="21">
        <v>60423000</v>
      </c>
      <c r="E20" s="21">
        <v>70600000</v>
      </c>
      <c r="G20" s="1" t="str">
        <f>+VLOOKUP(A20,'Ecarts de marge'!D:D,1,FALSE)</f>
        <v>INTRU_REP</v>
      </c>
    </row>
    <row r="21" spans="1:7" s="1" customFormat="1" x14ac:dyDescent="0.2">
      <c r="A21" s="11" t="s">
        <v>68</v>
      </c>
      <c r="B21" s="7" t="s">
        <v>69</v>
      </c>
      <c r="C21" s="3" t="s">
        <v>70</v>
      </c>
      <c r="D21" s="21">
        <v>60423000</v>
      </c>
      <c r="E21" s="21">
        <v>70600000</v>
      </c>
      <c r="G21" s="1" t="str">
        <f>+VLOOKUP(A21,'Ecarts de marge'!D:D,1,FALSE)</f>
        <v>INTRU_TEL</v>
      </c>
    </row>
    <row r="22" spans="1:7" s="1" customFormat="1" x14ac:dyDescent="0.2">
      <c r="A22" s="11" t="s">
        <v>92</v>
      </c>
      <c r="B22" s="7" t="s">
        <v>93</v>
      </c>
      <c r="C22" s="3" t="s">
        <v>94</v>
      </c>
      <c r="D22" s="21">
        <v>60423000</v>
      </c>
      <c r="E22" s="21">
        <v>0</v>
      </c>
      <c r="G22" s="1" t="str">
        <f>+VLOOKUP(A22,'Ecarts de marge'!D:D,1,FALSE)</f>
        <v>LOC_DIVERS</v>
      </c>
    </row>
    <row r="23" spans="1:7" s="1" customFormat="1" x14ac:dyDescent="0.2">
      <c r="A23" s="11" t="s">
        <v>57</v>
      </c>
      <c r="B23" s="7" t="s">
        <v>58</v>
      </c>
      <c r="C23" s="3" t="s">
        <v>59</v>
      </c>
      <c r="D23" s="21">
        <v>61370000</v>
      </c>
      <c r="E23" s="21">
        <v>0</v>
      </c>
      <c r="G23" s="1" t="e">
        <f>+VLOOKUP(A23,'Ecarts de marge'!D:D,1,FALSE)</f>
        <v>#N/A</v>
      </c>
    </row>
    <row r="24" spans="1:7" s="1" customFormat="1" x14ac:dyDescent="0.2">
      <c r="A24" s="11" t="s">
        <v>60</v>
      </c>
      <c r="B24" s="7" t="s">
        <v>61</v>
      </c>
      <c r="C24" s="3" t="s">
        <v>62</v>
      </c>
      <c r="D24" s="21">
        <v>61370000</v>
      </c>
      <c r="E24" s="21">
        <v>0</v>
      </c>
      <c r="G24" s="1" t="e">
        <f>+VLOOKUP(A24,'Ecarts de marge'!D:D,1,FALSE)</f>
        <v>#N/A</v>
      </c>
    </row>
    <row r="25" spans="1:7" s="1" customFormat="1" x14ac:dyDescent="0.2">
      <c r="A25" s="11" t="s">
        <v>140</v>
      </c>
      <c r="B25" s="7" t="s">
        <v>141</v>
      </c>
      <c r="C25" s="3" t="s">
        <v>142</v>
      </c>
      <c r="D25" s="21">
        <v>0</v>
      </c>
      <c r="E25" s="21">
        <v>70600000</v>
      </c>
      <c r="G25" s="1" t="str">
        <f>+VLOOKUP(A25,'Ecarts de marge'!D:D,1,FALSE)</f>
        <v>MAINT_CT_BASE</v>
      </c>
    </row>
    <row r="26" spans="1:7" s="1" customFormat="1" x14ac:dyDescent="0.2">
      <c r="A26" s="11" t="s">
        <v>143</v>
      </c>
      <c r="B26" s="7" t="s">
        <v>144</v>
      </c>
      <c r="C26" s="3" t="s">
        <v>145</v>
      </c>
      <c r="D26" s="21">
        <v>0</v>
      </c>
      <c r="E26" s="21">
        <v>70600000</v>
      </c>
      <c r="G26" s="1" t="str">
        <f>+VLOOKUP(A26,'Ecarts de marge'!D:D,1,FALSE)</f>
        <v>MAINT_CT_BONUS_PEN</v>
      </c>
    </row>
    <row r="27" spans="1:7" s="1" customFormat="1" x14ac:dyDescent="0.2">
      <c r="A27" s="11" t="s">
        <v>125</v>
      </c>
      <c r="B27" s="7" t="s">
        <v>126</v>
      </c>
      <c r="C27" s="3" t="s">
        <v>127</v>
      </c>
      <c r="D27" s="21">
        <v>0</v>
      </c>
      <c r="E27" s="21">
        <v>70600000</v>
      </c>
      <c r="G27" s="1" t="str">
        <f>+VLOOKUP(A27,'Ecarts de marge'!D:D,1,FALSE)</f>
        <v>MAINT_DEPL</v>
      </c>
    </row>
    <row r="28" spans="1:7" s="1" customFormat="1" x14ac:dyDescent="0.2">
      <c r="A28" s="11" t="s">
        <v>134</v>
      </c>
      <c r="B28" s="7" t="s">
        <v>135</v>
      </c>
      <c r="C28" s="3" t="s">
        <v>136</v>
      </c>
      <c r="D28" s="21">
        <v>0</v>
      </c>
      <c r="E28" s="21">
        <v>70600000</v>
      </c>
      <c r="G28" s="1" t="str">
        <f>+VLOOKUP(A28,'Ecarts de marge'!D:D,1,FALSE)</f>
        <v>MAINT_DIAG</v>
      </c>
    </row>
    <row r="29" spans="1:7" s="1" customFormat="1" x14ac:dyDescent="0.2">
      <c r="A29" s="11" t="s">
        <v>137</v>
      </c>
      <c r="B29" s="7" t="s">
        <v>138</v>
      </c>
      <c r="C29" s="3" t="s">
        <v>139</v>
      </c>
      <c r="D29" s="21">
        <v>0</v>
      </c>
      <c r="E29" s="21">
        <v>70600000</v>
      </c>
      <c r="G29" s="1" t="str">
        <f>+VLOOKUP(A29,'Ecarts de marge'!D:D,1,FALSE)</f>
        <v>MAINT_DIVERS</v>
      </c>
    </row>
    <row r="30" spans="1:7" s="1" customFormat="1" x14ac:dyDescent="0.2">
      <c r="A30" s="11" t="s">
        <v>131</v>
      </c>
      <c r="B30" s="8" t="s">
        <v>132</v>
      </c>
      <c r="C30" s="3" t="s">
        <v>133</v>
      </c>
      <c r="D30" s="21">
        <v>0</v>
      </c>
      <c r="E30" s="21">
        <v>70600000</v>
      </c>
      <c r="G30" s="1" t="str">
        <f>+VLOOKUP(A30,'Ecarts de marge'!D:D,1,FALSE)</f>
        <v>MAINT_ENT</v>
      </c>
    </row>
    <row r="31" spans="1:7" s="1" customFormat="1" x14ac:dyDescent="0.2">
      <c r="A31" s="11" t="s">
        <v>128</v>
      </c>
      <c r="B31" s="7" t="s">
        <v>129</v>
      </c>
      <c r="C31" s="4" t="s">
        <v>130</v>
      </c>
      <c r="D31" s="21">
        <v>0</v>
      </c>
      <c r="E31" s="21">
        <v>70600000</v>
      </c>
      <c r="G31" s="1" t="str">
        <f>+VLOOKUP(A31,'Ecarts de marge'!D:D,1,FALSE)</f>
        <v>MAINT_REP</v>
      </c>
    </row>
    <row r="32" spans="1:7" s="1" customFormat="1" x14ac:dyDescent="0.2">
      <c r="A32" s="11" t="s">
        <v>154</v>
      </c>
      <c r="B32" s="7" t="s">
        <v>155</v>
      </c>
      <c r="C32" s="3" t="s">
        <v>156</v>
      </c>
      <c r="D32" s="21">
        <v>62560000</v>
      </c>
      <c r="E32" s="21">
        <v>0</v>
      </c>
      <c r="G32" s="1" t="str">
        <f>+VLOOKUP(A32,'Ecarts de marge'!D:D,1,FALSE)</f>
        <v>MISSION</v>
      </c>
    </row>
    <row r="33" spans="1:7" s="1" customFormat="1" x14ac:dyDescent="0.2">
      <c r="A33" s="11" t="s">
        <v>54</v>
      </c>
      <c r="B33" s="7" t="s">
        <v>55</v>
      </c>
      <c r="C33" s="3" t="s">
        <v>56</v>
      </c>
      <c r="D33" s="21">
        <v>60423000</v>
      </c>
      <c r="E33" s="21">
        <v>70600000</v>
      </c>
      <c r="G33" s="1" t="str">
        <f>+VLOOKUP(A33,'Ecarts de marge'!D:D,1,FALSE)</f>
        <v>NET_MOD</v>
      </c>
    </row>
    <row r="34" spans="1:7" s="1" customFormat="1" x14ac:dyDescent="0.2">
      <c r="A34" s="11" t="s">
        <v>110</v>
      </c>
      <c r="B34" s="7" t="s">
        <v>111</v>
      </c>
      <c r="C34" s="3" t="s">
        <v>112</v>
      </c>
      <c r="D34" s="21">
        <v>60423000</v>
      </c>
      <c r="E34" s="21">
        <v>0</v>
      </c>
      <c r="G34" s="1" t="str">
        <f>+VLOOKUP(A34,'Ecarts de marge'!D:D,1,FALSE)</f>
        <v>PRE_DIV</v>
      </c>
    </row>
    <row r="35" spans="1:7" s="1" customFormat="1" x14ac:dyDescent="0.2">
      <c r="A35" s="11" t="s">
        <v>161</v>
      </c>
      <c r="B35" s="9" t="s">
        <v>162</v>
      </c>
      <c r="C35" s="5"/>
      <c r="D35" s="21">
        <v>60421000</v>
      </c>
      <c r="E35" s="21">
        <v>0</v>
      </c>
      <c r="G35" s="1" t="str">
        <f>+VLOOKUP(A35,'Ecarts de marge'!D:D,1,FALSE)</f>
        <v>SETCOM_AUTRE</v>
      </c>
    </row>
    <row r="36" spans="1:7" s="1" customFormat="1" x14ac:dyDescent="0.2">
      <c r="A36" s="11" t="s">
        <v>157</v>
      </c>
      <c r="B36" s="9" t="s">
        <v>158</v>
      </c>
      <c r="C36" s="5"/>
      <c r="D36" s="21">
        <v>60121000</v>
      </c>
      <c r="E36" s="21">
        <v>0</v>
      </c>
      <c r="G36" s="1" t="str">
        <f>+VLOOKUP(A36,'Ecarts de marge'!D:D,1,FALSE)</f>
        <v>SETCOM_FOUR</v>
      </c>
    </row>
    <row r="37" spans="1:7" s="1" customFormat="1" x14ac:dyDescent="0.2">
      <c r="A37" s="11" t="s">
        <v>159</v>
      </c>
      <c r="B37" s="9" t="s">
        <v>160</v>
      </c>
      <c r="C37" s="5"/>
      <c r="D37" s="21">
        <v>60421000</v>
      </c>
      <c r="E37" s="21">
        <v>0</v>
      </c>
      <c r="G37" s="1" t="str">
        <f>+VLOOKUP(A37,'Ecarts de marge'!D:D,1,FALSE)</f>
        <v>SETCOM_MO</v>
      </c>
    </row>
    <row r="38" spans="1:7" s="1" customFormat="1" x14ac:dyDescent="0.2">
      <c r="A38" s="11" t="s">
        <v>27</v>
      </c>
      <c r="B38" s="7" t="s">
        <v>28</v>
      </c>
      <c r="C38" s="3" t="s">
        <v>29</v>
      </c>
      <c r="D38" s="21">
        <v>60822000</v>
      </c>
      <c r="E38" s="21">
        <v>70820000</v>
      </c>
      <c r="G38" s="1" t="str">
        <f>+VLOOKUP(A38,'Ecarts de marge'!D:D,1,FALSE)</f>
        <v>TRANS_AER</v>
      </c>
    </row>
    <row r="39" spans="1:7" s="1" customFormat="1" x14ac:dyDescent="0.2">
      <c r="A39" s="11" t="s">
        <v>30</v>
      </c>
      <c r="B39" s="7" t="s">
        <v>31</v>
      </c>
      <c r="C39" s="3" t="s">
        <v>32</v>
      </c>
      <c r="D39" s="21">
        <v>62482000</v>
      </c>
      <c r="E39" s="21">
        <v>70820000</v>
      </c>
      <c r="G39" s="1" t="str">
        <f>+VLOOKUP(A39,'Ecarts de marge'!D:D,1,FALSE)</f>
        <v>TRANS_DIVERS</v>
      </c>
    </row>
    <row r="40" spans="1:7" s="1" customFormat="1" x14ac:dyDescent="0.2">
      <c r="A40" s="11" t="s">
        <v>24</v>
      </c>
      <c r="B40" s="7" t="s">
        <v>25</v>
      </c>
      <c r="C40" s="3" t="s">
        <v>26</v>
      </c>
      <c r="D40" s="21">
        <v>60821000</v>
      </c>
      <c r="E40" s="21">
        <v>70820000</v>
      </c>
      <c r="G40" s="1" t="str">
        <f>+VLOOKUP(A40,'Ecarts de marge'!D:D,1,FALSE)</f>
        <v>TRANS_MAR</v>
      </c>
    </row>
    <row r="41" spans="1:7" s="1" customFormat="1" x14ac:dyDescent="0.2">
      <c r="A41" s="11" t="s">
        <v>22</v>
      </c>
      <c r="B41" s="7" t="s">
        <v>23</v>
      </c>
      <c r="C41" s="3" t="s">
        <v>23</v>
      </c>
      <c r="D41" s="21">
        <v>60660000</v>
      </c>
      <c r="E41" s="21">
        <v>0</v>
      </c>
      <c r="G41" s="1" t="str">
        <f>+VLOOKUP(A41,'Ecarts de marge'!D:D,1,FALSE)</f>
        <v>VEH_CARB</v>
      </c>
    </row>
    <row r="42" spans="1:7" s="1" customFormat="1" x14ac:dyDescent="0.2">
      <c r="A42" s="11" t="s">
        <v>16</v>
      </c>
      <c r="B42" s="7" t="s">
        <v>17</v>
      </c>
      <c r="C42" s="3" t="s">
        <v>18</v>
      </c>
      <c r="D42" s="21">
        <v>61360000</v>
      </c>
      <c r="E42" s="21">
        <v>0</v>
      </c>
      <c r="G42" s="1" t="str">
        <f>+VLOOKUP(A42,'Ecarts de marge'!D:D,1,FALSE)</f>
        <v>VEH_LOC</v>
      </c>
    </row>
    <row r="43" spans="1:7" s="1" customFormat="1" x14ac:dyDescent="0.2">
      <c r="A43" s="11" t="s">
        <v>33</v>
      </c>
      <c r="B43" s="7" t="s">
        <v>34</v>
      </c>
      <c r="C43" s="3" t="s">
        <v>35</v>
      </c>
      <c r="D43" s="21">
        <v>60423000</v>
      </c>
      <c r="E43" s="21">
        <v>70600000</v>
      </c>
      <c r="G43" s="1" t="str">
        <f>+VLOOKUP(A43,'Ecarts de marge'!D:D,1,FALSE)</f>
        <v>VERIF_ELEC</v>
      </c>
    </row>
    <row r="44" spans="1:7" s="1" customFormat="1" x14ac:dyDescent="0.2">
      <c r="A44" s="11" t="s">
        <v>36</v>
      </c>
      <c r="B44" s="7" t="s">
        <v>37</v>
      </c>
      <c r="C44" s="3" t="s">
        <v>38</v>
      </c>
      <c r="D44" s="21">
        <v>60423000</v>
      </c>
      <c r="E44" s="21">
        <v>70600000</v>
      </c>
      <c r="G44" s="1" t="str">
        <f>+VLOOKUP(A44,'Ecarts de marge'!D:D,1,FALSE)</f>
        <v>VERIF_EXTIN</v>
      </c>
    </row>
    <row r="45" spans="1:7" s="1" customFormat="1" x14ac:dyDescent="0.2">
      <c r="A45" s="11" t="s">
        <v>42</v>
      </c>
      <c r="B45" s="7" t="s">
        <v>43</v>
      </c>
      <c r="C45" s="3" t="s">
        <v>44</v>
      </c>
      <c r="D45" s="21">
        <v>60423000</v>
      </c>
      <c r="E45" s="21">
        <v>70600000</v>
      </c>
      <c r="G45" s="1" t="str">
        <f>+VLOOKUP(A45,'Ecarts de marge'!D:D,1,FALSE)</f>
        <v>VERIF_SECU</v>
      </c>
    </row>
    <row r="46" spans="1:7" s="1" customFormat="1" x14ac:dyDescent="0.2">
      <c r="A46" s="11" t="s">
        <v>39</v>
      </c>
      <c r="B46" s="7" t="s">
        <v>40</v>
      </c>
      <c r="C46" s="3" t="s">
        <v>41</v>
      </c>
      <c r="D46" s="21">
        <v>60423000</v>
      </c>
      <c r="E46" s="21">
        <v>70600000</v>
      </c>
      <c r="G46" s="1" t="str">
        <f>+VLOOKUP(A46,'Ecarts de marge'!D:D,1,FALSE)</f>
        <v>VERIF_THERMO</v>
      </c>
    </row>
    <row r="47" spans="1:7" s="1" customFormat="1" x14ac:dyDescent="0.2">
      <c r="A47" s="11" t="s">
        <v>19</v>
      </c>
      <c r="B47" s="7" t="s">
        <v>20</v>
      </c>
      <c r="C47" s="3" t="s">
        <v>21</v>
      </c>
      <c r="D47" s="21">
        <v>61553000</v>
      </c>
      <c r="E47" s="21">
        <v>0</v>
      </c>
      <c r="G47" s="1" t="str">
        <f>+VLOOKUP(A47,'Ecarts de marge'!D:D,1,FALSE)</f>
        <v>VOITREP</v>
      </c>
    </row>
    <row r="48" spans="1:7" s="1" customFormat="1" x14ac:dyDescent="0.2">
      <c r="A48" s="11" t="s">
        <v>95</v>
      </c>
      <c r="B48" s="7" t="s">
        <v>96</v>
      </c>
      <c r="C48" s="3" t="s">
        <v>97</v>
      </c>
      <c r="D48" s="21">
        <v>60423000</v>
      </c>
      <c r="E48" s="21">
        <v>0</v>
      </c>
      <c r="G48" s="1" t="str">
        <f>+VLOOKUP(A48,'Ecarts de marge'!D:D,1,FALSE)</f>
        <v>VRD_BATI_ENT</v>
      </c>
    </row>
    <row r="49" spans="1:7" s="1" customFormat="1" x14ac:dyDescent="0.2">
      <c r="A49" s="17" t="s">
        <v>98</v>
      </c>
      <c r="B49" s="18" t="s">
        <v>99</v>
      </c>
      <c r="C49" s="19" t="s">
        <v>100</v>
      </c>
      <c r="D49" s="21">
        <v>60423000</v>
      </c>
      <c r="E49" s="21">
        <v>0</v>
      </c>
      <c r="G49" s="1" t="str">
        <f>+VLOOKUP(A49,'Ecarts de marge'!D:D,1,FALSE)</f>
        <v>VRD_BATI_REP</v>
      </c>
    </row>
    <row r="50" spans="1:7" s="1" customFormat="1" x14ac:dyDescent="0.2">
      <c r="A50" s="11" t="s">
        <v>119</v>
      </c>
      <c r="B50" s="15" t="s">
        <v>120</v>
      </c>
      <c r="C50" s="3" t="s">
        <v>121</v>
      </c>
      <c r="D50" s="21">
        <v>0</v>
      </c>
      <c r="E50" s="21" t="s">
        <v>172</v>
      </c>
      <c r="G50" s="1" t="str">
        <f>+VLOOKUP(A50,'Ecarts de marge'!D:D,1,FALSE)</f>
        <v>VENTE_ENERGIE</v>
      </c>
    </row>
    <row r="51" spans="1:7" s="1" customFormat="1" ht="16" thickBot="1" x14ac:dyDescent="0.25">
      <c r="A51" s="12" t="s">
        <v>122</v>
      </c>
      <c r="B51" s="16" t="s">
        <v>123</v>
      </c>
      <c r="C51" s="6" t="s">
        <v>124</v>
      </c>
      <c r="D51" s="23"/>
      <c r="E51" s="21">
        <v>701110000</v>
      </c>
      <c r="G51" s="1" t="str">
        <f>+VLOOKUP(A51,'Ecarts de marge'!D:D,1,FALSE)</f>
        <v>VENTES NRJ_REGUL</v>
      </c>
    </row>
  </sheetData>
  <autoFilter ref="A1:E5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FF00"/>
  </sheetPr>
  <dimension ref="A1:D58"/>
  <sheetViews>
    <sheetView workbookViewId="0">
      <selection activeCell="A2" sqref="A2:B7"/>
    </sheetView>
  </sheetViews>
  <sheetFormatPr baseColWidth="10" defaultRowHeight="15" x14ac:dyDescent="0.2"/>
  <cols>
    <col min="1" max="1" width="22.33203125" bestFit="1" customWidth="1"/>
    <col min="2" max="2" width="47.33203125" customWidth="1"/>
    <col min="3" max="3" width="73.33203125" customWidth="1"/>
    <col min="4" max="4" width="25.5" customWidth="1"/>
  </cols>
  <sheetData>
    <row r="1" spans="1:4" s="2" customFormat="1" ht="16" thickBot="1" x14ac:dyDescent="0.25">
      <c r="A1" s="10" t="s">
        <v>0</v>
      </c>
      <c r="B1" s="13" t="s">
        <v>166</v>
      </c>
      <c r="C1" s="14" t="s">
        <v>164</v>
      </c>
    </row>
    <row r="2" spans="1:4" s="1" customFormat="1" x14ac:dyDescent="0.2">
      <c r="A2" s="11" t="s">
        <v>146</v>
      </c>
      <c r="B2" s="7" t="s">
        <v>163</v>
      </c>
      <c r="C2" s="3" t="s">
        <v>147</v>
      </c>
      <c r="D2" s="21" t="s">
        <v>170</v>
      </c>
    </row>
    <row r="3" spans="1:4" s="1" customFormat="1" x14ac:dyDescent="0.2">
      <c r="A3" s="11" t="s">
        <v>7</v>
      </c>
      <c r="B3" s="7" t="s">
        <v>8</v>
      </c>
      <c r="C3" s="3" t="s">
        <v>9</v>
      </c>
      <c r="D3" s="21" t="s">
        <v>170</v>
      </c>
    </row>
    <row r="4" spans="1:4" s="1" customFormat="1" x14ac:dyDescent="0.2">
      <c r="A4" s="11" t="s">
        <v>13</v>
      </c>
      <c r="B4" s="7" t="s">
        <v>14</v>
      </c>
      <c r="C4" s="3" t="s">
        <v>15</v>
      </c>
      <c r="D4" s="21" t="s">
        <v>175</v>
      </c>
    </row>
    <row r="5" spans="1:4" s="1" customFormat="1" x14ac:dyDescent="0.2">
      <c r="A5" s="11" t="s">
        <v>10</v>
      </c>
      <c r="B5" s="7" t="s">
        <v>11</v>
      </c>
      <c r="C5" s="3" t="s">
        <v>12</v>
      </c>
      <c r="D5" s="21" t="s">
        <v>175</v>
      </c>
    </row>
    <row r="6" spans="1:4" s="1" customFormat="1" x14ac:dyDescent="0.2">
      <c r="A6" s="11" t="s">
        <v>151</v>
      </c>
      <c r="B6" s="7" t="s">
        <v>152</v>
      </c>
      <c r="C6" s="3" t="s">
        <v>153</v>
      </c>
      <c r="D6" s="21" t="s">
        <v>175</v>
      </c>
    </row>
    <row r="7" spans="1:4" s="1" customFormat="1" x14ac:dyDescent="0.2">
      <c r="A7" s="11" t="s">
        <v>148</v>
      </c>
      <c r="B7" s="7" t="s">
        <v>149</v>
      </c>
      <c r="C7" s="3" t="s">
        <v>150</v>
      </c>
      <c r="D7" s="21" t="s">
        <v>170</v>
      </c>
    </row>
    <row r="8" spans="1:4" x14ac:dyDescent="0.2">
      <c r="A8" s="11"/>
      <c r="B8" s="7"/>
      <c r="C8" s="3"/>
    </row>
    <row r="9" spans="1:4" x14ac:dyDescent="0.2">
      <c r="A9" s="11"/>
      <c r="B9" s="7"/>
      <c r="C9" s="3"/>
    </row>
    <row r="10" spans="1:4" x14ac:dyDescent="0.2">
      <c r="A10" s="11"/>
      <c r="B10" s="7"/>
      <c r="C10" s="3"/>
    </row>
    <row r="11" spans="1:4" x14ac:dyDescent="0.2">
      <c r="A11" s="11"/>
      <c r="B11" s="7"/>
      <c r="C11" s="3"/>
    </row>
    <row r="12" spans="1:4" x14ac:dyDescent="0.2">
      <c r="A12" s="11"/>
      <c r="B12" s="7"/>
      <c r="C12" s="3"/>
    </row>
    <row r="13" spans="1:4" x14ac:dyDescent="0.2">
      <c r="A13" s="11"/>
      <c r="B13" s="7"/>
      <c r="C13" s="3"/>
    </row>
    <row r="14" spans="1:4" x14ac:dyDescent="0.2">
      <c r="A14" s="11"/>
      <c r="B14" s="7"/>
      <c r="C14" s="3"/>
    </row>
    <row r="15" spans="1:4" x14ac:dyDescent="0.2">
      <c r="A15" s="11"/>
      <c r="B15" s="7"/>
      <c r="C15" s="3"/>
    </row>
    <row r="16" spans="1:4" x14ac:dyDescent="0.2">
      <c r="A16" s="11"/>
      <c r="B16" s="7"/>
      <c r="C16" s="3"/>
    </row>
    <row r="17" spans="1:3" x14ac:dyDescent="0.2">
      <c r="A17" s="11"/>
      <c r="B17" s="7"/>
      <c r="C17" s="4"/>
    </row>
    <row r="18" spans="1:3" x14ac:dyDescent="0.2">
      <c r="A18" s="11"/>
      <c r="B18" s="7"/>
      <c r="C18" s="3"/>
    </row>
    <row r="19" spans="1:3" x14ac:dyDescent="0.2">
      <c r="A19" s="11"/>
      <c r="B19" s="7"/>
      <c r="C19" s="3"/>
    </row>
    <row r="20" spans="1:3" x14ac:dyDescent="0.2">
      <c r="A20" s="11"/>
      <c r="B20" s="7"/>
      <c r="C20" s="3"/>
    </row>
    <row r="21" spans="1:3" x14ac:dyDescent="0.2">
      <c r="A21" s="11"/>
      <c r="B21" s="7"/>
      <c r="C21" s="3"/>
    </row>
    <row r="22" spans="1:3" x14ac:dyDescent="0.2">
      <c r="A22" s="11"/>
      <c r="B22" s="7"/>
      <c r="C22" s="3"/>
    </row>
    <row r="23" spans="1:3" x14ac:dyDescent="0.2">
      <c r="A23" s="11"/>
      <c r="B23" s="7"/>
      <c r="C23" s="3"/>
    </row>
    <row r="24" spans="1:3" x14ac:dyDescent="0.2">
      <c r="A24" s="11"/>
      <c r="B24" s="7"/>
      <c r="C24" s="3"/>
    </row>
    <row r="25" spans="1:3" x14ac:dyDescent="0.2">
      <c r="A25" s="11"/>
      <c r="B25" s="7"/>
      <c r="C25" s="3"/>
    </row>
    <row r="26" spans="1:3" x14ac:dyDescent="0.2">
      <c r="A26" s="11"/>
      <c r="B26" s="7"/>
      <c r="C26" s="3"/>
    </row>
    <row r="27" spans="1:3" x14ac:dyDescent="0.2">
      <c r="A27" s="11"/>
      <c r="B27" s="7"/>
      <c r="C27" s="3"/>
    </row>
    <row r="28" spans="1:3" x14ac:dyDescent="0.2">
      <c r="A28" s="11"/>
      <c r="B28" s="7"/>
      <c r="C28" s="3"/>
    </row>
    <row r="29" spans="1:3" x14ac:dyDescent="0.2">
      <c r="A29" s="11"/>
      <c r="B29" s="7"/>
      <c r="C29" s="3"/>
    </row>
    <row r="30" spans="1:3" x14ac:dyDescent="0.2">
      <c r="A30" s="11"/>
      <c r="B30" s="7"/>
      <c r="C30" s="3"/>
    </row>
    <row r="31" spans="1:3" x14ac:dyDescent="0.2">
      <c r="A31" s="11"/>
      <c r="B31" s="7"/>
      <c r="C31" s="3"/>
    </row>
    <row r="32" spans="1:3" x14ac:dyDescent="0.2">
      <c r="A32" s="11"/>
      <c r="B32" s="7"/>
      <c r="C32" s="3"/>
    </row>
    <row r="33" spans="1:3" x14ac:dyDescent="0.2">
      <c r="A33" s="11"/>
      <c r="B33" s="7"/>
      <c r="C33" s="3"/>
    </row>
    <row r="34" spans="1:3" x14ac:dyDescent="0.2">
      <c r="A34" s="11"/>
      <c r="B34" s="7"/>
      <c r="C34" s="3"/>
    </row>
    <row r="35" spans="1:3" x14ac:dyDescent="0.2">
      <c r="A35" s="11"/>
      <c r="B35" s="8"/>
      <c r="C35" s="3"/>
    </row>
    <row r="36" spans="1:3" x14ac:dyDescent="0.2">
      <c r="A36" s="11"/>
      <c r="B36" s="7"/>
      <c r="C36" s="4"/>
    </row>
    <row r="37" spans="1:3" x14ac:dyDescent="0.2">
      <c r="A37" s="11"/>
      <c r="B37" s="7"/>
      <c r="C37" s="3"/>
    </row>
    <row r="38" spans="1:3" x14ac:dyDescent="0.2">
      <c r="A38" s="11"/>
      <c r="B38" s="7"/>
      <c r="C38" s="3"/>
    </row>
    <row r="39" spans="1:3" x14ac:dyDescent="0.2">
      <c r="A39" s="11"/>
      <c r="B39" s="7"/>
      <c r="C39" s="3"/>
    </row>
    <row r="40" spans="1:3" x14ac:dyDescent="0.2">
      <c r="A40" s="11"/>
      <c r="B40" s="7"/>
      <c r="C40" s="3"/>
    </row>
    <row r="41" spans="1:3" x14ac:dyDescent="0.2">
      <c r="A41" s="11"/>
      <c r="B41" s="7"/>
      <c r="C41" s="3"/>
    </row>
    <row r="42" spans="1:3" x14ac:dyDescent="0.2">
      <c r="A42" s="11"/>
      <c r="B42" s="9"/>
      <c r="C42" s="5"/>
    </row>
    <row r="43" spans="1:3" x14ac:dyDescent="0.2">
      <c r="A43" s="11"/>
      <c r="B43" s="9"/>
      <c r="C43" s="5"/>
    </row>
    <row r="44" spans="1:3" x14ac:dyDescent="0.2">
      <c r="A44" s="11"/>
      <c r="B44" s="9"/>
      <c r="C44" s="5"/>
    </row>
    <row r="45" spans="1:3" x14ac:dyDescent="0.2">
      <c r="A45" s="11"/>
      <c r="B45" s="7"/>
      <c r="C45" s="3"/>
    </row>
    <row r="46" spans="1:3" x14ac:dyDescent="0.2">
      <c r="A46" s="11"/>
      <c r="B46" s="7"/>
      <c r="C46" s="3"/>
    </row>
    <row r="47" spans="1:3" x14ac:dyDescent="0.2">
      <c r="A47" s="11"/>
      <c r="B47" s="7"/>
      <c r="C47" s="3"/>
    </row>
    <row r="48" spans="1:3" x14ac:dyDescent="0.2">
      <c r="A48" s="11"/>
      <c r="B48" s="7"/>
      <c r="C48" s="3"/>
    </row>
    <row r="49" spans="1:3" x14ac:dyDescent="0.2">
      <c r="A49" s="11"/>
      <c r="B49" s="7"/>
      <c r="C49" s="3"/>
    </row>
    <row r="50" spans="1:3" x14ac:dyDescent="0.2">
      <c r="A50" s="11"/>
      <c r="B50" s="7"/>
      <c r="C50" s="3"/>
    </row>
    <row r="51" spans="1:3" x14ac:dyDescent="0.2">
      <c r="A51" s="11"/>
      <c r="B51" s="7"/>
      <c r="C51" s="3"/>
    </row>
    <row r="52" spans="1:3" x14ac:dyDescent="0.2">
      <c r="A52" s="11"/>
      <c r="B52" s="7"/>
      <c r="C52" s="3"/>
    </row>
    <row r="53" spans="1:3" x14ac:dyDescent="0.2">
      <c r="A53" s="11"/>
      <c r="B53" s="7"/>
      <c r="C53" s="3"/>
    </row>
    <row r="54" spans="1:3" x14ac:dyDescent="0.2">
      <c r="A54" s="11"/>
      <c r="B54" s="7"/>
      <c r="C54" s="3"/>
    </row>
    <row r="55" spans="1:3" x14ac:dyDescent="0.2">
      <c r="A55" s="11"/>
      <c r="B55" s="7"/>
      <c r="C55" s="3"/>
    </row>
    <row r="56" spans="1:3" x14ac:dyDescent="0.2">
      <c r="A56" s="17"/>
      <c r="B56" s="18"/>
      <c r="C56" s="19"/>
    </row>
    <row r="57" spans="1:3" x14ac:dyDescent="0.2">
      <c r="A57" s="11"/>
      <c r="B57" s="15"/>
      <c r="C57" s="3"/>
    </row>
    <row r="58" spans="1:3" ht="16" thickBot="1" x14ac:dyDescent="0.25">
      <c r="A58" s="12"/>
      <c r="B58" s="16"/>
      <c r="C58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C341"/>
  <sheetViews>
    <sheetView zoomScale="90" zoomScaleNormal="90" zoomScalePageLayoutView="90" workbookViewId="0">
      <selection activeCell="G24" sqref="G24"/>
    </sheetView>
  </sheetViews>
  <sheetFormatPr baseColWidth="10" defaultRowHeight="15" outlineLevelCol="1" x14ac:dyDescent="0.2"/>
  <cols>
    <col min="1" max="1" width="38" style="120" customWidth="1"/>
    <col min="2" max="3" width="7.5" style="120" customWidth="1"/>
    <col min="4" max="4" width="5.5" style="120" customWidth="1"/>
    <col min="5" max="5" width="4.83203125" style="120" customWidth="1"/>
    <col min="6" max="6" width="4.5" style="120" customWidth="1"/>
    <col min="7" max="8" width="16.5" style="120" bestFit="1" customWidth="1"/>
    <col min="9" max="9" width="1.33203125" style="120" customWidth="1"/>
    <col min="10" max="10" width="7.5" style="120" customWidth="1"/>
    <col min="11" max="23" width="11.5" style="120" hidden="1" customWidth="1" outlineLevel="1"/>
    <col min="24" max="24" width="12.5" style="123" hidden="1" customWidth="1" outlineLevel="1"/>
    <col min="25" max="25" width="11.5" style="123" hidden="1" customWidth="1" outlineLevel="1"/>
    <col min="26" max="26" width="14.1640625" style="123" hidden="1" customWidth="1" outlineLevel="1"/>
    <col min="27" max="27" width="13.5" style="123" hidden="1" customWidth="1" outlineLevel="1"/>
    <col min="28" max="28" width="14.1640625" style="123" hidden="1" customWidth="1" outlineLevel="1"/>
    <col min="29" max="29" width="11.5" style="123" hidden="1" customWidth="1" outlineLevel="1"/>
    <col min="30" max="30" width="14.1640625" style="123" hidden="1" customWidth="1" outlineLevel="1"/>
    <col min="31" max="31" width="11.5" style="123" hidden="1" customWidth="1" outlineLevel="1"/>
    <col min="32" max="32" width="14" style="123" hidden="1" customWidth="1" outlineLevel="1"/>
    <col min="33" max="35" width="14.1640625" style="123" hidden="1" customWidth="1" outlineLevel="1"/>
    <col min="36" max="36" width="11.5" style="120" hidden="1" customWidth="1" outlineLevel="1" collapsed="1"/>
    <col min="37" max="45" width="11.5" style="120" hidden="1" customWidth="1" outlineLevel="1"/>
    <col min="46" max="46" width="14.6640625" style="120" hidden="1" customWidth="1" outlineLevel="1"/>
    <col min="47" max="50" width="13.1640625" style="120" hidden="1" customWidth="1" outlineLevel="1"/>
    <col min="51" max="51" width="12.1640625" style="120" hidden="1" customWidth="1" outlineLevel="1"/>
    <col min="52" max="52" width="11.5" style="120" hidden="1" customWidth="1" outlineLevel="1"/>
    <col min="53" max="53" width="12.1640625" style="120" hidden="1" customWidth="1" outlineLevel="1"/>
    <col min="54" max="54" width="13.1640625" style="120" hidden="1" customWidth="1" outlineLevel="1"/>
    <col min="55" max="55" width="14.6640625" style="120" hidden="1" customWidth="1" outlineLevel="1"/>
    <col min="56" max="56" width="15.5" style="120" hidden="1" customWidth="1" outlineLevel="1"/>
    <col min="57" max="57" width="13.33203125" style="120" hidden="1" customWidth="1" outlineLevel="1"/>
    <col min="58" max="58" width="14" style="120" hidden="1" customWidth="1" outlineLevel="1"/>
    <col min="59" max="59" width="12.33203125" style="120" hidden="1" customWidth="1" outlineLevel="1"/>
    <col min="60" max="60" width="14.5" style="120" hidden="1" customWidth="1" outlineLevel="1"/>
    <col min="61" max="61" width="11.5" style="122" bestFit="1" customWidth="1" collapsed="1"/>
    <col min="62" max="62" width="16" style="122" customWidth="1"/>
    <col min="63" max="63" width="12" style="145" customWidth="1"/>
    <col min="64" max="64" width="14" style="145" customWidth="1"/>
    <col min="65" max="65" width="18.83203125" style="145" customWidth="1"/>
    <col min="66" max="66" width="19.1640625" style="145" customWidth="1"/>
    <col min="67" max="67" width="11.5" style="145" customWidth="1"/>
    <col min="68" max="69" width="12.33203125" style="120" hidden="1" customWidth="1" outlineLevel="1"/>
    <col min="70" max="72" width="11.5" style="120" hidden="1" customWidth="1" outlineLevel="1"/>
    <col min="73" max="73" width="11.83203125" style="120" hidden="1" customWidth="1" outlineLevel="1"/>
    <col min="74" max="77" width="11.5" style="120" hidden="1" customWidth="1" outlineLevel="1"/>
    <col min="78" max="78" width="11.83203125" style="120" customWidth="1" collapsed="1"/>
    <col min="79" max="82" width="11.5" style="120" customWidth="1"/>
    <col min="83" max="83" width="11.83203125" style="120" hidden="1" customWidth="1" outlineLevel="1"/>
    <col min="84" max="87" width="11.5" style="120" hidden="1" customWidth="1" outlineLevel="1"/>
    <col min="88" max="88" width="11.83203125" style="120" hidden="1" customWidth="1" outlineLevel="1"/>
    <col min="89" max="92" width="11.5" style="120" hidden="1" customWidth="1" outlineLevel="1"/>
    <col min="93" max="93" width="11.83203125" style="120" hidden="1" customWidth="1" outlineLevel="1"/>
    <col min="94" max="97" width="11.5" style="120" hidden="1" customWidth="1" outlineLevel="1"/>
    <col min="98" max="98" width="11.83203125" style="120" hidden="1" customWidth="1" outlineLevel="1"/>
    <col min="99" max="102" width="11.5" style="120" hidden="1" customWidth="1" outlineLevel="1"/>
    <col min="103" max="103" width="11.83203125" style="120" hidden="1" customWidth="1" outlineLevel="1"/>
    <col min="104" max="107" width="11.5" style="120" hidden="1" customWidth="1" outlineLevel="1"/>
    <col min="108" max="108" width="11.83203125" style="120" hidden="1" customWidth="1" outlineLevel="1" collapsed="1"/>
    <col min="109" max="112" width="11.5" style="120" hidden="1" customWidth="1" outlineLevel="1"/>
    <col min="113" max="113" width="11.83203125" style="120" hidden="1" customWidth="1" outlineLevel="1"/>
    <col min="114" max="117" width="11.5" style="120" hidden="1" customWidth="1" outlineLevel="1"/>
    <col min="118" max="118" width="11.83203125" style="120" hidden="1" customWidth="1" outlineLevel="1"/>
    <col min="119" max="122" width="11.5" style="120" hidden="1" customWidth="1" outlineLevel="1"/>
    <col min="123" max="123" width="11.83203125" style="120" hidden="1" customWidth="1" outlineLevel="1"/>
    <col min="124" max="127" width="11.5" style="120" hidden="1" customWidth="1" outlineLevel="1"/>
    <col min="128" max="128" width="13.83203125" style="120" bestFit="1" customWidth="1" collapsed="1"/>
    <col min="129" max="16384" width="10.83203125" style="120"/>
  </cols>
  <sheetData>
    <row r="1" spans="1:133" x14ac:dyDescent="0.2">
      <c r="BP1" s="120" t="str">
        <f>+$BP3&amp;MONTH(BP2)</f>
        <v>1000000001</v>
      </c>
      <c r="BQ1" s="120" t="str">
        <f>+$BQ3&amp;MONTH(BQ2)</f>
        <v>2000000001</v>
      </c>
      <c r="BR1" s="120" t="str">
        <f>+$BR3&amp;MONTH(BR2)</f>
        <v>4000000001</v>
      </c>
      <c r="BS1" s="120" t="str">
        <f>+$BS3&amp;MONTH(BS2)</f>
        <v>3000000001</v>
      </c>
      <c r="BT1" s="120" t="str">
        <f>+$BT3&amp;MONTH(BT2)</f>
        <v>9800000001</v>
      </c>
      <c r="BU1" s="120" t="str">
        <f>+$BP3&amp;MONTH(BU2)</f>
        <v>1000000002</v>
      </c>
      <c r="BV1" s="120" t="str">
        <f>+$BQ3&amp;MONTH(BV2)</f>
        <v>2000000002</v>
      </c>
      <c r="BW1" s="120" t="str">
        <f>+$BR3&amp;MONTH(BW2)</f>
        <v>4000000002</v>
      </c>
      <c r="BX1" s="120" t="str">
        <f>+$BS3&amp;MONTH(BX2)</f>
        <v>3000000002</v>
      </c>
      <c r="BY1" s="120" t="str">
        <f>+$BT3&amp;MONTH(BY2)</f>
        <v>9800000002</v>
      </c>
      <c r="BZ1" s="120" t="str">
        <f>+$BP3&amp;MONTH(BZ2)</f>
        <v>1000000003</v>
      </c>
      <c r="CA1" s="120" t="str">
        <f>+$BQ3&amp;MONTH(CA2)</f>
        <v>2000000003</v>
      </c>
      <c r="CB1" s="120" t="str">
        <f>+$BR3&amp;MONTH(CB2)</f>
        <v>4000000003</v>
      </c>
      <c r="CC1" s="120" t="str">
        <f>+$BS3&amp;MONTH(CC2)</f>
        <v>3000000003</v>
      </c>
      <c r="CD1" s="120" t="str">
        <f>+$BT3&amp;MONTH(CD2)</f>
        <v>9800000003</v>
      </c>
      <c r="CE1" s="120" t="str">
        <f>+$BP3&amp;MONTH(CE2)</f>
        <v>1000000004</v>
      </c>
      <c r="CF1" s="120" t="str">
        <f>+$BQ3&amp;MONTH(CF2)</f>
        <v>2000000004</v>
      </c>
      <c r="CG1" s="120" t="str">
        <f>+$BR3&amp;MONTH(CG2)</f>
        <v>4000000004</v>
      </c>
      <c r="CH1" s="120" t="str">
        <f>+$BS3&amp;MONTH(CH2)</f>
        <v>3000000004</v>
      </c>
      <c r="CI1" s="120" t="str">
        <f>+$BT3&amp;MONTH(CI2)</f>
        <v>9800000004</v>
      </c>
      <c r="CJ1" s="120" t="str">
        <f>+$BP3&amp;MONTH(CJ2)</f>
        <v>1000000005</v>
      </c>
      <c r="CK1" s="120" t="str">
        <f>+$BQ3&amp;MONTH(CK2)</f>
        <v>2000000005</v>
      </c>
      <c r="CL1" s="120" t="str">
        <f>+$BR3&amp;MONTH(CL2)</f>
        <v>4000000005</v>
      </c>
      <c r="CM1" s="120" t="str">
        <f>+$BS3&amp;MONTH(CM2)</f>
        <v>3000000005</v>
      </c>
      <c r="CN1" s="120" t="str">
        <f>+$BT3&amp;MONTH(CN2)</f>
        <v>9800000005</v>
      </c>
      <c r="CO1" s="120" t="str">
        <f>+$BP3&amp;MONTH(CO2)</f>
        <v>1000000006</v>
      </c>
      <c r="CP1" s="120" t="str">
        <f>+$BQ3&amp;MONTH(CP2)</f>
        <v>2000000006</v>
      </c>
      <c r="CQ1" s="120" t="str">
        <f>+$BR3&amp;MONTH(CQ2)</f>
        <v>4000000006</v>
      </c>
      <c r="CR1" s="120" t="str">
        <f>+$BS3&amp;MONTH(CR2)</f>
        <v>3000000006</v>
      </c>
      <c r="CS1" s="120" t="str">
        <f>+$BT3&amp;MONTH(CS2)</f>
        <v>9800000006</v>
      </c>
      <c r="CT1" s="120" t="str">
        <f>+$BP3&amp;MONTH(CT2)</f>
        <v>1000000007</v>
      </c>
      <c r="CU1" s="120" t="str">
        <f>+$BQ3&amp;MONTH(CU2)</f>
        <v>2000000007</v>
      </c>
      <c r="CV1" s="120" t="str">
        <f>+$BR3&amp;MONTH(CV2)</f>
        <v>4000000007</v>
      </c>
      <c r="CW1" s="120" t="str">
        <f>+$BS3&amp;MONTH(CW2)</f>
        <v>3000000007</v>
      </c>
      <c r="CX1" s="120" t="str">
        <f>+$BT3&amp;MONTH(CX2)</f>
        <v>9800000007</v>
      </c>
      <c r="CY1" s="120" t="str">
        <f>+$BP3&amp;MONTH(CY2)</f>
        <v>1000000008</v>
      </c>
      <c r="CZ1" s="120" t="str">
        <f>+$BQ3&amp;MONTH(CZ2)</f>
        <v>2000000008</v>
      </c>
      <c r="DA1" s="120" t="str">
        <f>+$BR3&amp;MONTH(DA2)</f>
        <v>4000000008</v>
      </c>
      <c r="DB1" s="120" t="str">
        <f>+$BS3&amp;MONTH(DB2)</f>
        <v>3000000008</v>
      </c>
      <c r="DC1" s="120" t="str">
        <f>+$BT3&amp;MONTH(DC2)</f>
        <v>9800000008</v>
      </c>
      <c r="DD1" s="120" t="str">
        <f>+$BP3&amp;MONTH(DD2)</f>
        <v>1000000009</v>
      </c>
      <c r="DE1" s="120" t="str">
        <f>+$BQ3&amp;MONTH(DE2)</f>
        <v>2000000009</v>
      </c>
      <c r="DF1" s="120" t="str">
        <f>+$BR3&amp;MONTH(DF2)</f>
        <v>4000000009</v>
      </c>
      <c r="DG1" s="120" t="str">
        <f>+$BS3&amp;MONTH(DG2)</f>
        <v>3000000009</v>
      </c>
      <c r="DH1" s="120" t="str">
        <f>+$BT3&amp;MONTH(DH2)</f>
        <v>9800000009</v>
      </c>
      <c r="DI1" s="120" t="str">
        <f>+$BP3&amp;MONTH(DI2)</f>
        <v>10000000010</v>
      </c>
      <c r="DJ1" s="120" t="str">
        <f>+$BQ3&amp;MONTH(DJ2)</f>
        <v>20000000010</v>
      </c>
      <c r="DK1" s="120" t="str">
        <f>+$BR3&amp;MONTH(DK2)</f>
        <v>40000000010</v>
      </c>
      <c r="DL1" s="120" t="str">
        <f>+$BS3&amp;MONTH(DL2)</f>
        <v>30000000010</v>
      </c>
      <c r="DM1" s="120" t="str">
        <f>+$BT3&amp;MONTH(DM2)</f>
        <v>98000000010</v>
      </c>
      <c r="DN1" s="120" t="str">
        <f>+$BP3&amp;MONTH(DN2)</f>
        <v>10000000011</v>
      </c>
      <c r="DO1" s="120" t="str">
        <f>+$BQ3&amp;MONTH(DO2)</f>
        <v>20000000011</v>
      </c>
      <c r="DP1" s="120" t="str">
        <f>+$BR3&amp;MONTH(DP2)</f>
        <v>40000000011</v>
      </c>
      <c r="DQ1" s="120" t="str">
        <f>+$BS3&amp;MONTH(DQ2)</f>
        <v>30000000011</v>
      </c>
      <c r="DR1" s="120" t="str">
        <f>+$BT3&amp;MONTH(DR2)</f>
        <v>98000000011</v>
      </c>
      <c r="DS1" s="120" t="str">
        <f>+$BP3&amp;MONTH(DS2)</f>
        <v>10000000012</v>
      </c>
      <c r="DT1" s="120" t="str">
        <f>+$BQ3&amp;MONTH(DT2)</f>
        <v>20000000012</v>
      </c>
      <c r="DU1" s="120" t="str">
        <f>+$BR3&amp;MONTH(DU2)</f>
        <v>40000000012</v>
      </c>
      <c r="DV1" s="120" t="str">
        <f>+$BS3&amp;MONTH(DV2)</f>
        <v>30000000012</v>
      </c>
      <c r="DW1" s="120" t="str">
        <f>+$BT3&amp;MONTH(DW2)</f>
        <v>98000000012</v>
      </c>
    </row>
    <row r="2" spans="1:133" x14ac:dyDescent="0.2">
      <c r="BO2" s="149" t="s">
        <v>1048</v>
      </c>
      <c r="BP2" s="125">
        <v>43101</v>
      </c>
      <c r="BQ2" s="124">
        <f>+BP2</f>
        <v>43101</v>
      </c>
      <c r="BR2" s="124">
        <f t="shared" ref="BR2:BT2" si="0">+BQ2</f>
        <v>43101</v>
      </c>
      <c r="BS2" s="124">
        <f t="shared" si="0"/>
        <v>43101</v>
      </c>
      <c r="BT2" s="124">
        <f t="shared" si="0"/>
        <v>43101</v>
      </c>
      <c r="BU2" s="125">
        <v>43132</v>
      </c>
      <c r="BV2" s="124">
        <f>+BU2</f>
        <v>43132</v>
      </c>
      <c r="BW2" s="124">
        <f t="shared" ref="BW2:BY2" si="1">+BV2</f>
        <v>43132</v>
      </c>
      <c r="BX2" s="124">
        <f t="shared" si="1"/>
        <v>43132</v>
      </c>
      <c r="BY2" s="124">
        <f t="shared" si="1"/>
        <v>43132</v>
      </c>
      <c r="BZ2" s="125">
        <v>43160</v>
      </c>
      <c r="CA2" s="124">
        <f>+BZ2</f>
        <v>43160</v>
      </c>
      <c r="CB2" s="124">
        <f t="shared" ref="CB2:CD2" si="2">+CA2</f>
        <v>43160</v>
      </c>
      <c r="CC2" s="124">
        <f t="shared" si="2"/>
        <v>43160</v>
      </c>
      <c r="CD2" s="124">
        <f t="shared" si="2"/>
        <v>43160</v>
      </c>
      <c r="CE2" s="125">
        <v>43191</v>
      </c>
      <c r="CF2" s="124">
        <f>+CE2</f>
        <v>43191</v>
      </c>
      <c r="CG2" s="124">
        <f t="shared" ref="CG2:CI2" si="3">+CF2</f>
        <v>43191</v>
      </c>
      <c r="CH2" s="124">
        <f t="shared" si="3"/>
        <v>43191</v>
      </c>
      <c r="CI2" s="124">
        <f t="shared" si="3"/>
        <v>43191</v>
      </c>
      <c r="CJ2" s="125">
        <v>43221</v>
      </c>
      <c r="CK2" s="124">
        <f>+CJ2</f>
        <v>43221</v>
      </c>
      <c r="CL2" s="124">
        <f t="shared" ref="CL2:CN2" si="4">+CK2</f>
        <v>43221</v>
      </c>
      <c r="CM2" s="124">
        <f t="shared" si="4"/>
        <v>43221</v>
      </c>
      <c r="CN2" s="124">
        <f t="shared" si="4"/>
        <v>43221</v>
      </c>
      <c r="CO2" s="125">
        <v>43252</v>
      </c>
      <c r="CP2" s="124">
        <f>+CO2</f>
        <v>43252</v>
      </c>
      <c r="CQ2" s="124">
        <f t="shared" ref="CQ2:CS2" si="5">+CP2</f>
        <v>43252</v>
      </c>
      <c r="CR2" s="124">
        <f t="shared" si="5"/>
        <v>43252</v>
      </c>
      <c r="CS2" s="124">
        <f t="shared" si="5"/>
        <v>43252</v>
      </c>
      <c r="CT2" s="125">
        <v>43282</v>
      </c>
      <c r="CU2" s="124">
        <f>+CT2</f>
        <v>43282</v>
      </c>
      <c r="CV2" s="124">
        <f t="shared" ref="CV2:CX2" si="6">+CU2</f>
        <v>43282</v>
      </c>
      <c r="CW2" s="124">
        <f t="shared" si="6"/>
        <v>43282</v>
      </c>
      <c r="CX2" s="124">
        <f t="shared" si="6"/>
        <v>43282</v>
      </c>
      <c r="CY2" s="125">
        <v>43313</v>
      </c>
      <c r="CZ2" s="124">
        <f>+CY2</f>
        <v>43313</v>
      </c>
      <c r="DA2" s="124">
        <f t="shared" ref="DA2:DC2" si="7">+CZ2</f>
        <v>43313</v>
      </c>
      <c r="DB2" s="124">
        <f t="shared" si="7"/>
        <v>43313</v>
      </c>
      <c r="DC2" s="124">
        <f t="shared" si="7"/>
        <v>43313</v>
      </c>
      <c r="DD2" s="125">
        <v>43344</v>
      </c>
      <c r="DE2" s="124">
        <f>+DD2</f>
        <v>43344</v>
      </c>
      <c r="DF2" s="124">
        <f t="shared" ref="DF2:DH2" si="8">+DE2</f>
        <v>43344</v>
      </c>
      <c r="DG2" s="124">
        <f t="shared" si="8"/>
        <v>43344</v>
      </c>
      <c r="DH2" s="124">
        <f t="shared" si="8"/>
        <v>43344</v>
      </c>
      <c r="DI2" s="125">
        <v>43374</v>
      </c>
      <c r="DJ2" s="124">
        <f>+DI2</f>
        <v>43374</v>
      </c>
      <c r="DK2" s="124">
        <f t="shared" ref="DK2:DM2" si="9">+DJ2</f>
        <v>43374</v>
      </c>
      <c r="DL2" s="124">
        <f t="shared" si="9"/>
        <v>43374</v>
      </c>
      <c r="DM2" s="124">
        <f t="shared" si="9"/>
        <v>43374</v>
      </c>
      <c r="DN2" s="125">
        <v>43405</v>
      </c>
      <c r="DO2" s="124">
        <f>+DN2</f>
        <v>43405</v>
      </c>
      <c r="DP2" s="124">
        <f t="shared" ref="DP2:DR2" si="10">+DO2</f>
        <v>43405</v>
      </c>
      <c r="DQ2" s="124">
        <f t="shared" si="10"/>
        <v>43405</v>
      </c>
      <c r="DR2" s="124">
        <f t="shared" si="10"/>
        <v>43405</v>
      </c>
      <c r="DS2" s="125">
        <v>43435</v>
      </c>
      <c r="DT2" s="124">
        <f>+DS2</f>
        <v>43435</v>
      </c>
      <c r="DU2" s="124">
        <f t="shared" ref="DU2:DW2" si="11">+DT2</f>
        <v>43435</v>
      </c>
      <c r="DV2" s="124">
        <f t="shared" si="11"/>
        <v>43435</v>
      </c>
      <c r="DW2" s="124">
        <f t="shared" si="11"/>
        <v>43435</v>
      </c>
      <c r="DY2" s="127"/>
    </row>
    <row r="3" spans="1:133" customFormat="1" x14ac:dyDescent="0.2">
      <c r="G3" s="114">
        <v>1682161.3590550502</v>
      </c>
      <c r="H3" s="114"/>
      <c r="K3">
        <v>1</v>
      </c>
      <c r="L3">
        <v>2</v>
      </c>
      <c r="M3">
        <v>3</v>
      </c>
      <c r="N3">
        <v>4</v>
      </c>
      <c r="O3">
        <v>5</v>
      </c>
      <c r="P3">
        <v>6</v>
      </c>
      <c r="Q3">
        <v>7</v>
      </c>
      <c r="R3">
        <v>8</v>
      </c>
      <c r="S3">
        <v>9</v>
      </c>
      <c r="T3">
        <v>10</v>
      </c>
      <c r="U3">
        <v>11</v>
      </c>
      <c r="V3">
        <v>12</v>
      </c>
      <c r="X3" s="114">
        <v>198108.45651216316</v>
      </c>
      <c r="Y3" s="114">
        <v>141069.33651216334</v>
      </c>
      <c r="Z3" s="114">
        <v>132156.98651216316</v>
      </c>
      <c r="AA3" s="114">
        <v>115504.07651216326</v>
      </c>
      <c r="AB3" s="114">
        <v>73002.31651216319</v>
      </c>
      <c r="AC3" s="114">
        <v>-10977.383487836642</v>
      </c>
      <c r="AD3" s="114">
        <v>66213.966512163053</v>
      </c>
      <c r="AE3" s="114">
        <v>130473.77651216327</v>
      </c>
      <c r="AF3" s="114">
        <v>121794.86651216324</v>
      </c>
      <c r="AG3" s="114">
        <v>209539.16651216318</v>
      </c>
      <c r="AH3" s="114">
        <v>212955.27651216311</v>
      </c>
      <c r="AI3" s="114">
        <v>233467.98742125416</v>
      </c>
      <c r="AT3" s="115"/>
      <c r="AU3" s="115"/>
      <c r="AV3" s="115"/>
      <c r="AW3" s="115"/>
      <c r="AX3" s="115"/>
      <c r="AY3" s="115"/>
      <c r="AZ3" s="115"/>
      <c r="BA3" s="115"/>
      <c r="BB3" s="115"/>
      <c r="BC3" s="115"/>
      <c r="BD3" s="116">
        <v>100000000</v>
      </c>
      <c r="BE3" s="116">
        <v>200000000</v>
      </c>
      <c r="BF3" s="116">
        <v>400000000</v>
      </c>
      <c r="BG3" s="116">
        <v>300000000</v>
      </c>
      <c r="BH3" s="116">
        <v>980000000</v>
      </c>
      <c r="BI3" s="122"/>
      <c r="BJ3" s="122"/>
      <c r="BK3" s="145"/>
      <c r="BL3" s="145"/>
      <c r="BM3" s="145"/>
      <c r="BN3" s="145"/>
      <c r="BO3" s="145"/>
      <c r="BP3" s="116">
        <v>100000000</v>
      </c>
      <c r="BQ3" s="116">
        <v>200000000</v>
      </c>
      <c r="BR3" s="116">
        <v>400000000</v>
      </c>
      <c r="BS3" s="116">
        <v>300000000</v>
      </c>
      <c r="BT3" s="116">
        <v>980000000</v>
      </c>
      <c r="BU3" s="116">
        <v>100000000</v>
      </c>
      <c r="BV3" s="116">
        <v>200000000</v>
      </c>
      <c r="BW3" s="116">
        <v>400000000</v>
      </c>
      <c r="BX3" s="116">
        <v>300000000</v>
      </c>
      <c r="BY3" s="116">
        <v>980000000</v>
      </c>
      <c r="BZ3" s="116">
        <v>100000000</v>
      </c>
      <c r="CA3" s="116">
        <v>200000000</v>
      </c>
      <c r="CB3" s="116">
        <v>400000000</v>
      </c>
      <c r="CC3" s="116">
        <v>300000000</v>
      </c>
      <c r="CD3" s="116">
        <v>980000000</v>
      </c>
      <c r="CE3" s="116">
        <v>100000000</v>
      </c>
      <c r="CF3" s="116">
        <v>200000000</v>
      </c>
      <c r="CG3" s="116">
        <v>400000000</v>
      </c>
      <c r="CH3" s="116">
        <v>300000000</v>
      </c>
      <c r="CI3" s="116">
        <v>980000000</v>
      </c>
      <c r="CJ3" s="116">
        <v>100000000</v>
      </c>
      <c r="CK3" s="116">
        <v>200000000</v>
      </c>
      <c r="CL3" s="116">
        <v>400000000</v>
      </c>
      <c r="CM3" s="116">
        <v>300000000</v>
      </c>
      <c r="CN3" s="116">
        <v>980000000</v>
      </c>
      <c r="CO3" s="116">
        <v>100000000</v>
      </c>
      <c r="CP3" s="116">
        <v>200000000</v>
      </c>
      <c r="CQ3" s="116">
        <v>400000000</v>
      </c>
      <c r="CR3" s="116">
        <v>300000000</v>
      </c>
      <c r="CS3" s="116">
        <v>980000000</v>
      </c>
      <c r="CT3" s="116">
        <v>100000000</v>
      </c>
      <c r="CU3" s="116">
        <v>200000000</v>
      </c>
      <c r="CV3" s="116">
        <v>400000000</v>
      </c>
      <c r="CW3" s="116">
        <v>300000000</v>
      </c>
      <c r="CX3" s="116">
        <v>980000000</v>
      </c>
      <c r="CY3" s="116">
        <v>100000000</v>
      </c>
      <c r="CZ3" s="116">
        <v>200000000</v>
      </c>
      <c r="DA3" s="116">
        <v>400000000</v>
      </c>
      <c r="DB3" s="116">
        <v>300000000</v>
      </c>
      <c r="DC3" s="116">
        <v>980000000</v>
      </c>
      <c r="DD3" s="116">
        <v>100000000</v>
      </c>
      <c r="DE3" s="116">
        <v>200000000</v>
      </c>
      <c r="DF3" s="116">
        <v>400000000</v>
      </c>
      <c r="DG3" s="116">
        <v>300000000</v>
      </c>
      <c r="DH3" s="116">
        <v>980000000</v>
      </c>
      <c r="DI3" s="116">
        <v>100000000</v>
      </c>
      <c r="DJ3" s="116">
        <v>200000000</v>
      </c>
      <c r="DK3" s="116">
        <v>400000000</v>
      </c>
      <c r="DL3" s="116">
        <v>300000000</v>
      </c>
      <c r="DM3" s="116">
        <v>980000000</v>
      </c>
      <c r="DN3" s="116">
        <v>100000000</v>
      </c>
      <c r="DO3" s="116">
        <v>200000000</v>
      </c>
      <c r="DP3" s="116">
        <v>400000000</v>
      </c>
      <c r="DQ3" s="116">
        <v>300000000</v>
      </c>
      <c r="DR3" s="116">
        <v>980000000</v>
      </c>
      <c r="DS3" s="116">
        <v>100000000</v>
      </c>
      <c r="DT3" s="116">
        <v>200000000</v>
      </c>
      <c r="DU3" s="116">
        <v>400000000</v>
      </c>
      <c r="DV3" s="116">
        <v>300000000</v>
      </c>
      <c r="DW3" s="116">
        <v>980000000</v>
      </c>
    </row>
    <row r="4" spans="1:133" customFormat="1" x14ac:dyDescent="0.2">
      <c r="A4" t="s">
        <v>202</v>
      </c>
      <c r="B4" t="s">
        <v>203</v>
      </c>
      <c r="C4" t="s">
        <v>204</v>
      </c>
      <c r="D4" t="s">
        <v>205</v>
      </c>
      <c r="E4" t="s">
        <v>206</v>
      </c>
      <c r="F4" t="s">
        <v>207</v>
      </c>
      <c r="G4" t="s">
        <v>208</v>
      </c>
      <c r="H4" t="s">
        <v>209</v>
      </c>
      <c r="I4" t="s">
        <v>210</v>
      </c>
      <c r="J4" t="s">
        <v>211</v>
      </c>
      <c r="K4" t="s">
        <v>212</v>
      </c>
      <c r="L4" t="s">
        <v>213</v>
      </c>
      <c r="M4" t="s">
        <v>214</v>
      </c>
      <c r="N4" t="s">
        <v>215</v>
      </c>
      <c r="O4" t="s">
        <v>216</v>
      </c>
      <c r="P4" t="s">
        <v>217</v>
      </c>
      <c r="Q4" t="s">
        <v>218</v>
      </c>
      <c r="R4" t="s">
        <v>219</v>
      </c>
      <c r="S4" t="s">
        <v>220</v>
      </c>
      <c r="T4" t="s">
        <v>221</v>
      </c>
      <c r="U4" t="s">
        <v>222</v>
      </c>
      <c r="V4" t="s">
        <v>223</v>
      </c>
      <c r="W4" t="s">
        <v>224</v>
      </c>
      <c r="X4" s="117" t="s">
        <v>225</v>
      </c>
      <c r="Y4" s="117" t="s">
        <v>226</v>
      </c>
      <c r="Z4" s="117" t="s">
        <v>227</v>
      </c>
      <c r="AA4" s="117" t="s">
        <v>228</v>
      </c>
      <c r="AB4" s="117" t="s">
        <v>229</v>
      </c>
      <c r="AC4" s="117" t="s">
        <v>230</v>
      </c>
      <c r="AD4" s="117" t="s">
        <v>231</v>
      </c>
      <c r="AE4" s="117" t="s">
        <v>232</v>
      </c>
      <c r="AF4" s="117" t="s">
        <v>233</v>
      </c>
      <c r="AG4" s="117" t="s">
        <v>234</v>
      </c>
      <c r="AH4" s="117" t="s">
        <v>235</v>
      </c>
      <c r="AI4" s="117" t="s">
        <v>236</v>
      </c>
      <c r="AJ4" t="s">
        <v>237</v>
      </c>
      <c r="AK4" t="s">
        <v>238</v>
      </c>
      <c r="AL4" t="s">
        <v>239</v>
      </c>
      <c r="AM4" t="s">
        <v>240</v>
      </c>
      <c r="AN4" t="s">
        <v>241</v>
      </c>
      <c r="AO4" t="s">
        <v>242</v>
      </c>
      <c r="AP4" t="s">
        <v>243</v>
      </c>
      <c r="AQ4" t="s">
        <v>244</v>
      </c>
      <c r="AR4" t="s">
        <v>245</v>
      </c>
      <c r="AS4" t="s">
        <v>246</v>
      </c>
      <c r="AT4" s="115" t="s">
        <v>247</v>
      </c>
      <c r="AU4" s="115" t="s">
        <v>248</v>
      </c>
      <c r="AV4" s="115" t="s">
        <v>249</v>
      </c>
      <c r="AW4" s="115" t="s">
        <v>250</v>
      </c>
      <c r="AX4" s="115" t="s">
        <v>251</v>
      </c>
      <c r="AY4" s="115" t="s">
        <v>252</v>
      </c>
      <c r="AZ4" s="115" t="s">
        <v>253</v>
      </c>
      <c r="BA4" s="115" t="s">
        <v>254</v>
      </c>
      <c r="BB4" s="115" t="s">
        <v>255</v>
      </c>
      <c r="BC4" s="115" t="s">
        <v>256</v>
      </c>
      <c r="BD4" s="116" t="s">
        <v>257</v>
      </c>
      <c r="BE4" s="116" t="s">
        <v>258</v>
      </c>
      <c r="BF4" s="116" t="s">
        <v>259</v>
      </c>
      <c r="BG4" s="116" t="s">
        <v>260</v>
      </c>
      <c r="BH4" s="116" t="s">
        <v>261</v>
      </c>
      <c r="BI4" s="122" t="s">
        <v>704</v>
      </c>
      <c r="BJ4" s="122" t="s">
        <v>1110</v>
      </c>
      <c r="BK4" s="145" t="s">
        <v>942</v>
      </c>
      <c r="BL4" s="145" t="s">
        <v>946</v>
      </c>
      <c r="BM4" s="147" t="s">
        <v>951</v>
      </c>
      <c r="BN4" s="147" t="s">
        <v>949</v>
      </c>
      <c r="BO4" s="145" t="s">
        <v>1109</v>
      </c>
      <c r="BP4" s="116" t="s">
        <v>257</v>
      </c>
      <c r="BQ4" s="116" t="s">
        <v>258</v>
      </c>
      <c r="BR4" s="116" t="s">
        <v>259</v>
      </c>
      <c r="BS4" s="116" t="s">
        <v>260</v>
      </c>
      <c r="BT4" s="116" t="s">
        <v>261</v>
      </c>
      <c r="BU4" s="116" t="s">
        <v>257</v>
      </c>
      <c r="BV4" s="116" t="s">
        <v>258</v>
      </c>
      <c r="BW4" s="116" t="s">
        <v>259</v>
      </c>
      <c r="BX4" s="116" t="s">
        <v>260</v>
      </c>
      <c r="BY4" s="116" t="s">
        <v>261</v>
      </c>
      <c r="BZ4" s="116" t="s">
        <v>257</v>
      </c>
      <c r="CA4" s="116" t="s">
        <v>258</v>
      </c>
      <c r="CB4" s="116" t="s">
        <v>259</v>
      </c>
      <c r="CC4" s="116" t="s">
        <v>260</v>
      </c>
      <c r="CD4" s="116" t="s">
        <v>261</v>
      </c>
      <c r="CE4" s="116" t="s">
        <v>257</v>
      </c>
      <c r="CF4" s="116" t="s">
        <v>258</v>
      </c>
      <c r="CG4" s="116" t="s">
        <v>259</v>
      </c>
      <c r="CH4" s="116" t="s">
        <v>260</v>
      </c>
      <c r="CI4" s="116" t="s">
        <v>261</v>
      </c>
      <c r="CJ4" s="116" t="s">
        <v>257</v>
      </c>
      <c r="CK4" s="116" t="s">
        <v>258</v>
      </c>
      <c r="CL4" s="116" t="s">
        <v>259</v>
      </c>
      <c r="CM4" s="116" t="s">
        <v>260</v>
      </c>
      <c r="CN4" s="116" t="s">
        <v>261</v>
      </c>
      <c r="CO4" s="116" t="s">
        <v>257</v>
      </c>
      <c r="CP4" s="116" t="s">
        <v>258</v>
      </c>
      <c r="CQ4" s="116" t="s">
        <v>259</v>
      </c>
      <c r="CR4" s="116" t="s">
        <v>260</v>
      </c>
      <c r="CS4" s="116" t="s">
        <v>261</v>
      </c>
      <c r="CT4" s="116" t="s">
        <v>257</v>
      </c>
      <c r="CU4" s="116" t="s">
        <v>258</v>
      </c>
      <c r="CV4" s="116" t="s">
        <v>259</v>
      </c>
      <c r="CW4" s="116" t="s">
        <v>260</v>
      </c>
      <c r="CX4" s="116" t="s">
        <v>261</v>
      </c>
      <c r="CY4" s="116" t="s">
        <v>257</v>
      </c>
      <c r="CZ4" s="116" t="s">
        <v>258</v>
      </c>
      <c r="DA4" s="116" t="s">
        <v>259</v>
      </c>
      <c r="DB4" s="116" t="s">
        <v>260</v>
      </c>
      <c r="DC4" s="116" t="s">
        <v>261</v>
      </c>
      <c r="DD4" s="116" t="s">
        <v>257</v>
      </c>
      <c r="DE4" s="116" t="s">
        <v>258</v>
      </c>
      <c r="DF4" s="116" t="s">
        <v>259</v>
      </c>
      <c r="DG4" s="116" t="s">
        <v>260</v>
      </c>
      <c r="DH4" s="116" t="s">
        <v>261</v>
      </c>
      <c r="DI4" s="116" t="s">
        <v>257</v>
      </c>
      <c r="DJ4" s="116" t="s">
        <v>258</v>
      </c>
      <c r="DK4" s="116" t="s">
        <v>259</v>
      </c>
      <c r="DL4" s="116" t="s">
        <v>260</v>
      </c>
      <c r="DM4" s="116" t="s">
        <v>261</v>
      </c>
      <c r="DN4" s="116" t="s">
        <v>257</v>
      </c>
      <c r="DO4" s="116" t="s">
        <v>258</v>
      </c>
      <c r="DP4" s="116" t="s">
        <v>259</v>
      </c>
      <c r="DQ4" s="116" t="s">
        <v>260</v>
      </c>
      <c r="DR4" s="116" t="s">
        <v>261</v>
      </c>
      <c r="DS4" s="116" t="s">
        <v>257</v>
      </c>
      <c r="DT4" s="116" t="s">
        <v>258</v>
      </c>
      <c r="DU4" s="116" t="s">
        <v>259</v>
      </c>
      <c r="DV4" s="116" t="s">
        <v>260</v>
      </c>
      <c r="DW4" s="116" t="s">
        <v>261</v>
      </c>
      <c r="DY4" s="116" t="s">
        <v>257</v>
      </c>
      <c r="DZ4" s="116" t="s">
        <v>258</v>
      </c>
      <c r="EA4" s="116" t="s">
        <v>259</v>
      </c>
      <c r="EB4" s="116" t="s">
        <v>260</v>
      </c>
      <c r="EC4" s="116" t="s">
        <v>261</v>
      </c>
    </row>
    <row r="5" spans="1:133" customFormat="1" ht="15" customHeight="1" x14ac:dyDescent="0.2">
      <c r="A5" s="166" t="s">
        <v>262</v>
      </c>
      <c r="B5" s="162" t="s">
        <v>263</v>
      </c>
      <c r="C5" s="162" t="s">
        <v>264</v>
      </c>
      <c r="D5" s="162" t="s">
        <v>265</v>
      </c>
      <c r="E5" s="162">
        <v>1</v>
      </c>
      <c r="F5" s="184">
        <v>76180.637870626364</v>
      </c>
      <c r="G5" s="167">
        <v>-76180.637870626364</v>
      </c>
      <c r="H5" s="167">
        <v>-76180.637870626364</v>
      </c>
      <c r="I5" s="151"/>
      <c r="J5" s="151" t="s">
        <v>266</v>
      </c>
      <c r="K5" s="151">
        <v>8.3333333333333329E-2</v>
      </c>
      <c r="L5" s="151">
        <v>8.3333333333333329E-2</v>
      </c>
      <c r="M5" s="151">
        <v>8.3333333333333329E-2</v>
      </c>
      <c r="N5" s="151">
        <v>8.3333333333333329E-2</v>
      </c>
      <c r="O5" s="151">
        <v>8.3333333333333329E-2</v>
      </c>
      <c r="P5" s="151">
        <v>8.3333333333333329E-2</v>
      </c>
      <c r="Q5" s="151">
        <v>8.3333333333333329E-2</v>
      </c>
      <c r="R5" s="151">
        <v>8.3333333333333329E-2</v>
      </c>
      <c r="S5" s="151">
        <v>8.3333333333333329E-2</v>
      </c>
      <c r="T5" s="151">
        <v>8.3333333333333329E-2</v>
      </c>
      <c r="U5" s="151">
        <v>8.3333333333333329E-2</v>
      </c>
      <c r="V5" s="151">
        <v>8.3333333333333329E-2</v>
      </c>
      <c r="W5" s="152">
        <v>1</v>
      </c>
      <c r="X5" s="157">
        <v>-6348.3864892188631</v>
      </c>
      <c r="Y5" s="157">
        <v>-6348.3864892188631</v>
      </c>
      <c r="Z5" s="157">
        <v>-6348.3864892188631</v>
      </c>
      <c r="AA5" s="157">
        <v>-6348.3864892188631</v>
      </c>
      <c r="AB5" s="157">
        <v>-6348.3864892188631</v>
      </c>
      <c r="AC5" s="157">
        <v>-6348.3864892188631</v>
      </c>
      <c r="AD5" s="157">
        <v>-6348.3864892188631</v>
      </c>
      <c r="AE5" s="157">
        <v>-6348.3864892188631</v>
      </c>
      <c r="AF5" s="157">
        <v>-6348.3864892188631</v>
      </c>
      <c r="AG5" s="157">
        <v>-6348.3864892188631</v>
      </c>
      <c r="AH5" s="157">
        <v>-6348.3864892188631</v>
      </c>
      <c r="AI5" s="157">
        <v>-6348.3864892188631</v>
      </c>
      <c r="AJ5" s="151">
        <v>0.98</v>
      </c>
      <c r="AK5" s="151"/>
      <c r="AL5" s="151"/>
      <c r="AM5" s="151"/>
      <c r="AN5" s="151"/>
      <c r="AO5" s="151"/>
      <c r="AP5" s="151">
        <v>0.02</v>
      </c>
      <c r="AQ5" s="151"/>
      <c r="AR5" s="151"/>
      <c r="AS5" s="152">
        <v>1</v>
      </c>
      <c r="AT5" s="159">
        <v>-74657.025113213836</v>
      </c>
      <c r="AU5" s="159">
        <v>0</v>
      </c>
      <c r="AV5" s="159">
        <v>0</v>
      </c>
      <c r="AW5" s="159">
        <v>0</v>
      </c>
      <c r="AX5" s="159">
        <v>0</v>
      </c>
      <c r="AY5" s="159">
        <v>0</v>
      </c>
      <c r="AZ5" s="159">
        <v>-1523.6127574125273</v>
      </c>
      <c r="BA5" s="159">
        <v>0</v>
      </c>
      <c r="BB5" s="159">
        <v>0</v>
      </c>
      <c r="BC5" s="159">
        <v>-76180.637870626364</v>
      </c>
      <c r="BD5" s="160">
        <v>-74657.025113213836</v>
      </c>
      <c r="BE5" s="160">
        <v>0</v>
      </c>
      <c r="BF5" s="160">
        <v>-1523.6127574125273</v>
      </c>
      <c r="BG5" s="160">
        <v>0</v>
      </c>
      <c r="BH5" s="160">
        <v>0</v>
      </c>
      <c r="BI5" s="151">
        <v>0</v>
      </c>
      <c r="BJ5" s="122"/>
      <c r="BK5" s="122"/>
      <c r="BL5" s="122"/>
      <c r="BM5" s="122"/>
      <c r="BN5" s="122"/>
      <c r="BO5" s="122"/>
      <c r="BP5" s="126">
        <f t="shared" ref="BP5:BP68" si="12">+$BD5*$K5</f>
        <v>-6221.4187594344858</v>
      </c>
      <c r="BQ5" s="126">
        <f t="shared" ref="BQ5:BQ68" si="13">+$BE5*$K5</f>
        <v>0</v>
      </c>
      <c r="BR5" s="126">
        <f t="shared" ref="BR5:BR68" si="14">+$BF5*$K5</f>
        <v>-126.96772978437727</v>
      </c>
      <c r="BS5" s="126">
        <f t="shared" ref="BS5:BS68" si="15">+$BG5*$K5</f>
        <v>0</v>
      </c>
      <c r="BT5" s="126">
        <f t="shared" ref="BT5:BT68" si="16">+$BH5*$K5</f>
        <v>0</v>
      </c>
      <c r="BU5" s="126">
        <f>BP5+$BD5*$L5</f>
        <v>-12442.837518868972</v>
      </c>
      <c r="BV5" s="126">
        <f>BQ5+$BE5*$L5</f>
        <v>0</v>
      </c>
      <c r="BW5" s="126">
        <f>BR5+$BF5*$L5</f>
        <v>-253.93545956875454</v>
      </c>
      <c r="BX5" s="126">
        <f>BS5+$BG5*$L5</f>
        <v>0</v>
      </c>
      <c r="BY5" s="126">
        <f>BT5+$BH5*$L5</f>
        <v>0</v>
      </c>
      <c r="BZ5" s="126">
        <f>BU5+$BD5*$M5</f>
        <v>-18664.256278303459</v>
      </c>
      <c r="CA5" s="126">
        <f>BV5+$BE5*$M5</f>
        <v>0</v>
      </c>
      <c r="CB5" s="126">
        <f>BW5+$BF5*$M5</f>
        <v>-380.90318935313178</v>
      </c>
      <c r="CC5" s="126">
        <f>BX5+$BG5*$M5</f>
        <v>0</v>
      </c>
      <c r="CD5" s="126">
        <f>BY5+$BH5*$M5</f>
        <v>0</v>
      </c>
      <c r="CE5" s="126">
        <f>BZ5+$BD5*$N5</f>
        <v>-24885.675037737943</v>
      </c>
      <c r="CF5" s="126">
        <f>CA5+$BE5*$N5</f>
        <v>0</v>
      </c>
      <c r="CG5" s="126">
        <f>CB5+$BF5*$N5</f>
        <v>-507.87091913750908</v>
      </c>
      <c r="CH5" s="126">
        <f>CC5+$BG5*$N5</f>
        <v>0</v>
      </c>
      <c r="CI5" s="126">
        <f>CD5+$BH5*$N5</f>
        <v>0</v>
      </c>
      <c r="CJ5" s="126">
        <f>CE5+$BD5*$O5</f>
        <v>-31107.093797172427</v>
      </c>
      <c r="CK5" s="126">
        <f>CF5+$BE5*$O5</f>
        <v>0</v>
      </c>
      <c r="CL5" s="126">
        <f>CG5+$BF5*$O5</f>
        <v>-634.83864892188637</v>
      </c>
      <c r="CM5" s="126">
        <f>CH5+$BG5*$O5</f>
        <v>0</v>
      </c>
      <c r="CN5" s="126">
        <f>CI5+$BH5*$O5</f>
        <v>0</v>
      </c>
      <c r="CO5" s="126">
        <f>CJ5+$BD5*$P5</f>
        <v>-37328.512556606911</v>
      </c>
      <c r="CP5" s="126">
        <f>CK5+$BE5*$P5</f>
        <v>0</v>
      </c>
      <c r="CQ5" s="126">
        <f>CL5+$BF5*$P5</f>
        <v>-761.80637870626367</v>
      </c>
      <c r="CR5" s="126">
        <f>CM5+$BG5*$P5</f>
        <v>0</v>
      </c>
      <c r="CS5" s="126">
        <f>CN5+$BH5*$P5</f>
        <v>0</v>
      </c>
      <c r="CT5" s="126">
        <f>CO5+$BD5*$Q5</f>
        <v>-43549.931316041395</v>
      </c>
      <c r="CU5" s="126">
        <f>CP5+$BE5*$Q5</f>
        <v>0</v>
      </c>
      <c r="CV5" s="126">
        <f>CQ5+$BF5*$Q5</f>
        <v>-888.77410849064097</v>
      </c>
      <c r="CW5" s="126">
        <f>CR5+$BG5*$Q5</f>
        <v>0</v>
      </c>
      <c r="CX5" s="126">
        <f>CS5+$BH5*$Q5</f>
        <v>0</v>
      </c>
      <c r="CY5" s="126">
        <f>CT5+$BD5*$R5</f>
        <v>-49771.350075475879</v>
      </c>
      <c r="CZ5" s="126">
        <f>CU5+$BE5*$R5</f>
        <v>0</v>
      </c>
      <c r="DA5" s="126">
        <f>CV5+$BF5*$R5</f>
        <v>-1015.7418382750183</v>
      </c>
      <c r="DB5" s="126">
        <f>CW5+$BG5*$R5</f>
        <v>0</v>
      </c>
      <c r="DC5" s="126">
        <f>CX5+$BH5*$R5</f>
        <v>0</v>
      </c>
      <c r="DD5" s="126">
        <f>CY5+$BD5*$S5</f>
        <v>-55992.768834910363</v>
      </c>
      <c r="DE5" s="126">
        <f>CZ5+$BE5*$S5</f>
        <v>0</v>
      </c>
      <c r="DF5" s="126">
        <f>DA5+$BF5*$S5</f>
        <v>-1142.7095680593955</v>
      </c>
      <c r="DG5" s="126">
        <f>DB5+$BG5*$S5</f>
        <v>0</v>
      </c>
      <c r="DH5" s="126">
        <f>DC5+$BH5*$S5</f>
        <v>0</v>
      </c>
      <c r="DI5" s="126">
        <f>DD5+$BD5*$T5</f>
        <v>-62214.187594344847</v>
      </c>
      <c r="DJ5" s="126">
        <f>DE5+$BE5*$T5</f>
        <v>0</v>
      </c>
      <c r="DK5" s="126">
        <f>DF5+$BF5*$T5</f>
        <v>-1269.6772978437727</v>
      </c>
      <c r="DL5" s="126">
        <f>DG5+$BG5*$T5</f>
        <v>0</v>
      </c>
      <c r="DM5" s="126">
        <f>DH5+$BH5*$T5</f>
        <v>0</v>
      </c>
      <c r="DN5" s="126">
        <f>DI5+$BD5*$U5</f>
        <v>-68435.606353779338</v>
      </c>
      <c r="DO5" s="126">
        <f>DJ5+$BE5*$U5</f>
        <v>0</v>
      </c>
      <c r="DP5" s="126">
        <f>DK5+$BF5*$U5</f>
        <v>-1396.64502762815</v>
      </c>
      <c r="DQ5" s="126">
        <f>DL5+$BG5*$U5</f>
        <v>0</v>
      </c>
      <c r="DR5" s="126">
        <f>DM5+$BH5*$U5</f>
        <v>0</v>
      </c>
      <c r="DS5" s="126">
        <f>DN5+$BD5*$V5</f>
        <v>-74657.025113213822</v>
      </c>
      <c r="DT5" s="126">
        <f>DO5+$BE5*$V5</f>
        <v>0</v>
      </c>
      <c r="DU5" s="126">
        <f>DP5+$BF5*$V5</f>
        <v>-1523.6127574125273</v>
      </c>
      <c r="DV5" s="126">
        <f>DQ5+$BG5*$V5</f>
        <v>0</v>
      </c>
      <c r="DW5" s="126">
        <f>DR5+$BH5*$V5</f>
        <v>0</v>
      </c>
    </row>
    <row r="6" spans="1:133" customFormat="1" ht="15" customHeight="1" x14ac:dyDescent="0.2">
      <c r="A6" s="166" t="s">
        <v>267</v>
      </c>
      <c r="B6" s="162" t="s">
        <v>263</v>
      </c>
      <c r="C6" s="162" t="s">
        <v>264</v>
      </c>
      <c r="D6" s="162" t="s">
        <v>265</v>
      </c>
      <c r="E6" s="162">
        <v>1</v>
      </c>
      <c r="F6" s="184">
        <v>69511.897312311004</v>
      </c>
      <c r="G6" s="167">
        <v>-69511.897312311004</v>
      </c>
      <c r="H6" s="167">
        <v>-69511.897312311019</v>
      </c>
      <c r="I6" s="151"/>
      <c r="J6" s="151" t="s">
        <v>266</v>
      </c>
      <c r="K6" s="151">
        <v>8.3333333333333329E-2</v>
      </c>
      <c r="L6" s="151">
        <v>8.3333333333333329E-2</v>
      </c>
      <c r="M6" s="151">
        <v>8.3333333333333329E-2</v>
      </c>
      <c r="N6" s="151">
        <v>8.3333333333333329E-2</v>
      </c>
      <c r="O6" s="151">
        <v>8.3333333333333329E-2</v>
      </c>
      <c r="P6" s="151">
        <v>8.3333333333333329E-2</v>
      </c>
      <c r="Q6" s="151">
        <v>8.3333333333333329E-2</v>
      </c>
      <c r="R6" s="151">
        <v>8.3333333333333329E-2</v>
      </c>
      <c r="S6" s="151">
        <v>8.3333333333333329E-2</v>
      </c>
      <c r="T6" s="151">
        <v>8.3333333333333329E-2</v>
      </c>
      <c r="U6" s="151">
        <v>8.3333333333333329E-2</v>
      </c>
      <c r="V6" s="151">
        <v>8.3333333333333329E-2</v>
      </c>
      <c r="W6" s="152">
        <v>1</v>
      </c>
      <c r="X6" s="157">
        <v>-5792.6581093592504</v>
      </c>
      <c r="Y6" s="157">
        <v>-5792.6581093592504</v>
      </c>
      <c r="Z6" s="157">
        <v>-5792.6581093592504</v>
      </c>
      <c r="AA6" s="157">
        <v>-5792.6581093592504</v>
      </c>
      <c r="AB6" s="157">
        <v>-5792.6581093592504</v>
      </c>
      <c r="AC6" s="157">
        <v>-5792.6581093592504</v>
      </c>
      <c r="AD6" s="157">
        <v>-5792.6581093592504</v>
      </c>
      <c r="AE6" s="157">
        <v>-5792.6581093592504</v>
      </c>
      <c r="AF6" s="157">
        <v>-5792.6581093592504</v>
      </c>
      <c r="AG6" s="157">
        <v>-5792.6581093592504</v>
      </c>
      <c r="AH6" s="157">
        <v>-5792.6581093592504</v>
      </c>
      <c r="AI6" s="157">
        <v>-5792.6581093592504</v>
      </c>
      <c r="AJ6" s="151">
        <v>0.20877363022348897</v>
      </c>
      <c r="AK6" s="151">
        <v>0.3852213054503964</v>
      </c>
      <c r="AL6" s="151">
        <v>0.18804621023932344</v>
      </c>
      <c r="AM6" s="151">
        <v>0.12687827083924333</v>
      </c>
      <c r="AN6" s="151">
        <v>9.1080583247547919E-2</v>
      </c>
      <c r="AO6" s="151"/>
      <c r="AP6" s="151"/>
      <c r="AQ6" s="151"/>
      <c r="AR6" s="151"/>
      <c r="AS6" s="152">
        <v>1</v>
      </c>
      <c r="AT6" s="159">
        <v>-14512.251145613554</v>
      </c>
      <c r="AU6" s="159">
        <v>-26777.463826982344</v>
      </c>
      <c r="AV6" s="159">
        <v>-13071.448856125096</v>
      </c>
      <c r="AW6" s="159">
        <v>-8819.5493337410662</v>
      </c>
      <c r="AX6" s="159">
        <v>-6331.1841498489448</v>
      </c>
      <c r="AY6" s="159">
        <v>0</v>
      </c>
      <c r="AZ6" s="159">
        <v>0</v>
      </c>
      <c r="BA6" s="159">
        <v>0</v>
      </c>
      <c r="BB6" s="159">
        <v>0</v>
      </c>
      <c r="BC6" s="159">
        <v>-69511.897312311019</v>
      </c>
      <c r="BD6" s="160">
        <v>-14512.251145613554</v>
      </c>
      <c r="BE6" s="160">
        <v>0</v>
      </c>
      <c r="BF6" s="160">
        <v>-54999.64616669745</v>
      </c>
      <c r="BG6" s="160">
        <v>0</v>
      </c>
      <c r="BH6" s="160">
        <v>0</v>
      </c>
      <c r="BI6" s="151">
        <v>0</v>
      </c>
      <c r="BJ6" s="122"/>
      <c r="BK6" s="122"/>
      <c r="BL6" s="122"/>
      <c r="BM6" s="122"/>
      <c r="BN6" s="122"/>
      <c r="BO6" s="122"/>
      <c r="BP6" s="126">
        <f t="shared" si="12"/>
        <v>-1209.3542621344627</v>
      </c>
      <c r="BQ6" s="126">
        <f t="shared" si="13"/>
        <v>0</v>
      </c>
      <c r="BR6" s="126">
        <f t="shared" si="14"/>
        <v>-4583.3038472247872</v>
      </c>
      <c r="BS6" s="126">
        <f t="shared" si="15"/>
        <v>0</v>
      </c>
      <c r="BT6" s="126">
        <f t="shared" si="16"/>
        <v>0</v>
      </c>
      <c r="BU6" s="126">
        <f t="shared" ref="BU6:BU69" si="17">BP6+$BD6*$L6</f>
        <v>-2418.7085242689254</v>
      </c>
      <c r="BV6" s="126">
        <f t="shared" ref="BV6:BV69" si="18">BQ6+$BE6*$L6</f>
        <v>0</v>
      </c>
      <c r="BW6" s="126">
        <f t="shared" ref="BW6:BW69" si="19">BR6+$BF6*$L6</f>
        <v>-9166.6076944495744</v>
      </c>
      <c r="BX6" s="126">
        <f t="shared" ref="BX6:BX69" si="20">BS6+$BG6*$L6</f>
        <v>0</v>
      </c>
      <c r="BY6" s="126">
        <f t="shared" ref="BY6:BY69" si="21">BT6+$BH6*$L6</f>
        <v>0</v>
      </c>
      <c r="BZ6" s="126">
        <f t="shared" ref="BZ6:BZ69" si="22">BU6+$BD6*$M6</f>
        <v>-3628.0627864033881</v>
      </c>
      <c r="CA6" s="126">
        <f t="shared" ref="CA6:CA69" si="23">BV6+$BE6*$M6</f>
        <v>0</v>
      </c>
      <c r="CB6" s="126">
        <f t="shared" ref="CB6:CB69" si="24">BW6+$BF6*$M6</f>
        <v>-13749.911541674363</v>
      </c>
      <c r="CC6" s="126">
        <f t="shared" ref="CC6:CC69" si="25">BX6+$BG6*$M6</f>
        <v>0</v>
      </c>
      <c r="CD6" s="126">
        <f t="shared" ref="CD6:CD69" si="26">BY6+$BH6*$M6</f>
        <v>0</v>
      </c>
      <c r="CE6" s="126">
        <f t="shared" ref="CE6:CE69" si="27">BZ6+$BD6*$N6</f>
        <v>-4837.4170485378509</v>
      </c>
      <c r="CF6" s="126">
        <f t="shared" ref="CF6:CF69" si="28">CA6+$BE6*$N6</f>
        <v>0</v>
      </c>
      <c r="CG6" s="126">
        <f t="shared" ref="CG6:CG69" si="29">CB6+$BF6*$N6</f>
        <v>-18333.215388899149</v>
      </c>
      <c r="CH6" s="126">
        <f t="shared" ref="CH6:CH69" si="30">CC6+$BG6*$N6</f>
        <v>0</v>
      </c>
      <c r="CI6" s="126">
        <f t="shared" ref="CI6:CI69" si="31">CD6+$BH6*$N6</f>
        <v>0</v>
      </c>
      <c r="CJ6" s="126">
        <f t="shared" ref="CJ6:CJ69" si="32">CE6+$BD6*$O6</f>
        <v>-6046.7713106723131</v>
      </c>
      <c r="CK6" s="126">
        <f t="shared" ref="CK6:CK69" si="33">CF6+$BE6*$O6</f>
        <v>0</v>
      </c>
      <c r="CL6" s="126">
        <f t="shared" ref="CL6:CL69" si="34">CG6+$BF6*$O6</f>
        <v>-22916.519236123935</v>
      </c>
      <c r="CM6" s="126">
        <f t="shared" ref="CM6:CM69" si="35">CH6+$BG6*$O6</f>
        <v>0</v>
      </c>
      <c r="CN6" s="126">
        <f t="shared" ref="CN6:CN69" si="36">CI6+$BH6*$O6</f>
        <v>0</v>
      </c>
      <c r="CO6" s="126">
        <f t="shared" ref="CO6:CO69" si="37">CJ6+$BD6*$P6</f>
        <v>-7256.1255728067754</v>
      </c>
      <c r="CP6" s="126">
        <f t="shared" ref="CP6:CP69" si="38">CK6+$BE6*$P6</f>
        <v>0</v>
      </c>
      <c r="CQ6" s="126">
        <f t="shared" ref="CQ6:CQ69" si="39">CL6+$BF6*$P6</f>
        <v>-27499.823083348721</v>
      </c>
      <c r="CR6" s="126">
        <f t="shared" ref="CR6:CR69" si="40">CM6+$BG6*$P6</f>
        <v>0</v>
      </c>
      <c r="CS6" s="126">
        <f t="shared" ref="CS6:CS69" si="41">CN6+$BH6*$P6</f>
        <v>0</v>
      </c>
      <c r="CT6" s="126">
        <f t="shared" ref="CT6:CT69" si="42">CO6+$BD6*$Q6</f>
        <v>-8465.4798349412376</v>
      </c>
      <c r="CU6" s="126">
        <f t="shared" ref="CU6:CU69" si="43">CP6+$BE6*$Q6</f>
        <v>0</v>
      </c>
      <c r="CV6" s="126">
        <f t="shared" ref="CV6:CV69" si="44">CQ6+$BF6*$Q6</f>
        <v>-32083.126930573508</v>
      </c>
      <c r="CW6" s="126">
        <f t="shared" ref="CW6:CW69" si="45">CR6+$BG6*$Q6</f>
        <v>0</v>
      </c>
      <c r="CX6" s="126">
        <f t="shared" ref="CX6:CX69" si="46">CS6+$BH6*$Q6</f>
        <v>0</v>
      </c>
      <c r="CY6" s="126">
        <f t="shared" ref="CY6:CY69" si="47">CT6+$BD6*$R6</f>
        <v>-9674.8340970756999</v>
      </c>
      <c r="CZ6" s="126">
        <f t="shared" ref="CZ6:CZ69" si="48">CU6+$BE6*$R6</f>
        <v>0</v>
      </c>
      <c r="DA6" s="126">
        <f t="shared" ref="DA6:DA69" si="49">CV6+$BF6*$R6</f>
        <v>-36666.430777798298</v>
      </c>
      <c r="DB6" s="126">
        <f t="shared" ref="DB6:DB69" si="50">CW6+$BG6*$R6</f>
        <v>0</v>
      </c>
      <c r="DC6" s="126">
        <f t="shared" ref="DC6:DC69" si="51">CX6+$BH6*$R6</f>
        <v>0</v>
      </c>
      <c r="DD6" s="126">
        <f t="shared" ref="DD6:DD69" si="52">CY6+$BD6*$S6</f>
        <v>-10884.188359210162</v>
      </c>
      <c r="DE6" s="126">
        <f t="shared" ref="DE6:DE69" si="53">CZ6+$BE6*$S6</f>
        <v>0</v>
      </c>
      <c r="DF6" s="126">
        <f t="shared" ref="DF6:DF69" si="54">DA6+$BF6*$S6</f>
        <v>-41249.734625023084</v>
      </c>
      <c r="DG6" s="126">
        <f t="shared" ref="DG6:DG69" si="55">DB6+$BG6*$S6</f>
        <v>0</v>
      </c>
      <c r="DH6" s="126">
        <f t="shared" ref="DH6:DH69" si="56">DC6+$BH6*$S6</f>
        <v>0</v>
      </c>
      <c r="DI6" s="126">
        <f t="shared" ref="DI6:DI69" si="57">DD6+$BD6*$T6</f>
        <v>-12093.542621344624</v>
      </c>
      <c r="DJ6" s="126">
        <f t="shared" ref="DJ6:DJ69" si="58">DE6+$BE6*$T6</f>
        <v>0</v>
      </c>
      <c r="DK6" s="126">
        <f t="shared" ref="DK6:DK69" si="59">DF6+$BF6*$T6</f>
        <v>-45833.03847224787</v>
      </c>
      <c r="DL6" s="126">
        <f t="shared" ref="DL6:DL69" si="60">DG6+$BG6*$T6</f>
        <v>0</v>
      </c>
      <c r="DM6" s="126">
        <f t="shared" ref="DM6:DM69" si="61">DH6+$BH6*$T6</f>
        <v>0</v>
      </c>
      <c r="DN6" s="126">
        <f t="shared" ref="DN6:DN69" si="62">DI6+$BD6*$U6</f>
        <v>-13302.896883479087</v>
      </c>
      <c r="DO6" s="126">
        <f t="shared" ref="DO6:DO69" si="63">DJ6+$BE6*$U6</f>
        <v>0</v>
      </c>
      <c r="DP6" s="126">
        <f t="shared" ref="DP6:DP69" si="64">DK6+$BF6*$U6</f>
        <v>-50416.342319472657</v>
      </c>
      <c r="DQ6" s="126">
        <f t="shared" ref="DQ6:DQ69" si="65">DL6+$BG6*$U6</f>
        <v>0</v>
      </c>
      <c r="DR6" s="126">
        <f t="shared" ref="DR6:DR69" si="66">DM6+$BH6*$U6</f>
        <v>0</v>
      </c>
      <c r="DS6" s="126">
        <f t="shared" ref="DS6:DS69" si="67">DN6+$BD6*$V6</f>
        <v>-14512.251145613549</v>
      </c>
      <c r="DT6" s="126">
        <f t="shared" ref="DT6:DT69" si="68">DO6+$BE6*$V6</f>
        <v>0</v>
      </c>
      <c r="DU6" s="126">
        <f t="shared" ref="DU6:DU69" si="69">DP6+$BF6*$V6</f>
        <v>-54999.646166697443</v>
      </c>
      <c r="DV6" s="126">
        <f t="shared" ref="DV6:DV69" si="70">DQ6+$BG6*$V6</f>
        <v>0</v>
      </c>
      <c r="DW6" s="126">
        <f t="shared" ref="DW6:DW69" si="71">DR6+$BH6*$V6</f>
        <v>0</v>
      </c>
    </row>
    <row r="7" spans="1:133" customFormat="1" ht="15" customHeight="1" x14ac:dyDescent="0.2">
      <c r="A7" s="166" t="s">
        <v>268</v>
      </c>
      <c r="B7" s="162" t="s">
        <v>263</v>
      </c>
      <c r="C7" s="162" t="s">
        <v>264</v>
      </c>
      <c r="D7" s="162" t="s">
        <v>265</v>
      </c>
      <c r="E7" s="162">
        <v>1</v>
      </c>
      <c r="F7" s="184">
        <v>37475.714832936406</v>
      </c>
      <c r="G7" s="167">
        <v>-37475.714832936406</v>
      </c>
      <c r="H7" s="167">
        <v>-37475.714832936406</v>
      </c>
      <c r="I7" s="151"/>
      <c r="J7" s="151" t="s">
        <v>266</v>
      </c>
      <c r="K7" s="151">
        <v>8.3333333333333329E-2</v>
      </c>
      <c r="L7" s="151">
        <v>8.3333333333333329E-2</v>
      </c>
      <c r="M7" s="151">
        <v>8.3333333333333329E-2</v>
      </c>
      <c r="N7" s="151">
        <v>8.3333333333333329E-2</v>
      </c>
      <c r="O7" s="151">
        <v>8.3333333333333329E-2</v>
      </c>
      <c r="P7" s="151">
        <v>8.3333333333333329E-2</v>
      </c>
      <c r="Q7" s="151">
        <v>8.3333333333333329E-2</v>
      </c>
      <c r="R7" s="151">
        <v>8.3333333333333329E-2</v>
      </c>
      <c r="S7" s="151">
        <v>8.3333333333333329E-2</v>
      </c>
      <c r="T7" s="151">
        <v>8.3333333333333329E-2</v>
      </c>
      <c r="U7" s="151">
        <v>8.3333333333333329E-2</v>
      </c>
      <c r="V7" s="151">
        <v>8.3333333333333329E-2</v>
      </c>
      <c r="W7" s="152">
        <v>1</v>
      </c>
      <c r="X7" s="157">
        <v>-3122.9762360780337</v>
      </c>
      <c r="Y7" s="157">
        <v>-3122.9762360780337</v>
      </c>
      <c r="Z7" s="157">
        <v>-3122.9762360780337</v>
      </c>
      <c r="AA7" s="157">
        <v>-3122.9762360780337</v>
      </c>
      <c r="AB7" s="157">
        <v>-3122.9762360780337</v>
      </c>
      <c r="AC7" s="157">
        <v>-3122.9762360780337</v>
      </c>
      <c r="AD7" s="157">
        <v>-3122.9762360780337</v>
      </c>
      <c r="AE7" s="157">
        <v>-3122.9762360780337</v>
      </c>
      <c r="AF7" s="157">
        <v>-3122.9762360780337</v>
      </c>
      <c r="AG7" s="157">
        <v>-3122.9762360780337</v>
      </c>
      <c r="AH7" s="157">
        <v>-3122.9762360780337</v>
      </c>
      <c r="AI7" s="157">
        <v>-3122.9762360780337</v>
      </c>
      <c r="AJ7" s="151">
        <v>0.98</v>
      </c>
      <c r="AK7" s="151"/>
      <c r="AL7" s="151"/>
      <c r="AM7" s="151"/>
      <c r="AN7" s="151"/>
      <c r="AO7" s="151"/>
      <c r="AP7" s="151">
        <v>0.02</v>
      </c>
      <c r="AQ7" s="151"/>
      <c r="AR7" s="151"/>
      <c r="AS7" s="152">
        <v>1</v>
      </c>
      <c r="AT7" s="159">
        <v>-36726.200536277676</v>
      </c>
      <c r="AU7" s="159">
        <v>0</v>
      </c>
      <c r="AV7" s="159">
        <v>0</v>
      </c>
      <c r="AW7" s="159">
        <v>0</v>
      </c>
      <c r="AX7" s="159">
        <v>0</v>
      </c>
      <c r="AY7" s="159">
        <v>0</v>
      </c>
      <c r="AZ7" s="159">
        <v>-749.51429665872809</v>
      </c>
      <c r="BA7" s="159">
        <v>0</v>
      </c>
      <c r="BB7" s="159">
        <v>0</v>
      </c>
      <c r="BC7" s="159">
        <v>-37475.714832936406</v>
      </c>
      <c r="BD7" s="160">
        <v>-36726.200536277676</v>
      </c>
      <c r="BE7" s="160">
        <v>0</v>
      </c>
      <c r="BF7" s="160">
        <v>-749.51429665872809</v>
      </c>
      <c r="BG7" s="160">
        <v>0</v>
      </c>
      <c r="BH7" s="160">
        <v>0</v>
      </c>
      <c r="BI7" s="151">
        <v>0</v>
      </c>
      <c r="BJ7" s="122"/>
      <c r="BK7" s="122"/>
      <c r="BL7" s="122"/>
      <c r="BM7" s="122"/>
      <c r="BN7" s="122"/>
      <c r="BO7" s="122"/>
      <c r="BP7" s="126">
        <f t="shared" si="12"/>
        <v>-3060.516711356473</v>
      </c>
      <c r="BQ7" s="126">
        <f t="shared" si="13"/>
        <v>0</v>
      </c>
      <c r="BR7" s="126">
        <f t="shared" si="14"/>
        <v>-62.459524721560669</v>
      </c>
      <c r="BS7" s="126">
        <f t="shared" si="15"/>
        <v>0</v>
      </c>
      <c r="BT7" s="126">
        <f t="shared" si="16"/>
        <v>0</v>
      </c>
      <c r="BU7" s="126">
        <f t="shared" si="17"/>
        <v>-6121.033422712946</v>
      </c>
      <c r="BV7" s="126">
        <f t="shared" si="18"/>
        <v>0</v>
      </c>
      <c r="BW7" s="126">
        <f t="shared" si="19"/>
        <v>-124.91904944312134</v>
      </c>
      <c r="BX7" s="126">
        <f t="shared" si="20"/>
        <v>0</v>
      </c>
      <c r="BY7" s="126">
        <f t="shared" si="21"/>
        <v>0</v>
      </c>
      <c r="BZ7" s="126">
        <f t="shared" si="22"/>
        <v>-9181.5501340694191</v>
      </c>
      <c r="CA7" s="126">
        <f t="shared" si="23"/>
        <v>0</v>
      </c>
      <c r="CB7" s="126">
        <f t="shared" si="24"/>
        <v>-187.37857416468199</v>
      </c>
      <c r="CC7" s="126">
        <f t="shared" si="25"/>
        <v>0</v>
      </c>
      <c r="CD7" s="126">
        <f t="shared" si="26"/>
        <v>0</v>
      </c>
      <c r="CE7" s="126">
        <f t="shared" si="27"/>
        <v>-12242.066845425892</v>
      </c>
      <c r="CF7" s="126">
        <f t="shared" si="28"/>
        <v>0</v>
      </c>
      <c r="CG7" s="126">
        <f t="shared" si="29"/>
        <v>-249.83809888624268</v>
      </c>
      <c r="CH7" s="126">
        <f t="shared" si="30"/>
        <v>0</v>
      </c>
      <c r="CI7" s="126">
        <f t="shared" si="31"/>
        <v>0</v>
      </c>
      <c r="CJ7" s="126">
        <f t="shared" si="32"/>
        <v>-15302.583556782365</v>
      </c>
      <c r="CK7" s="126">
        <f t="shared" si="33"/>
        <v>0</v>
      </c>
      <c r="CL7" s="126">
        <f t="shared" si="34"/>
        <v>-312.29762360780336</v>
      </c>
      <c r="CM7" s="126">
        <f t="shared" si="35"/>
        <v>0</v>
      </c>
      <c r="CN7" s="126">
        <f t="shared" si="36"/>
        <v>0</v>
      </c>
      <c r="CO7" s="126">
        <f t="shared" si="37"/>
        <v>-18363.100268138838</v>
      </c>
      <c r="CP7" s="126">
        <f t="shared" si="38"/>
        <v>0</v>
      </c>
      <c r="CQ7" s="126">
        <f t="shared" si="39"/>
        <v>-374.75714832936404</v>
      </c>
      <c r="CR7" s="126">
        <f t="shared" si="40"/>
        <v>0</v>
      </c>
      <c r="CS7" s="126">
        <f t="shared" si="41"/>
        <v>0</v>
      </c>
      <c r="CT7" s="126">
        <f t="shared" si="42"/>
        <v>-21423.616979495309</v>
      </c>
      <c r="CU7" s="126">
        <f t="shared" si="43"/>
        <v>0</v>
      </c>
      <c r="CV7" s="126">
        <f t="shared" si="44"/>
        <v>-437.21667305092473</v>
      </c>
      <c r="CW7" s="126">
        <f t="shared" si="45"/>
        <v>0</v>
      </c>
      <c r="CX7" s="126">
        <f t="shared" si="46"/>
        <v>0</v>
      </c>
      <c r="CY7" s="126">
        <f t="shared" si="47"/>
        <v>-24484.133690851784</v>
      </c>
      <c r="CZ7" s="126">
        <f t="shared" si="48"/>
        <v>0</v>
      </c>
      <c r="DA7" s="126">
        <f t="shared" si="49"/>
        <v>-499.67619777248541</v>
      </c>
      <c r="DB7" s="126">
        <f t="shared" si="50"/>
        <v>0</v>
      </c>
      <c r="DC7" s="126">
        <f t="shared" si="51"/>
        <v>0</v>
      </c>
      <c r="DD7" s="126">
        <f t="shared" si="52"/>
        <v>-27544.650402208259</v>
      </c>
      <c r="DE7" s="126">
        <f t="shared" si="53"/>
        <v>0</v>
      </c>
      <c r="DF7" s="126">
        <f t="shared" si="54"/>
        <v>-562.13572249404604</v>
      </c>
      <c r="DG7" s="126">
        <f t="shared" si="55"/>
        <v>0</v>
      </c>
      <c r="DH7" s="126">
        <f t="shared" si="56"/>
        <v>0</v>
      </c>
      <c r="DI7" s="126">
        <f t="shared" si="57"/>
        <v>-30605.167113564734</v>
      </c>
      <c r="DJ7" s="126">
        <f t="shared" si="58"/>
        <v>0</v>
      </c>
      <c r="DK7" s="126">
        <f t="shared" si="59"/>
        <v>-624.59524721560672</v>
      </c>
      <c r="DL7" s="126">
        <f t="shared" si="60"/>
        <v>0</v>
      </c>
      <c r="DM7" s="126">
        <f t="shared" si="61"/>
        <v>0</v>
      </c>
      <c r="DN7" s="126">
        <f t="shared" si="62"/>
        <v>-33665.683824921209</v>
      </c>
      <c r="DO7" s="126">
        <f t="shared" si="63"/>
        <v>0</v>
      </c>
      <c r="DP7" s="126">
        <f t="shared" si="64"/>
        <v>-687.0547719371674</v>
      </c>
      <c r="DQ7" s="126">
        <f t="shared" si="65"/>
        <v>0</v>
      </c>
      <c r="DR7" s="126">
        <f t="shared" si="66"/>
        <v>0</v>
      </c>
      <c r="DS7" s="126">
        <f t="shared" si="67"/>
        <v>-36726.200536277684</v>
      </c>
      <c r="DT7" s="126">
        <f t="shared" si="68"/>
        <v>0</v>
      </c>
      <c r="DU7" s="126">
        <f t="shared" si="69"/>
        <v>-749.51429665872809</v>
      </c>
      <c r="DV7" s="126">
        <f t="shared" si="70"/>
        <v>0</v>
      </c>
      <c r="DW7" s="126">
        <f t="shared" si="71"/>
        <v>0</v>
      </c>
    </row>
    <row r="8" spans="1:133" customFormat="1" ht="15" customHeight="1" x14ac:dyDescent="0.2">
      <c r="A8" s="166" t="s">
        <v>269</v>
      </c>
      <c r="B8" s="162" t="s">
        <v>263</v>
      </c>
      <c r="C8" s="162" t="s">
        <v>264</v>
      </c>
      <c r="D8" s="162" t="s">
        <v>265</v>
      </c>
      <c r="E8" s="162">
        <v>1</v>
      </c>
      <c r="F8" s="184">
        <v>37475.714832936406</v>
      </c>
      <c r="G8" s="167">
        <v>-37475.714832936406</v>
      </c>
      <c r="H8" s="167">
        <v>-37475.714832936406</v>
      </c>
      <c r="I8" s="151"/>
      <c r="J8" s="151" t="s">
        <v>266</v>
      </c>
      <c r="K8" s="151">
        <v>8.3333333333333329E-2</v>
      </c>
      <c r="L8" s="151">
        <v>8.3333333333333329E-2</v>
      </c>
      <c r="M8" s="151">
        <v>8.3333333333333329E-2</v>
      </c>
      <c r="N8" s="151">
        <v>8.3333333333333329E-2</v>
      </c>
      <c r="O8" s="151">
        <v>8.3333333333333329E-2</v>
      </c>
      <c r="P8" s="151">
        <v>8.3333333333333329E-2</v>
      </c>
      <c r="Q8" s="151">
        <v>8.3333333333333329E-2</v>
      </c>
      <c r="R8" s="151">
        <v>8.3333333333333329E-2</v>
      </c>
      <c r="S8" s="151">
        <v>8.3333333333333329E-2</v>
      </c>
      <c r="T8" s="151">
        <v>8.3333333333333329E-2</v>
      </c>
      <c r="U8" s="151">
        <v>8.3333333333333329E-2</v>
      </c>
      <c r="V8" s="151">
        <v>8.3333333333333329E-2</v>
      </c>
      <c r="W8" s="152">
        <v>1</v>
      </c>
      <c r="X8" s="157">
        <v>-3122.9762360780337</v>
      </c>
      <c r="Y8" s="157">
        <v>-3122.9762360780337</v>
      </c>
      <c r="Z8" s="157">
        <v>-3122.9762360780337</v>
      </c>
      <c r="AA8" s="157">
        <v>-3122.9762360780337</v>
      </c>
      <c r="AB8" s="157">
        <v>-3122.9762360780337</v>
      </c>
      <c r="AC8" s="157">
        <v>-3122.9762360780337</v>
      </c>
      <c r="AD8" s="157">
        <v>-3122.9762360780337</v>
      </c>
      <c r="AE8" s="157">
        <v>-3122.9762360780337</v>
      </c>
      <c r="AF8" s="157">
        <v>-3122.9762360780337</v>
      </c>
      <c r="AG8" s="157">
        <v>-3122.9762360780337</v>
      </c>
      <c r="AH8" s="157">
        <v>-3122.9762360780337</v>
      </c>
      <c r="AI8" s="157">
        <v>-3122.9762360780337</v>
      </c>
      <c r="AJ8" s="151">
        <v>0.98</v>
      </c>
      <c r="AK8" s="151"/>
      <c r="AL8" s="151"/>
      <c r="AM8" s="151"/>
      <c r="AN8" s="151"/>
      <c r="AO8" s="151"/>
      <c r="AP8" s="151">
        <v>0.02</v>
      </c>
      <c r="AQ8" s="151"/>
      <c r="AR8" s="151"/>
      <c r="AS8" s="152">
        <v>1</v>
      </c>
      <c r="AT8" s="159">
        <v>-36726.200536277676</v>
      </c>
      <c r="AU8" s="159">
        <v>0</v>
      </c>
      <c r="AV8" s="159">
        <v>0</v>
      </c>
      <c r="AW8" s="159">
        <v>0</v>
      </c>
      <c r="AX8" s="159">
        <v>0</v>
      </c>
      <c r="AY8" s="159">
        <v>0</v>
      </c>
      <c r="AZ8" s="159">
        <v>-749.51429665872809</v>
      </c>
      <c r="BA8" s="159">
        <v>0</v>
      </c>
      <c r="BB8" s="159">
        <v>0</v>
      </c>
      <c r="BC8" s="159">
        <v>-37475.714832936406</v>
      </c>
      <c r="BD8" s="160">
        <v>-36726.200536277676</v>
      </c>
      <c r="BE8" s="160">
        <v>0</v>
      </c>
      <c r="BF8" s="160">
        <v>-749.51429665872809</v>
      </c>
      <c r="BG8" s="160">
        <v>0</v>
      </c>
      <c r="BH8" s="160">
        <v>0</v>
      </c>
      <c r="BI8" s="151">
        <v>0</v>
      </c>
      <c r="BJ8" s="122"/>
      <c r="BK8" s="122"/>
      <c r="BL8" s="122"/>
      <c r="BM8" s="122"/>
      <c r="BN8" s="122"/>
      <c r="BO8" s="122"/>
      <c r="BP8" s="126">
        <f t="shared" si="12"/>
        <v>-3060.516711356473</v>
      </c>
      <c r="BQ8" s="126">
        <f t="shared" si="13"/>
        <v>0</v>
      </c>
      <c r="BR8" s="126">
        <f t="shared" si="14"/>
        <v>-62.459524721560669</v>
      </c>
      <c r="BS8" s="126">
        <f t="shared" si="15"/>
        <v>0</v>
      </c>
      <c r="BT8" s="126">
        <f t="shared" si="16"/>
        <v>0</v>
      </c>
      <c r="BU8" s="126">
        <f t="shared" si="17"/>
        <v>-6121.033422712946</v>
      </c>
      <c r="BV8" s="126">
        <f t="shared" si="18"/>
        <v>0</v>
      </c>
      <c r="BW8" s="126">
        <f t="shared" si="19"/>
        <v>-124.91904944312134</v>
      </c>
      <c r="BX8" s="126">
        <f t="shared" si="20"/>
        <v>0</v>
      </c>
      <c r="BY8" s="126">
        <f t="shared" si="21"/>
        <v>0</v>
      </c>
      <c r="BZ8" s="126">
        <f t="shared" si="22"/>
        <v>-9181.5501340694191</v>
      </c>
      <c r="CA8" s="126">
        <f t="shared" si="23"/>
        <v>0</v>
      </c>
      <c r="CB8" s="126">
        <f t="shared" si="24"/>
        <v>-187.37857416468199</v>
      </c>
      <c r="CC8" s="126">
        <f t="shared" si="25"/>
        <v>0</v>
      </c>
      <c r="CD8" s="126">
        <f t="shared" si="26"/>
        <v>0</v>
      </c>
      <c r="CE8" s="126">
        <f t="shared" si="27"/>
        <v>-12242.066845425892</v>
      </c>
      <c r="CF8" s="126">
        <f t="shared" si="28"/>
        <v>0</v>
      </c>
      <c r="CG8" s="126">
        <f t="shared" si="29"/>
        <v>-249.83809888624268</v>
      </c>
      <c r="CH8" s="126">
        <f t="shared" si="30"/>
        <v>0</v>
      </c>
      <c r="CI8" s="126">
        <f t="shared" si="31"/>
        <v>0</v>
      </c>
      <c r="CJ8" s="126">
        <f t="shared" si="32"/>
        <v>-15302.583556782365</v>
      </c>
      <c r="CK8" s="126">
        <f t="shared" si="33"/>
        <v>0</v>
      </c>
      <c r="CL8" s="126">
        <f t="shared" si="34"/>
        <v>-312.29762360780336</v>
      </c>
      <c r="CM8" s="126">
        <f t="shared" si="35"/>
        <v>0</v>
      </c>
      <c r="CN8" s="126">
        <f t="shared" si="36"/>
        <v>0</v>
      </c>
      <c r="CO8" s="126">
        <f t="shared" si="37"/>
        <v>-18363.100268138838</v>
      </c>
      <c r="CP8" s="126">
        <f t="shared" si="38"/>
        <v>0</v>
      </c>
      <c r="CQ8" s="126">
        <f t="shared" si="39"/>
        <v>-374.75714832936404</v>
      </c>
      <c r="CR8" s="126">
        <f t="shared" si="40"/>
        <v>0</v>
      </c>
      <c r="CS8" s="126">
        <f t="shared" si="41"/>
        <v>0</v>
      </c>
      <c r="CT8" s="126">
        <f t="shared" si="42"/>
        <v>-21423.616979495309</v>
      </c>
      <c r="CU8" s="126">
        <f t="shared" si="43"/>
        <v>0</v>
      </c>
      <c r="CV8" s="126">
        <f t="shared" si="44"/>
        <v>-437.21667305092473</v>
      </c>
      <c r="CW8" s="126">
        <f t="shared" si="45"/>
        <v>0</v>
      </c>
      <c r="CX8" s="126">
        <f t="shared" si="46"/>
        <v>0</v>
      </c>
      <c r="CY8" s="126">
        <f t="shared" si="47"/>
        <v>-24484.133690851784</v>
      </c>
      <c r="CZ8" s="126">
        <f t="shared" si="48"/>
        <v>0</v>
      </c>
      <c r="DA8" s="126">
        <f t="shared" si="49"/>
        <v>-499.67619777248541</v>
      </c>
      <c r="DB8" s="126">
        <f t="shared" si="50"/>
        <v>0</v>
      </c>
      <c r="DC8" s="126">
        <f t="shared" si="51"/>
        <v>0</v>
      </c>
      <c r="DD8" s="126">
        <f t="shared" si="52"/>
        <v>-27544.650402208259</v>
      </c>
      <c r="DE8" s="126">
        <f t="shared" si="53"/>
        <v>0</v>
      </c>
      <c r="DF8" s="126">
        <f t="shared" si="54"/>
        <v>-562.13572249404604</v>
      </c>
      <c r="DG8" s="126">
        <f t="shared" si="55"/>
        <v>0</v>
      </c>
      <c r="DH8" s="126">
        <f t="shared" si="56"/>
        <v>0</v>
      </c>
      <c r="DI8" s="126">
        <f t="shared" si="57"/>
        <v>-30605.167113564734</v>
      </c>
      <c r="DJ8" s="126">
        <f t="shared" si="58"/>
        <v>0</v>
      </c>
      <c r="DK8" s="126">
        <f t="shared" si="59"/>
        <v>-624.59524721560672</v>
      </c>
      <c r="DL8" s="126">
        <f t="shared" si="60"/>
        <v>0</v>
      </c>
      <c r="DM8" s="126">
        <f t="shared" si="61"/>
        <v>0</v>
      </c>
      <c r="DN8" s="126">
        <f t="shared" si="62"/>
        <v>-33665.683824921209</v>
      </c>
      <c r="DO8" s="126">
        <f t="shared" si="63"/>
        <v>0</v>
      </c>
      <c r="DP8" s="126">
        <f t="shared" si="64"/>
        <v>-687.0547719371674</v>
      </c>
      <c r="DQ8" s="126">
        <f t="shared" si="65"/>
        <v>0</v>
      </c>
      <c r="DR8" s="126">
        <f t="shared" si="66"/>
        <v>0</v>
      </c>
      <c r="DS8" s="126">
        <f t="shared" si="67"/>
        <v>-36726.200536277684</v>
      </c>
      <c r="DT8" s="126">
        <f t="shared" si="68"/>
        <v>0</v>
      </c>
      <c r="DU8" s="126">
        <f t="shared" si="69"/>
        <v>-749.51429665872809</v>
      </c>
      <c r="DV8" s="126">
        <f t="shared" si="70"/>
        <v>0</v>
      </c>
      <c r="DW8" s="126">
        <f t="shared" si="71"/>
        <v>0</v>
      </c>
    </row>
    <row r="9" spans="1:133" customFormat="1" ht="15" customHeight="1" x14ac:dyDescent="0.2">
      <c r="A9" s="166" t="s">
        <v>270</v>
      </c>
      <c r="B9" s="162" t="s">
        <v>263</v>
      </c>
      <c r="C9" s="162" t="s">
        <v>264</v>
      </c>
      <c r="D9" s="162" t="s">
        <v>265</v>
      </c>
      <c r="E9" s="162">
        <v>1</v>
      </c>
      <c r="F9" s="185">
        <v>37475.714832936406</v>
      </c>
      <c r="G9" s="167">
        <v>-37475.714832936406</v>
      </c>
      <c r="H9" s="167">
        <v>-37475.714832936406</v>
      </c>
      <c r="I9" s="151"/>
      <c r="J9" s="151" t="s">
        <v>266</v>
      </c>
      <c r="K9" s="151">
        <v>8.3333333333333329E-2</v>
      </c>
      <c r="L9" s="151">
        <v>8.3333333333333329E-2</v>
      </c>
      <c r="M9" s="151">
        <v>8.3333333333333329E-2</v>
      </c>
      <c r="N9" s="151">
        <v>8.3333333333333329E-2</v>
      </c>
      <c r="O9" s="151">
        <v>8.3333333333333329E-2</v>
      </c>
      <c r="P9" s="151">
        <v>8.3333333333333329E-2</v>
      </c>
      <c r="Q9" s="151">
        <v>8.3333333333333329E-2</v>
      </c>
      <c r="R9" s="151">
        <v>8.3333333333333329E-2</v>
      </c>
      <c r="S9" s="151">
        <v>8.3333333333333329E-2</v>
      </c>
      <c r="T9" s="151">
        <v>8.3333333333333329E-2</v>
      </c>
      <c r="U9" s="151">
        <v>8.3333333333333329E-2</v>
      </c>
      <c r="V9" s="151">
        <v>8.3333333333333329E-2</v>
      </c>
      <c r="W9" s="152">
        <v>1</v>
      </c>
      <c r="X9" s="157">
        <v>-3122.9762360780337</v>
      </c>
      <c r="Y9" s="157">
        <v>-3122.9762360780337</v>
      </c>
      <c r="Z9" s="157">
        <v>-3122.9762360780337</v>
      </c>
      <c r="AA9" s="157">
        <v>-3122.9762360780337</v>
      </c>
      <c r="AB9" s="157">
        <v>-3122.9762360780337</v>
      </c>
      <c r="AC9" s="157">
        <v>-3122.9762360780337</v>
      </c>
      <c r="AD9" s="157">
        <v>-3122.9762360780337</v>
      </c>
      <c r="AE9" s="157">
        <v>-3122.9762360780337</v>
      </c>
      <c r="AF9" s="157">
        <v>-3122.9762360780337</v>
      </c>
      <c r="AG9" s="157">
        <v>-3122.9762360780337</v>
      </c>
      <c r="AH9" s="157">
        <v>-3122.9762360780337</v>
      </c>
      <c r="AI9" s="157">
        <v>-3122.9762360780337</v>
      </c>
      <c r="AJ9" s="151">
        <v>0.20877363022348897</v>
      </c>
      <c r="AK9" s="151">
        <v>0.3852213054503964</v>
      </c>
      <c r="AL9" s="151">
        <v>0.18804621023932344</v>
      </c>
      <c r="AM9" s="151">
        <v>0.12687827083924333</v>
      </c>
      <c r="AN9" s="151">
        <v>9.1080583247547919E-2</v>
      </c>
      <c r="AO9" s="151"/>
      <c r="AP9" s="151"/>
      <c r="AQ9" s="151"/>
      <c r="AR9" s="151"/>
      <c r="AS9" s="152">
        <v>1</v>
      </c>
      <c r="AT9" s="159">
        <v>-7823.9410308923862</v>
      </c>
      <c r="AU9" s="159">
        <v>-14436.443790630547</v>
      </c>
      <c r="AV9" s="159">
        <v>-7047.1661503432915</v>
      </c>
      <c r="AW9" s="159">
        <v>-4754.8538964675536</v>
      </c>
      <c r="AX9" s="159">
        <v>-3413.3099646026308</v>
      </c>
      <c r="AY9" s="159">
        <v>0</v>
      </c>
      <c r="AZ9" s="159">
        <v>0</v>
      </c>
      <c r="BA9" s="159">
        <v>0</v>
      </c>
      <c r="BB9" s="159">
        <v>0</v>
      </c>
      <c r="BC9" s="159">
        <v>-37475.714832936406</v>
      </c>
      <c r="BD9" s="160">
        <v>-7823.9410308923862</v>
      </c>
      <c r="BE9" s="160">
        <v>0</v>
      </c>
      <c r="BF9" s="160">
        <v>-29651.773802044023</v>
      </c>
      <c r="BG9" s="160">
        <v>0</v>
      </c>
      <c r="BH9" s="160">
        <v>0</v>
      </c>
      <c r="BI9" s="151">
        <v>0</v>
      </c>
      <c r="BJ9" s="122"/>
      <c r="BK9" s="122"/>
      <c r="BL9" s="122"/>
      <c r="BM9" s="122"/>
      <c r="BN9" s="122"/>
      <c r="BO9" s="122"/>
      <c r="BP9" s="126">
        <f t="shared" si="12"/>
        <v>-651.99508590769881</v>
      </c>
      <c r="BQ9" s="126">
        <f t="shared" si="13"/>
        <v>0</v>
      </c>
      <c r="BR9" s="126">
        <f t="shared" si="14"/>
        <v>-2470.9811501703352</v>
      </c>
      <c r="BS9" s="126">
        <f t="shared" si="15"/>
        <v>0</v>
      </c>
      <c r="BT9" s="126">
        <f t="shared" si="16"/>
        <v>0</v>
      </c>
      <c r="BU9" s="126">
        <f t="shared" si="17"/>
        <v>-1303.9901718153976</v>
      </c>
      <c r="BV9" s="126">
        <f t="shared" si="18"/>
        <v>0</v>
      </c>
      <c r="BW9" s="126">
        <f t="shared" si="19"/>
        <v>-4941.9623003406705</v>
      </c>
      <c r="BX9" s="126">
        <f t="shared" si="20"/>
        <v>0</v>
      </c>
      <c r="BY9" s="126">
        <f t="shared" si="21"/>
        <v>0</v>
      </c>
      <c r="BZ9" s="126">
        <f t="shared" si="22"/>
        <v>-1955.9852577230963</v>
      </c>
      <c r="CA9" s="126">
        <f t="shared" si="23"/>
        <v>0</v>
      </c>
      <c r="CB9" s="126">
        <f t="shared" si="24"/>
        <v>-7412.9434505110057</v>
      </c>
      <c r="CC9" s="126">
        <f t="shared" si="25"/>
        <v>0</v>
      </c>
      <c r="CD9" s="126">
        <f t="shared" si="26"/>
        <v>0</v>
      </c>
      <c r="CE9" s="126">
        <f t="shared" si="27"/>
        <v>-2607.9803436307952</v>
      </c>
      <c r="CF9" s="126">
        <f t="shared" si="28"/>
        <v>0</v>
      </c>
      <c r="CG9" s="126">
        <f t="shared" si="29"/>
        <v>-9883.924600681341</v>
      </c>
      <c r="CH9" s="126">
        <f t="shared" si="30"/>
        <v>0</v>
      </c>
      <c r="CI9" s="126">
        <f t="shared" si="31"/>
        <v>0</v>
      </c>
      <c r="CJ9" s="126">
        <f t="shared" si="32"/>
        <v>-3259.9754295384942</v>
      </c>
      <c r="CK9" s="126">
        <f t="shared" si="33"/>
        <v>0</v>
      </c>
      <c r="CL9" s="126">
        <f t="shared" si="34"/>
        <v>-12354.905750851676</v>
      </c>
      <c r="CM9" s="126">
        <f t="shared" si="35"/>
        <v>0</v>
      </c>
      <c r="CN9" s="126">
        <f t="shared" si="36"/>
        <v>0</v>
      </c>
      <c r="CO9" s="126">
        <f t="shared" si="37"/>
        <v>-3911.9705154461931</v>
      </c>
      <c r="CP9" s="126">
        <f t="shared" si="38"/>
        <v>0</v>
      </c>
      <c r="CQ9" s="126">
        <f t="shared" si="39"/>
        <v>-14825.886901022011</v>
      </c>
      <c r="CR9" s="126">
        <f t="shared" si="40"/>
        <v>0</v>
      </c>
      <c r="CS9" s="126">
        <f t="shared" si="41"/>
        <v>0</v>
      </c>
      <c r="CT9" s="126">
        <f t="shared" si="42"/>
        <v>-4563.9656013538915</v>
      </c>
      <c r="CU9" s="126">
        <f t="shared" si="43"/>
        <v>0</v>
      </c>
      <c r="CV9" s="126">
        <f t="shared" si="44"/>
        <v>-17296.868051192345</v>
      </c>
      <c r="CW9" s="126">
        <f t="shared" si="45"/>
        <v>0</v>
      </c>
      <c r="CX9" s="126">
        <f t="shared" si="46"/>
        <v>0</v>
      </c>
      <c r="CY9" s="126">
        <f t="shared" si="47"/>
        <v>-5215.9606872615905</v>
      </c>
      <c r="CZ9" s="126">
        <f t="shared" si="48"/>
        <v>0</v>
      </c>
      <c r="DA9" s="126">
        <f t="shared" si="49"/>
        <v>-19767.849201362682</v>
      </c>
      <c r="DB9" s="126">
        <f t="shared" si="50"/>
        <v>0</v>
      </c>
      <c r="DC9" s="126">
        <f t="shared" si="51"/>
        <v>0</v>
      </c>
      <c r="DD9" s="126">
        <f t="shared" si="52"/>
        <v>-5867.9557731692894</v>
      </c>
      <c r="DE9" s="126">
        <f t="shared" si="53"/>
        <v>0</v>
      </c>
      <c r="DF9" s="126">
        <f t="shared" si="54"/>
        <v>-22238.830351533019</v>
      </c>
      <c r="DG9" s="126">
        <f t="shared" si="55"/>
        <v>0</v>
      </c>
      <c r="DH9" s="126">
        <f t="shared" si="56"/>
        <v>0</v>
      </c>
      <c r="DI9" s="126">
        <f t="shared" si="57"/>
        <v>-6519.9508590769883</v>
      </c>
      <c r="DJ9" s="126">
        <f t="shared" si="58"/>
        <v>0</v>
      </c>
      <c r="DK9" s="126">
        <f t="shared" si="59"/>
        <v>-24709.811501703356</v>
      </c>
      <c r="DL9" s="126">
        <f t="shared" si="60"/>
        <v>0</v>
      </c>
      <c r="DM9" s="126">
        <f t="shared" si="61"/>
        <v>0</v>
      </c>
      <c r="DN9" s="126">
        <f t="shared" si="62"/>
        <v>-7171.9459449846872</v>
      </c>
      <c r="DO9" s="126">
        <f t="shared" si="63"/>
        <v>0</v>
      </c>
      <c r="DP9" s="126">
        <f t="shared" si="64"/>
        <v>-27180.792651873693</v>
      </c>
      <c r="DQ9" s="126">
        <f t="shared" si="65"/>
        <v>0</v>
      </c>
      <c r="DR9" s="126">
        <f t="shared" si="66"/>
        <v>0</v>
      </c>
      <c r="DS9" s="126">
        <f t="shared" si="67"/>
        <v>-7823.9410308923862</v>
      </c>
      <c r="DT9" s="126">
        <f t="shared" si="68"/>
        <v>0</v>
      </c>
      <c r="DU9" s="126">
        <f t="shared" si="69"/>
        <v>-29651.77380204403</v>
      </c>
      <c r="DV9" s="126">
        <f t="shared" si="70"/>
        <v>0</v>
      </c>
      <c r="DW9" s="126">
        <f t="shared" si="71"/>
        <v>0</v>
      </c>
    </row>
    <row r="10" spans="1:133" customFormat="1" ht="15" customHeight="1" x14ac:dyDescent="0.2">
      <c r="A10" s="166" t="s">
        <v>271</v>
      </c>
      <c r="B10" s="162" t="s">
        <v>263</v>
      </c>
      <c r="C10" s="162" t="s">
        <v>264</v>
      </c>
      <c r="D10" s="162" t="s">
        <v>265</v>
      </c>
      <c r="E10" s="162">
        <v>1</v>
      </c>
      <c r="F10" s="185">
        <v>38552.948149761018</v>
      </c>
      <c r="G10" s="167">
        <v>-38552.948149761018</v>
      </c>
      <c r="H10" s="167">
        <v>-38552.948149761018</v>
      </c>
      <c r="I10" s="151"/>
      <c r="J10" s="151" t="s">
        <v>266</v>
      </c>
      <c r="K10" s="151">
        <v>8.3333333333333329E-2</v>
      </c>
      <c r="L10" s="151">
        <v>8.3333333333333329E-2</v>
      </c>
      <c r="M10" s="151">
        <v>8.3333333333333329E-2</v>
      </c>
      <c r="N10" s="151">
        <v>8.3333333333333329E-2</v>
      </c>
      <c r="O10" s="151">
        <v>8.3333333333333329E-2</v>
      </c>
      <c r="P10" s="151">
        <v>8.3333333333333329E-2</v>
      </c>
      <c r="Q10" s="151">
        <v>8.3333333333333329E-2</v>
      </c>
      <c r="R10" s="151">
        <v>8.3333333333333329E-2</v>
      </c>
      <c r="S10" s="151">
        <v>8.3333333333333329E-2</v>
      </c>
      <c r="T10" s="151">
        <v>8.3333333333333329E-2</v>
      </c>
      <c r="U10" s="151">
        <v>8.3333333333333329E-2</v>
      </c>
      <c r="V10" s="151">
        <v>8.3333333333333329E-2</v>
      </c>
      <c r="W10" s="152">
        <v>1</v>
      </c>
      <c r="X10" s="157">
        <v>-3212.7456791467512</v>
      </c>
      <c r="Y10" s="157">
        <v>-3212.7456791467512</v>
      </c>
      <c r="Z10" s="157">
        <v>-3212.7456791467512</v>
      </c>
      <c r="AA10" s="157">
        <v>-3212.7456791467512</v>
      </c>
      <c r="AB10" s="157">
        <v>-3212.7456791467512</v>
      </c>
      <c r="AC10" s="157">
        <v>-3212.7456791467512</v>
      </c>
      <c r="AD10" s="157">
        <v>-3212.7456791467512</v>
      </c>
      <c r="AE10" s="157">
        <v>-3212.7456791467512</v>
      </c>
      <c r="AF10" s="157">
        <v>-3212.7456791467512</v>
      </c>
      <c r="AG10" s="157">
        <v>-3212.7456791467512</v>
      </c>
      <c r="AH10" s="157">
        <v>-3212.7456791467512</v>
      </c>
      <c r="AI10" s="157">
        <v>-3212.7456791467512</v>
      </c>
      <c r="AJ10" s="151">
        <v>0.20877363022348897</v>
      </c>
      <c r="AK10" s="151">
        <v>0.3852213054503964</v>
      </c>
      <c r="AL10" s="151">
        <v>0.18804621023932344</v>
      </c>
      <c r="AM10" s="151">
        <v>0.12687827083924333</v>
      </c>
      <c r="AN10" s="151">
        <v>9.1080583247547919E-2</v>
      </c>
      <c r="AO10" s="151"/>
      <c r="AP10" s="151"/>
      <c r="AQ10" s="151"/>
      <c r="AR10" s="151"/>
      <c r="AS10" s="152">
        <v>1</v>
      </c>
      <c r="AT10" s="159">
        <v>-8048.8389410435502</v>
      </c>
      <c r="AU10" s="159">
        <v>-14851.417015212384</v>
      </c>
      <c r="AV10" s="159">
        <v>-7249.7357931156957</v>
      </c>
      <c r="AW10" s="159">
        <v>-4891.5313969966837</v>
      </c>
      <c r="AX10" s="159">
        <v>-3511.4250033927069</v>
      </c>
      <c r="AY10" s="159">
        <v>0</v>
      </c>
      <c r="AZ10" s="159">
        <v>0</v>
      </c>
      <c r="BA10" s="159">
        <v>0</v>
      </c>
      <c r="BB10" s="159">
        <v>0</v>
      </c>
      <c r="BC10" s="159">
        <v>-38552.948149761018</v>
      </c>
      <c r="BD10" s="160">
        <v>-8048.8389410435502</v>
      </c>
      <c r="BE10" s="160">
        <v>0</v>
      </c>
      <c r="BF10" s="160">
        <v>-30504.109208717469</v>
      </c>
      <c r="BG10" s="160">
        <v>0</v>
      </c>
      <c r="BH10" s="160">
        <v>0</v>
      </c>
      <c r="BI10" s="151">
        <v>0</v>
      </c>
      <c r="BJ10" s="122"/>
      <c r="BK10" s="122"/>
      <c r="BL10" s="122"/>
      <c r="BM10" s="122"/>
      <c r="BN10" s="122"/>
      <c r="BO10" s="122"/>
      <c r="BP10" s="126">
        <f t="shared" si="12"/>
        <v>-670.73657842029581</v>
      </c>
      <c r="BQ10" s="126">
        <f t="shared" si="13"/>
        <v>0</v>
      </c>
      <c r="BR10" s="126">
        <f t="shared" si="14"/>
        <v>-2542.0091007264555</v>
      </c>
      <c r="BS10" s="126">
        <f t="shared" si="15"/>
        <v>0</v>
      </c>
      <c r="BT10" s="126">
        <f t="shared" si="16"/>
        <v>0</v>
      </c>
      <c r="BU10" s="126">
        <f t="shared" si="17"/>
        <v>-1341.4731568405916</v>
      </c>
      <c r="BV10" s="126">
        <f t="shared" si="18"/>
        <v>0</v>
      </c>
      <c r="BW10" s="126">
        <f t="shared" si="19"/>
        <v>-5084.0182014529109</v>
      </c>
      <c r="BX10" s="126">
        <f t="shared" si="20"/>
        <v>0</v>
      </c>
      <c r="BY10" s="126">
        <f t="shared" si="21"/>
        <v>0</v>
      </c>
      <c r="BZ10" s="126">
        <f t="shared" si="22"/>
        <v>-2012.2097352608876</v>
      </c>
      <c r="CA10" s="126">
        <f t="shared" si="23"/>
        <v>0</v>
      </c>
      <c r="CB10" s="126">
        <f t="shared" si="24"/>
        <v>-7626.0273021793664</v>
      </c>
      <c r="CC10" s="126">
        <f t="shared" si="25"/>
        <v>0</v>
      </c>
      <c r="CD10" s="126">
        <f t="shared" si="26"/>
        <v>0</v>
      </c>
      <c r="CE10" s="126">
        <f t="shared" si="27"/>
        <v>-2682.9463136811833</v>
      </c>
      <c r="CF10" s="126">
        <f t="shared" si="28"/>
        <v>0</v>
      </c>
      <c r="CG10" s="126">
        <f t="shared" si="29"/>
        <v>-10168.036402905822</v>
      </c>
      <c r="CH10" s="126">
        <f t="shared" si="30"/>
        <v>0</v>
      </c>
      <c r="CI10" s="126">
        <f t="shared" si="31"/>
        <v>0</v>
      </c>
      <c r="CJ10" s="126">
        <f t="shared" si="32"/>
        <v>-3353.682892101479</v>
      </c>
      <c r="CK10" s="126">
        <f t="shared" si="33"/>
        <v>0</v>
      </c>
      <c r="CL10" s="126">
        <f t="shared" si="34"/>
        <v>-12710.045503632278</v>
      </c>
      <c r="CM10" s="126">
        <f t="shared" si="35"/>
        <v>0</v>
      </c>
      <c r="CN10" s="126">
        <f t="shared" si="36"/>
        <v>0</v>
      </c>
      <c r="CO10" s="126">
        <f t="shared" si="37"/>
        <v>-4024.4194705217747</v>
      </c>
      <c r="CP10" s="126">
        <f t="shared" si="38"/>
        <v>0</v>
      </c>
      <c r="CQ10" s="126">
        <f t="shared" si="39"/>
        <v>-15252.054604358735</v>
      </c>
      <c r="CR10" s="126">
        <f t="shared" si="40"/>
        <v>0</v>
      </c>
      <c r="CS10" s="126">
        <f t="shared" si="41"/>
        <v>0</v>
      </c>
      <c r="CT10" s="126">
        <f t="shared" si="42"/>
        <v>-4695.1560489420708</v>
      </c>
      <c r="CU10" s="126">
        <f t="shared" si="43"/>
        <v>0</v>
      </c>
      <c r="CV10" s="126">
        <f t="shared" si="44"/>
        <v>-17794.063705085191</v>
      </c>
      <c r="CW10" s="126">
        <f t="shared" si="45"/>
        <v>0</v>
      </c>
      <c r="CX10" s="126">
        <f t="shared" si="46"/>
        <v>0</v>
      </c>
      <c r="CY10" s="126">
        <f t="shared" si="47"/>
        <v>-5365.8926273623665</v>
      </c>
      <c r="CZ10" s="126">
        <f t="shared" si="48"/>
        <v>0</v>
      </c>
      <c r="DA10" s="126">
        <f t="shared" si="49"/>
        <v>-20336.072805811647</v>
      </c>
      <c r="DB10" s="126">
        <f t="shared" si="50"/>
        <v>0</v>
      </c>
      <c r="DC10" s="126">
        <f t="shared" si="51"/>
        <v>0</v>
      </c>
      <c r="DD10" s="126">
        <f t="shared" si="52"/>
        <v>-6036.6292057826622</v>
      </c>
      <c r="DE10" s="126">
        <f t="shared" si="53"/>
        <v>0</v>
      </c>
      <c r="DF10" s="126">
        <f t="shared" si="54"/>
        <v>-22878.081906538104</v>
      </c>
      <c r="DG10" s="126">
        <f t="shared" si="55"/>
        <v>0</v>
      </c>
      <c r="DH10" s="126">
        <f t="shared" si="56"/>
        <v>0</v>
      </c>
      <c r="DI10" s="126">
        <f t="shared" si="57"/>
        <v>-6707.3657842029579</v>
      </c>
      <c r="DJ10" s="126">
        <f t="shared" si="58"/>
        <v>0</v>
      </c>
      <c r="DK10" s="126">
        <f t="shared" si="59"/>
        <v>-25420.09100726456</v>
      </c>
      <c r="DL10" s="126">
        <f t="shared" si="60"/>
        <v>0</v>
      </c>
      <c r="DM10" s="126">
        <f t="shared" si="61"/>
        <v>0</v>
      </c>
      <c r="DN10" s="126">
        <f t="shared" si="62"/>
        <v>-7378.1023626232536</v>
      </c>
      <c r="DO10" s="126">
        <f t="shared" si="63"/>
        <v>0</v>
      </c>
      <c r="DP10" s="126">
        <f t="shared" si="64"/>
        <v>-27962.100107991017</v>
      </c>
      <c r="DQ10" s="126">
        <f t="shared" si="65"/>
        <v>0</v>
      </c>
      <c r="DR10" s="126">
        <f t="shared" si="66"/>
        <v>0</v>
      </c>
      <c r="DS10" s="126">
        <f t="shared" si="67"/>
        <v>-8048.8389410435493</v>
      </c>
      <c r="DT10" s="126">
        <f t="shared" si="68"/>
        <v>0</v>
      </c>
      <c r="DU10" s="126">
        <f t="shared" si="69"/>
        <v>-30504.109208717473</v>
      </c>
      <c r="DV10" s="126">
        <f t="shared" si="70"/>
        <v>0</v>
      </c>
      <c r="DW10" s="126">
        <f t="shared" si="71"/>
        <v>0</v>
      </c>
    </row>
    <row r="11" spans="1:133" customFormat="1" ht="15" customHeight="1" x14ac:dyDescent="0.2">
      <c r="A11" s="166" t="s">
        <v>272</v>
      </c>
      <c r="B11" s="162" t="s">
        <v>263</v>
      </c>
      <c r="C11" s="162" t="s">
        <v>264</v>
      </c>
      <c r="D11" s="162" t="s">
        <v>265</v>
      </c>
      <c r="E11" s="162">
        <v>1</v>
      </c>
      <c r="F11" s="185">
        <v>36677.222148552675</v>
      </c>
      <c r="G11" s="167">
        <v>-36677.222148552675</v>
      </c>
      <c r="H11" s="167">
        <v>-36677.222148552675</v>
      </c>
      <c r="I11" s="151"/>
      <c r="J11" s="151" t="s">
        <v>266</v>
      </c>
      <c r="K11" s="151">
        <v>8.3333333333333329E-2</v>
      </c>
      <c r="L11" s="151">
        <v>8.3333333333333329E-2</v>
      </c>
      <c r="M11" s="151">
        <v>8.3333333333333329E-2</v>
      </c>
      <c r="N11" s="151">
        <v>8.3333333333333329E-2</v>
      </c>
      <c r="O11" s="151">
        <v>8.3333333333333329E-2</v>
      </c>
      <c r="P11" s="151">
        <v>8.3333333333333329E-2</v>
      </c>
      <c r="Q11" s="151">
        <v>8.3333333333333329E-2</v>
      </c>
      <c r="R11" s="151">
        <v>8.3333333333333329E-2</v>
      </c>
      <c r="S11" s="151">
        <v>8.3333333333333329E-2</v>
      </c>
      <c r="T11" s="151">
        <v>8.3333333333333329E-2</v>
      </c>
      <c r="U11" s="151">
        <v>8.3333333333333329E-2</v>
      </c>
      <c r="V11" s="151">
        <v>8.3333333333333329E-2</v>
      </c>
      <c r="W11" s="152">
        <v>1</v>
      </c>
      <c r="X11" s="157">
        <v>-3056.435179046056</v>
      </c>
      <c r="Y11" s="157">
        <v>-3056.435179046056</v>
      </c>
      <c r="Z11" s="157">
        <v>-3056.435179046056</v>
      </c>
      <c r="AA11" s="157">
        <v>-3056.435179046056</v>
      </c>
      <c r="AB11" s="157">
        <v>-3056.435179046056</v>
      </c>
      <c r="AC11" s="157">
        <v>-3056.435179046056</v>
      </c>
      <c r="AD11" s="157">
        <v>-3056.435179046056</v>
      </c>
      <c r="AE11" s="157">
        <v>-3056.435179046056</v>
      </c>
      <c r="AF11" s="157">
        <v>-3056.435179046056</v>
      </c>
      <c r="AG11" s="157">
        <v>-3056.435179046056</v>
      </c>
      <c r="AH11" s="157">
        <v>-3056.435179046056</v>
      </c>
      <c r="AI11" s="157">
        <v>-3056.435179046056</v>
      </c>
      <c r="AJ11" s="151">
        <v>0.20877363022348897</v>
      </c>
      <c r="AK11" s="151">
        <v>0.3852213054503964</v>
      </c>
      <c r="AL11" s="151">
        <v>0.18804621023932344</v>
      </c>
      <c r="AM11" s="151">
        <v>0.12687827083924333</v>
      </c>
      <c r="AN11" s="151">
        <v>9.1080583247547919E-2</v>
      </c>
      <c r="AO11" s="151"/>
      <c r="AP11" s="151"/>
      <c r="AQ11" s="151"/>
      <c r="AR11" s="151"/>
      <c r="AS11" s="152">
        <v>1</v>
      </c>
      <c r="AT11" s="159">
        <v>-7657.2368144666953</v>
      </c>
      <c r="AU11" s="159">
        <v>-14128.847396359653</v>
      </c>
      <c r="AV11" s="159">
        <v>-6897.0126271411063</v>
      </c>
      <c r="AW11" s="159">
        <v>-4653.5425253951607</v>
      </c>
      <c r="AX11" s="159">
        <v>-3340.5827851900603</v>
      </c>
      <c r="AY11" s="159">
        <v>0</v>
      </c>
      <c r="AZ11" s="159">
        <v>0</v>
      </c>
      <c r="BA11" s="159">
        <v>0</v>
      </c>
      <c r="BB11" s="159">
        <v>0</v>
      </c>
      <c r="BC11" s="159">
        <v>-36677.222148552675</v>
      </c>
      <c r="BD11" s="160">
        <v>-7657.2368144666953</v>
      </c>
      <c r="BE11" s="160">
        <v>0</v>
      </c>
      <c r="BF11" s="160">
        <v>-29019.985334085985</v>
      </c>
      <c r="BG11" s="160">
        <v>0</v>
      </c>
      <c r="BH11" s="160">
        <v>0</v>
      </c>
      <c r="BI11" s="151">
        <v>0</v>
      </c>
      <c r="BJ11" s="122"/>
      <c r="BK11" s="122"/>
      <c r="BL11" s="122"/>
      <c r="BM11" s="122"/>
      <c r="BN11" s="122"/>
      <c r="BO11" s="122"/>
      <c r="BP11" s="126">
        <f t="shared" si="12"/>
        <v>-638.10306787222453</v>
      </c>
      <c r="BQ11" s="126">
        <f t="shared" si="13"/>
        <v>0</v>
      </c>
      <c r="BR11" s="126">
        <f t="shared" si="14"/>
        <v>-2418.3321111738319</v>
      </c>
      <c r="BS11" s="126">
        <f t="shared" si="15"/>
        <v>0</v>
      </c>
      <c r="BT11" s="126">
        <f t="shared" si="16"/>
        <v>0</v>
      </c>
      <c r="BU11" s="126">
        <f t="shared" si="17"/>
        <v>-1276.2061357444491</v>
      </c>
      <c r="BV11" s="126">
        <f t="shared" si="18"/>
        <v>0</v>
      </c>
      <c r="BW11" s="126">
        <f t="shared" si="19"/>
        <v>-4836.6642223476638</v>
      </c>
      <c r="BX11" s="126">
        <f t="shared" si="20"/>
        <v>0</v>
      </c>
      <c r="BY11" s="126">
        <f t="shared" si="21"/>
        <v>0</v>
      </c>
      <c r="BZ11" s="126">
        <f t="shared" si="22"/>
        <v>-1914.3092036166736</v>
      </c>
      <c r="CA11" s="126">
        <f t="shared" si="23"/>
        <v>0</v>
      </c>
      <c r="CB11" s="126">
        <f t="shared" si="24"/>
        <v>-7254.9963335214961</v>
      </c>
      <c r="CC11" s="126">
        <f t="shared" si="25"/>
        <v>0</v>
      </c>
      <c r="CD11" s="126">
        <f t="shared" si="26"/>
        <v>0</v>
      </c>
      <c r="CE11" s="126">
        <f t="shared" si="27"/>
        <v>-2552.4122714888981</v>
      </c>
      <c r="CF11" s="126">
        <f t="shared" si="28"/>
        <v>0</v>
      </c>
      <c r="CG11" s="126">
        <f t="shared" si="29"/>
        <v>-9673.3284446953276</v>
      </c>
      <c r="CH11" s="126">
        <f t="shared" si="30"/>
        <v>0</v>
      </c>
      <c r="CI11" s="126">
        <f t="shared" si="31"/>
        <v>0</v>
      </c>
      <c r="CJ11" s="126">
        <f t="shared" si="32"/>
        <v>-3190.5153393611226</v>
      </c>
      <c r="CK11" s="126">
        <f t="shared" si="33"/>
        <v>0</v>
      </c>
      <c r="CL11" s="126">
        <f t="shared" si="34"/>
        <v>-12091.660555869159</v>
      </c>
      <c r="CM11" s="126">
        <f t="shared" si="35"/>
        <v>0</v>
      </c>
      <c r="CN11" s="126">
        <f t="shared" si="36"/>
        <v>0</v>
      </c>
      <c r="CO11" s="126">
        <f t="shared" si="37"/>
        <v>-3828.6184072333472</v>
      </c>
      <c r="CP11" s="126">
        <f t="shared" si="38"/>
        <v>0</v>
      </c>
      <c r="CQ11" s="126">
        <f t="shared" si="39"/>
        <v>-14509.99266704299</v>
      </c>
      <c r="CR11" s="126">
        <f t="shared" si="40"/>
        <v>0</v>
      </c>
      <c r="CS11" s="126">
        <f t="shared" si="41"/>
        <v>0</v>
      </c>
      <c r="CT11" s="126">
        <f t="shared" si="42"/>
        <v>-4466.7214751055717</v>
      </c>
      <c r="CU11" s="126">
        <f t="shared" si="43"/>
        <v>0</v>
      </c>
      <c r="CV11" s="126">
        <f t="shared" si="44"/>
        <v>-16928.324778216822</v>
      </c>
      <c r="CW11" s="126">
        <f t="shared" si="45"/>
        <v>0</v>
      </c>
      <c r="CX11" s="126">
        <f t="shared" si="46"/>
        <v>0</v>
      </c>
      <c r="CY11" s="126">
        <f t="shared" si="47"/>
        <v>-5104.8245429777962</v>
      </c>
      <c r="CZ11" s="126">
        <f t="shared" si="48"/>
        <v>0</v>
      </c>
      <c r="DA11" s="126">
        <f t="shared" si="49"/>
        <v>-19346.656889390655</v>
      </c>
      <c r="DB11" s="126">
        <f t="shared" si="50"/>
        <v>0</v>
      </c>
      <c r="DC11" s="126">
        <f t="shared" si="51"/>
        <v>0</v>
      </c>
      <c r="DD11" s="126">
        <f t="shared" si="52"/>
        <v>-5742.9276108500208</v>
      </c>
      <c r="DE11" s="126">
        <f t="shared" si="53"/>
        <v>0</v>
      </c>
      <c r="DF11" s="126">
        <f t="shared" si="54"/>
        <v>-21764.989000564488</v>
      </c>
      <c r="DG11" s="126">
        <f t="shared" si="55"/>
        <v>0</v>
      </c>
      <c r="DH11" s="126">
        <f t="shared" si="56"/>
        <v>0</v>
      </c>
      <c r="DI11" s="126">
        <f t="shared" si="57"/>
        <v>-6381.0306787222453</v>
      </c>
      <c r="DJ11" s="126">
        <f t="shared" si="58"/>
        <v>0</v>
      </c>
      <c r="DK11" s="126">
        <f t="shared" si="59"/>
        <v>-24183.321111738322</v>
      </c>
      <c r="DL11" s="126">
        <f t="shared" si="60"/>
        <v>0</v>
      </c>
      <c r="DM11" s="126">
        <f t="shared" si="61"/>
        <v>0</v>
      </c>
      <c r="DN11" s="126">
        <f t="shared" si="62"/>
        <v>-7019.1337465944698</v>
      </c>
      <c r="DO11" s="126">
        <f t="shared" si="63"/>
        <v>0</v>
      </c>
      <c r="DP11" s="126">
        <f t="shared" si="64"/>
        <v>-26601.653222912155</v>
      </c>
      <c r="DQ11" s="126">
        <f t="shared" si="65"/>
        <v>0</v>
      </c>
      <c r="DR11" s="126">
        <f t="shared" si="66"/>
        <v>0</v>
      </c>
      <c r="DS11" s="126">
        <f t="shared" si="67"/>
        <v>-7657.2368144666943</v>
      </c>
      <c r="DT11" s="126">
        <f t="shared" si="68"/>
        <v>0</v>
      </c>
      <c r="DU11" s="126">
        <f t="shared" si="69"/>
        <v>-29019.985334085988</v>
      </c>
      <c r="DV11" s="126">
        <f t="shared" si="70"/>
        <v>0</v>
      </c>
      <c r="DW11" s="126">
        <f t="shared" si="71"/>
        <v>0</v>
      </c>
    </row>
    <row r="12" spans="1:133" customFormat="1" ht="15" customHeight="1" x14ac:dyDescent="0.2">
      <c r="A12" s="166" t="s">
        <v>273</v>
      </c>
      <c r="B12" s="162" t="s">
        <v>263</v>
      </c>
      <c r="C12" s="162" t="s">
        <v>264</v>
      </c>
      <c r="D12" s="162" t="s">
        <v>265</v>
      </c>
      <c r="E12" s="162">
        <v>1</v>
      </c>
      <c r="F12" s="184">
        <v>34680.990437593333</v>
      </c>
      <c r="G12" s="167">
        <v>-34680.990437593333</v>
      </c>
      <c r="H12" s="167">
        <v>-34680.990437593333</v>
      </c>
      <c r="I12" s="151"/>
      <c r="J12" s="151" t="s">
        <v>266</v>
      </c>
      <c r="K12" s="151">
        <v>8.3333333333333329E-2</v>
      </c>
      <c r="L12" s="151">
        <v>8.3333333333333329E-2</v>
      </c>
      <c r="M12" s="151">
        <v>8.3333333333333329E-2</v>
      </c>
      <c r="N12" s="151">
        <v>8.3333333333333329E-2</v>
      </c>
      <c r="O12" s="151">
        <v>8.3333333333333329E-2</v>
      </c>
      <c r="P12" s="151">
        <v>8.3333333333333329E-2</v>
      </c>
      <c r="Q12" s="151">
        <v>8.3333333333333329E-2</v>
      </c>
      <c r="R12" s="151">
        <v>8.3333333333333329E-2</v>
      </c>
      <c r="S12" s="151">
        <v>8.3333333333333329E-2</v>
      </c>
      <c r="T12" s="151">
        <v>8.3333333333333329E-2</v>
      </c>
      <c r="U12" s="151">
        <v>8.3333333333333329E-2</v>
      </c>
      <c r="V12" s="151">
        <v>8.3333333333333329E-2</v>
      </c>
      <c r="W12" s="152">
        <v>1</v>
      </c>
      <c r="X12" s="157">
        <v>-2890.0825364661109</v>
      </c>
      <c r="Y12" s="157">
        <v>-2890.0825364661109</v>
      </c>
      <c r="Z12" s="157">
        <v>-2890.0825364661109</v>
      </c>
      <c r="AA12" s="157">
        <v>-2890.0825364661109</v>
      </c>
      <c r="AB12" s="157">
        <v>-2890.0825364661109</v>
      </c>
      <c r="AC12" s="157">
        <v>-2890.0825364661109</v>
      </c>
      <c r="AD12" s="157">
        <v>-2890.0825364661109</v>
      </c>
      <c r="AE12" s="157">
        <v>-2890.0825364661109</v>
      </c>
      <c r="AF12" s="157">
        <v>-2890.0825364661109</v>
      </c>
      <c r="AG12" s="157">
        <v>-2890.0825364661109</v>
      </c>
      <c r="AH12" s="157">
        <v>-2890.0825364661109</v>
      </c>
      <c r="AI12" s="157">
        <v>-2890.0825364661109</v>
      </c>
      <c r="AJ12" s="151">
        <v>0.98</v>
      </c>
      <c r="AK12" s="151"/>
      <c r="AL12" s="151"/>
      <c r="AM12" s="151"/>
      <c r="AN12" s="151"/>
      <c r="AO12" s="151"/>
      <c r="AP12" s="151">
        <v>0.02</v>
      </c>
      <c r="AQ12" s="151"/>
      <c r="AR12" s="151"/>
      <c r="AS12" s="152">
        <v>1</v>
      </c>
      <c r="AT12" s="159">
        <v>-33987.370628841469</v>
      </c>
      <c r="AU12" s="159">
        <v>0</v>
      </c>
      <c r="AV12" s="159">
        <v>0</v>
      </c>
      <c r="AW12" s="159">
        <v>0</v>
      </c>
      <c r="AX12" s="159">
        <v>0</v>
      </c>
      <c r="AY12" s="159">
        <v>0</v>
      </c>
      <c r="AZ12" s="159">
        <v>-693.61980875186669</v>
      </c>
      <c r="BA12" s="159">
        <v>0</v>
      </c>
      <c r="BB12" s="159">
        <v>0</v>
      </c>
      <c r="BC12" s="159">
        <v>-34680.990437593333</v>
      </c>
      <c r="BD12" s="160">
        <v>-33987.370628841469</v>
      </c>
      <c r="BE12" s="160">
        <v>0</v>
      </c>
      <c r="BF12" s="160">
        <v>-693.61980875186669</v>
      </c>
      <c r="BG12" s="160">
        <v>0</v>
      </c>
      <c r="BH12" s="160">
        <v>0</v>
      </c>
      <c r="BI12" s="151">
        <v>0</v>
      </c>
      <c r="BJ12" s="122"/>
      <c r="BK12" s="122"/>
      <c r="BL12" s="122"/>
      <c r="BM12" s="122"/>
      <c r="BN12" s="122"/>
      <c r="BO12" s="122"/>
      <c r="BP12" s="126">
        <f t="shared" si="12"/>
        <v>-2832.2808857367891</v>
      </c>
      <c r="BQ12" s="126">
        <f t="shared" si="13"/>
        <v>0</v>
      </c>
      <c r="BR12" s="126">
        <f t="shared" si="14"/>
        <v>-57.801650729322219</v>
      </c>
      <c r="BS12" s="126">
        <f t="shared" si="15"/>
        <v>0</v>
      </c>
      <c r="BT12" s="126">
        <f t="shared" si="16"/>
        <v>0</v>
      </c>
      <c r="BU12" s="126">
        <f t="shared" si="17"/>
        <v>-5664.5617714735781</v>
      </c>
      <c r="BV12" s="126">
        <f t="shared" si="18"/>
        <v>0</v>
      </c>
      <c r="BW12" s="126">
        <f t="shared" si="19"/>
        <v>-115.60330145864444</v>
      </c>
      <c r="BX12" s="126">
        <f t="shared" si="20"/>
        <v>0</v>
      </c>
      <c r="BY12" s="126">
        <f t="shared" si="21"/>
        <v>0</v>
      </c>
      <c r="BZ12" s="126">
        <f t="shared" si="22"/>
        <v>-8496.8426572103672</v>
      </c>
      <c r="CA12" s="126">
        <f t="shared" si="23"/>
        <v>0</v>
      </c>
      <c r="CB12" s="126">
        <f t="shared" si="24"/>
        <v>-173.40495218796667</v>
      </c>
      <c r="CC12" s="126">
        <f t="shared" si="25"/>
        <v>0</v>
      </c>
      <c r="CD12" s="126">
        <f t="shared" si="26"/>
        <v>0</v>
      </c>
      <c r="CE12" s="126">
        <f t="shared" si="27"/>
        <v>-11329.123542947156</v>
      </c>
      <c r="CF12" s="126">
        <f t="shared" si="28"/>
        <v>0</v>
      </c>
      <c r="CG12" s="126">
        <f t="shared" si="29"/>
        <v>-231.20660291728888</v>
      </c>
      <c r="CH12" s="126">
        <f t="shared" si="30"/>
        <v>0</v>
      </c>
      <c r="CI12" s="126">
        <f t="shared" si="31"/>
        <v>0</v>
      </c>
      <c r="CJ12" s="126">
        <f t="shared" si="32"/>
        <v>-14161.404428683945</v>
      </c>
      <c r="CK12" s="126">
        <f t="shared" si="33"/>
        <v>0</v>
      </c>
      <c r="CL12" s="126">
        <f t="shared" si="34"/>
        <v>-289.00825364661108</v>
      </c>
      <c r="CM12" s="126">
        <f t="shared" si="35"/>
        <v>0</v>
      </c>
      <c r="CN12" s="126">
        <f t="shared" si="36"/>
        <v>0</v>
      </c>
      <c r="CO12" s="126">
        <f t="shared" si="37"/>
        <v>-16993.685314420734</v>
      </c>
      <c r="CP12" s="126">
        <f t="shared" si="38"/>
        <v>0</v>
      </c>
      <c r="CQ12" s="126">
        <f t="shared" si="39"/>
        <v>-346.80990437593329</v>
      </c>
      <c r="CR12" s="126">
        <f t="shared" si="40"/>
        <v>0</v>
      </c>
      <c r="CS12" s="126">
        <f t="shared" si="41"/>
        <v>0</v>
      </c>
      <c r="CT12" s="126">
        <f t="shared" si="42"/>
        <v>-19825.966200157523</v>
      </c>
      <c r="CU12" s="126">
        <f t="shared" si="43"/>
        <v>0</v>
      </c>
      <c r="CV12" s="126">
        <f t="shared" si="44"/>
        <v>-404.61155510525549</v>
      </c>
      <c r="CW12" s="126">
        <f t="shared" si="45"/>
        <v>0</v>
      </c>
      <c r="CX12" s="126">
        <f t="shared" si="46"/>
        <v>0</v>
      </c>
      <c r="CY12" s="126">
        <f t="shared" si="47"/>
        <v>-22658.247085894312</v>
      </c>
      <c r="CZ12" s="126">
        <f t="shared" si="48"/>
        <v>0</v>
      </c>
      <c r="DA12" s="126">
        <f t="shared" si="49"/>
        <v>-462.4132058345777</v>
      </c>
      <c r="DB12" s="126">
        <f t="shared" si="50"/>
        <v>0</v>
      </c>
      <c r="DC12" s="126">
        <f t="shared" si="51"/>
        <v>0</v>
      </c>
      <c r="DD12" s="126">
        <f t="shared" si="52"/>
        <v>-25490.527971631102</v>
      </c>
      <c r="DE12" s="126">
        <f t="shared" si="53"/>
        <v>0</v>
      </c>
      <c r="DF12" s="126">
        <f t="shared" si="54"/>
        <v>-520.21485656389996</v>
      </c>
      <c r="DG12" s="126">
        <f t="shared" si="55"/>
        <v>0</v>
      </c>
      <c r="DH12" s="126">
        <f t="shared" si="56"/>
        <v>0</v>
      </c>
      <c r="DI12" s="126">
        <f t="shared" si="57"/>
        <v>-28322.808857367891</v>
      </c>
      <c r="DJ12" s="126">
        <f t="shared" si="58"/>
        <v>0</v>
      </c>
      <c r="DK12" s="126">
        <f t="shared" si="59"/>
        <v>-578.01650729322216</v>
      </c>
      <c r="DL12" s="126">
        <f t="shared" si="60"/>
        <v>0</v>
      </c>
      <c r="DM12" s="126">
        <f t="shared" si="61"/>
        <v>0</v>
      </c>
      <c r="DN12" s="126">
        <f t="shared" si="62"/>
        <v>-31155.08974310468</v>
      </c>
      <c r="DO12" s="126">
        <f t="shared" si="63"/>
        <v>0</v>
      </c>
      <c r="DP12" s="126">
        <f t="shared" si="64"/>
        <v>-635.81815802254437</v>
      </c>
      <c r="DQ12" s="126">
        <f t="shared" si="65"/>
        <v>0</v>
      </c>
      <c r="DR12" s="126">
        <f t="shared" si="66"/>
        <v>0</v>
      </c>
      <c r="DS12" s="126">
        <f t="shared" si="67"/>
        <v>-33987.370628841469</v>
      </c>
      <c r="DT12" s="126">
        <f t="shared" si="68"/>
        <v>0</v>
      </c>
      <c r="DU12" s="126">
        <f t="shared" si="69"/>
        <v>-693.61980875186657</v>
      </c>
      <c r="DV12" s="126">
        <f t="shared" si="70"/>
        <v>0</v>
      </c>
      <c r="DW12" s="126">
        <f t="shared" si="71"/>
        <v>0</v>
      </c>
    </row>
    <row r="13" spans="1:133" customFormat="1" ht="15" customHeight="1" x14ac:dyDescent="0.2">
      <c r="A13" s="166" t="s">
        <v>274</v>
      </c>
      <c r="B13" s="162" t="s">
        <v>263</v>
      </c>
      <c r="C13" s="162" t="s">
        <v>264</v>
      </c>
      <c r="D13" s="162" t="s">
        <v>265</v>
      </c>
      <c r="E13" s="162">
        <v>1</v>
      </c>
      <c r="F13" s="185">
        <v>37475.714832936406</v>
      </c>
      <c r="G13" s="167">
        <v>-37475.714832936406</v>
      </c>
      <c r="H13" s="167">
        <v>-37475.714832936406</v>
      </c>
      <c r="I13" s="151"/>
      <c r="J13" s="151" t="s">
        <v>266</v>
      </c>
      <c r="K13" s="151">
        <v>8.3333333333333329E-2</v>
      </c>
      <c r="L13" s="151">
        <v>8.3333333333333329E-2</v>
      </c>
      <c r="M13" s="151">
        <v>8.3333333333333329E-2</v>
      </c>
      <c r="N13" s="151">
        <v>8.3333333333333329E-2</v>
      </c>
      <c r="O13" s="151">
        <v>8.3333333333333329E-2</v>
      </c>
      <c r="P13" s="151">
        <v>8.3333333333333329E-2</v>
      </c>
      <c r="Q13" s="151">
        <v>8.3333333333333329E-2</v>
      </c>
      <c r="R13" s="151">
        <v>8.3333333333333329E-2</v>
      </c>
      <c r="S13" s="151">
        <v>8.3333333333333329E-2</v>
      </c>
      <c r="T13" s="151">
        <v>8.3333333333333329E-2</v>
      </c>
      <c r="U13" s="151">
        <v>8.3333333333333329E-2</v>
      </c>
      <c r="V13" s="151">
        <v>8.3333333333333329E-2</v>
      </c>
      <c r="W13" s="152">
        <v>1</v>
      </c>
      <c r="X13" s="157">
        <v>-3122.9762360780337</v>
      </c>
      <c r="Y13" s="157">
        <v>-3122.9762360780337</v>
      </c>
      <c r="Z13" s="157">
        <v>-3122.9762360780337</v>
      </c>
      <c r="AA13" s="157">
        <v>-3122.9762360780337</v>
      </c>
      <c r="AB13" s="157">
        <v>-3122.9762360780337</v>
      </c>
      <c r="AC13" s="157">
        <v>-3122.9762360780337</v>
      </c>
      <c r="AD13" s="157">
        <v>-3122.9762360780337</v>
      </c>
      <c r="AE13" s="157">
        <v>-3122.9762360780337</v>
      </c>
      <c r="AF13" s="157">
        <v>-3122.9762360780337</v>
      </c>
      <c r="AG13" s="157">
        <v>-3122.9762360780337</v>
      </c>
      <c r="AH13" s="157">
        <v>-3122.9762360780337</v>
      </c>
      <c r="AI13" s="157">
        <v>-3122.9762360780337</v>
      </c>
      <c r="AJ13" s="151">
        <v>0.98</v>
      </c>
      <c r="AK13" s="151"/>
      <c r="AL13" s="151"/>
      <c r="AM13" s="151"/>
      <c r="AN13" s="151"/>
      <c r="AO13" s="151"/>
      <c r="AP13" s="151">
        <v>0.02</v>
      </c>
      <c r="AQ13" s="151"/>
      <c r="AR13" s="151"/>
      <c r="AS13" s="152">
        <v>1</v>
      </c>
      <c r="AT13" s="159">
        <v>-36726.200536277676</v>
      </c>
      <c r="AU13" s="159">
        <v>0</v>
      </c>
      <c r="AV13" s="159">
        <v>0</v>
      </c>
      <c r="AW13" s="159">
        <v>0</v>
      </c>
      <c r="AX13" s="159">
        <v>0</v>
      </c>
      <c r="AY13" s="159">
        <v>0</v>
      </c>
      <c r="AZ13" s="159">
        <v>-749.51429665872809</v>
      </c>
      <c r="BA13" s="159">
        <v>0</v>
      </c>
      <c r="BB13" s="159">
        <v>0</v>
      </c>
      <c r="BC13" s="159">
        <v>-37475.714832936406</v>
      </c>
      <c r="BD13" s="160">
        <v>-36726.200536277676</v>
      </c>
      <c r="BE13" s="160">
        <v>0</v>
      </c>
      <c r="BF13" s="160">
        <v>-749.51429665872809</v>
      </c>
      <c r="BG13" s="160">
        <v>0</v>
      </c>
      <c r="BH13" s="160">
        <v>0</v>
      </c>
      <c r="BI13" s="151">
        <v>0</v>
      </c>
      <c r="BJ13" s="122"/>
      <c r="BK13" s="122"/>
      <c r="BL13" s="122"/>
      <c r="BM13" s="122"/>
      <c r="BN13" s="122"/>
      <c r="BO13" s="122"/>
      <c r="BP13" s="126">
        <f t="shared" si="12"/>
        <v>-3060.516711356473</v>
      </c>
      <c r="BQ13" s="126">
        <f t="shared" si="13"/>
        <v>0</v>
      </c>
      <c r="BR13" s="126">
        <f t="shared" si="14"/>
        <v>-62.459524721560669</v>
      </c>
      <c r="BS13" s="126">
        <f t="shared" si="15"/>
        <v>0</v>
      </c>
      <c r="BT13" s="126">
        <f t="shared" si="16"/>
        <v>0</v>
      </c>
      <c r="BU13" s="126">
        <f t="shared" si="17"/>
        <v>-6121.033422712946</v>
      </c>
      <c r="BV13" s="126">
        <f t="shared" si="18"/>
        <v>0</v>
      </c>
      <c r="BW13" s="126">
        <f t="shared" si="19"/>
        <v>-124.91904944312134</v>
      </c>
      <c r="BX13" s="126">
        <f t="shared" si="20"/>
        <v>0</v>
      </c>
      <c r="BY13" s="126">
        <f t="shared" si="21"/>
        <v>0</v>
      </c>
      <c r="BZ13" s="126">
        <f t="shared" si="22"/>
        <v>-9181.5501340694191</v>
      </c>
      <c r="CA13" s="126">
        <f t="shared" si="23"/>
        <v>0</v>
      </c>
      <c r="CB13" s="126">
        <f t="shared" si="24"/>
        <v>-187.37857416468199</v>
      </c>
      <c r="CC13" s="126">
        <f t="shared" si="25"/>
        <v>0</v>
      </c>
      <c r="CD13" s="126">
        <f t="shared" si="26"/>
        <v>0</v>
      </c>
      <c r="CE13" s="126">
        <f t="shared" si="27"/>
        <v>-12242.066845425892</v>
      </c>
      <c r="CF13" s="126">
        <f t="shared" si="28"/>
        <v>0</v>
      </c>
      <c r="CG13" s="126">
        <f t="shared" si="29"/>
        <v>-249.83809888624268</v>
      </c>
      <c r="CH13" s="126">
        <f t="shared" si="30"/>
        <v>0</v>
      </c>
      <c r="CI13" s="126">
        <f t="shared" si="31"/>
        <v>0</v>
      </c>
      <c r="CJ13" s="126">
        <f t="shared" si="32"/>
        <v>-15302.583556782365</v>
      </c>
      <c r="CK13" s="126">
        <f t="shared" si="33"/>
        <v>0</v>
      </c>
      <c r="CL13" s="126">
        <f t="shared" si="34"/>
        <v>-312.29762360780336</v>
      </c>
      <c r="CM13" s="126">
        <f t="shared" si="35"/>
        <v>0</v>
      </c>
      <c r="CN13" s="126">
        <f t="shared" si="36"/>
        <v>0</v>
      </c>
      <c r="CO13" s="126">
        <f t="shared" si="37"/>
        <v>-18363.100268138838</v>
      </c>
      <c r="CP13" s="126">
        <f t="shared" si="38"/>
        <v>0</v>
      </c>
      <c r="CQ13" s="126">
        <f t="shared" si="39"/>
        <v>-374.75714832936404</v>
      </c>
      <c r="CR13" s="126">
        <f t="shared" si="40"/>
        <v>0</v>
      </c>
      <c r="CS13" s="126">
        <f t="shared" si="41"/>
        <v>0</v>
      </c>
      <c r="CT13" s="126">
        <f t="shared" si="42"/>
        <v>-21423.616979495309</v>
      </c>
      <c r="CU13" s="126">
        <f t="shared" si="43"/>
        <v>0</v>
      </c>
      <c r="CV13" s="126">
        <f t="shared" si="44"/>
        <v>-437.21667305092473</v>
      </c>
      <c r="CW13" s="126">
        <f t="shared" si="45"/>
        <v>0</v>
      </c>
      <c r="CX13" s="126">
        <f t="shared" si="46"/>
        <v>0</v>
      </c>
      <c r="CY13" s="126">
        <f t="shared" si="47"/>
        <v>-24484.133690851784</v>
      </c>
      <c r="CZ13" s="126">
        <f t="shared" si="48"/>
        <v>0</v>
      </c>
      <c r="DA13" s="126">
        <f t="shared" si="49"/>
        <v>-499.67619777248541</v>
      </c>
      <c r="DB13" s="126">
        <f t="shared" si="50"/>
        <v>0</v>
      </c>
      <c r="DC13" s="126">
        <f t="shared" si="51"/>
        <v>0</v>
      </c>
      <c r="DD13" s="126">
        <f t="shared" si="52"/>
        <v>-27544.650402208259</v>
      </c>
      <c r="DE13" s="126">
        <f t="shared" si="53"/>
        <v>0</v>
      </c>
      <c r="DF13" s="126">
        <f t="shared" si="54"/>
        <v>-562.13572249404604</v>
      </c>
      <c r="DG13" s="126">
        <f t="shared" si="55"/>
        <v>0</v>
      </c>
      <c r="DH13" s="126">
        <f t="shared" si="56"/>
        <v>0</v>
      </c>
      <c r="DI13" s="126">
        <f t="shared" si="57"/>
        <v>-30605.167113564734</v>
      </c>
      <c r="DJ13" s="126">
        <f t="shared" si="58"/>
        <v>0</v>
      </c>
      <c r="DK13" s="126">
        <f t="shared" si="59"/>
        <v>-624.59524721560672</v>
      </c>
      <c r="DL13" s="126">
        <f t="shared" si="60"/>
        <v>0</v>
      </c>
      <c r="DM13" s="126">
        <f t="shared" si="61"/>
        <v>0</v>
      </c>
      <c r="DN13" s="126">
        <f t="shared" si="62"/>
        <v>-33665.683824921209</v>
      </c>
      <c r="DO13" s="126">
        <f t="shared" si="63"/>
        <v>0</v>
      </c>
      <c r="DP13" s="126">
        <f t="shared" si="64"/>
        <v>-687.0547719371674</v>
      </c>
      <c r="DQ13" s="126">
        <f t="shared" si="65"/>
        <v>0</v>
      </c>
      <c r="DR13" s="126">
        <f t="shared" si="66"/>
        <v>0</v>
      </c>
      <c r="DS13" s="126">
        <f t="shared" si="67"/>
        <v>-36726.200536277684</v>
      </c>
      <c r="DT13" s="126">
        <f t="shared" si="68"/>
        <v>0</v>
      </c>
      <c r="DU13" s="126">
        <f t="shared" si="69"/>
        <v>-749.51429665872809</v>
      </c>
      <c r="DV13" s="126">
        <f t="shared" si="70"/>
        <v>0</v>
      </c>
      <c r="DW13" s="126">
        <f t="shared" si="71"/>
        <v>0</v>
      </c>
    </row>
    <row r="14" spans="1:133" customFormat="1" ht="15" customHeight="1" x14ac:dyDescent="0.2">
      <c r="A14" s="166" t="s">
        <v>275</v>
      </c>
      <c r="B14" s="162" t="s">
        <v>263</v>
      </c>
      <c r="C14" s="162" t="s">
        <v>264</v>
      </c>
      <c r="D14" s="162" t="s">
        <v>265</v>
      </c>
      <c r="E14" s="162">
        <v>1</v>
      </c>
      <c r="F14" s="185">
        <v>37874.961175128272</v>
      </c>
      <c r="G14" s="167">
        <v>-37874.961175128272</v>
      </c>
      <c r="H14" s="167">
        <v>-37874.961175128272</v>
      </c>
      <c r="I14" s="151"/>
      <c r="J14" s="151" t="s">
        <v>266</v>
      </c>
      <c r="K14" s="151">
        <v>8.3333333333333329E-2</v>
      </c>
      <c r="L14" s="151">
        <v>8.3333333333333329E-2</v>
      </c>
      <c r="M14" s="151">
        <v>8.3333333333333329E-2</v>
      </c>
      <c r="N14" s="151">
        <v>8.3333333333333329E-2</v>
      </c>
      <c r="O14" s="151">
        <v>8.3333333333333329E-2</v>
      </c>
      <c r="P14" s="151">
        <v>8.3333333333333329E-2</v>
      </c>
      <c r="Q14" s="151">
        <v>8.3333333333333329E-2</v>
      </c>
      <c r="R14" s="151">
        <v>8.3333333333333329E-2</v>
      </c>
      <c r="S14" s="151">
        <v>8.3333333333333329E-2</v>
      </c>
      <c r="T14" s="151">
        <v>8.3333333333333329E-2</v>
      </c>
      <c r="U14" s="151">
        <v>8.3333333333333329E-2</v>
      </c>
      <c r="V14" s="151">
        <v>8.3333333333333329E-2</v>
      </c>
      <c r="W14" s="152">
        <v>1</v>
      </c>
      <c r="X14" s="157">
        <v>-3156.2467645940224</v>
      </c>
      <c r="Y14" s="157">
        <v>-3156.2467645940224</v>
      </c>
      <c r="Z14" s="157">
        <v>-3156.2467645940224</v>
      </c>
      <c r="AA14" s="157">
        <v>-3156.2467645940224</v>
      </c>
      <c r="AB14" s="157">
        <v>-3156.2467645940224</v>
      </c>
      <c r="AC14" s="157">
        <v>-3156.2467645940224</v>
      </c>
      <c r="AD14" s="157">
        <v>-3156.2467645940224</v>
      </c>
      <c r="AE14" s="157">
        <v>-3156.2467645940224</v>
      </c>
      <c r="AF14" s="157">
        <v>-3156.2467645940224</v>
      </c>
      <c r="AG14" s="157">
        <v>-3156.2467645940224</v>
      </c>
      <c r="AH14" s="157">
        <v>-3156.2467645940224</v>
      </c>
      <c r="AI14" s="157">
        <v>-3156.2467645940224</v>
      </c>
      <c r="AJ14" s="151">
        <v>0.98</v>
      </c>
      <c r="AK14" s="151"/>
      <c r="AL14" s="151"/>
      <c r="AM14" s="151"/>
      <c r="AN14" s="151"/>
      <c r="AO14" s="151"/>
      <c r="AP14" s="151">
        <v>0.02</v>
      </c>
      <c r="AQ14" s="151"/>
      <c r="AR14" s="151"/>
      <c r="AS14" s="152">
        <v>1</v>
      </c>
      <c r="AT14" s="159">
        <v>-37117.461951625708</v>
      </c>
      <c r="AU14" s="159">
        <v>0</v>
      </c>
      <c r="AV14" s="159">
        <v>0</v>
      </c>
      <c r="AW14" s="159">
        <v>0</v>
      </c>
      <c r="AX14" s="159">
        <v>0</v>
      </c>
      <c r="AY14" s="159">
        <v>0</v>
      </c>
      <c r="AZ14" s="159">
        <v>-757.49922350256543</v>
      </c>
      <c r="BA14" s="159">
        <v>0</v>
      </c>
      <c r="BB14" s="159">
        <v>0</v>
      </c>
      <c r="BC14" s="159">
        <v>-37874.961175128272</v>
      </c>
      <c r="BD14" s="160">
        <v>-37117.461951625708</v>
      </c>
      <c r="BE14" s="160">
        <v>0</v>
      </c>
      <c r="BF14" s="160">
        <v>-757.49922350256543</v>
      </c>
      <c r="BG14" s="160">
        <v>0</v>
      </c>
      <c r="BH14" s="160">
        <v>0</v>
      </c>
      <c r="BI14" s="151">
        <v>0</v>
      </c>
      <c r="BJ14" s="122"/>
      <c r="BK14" s="122"/>
      <c r="BL14" s="122"/>
      <c r="BM14" s="122"/>
      <c r="BN14" s="122"/>
      <c r="BO14" s="122"/>
      <c r="BP14" s="126">
        <f t="shared" si="12"/>
        <v>-3093.121829302142</v>
      </c>
      <c r="BQ14" s="126">
        <f t="shared" si="13"/>
        <v>0</v>
      </c>
      <c r="BR14" s="126">
        <f t="shared" si="14"/>
        <v>-63.124935291880448</v>
      </c>
      <c r="BS14" s="126">
        <f t="shared" si="15"/>
        <v>0</v>
      </c>
      <c r="BT14" s="126">
        <f t="shared" si="16"/>
        <v>0</v>
      </c>
      <c r="BU14" s="126">
        <f t="shared" si="17"/>
        <v>-6186.2436586042841</v>
      </c>
      <c r="BV14" s="126">
        <f t="shared" si="18"/>
        <v>0</v>
      </c>
      <c r="BW14" s="126">
        <f t="shared" si="19"/>
        <v>-126.2498705837609</v>
      </c>
      <c r="BX14" s="126">
        <f t="shared" si="20"/>
        <v>0</v>
      </c>
      <c r="BY14" s="126">
        <f t="shared" si="21"/>
        <v>0</v>
      </c>
      <c r="BZ14" s="126">
        <f t="shared" si="22"/>
        <v>-9279.365487906427</v>
      </c>
      <c r="CA14" s="126">
        <f t="shared" si="23"/>
        <v>0</v>
      </c>
      <c r="CB14" s="126">
        <f t="shared" si="24"/>
        <v>-189.37480587564136</v>
      </c>
      <c r="CC14" s="126">
        <f t="shared" si="25"/>
        <v>0</v>
      </c>
      <c r="CD14" s="126">
        <f t="shared" si="26"/>
        <v>0</v>
      </c>
      <c r="CE14" s="126">
        <f t="shared" si="27"/>
        <v>-12372.487317208568</v>
      </c>
      <c r="CF14" s="126">
        <f t="shared" si="28"/>
        <v>0</v>
      </c>
      <c r="CG14" s="126">
        <f t="shared" si="29"/>
        <v>-252.49974116752179</v>
      </c>
      <c r="CH14" s="126">
        <f t="shared" si="30"/>
        <v>0</v>
      </c>
      <c r="CI14" s="126">
        <f t="shared" si="31"/>
        <v>0</v>
      </c>
      <c r="CJ14" s="126">
        <f t="shared" si="32"/>
        <v>-15465.609146510709</v>
      </c>
      <c r="CK14" s="126">
        <f t="shared" si="33"/>
        <v>0</v>
      </c>
      <c r="CL14" s="126">
        <f t="shared" si="34"/>
        <v>-315.62467645940222</v>
      </c>
      <c r="CM14" s="126">
        <f t="shared" si="35"/>
        <v>0</v>
      </c>
      <c r="CN14" s="126">
        <f t="shared" si="36"/>
        <v>0</v>
      </c>
      <c r="CO14" s="126">
        <f t="shared" si="37"/>
        <v>-18558.73097581285</v>
      </c>
      <c r="CP14" s="126">
        <f t="shared" si="38"/>
        <v>0</v>
      </c>
      <c r="CQ14" s="126">
        <f t="shared" si="39"/>
        <v>-378.74961175128266</v>
      </c>
      <c r="CR14" s="126">
        <f t="shared" si="40"/>
        <v>0</v>
      </c>
      <c r="CS14" s="126">
        <f t="shared" si="41"/>
        <v>0</v>
      </c>
      <c r="CT14" s="126">
        <f t="shared" si="42"/>
        <v>-21651.852805114991</v>
      </c>
      <c r="CU14" s="126">
        <f t="shared" si="43"/>
        <v>0</v>
      </c>
      <c r="CV14" s="126">
        <f t="shared" si="44"/>
        <v>-441.87454704316309</v>
      </c>
      <c r="CW14" s="126">
        <f t="shared" si="45"/>
        <v>0</v>
      </c>
      <c r="CX14" s="126">
        <f t="shared" si="46"/>
        <v>0</v>
      </c>
      <c r="CY14" s="126">
        <f t="shared" si="47"/>
        <v>-24744.974634417133</v>
      </c>
      <c r="CZ14" s="126">
        <f t="shared" si="48"/>
        <v>0</v>
      </c>
      <c r="DA14" s="126">
        <f t="shared" si="49"/>
        <v>-504.99948233504352</v>
      </c>
      <c r="DB14" s="126">
        <f t="shared" si="50"/>
        <v>0</v>
      </c>
      <c r="DC14" s="126">
        <f t="shared" si="51"/>
        <v>0</v>
      </c>
      <c r="DD14" s="126">
        <f t="shared" si="52"/>
        <v>-27838.096463719274</v>
      </c>
      <c r="DE14" s="126">
        <f t="shared" si="53"/>
        <v>0</v>
      </c>
      <c r="DF14" s="126">
        <f t="shared" si="54"/>
        <v>-568.12441762692401</v>
      </c>
      <c r="DG14" s="126">
        <f t="shared" si="55"/>
        <v>0</v>
      </c>
      <c r="DH14" s="126">
        <f t="shared" si="56"/>
        <v>0</v>
      </c>
      <c r="DI14" s="126">
        <f t="shared" si="57"/>
        <v>-30931.218293021415</v>
      </c>
      <c r="DJ14" s="126">
        <f t="shared" si="58"/>
        <v>0</v>
      </c>
      <c r="DK14" s="126">
        <f t="shared" si="59"/>
        <v>-631.24935291880445</v>
      </c>
      <c r="DL14" s="126">
        <f t="shared" si="60"/>
        <v>0</v>
      </c>
      <c r="DM14" s="126">
        <f t="shared" si="61"/>
        <v>0</v>
      </c>
      <c r="DN14" s="126">
        <f t="shared" si="62"/>
        <v>-34024.340122323556</v>
      </c>
      <c r="DO14" s="126">
        <f t="shared" si="63"/>
        <v>0</v>
      </c>
      <c r="DP14" s="126">
        <f t="shared" si="64"/>
        <v>-694.37428821068488</v>
      </c>
      <c r="DQ14" s="126">
        <f t="shared" si="65"/>
        <v>0</v>
      </c>
      <c r="DR14" s="126">
        <f t="shared" si="66"/>
        <v>0</v>
      </c>
      <c r="DS14" s="126">
        <f t="shared" si="67"/>
        <v>-37117.461951625701</v>
      </c>
      <c r="DT14" s="126">
        <f t="shared" si="68"/>
        <v>0</v>
      </c>
      <c r="DU14" s="126">
        <f t="shared" si="69"/>
        <v>-757.49922350256531</v>
      </c>
      <c r="DV14" s="126">
        <f t="shared" si="70"/>
        <v>0</v>
      </c>
      <c r="DW14" s="126">
        <f t="shared" si="71"/>
        <v>0</v>
      </c>
    </row>
    <row r="15" spans="1:133" customFormat="1" ht="15" customHeight="1" x14ac:dyDescent="0.2">
      <c r="A15" s="166" t="s">
        <v>276</v>
      </c>
      <c r="B15" s="162" t="s">
        <v>263</v>
      </c>
      <c r="C15" s="162" t="s">
        <v>264</v>
      </c>
      <c r="D15" s="162" t="s">
        <v>265</v>
      </c>
      <c r="E15" s="162">
        <v>1</v>
      </c>
      <c r="F15" s="185">
        <v>45150.997259502663</v>
      </c>
      <c r="G15" s="167">
        <v>-45150.997259502663</v>
      </c>
      <c r="H15" s="167">
        <v>-45150.997259502656</v>
      </c>
      <c r="I15" s="151"/>
      <c r="J15" s="151" t="s">
        <v>266</v>
      </c>
      <c r="K15" s="151">
        <v>8.3333333333333329E-2</v>
      </c>
      <c r="L15" s="151">
        <v>8.3333333333333329E-2</v>
      </c>
      <c r="M15" s="151">
        <v>8.3333333333333329E-2</v>
      </c>
      <c r="N15" s="151">
        <v>8.3333333333333329E-2</v>
      </c>
      <c r="O15" s="151">
        <v>8.3333333333333329E-2</v>
      </c>
      <c r="P15" s="151">
        <v>8.3333333333333329E-2</v>
      </c>
      <c r="Q15" s="151">
        <v>8.3333333333333329E-2</v>
      </c>
      <c r="R15" s="151">
        <v>8.3333333333333329E-2</v>
      </c>
      <c r="S15" s="151">
        <v>8.3333333333333329E-2</v>
      </c>
      <c r="T15" s="151">
        <v>8.3333333333333329E-2</v>
      </c>
      <c r="U15" s="151">
        <v>8.3333333333333329E-2</v>
      </c>
      <c r="V15" s="151">
        <v>8.3333333333333329E-2</v>
      </c>
      <c r="W15" s="152">
        <v>1</v>
      </c>
      <c r="X15" s="157">
        <v>-3762.5831049585549</v>
      </c>
      <c r="Y15" s="157">
        <v>-3762.5831049585549</v>
      </c>
      <c r="Z15" s="157">
        <v>-3762.5831049585549</v>
      </c>
      <c r="AA15" s="157">
        <v>-3762.5831049585549</v>
      </c>
      <c r="AB15" s="157">
        <v>-3762.5831049585549</v>
      </c>
      <c r="AC15" s="157">
        <v>-3762.5831049585549</v>
      </c>
      <c r="AD15" s="157">
        <v>-3762.5831049585549</v>
      </c>
      <c r="AE15" s="157">
        <v>-3762.5831049585549</v>
      </c>
      <c r="AF15" s="157">
        <v>-3762.5831049585549</v>
      </c>
      <c r="AG15" s="157">
        <v>-3762.5831049585549</v>
      </c>
      <c r="AH15" s="157">
        <v>-3762.5831049585549</v>
      </c>
      <c r="AI15" s="157">
        <v>-3762.5831049585549</v>
      </c>
      <c r="AJ15" s="151">
        <v>0.72893142071038497</v>
      </c>
      <c r="AK15" s="151">
        <v>3.5540302555058287E-2</v>
      </c>
      <c r="AL15" s="151">
        <v>1.4163667622753881E-2</v>
      </c>
      <c r="AM15" s="151">
        <v>1.6428791884127443E-2</v>
      </c>
      <c r="AN15" s="151">
        <v>4.2252197672237929E-3</v>
      </c>
      <c r="AO15" s="151"/>
      <c r="AP15" s="151">
        <v>7.1059746045169748E-4</v>
      </c>
      <c r="AQ15" s="151"/>
      <c r="AR15" s="151">
        <v>0.2</v>
      </c>
      <c r="AS15" s="152">
        <v>1</v>
      </c>
      <c r="AT15" s="159">
        <v>-32911.980578859977</v>
      </c>
      <c r="AU15" s="159">
        <v>-1604.6801032653323</v>
      </c>
      <c r="AV15" s="159">
        <v>-639.5037180194671</v>
      </c>
      <c r="AW15" s="159">
        <v>-741.77633733717778</v>
      </c>
      <c r="AX15" s="159">
        <v>-190.77288613071795</v>
      </c>
      <c r="AY15" s="159">
        <v>0</v>
      </c>
      <c r="AZ15" s="159">
        <v>-32.084183989464144</v>
      </c>
      <c r="BA15" s="159">
        <v>0</v>
      </c>
      <c r="BB15" s="159">
        <v>-9030.1994519005329</v>
      </c>
      <c r="BC15" s="159">
        <v>-45150.99725950267</v>
      </c>
      <c r="BD15" s="160">
        <v>-32911.980578859977</v>
      </c>
      <c r="BE15" s="160">
        <v>0</v>
      </c>
      <c r="BF15" s="160">
        <v>-3208.8172287421589</v>
      </c>
      <c r="BG15" s="160">
        <v>0</v>
      </c>
      <c r="BH15" s="160">
        <v>-9030.1994519005329</v>
      </c>
      <c r="BI15" s="151">
        <v>0</v>
      </c>
      <c r="BJ15" s="122"/>
      <c r="BK15" s="122"/>
      <c r="BL15" s="122"/>
      <c r="BM15" s="122"/>
      <c r="BN15" s="122"/>
      <c r="BO15" s="122"/>
      <c r="BP15" s="126">
        <f t="shared" si="12"/>
        <v>-2742.6650482383311</v>
      </c>
      <c r="BQ15" s="126">
        <f t="shared" si="13"/>
        <v>0</v>
      </c>
      <c r="BR15" s="126">
        <f t="shared" si="14"/>
        <v>-267.40143572851321</v>
      </c>
      <c r="BS15" s="126">
        <f t="shared" si="15"/>
        <v>0</v>
      </c>
      <c r="BT15" s="126">
        <f t="shared" si="16"/>
        <v>-752.51662099171108</v>
      </c>
      <c r="BU15" s="126">
        <f t="shared" si="17"/>
        <v>-5485.3300964766622</v>
      </c>
      <c r="BV15" s="126">
        <f t="shared" si="18"/>
        <v>0</v>
      </c>
      <c r="BW15" s="126">
        <f t="shared" si="19"/>
        <v>-534.80287145702641</v>
      </c>
      <c r="BX15" s="126">
        <f t="shared" si="20"/>
        <v>0</v>
      </c>
      <c r="BY15" s="126">
        <f t="shared" si="21"/>
        <v>-1505.0332419834222</v>
      </c>
      <c r="BZ15" s="126">
        <f t="shared" si="22"/>
        <v>-8227.9951447149942</v>
      </c>
      <c r="CA15" s="126">
        <f t="shared" si="23"/>
        <v>0</v>
      </c>
      <c r="CB15" s="126">
        <f t="shared" si="24"/>
        <v>-802.20430718553962</v>
      </c>
      <c r="CC15" s="126">
        <f t="shared" si="25"/>
        <v>0</v>
      </c>
      <c r="CD15" s="126">
        <f t="shared" si="26"/>
        <v>-2257.5498629751332</v>
      </c>
      <c r="CE15" s="126">
        <f t="shared" si="27"/>
        <v>-10970.660192953324</v>
      </c>
      <c r="CF15" s="126">
        <f t="shared" si="28"/>
        <v>0</v>
      </c>
      <c r="CG15" s="126">
        <f t="shared" si="29"/>
        <v>-1069.6057429140528</v>
      </c>
      <c r="CH15" s="126">
        <f t="shared" si="30"/>
        <v>0</v>
      </c>
      <c r="CI15" s="126">
        <f t="shared" si="31"/>
        <v>-3010.0664839668443</v>
      </c>
      <c r="CJ15" s="126">
        <f t="shared" si="32"/>
        <v>-13713.325241191655</v>
      </c>
      <c r="CK15" s="126">
        <f t="shared" si="33"/>
        <v>0</v>
      </c>
      <c r="CL15" s="126">
        <f t="shared" si="34"/>
        <v>-1337.007178642566</v>
      </c>
      <c r="CM15" s="126">
        <f t="shared" si="35"/>
        <v>0</v>
      </c>
      <c r="CN15" s="126">
        <f t="shared" si="36"/>
        <v>-3762.5831049585554</v>
      </c>
      <c r="CO15" s="126">
        <f t="shared" si="37"/>
        <v>-16455.990289429985</v>
      </c>
      <c r="CP15" s="126">
        <f t="shared" si="38"/>
        <v>0</v>
      </c>
      <c r="CQ15" s="126">
        <f t="shared" si="39"/>
        <v>-1604.4086143710792</v>
      </c>
      <c r="CR15" s="126">
        <f t="shared" si="40"/>
        <v>0</v>
      </c>
      <c r="CS15" s="126">
        <f t="shared" si="41"/>
        <v>-4515.0997259502665</v>
      </c>
      <c r="CT15" s="126">
        <f t="shared" si="42"/>
        <v>-19198.655337668315</v>
      </c>
      <c r="CU15" s="126">
        <f t="shared" si="43"/>
        <v>0</v>
      </c>
      <c r="CV15" s="126">
        <f t="shared" si="44"/>
        <v>-1871.8100500995924</v>
      </c>
      <c r="CW15" s="126">
        <f t="shared" si="45"/>
        <v>0</v>
      </c>
      <c r="CX15" s="126">
        <f t="shared" si="46"/>
        <v>-5267.6163469419771</v>
      </c>
      <c r="CY15" s="126">
        <f t="shared" si="47"/>
        <v>-21941.320385906645</v>
      </c>
      <c r="CZ15" s="126">
        <f t="shared" si="48"/>
        <v>0</v>
      </c>
      <c r="DA15" s="126">
        <f t="shared" si="49"/>
        <v>-2139.2114858281057</v>
      </c>
      <c r="DB15" s="126">
        <f t="shared" si="50"/>
        <v>0</v>
      </c>
      <c r="DC15" s="126">
        <f t="shared" si="51"/>
        <v>-6020.1329679336886</v>
      </c>
      <c r="DD15" s="126">
        <f t="shared" si="52"/>
        <v>-24683.985434144975</v>
      </c>
      <c r="DE15" s="126">
        <f t="shared" si="53"/>
        <v>0</v>
      </c>
      <c r="DF15" s="126">
        <f t="shared" si="54"/>
        <v>-2406.6129215566189</v>
      </c>
      <c r="DG15" s="126">
        <f t="shared" si="55"/>
        <v>0</v>
      </c>
      <c r="DH15" s="126">
        <f t="shared" si="56"/>
        <v>-6772.6495889254002</v>
      </c>
      <c r="DI15" s="126">
        <f t="shared" si="57"/>
        <v>-27426.650482383306</v>
      </c>
      <c r="DJ15" s="126">
        <f t="shared" si="58"/>
        <v>0</v>
      </c>
      <c r="DK15" s="126">
        <f t="shared" si="59"/>
        <v>-2674.0143572851321</v>
      </c>
      <c r="DL15" s="126">
        <f t="shared" si="60"/>
        <v>0</v>
      </c>
      <c r="DM15" s="126">
        <f t="shared" si="61"/>
        <v>-7525.1662099171117</v>
      </c>
      <c r="DN15" s="126">
        <f t="shared" si="62"/>
        <v>-30169.315530621636</v>
      </c>
      <c r="DO15" s="126">
        <f t="shared" si="63"/>
        <v>0</v>
      </c>
      <c r="DP15" s="126">
        <f t="shared" si="64"/>
        <v>-2941.4157930136453</v>
      </c>
      <c r="DQ15" s="126">
        <f t="shared" si="65"/>
        <v>0</v>
      </c>
      <c r="DR15" s="126">
        <f t="shared" si="66"/>
        <v>-8277.6828309088232</v>
      </c>
      <c r="DS15" s="126">
        <f t="shared" si="67"/>
        <v>-32911.98057885997</v>
      </c>
      <c r="DT15" s="126">
        <f t="shared" si="68"/>
        <v>0</v>
      </c>
      <c r="DU15" s="126">
        <f t="shared" si="69"/>
        <v>-3208.8172287421585</v>
      </c>
      <c r="DV15" s="126">
        <f t="shared" si="70"/>
        <v>0</v>
      </c>
      <c r="DW15" s="126">
        <f t="shared" si="71"/>
        <v>-9030.1994519005348</v>
      </c>
    </row>
    <row r="16" spans="1:133" customFormat="1" ht="15" customHeight="1" x14ac:dyDescent="0.2">
      <c r="A16" s="166" t="s">
        <v>277</v>
      </c>
      <c r="B16" s="162" t="s">
        <v>263</v>
      </c>
      <c r="C16" s="162" t="s">
        <v>264</v>
      </c>
      <c r="D16" s="162" t="s">
        <v>265</v>
      </c>
      <c r="E16" s="162">
        <v>1</v>
      </c>
      <c r="F16" s="185">
        <v>38673.453859512003</v>
      </c>
      <c r="G16" s="167">
        <v>-38673.453859512003</v>
      </c>
      <c r="H16" s="167">
        <v>-38673.453859512003</v>
      </c>
      <c r="I16" s="151"/>
      <c r="J16" s="151" t="s">
        <v>266</v>
      </c>
      <c r="K16" s="151">
        <v>8.3333333333333329E-2</v>
      </c>
      <c r="L16" s="151">
        <v>8.3333333333333329E-2</v>
      </c>
      <c r="M16" s="151">
        <v>8.3333333333333329E-2</v>
      </c>
      <c r="N16" s="151">
        <v>8.3333333333333329E-2</v>
      </c>
      <c r="O16" s="151">
        <v>8.3333333333333329E-2</v>
      </c>
      <c r="P16" s="151">
        <v>8.3333333333333329E-2</v>
      </c>
      <c r="Q16" s="151">
        <v>8.3333333333333329E-2</v>
      </c>
      <c r="R16" s="151">
        <v>8.3333333333333329E-2</v>
      </c>
      <c r="S16" s="151">
        <v>8.3333333333333329E-2</v>
      </c>
      <c r="T16" s="151">
        <v>8.3333333333333329E-2</v>
      </c>
      <c r="U16" s="151">
        <v>8.3333333333333329E-2</v>
      </c>
      <c r="V16" s="151">
        <v>8.3333333333333329E-2</v>
      </c>
      <c r="W16" s="152">
        <v>1</v>
      </c>
      <c r="X16" s="157">
        <v>-3222.7878216260001</v>
      </c>
      <c r="Y16" s="157">
        <v>-3222.7878216260001</v>
      </c>
      <c r="Z16" s="157">
        <v>-3222.7878216260001</v>
      </c>
      <c r="AA16" s="157">
        <v>-3222.7878216260001</v>
      </c>
      <c r="AB16" s="157">
        <v>-3222.7878216260001</v>
      </c>
      <c r="AC16" s="157">
        <v>-3222.7878216260001</v>
      </c>
      <c r="AD16" s="157">
        <v>-3222.7878216260001</v>
      </c>
      <c r="AE16" s="157">
        <v>-3222.7878216260001</v>
      </c>
      <c r="AF16" s="157">
        <v>-3222.7878216260001</v>
      </c>
      <c r="AG16" s="157">
        <v>-3222.7878216260001</v>
      </c>
      <c r="AH16" s="157">
        <v>-3222.7878216260001</v>
      </c>
      <c r="AI16" s="157">
        <v>-3222.7878216260001</v>
      </c>
      <c r="AJ16" s="151">
        <v>0.20877363022348897</v>
      </c>
      <c r="AK16" s="151">
        <v>0.3852213054503964</v>
      </c>
      <c r="AL16" s="151">
        <v>0.18804621023932344</v>
      </c>
      <c r="AM16" s="151">
        <v>0.12687827083924333</v>
      </c>
      <c r="AN16" s="151">
        <v>9.1080583247547919E-2</v>
      </c>
      <c r="AO16" s="151"/>
      <c r="AP16" s="151"/>
      <c r="AQ16" s="151"/>
      <c r="AR16" s="151"/>
      <c r="AS16" s="152">
        <v>1</v>
      </c>
      <c r="AT16" s="159">
        <v>-8073.9973555309207</v>
      </c>
      <c r="AU16" s="159">
        <v>-14897.838382036885</v>
      </c>
      <c r="AV16" s="159">
        <v>-7272.3964351465684</v>
      </c>
      <c r="AW16" s="159">
        <v>-4906.8209530761442</v>
      </c>
      <c r="AX16" s="159">
        <v>-3522.4007337214862</v>
      </c>
      <c r="AY16" s="159">
        <v>0</v>
      </c>
      <c r="AZ16" s="159">
        <v>0</v>
      </c>
      <c r="BA16" s="159">
        <v>0</v>
      </c>
      <c r="BB16" s="159">
        <v>0</v>
      </c>
      <c r="BC16" s="159">
        <v>-38673.453859512003</v>
      </c>
      <c r="BD16" s="160">
        <v>-8073.9973555309207</v>
      </c>
      <c r="BE16" s="160">
        <v>0</v>
      </c>
      <c r="BF16" s="160">
        <v>-30599.456503981084</v>
      </c>
      <c r="BG16" s="160">
        <v>0</v>
      </c>
      <c r="BH16" s="160">
        <v>0</v>
      </c>
      <c r="BI16" s="151">
        <v>0</v>
      </c>
      <c r="BJ16" s="122"/>
      <c r="BK16" s="122"/>
      <c r="BL16" s="122"/>
      <c r="BM16" s="122"/>
      <c r="BN16" s="122"/>
      <c r="BO16" s="122"/>
      <c r="BP16" s="126">
        <f t="shared" si="12"/>
        <v>-672.83311296091006</v>
      </c>
      <c r="BQ16" s="126">
        <f t="shared" si="13"/>
        <v>0</v>
      </c>
      <c r="BR16" s="126">
        <f t="shared" si="14"/>
        <v>-2549.95470866509</v>
      </c>
      <c r="BS16" s="126">
        <f t="shared" si="15"/>
        <v>0</v>
      </c>
      <c r="BT16" s="126">
        <f t="shared" si="16"/>
        <v>0</v>
      </c>
      <c r="BU16" s="126">
        <f t="shared" si="17"/>
        <v>-1345.6662259218201</v>
      </c>
      <c r="BV16" s="126">
        <f t="shared" si="18"/>
        <v>0</v>
      </c>
      <c r="BW16" s="126">
        <f t="shared" si="19"/>
        <v>-5099.9094173301801</v>
      </c>
      <c r="BX16" s="126">
        <f t="shared" si="20"/>
        <v>0</v>
      </c>
      <c r="BY16" s="126">
        <f t="shared" si="21"/>
        <v>0</v>
      </c>
      <c r="BZ16" s="126">
        <f t="shared" si="22"/>
        <v>-2018.4993388827302</v>
      </c>
      <c r="CA16" s="126">
        <f t="shared" si="23"/>
        <v>0</v>
      </c>
      <c r="CB16" s="126">
        <f t="shared" si="24"/>
        <v>-7649.8641259952701</v>
      </c>
      <c r="CC16" s="126">
        <f t="shared" si="25"/>
        <v>0</v>
      </c>
      <c r="CD16" s="126">
        <f t="shared" si="26"/>
        <v>0</v>
      </c>
      <c r="CE16" s="126">
        <f t="shared" si="27"/>
        <v>-2691.3324518436402</v>
      </c>
      <c r="CF16" s="126">
        <f t="shared" si="28"/>
        <v>0</v>
      </c>
      <c r="CG16" s="126">
        <f t="shared" si="29"/>
        <v>-10199.81883466036</v>
      </c>
      <c r="CH16" s="126">
        <f t="shared" si="30"/>
        <v>0</v>
      </c>
      <c r="CI16" s="126">
        <f t="shared" si="31"/>
        <v>0</v>
      </c>
      <c r="CJ16" s="126">
        <f t="shared" si="32"/>
        <v>-3364.1655648045503</v>
      </c>
      <c r="CK16" s="126">
        <f t="shared" si="33"/>
        <v>0</v>
      </c>
      <c r="CL16" s="126">
        <f t="shared" si="34"/>
        <v>-12749.773543325449</v>
      </c>
      <c r="CM16" s="126">
        <f t="shared" si="35"/>
        <v>0</v>
      </c>
      <c r="CN16" s="126">
        <f t="shared" si="36"/>
        <v>0</v>
      </c>
      <c r="CO16" s="126">
        <f t="shared" si="37"/>
        <v>-4036.9986777654603</v>
      </c>
      <c r="CP16" s="126">
        <f t="shared" si="38"/>
        <v>0</v>
      </c>
      <c r="CQ16" s="126">
        <f t="shared" si="39"/>
        <v>-15299.728251990538</v>
      </c>
      <c r="CR16" s="126">
        <f t="shared" si="40"/>
        <v>0</v>
      </c>
      <c r="CS16" s="126">
        <f t="shared" si="41"/>
        <v>0</v>
      </c>
      <c r="CT16" s="126">
        <f t="shared" si="42"/>
        <v>-4709.8317907263699</v>
      </c>
      <c r="CU16" s="126">
        <f t="shared" si="43"/>
        <v>0</v>
      </c>
      <c r="CV16" s="126">
        <f t="shared" si="44"/>
        <v>-17849.682960655628</v>
      </c>
      <c r="CW16" s="126">
        <f t="shared" si="45"/>
        <v>0</v>
      </c>
      <c r="CX16" s="126">
        <f t="shared" si="46"/>
        <v>0</v>
      </c>
      <c r="CY16" s="126">
        <f t="shared" si="47"/>
        <v>-5382.6649036872805</v>
      </c>
      <c r="CZ16" s="126">
        <f t="shared" si="48"/>
        <v>0</v>
      </c>
      <c r="DA16" s="126">
        <f t="shared" si="49"/>
        <v>-20399.637669320717</v>
      </c>
      <c r="DB16" s="126">
        <f t="shared" si="50"/>
        <v>0</v>
      </c>
      <c r="DC16" s="126">
        <f t="shared" si="51"/>
        <v>0</v>
      </c>
      <c r="DD16" s="126">
        <f t="shared" si="52"/>
        <v>-6055.498016648191</v>
      </c>
      <c r="DE16" s="126">
        <f t="shared" si="53"/>
        <v>0</v>
      </c>
      <c r="DF16" s="126">
        <f t="shared" si="54"/>
        <v>-22949.592377985806</v>
      </c>
      <c r="DG16" s="126">
        <f t="shared" si="55"/>
        <v>0</v>
      </c>
      <c r="DH16" s="126">
        <f t="shared" si="56"/>
        <v>0</v>
      </c>
      <c r="DI16" s="126">
        <f t="shared" si="57"/>
        <v>-6728.3311296091015</v>
      </c>
      <c r="DJ16" s="126">
        <f t="shared" si="58"/>
        <v>0</v>
      </c>
      <c r="DK16" s="126">
        <f t="shared" si="59"/>
        <v>-25499.547086650895</v>
      </c>
      <c r="DL16" s="126">
        <f t="shared" si="60"/>
        <v>0</v>
      </c>
      <c r="DM16" s="126">
        <f t="shared" si="61"/>
        <v>0</v>
      </c>
      <c r="DN16" s="126">
        <f t="shared" si="62"/>
        <v>-7401.164242570012</v>
      </c>
      <c r="DO16" s="126">
        <f t="shared" si="63"/>
        <v>0</v>
      </c>
      <c r="DP16" s="126">
        <f t="shared" si="64"/>
        <v>-28049.501795315984</v>
      </c>
      <c r="DQ16" s="126">
        <f t="shared" si="65"/>
        <v>0</v>
      </c>
      <c r="DR16" s="126">
        <f t="shared" si="66"/>
        <v>0</v>
      </c>
      <c r="DS16" s="126">
        <f t="shared" si="67"/>
        <v>-8073.9973555309225</v>
      </c>
      <c r="DT16" s="126">
        <f t="shared" si="68"/>
        <v>0</v>
      </c>
      <c r="DU16" s="126">
        <f t="shared" si="69"/>
        <v>-30599.456503981073</v>
      </c>
      <c r="DV16" s="126">
        <f t="shared" si="70"/>
        <v>0</v>
      </c>
      <c r="DW16" s="126">
        <f t="shared" si="71"/>
        <v>0</v>
      </c>
    </row>
    <row r="17" spans="1:127" customFormat="1" ht="15" customHeight="1" x14ac:dyDescent="0.2">
      <c r="A17" s="178" t="s">
        <v>278</v>
      </c>
      <c r="B17" s="151" t="s">
        <v>263</v>
      </c>
      <c r="C17" s="151"/>
      <c r="D17" s="151" t="s">
        <v>265</v>
      </c>
      <c r="E17" s="151">
        <v>13</v>
      </c>
      <c r="F17" s="178">
        <v>550</v>
      </c>
      <c r="G17" s="156">
        <v>-9295</v>
      </c>
      <c r="H17" s="153">
        <v>-9294.9999999999982</v>
      </c>
      <c r="I17" s="151" t="s">
        <v>279</v>
      </c>
      <c r="J17" s="151" t="s">
        <v>266</v>
      </c>
      <c r="K17" s="151">
        <v>8.3333333333333329E-2</v>
      </c>
      <c r="L17" s="151">
        <v>8.3333333333333329E-2</v>
      </c>
      <c r="M17" s="151">
        <v>8.3333333333333329E-2</v>
      </c>
      <c r="N17" s="151">
        <v>8.3333333333333329E-2</v>
      </c>
      <c r="O17" s="151">
        <v>8.3333333333333329E-2</v>
      </c>
      <c r="P17" s="151">
        <v>8.3333333333333329E-2</v>
      </c>
      <c r="Q17" s="151">
        <v>8.3333333333333329E-2</v>
      </c>
      <c r="R17" s="151">
        <v>8.3333333333333329E-2</v>
      </c>
      <c r="S17" s="151">
        <v>8.3333333333333329E-2</v>
      </c>
      <c r="T17" s="151">
        <v>8.3333333333333329E-2</v>
      </c>
      <c r="U17" s="151">
        <v>8.3333333333333329E-2</v>
      </c>
      <c r="V17" s="151">
        <v>8.3333333333333329E-2</v>
      </c>
      <c r="W17" s="152">
        <v>1</v>
      </c>
      <c r="X17" s="157">
        <v>-774.58333333333326</v>
      </c>
      <c r="Y17" s="157">
        <v>-774.58333333333326</v>
      </c>
      <c r="Z17" s="157">
        <v>-774.58333333333326</v>
      </c>
      <c r="AA17" s="157">
        <v>-774.58333333333326</v>
      </c>
      <c r="AB17" s="157">
        <v>-774.58333333333326</v>
      </c>
      <c r="AC17" s="157">
        <v>-774.58333333333326</v>
      </c>
      <c r="AD17" s="157">
        <v>-774.58333333333326</v>
      </c>
      <c r="AE17" s="157">
        <v>-774.58333333333326</v>
      </c>
      <c r="AF17" s="157">
        <v>-774.58333333333326</v>
      </c>
      <c r="AG17" s="157">
        <v>-774.58333333333326</v>
      </c>
      <c r="AH17" s="157">
        <v>-774.58333333333326</v>
      </c>
      <c r="AI17" s="157">
        <v>-774.58333333333326</v>
      </c>
      <c r="AJ17" s="151">
        <v>0.63814101331724704</v>
      </c>
      <c r="AK17" s="151">
        <v>0.16347056915058669</v>
      </c>
      <c r="AL17" s="151">
        <v>7.9532893234947596E-2</v>
      </c>
      <c r="AM17" s="151">
        <v>5.4235012173362011E-2</v>
      </c>
      <c r="AN17" s="151">
        <v>3.8302344667080282E-2</v>
      </c>
      <c r="AO17" s="151"/>
      <c r="AP17" s="151">
        <v>1.0059216455037642E-2</v>
      </c>
      <c r="AQ17" s="151">
        <v>0</v>
      </c>
      <c r="AR17" s="151">
        <v>1.6666666666666666E-2</v>
      </c>
      <c r="AS17" s="152">
        <v>1.0004077156649278</v>
      </c>
      <c r="AT17" s="159">
        <v>-5931.5207187838114</v>
      </c>
      <c r="AU17" s="159">
        <v>-1519.4589402547033</v>
      </c>
      <c r="AV17" s="159">
        <v>-739.25824261883793</v>
      </c>
      <c r="AW17" s="159">
        <v>-504.1144381513999</v>
      </c>
      <c r="AX17" s="159">
        <v>-356.0202936805112</v>
      </c>
      <c r="AY17" s="159">
        <v>0</v>
      </c>
      <c r="AZ17" s="159">
        <v>-93.500416949574884</v>
      </c>
      <c r="BA17" s="159">
        <v>0</v>
      </c>
      <c r="BB17" s="159">
        <v>-154.91666666666666</v>
      </c>
      <c r="BC17" s="159">
        <v>-9298.7897171055047</v>
      </c>
      <c r="BD17" s="160">
        <v>-5931.5207187838114</v>
      </c>
      <c r="BE17" s="160">
        <v>0</v>
      </c>
      <c r="BF17" s="160">
        <v>-3212.3523316550277</v>
      </c>
      <c r="BG17" s="160">
        <v>0</v>
      </c>
      <c r="BH17" s="160">
        <v>-154.91666666666666</v>
      </c>
      <c r="BI17" s="151">
        <v>0</v>
      </c>
      <c r="BJ17" s="122"/>
      <c r="BK17" s="122"/>
      <c r="BL17" s="122"/>
      <c r="BM17" s="122"/>
      <c r="BN17" s="122"/>
      <c r="BO17" s="122"/>
      <c r="BP17" s="126">
        <f t="shared" si="12"/>
        <v>-494.29339323198428</v>
      </c>
      <c r="BQ17" s="126">
        <f t="shared" si="13"/>
        <v>0</v>
      </c>
      <c r="BR17" s="126">
        <f t="shared" si="14"/>
        <v>-267.69602763791897</v>
      </c>
      <c r="BS17" s="126">
        <f t="shared" si="15"/>
        <v>0</v>
      </c>
      <c r="BT17" s="126">
        <f t="shared" si="16"/>
        <v>-12.909722222222221</v>
      </c>
      <c r="BU17" s="126">
        <f t="shared" si="17"/>
        <v>-988.58678646396856</v>
      </c>
      <c r="BV17" s="126">
        <f t="shared" si="18"/>
        <v>0</v>
      </c>
      <c r="BW17" s="126">
        <f t="shared" si="19"/>
        <v>-535.39205527583795</v>
      </c>
      <c r="BX17" s="126">
        <f t="shared" si="20"/>
        <v>0</v>
      </c>
      <c r="BY17" s="126">
        <f t="shared" si="21"/>
        <v>-25.819444444444443</v>
      </c>
      <c r="BZ17" s="126">
        <f t="shared" si="22"/>
        <v>-1482.8801796959528</v>
      </c>
      <c r="CA17" s="126">
        <f t="shared" si="23"/>
        <v>0</v>
      </c>
      <c r="CB17" s="126">
        <f t="shared" si="24"/>
        <v>-803.08808291375692</v>
      </c>
      <c r="CC17" s="126">
        <f t="shared" si="25"/>
        <v>0</v>
      </c>
      <c r="CD17" s="126">
        <f t="shared" si="26"/>
        <v>-38.729166666666664</v>
      </c>
      <c r="CE17" s="126">
        <f t="shared" si="27"/>
        <v>-1977.1735729279371</v>
      </c>
      <c r="CF17" s="126">
        <f t="shared" si="28"/>
        <v>0</v>
      </c>
      <c r="CG17" s="126">
        <f t="shared" si="29"/>
        <v>-1070.7841105516759</v>
      </c>
      <c r="CH17" s="126">
        <f t="shared" si="30"/>
        <v>0</v>
      </c>
      <c r="CI17" s="126">
        <f t="shared" si="31"/>
        <v>-51.638888888888886</v>
      </c>
      <c r="CJ17" s="126">
        <f t="shared" si="32"/>
        <v>-2471.4669661599214</v>
      </c>
      <c r="CK17" s="126">
        <f t="shared" si="33"/>
        <v>0</v>
      </c>
      <c r="CL17" s="126">
        <f t="shared" si="34"/>
        <v>-1338.480138189595</v>
      </c>
      <c r="CM17" s="126">
        <f t="shared" si="35"/>
        <v>0</v>
      </c>
      <c r="CN17" s="126">
        <f t="shared" si="36"/>
        <v>-64.548611111111114</v>
      </c>
      <c r="CO17" s="126">
        <f t="shared" si="37"/>
        <v>-2965.7603593919057</v>
      </c>
      <c r="CP17" s="126">
        <f t="shared" si="38"/>
        <v>0</v>
      </c>
      <c r="CQ17" s="126">
        <f t="shared" si="39"/>
        <v>-1606.1761658275141</v>
      </c>
      <c r="CR17" s="126">
        <f t="shared" si="40"/>
        <v>0</v>
      </c>
      <c r="CS17" s="126">
        <f t="shared" si="41"/>
        <v>-77.458333333333343</v>
      </c>
      <c r="CT17" s="126">
        <f t="shared" si="42"/>
        <v>-3460.05375262389</v>
      </c>
      <c r="CU17" s="126">
        <f t="shared" si="43"/>
        <v>0</v>
      </c>
      <c r="CV17" s="126">
        <f t="shared" si="44"/>
        <v>-1873.8721934654332</v>
      </c>
      <c r="CW17" s="126">
        <f t="shared" si="45"/>
        <v>0</v>
      </c>
      <c r="CX17" s="126">
        <f t="shared" si="46"/>
        <v>-90.368055555555571</v>
      </c>
      <c r="CY17" s="126">
        <f t="shared" si="47"/>
        <v>-3954.3471458558743</v>
      </c>
      <c r="CZ17" s="126">
        <f t="shared" si="48"/>
        <v>0</v>
      </c>
      <c r="DA17" s="126">
        <f t="shared" si="49"/>
        <v>-2141.5682211033522</v>
      </c>
      <c r="DB17" s="126">
        <f t="shared" si="50"/>
        <v>0</v>
      </c>
      <c r="DC17" s="126">
        <f t="shared" si="51"/>
        <v>-103.2777777777778</v>
      </c>
      <c r="DD17" s="126">
        <f t="shared" si="52"/>
        <v>-4448.640539087859</v>
      </c>
      <c r="DE17" s="126">
        <f t="shared" si="53"/>
        <v>0</v>
      </c>
      <c r="DF17" s="126">
        <f t="shared" si="54"/>
        <v>-2409.2642487412713</v>
      </c>
      <c r="DG17" s="126">
        <f t="shared" si="55"/>
        <v>0</v>
      </c>
      <c r="DH17" s="126">
        <f t="shared" si="56"/>
        <v>-116.18750000000003</v>
      </c>
      <c r="DI17" s="126">
        <f t="shared" si="57"/>
        <v>-4942.9339323198437</v>
      </c>
      <c r="DJ17" s="126">
        <f t="shared" si="58"/>
        <v>0</v>
      </c>
      <c r="DK17" s="126">
        <f t="shared" si="59"/>
        <v>-2676.9602763791904</v>
      </c>
      <c r="DL17" s="126">
        <f t="shared" si="60"/>
        <v>0</v>
      </c>
      <c r="DM17" s="126">
        <f t="shared" si="61"/>
        <v>-129.09722222222226</v>
      </c>
      <c r="DN17" s="126">
        <f t="shared" si="62"/>
        <v>-5437.2273255518285</v>
      </c>
      <c r="DO17" s="126">
        <f t="shared" si="63"/>
        <v>0</v>
      </c>
      <c r="DP17" s="126">
        <f t="shared" si="64"/>
        <v>-2944.6563040171095</v>
      </c>
      <c r="DQ17" s="126">
        <f t="shared" si="65"/>
        <v>0</v>
      </c>
      <c r="DR17" s="126">
        <f t="shared" si="66"/>
        <v>-142.00694444444449</v>
      </c>
      <c r="DS17" s="126">
        <f t="shared" si="67"/>
        <v>-5931.5207187838132</v>
      </c>
      <c r="DT17" s="126">
        <f t="shared" si="68"/>
        <v>0</v>
      </c>
      <c r="DU17" s="126">
        <f t="shared" si="69"/>
        <v>-3212.3523316550286</v>
      </c>
      <c r="DV17" s="126">
        <f t="shared" si="70"/>
        <v>0</v>
      </c>
      <c r="DW17" s="126">
        <f t="shared" si="71"/>
        <v>-154.91666666666671</v>
      </c>
    </row>
    <row r="18" spans="1:127" customFormat="1" ht="15" customHeight="1" x14ac:dyDescent="0.2">
      <c r="A18" s="163" t="s">
        <v>280</v>
      </c>
      <c r="B18" s="180" t="s">
        <v>263</v>
      </c>
      <c r="C18" s="180" t="s">
        <v>281</v>
      </c>
      <c r="D18" s="180" t="s">
        <v>282</v>
      </c>
      <c r="E18" s="180">
        <v>113</v>
      </c>
      <c r="F18" s="163">
        <v>60</v>
      </c>
      <c r="G18" s="165">
        <v>-8814</v>
      </c>
      <c r="H18" s="179">
        <v>-8814</v>
      </c>
      <c r="I18" s="151" t="s">
        <v>283</v>
      </c>
      <c r="J18" s="151" t="s">
        <v>266</v>
      </c>
      <c r="K18" s="151">
        <v>8.3333333333333329E-2</v>
      </c>
      <c r="L18" s="151">
        <v>8.3333333333333329E-2</v>
      </c>
      <c r="M18" s="151">
        <v>8.3333333333333329E-2</v>
      </c>
      <c r="N18" s="151">
        <v>8.3333333333333329E-2</v>
      </c>
      <c r="O18" s="151">
        <v>8.3333333333333329E-2</v>
      </c>
      <c r="P18" s="151">
        <v>8.3333333333333329E-2</v>
      </c>
      <c r="Q18" s="151">
        <v>8.3333333333333329E-2</v>
      </c>
      <c r="R18" s="151">
        <v>8.3333333333333329E-2</v>
      </c>
      <c r="S18" s="151">
        <v>8.3333333333333329E-2</v>
      </c>
      <c r="T18" s="151">
        <v>8.3333333333333329E-2</v>
      </c>
      <c r="U18" s="151">
        <v>8.3333333333333329E-2</v>
      </c>
      <c r="V18" s="151">
        <v>8.3333333333333329E-2</v>
      </c>
      <c r="W18" s="152">
        <v>1</v>
      </c>
      <c r="X18" s="157">
        <v>-734.5</v>
      </c>
      <c r="Y18" s="157">
        <v>-734.5</v>
      </c>
      <c r="Z18" s="157">
        <v>-734.5</v>
      </c>
      <c r="AA18" s="157">
        <v>-734.5</v>
      </c>
      <c r="AB18" s="157">
        <v>-734.5</v>
      </c>
      <c r="AC18" s="157">
        <v>-734.5</v>
      </c>
      <c r="AD18" s="157">
        <v>-734.5</v>
      </c>
      <c r="AE18" s="157">
        <v>-734.5</v>
      </c>
      <c r="AF18" s="157">
        <v>-734.5</v>
      </c>
      <c r="AG18" s="157">
        <v>-734.5</v>
      </c>
      <c r="AH18" s="157">
        <v>-734.5</v>
      </c>
      <c r="AI18" s="157">
        <v>-734.5</v>
      </c>
      <c r="AJ18" s="151">
        <v>0.63814101331724704</v>
      </c>
      <c r="AK18" s="151">
        <v>0.16795943333508795</v>
      </c>
      <c r="AL18" s="151">
        <v>8.1716848168164005E-2</v>
      </c>
      <c r="AM18" s="151">
        <v>5.5724293118280775E-2</v>
      </c>
      <c r="AN18" s="151">
        <v>3.9354118231287406E-2</v>
      </c>
      <c r="AO18" s="151"/>
      <c r="AP18" s="151"/>
      <c r="AQ18" s="151"/>
      <c r="AR18" s="151"/>
      <c r="AS18" s="152">
        <v>0.98289570617006716</v>
      </c>
      <c r="AT18" s="159">
        <v>-5624.5748913782154</v>
      </c>
      <c r="AU18" s="159">
        <v>-1480.3944454154653</v>
      </c>
      <c r="AV18" s="159">
        <v>-720.25229975419757</v>
      </c>
      <c r="AW18" s="159">
        <v>-491.15391954452673</v>
      </c>
      <c r="AX18" s="159">
        <v>-346.86719809056717</v>
      </c>
      <c r="AY18" s="159">
        <v>0</v>
      </c>
      <c r="AZ18" s="159">
        <v>0</v>
      </c>
      <c r="BA18" s="159">
        <v>0</v>
      </c>
      <c r="BB18" s="159">
        <v>0</v>
      </c>
      <c r="BC18" s="159">
        <v>-8663.2427541829729</v>
      </c>
      <c r="BD18" s="160">
        <v>-5624.5748913782154</v>
      </c>
      <c r="BE18" s="160">
        <v>0</v>
      </c>
      <c r="BF18" s="160">
        <v>-3038.6678628047566</v>
      </c>
      <c r="BG18" s="160">
        <v>0</v>
      </c>
      <c r="BH18" s="160">
        <v>0</v>
      </c>
      <c r="BI18" s="151">
        <v>0</v>
      </c>
      <c r="BJ18" s="122"/>
      <c r="BK18" s="122"/>
      <c r="BL18" s="122"/>
      <c r="BM18" s="122"/>
      <c r="BN18" s="122"/>
      <c r="BO18" s="122"/>
      <c r="BP18" s="126">
        <f t="shared" si="12"/>
        <v>-468.71457428151791</v>
      </c>
      <c r="BQ18" s="126">
        <f t="shared" si="13"/>
        <v>0</v>
      </c>
      <c r="BR18" s="126">
        <f t="shared" si="14"/>
        <v>-253.22232190039637</v>
      </c>
      <c r="BS18" s="126">
        <f t="shared" si="15"/>
        <v>0</v>
      </c>
      <c r="BT18" s="126">
        <f t="shared" si="16"/>
        <v>0</v>
      </c>
      <c r="BU18" s="126">
        <f t="shared" si="17"/>
        <v>-937.42914856303582</v>
      </c>
      <c r="BV18" s="126">
        <f t="shared" si="18"/>
        <v>0</v>
      </c>
      <c r="BW18" s="126">
        <f t="shared" si="19"/>
        <v>-506.44464380079273</v>
      </c>
      <c r="BX18" s="126">
        <f t="shared" si="20"/>
        <v>0</v>
      </c>
      <c r="BY18" s="126">
        <f t="shared" si="21"/>
        <v>0</v>
      </c>
      <c r="BZ18" s="126">
        <f t="shared" si="22"/>
        <v>-1406.1437228445538</v>
      </c>
      <c r="CA18" s="126">
        <f t="shared" si="23"/>
        <v>0</v>
      </c>
      <c r="CB18" s="126">
        <f t="shared" si="24"/>
        <v>-759.66696570118916</v>
      </c>
      <c r="CC18" s="126">
        <f t="shared" si="25"/>
        <v>0</v>
      </c>
      <c r="CD18" s="126">
        <f t="shared" si="26"/>
        <v>0</v>
      </c>
      <c r="CE18" s="126">
        <f t="shared" si="27"/>
        <v>-1874.8582971260716</v>
      </c>
      <c r="CF18" s="126">
        <f t="shared" si="28"/>
        <v>0</v>
      </c>
      <c r="CG18" s="126">
        <f t="shared" si="29"/>
        <v>-1012.8892876015855</v>
      </c>
      <c r="CH18" s="126">
        <f t="shared" si="30"/>
        <v>0</v>
      </c>
      <c r="CI18" s="126">
        <f t="shared" si="31"/>
        <v>0</v>
      </c>
      <c r="CJ18" s="126">
        <f t="shared" si="32"/>
        <v>-2343.5728714075894</v>
      </c>
      <c r="CK18" s="126">
        <f t="shared" si="33"/>
        <v>0</v>
      </c>
      <c r="CL18" s="126">
        <f t="shared" si="34"/>
        <v>-1266.1116095019818</v>
      </c>
      <c r="CM18" s="126">
        <f t="shared" si="35"/>
        <v>0</v>
      </c>
      <c r="CN18" s="126">
        <f t="shared" si="36"/>
        <v>0</v>
      </c>
      <c r="CO18" s="126">
        <f t="shared" si="37"/>
        <v>-2812.2874456891072</v>
      </c>
      <c r="CP18" s="126">
        <f t="shared" si="38"/>
        <v>0</v>
      </c>
      <c r="CQ18" s="126">
        <f t="shared" si="39"/>
        <v>-1519.3339314023781</v>
      </c>
      <c r="CR18" s="126">
        <f t="shared" si="40"/>
        <v>0</v>
      </c>
      <c r="CS18" s="126">
        <f t="shared" si="41"/>
        <v>0</v>
      </c>
      <c r="CT18" s="126">
        <f t="shared" si="42"/>
        <v>-3281.002019970625</v>
      </c>
      <c r="CU18" s="126">
        <f t="shared" si="43"/>
        <v>0</v>
      </c>
      <c r="CV18" s="126">
        <f t="shared" si="44"/>
        <v>-1772.5562533027744</v>
      </c>
      <c r="CW18" s="126">
        <f t="shared" si="45"/>
        <v>0</v>
      </c>
      <c r="CX18" s="126">
        <f t="shared" si="46"/>
        <v>0</v>
      </c>
      <c r="CY18" s="126">
        <f t="shared" si="47"/>
        <v>-3749.7165942521428</v>
      </c>
      <c r="CZ18" s="126">
        <f t="shared" si="48"/>
        <v>0</v>
      </c>
      <c r="DA18" s="126">
        <f t="shared" si="49"/>
        <v>-2025.7785752031707</v>
      </c>
      <c r="DB18" s="126">
        <f t="shared" si="50"/>
        <v>0</v>
      </c>
      <c r="DC18" s="126">
        <f t="shared" si="51"/>
        <v>0</v>
      </c>
      <c r="DD18" s="126">
        <f t="shared" si="52"/>
        <v>-4218.4311685336606</v>
      </c>
      <c r="DE18" s="126">
        <f t="shared" si="53"/>
        <v>0</v>
      </c>
      <c r="DF18" s="126">
        <f t="shared" si="54"/>
        <v>-2279.0008971035672</v>
      </c>
      <c r="DG18" s="126">
        <f t="shared" si="55"/>
        <v>0</v>
      </c>
      <c r="DH18" s="126">
        <f t="shared" si="56"/>
        <v>0</v>
      </c>
      <c r="DI18" s="126">
        <f t="shared" si="57"/>
        <v>-4687.1457428151789</v>
      </c>
      <c r="DJ18" s="126">
        <f t="shared" si="58"/>
        <v>0</v>
      </c>
      <c r="DK18" s="126">
        <f t="shared" si="59"/>
        <v>-2532.2232190039635</v>
      </c>
      <c r="DL18" s="126">
        <f t="shared" si="60"/>
        <v>0</v>
      </c>
      <c r="DM18" s="126">
        <f t="shared" si="61"/>
        <v>0</v>
      </c>
      <c r="DN18" s="126">
        <f t="shared" si="62"/>
        <v>-5155.8603170966971</v>
      </c>
      <c r="DO18" s="126">
        <f t="shared" si="63"/>
        <v>0</v>
      </c>
      <c r="DP18" s="126">
        <f t="shared" si="64"/>
        <v>-2785.4455409043599</v>
      </c>
      <c r="DQ18" s="126">
        <f t="shared" si="65"/>
        <v>0</v>
      </c>
      <c r="DR18" s="126">
        <f t="shared" si="66"/>
        <v>0</v>
      </c>
      <c r="DS18" s="126">
        <f t="shared" si="67"/>
        <v>-5624.5748913782154</v>
      </c>
      <c r="DT18" s="126">
        <f t="shared" si="68"/>
        <v>0</v>
      </c>
      <c r="DU18" s="126">
        <f t="shared" si="69"/>
        <v>-3038.6678628047562</v>
      </c>
      <c r="DV18" s="126">
        <f t="shared" si="70"/>
        <v>0</v>
      </c>
      <c r="DW18" s="126">
        <f t="shared" si="71"/>
        <v>0</v>
      </c>
    </row>
    <row r="19" spans="1:127" customFormat="1" ht="15" customHeight="1" x14ac:dyDescent="0.2">
      <c r="A19" s="163" t="s">
        <v>280</v>
      </c>
      <c r="B19" s="180" t="s">
        <v>263</v>
      </c>
      <c r="C19" s="180" t="s">
        <v>284</v>
      </c>
      <c r="D19" s="180" t="s">
        <v>285</v>
      </c>
      <c r="E19" s="180">
        <v>32.285714285714285</v>
      </c>
      <c r="F19" s="163">
        <v>231.79186618421099</v>
      </c>
      <c r="G19" s="165">
        <v>-9728.6357549887416</v>
      </c>
      <c r="H19" s="179">
        <v>-9728.6357549887416</v>
      </c>
      <c r="I19" s="151" t="s">
        <v>286</v>
      </c>
      <c r="J19" s="151" t="s">
        <v>266</v>
      </c>
      <c r="K19" s="151">
        <v>8.3333333333333329E-2</v>
      </c>
      <c r="L19" s="151">
        <v>8.3333333333333329E-2</v>
      </c>
      <c r="M19" s="151">
        <v>8.3333333333333329E-2</v>
      </c>
      <c r="N19" s="151">
        <v>8.3333333333333329E-2</v>
      </c>
      <c r="O19" s="151">
        <v>8.3333333333333329E-2</v>
      </c>
      <c r="P19" s="151">
        <v>8.3333333333333329E-2</v>
      </c>
      <c r="Q19" s="151">
        <v>8.3333333333333329E-2</v>
      </c>
      <c r="R19" s="151">
        <v>8.3333333333333329E-2</v>
      </c>
      <c r="S19" s="151">
        <v>8.3333333333333329E-2</v>
      </c>
      <c r="T19" s="151">
        <v>8.3333333333333329E-2</v>
      </c>
      <c r="U19" s="151">
        <v>8.3333333333333329E-2</v>
      </c>
      <c r="V19" s="151">
        <v>8.3333333333333329E-2</v>
      </c>
      <c r="W19" s="152">
        <v>1</v>
      </c>
      <c r="X19" s="157">
        <v>-810.71964624906173</v>
      </c>
      <c r="Y19" s="157">
        <v>-810.71964624906173</v>
      </c>
      <c r="Z19" s="157">
        <v>-810.71964624906173</v>
      </c>
      <c r="AA19" s="157">
        <v>-810.71964624906173</v>
      </c>
      <c r="AB19" s="157">
        <v>-810.71964624906173</v>
      </c>
      <c r="AC19" s="157">
        <v>-810.71964624906173</v>
      </c>
      <c r="AD19" s="157">
        <v>-810.71964624906173</v>
      </c>
      <c r="AE19" s="157">
        <v>-810.71964624906173</v>
      </c>
      <c r="AF19" s="157">
        <v>-810.71964624906173</v>
      </c>
      <c r="AG19" s="157">
        <v>-810.71964624906173</v>
      </c>
      <c r="AH19" s="157">
        <v>-810.71964624906173</v>
      </c>
      <c r="AI19" s="157">
        <v>-810.71964624906173</v>
      </c>
      <c r="AJ19" s="151">
        <v>0.63814101331724704</v>
      </c>
      <c r="AK19" s="151">
        <v>0.16795943333508795</v>
      </c>
      <c r="AL19" s="151">
        <v>8.1716848168164005E-2</v>
      </c>
      <c r="AM19" s="151">
        <v>5.5724293118280775E-2</v>
      </c>
      <c r="AN19" s="151">
        <v>3.9354118231287406E-2</v>
      </c>
      <c r="AO19" s="151"/>
      <c r="AP19" s="151"/>
      <c r="AQ19" s="151"/>
      <c r="AR19" s="151"/>
      <c r="AS19" s="152">
        <v>0.98289570617006716</v>
      </c>
      <c r="AT19" s="159">
        <v>-6208.2414788829165</v>
      </c>
      <c r="AU19" s="159">
        <v>-1634.0161485313845</v>
      </c>
      <c r="AV19" s="159">
        <v>-794.99345087378663</v>
      </c>
      <c r="AW19" s="159">
        <v>-542.12135045197942</v>
      </c>
      <c r="AX19" s="159">
        <v>-382.86188173095695</v>
      </c>
      <c r="AY19" s="159">
        <v>0</v>
      </c>
      <c r="AZ19" s="159">
        <v>0</v>
      </c>
      <c r="BA19" s="159">
        <v>0</v>
      </c>
      <c r="BB19" s="159">
        <v>0</v>
      </c>
      <c r="BC19" s="159">
        <v>-9562.2343104710235</v>
      </c>
      <c r="BD19" s="160">
        <v>-6208.2414788829165</v>
      </c>
      <c r="BE19" s="160">
        <v>0</v>
      </c>
      <c r="BF19" s="160">
        <v>-3353.9928315881079</v>
      </c>
      <c r="BG19" s="160">
        <v>0</v>
      </c>
      <c r="BH19" s="160">
        <v>0</v>
      </c>
      <c r="BI19" s="151">
        <v>0</v>
      </c>
      <c r="BJ19" s="122"/>
      <c r="BK19" s="122"/>
      <c r="BL19" s="122"/>
      <c r="BM19" s="122"/>
      <c r="BN19" s="122"/>
      <c r="BO19" s="122"/>
      <c r="BP19" s="126">
        <f t="shared" si="12"/>
        <v>-517.3534565735763</v>
      </c>
      <c r="BQ19" s="126">
        <f t="shared" si="13"/>
        <v>0</v>
      </c>
      <c r="BR19" s="126">
        <f t="shared" si="14"/>
        <v>-279.49940263234231</v>
      </c>
      <c r="BS19" s="126">
        <f t="shared" si="15"/>
        <v>0</v>
      </c>
      <c r="BT19" s="126">
        <f t="shared" si="16"/>
        <v>0</v>
      </c>
      <c r="BU19" s="126">
        <f t="shared" si="17"/>
        <v>-1034.7069131471526</v>
      </c>
      <c r="BV19" s="126">
        <f t="shared" si="18"/>
        <v>0</v>
      </c>
      <c r="BW19" s="126">
        <f t="shared" si="19"/>
        <v>-558.99880526468462</v>
      </c>
      <c r="BX19" s="126">
        <f t="shared" si="20"/>
        <v>0</v>
      </c>
      <c r="BY19" s="126">
        <f t="shared" si="21"/>
        <v>0</v>
      </c>
      <c r="BZ19" s="126">
        <f t="shared" si="22"/>
        <v>-1552.0603697207289</v>
      </c>
      <c r="CA19" s="126">
        <f t="shared" si="23"/>
        <v>0</v>
      </c>
      <c r="CB19" s="126">
        <f t="shared" si="24"/>
        <v>-838.49820789702699</v>
      </c>
      <c r="CC19" s="126">
        <f t="shared" si="25"/>
        <v>0</v>
      </c>
      <c r="CD19" s="126">
        <f t="shared" si="26"/>
        <v>0</v>
      </c>
      <c r="CE19" s="126">
        <f t="shared" si="27"/>
        <v>-2069.4138262943052</v>
      </c>
      <c r="CF19" s="126">
        <f t="shared" si="28"/>
        <v>0</v>
      </c>
      <c r="CG19" s="126">
        <f t="shared" si="29"/>
        <v>-1117.9976105293692</v>
      </c>
      <c r="CH19" s="126">
        <f t="shared" si="30"/>
        <v>0</v>
      </c>
      <c r="CI19" s="126">
        <f t="shared" si="31"/>
        <v>0</v>
      </c>
      <c r="CJ19" s="126">
        <f t="shared" si="32"/>
        <v>-2586.7672828678815</v>
      </c>
      <c r="CK19" s="126">
        <f t="shared" si="33"/>
        <v>0</v>
      </c>
      <c r="CL19" s="126">
        <f t="shared" si="34"/>
        <v>-1397.4970131617115</v>
      </c>
      <c r="CM19" s="126">
        <f t="shared" si="35"/>
        <v>0</v>
      </c>
      <c r="CN19" s="126">
        <f t="shared" si="36"/>
        <v>0</v>
      </c>
      <c r="CO19" s="126">
        <f t="shared" si="37"/>
        <v>-3104.1207394414578</v>
      </c>
      <c r="CP19" s="126">
        <f t="shared" si="38"/>
        <v>0</v>
      </c>
      <c r="CQ19" s="126">
        <f t="shared" si="39"/>
        <v>-1676.9964157940537</v>
      </c>
      <c r="CR19" s="126">
        <f t="shared" si="40"/>
        <v>0</v>
      </c>
      <c r="CS19" s="126">
        <f t="shared" si="41"/>
        <v>0</v>
      </c>
      <c r="CT19" s="126">
        <f t="shared" si="42"/>
        <v>-3621.4741960150341</v>
      </c>
      <c r="CU19" s="126">
        <f t="shared" si="43"/>
        <v>0</v>
      </c>
      <c r="CV19" s="126">
        <f t="shared" si="44"/>
        <v>-1956.495818426396</v>
      </c>
      <c r="CW19" s="126">
        <f t="shared" si="45"/>
        <v>0</v>
      </c>
      <c r="CX19" s="126">
        <f t="shared" si="46"/>
        <v>0</v>
      </c>
      <c r="CY19" s="126">
        <f t="shared" si="47"/>
        <v>-4138.8276525886104</v>
      </c>
      <c r="CZ19" s="126">
        <f t="shared" si="48"/>
        <v>0</v>
      </c>
      <c r="DA19" s="126">
        <f t="shared" si="49"/>
        <v>-2235.9952210587385</v>
      </c>
      <c r="DB19" s="126">
        <f t="shared" si="50"/>
        <v>0</v>
      </c>
      <c r="DC19" s="126">
        <f t="shared" si="51"/>
        <v>0</v>
      </c>
      <c r="DD19" s="126">
        <f t="shared" si="52"/>
        <v>-4656.1811091621867</v>
      </c>
      <c r="DE19" s="126">
        <f t="shared" si="53"/>
        <v>0</v>
      </c>
      <c r="DF19" s="126">
        <f t="shared" si="54"/>
        <v>-2515.494623691081</v>
      </c>
      <c r="DG19" s="126">
        <f t="shared" si="55"/>
        <v>0</v>
      </c>
      <c r="DH19" s="126">
        <f t="shared" si="56"/>
        <v>0</v>
      </c>
      <c r="DI19" s="126">
        <f t="shared" si="57"/>
        <v>-5173.534565735763</v>
      </c>
      <c r="DJ19" s="126">
        <f t="shared" si="58"/>
        <v>0</v>
      </c>
      <c r="DK19" s="126">
        <f t="shared" si="59"/>
        <v>-2794.9940263234234</v>
      </c>
      <c r="DL19" s="126">
        <f t="shared" si="60"/>
        <v>0</v>
      </c>
      <c r="DM19" s="126">
        <f t="shared" si="61"/>
        <v>0</v>
      </c>
      <c r="DN19" s="126">
        <f t="shared" si="62"/>
        <v>-5690.8880223093392</v>
      </c>
      <c r="DO19" s="126">
        <f t="shared" si="63"/>
        <v>0</v>
      </c>
      <c r="DP19" s="126">
        <f t="shared" si="64"/>
        <v>-3074.4934289557659</v>
      </c>
      <c r="DQ19" s="126">
        <f t="shared" si="65"/>
        <v>0</v>
      </c>
      <c r="DR19" s="126">
        <f t="shared" si="66"/>
        <v>0</v>
      </c>
      <c r="DS19" s="126">
        <f t="shared" si="67"/>
        <v>-6208.2414788829155</v>
      </c>
      <c r="DT19" s="126">
        <f t="shared" si="68"/>
        <v>0</v>
      </c>
      <c r="DU19" s="126">
        <f t="shared" si="69"/>
        <v>-3353.9928315881084</v>
      </c>
      <c r="DV19" s="126">
        <f t="shared" si="70"/>
        <v>0</v>
      </c>
      <c r="DW19" s="126">
        <f t="shared" si="71"/>
        <v>0</v>
      </c>
    </row>
    <row r="20" spans="1:127" customFormat="1" ht="15" customHeight="1" x14ac:dyDescent="0.2">
      <c r="A20" s="166" t="s">
        <v>287</v>
      </c>
      <c r="B20" s="162" t="s">
        <v>263</v>
      </c>
      <c r="C20" s="162" t="s">
        <v>288</v>
      </c>
      <c r="D20" s="162" t="s">
        <v>289</v>
      </c>
      <c r="E20" s="182">
        <v>0.02</v>
      </c>
      <c r="F20" s="166">
        <v>527205.96754473296</v>
      </c>
      <c r="G20" s="183">
        <v>-13707.355156163057</v>
      </c>
      <c r="H20" s="167">
        <v>-13707.355156163057</v>
      </c>
      <c r="I20" s="151" t="s">
        <v>290</v>
      </c>
      <c r="J20" s="151" t="s">
        <v>266</v>
      </c>
      <c r="K20" s="151">
        <v>8.3333333333333329E-2</v>
      </c>
      <c r="L20" s="151">
        <v>8.3333333333333329E-2</v>
      </c>
      <c r="M20" s="151">
        <v>8.3333333333333329E-2</v>
      </c>
      <c r="N20" s="151">
        <v>8.3333333333333329E-2</v>
      </c>
      <c r="O20" s="151">
        <v>8.3333333333333329E-2</v>
      </c>
      <c r="P20" s="151">
        <v>8.3333333333333329E-2</v>
      </c>
      <c r="Q20" s="151">
        <v>8.3333333333333329E-2</v>
      </c>
      <c r="R20" s="151">
        <v>8.3333333333333329E-2</v>
      </c>
      <c r="S20" s="151">
        <v>8.3333333333333329E-2</v>
      </c>
      <c r="T20" s="151">
        <v>8.3333333333333329E-2</v>
      </c>
      <c r="U20" s="151">
        <v>8.3333333333333329E-2</v>
      </c>
      <c r="V20" s="151">
        <v>8.3333333333333329E-2</v>
      </c>
      <c r="W20" s="152">
        <v>1</v>
      </c>
      <c r="X20" s="157">
        <v>-1142.2795963469214</v>
      </c>
      <c r="Y20" s="157">
        <v>-1142.2795963469214</v>
      </c>
      <c r="Z20" s="157">
        <v>-1142.2795963469214</v>
      </c>
      <c r="AA20" s="157">
        <v>-1142.2795963469214</v>
      </c>
      <c r="AB20" s="157">
        <v>-1142.2795963469214</v>
      </c>
      <c r="AC20" s="157">
        <v>-1142.2795963469214</v>
      </c>
      <c r="AD20" s="157">
        <v>-1142.2795963469214</v>
      </c>
      <c r="AE20" s="157">
        <v>-1142.2795963469214</v>
      </c>
      <c r="AF20" s="157">
        <v>-1142.2795963469214</v>
      </c>
      <c r="AG20" s="157">
        <v>-1142.2795963469214</v>
      </c>
      <c r="AH20" s="157">
        <v>-1142.2795963469214</v>
      </c>
      <c r="AI20" s="157">
        <v>-1142.2795963469214</v>
      </c>
      <c r="AJ20" s="151">
        <v>0.63814101331724704</v>
      </c>
      <c r="AK20" s="151">
        <v>0.16347056915058669</v>
      </c>
      <c r="AL20" s="151">
        <v>7.9532893234947596E-2</v>
      </c>
      <c r="AM20" s="151">
        <v>5.4235012173362011E-2</v>
      </c>
      <c r="AN20" s="151">
        <v>3.8302344667080282E-2</v>
      </c>
      <c r="AO20" s="151"/>
      <c r="AP20" s="151">
        <v>1.0059216455037642E-2</v>
      </c>
      <c r="AQ20" s="151">
        <v>0</v>
      </c>
      <c r="AR20" s="151">
        <v>1.6666666666666666E-2</v>
      </c>
      <c r="AS20" s="152">
        <v>1.0004077156649278</v>
      </c>
      <c r="AT20" s="159">
        <v>-8747.2255092532851</v>
      </c>
      <c r="AU20" s="159">
        <v>-2240.7491489272043</v>
      </c>
      <c r="AV20" s="159">
        <v>-1090.1856141686249</v>
      </c>
      <c r="AW20" s="159">
        <v>-743.4185737590999</v>
      </c>
      <c r="AX20" s="159">
        <v>-525.02384166543754</v>
      </c>
      <c r="AY20" s="159">
        <v>0</v>
      </c>
      <c r="AZ20" s="159">
        <v>-137.88525254192049</v>
      </c>
      <c r="BA20" s="159">
        <v>0</v>
      </c>
      <c r="BB20" s="159">
        <v>-228.45591926938428</v>
      </c>
      <c r="BC20" s="159">
        <v>-13712.943859584959</v>
      </c>
      <c r="BD20" s="160">
        <v>-8747.2255092532851</v>
      </c>
      <c r="BE20" s="160">
        <v>0</v>
      </c>
      <c r="BF20" s="160">
        <v>-4737.2624310622869</v>
      </c>
      <c r="BG20" s="160">
        <v>0</v>
      </c>
      <c r="BH20" s="160">
        <v>-228.45591926938428</v>
      </c>
      <c r="BI20" s="151">
        <v>0</v>
      </c>
      <c r="BJ20" s="122"/>
      <c r="BK20" s="122"/>
      <c r="BL20" s="122"/>
      <c r="BM20" s="122"/>
      <c r="BN20" s="122"/>
      <c r="BO20" s="122"/>
      <c r="BP20" s="126">
        <f t="shared" si="12"/>
        <v>-728.93545910444038</v>
      </c>
      <c r="BQ20" s="126">
        <f t="shared" si="13"/>
        <v>0</v>
      </c>
      <c r="BR20" s="126">
        <f t="shared" si="14"/>
        <v>-394.77186925519055</v>
      </c>
      <c r="BS20" s="126">
        <f t="shared" si="15"/>
        <v>0</v>
      </c>
      <c r="BT20" s="126">
        <f t="shared" si="16"/>
        <v>-19.037993272448688</v>
      </c>
      <c r="BU20" s="126">
        <f t="shared" si="17"/>
        <v>-1457.8709182088808</v>
      </c>
      <c r="BV20" s="126">
        <f t="shared" si="18"/>
        <v>0</v>
      </c>
      <c r="BW20" s="126">
        <f t="shared" si="19"/>
        <v>-789.5437385103811</v>
      </c>
      <c r="BX20" s="126">
        <f t="shared" si="20"/>
        <v>0</v>
      </c>
      <c r="BY20" s="126">
        <f t="shared" si="21"/>
        <v>-38.075986544897376</v>
      </c>
      <c r="BZ20" s="126">
        <f t="shared" si="22"/>
        <v>-2186.8063773133213</v>
      </c>
      <c r="CA20" s="126">
        <f t="shared" si="23"/>
        <v>0</v>
      </c>
      <c r="CB20" s="126">
        <f t="shared" si="24"/>
        <v>-1184.3156077655717</v>
      </c>
      <c r="CC20" s="126">
        <f t="shared" si="25"/>
        <v>0</v>
      </c>
      <c r="CD20" s="126">
        <f t="shared" si="26"/>
        <v>-57.113979817346063</v>
      </c>
      <c r="CE20" s="126">
        <f t="shared" si="27"/>
        <v>-2915.7418364177615</v>
      </c>
      <c r="CF20" s="126">
        <f t="shared" si="28"/>
        <v>0</v>
      </c>
      <c r="CG20" s="126">
        <f t="shared" si="29"/>
        <v>-1579.0874770207622</v>
      </c>
      <c r="CH20" s="126">
        <f t="shared" si="30"/>
        <v>0</v>
      </c>
      <c r="CI20" s="126">
        <f t="shared" si="31"/>
        <v>-76.151973089794751</v>
      </c>
      <c r="CJ20" s="126">
        <f t="shared" si="32"/>
        <v>-3644.6772955222018</v>
      </c>
      <c r="CK20" s="126">
        <f t="shared" si="33"/>
        <v>0</v>
      </c>
      <c r="CL20" s="126">
        <f t="shared" si="34"/>
        <v>-1973.8593462759527</v>
      </c>
      <c r="CM20" s="126">
        <f t="shared" si="35"/>
        <v>0</v>
      </c>
      <c r="CN20" s="126">
        <f t="shared" si="36"/>
        <v>-95.189966362243439</v>
      </c>
      <c r="CO20" s="126">
        <f t="shared" si="37"/>
        <v>-4373.6127546266425</v>
      </c>
      <c r="CP20" s="126">
        <f t="shared" si="38"/>
        <v>0</v>
      </c>
      <c r="CQ20" s="126">
        <f t="shared" si="39"/>
        <v>-2368.6312155311434</v>
      </c>
      <c r="CR20" s="126">
        <f t="shared" si="40"/>
        <v>0</v>
      </c>
      <c r="CS20" s="126">
        <f t="shared" si="41"/>
        <v>-114.22795963469213</v>
      </c>
      <c r="CT20" s="126">
        <f t="shared" si="42"/>
        <v>-5102.5482137310828</v>
      </c>
      <c r="CU20" s="126">
        <f t="shared" si="43"/>
        <v>0</v>
      </c>
      <c r="CV20" s="126">
        <f t="shared" si="44"/>
        <v>-2763.4030847863341</v>
      </c>
      <c r="CW20" s="126">
        <f t="shared" si="45"/>
        <v>0</v>
      </c>
      <c r="CX20" s="126">
        <f t="shared" si="46"/>
        <v>-133.26595290714081</v>
      </c>
      <c r="CY20" s="126">
        <f t="shared" si="47"/>
        <v>-5831.4836728355231</v>
      </c>
      <c r="CZ20" s="126">
        <f t="shared" si="48"/>
        <v>0</v>
      </c>
      <c r="DA20" s="126">
        <f t="shared" si="49"/>
        <v>-3158.1749540415249</v>
      </c>
      <c r="DB20" s="126">
        <f t="shared" si="50"/>
        <v>0</v>
      </c>
      <c r="DC20" s="126">
        <f t="shared" si="51"/>
        <v>-152.3039461795895</v>
      </c>
      <c r="DD20" s="126">
        <f t="shared" si="52"/>
        <v>-6560.4191319399633</v>
      </c>
      <c r="DE20" s="126">
        <f t="shared" si="53"/>
        <v>0</v>
      </c>
      <c r="DF20" s="126">
        <f t="shared" si="54"/>
        <v>-3552.9468232967156</v>
      </c>
      <c r="DG20" s="126">
        <f t="shared" si="55"/>
        <v>0</v>
      </c>
      <c r="DH20" s="126">
        <f t="shared" si="56"/>
        <v>-171.34193945203819</v>
      </c>
      <c r="DI20" s="126">
        <f t="shared" si="57"/>
        <v>-7289.3545910444036</v>
      </c>
      <c r="DJ20" s="126">
        <f t="shared" si="58"/>
        <v>0</v>
      </c>
      <c r="DK20" s="126">
        <f t="shared" si="59"/>
        <v>-3947.7186925519063</v>
      </c>
      <c r="DL20" s="126">
        <f t="shared" si="60"/>
        <v>0</v>
      </c>
      <c r="DM20" s="126">
        <f t="shared" si="61"/>
        <v>-190.37993272448688</v>
      </c>
      <c r="DN20" s="126">
        <f t="shared" si="62"/>
        <v>-8018.2900501488439</v>
      </c>
      <c r="DO20" s="126">
        <f t="shared" si="63"/>
        <v>0</v>
      </c>
      <c r="DP20" s="126">
        <f t="shared" si="64"/>
        <v>-4342.490561807097</v>
      </c>
      <c r="DQ20" s="126">
        <f t="shared" si="65"/>
        <v>0</v>
      </c>
      <c r="DR20" s="126">
        <f t="shared" si="66"/>
        <v>-209.41792599693557</v>
      </c>
      <c r="DS20" s="126">
        <f t="shared" si="67"/>
        <v>-8747.2255092532851</v>
      </c>
      <c r="DT20" s="126">
        <f t="shared" si="68"/>
        <v>0</v>
      </c>
      <c r="DU20" s="126">
        <f t="shared" si="69"/>
        <v>-4737.2624310622878</v>
      </c>
      <c r="DV20" s="126">
        <f t="shared" si="70"/>
        <v>0</v>
      </c>
      <c r="DW20" s="126">
        <f t="shared" si="71"/>
        <v>-228.45591926938425</v>
      </c>
    </row>
    <row r="21" spans="1:127" customFormat="1" ht="15" customHeight="1" x14ac:dyDescent="0.2">
      <c r="A21" s="178" t="s">
        <v>291</v>
      </c>
      <c r="B21" s="151" t="s">
        <v>263</v>
      </c>
      <c r="C21" s="151" t="s">
        <v>292</v>
      </c>
      <c r="D21" s="151" t="s">
        <v>265</v>
      </c>
      <c r="E21" s="162">
        <v>0</v>
      </c>
      <c r="F21" s="178">
        <v>30</v>
      </c>
      <c r="G21" s="156">
        <v>0</v>
      </c>
      <c r="H21" s="153">
        <v>0</v>
      </c>
      <c r="I21" s="151" t="s">
        <v>293</v>
      </c>
      <c r="J21" s="151" t="s">
        <v>266</v>
      </c>
      <c r="K21" s="151">
        <v>8.3333333333333329E-2</v>
      </c>
      <c r="L21" s="151">
        <v>8.3333333333333329E-2</v>
      </c>
      <c r="M21" s="151">
        <v>8.3333333333333329E-2</v>
      </c>
      <c r="N21" s="151">
        <v>8.3333333333333329E-2</v>
      </c>
      <c r="O21" s="151">
        <v>8.3333333333333329E-2</v>
      </c>
      <c r="P21" s="151">
        <v>8.3333333333333329E-2</v>
      </c>
      <c r="Q21" s="151">
        <v>8.3333333333333329E-2</v>
      </c>
      <c r="R21" s="151">
        <v>8.3333333333333329E-2</v>
      </c>
      <c r="S21" s="151">
        <v>8.3333333333333329E-2</v>
      </c>
      <c r="T21" s="151">
        <v>8.3333333333333329E-2</v>
      </c>
      <c r="U21" s="151">
        <v>8.3333333333333329E-2</v>
      </c>
      <c r="V21" s="151">
        <v>8.3333333333333329E-2</v>
      </c>
      <c r="W21" s="152">
        <v>1</v>
      </c>
      <c r="X21" s="157">
        <v>0</v>
      </c>
      <c r="Y21" s="157">
        <v>0</v>
      </c>
      <c r="Z21" s="157">
        <v>0</v>
      </c>
      <c r="AA21" s="157">
        <v>0</v>
      </c>
      <c r="AB21" s="157">
        <v>0</v>
      </c>
      <c r="AC21" s="157">
        <v>0</v>
      </c>
      <c r="AD21" s="157">
        <v>0</v>
      </c>
      <c r="AE21" s="157">
        <v>0</v>
      </c>
      <c r="AF21" s="157">
        <v>0</v>
      </c>
      <c r="AG21" s="157">
        <v>0</v>
      </c>
      <c r="AH21" s="157">
        <v>0</v>
      </c>
      <c r="AI21" s="157">
        <v>0</v>
      </c>
      <c r="AJ21" s="151"/>
      <c r="AK21" s="151"/>
      <c r="AL21" s="151"/>
      <c r="AM21" s="151"/>
      <c r="AN21" s="151"/>
      <c r="AO21" s="151">
        <v>1</v>
      </c>
      <c r="AP21" s="151"/>
      <c r="AQ21" s="151"/>
      <c r="AR21" s="151"/>
      <c r="AS21" s="152">
        <v>1</v>
      </c>
      <c r="AT21" s="159">
        <v>0</v>
      </c>
      <c r="AU21" s="159">
        <v>0</v>
      </c>
      <c r="AV21" s="159">
        <v>0</v>
      </c>
      <c r="AW21" s="159">
        <v>0</v>
      </c>
      <c r="AX21" s="159">
        <v>0</v>
      </c>
      <c r="AY21" s="159">
        <v>0</v>
      </c>
      <c r="AZ21" s="159">
        <v>0</v>
      </c>
      <c r="BA21" s="159">
        <v>0</v>
      </c>
      <c r="BB21" s="159">
        <v>0</v>
      </c>
      <c r="BC21" s="159">
        <v>0</v>
      </c>
      <c r="BD21" s="160">
        <v>0</v>
      </c>
      <c r="BE21" s="160">
        <v>0</v>
      </c>
      <c r="BF21" s="160">
        <v>0</v>
      </c>
      <c r="BG21" s="160">
        <v>0</v>
      </c>
      <c r="BH21" s="160">
        <v>0</v>
      </c>
      <c r="BI21" s="151">
        <v>0</v>
      </c>
      <c r="BJ21" s="122"/>
      <c r="BK21" s="122"/>
      <c r="BL21" s="122"/>
      <c r="BM21" s="122"/>
      <c r="BN21" s="122"/>
      <c r="BO21" s="122"/>
      <c r="BP21" s="126">
        <f t="shared" si="12"/>
        <v>0</v>
      </c>
      <c r="BQ21" s="126">
        <f t="shared" si="13"/>
        <v>0</v>
      </c>
      <c r="BR21" s="126">
        <f t="shared" si="14"/>
        <v>0</v>
      </c>
      <c r="BS21" s="126">
        <f t="shared" si="15"/>
        <v>0</v>
      </c>
      <c r="BT21" s="126">
        <f t="shared" si="16"/>
        <v>0</v>
      </c>
      <c r="BU21" s="126">
        <f t="shared" si="17"/>
        <v>0</v>
      </c>
      <c r="BV21" s="126">
        <f t="shared" si="18"/>
        <v>0</v>
      </c>
      <c r="BW21" s="126">
        <f t="shared" si="19"/>
        <v>0</v>
      </c>
      <c r="BX21" s="126">
        <f t="shared" si="20"/>
        <v>0</v>
      </c>
      <c r="BY21" s="126">
        <f t="shared" si="21"/>
        <v>0</v>
      </c>
      <c r="BZ21" s="126">
        <f t="shared" si="22"/>
        <v>0</v>
      </c>
      <c r="CA21" s="126">
        <f t="shared" si="23"/>
        <v>0</v>
      </c>
      <c r="CB21" s="126">
        <f t="shared" si="24"/>
        <v>0</v>
      </c>
      <c r="CC21" s="126">
        <f t="shared" si="25"/>
        <v>0</v>
      </c>
      <c r="CD21" s="126">
        <f t="shared" si="26"/>
        <v>0</v>
      </c>
      <c r="CE21" s="126">
        <f t="shared" si="27"/>
        <v>0</v>
      </c>
      <c r="CF21" s="126">
        <f t="shared" si="28"/>
        <v>0</v>
      </c>
      <c r="CG21" s="126">
        <f t="shared" si="29"/>
        <v>0</v>
      </c>
      <c r="CH21" s="126">
        <f t="shared" si="30"/>
        <v>0</v>
      </c>
      <c r="CI21" s="126">
        <f t="shared" si="31"/>
        <v>0</v>
      </c>
      <c r="CJ21" s="126">
        <f t="shared" si="32"/>
        <v>0</v>
      </c>
      <c r="CK21" s="126">
        <f t="shared" si="33"/>
        <v>0</v>
      </c>
      <c r="CL21" s="126">
        <f t="shared" si="34"/>
        <v>0</v>
      </c>
      <c r="CM21" s="126">
        <f t="shared" si="35"/>
        <v>0</v>
      </c>
      <c r="CN21" s="126">
        <f t="shared" si="36"/>
        <v>0</v>
      </c>
      <c r="CO21" s="126">
        <f t="shared" si="37"/>
        <v>0</v>
      </c>
      <c r="CP21" s="126">
        <f t="shared" si="38"/>
        <v>0</v>
      </c>
      <c r="CQ21" s="126">
        <f t="shared" si="39"/>
        <v>0</v>
      </c>
      <c r="CR21" s="126">
        <f t="shared" si="40"/>
        <v>0</v>
      </c>
      <c r="CS21" s="126">
        <f t="shared" si="41"/>
        <v>0</v>
      </c>
      <c r="CT21" s="126">
        <f t="shared" si="42"/>
        <v>0</v>
      </c>
      <c r="CU21" s="126">
        <f t="shared" si="43"/>
        <v>0</v>
      </c>
      <c r="CV21" s="126">
        <f t="shared" si="44"/>
        <v>0</v>
      </c>
      <c r="CW21" s="126">
        <f t="shared" si="45"/>
        <v>0</v>
      </c>
      <c r="CX21" s="126">
        <f t="shared" si="46"/>
        <v>0</v>
      </c>
      <c r="CY21" s="126">
        <f t="shared" si="47"/>
        <v>0</v>
      </c>
      <c r="CZ21" s="126">
        <f t="shared" si="48"/>
        <v>0</v>
      </c>
      <c r="DA21" s="126">
        <f t="shared" si="49"/>
        <v>0</v>
      </c>
      <c r="DB21" s="126">
        <f t="shared" si="50"/>
        <v>0</v>
      </c>
      <c r="DC21" s="126">
        <f t="shared" si="51"/>
        <v>0</v>
      </c>
      <c r="DD21" s="126">
        <f t="shared" si="52"/>
        <v>0</v>
      </c>
      <c r="DE21" s="126">
        <f t="shared" si="53"/>
        <v>0</v>
      </c>
      <c r="DF21" s="126">
        <f t="shared" si="54"/>
        <v>0</v>
      </c>
      <c r="DG21" s="126">
        <f t="shared" si="55"/>
        <v>0</v>
      </c>
      <c r="DH21" s="126">
        <f t="shared" si="56"/>
        <v>0</v>
      </c>
      <c r="DI21" s="126">
        <f t="shared" si="57"/>
        <v>0</v>
      </c>
      <c r="DJ21" s="126">
        <f t="shared" si="58"/>
        <v>0</v>
      </c>
      <c r="DK21" s="126">
        <f t="shared" si="59"/>
        <v>0</v>
      </c>
      <c r="DL21" s="126">
        <f t="shared" si="60"/>
        <v>0</v>
      </c>
      <c r="DM21" s="126">
        <f t="shared" si="61"/>
        <v>0</v>
      </c>
      <c r="DN21" s="126">
        <f t="shared" si="62"/>
        <v>0</v>
      </c>
      <c r="DO21" s="126">
        <f t="shared" si="63"/>
        <v>0</v>
      </c>
      <c r="DP21" s="126">
        <f t="shared" si="64"/>
        <v>0</v>
      </c>
      <c r="DQ21" s="126">
        <f t="shared" si="65"/>
        <v>0</v>
      </c>
      <c r="DR21" s="126">
        <f t="shared" si="66"/>
        <v>0</v>
      </c>
      <c r="DS21" s="126">
        <f t="shared" si="67"/>
        <v>0</v>
      </c>
      <c r="DT21" s="126">
        <f t="shared" si="68"/>
        <v>0</v>
      </c>
      <c r="DU21" s="126">
        <f t="shared" si="69"/>
        <v>0</v>
      </c>
      <c r="DV21" s="126">
        <f t="shared" si="70"/>
        <v>0</v>
      </c>
      <c r="DW21" s="126">
        <f t="shared" si="71"/>
        <v>0</v>
      </c>
    </row>
    <row r="22" spans="1:127" customFormat="1" ht="15" customHeight="1" x14ac:dyDescent="0.2">
      <c r="A22" s="178" t="s">
        <v>294</v>
      </c>
      <c r="B22" s="151" t="s">
        <v>263</v>
      </c>
      <c r="C22" s="151" t="s">
        <v>292</v>
      </c>
      <c r="D22" s="151" t="s">
        <v>295</v>
      </c>
      <c r="E22" s="151">
        <v>12</v>
      </c>
      <c r="F22" s="177">
        <v>200</v>
      </c>
      <c r="G22" s="156">
        <v>-2400</v>
      </c>
      <c r="H22" s="153">
        <v>-2400</v>
      </c>
      <c r="I22" s="151" t="s">
        <v>296</v>
      </c>
      <c r="J22" s="151" t="s">
        <v>266</v>
      </c>
      <c r="K22" s="151">
        <v>8.3333333333333329E-2</v>
      </c>
      <c r="L22" s="151">
        <v>8.3333333333333329E-2</v>
      </c>
      <c r="M22" s="151">
        <v>8.3333333333333329E-2</v>
      </c>
      <c r="N22" s="151">
        <v>8.3333333333333329E-2</v>
      </c>
      <c r="O22" s="151">
        <v>8.3333333333333329E-2</v>
      </c>
      <c r="P22" s="151">
        <v>8.3333333333333329E-2</v>
      </c>
      <c r="Q22" s="151">
        <v>8.3333333333333329E-2</v>
      </c>
      <c r="R22" s="151">
        <v>8.3333333333333329E-2</v>
      </c>
      <c r="S22" s="151">
        <v>8.3333333333333329E-2</v>
      </c>
      <c r="T22" s="151">
        <v>8.3333333333333329E-2</v>
      </c>
      <c r="U22" s="151">
        <v>8.3333333333333329E-2</v>
      </c>
      <c r="V22" s="151">
        <v>8.3333333333333329E-2</v>
      </c>
      <c r="W22" s="152">
        <v>1</v>
      </c>
      <c r="X22" s="157">
        <v>-200</v>
      </c>
      <c r="Y22" s="157">
        <v>-200</v>
      </c>
      <c r="Z22" s="157">
        <v>-200</v>
      </c>
      <c r="AA22" s="157">
        <v>-200</v>
      </c>
      <c r="AB22" s="157">
        <v>-200</v>
      </c>
      <c r="AC22" s="157">
        <v>-200</v>
      </c>
      <c r="AD22" s="157">
        <v>-200</v>
      </c>
      <c r="AE22" s="157">
        <v>-200</v>
      </c>
      <c r="AF22" s="157">
        <v>-200</v>
      </c>
      <c r="AG22" s="157">
        <v>-200</v>
      </c>
      <c r="AH22" s="157">
        <v>-200</v>
      </c>
      <c r="AI22" s="157">
        <v>-200</v>
      </c>
      <c r="AJ22" s="151">
        <v>0.63814101331724704</v>
      </c>
      <c r="AK22" s="151">
        <v>0.16347056915058669</v>
      </c>
      <c r="AL22" s="151">
        <v>7.9532893234947596E-2</v>
      </c>
      <c r="AM22" s="151">
        <v>5.4235012173362011E-2</v>
      </c>
      <c r="AN22" s="151">
        <v>3.8302344667080282E-2</v>
      </c>
      <c r="AO22" s="151"/>
      <c r="AP22" s="151">
        <v>1.0059216455037642E-2</v>
      </c>
      <c r="AQ22" s="151">
        <v>0</v>
      </c>
      <c r="AR22" s="151">
        <v>1.6666666666666666E-2</v>
      </c>
      <c r="AS22" s="152">
        <v>1.0004077156649278</v>
      </c>
      <c r="AT22" s="159">
        <v>-1531.5384319613929</v>
      </c>
      <c r="AU22" s="159">
        <v>-392.32936596140809</v>
      </c>
      <c r="AV22" s="159">
        <v>-190.87894376387422</v>
      </c>
      <c r="AW22" s="159">
        <v>-130.16402921606883</v>
      </c>
      <c r="AX22" s="159">
        <v>-91.925627200992679</v>
      </c>
      <c r="AY22" s="159">
        <v>0</v>
      </c>
      <c r="AZ22" s="159">
        <v>-24.142119492090341</v>
      </c>
      <c r="BA22" s="159">
        <v>0</v>
      </c>
      <c r="BB22" s="159">
        <v>-40</v>
      </c>
      <c r="BC22" s="159">
        <v>-2400.9785175958268</v>
      </c>
      <c r="BD22" s="160">
        <v>-1531.5384319613929</v>
      </c>
      <c r="BE22" s="160">
        <v>0</v>
      </c>
      <c r="BF22" s="160">
        <v>-829.44008563443424</v>
      </c>
      <c r="BG22" s="160">
        <v>0</v>
      </c>
      <c r="BH22" s="160">
        <v>-40</v>
      </c>
      <c r="BI22" s="151">
        <v>62560000</v>
      </c>
      <c r="BJ22" s="122"/>
      <c r="BK22" s="122"/>
      <c r="BL22" s="122"/>
      <c r="BM22" s="122"/>
      <c r="BN22" s="122"/>
      <c r="BO22" s="122"/>
      <c r="BP22" s="126">
        <f t="shared" si="12"/>
        <v>-127.6282026634494</v>
      </c>
      <c r="BQ22" s="126">
        <f t="shared" si="13"/>
        <v>0</v>
      </c>
      <c r="BR22" s="126">
        <f t="shared" si="14"/>
        <v>-69.120007136202844</v>
      </c>
      <c r="BS22" s="126">
        <f t="shared" si="15"/>
        <v>0</v>
      </c>
      <c r="BT22" s="126">
        <f t="shared" si="16"/>
        <v>-3.333333333333333</v>
      </c>
      <c r="BU22" s="126">
        <f t="shared" si="17"/>
        <v>-255.2564053268988</v>
      </c>
      <c r="BV22" s="126">
        <f t="shared" si="18"/>
        <v>0</v>
      </c>
      <c r="BW22" s="126">
        <f t="shared" si="19"/>
        <v>-138.24001427240569</v>
      </c>
      <c r="BX22" s="126">
        <f t="shared" si="20"/>
        <v>0</v>
      </c>
      <c r="BY22" s="126">
        <f t="shared" si="21"/>
        <v>-6.6666666666666661</v>
      </c>
      <c r="BZ22" s="126">
        <f t="shared" si="22"/>
        <v>-382.88460799034817</v>
      </c>
      <c r="CA22" s="126">
        <f t="shared" si="23"/>
        <v>0</v>
      </c>
      <c r="CB22" s="126">
        <f t="shared" si="24"/>
        <v>-207.36002140860853</v>
      </c>
      <c r="CC22" s="126">
        <f t="shared" si="25"/>
        <v>0</v>
      </c>
      <c r="CD22" s="126">
        <f t="shared" si="26"/>
        <v>-10</v>
      </c>
      <c r="CE22" s="126">
        <f t="shared" si="27"/>
        <v>-510.5128106537976</v>
      </c>
      <c r="CF22" s="126">
        <f t="shared" si="28"/>
        <v>0</v>
      </c>
      <c r="CG22" s="126">
        <f t="shared" si="29"/>
        <v>-276.48002854481138</v>
      </c>
      <c r="CH22" s="126">
        <f t="shared" si="30"/>
        <v>0</v>
      </c>
      <c r="CI22" s="126">
        <f t="shared" si="31"/>
        <v>-13.333333333333332</v>
      </c>
      <c r="CJ22" s="126">
        <f t="shared" si="32"/>
        <v>-638.14101331724703</v>
      </c>
      <c r="CK22" s="126">
        <f t="shared" si="33"/>
        <v>0</v>
      </c>
      <c r="CL22" s="126">
        <f t="shared" si="34"/>
        <v>-345.60003568101422</v>
      </c>
      <c r="CM22" s="126">
        <f t="shared" si="35"/>
        <v>0</v>
      </c>
      <c r="CN22" s="126">
        <f t="shared" si="36"/>
        <v>-16.666666666666664</v>
      </c>
      <c r="CO22" s="126">
        <f t="shared" si="37"/>
        <v>-765.76921598069646</v>
      </c>
      <c r="CP22" s="126">
        <f t="shared" si="38"/>
        <v>0</v>
      </c>
      <c r="CQ22" s="126">
        <f t="shared" si="39"/>
        <v>-414.72004281721706</v>
      </c>
      <c r="CR22" s="126">
        <f t="shared" si="40"/>
        <v>0</v>
      </c>
      <c r="CS22" s="126">
        <f t="shared" si="41"/>
        <v>-19.999999999999996</v>
      </c>
      <c r="CT22" s="126">
        <f t="shared" si="42"/>
        <v>-893.39741864414589</v>
      </c>
      <c r="CU22" s="126">
        <f t="shared" si="43"/>
        <v>0</v>
      </c>
      <c r="CV22" s="126">
        <f t="shared" si="44"/>
        <v>-483.84004995341991</v>
      </c>
      <c r="CW22" s="126">
        <f t="shared" si="45"/>
        <v>0</v>
      </c>
      <c r="CX22" s="126">
        <f t="shared" si="46"/>
        <v>-23.333333333333329</v>
      </c>
      <c r="CY22" s="126">
        <f t="shared" si="47"/>
        <v>-1021.0256213075953</v>
      </c>
      <c r="CZ22" s="126">
        <f t="shared" si="48"/>
        <v>0</v>
      </c>
      <c r="DA22" s="126">
        <f t="shared" si="49"/>
        <v>-552.96005708962275</v>
      </c>
      <c r="DB22" s="126">
        <f t="shared" si="50"/>
        <v>0</v>
      </c>
      <c r="DC22" s="126">
        <f t="shared" si="51"/>
        <v>-26.666666666666661</v>
      </c>
      <c r="DD22" s="126">
        <f t="shared" si="52"/>
        <v>-1148.6538239710446</v>
      </c>
      <c r="DE22" s="126">
        <f t="shared" si="53"/>
        <v>0</v>
      </c>
      <c r="DF22" s="126">
        <f t="shared" si="54"/>
        <v>-622.08006422582559</v>
      </c>
      <c r="DG22" s="126">
        <f t="shared" si="55"/>
        <v>0</v>
      </c>
      <c r="DH22" s="126">
        <f t="shared" si="56"/>
        <v>-29.999999999999993</v>
      </c>
      <c r="DI22" s="126">
        <f t="shared" si="57"/>
        <v>-1276.2820266344941</v>
      </c>
      <c r="DJ22" s="126">
        <f t="shared" si="58"/>
        <v>0</v>
      </c>
      <c r="DK22" s="126">
        <f t="shared" si="59"/>
        <v>-691.20007136202844</v>
      </c>
      <c r="DL22" s="126">
        <f t="shared" si="60"/>
        <v>0</v>
      </c>
      <c r="DM22" s="126">
        <f t="shared" si="61"/>
        <v>-33.333333333333329</v>
      </c>
      <c r="DN22" s="126">
        <f t="shared" si="62"/>
        <v>-1403.9102292979435</v>
      </c>
      <c r="DO22" s="126">
        <f t="shared" si="63"/>
        <v>0</v>
      </c>
      <c r="DP22" s="126">
        <f t="shared" si="64"/>
        <v>-760.32007849823128</v>
      </c>
      <c r="DQ22" s="126">
        <f t="shared" si="65"/>
        <v>0</v>
      </c>
      <c r="DR22" s="126">
        <f t="shared" si="66"/>
        <v>-36.666666666666664</v>
      </c>
      <c r="DS22" s="126">
        <f t="shared" si="67"/>
        <v>-1531.5384319613929</v>
      </c>
      <c r="DT22" s="126">
        <f t="shared" si="68"/>
        <v>0</v>
      </c>
      <c r="DU22" s="126">
        <f t="shared" si="69"/>
        <v>-829.44008563443413</v>
      </c>
      <c r="DV22" s="126">
        <f t="shared" si="70"/>
        <v>0</v>
      </c>
      <c r="DW22" s="126">
        <f t="shared" si="71"/>
        <v>-40</v>
      </c>
    </row>
    <row r="23" spans="1:127" customFormat="1" ht="15" customHeight="1" x14ac:dyDescent="0.2">
      <c r="A23" s="178" t="s">
        <v>297</v>
      </c>
      <c r="B23" s="151" t="s">
        <v>263</v>
      </c>
      <c r="C23" s="151" t="s">
        <v>292</v>
      </c>
      <c r="D23" s="151" t="s">
        <v>295</v>
      </c>
      <c r="E23" s="151">
        <v>12</v>
      </c>
      <c r="F23" s="151">
        <v>200</v>
      </c>
      <c r="G23" s="156">
        <v>-2400</v>
      </c>
      <c r="H23" s="153">
        <v>-2400</v>
      </c>
      <c r="I23" s="151" t="s">
        <v>298</v>
      </c>
      <c r="J23" s="151" t="s">
        <v>266</v>
      </c>
      <c r="K23" s="151">
        <v>8.3333333333333329E-2</v>
      </c>
      <c r="L23" s="151">
        <v>8.3333333333333329E-2</v>
      </c>
      <c r="M23" s="151">
        <v>8.3333333333333329E-2</v>
      </c>
      <c r="N23" s="151">
        <v>8.3333333333333329E-2</v>
      </c>
      <c r="O23" s="151">
        <v>8.3333333333333329E-2</v>
      </c>
      <c r="P23" s="151">
        <v>8.3333333333333329E-2</v>
      </c>
      <c r="Q23" s="151">
        <v>8.3333333333333329E-2</v>
      </c>
      <c r="R23" s="151">
        <v>8.3333333333333329E-2</v>
      </c>
      <c r="S23" s="151">
        <v>8.3333333333333329E-2</v>
      </c>
      <c r="T23" s="151">
        <v>8.3333333333333329E-2</v>
      </c>
      <c r="U23" s="151">
        <v>8.3333333333333329E-2</v>
      </c>
      <c r="V23" s="151">
        <v>8.3333333333333329E-2</v>
      </c>
      <c r="W23" s="152">
        <v>1</v>
      </c>
      <c r="X23" s="157">
        <v>-200</v>
      </c>
      <c r="Y23" s="157">
        <v>-200</v>
      </c>
      <c r="Z23" s="157">
        <v>-200</v>
      </c>
      <c r="AA23" s="157">
        <v>-200</v>
      </c>
      <c r="AB23" s="157">
        <v>-200</v>
      </c>
      <c r="AC23" s="157">
        <v>-200</v>
      </c>
      <c r="AD23" s="157">
        <v>-200</v>
      </c>
      <c r="AE23" s="157">
        <v>-200</v>
      </c>
      <c r="AF23" s="157">
        <v>-200</v>
      </c>
      <c r="AG23" s="157">
        <v>-200</v>
      </c>
      <c r="AH23" s="157">
        <v>-200</v>
      </c>
      <c r="AI23" s="157">
        <v>-200</v>
      </c>
      <c r="AJ23" s="151">
        <v>0.63814101331724704</v>
      </c>
      <c r="AK23" s="151">
        <v>0.16347056915058669</v>
      </c>
      <c r="AL23" s="151">
        <v>7.9532893234947596E-2</v>
      </c>
      <c r="AM23" s="151">
        <v>5.4235012173362011E-2</v>
      </c>
      <c r="AN23" s="151">
        <v>3.8302344667080282E-2</v>
      </c>
      <c r="AO23" s="151"/>
      <c r="AP23" s="151">
        <v>1.0059216455037642E-2</v>
      </c>
      <c r="AQ23" s="151">
        <v>0</v>
      </c>
      <c r="AR23" s="151">
        <v>1.6666666666666666E-2</v>
      </c>
      <c r="AS23" s="152">
        <v>1.0004077156649278</v>
      </c>
      <c r="AT23" s="159">
        <v>-1531.5384319613929</v>
      </c>
      <c r="AU23" s="159">
        <v>-392.32936596140809</v>
      </c>
      <c r="AV23" s="159">
        <v>-190.87894376387422</v>
      </c>
      <c r="AW23" s="159">
        <v>-130.16402921606883</v>
      </c>
      <c r="AX23" s="159">
        <v>-91.925627200992679</v>
      </c>
      <c r="AY23" s="159">
        <v>0</v>
      </c>
      <c r="AZ23" s="159">
        <v>-24.142119492090341</v>
      </c>
      <c r="BA23" s="159">
        <v>0</v>
      </c>
      <c r="BB23" s="159">
        <v>-40</v>
      </c>
      <c r="BC23" s="159">
        <v>-2400.9785175958268</v>
      </c>
      <c r="BD23" s="160">
        <v>-1531.5384319613929</v>
      </c>
      <c r="BE23" s="160">
        <v>0</v>
      </c>
      <c r="BF23" s="160">
        <v>-829.44008563443424</v>
      </c>
      <c r="BG23" s="160">
        <v>0</v>
      </c>
      <c r="BH23" s="160">
        <v>-40</v>
      </c>
      <c r="BI23" s="151">
        <v>62570000</v>
      </c>
      <c r="BJ23" s="122"/>
      <c r="BK23" s="122"/>
      <c r="BL23" s="122"/>
      <c r="BM23" s="122"/>
      <c r="BN23" s="122"/>
      <c r="BO23" s="122"/>
      <c r="BP23" s="126">
        <f t="shared" si="12"/>
        <v>-127.6282026634494</v>
      </c>
      <c r="BQ23" s="126">
        <f t="shared" si="13"/>
        <v>0</v>
      </c>
      <c r="BR23" s="126">
        <f t="shared" si="14"/>
        <v>-69.120007136202844</v>
      </c>
      <c r="BS23" s="126">
        <f t="shared" si="15"/>
        <v>0</v>
      </c>
      <c r="BT23" s="126">
        <f t="shared" si="16"/>
        <v>-3.333333333333333</v>
      </c>
      <c r="BU23" s="126">
        <f t="shared" si="17"/>
        <v>-255.2564053268988</v>
      </c>
      <c r="BV23" s="126">
        <f t="shared" si="18"/>
        <v>0</v>
      </c>
      <c r="BW23" s="126">
        <f t="shared" si="19"/>
        <v>-138.24001427240569</v>
      </c>
      <c r="BX23" s="126">
        <f t="shared" si="20"/>
        <v>0</v>
      </c>
      <c r="BY23" s="126">
        <f t="shared" si="21"/>
        <v>-6.6666666666666661</v>
      </c>
      <c r="BZ23" s="126">
        <f t="shared" si="22"/>
        <v>-382.88460799034817</v>
      </c>
      <c r="CA23" s="126">
        <f t="shared" si="23"/>
        <v>0</v>
      </c>
      <c r="CB23" s="126">
        <f t="shared" si="24"/>
        <v>-207.36002140860853</v>
      </c>
      <c r="CC23" s="126">
        <f t="shared" si="25"/>
        <v>0</v>
      </c>
      <c r="CD23" s="126">
        <f t="shared" si="26"/>
        <v>-10</v>
      </c>
      <c r="CE23" s="126">
        <f t="shared" si="27"/>
        <v>-510.5128106537976</v>
      </c>
      <c r="CF23" s="126">
        <f t="shared" si="28"/>
        <v>0</v>
      </c>
      <c r="CG23" s="126">
        <f t="shared" si="29"/>
        <v>-276.48002854481138</v>
      </c>
      <c r="CH23" s="126">
        <f t="shared" si="30"/>
        <v>0</v>
      </c>
      <c r="CI23" s="126">
        <f t="shared" si="31"/>
        <v>-13.333333333333332</v>
      </c>
      <c r="CJ23" s="126">
        <f t="shared" si="32"/>
        <v>-638.14101331724703</v>
      </c>
      <c r="CK23" s="126">
        <f t="shared" si="33"/>
        <v>0</v>
      </c>
      <c r="CL23" s="126">
        <f t="shared" si="34"/>
        <v>-345.60003568101422</v>
      </c>
      <c r="CM23" s="126">
        <f t="shared" si="35"/>
        <v>0</v>
      </c>
      <c r="CN23" s="126">
        <f t="shared" si="36"/>
        <v>-16.666666666666664</v>
      </c>
      <c r="CO23" s="126">
        <f t="shared" si="37"/>
        <v>-765.76921598069646</v>
      </c>
      <c r="CP23" s="126">
        <f t="shared" si="38"/>
        <v>0</v>
      </c>
      <c r="CQ23" s="126">
        <f t="shared" si="39"/>
        <v>-414.72004281721706</v>
      </c>
      <c r="CR23" s="126">
        <f t="shared" si="40"/>
        <v>0</v>
      </c>
      <c r="CS23" s="126">
        <f t="shared" si="41"/>
        <v>-19.999999999999996</v>
      </c>
      <c r="CT23" s="126">
        <f t="shared" si="42"/>
        <v>-893.39741864414589</v>
      </c>
      <c r="CU23" s="126">
        <f t="shared" si="43"/>
        <v>0</v>
      </c>
      <c r="CV23" s="126">
        <f t="shared" si="44"/>
        <v>-483.84004995341991</v>
      </c>
      <c r="CW23" s="126">
        <f t="shared" si="45"/>
        <v>0</v>
      </c>
      <c r="CX23" s="126">
        <f t="shared" si="46"/>
        <v>-23.333333333333329</v>
      </c>
      <c r="CY23" s="126">
        <f t="shared" si="47"/>
        <v>-1021.0256213075953</v>
      </c>
      <c r="CZ23" s="126">
        <f t="shared" si="48"/>
        <v>0</v>
      </c>
      <c r="DA23" s="126">
        <f t="shared" si="49"/>
        <v>-552.96005708962275</v>
      </c>
      <c r="DB23" s="126">
        <f t="shared" si="50"/>
        <v>0</v>
      </c>
      <c r="DC23" s="126">
        <f t="shared" si="51"/>
        <v>-26.666666666666661</v>
      </c>
      <c r="DD23" s="126">
        <f t="shared" si="52"/>
        <v>-1148.6538239710446</v>
      </c>
      <c r="DE23" s="126">
        <f t="shared" si="53"/>
        <v>0</v>
      </c>
      <c r="DF23" s="126">
        <f t="shared" si="54"/>
        <v>-622.08006422582559</v>
      </c>
      <c r="DG23" s="126">
        <f t="shared" si="55"/>
        <v>0</v>
      </c>
      <c r="DH23" s="126">
        <f t="shared" si="56"/>
        <v>-29.999999999999993</v>
      </c>
      <c r="DI23" s="126">
        <f t="shared" si="57"/>
        <v>-1276.2820266344941</v>
      </c>
      <c r="DJ23" s="126">
        <f t="shared" si="58"/>
        <v>0</v>
      </c>
      <c r="DK23" s="126">
        <f t="shared" si="59"/>
        <v>-691.20007136202844</v>
      </c>
      <c r="DL23" s="126">
        <f t="shared" si="60"/>
        <v>0</v>
      </c>
      <c r="DM23" s="126">
        <f t="shared" si="61"/>
        <v>-33.333333333333329</v>
      </c>
      <c r="DN23" s="126">
        <f t="shared" si="62"/>
        <v>-1403.9102292979435</v>
      </c>
      <c r="DO23" s="126">
        <f t="shared" si="63"/>
        <v>0</v>
      </c>
      <c r="DP23" s="126">
        <f t="shared" si="64"/>
        <v>-760.32007849823128</v>
      </c>
      <c r="DQ23" s="126">
        <f t="shared" si="65"/>
        <v>0</v>
      </c>
      <c r="DR23" s="126">
        <f t="shared" si="66"/>
        <v>-36.666666666666664</v>
      </c>
      <c r="DS23" s="126">
        <f t="shared" si="67"/>
        <v>-1531.5384319613929</v>
      </c>
      <c r="DT23" s="126">
        <f t="shared" si="68"/>
        <v>0</v>
      </c>
      <c r="DU23" s="126">
        <f t="shared" si="69"/>
        <v>-829.44008563443413</v>
      </c>
      <c r="DV23" s="126">
        <f t="shared" si="70"/>
        <v>0</v>
      </c>
      <c r="DW23" s="126">
        <f t="shared" si="71"/>
        <v>-40</v>
      </c>
    </row>
    <row r="24" spans="1:127" customFormat="1" ht="15" customHeight="1" x14ac:dyDescent="0.2">
      <c r="A24" s="163" t="s">
        <v>299</v>
      </c>
      <c r="B24" s="180" t="s">
        <v>300</v>
      </c>
      <c r="C24" s="180" t="s">
        <v>301</v>
      </c>
      <c r="D24" s="180" t="s">
        <v>167</v>
      </c>
      <c r="E24" s="180">
        <v>190</v>
      </c>
      <c r="F24" s="180">
        <v>63.36</v>
      </c>
      <c r="G24" s="165">
        <v>-12038.4</v>
      </c>
      <c r="H24" s="179">
        <v>-12038.400000000001</v>
      </c>
      <c r="I24" s="151"/>
      <c r="J24" s="151" t="s">
        <v>104</v>
      </c>
      <c r="K24" s="151">
        <v>8.3333333333333329E-2</v>
      </c>
      <c r="L24" s="151">
        <v>8.3333333333333329E-2</v>
      </c>
      <c r="M24" s="151">
        <v>8.3333333333333329E-2</v>
      </c>
      <c r="N24" s="151">
        <v>8.3333333333333329E-2</v>
      </c>
      <c r="O24" s="151">
        <v>8.3333333333333329E-2</v>
      </c>
      <c r="P24" s="151">
        <v>8.3333333333333329E-2</v>
      </c>
      <c r="Q24" s="151">
        <v>8.3333333333333329E-2</v>
      </c>
      <c r="R24" s="151">
        <v>8.3333333333333329E-2</v>
      </c>
      <c r="S24" s="151">
        <v>8.3333333333333329E-2</v>
      </c>
      <c r="T24" s="151">
        <v>8.3333333333333329E-2</v>
      </c>
      <c r="U24" s="151">
        <v>8.3333333333333329E-2</v>
      </c>
      <c r="V24" s="151">
        <v>8.3333333333333329E-2</v>
      </c>
      <c r="W24" s="152">
        <v>1</v>
      </c>
      <c r="X24" s="157">
        <v>-1003.1999999999999</v>
      </c>
      <c r="Y24" s="157">
        <v>-1003.1999999999999</v>
      </c>
      <c r="Z24" s="157">
        <v>-1003.1999999999999</v>
      </c>
      <c r="AA24" s="157">
        <v>-1003.1999999999999</v>
      </c>
      <c r="AB24" s="157">
        <v>-1003.1999999999999</v>
      </c>
      <c r="AC24" s="157">
        <v>-1003.1999999999999</v>
      </c>
      <c r="AD24" s="157">
        <v>-1003.1999999999999</v>
      </c>
      <c r="AE24" s="157">
        <v>-1003.1999999999999</v>
      </c>
      <c r="AF24" s="157">
        <v>-1003.1999999999999</v>
      </c>
      <c r="AG24" s="157">
        <v>-1003.1999999999999</v>
      </c>
      <c r="AH24" s="157">
        <v>-1003.1999999999999</v>
      </c>
      <c r="AI24" s="157">
        <v>-1003.1999999999999</v>
      </c>
      <c r="AJ24" s="151">
        <v>1</v>
      </c>
      <c r="AK24" s="151"/>
      <c r="AL24" s="151"/>
      <c r="AM24" s="151"/>
      <c r="AN24" s="151"/>
      <c r="AO24" s="151"/>
      <c r="AP24" s="151"/>
      <c r="AQ24" s="151"/>
      <c r="AR24" s="151"/>
      <c r="AS24" s="152">
        <v>1</v>
      </c>
      <c r="AT24" s="159">
        <v>-12038.4</v>
      </c>
      <c r="AU24" s="159">
        <v>0</v>
      </c>
      <c r="AV24" s="159">
        <v>0</v>
      </c>
      <c r="AW24" s="159">
        <v>0</v>
      </c>
      <c r="AX24" s="159">
        <v>0</v>
      </c>
      <c r="AY24" s="159">
        <v>0</v>
      </c>
      <c r="AZ24" s="159">
        <v>0</v>
      </c>
      <c r="BA24" s="159">
        <v>0</v>
      </c>
      <c r="BB24" s="159">
        <v>0</v>
      </c>
      <c r="BC24" s="159">
        <v>-12038.4</v>
      </c>
      <c r="BD24" s="160">
        <v>-12038.4</v>
      </c>
      <c r="BE24" s="160">
        <v>0</v>
      </c>
      <c r="BF24" s="160">
        <v>0</v>
      </c>
      <c r="BG24" s="160">
        <v>0</v>
      </c>
      <c r="BH24" s="160">
        <v>0</v>
      </c>
      <c r="BI24" s="151">
        <v>62662000</v>
      </c>
      <c r="BJ24" s="122"/>
      <c r="BK24" s="122">
        <f>+IF('FEUILLE 1'!$BJ24="",SUMIFS('FEUILLE 2'!$P:$P,'FEUILLE 2'!$C:$C,"BLF",'FEUILLE 2'!$K:$K,'FEUILLE 1'!$J24),SUMIFS('FEUILLE 2'!$P:$P,'FEUILLE 2'!$C:$C,"BLF",'FEUILLE 2'!$K:$K,'FEUILLE 1'!$J24,'FEUILLE 2'!$B:$B,'FEUILLE 1'!$BJ24))</f>
        <v>0</v>
      </c>
      <c r="BL24" s="145">
        <f>+BK24+SUM(BZ24:CD24)</f>
        <v>-3009.6</v>
      </c>
      <c r="BM24" s="145"/>
      <c r="BN24" s="122"/>
      <c r="BO24" s="147">
        <f>IF(-SUM(BZ24:CD24)-(BK24+BM24)&lt;0,0,-SUM(BZ24:CD24)-(BK24+BM24+BN24))</f>
        <v>3009.6</v>
      </c>
      <c r="BP24" s="126">
        <f t="shared" si="12"/>
        <v>-1003.1999999999999</v>
      </c>
      <c r="BQ24" s="126">
        <f t="shared" si="13"/>
        <v>0</v>
      </c>
      <c r="BR24" s="126">
        <f t="shared" si="14"/>
        <v>0</v>
      </c>
      <c r="BS24" s="126">
        <f t="shared" si="15"/>
        <v>0</v>
      </c>
      <c r="BT24" s="126">
        <f t="shared" si="16"/>
        <v>0</v>
      </c>
      <c r="BU24" s="126">
        <f t="shared" si="17"/>
        <v>-2006.3999999999999</v>
      </c>
      <c r="BV24" s="126">
        <f t="shared" si="18"/>
        <v>0</v>
      </c>
      <c r="BW24" s="126">
        <f t="shared" si="19"/>
        <v>0</v>
      </c>
      <c r="BX24" s="126">
        <f t="shared" si="20"/>
        <v>0</v>
      </c>
      <c r="BY24" s="126">
        <f t="shared" si="21"/>
        <v>0</v>
      </c>
      <c r="BZ24" s="126">
        <f t="shared" si="22"/>
        <v>-3009.6</v>
      </c>
      <c r="CA24" s="126">
        <f t="shared" si="23"/>
        <v>0</v>
      </c>
      <c r="CB24" s="126">
        <f t="shared" si="24"/>
        <v>0</v>
      </c>
      <c r="CC24" s="126">
        <f t="shared" si="25"/>
        <v>0</v>
      </c>
      <c r="CD24" s="126">
        <f t="shared" si="26"/>
        <v>0</v>
      </c>
      <c r="CE24" s="126">
        <f t="shared" si="27"/>
        <v>-4012.7999999999997</v>
      </c>
      <c r="CF24" s="126">
        <f t="shared" si="28"/>
        <v>0</v>
      </c>
      <c r="CG24" s="126">
        <f t="shared" si="29"/>
        <v>0</v>
      </c>
      <c r="CH24" s="126">
        <f t="shared" si="30"/>
        <v>0</v>
      </c>
      <c r="CI24" s="126">
        <f t="shared" si="31"/>
        <v>0</v>
      </c>
      <c r="CJ24" s="126">
        <f t="shared" si="32"/>
        <v>-5016</v>
      </c>
      <c r="CK24" s="126">
        <f t="shared" si="33"/>
        <v>0</v>
      </c>
      <c r="CL24" s="126">
        <f t="shared" si="34"/>
        <v>0</v>
      </c>
      <c r="CM24" s="126">
        <f t="shared" si="35"/>
        <v>0</v>
      </c>
      <c r="CN24" s="126">
        <f t="shared" si="36"/>
        <v>0</v>
      </c>
      <c r="CO24" s="126">
        <f t="shared" si="37"/>
        <v>-6019.2</v>
      </c>
      <c r="CP24" s="126">
        <f t="shared" si="38"/>
        <v>0</v>
      </c>
      <c r="CQ24" s="126">
        <f t="shared" si="39"/>
        <v>0</v>
      </c>
      <c r="CR24" s="126">
        <f t="shared" si="40"/>
        <v>0</v>
      </c>
      <c r="CS24" s="126">
        <f t="shared" si="41"/>
        <v>0</v>
      </c>
      <c r="CT24" s="126">
        <f t="shared" si="42"/>
        <v>-7022.4</v>
      </c>
      <c r="CU24" s="126">
        <f t="shared" si="43"/>
        <v>0</v>
      </c>
      <c r="CV24" s="126">
        <f t="shared" si="44"/>
        <v>0</v>
      </c>
      <c r="CW24" s="126">
        <f t="shared" si="45"/>
        <v>0</v>
      </c>
      <c r="CX24" s="126">
        <f t="shared" si="46"/>
        <v>0</v>
      </c>
      <c r="CY24" s="126">
        <f t="shared" si="47"/>
        <v>-8025.5999999999995</v>
      </c>
      <c r="CZ24" s="126">
        <f t="shared" si="48"/>
        <v>0</v>
      </c>
      <c r="DA24" s="126">
        <f t="shared" si="49"/>
        <v>0</v>
      </c>
      <c r="DB24" s="126">
        <f t="shared" si="50"/>
        <v>0</v>
      </c>
      <c r="DC24" s="126">
        <f t="shared" si="51"/>
        <v>0</v>
      </c>
      <c r="DD24" s="126">
        <f t="shared" si="52"/>
        <v>-9028.7999999999993</v>
      </c>
      <c r="DE24" s="126">
        <f t="shared" si="53"/>
        <v>0</v>
      </c>
      <c r="DF24" s="126">
        <f t="shared" si="54"/>
        <v>0</v>
      </c>
      <c r="DG24" s="126">
        <f t="shared" si="55"/>
        <v>0</v>
      </c>
      <c r="DH24" s="126">
        <f t="shared" si="56"/>
        <v>0</v>
      </c>
      <c r="DI24" s="126">
        <f t="shared" si="57"/>
        <v>-10032</v>
      </c>
      <c r="DJ24" s="126">
        <f t="shared" si="58"/>
        <v>0</v>
      </c>
      <c r="DK24" s="126">
        <f t="shared" si="59"/>
        <v>0</v>
      </c>
      <c r="DL24" s="126">
        <f t="shared" si="60"/>
        <v>0</v>
      </c>
      <c r="DM24" s="126">
        <f t="shared" si="61"/>
        <v>0</v>
      </c>
      <c r="DN24" s="126">
        <f t="shared" si="62"/>
        <v>-11035.2</v>
      </c>
      <c r="DO24" s="126">
        <f t="shared" si="63"/>
        <v>0</v>
      </c>
      <c r="DP24" s="126">
        <f t="shared" si="64"/>
        <v>0</v>
      </c>
      <c r="DQ24" s="126">
        <f t="shared" si="65"/>
        <v>0</v>
      </c>
      <c r="DR24" s="126">
        <f t="shared" si="66"/>
        <v>0</v>
      </c>
      <c r="DS24" s="126">
        <f t="shared" si="67"/>
        <v>-12038.400000000001</v>
      </c>
      <c r="DT24" s="126">
        <f t="shared" si="68"/>
        <v>0</v>
      </c>
      <c r="DU24" s="126">
        <f t="shared" si="69"/>
        <v>0</v>
      </c>
      <c r="DV24" s="126">
        <f t="shared" si="70"/>
        <v>0</v>
      </c>
      <c r="DW24" s="126">
        <f t="shared" si="71"/>
        <v>0</v>
      </c>
    </row>
    <row r="25" spans="1:127" customFormat="1" ht="15" customHeight="1" x14ac:dyDescent="0.2">
      <c r="A25" s="163" t="s">
        <v>302</v>
      </c>
      <c r="B25" s="180" t="s">
        <v>300</v>
      </c>
      <c r="C25" s="180" t="s">
        <v>301</v>
      </c>
      <c r="D25" s="180" t="s">
        <v>167</v>
      </c>
      <c r="E25" s="180">
        <v>4</v>
      </c>
      <c r="F25" s="180">
        <v>63.36</v>
      </c>
      <c r="G25" s="165">
        <v>-253.44</v>
      </c>
      <c r="H25" s="179">
        <v>-253.44000000000003</v>
      </c>
      <c r="I25" s="151"/>
      <c r="J25" s="151" t="s">
        <v>104</v>
      </c>
      <c r="K25" s="151">
        <v>8.3333333333333329E-2</v>
      </c>
      <c r="L25" s="151">
        <v>8.3333333333333329E-2</v>
      </c>
      <c r="M25" s="151">
        <v>8.3333333333333329E-2</v>
      </c>
      <c r="N25" s="151">
        <v>8.3333333333333329E-2</v>
      </c>
      <c r="O25" s="151">
        <v>8.3333333333333329E-2</v>
      </c>
      <c r="P25" s="151">
        <v>8.3333333333333329E-2</v>
      </c>
      <c r="Q25" s="151">
        <v>8.3333333333333329E-2</v>
      </c>
      <c r="R25" s="151">
        <v>8.3333333333333329E-2</v>
      </c>
      <c r="S25" s="151">
        <v>8.3333333333333329E-2</v>
      </c>
      <c r="T25" s="151">
        <v>8.3333333333333329E-2</v>
      </c>
      <c r="U25" s="151">
        <v>8.3333333333333329E-2</v>
      </c>
      <c r="V25" s="151">
        <v>8.3333333333333329E-2</v>
      </c>
      <c r="W25" s="152">
        <v>1</v>
      </c>
      <c r="X25" s="157">
        <v>-21.119999999999997</v>
      </c>
      <c r="Y25" s="157">
        <v>-21.119999999999997</v>
      </c>
      <c r="Z25" s="157">
        <v>-21.119999999999997</v>
      </c>
      <c r="AA25" s="157">
        <v>-21.119999999999997</v>
      </c>
      <c r="AB25" s="157">
        <v>-21.119999999999997</v>
      </c>
      <c r="AC25" s="157">
        <v>-21.119999999999997</v>
      </c>
      <c r="AD25" s="157">
        <v>-21.119999999999997</v>
      </c>
      <c r="AE25" s="157">
        <v>-21.119999999999997</v>
      </c>
      <c r="AF25" s="157">
        <v>-21.119999999999997</v>
      </c>
      <c r="AG25" s="157">
        <v>-21.119999999999997</v>
      </c>
      <c r="AH25" s="157">
        <v>-21.119999999999997</v>
      </c>
      <c r="AI25" s="157">
        <v>-21.119999999999997</v>
      </c>
      <c r="AJ25" s="151">
        <v>1</v>
      </c>
      <c r="AK25" s="151"/>
      <c r="AL25" s="151"/>
      <c r="AM25" s="151"/>
      <c r="AN25" s="151"/>
      <c r="AO25" s="151"/>
      <c r="AP25" s="151"/>
      <c r="AQ25" s="151"/>
      <c r="AR25" s="151"/>
      <c r="AS25" s="152">
        <v>1</v>
      </c>
      <c r="AT25" s="159">
        <v>-253.44</v>
      </c>
      <c r="AU25" s="159">
        <v>0</v>
      </c>
      <c r="AV25" s="159">
        <v>0</v>
      </c>
      <c r="AW25" s="159">
        <v>0</v>
      </c>
      <c r="AX25" s="159">
        <v>0</v>
      </c>
      <c r="AY25" s="159">
        <v>0</v>
      </c>
      <c r="AZ25" s="159">
        <v>0</v>
      </c>
      <c r="BA25" s="159">
        <v>0</v>
      </c>
      <c r="BB25" s="159">
        <v>0</v>
      </c>
      <c r="BC25" s="159">
        <v>-253.44</v>
      </c>
      <c r="BD25" s="160">
        <v>-253.44</v>
      </c>
      <c r="BE25" s="160">
        <v>0</v>
      </c>
      <c r="BF25" s="160">
        <v>0</v>
      </c>
      <c r="BG25" s="160">
        <v>0</v>
      </c>
      <c r="BH25" s="160">
        <v>0</v>
      </c>
      <c r="BI25" s="151">
        <v>62662000</v>
      </c>
      <c r="BJ25" s="122"/>
      <c r="BK25" s="122"/>
      <c r="BL25" s="145">
        <f t="shared" ref="BL25:BL41" si="72">+BK25+SUM(BU25:BY25)</f>
        <v>-42.239999999999995</v>
      </c>
      <c r="BM25" s="145"/>
      <c r="BN25" s="122"/>
      <c r="BO25" s="147">
        <f t="shared" ref="BO25:BO41" si="73">IF(-SUM(BZ25:CD25)-(BK25+BM25)&lt;0,0,-SUM(BZ25:CD25)-(BK25+BM25+BN25))</f>
        <v>63.359999999999992</v>
      </c>
      <c r="BP25" s="126">
        <f t="shared" si="12"/>
        <v>-21.119999999999997</v>
      </c>
      <c r="BQ25" s="126">
        <f t="shared" si="13"/>
        <v>0</v>
      </c>
      <c r="BR25" s="126">
        <f t="shared" si="14"/>
        <v>0</v>
      </c>
      <c r="BS25" s="126">
        <f t="shared" si="15"/>
        <v>0</v>
      </c>
      <c r="BT25" s="126">
        <f t="shared" si="16"/>
        <v>0</v>
      </c>
      <c r="BU25" s="126">
        <f t="shared" si="17"/>
        <v>-42.239999999999995</v>
      </c>
      <c r="BV25" s="126">
        <f t="shared" si="18"/>
        <v>0</v>
      </c>
      <c r="BW25" s="126">
        <f t="shared" si="19"/>
        <v>0</v>
      </c>
      <c r="BX25" s="126">
        <f t="shared" si="20"/>
        <v>0</v>
      </c>
      <c r="BY25" s="126">
        <f t="shared" si="21"/>
        <v>0</v>
      </c>
      <c r="BZ25" s="126">
        <f t="shared" si="22"/>
        <v>-63.359999999999992</v>
      </c>
      <c r="CA25" s="126">
        <f t="shared" si="23"/>
        <v>0</v>
      </c>
      <c r="CB25" s="126">
        <f t="shared" si="24"/>
        <v>0</v>
      </c>
      <c r="CC25" s="126">
        <f t="shared" si="25"/>
        <v>0</v>
      </c>
      <c r="CD25" s="126">
        <f t="shared" si="26"/>
        <v>0</v>
      </c>
      <c r="CE25" s="126">
        <f t="shared" si="27"/>
        <v>-84.47999999999999</v>
      </c>
      <c r="CF25" s="126">
        <f t="shared" si="28"/>
        <v>0</v>
      </c>
      <c r="CG25" s="126">
        <f t="shared" si="29"/>
        <v>0</v>
      </c>
      <c r="CH25" s="126">
        <f t="shared" si="30"/>
        <v>0</v>
      </c>
      <c r="CI25" s="126">
        <f t="shared" si="31"/>
        <v>0</v>
      </c>
      <c r="CJ25" s="126">
        <f t="shared" si="32"/>
        <v>-105.6</v>
      </c>
      <c r="CK25" s="126">
        <f t="shared" si="33"/>
        <v>0</v>
      </c>
      <c r="CL25" s="126">
        <f t="shared" si="34"/>
        <v>0</v>
      </c>
      <c r="CM25" s="126">
        <f t="shared" si="35"/>
        <v>0</v>
      </c>
      <c r="CN25" s="126">
        <f t="shared" si="36"/>
        <v>0</v>
      </c>
      <c r="CO25" s="126">
        <f t="shared" si="37"/>
        <v>-126.72</v>
      </c>
      <c r="CP25" s="126">
        <f t="shared" si="38"/>
        <v>0</v>
      </c>
      <c r="CQ25" s="126">
        <f t="shared" si="39"/>
        <v>0</v>
      </c>
      <c r="CR25" s="126">
        <f t="shared" si="40"/>
        <v>0</v>
      </c>
      <c r="CS25" s="126">
        <f t="shared" si="41"/>
        <v>0</v>
      </c>
      <c r="CT25" s="126">
        <f t="shared" si="42"/>
        <v>-147.84</v>
      </c>
      <c r="CU25" s="126">
        <f t="shared" si="43"/>
        <v>0</v>
      </c>
      <c r="CV25" s="126">
        <f t="shared" si="44"/>
        <v>0</v>
      </c>
      <c r="CW25" s="126">
        <f t="shared" si="45"/>
        <v>0</v>
      </c>
      <c r="CX25" s="126">
        <f t="shared" si="46"/>
        <v>0</v>
      </c>
      <c r="CY25" s="126">
        <f t="shared" si="47"/>
        <v>-168.96</v>
      </c>
      <c r="CZ25" s="126">
        <f t="shared" si="48"/>
        <v>0</v>
      </c>
      <c r="DA25" s="126">
        <f t="shared" si="49"/>
        <v>0</v>
      </c>
      <c r="DB25" s="126">
        <f t="shared" si="50"/>
        <v>0</v>
      </c>
      <c r="DC25" s="126">
        <f t="shared" si="51"/>
        <v>0</v>
      </c>
      <c r="DD25" s="126">
        <f t="shared" si="52"/>
        <v>-190.08</v>
      </c>
      <c r="DE25" s="126">
        <f t="shared" si="53"/>
        <v>0</v>
      </c>
      <c r="DF25" s="126">
        <f t="shared" si="54"/>
        <v>0</v>
      </c>
      <c r="DG25" s="126">
        <f t="shared" si="55"/>
        <v>0</v>
      </c>
      <c r="DH25" s="126">
        <f t="shared" si="56"/>
        <v>0</v>
      </c>
      <c r="DI25" s="126">
        <f t="shared" si="57"/>
        <v>-211.20000000000002</v>
      </c>
      <c r="DJ25" s="126">
        <f t="shared" si="58"/>
        <v>0</v>
      </c>
      <c r="DK25" s="126">
        <f t="shared" si="59"/>
        <v>0</v>
      </c>
      <c r="DL25" s="126">
        <f t="shared" si="60"/>
        <v>0</v>
      </c>
      <c r="DM25" s="126">
        <f t="shared" si="61"/>
        <v>0</v>
      </c>
      <c r="DN25" s="126">
        <f t="shared" si="62"/>
        <v>-232.32000000000002</v>
      </c>
      <c r="DO25" s="126">
        <f t="shared" si="63"/>
        <v>0</v>
      </c>
      <c r="DP25" s="126">
        <f t="shared" si="64"/>
        <v>0</v>
      </c>
      <c r="DQ25" s="126">
        <f t="shared" si="65"/>
        <v>0</v>
      </c>
      <c r="DR25" s="126">
        <f t="shared" si="66"/>
        <v>0</v>
      </c>
      <c r="DS25" s="126">
        <f t="shared" si="67"/>
        <v>-253.44000000000003</v>
      </c>
      <c r="DT25" s="126">
        <f t="shared" si="68"/>
        <v>0</v>
      </c>
      <c r="DU25" s="126">
        <f t="shared" si="69"/>
        <v>0</v>
      </c>
      <c r="DV25" s="126">
        <f t="shared" si="70"/>
        <v>0</v>
      </c>
      <c r="DW25" s="126">
        <f t="shared" si="71"/>
        <v>0</v>
      </c>
    </row>
    <row r="26" spans="1:127" customFormat="1" ht="15" customHeight="1" x14ac:dyDescent="0.2">
      <c r="A26" s="163" t="s">
        <v>303</v>
      </c>
      <c r="B26" s="180" t="s">
        <v>300</v>
      </c>
      <c r="C26" s="180" t="s">
        <v>301</v>
      </c>
      <c r="D26" s="180" t="s">
        <v>295</v>
      </c>
      <c r="E26" s="180">
        <v>12</v>
      </c>
      <c r="F26" s="180">
        <v>100</v>
      </c>
      <c r="G26" s="165">
        <v>-1200</v>
      </c>
      <c r="H26" s="179">
        <v>-1200</v>
      </c>
      <c r="I26" s="151"/>
      <c r="J26" s="151" t="s">
        <v>104</v>
      </c>
      <c r="K26" s="151">
        <v>8.3333333333333329E-2</v>
      </c>
      <c r="L26" s="151">
        <v>8.3333333333333329E-2</v>
      </c>
      <c r="M26" s="151">
        <v>8.3333333333333329E-2</v>
      </c>
      <c r="N26" s="151">
        <v>8.3333333333333329E-2</v>
      </c>
      <c r="O26" s="151">
        <v>8.3333333333333329E-2</v>
      </c>
      <c r="P26" s="151">
        <v>8.3333333333333329E-2</v>
      </c>
      <c r="Q26" s="151">
        <v>8.3333333333333329E-2</v>
      </c>
      <c r="R26" s="151">
        <v>8.3333333333333329E-2</v>
      </c>
      <c r="S26" s="151">
        <v>8.3333333333333329E-2</v>
      </c>
      <c r="T26" s="151">
        <v>8.3333333333333329E-2</v>
      </c>
      <c r="U26" s="151">
        <v>8.3333333333333329E-2</v>
      </c>
      <c r="V26" s="151">
        <v>8.3333333333333329E-2</v>
      </c>
      <c r="W26" s="152">
        <v>1</v>
      </c>
      <c r="X26" s="157">
        <v>-100</v>
      </c>
      <c r="Y26" s="157">
        <v>-100</v>
      </c>
      <c r="Z26" s="157">
        <v>-100</v>
      </c>
      <c r="AA26" s="157">
        <v>-100</v>
      </c>
      <c r="AB26" s="157">
        <v>-100</v>
      </c>
      <c r="AC26" s="157">
        <v>-100</v>
      </c>
      <c r="AD26" s="157">
        <v>-100</v>
      </c>
      <c r="AE26" s="157">
        <v>-100</v>
      </c>
      <c r="AF26" s="157">
        <v>-100</v>
      </c>
      <c r="AG26" s="157">
        <v>-100</v>
      </c>
      <c r="AH26" s="157">
        <v>-100</v>
      </c>
      <c r="AI26" s="157">
        <v>-100</v>
      </c>
      <c r="AJ26" s="151">
        <v>1</v>
      </c>
      <c r="AK26" s="151"/>
      <c r="AL26" s="151"/>
      <c r="AM26" s="151"/>
      <c r="AN26" s="151"/>
      <c r="AO26" s="151"/>
      <c r="AP26" s="151"/>
      <c r="AQ26" s="151"/>
      <c r="AR26" s="151"/>
      <c r="AS26" s="152">
        <v>1</v>
      </c>
      <c r="AT26" s="159">
        <v>-1200</v>
      </c>
      <c r="AU26" s="159">
        <v>0</v>
      </c>
      <c r="AV26" s="159">
        <v>0</v>
      </c>
      <c r="AW26" s="159">
        <v>0</v>
      </c>
      <c r="AX26" s="159">
        <v>0</v>
      </c>
      <c r="AY26" s="159">
        <v>0</v>
      </c>
      <c r="AZ26" s="159">
        <v>0</v>
      </c>
      <c r="BA26" s="159">
        <v>0</v>
      </c>
      <c r="BB26" s="159">
        <v>0</v>
      </c>
      <c r="BC26" s="159">
        <v>-1200</v>
      </c>
      <c r="BD26" s="160">
        <v>-1200</v>
      </c>
      <c r="BE26" s="160">
        <v>0</v>
      </c>
      <c r="BF26" s="160">
        <v>0</v>
      </c>
      <c r="BG26" s="160">
        <v>0</v>
      </c>
      <c r="BH26" s="160">
        <v>0</v>
      </c>
      <c r="BI26" s="151">
        <v>62662000</v>
      </c>
      <c r="BJ26" s="122"/>
      <c r="BK26" s="122"/>
      <c r="BL26" s="145">
        <f t="shared" si="72"/>
        <v>-200</v>
      </c>
      <c r="BM26" s="145"/>
      <c r="BN26" s="122"/>
      <c r="BO26" s="147">
        <f t="shared" si="73"/>
        <v>300</v>
      </c>
      <c r="BP26" s="126">
        <f t="shared" si="12"/>
        <v>-100</v>
      </c>
      <c r="BQ26" s="126">
        <f t="shared" si="13"/>
        <v>0</v>
      </c>
      <c r="BR26" s="126">
        <f t="shared" si="14"/>
        <v>0</v>
      </c>
      <c r="BS26" s="126">
        <f t="shared" si="15"/>
        <v>0</v>
      </c>
      <c r="BT26" s="126">
        <f t="shared" si="16"/>
        <v>0</v>
      </c>
      <c r="BU26" s="126">
        <f t="shared" si="17"/>
        <v>-200</v>
      </c>
      <c r="BV26" s="126">
        <f t="shared" si="18"/>
        <v>0</v>
      </c>
      <c r="BW26" s="126">
        <f t="shared" si="19"/>
        <v>0</v>
      </c>
      <c r="BX26" s="126">
        <f t="shared" si="20"/>
        <v>0</v>
      </c>
      <c r="BY26" s="126">
        <f t="shared" si="21"/>
        <v>0</v>
      </c>
      <c r="BZ26" s="126">
        <f t="shared" si="22"/>
        <v>-300</v>
      </c>
      <c r="CA26" s="126">
        <f t="shared" si="23"/>
        <v>0</v>
      </c>
      <c r="CB26" s="126">
        <f t="shared" si="24"/>
        <v>0</v>
      </c>
      <c r="CC26" s="126">
        <f t="shared" si="25"/>
        <v>0</v>
      </c>
      <c r="CD26" s="126">
        <f t="shared" si="26"/>
        <v>0</v>
      </c>
      <c r="CE26" s="126">
        <f t="shared" si="27"/>
        <v>-400</v>
      </c>
      <c r="CF26" s="126">
        <f t="shared" si="28"/>
        <v>0</v>
      </c>
      <c r="CG26" s="126">
        <f t="shared" si="29"/>
        <v>0</v>
      </c>
      <c r="CH26" s="126">
        <f t="shared" si="30"/>
        <v>0</v>
      </c>
      <c r="CI26" s="126">
        <f t="shared" si="31"/>
        <v>0</v>
      </c>
      <c r="CJ26" s="126">
        <f t="shared" si="32"/>
        <v>-500</v>
      </c>
      <c r="CK26" s="126">
        <f t="shared" si="33"/>
        <v>0</v>
      </c>
      <c r="CL26" s="126">
        <f t="shared" si="34"/>
        <v>0</v>
      </c>
      <c r="CM26" s="126">
        <f t="shared" si="35"/>
        <v>0</v>
      </c>
      <c r="CN26" s="126">
        <f t="shared" si="36"/>
        <v>0</v>
      </c>
      <c r="CO26" s="126">
        <f t="shared" si="37"/>
        <v>-600</v>
      </c>
      <c r="CP26" s="126">
        <f t="shared" si="38"/>
        <v>0</v>
      </c>
      <c r="CQ26" s="126">
        <f t="shared" si="39"/>
        <v>0</v>
      </c>
      <c r="CR26" s="126">
        <f t="shared" si="40"/>
        <v>0</v>
      </c>
      <c r="CS26" s="126">
        <f t="shared" si="41"/>
        <v>0</v>
      </c>
      <c r="CT26" s="126">
        <f t="shared" si="42"/>
        <v>-700</v>
      </c>
      <c r="CU26" s="126">
        <f t="shared" si="43"/>
        <v>0</v>
      </c>
      <c r="CV26" s="126">
        <f t="shared" si="44"/>
        <v>0</v>
      </c>
      <c r="CW26" s="126">
        <f t="shared" si="45"/>
        <v>0</v>
      </c>
      <c r="CX26" s="126">
        <f t="shared" si="46"/>
        <v>0</v>
      </c>
      <c r="CY26" s="126">
        <f t="shared" si="47"/>
        <v>-800</v>
      </c>
      <c r="CZ26" s="126">
        <f t="shared" si="48"/>
        <v>0</v>
      </c>
      <c r="DA26" s="126">
        <f t="shared" si="49"/>
        <v>0</v>
      </c>
      <c r="DB26" s="126">
        <f t="shared" si="50"/>
        <v>0</v>
      </c>
      <c r="DC26" s="126">
        <f t="shared" si="51"/>
        <v>0</v>
      </c>
      <c r="DD26" s="126">
        <f t="shared" si="52"/>
        <v>-900</v>
      </c>
      <c r="DE26" s="126">
        <f t="shared" si="53"/>
        <v>0</v>
      </c>
      <c r="DF26" s="126">
        <f t="shared" si="54"/>
        <v>0</v>
      </c>
      <c r="DG26" s="126">
        <f t="shared" si="55"/>
        <v>0</v>
      </c>
      <c r="DH26" s="126">
        <f t="shared" si="56"/>
        <v>0</v>
      </c>
      <c r="DI26" s="126">
        <f t="shared" si="57"/>
        <v>-1000</v>
      </c>
      <c r="DJ26" s="126">
        <f t="shared" si="58"/>
        <v>0</v>
      </c>
      <c r="DK26" s="126">
        <f t="shared" si="59"/>
        <v>0</v>
      </c>
      <c r="DL26" s="126">
        <f t="shared" si="60"/>
        <v>0</v>
      </c>
      <c r="DM26" s="126">
        <f t="shared" si="61"/>
        <v>0</v>
      </c>
      <c r="DN26" s="126">
        <f t="shared" si="62"/>
        <v>-1100</v>
      </c>
      <c r="DO26" s="126">
        <f t="shared" si="63"/>
        <v>0</v>
      </c>
      <c r="DP26" s="126">
        <f t="shared" si="64"/>
        <v>0</v>
      </c>
      <c r="DQ26" s="126">
        <f t="shared" si="65"/>
        <v>0</v>
      </c>
      <c r="DR26" s="126">
        <f t="shared" si="66"/>
        <v>0</v>
      </c>
      <c r="DS26" s="126">
        <f t="shared" si="67"/>
        <v>-1200</v>
      </c>
      <c r="DT26" s="126">
        <f t="shared" si="68"/>
        <v>0</v>
      </c>
      <c r="DU26" s="126">
        <f t="shared" si="69"/>
        <v>0</v>
      </c>
      <c r="DV26" s="126">
        <f t="shared" si="70"/>
        <v>0</v>
      </c>
      <c r="DW26" s="126">
        <f t="shared" si="71"/>
        <v>0</v>
      </c>
    </row>
    <row r="27" spans="1:127" customFormat="1" ht="15" customHeight="1" x14ac:dyDescent="0.2">
      <c r="A27" s="163" t="s">
        <v>304</v>
      </c>
      <c r="B27" s="180" t="s">
        <v>300</v>
      </c>
      <c r="C27" s="180" t="s">
        <v>301</v>
      </c>
      <c r="D27" s="180" t="s">
        <v>295</v>
      </c>
      <c r="E27" s="180">
        <v>12</v>
      </c>
      <c r="F27" s="180">
        <v>82.75</v>
      </c>
      <c r="G27" s="165">
        <v>-993</v>
      </c>
      <c r="H27" s="179">
        <v>-993</v>
      </c>
      <c r="I27" s="151"/>
      <c r="J27" s="151" t="s">
        <v>104</v>
      </c>
      <c r="K27" s="151">
        <v>8.3333333333333329E-2</v>
      </c>
      <c r="L27" s="151">
        <v>8.3333333333333329E-2</v>
      </c>
      <c r="M27" s="151">
        <v>8.3333333333333329E-2</v>
      </c>
      <c r="N27" s="151">
        <v>8.3333333333333329E-2</v>
      </c>
      <c r="O27" s="151">
        <v>8.3333333333333329E-2</v>
      </c>
      <c r="P27" s="151">
        <v>8.3333333333333329E-2</v>
      </c>
      <c r="Q27" s="151">
        <v>8.3333333333333329E-2</v>
      </c>
      <c r="R27" s="151">
        <v>8.3333333333333329E-2</v>
      </c>
      <c r="S27" s="151">
        <v>8.3333333333333329E-2</v>
      </c>
      <c r="T27" s="151">
        <v>8.3333333333333329E-2</v>
      </c>
      <c r="U27" s="151">
        <v>8.3333333333333329E-2</v>
      </c>
      <c r="V27" s="151">
        <v>8.3333333333333329E-2</v>
      </c>
      <c r="W27" s="152">
        <v>1</v>
      </c>
      <c r="X27" s="157">
        <v>-82.75</v>
      </c>
      <c r="Y27" s="157">
        <v>-82.75</v>
      </c>
      <c r="Z27" s="157">
        <v>-82.75</v>
      </c>
      <c r="AA27" s="157">
        <v>-82.75</v>
      </c>
      <c r="AB27" s="157">
        <v>-82.75</v>
      </c>
      <c r="AC27" s="157">
        <v>-82.75</v>
      </c>
      <c r="AD27" s="157">
        <v>-82.75</v>
      </c>
      <c r="AE27" s="157">
        <v>-82.75</v>
      </c>
      <c r="AF27" s="157">
        <v>-82.75</v>
      </c>
      <c r="AG27" s="157">
        <v>-82.75</v>
      </c>
      <c r="AH27" s="157">
        <v>-82.75</v>
      </c>
      <c r="AI27" s="157">
        <v>-82.75</v>
      </c>
      <c r="AJ27" s="151"/>
      <c r="AK27" s="151">
        <v>1</v>
      </c>
      <c r="AL27" s="151"/>
      <c r="AM27" s="151"/>
      <c r="AN27" s="151"/>
      <c r="AO27" s="151"/>
      <c r="AP27" s="151"/>
      <c r="AQ27" s="151"/>
      <c r="AR27" s="151"/>
      <c r="AS27" s="152">
        <v>1</v>
      </c>
      <c r="AT27" s="159">
        <v>0</v>
      </c>
      <c r="AU27" s="159">
        <v>-993</v>
      </c>
      <c r="AV27" s="159">
        <v>0</v>
      </c>
      <c r="AW27" s="159">
        <v>0</v>
      </c>
      <c r="AX27" s="159">
        <v>0</v>
      </c>
      <c r="AY27" s="159">
        <v>0</v>
      </c>
      <c r="AZ27" s="159">
        <v>0</v>
      </c>
      <c r="BA27" s="159">
        <v>0</v>
      </c>
      <c r="BB27" s="159">
        <v>0</v>
      </c>
      <c r="BC27" s="159">
        <v>-993</v>
      </c>
      <c r="BD27" s="160">
        <v>0</v>
      </c>
      <c r="BE27" s="160">
        <v>0</v>
      </c>
      <c r="BF27" s="160">
        <v>-993</v>
      </c>
      <c r="BG27" s="160">
        <v>0</v>
      </c>
      <c r="BH27" s="160">
        <v>0</v>
      </c>
      <c r="BI27" s="151">
        <v>62662000</v>
      </c>
      <c r="BJ27" s="122" t="s">
        <v>859</v>
      </c>
      <c r="BK27" s="122">
        <f>+IF('FEUILLE 1'!$BJ27="",SUMIFS('FEUILLE 2'!$P:$P,'FEUILLE 2'!$C:$C,"BLF",'FEUILLE 2'!$K:$K,'FEUILLE 1'!$J27),SUMIFS('FEUILLE 2'!$P:$P,'FEUILLE 2'!$C:$C,"BLF",'FEUILLE 2'!$K:$K,'FEUILLE 1'!$J27,'FEUILLE 2'!$B:$B,'FEUILLE 1'!$BJ27))</f>
        <v>0</v>
      </c>
      <c r="BL27" s="145">
        <f t="shared" si="72"/>
        <v>-165.5</v>
      </c>
      <c r="BM27" s="145"/>
      <c r="BN27" s="122"/>
      <c r="BO27" s="147">
        <f t="shared" si="73"/>
        <v>248.25</v>
      </c>
      <c r="BP27" s="126">
        <f t="shared" si="12"/>
        <v>0</v>
      </c>
      <c r="BQ27" s="126">
        <f t="shared" si="13"/>
        <v>0</v>
      </c>
      <c r="BR27" s="126">
        <f t="shared" si="14"/>
        <v>-82.75</v>
      </c>
      <c r="BS27" s="126">
        <f t="shared" si="15"/>
        <v>0</v>
      </c>
      <c r="BT27" s="126">
        <f t="shared" si="16"/>
        <v>0</v>
      </c>
      <c r="BU27" s="126">
        <f t="shared" si="17"/>
        <v>0</v>
      </c>
      <c r="BV27" s="126">
        <f t="shared" si="18"/>
        <v>0</v>
      </c>
      <c r="BW27" s="126">
        <f t="shared" si="19"/>
        <v>-165.5</v>
      </c>
      <c r="BX27" s="126">
        <f t="shared" si="20"/>
        <v>0</v>
      </c>
      <c r="BY27" s="126">
        <f t="shared" si="21"/>
        <v>0</v>
      </c>
      <c r="BZ27" s="126">
        <f t="shared" si="22"/>
        <v>0</v>
      </c>
      <c r="CA27" s="126">
        <f t="shared" si="23"/>
        <v>0</v>
      </c>
      <c r="CB27" s="126">
        <f t="shared" si="24"/>
        <v>-248.25</v>
      </c>
      <c r="CC27" s="126">
        <f t="shared" si="25"/>
        <v>0</v>
      </c>
      <c r="CD27" s="126">
        <f t="shared" si="26"/>
        <v>0</v>
      </c>
      <c r="CE27" s="126">
        <f t="shared" si="27"/>
        <v>0</v>
      </c>
      <c r="CF27" s="126">
        <f t="shared" si="28"/>
        <v>0</v>
      </c>
      <c r="CG27" s="126">
        <f t="shared" si="29"/>
        <v>-331</v>
      </c>
      <c r="CH27" s="126">
        <f t="shared" si="30"/>
        <v>0</v>
      </c>
      <c r="CI27" s="126">
        <f t="shared" si="31"/>
        <v>0</v>
      </c>
      <c r="CJ27" s="126">
        <f t="shared" si="32"/>
        <v>0</v>
      </c>
      <c r="CK27" s="126">
        <f t="shared" si="33"/>
        <v>0</v>
      </c>
      <c r="CL27" s="126">
        <f t="shared" si="34"/>
        <v>-413.75</v>
      </c>
      <c r="CM27" s="126">
        <f t="shared" si="35"/>
        <v>0</v>
      </c>
      <c r="CN27" s="126">
        <f t="shared" si="36"/>
        <v>0</v>
      </c>
      <c r="CO27" s="126">
        <f t="shared" si="37"/>
        <v>0</v>
      </c>
      <c r="CP27" s="126">
        <f t="shared" si="38"/>
        <v>0</v>
      </c>
      <c r="CQ27" s="126">
        <f t="shared" si="39"/>
        <v>-496.5</v>
      </c>
      <c r="CR27" s="126">
        <f t="shared" si="40"/>
        <v>0</v>
      </c>
      <c r="CS27" s="126">
        <f t="shared" si="41"/>
        <v>0</v>
      </c>
      <c r="CT27" s="126">
        <f t="shared" si="42"/>
        <v>0</v>
      </c>
      <c r="CU27" s="126">
        <f t="shared" si="43"/>
        <v>0</v>
      </c>
      <c r="CV27" s="126">
        <f t="shared" si="44"/>
        <v>-579.25</v>
      </c>
      <c r="CW27" s="126">
        <f t="shared" si="45"/>
        <v>0</v>
      </c>
      <c r="CX27" s="126">
        <f t="shared" si="46"/>
        <v>0</v>
      </c>
      <c r="CY27" s="126">
        <f t="shared" si="47"/>
        <v>0</v>
      </c>
      <c r="CZ27" s="126">
        <f t="shared" si="48"/>
        <v>0</v>
      </c>
      <c r="DA27" s="126">
        <f t="shared" si="49"/>
        <v>-662</v>
      </c>
      <c r="DB27" s="126">
        <f t="shared" si="50"/>
        <v>0</v>
      </c>
      <c r="DC27" s="126">
        <f t="shared" si="51"/>
        <v>0</v>
      </c>
      <c r="DD27" s="126">
        <f t="shared" si="52"/>
        <v>0</v>
      </c>
      <c r="DE27" s="126">
        <f t="shared" si="53"/>
        <v>0</v>
      </c>
      <c r="DF27" s="126">
        <f t="shared" si="54"/>
        <v>-744.75</v>
      </c>
      <c r="DG27" s="126">
        <f t="shared" si="55"/>
        <v>0</v>
      </c>
      <c r="DH27" s="126">
        <f t="shared" si="56"/>
        <v>0</v>
      </c>
      <c r="DI27" s="126">
        <f t="shared" si="57"/>
        <v>0</v>
      </c>
      <c r="DJ27" s="126">
        <f t="shared" si="58"/>
        <v>0</v>
      </c>
      <c r="DK27" s="126">
        <f t="shared" si="59"/>
        <v>-827.5</v>
      </c>
      <c r="DL27" s="126">
        <f t="shared" si="60"/>
        <v>0</v>
      </c>
      <c r="DM27" s="126">
        <f t="shared" si="61"/>
        <v>0</v>
      </c>
      <c r="DN27" s="126">
        <f t="shared" si="62"/>
        <v>0</v>
      </c>
      <c r="DO27" s="126">
        <f t="shared" si="63"/>
        <v>0</v>
      </c>
      <c r="DP27" s="126">
        <f t="shared" si="64"/>
        <v>-910.25</v>
      </c>
      <c r="DQ27" s="126">
        <f t="shared" si="65"/>
        <v>0</v>
      </c>
      <c r="DR27" s="126">
        <f t="shared" si="66"/>
        <v>0</v>
      </c>
      <c r="DS27" s="126">
        <f t="shared" si="67"/>
        <v>0</v>
      </c>
      <c r="DT27" s="126">
        <f t="shared" si="68"/>
        <v>0</v>
      </c>
      <c r="DU27" s="126">
        <f t="shared" si="69"/>
        <v>-993</v>
      </c>
      <c r="DV27" s="126">
        <f t="shared" si="70"/>
        <v>0</v>
      </c>
      <c r="DW27" s="126">
        <f t="shared" si="71"/>
        <v>0</v>
      </c>
    </row>
    <row r="28" spans="1:127" customFormat="1" ht="15" customHeight="1" x14ac:dyDescent="0.2">
      <c r="A28" s="163" t="s">
        <v>305</v>
      </c>
      <c r="B28" s="180" t="s">
        <v>300</v>
      </c>
      <c r="C28" s="180" t="s">
        <v>301</v>
      </c>
      <c r="D28" s="180" t="s">
        <v>295</v>
      </c>
      <c r="E28" s="180">
        <v>12</v>
      </c>
      <c r="F28" s="180">
        <v>81.75</v>
      </c>
      <c r="G28" s="165">
        <v>-981</v>
      </c>
      <c r="H28" s="179">
        <v>-981</v>
      </c>
      <c r="I28" s="151"/>
      <c r="J28" s="151" t="s">
        <v>104</v>
      </c>
      <c r="K28" s="151">
        <v>8.3333333333333329E-2</v>
      </c>
      <c r="L28" s="151">
        <v>8.3333333333333329E-2</v>
      </c>
      <c r="M28" s="151">
        <v>8.3333333333333329E-2</v>
      </c>
      <c r="N28" s="151">
        <v>8.3333333333333329E-2</v>
      </c>
      <c r="O28" s="151">
        <v>8.3333333333333329E-2</v>
      </c>
      <c r="P28" s="151">
        <v>8.3333333333333329E-2</v>
      </c>
      <c r="Q28" s="151">
        <v>8.3333333333333329E-2</v>
      </c>
      <c r="R28" s="151">
        <v>8.3333333333333329E-2</v>
      </c>
      <c r="S28" s="151">
        <v>8.3333333333333329E-2</v>
      </c>
      <c r="T28" s="151">
        <v>8.3333333333333329E-2</v>
      </c>
      <c r="U28" s="151">
        <v>8.3333333333333329E-2</v>
      </c>
      <c r="V28" s="151">
        <v>8.3333333333333329E-2</v>
      </c>
      <c r="W28" s="152">
        <v>1</v>
      </c>
      <c r="X28" s="157">
        <v>-81.75</v>
      </c>
      <c r="Y28" s="157">
        <v>-81.75</v>
      </c>
      <c r="Z28" s="157">
        <v>-81.75</v>
      </c>
      <c r="AA28" s="157">
        <v>-81.75</v>
      </c>
      <c r="AB28" s="157">
        <v>-81.75</v>
      </c>
      <c r="AC28" s="157">
        <v>-81.75</v>
      </c>
      <c r="AD28" s="157">
        <v>-81.75</v>
      </c>
      <c r="AE28" s="157">
        <v>-81.75</v>
      </c>
      <c r="AF28" s="157">
        <v>-81.75</v>
      </c>
      <c r="AG28" s="157">
        <v>-81.75</v>
      </c>
      <c r="AH28" s="157">
        <v>-81.75</v>
      </c>
      <c r="AI28" s="157">
        <v>-81.75</v>
      </c>
      <c r="AJ28" s="151"/>
      <c r="AK28" s="151"/>
      <c r="AL28" s="151">
        <v>1</v>
      </c>
      <c r="AM28" s="151"/>
      <c r="AN28" s="151"/>
      <c r="AO28" s="151"/>
      <c r="AP28" s="151"/>
      <c r="AQ28" s="151"/>
      <c r="AR28" s="151"/>
      <c r="AS28" s="152">
        <v>1</v>
      </c>
      <c r="AT28" s="159">
        <v>0</v>
      </c>
      <c r="AU28" s="159">
        <v>0</v>
      </c>
      <c r="AV28" s="159">
        <v>-981</v>
      </c>
      <c r="AW28" s="159">
        <v>0</v>
      </c>
      <c r="AX28" s="159">
        <v>0</v>
      </c>
      <c r="AY28" s="159">
        <v>0</v>
      </c>
      <c r="AZ28" s="159">
        <v>0</v>
      </c>
      <c r="BA28" s="159">
        <v>0</v>
      </c>
      <c r="BB28" s="159">
        <v>0</v>
      </c>
      <c r="BC28" s="159">
        <v>-981</v>
      </c>
      <c r="BD28" s="160">
        <v>0</v>
      </c>
      <c r="BE28" s="160">
        <v>0</v>
      </c>
      <c r="BF28" s="160">
        <v>-981</v>
      </c>
      <c r="BG28" s="160">
        <v>0</v>
      </c>
      <c r="BH28" s="160">
        <v>0</v>
      </c>
      <c r="BI28" s="151">
        <v>62662000</v>
      </c>
      <c r="BJ28" s="122" t="s">
        <v>867</v>
      </c>
      <c r="BK28" s="122">
        <f>+IF('FEUILLE 1'!$BJ28="",SUMIFS('FEUILLE 2'!$P:$P,'FEUILLE 2'!$C:$C,"BLF",'FEUILLE 2'!$K:$K,'FEUILLE 1'!$J28),SUMIFS('FEUILLE 2'!$P:$P,'FEUILLE 2'!$C:$C,"BLF",'FEUILLE 2'!$K:$K,'FEUILLE 1'!$J28,'FEUILLE 2'!$B:$B,'FEUILLE 1'!$BJ28))</f>
        <v>0</v>
      </c>
      <c r="BL28" s="145">
        <f t="shared" si="72"/>
        <v>-163.5</v>
      </c>
      <c r="BM28" s="145"/>
      <c r="BN28" s="122"/>
      <c r="BO28" s="147">
        <f t="shared" si="73"/>
        <v>245.25</v>
      </c>
      <c r="BP28" s="126">
        <f t="shared" si="12"/>
        <v>0</v>
      </c>
      <c r="BQ28" s="126">
        <f t="shared" si="13"/>
        <v>0</v>
      </c>
      <c r="BR28" s="126">
        <f t="shared" si="14"/>
        <v>-81.75</v>
      </c>
      <c r="BS28" s="126">
        <f t="shared" si="15"/>
        <v>0</v>
      </c>
      <c r="BT28" s="126">
        <f t="shared" si="16"/>
        <v>0</v>
      </c>
      <c r="BU28" s="126">
        <f t="shared" si="17"/>
        <v>0</v>
      </c>
      <c r="BV28" s="126">
        <f t="shared" si="18"/>
        <v>0</v>
      </c>
      <c r="BW28" s="126">
        <f t="shared" si="19"/>
        <v>-163.5</v>
      </c>
      <c r="BX28" s="126">
        <f t="shared" si="20"/>
        <v>0</v>
      </c>
      <c r="BY28" s="126">
        <f t="shared" si="21"/>
        <v>0</v>
      </c>
      <c r="BZ28" s="126">
        <f t="shared" si="22"/>
        <v>0</v>
      </c>
      <c r="CA28" s="126">
        <f t="shared" si="23"/>
        <v>0</v>
      </c>
      <c r="CB28" s="126">
        <f t="shared" si="24"/>
        <v>-245.25</v>
      </c>
      <c r="CC28" s="126">
        <f t="shared" si="25"/>
        <v>0</v>
      </c>
      <c r="CD28" s="126">
        <f t="shared" si="26"/>
        <v>0</v>
      </c>
      <c r="CE28" s="126">
        <f t="shared" si="27"/>
        <v>0</v>
      </c>
      <c r="CF28" s="126">
        <f t="shared" si="28"/>
        <v>0</v>
      </c>
      <c r="CG28" s="126">
        <f t="shared" si="29"/>
        <v>-327</v>
      </c>
      <c r="CH28" s="126">
        <f t="shared" si="30"/>
        <v>0</v>
      </c>
      <c r="CI28" s="126">
        <f t="shared" si="31"/>
        <v>0</v>
      </c>
      <c r="CJ28" s="126">
        <f t="shared" si="32"/>
        <v>0</v>
      </c>
      <c r="CK28" s="126">
        <f t="shared" si="33"/>
        <v>0</v>
      </c>
      <c r="CL28" s="126">
        <f t="shared" si="34"/>
        <v>-408.75</v>
      </c>
      <c r="CM28" s="126">
        <f t="shared" si="35"/>
        <v>0</v>
      </c>
      <c r="CN28" s="126">
        <f t="shared" si="36"/>
        <v>0</v>
      </c>
      <c r="CO28" s="126">
        <f t="shared" si="37"/>
        <v>0</v>
      </c>
      <c r="CP28" s="126">
        <f t="shared" si="38"/>
        <v>0</v>
      </c>
      <c r="CQ28" s="126">
        <f t="shared" si="39"/>
        <v>-490.5</v>
      </c>
      <c r="CR28" s="126">
        <f t="shared" si="40"/>
        <v>0</v>
      </c>
      <c r="CS28" s="126">
        <f t="shared" si="41"/>
        <v>0</v>
      </c>
      <c r="CT28" s="126">
        <f t="shared" si="42"/>
        <v>0</v>
      </c>
      <c r="CU28" s="126">
        <f t="shared" si="43"/>
        <v>0</v>
      </c>
      <c r="CV28" s="126">
        <f t="shared" si="44"/>
        <v>-572.25</v>
      </c>
      <c r="CW28" s="126">
        <f t="shared" si="45"/>
        <v>0</v>
      </c>
      <c r="CX28" s="126">
        <f t="shared" si="46"/>
        <v>0</v>
      </c>
      <c r="CY28" s="126">
        <f t="shared" si="47"/>
        <v>0</v>
      </c>
      <c r="CZ28" s="126">
        <f t="shared" si="48"/>
        <v>0</v>
      </c>
      <c r="DA28" s="126">
        <f t="shared" si="49"/>
        <v>-654</v>
      </c>
      <c r="DB28" s="126">
        <f t="shared" si="50"/>
        <v>0</v>
      </c>
      <c r="DC28" s="126">
        <f t="shared" si="51"/>
        <v>0</v>
      </c>
      <c r="DD28" s="126">
        <f t="shared" si="52"/>
        <v>0</v>
      </c>
      <c r="DE28" s="126">
        <f t="shared" si="53"/>
        <v>0</v>
      </c>
      <c r="DF28" s="126">
        <f t="shared" si="54"/>
        <v>-735.75</v>
      </c>
      <c r="DG28" s="126">
        <f t="shared" si="55"/>
        <v>0</v>
      </c>
      <c r="DH28" s="126">
        <f t="shared" si="56"/>
        <v>0</v>
      </c>
      <c r="DI28" s="126">
        <f t="shared" si="57"/>
        <v>0</v>
      </c>
      <c r="DJ28" s="126">
        <f t="shared" si="58"/>
        <v>0</v>
      </c>
      <c r="DK28" s="126">
        <f t="shared" si="59"/>
        <v>-817.5</v>
      </c>
      <c r="DL28" s="126">
        <f t="shared" si="60"/>
        <v>0</v>
      </c>
      <c r="DM28" s="126">
        <f t="shared" si="61"/>
        <v>0</v>
      </c>
      <c r="DN28" s="126">
        <f t="shared" si="62"/>
        <v>0</v>
      </c>
      <c r="DO28" s="126">
        <f t="shared" si="63"/>
        <v>0</v>
      </c>
      <c r="DP28" s="126">
        <f t="shared" si="64"/>
        <v>-899.25</v>
      </c>
      <c r="DQ28" s="126">
        <f t="shared" si="65"/>
        <v>0</v>
      </c>
      <c r="DR28" s="126">
        <f t="shared" si="66"/>
        <v>0</v>
      </c>
      <c r="DS28" s="126">
        <f t="shared" si="67"/>
        <v>0</v>
      </c>
      <c r="DT28" s="126">
        <f t="shared" si="68"/>
        <v>0</v>
      </c>
      <c r="DU28" s="126">
        <f t="shared" si="69"/>
        <v>-981</v>
      </c>
      <c r="DV28" s="126">
        <f t="shared" si="70"/>
        <v>0</v>
      </c>
      <c r="DW28" s="126">
        <f t="shared" si="71"/>
        <v>0</v>
      </c>
    </row>
    <row r="29" spans="1:127" customFormat="1" ht="15" customHeight="1" x14ac:dyDescent="0.2">
      <c r="A29" s="163" t="s">
        <v>306</v>
      </c>
      <c r="B29" s="180" t="s">
        <v>300</v>
      </c>
      <c r="C29" s="180" t="s">
        <v>301</v>
      </c>
      <c r="D29" s="180" t="s">
        <v>295</v>
      </c>
      <c r="E29" s="180">
        <v>12</v>
      </c>
      <c r="F29" s="181">
        <v>45</v>
      </c>
      <c r="G29" s="165">
        <v>-540</v>
      </c>
      <c r="H29" s="179">
        <v>-540</v>
      </c>
      <c r="I29" s="151"/>
      <c r="J29" s="151" t="s">
        <v>104</v>
      </c>
      <c r="K29" s="151">
        <v>8.3333333333333329E-2</v>
      </c>
      <c r="L29" s="151">
        <v>8.3333333333333329E-2</v>
      </c>
      <c r="M29" s="151">
        <v>8.3333333333333329E-2</v>
      </c>
      <c r="N29" s="151">
        <v>8.3333333333333329E-2</v>
      </c>
      <c r="O29" s="151">
        <v>8.3333333333333329E-2</v>
      </c>
      <c r="P29" s="151">
        <v>8.3333333333333329E-2</v>
      </c>
      <c r="Q29" s="151">
        <v>8.3333333333333329E-2</v>
      </c>
      <c r="R29" s="151">
        <v>8.3333333333333329E-2</v>
      </c>
      <c r="S29" s="151">
        <v>8.3333333333333329E-2</v>
      </c>
      <c r="T29" s="151">
        <v>8.3333333333333329E-2</v>
      </c>
      <c r="U29" s="151">
        <v>8.3333333333333329E-2</v>
      </c>
      <c r="V29" s="151">
        <v>8.3333333333333329E-2</v>
      </c>
      <c r="W29" s="152">
        <v>1</v>
      </c>
      <c r="X29" s="157">
        <v>-45</v>
      </c>
      <c r="Y29" s="157">
        <v>-45</v>
      </c>
      <c r="Z29" s="157">
        <v>-45</v>
      </c>
      <c r="AA29" s="157">
        <v>-45</v>
      </c>
      <c r="AB29" s="157">
        <v>-45</v>
      </c>
      <c r="AC29" s="157">
        <v>-45</v>
      </c>
      <c r="AD29" s="157">
        <v>-45</v>
      </c>
      <c r="AE29" s="157">
        <v>-45</v>
      </c>
      <c r="AF29" s="157">
        <v>-45</v>
      </c>
      <c r="AG29" s="157">
        <v>-45</v>
      </c>
      <c r="AH29" s="157">
        <v>-45</v>
      </c>
      <c r="AI29" s="157">
        <v>-45</v>
      </c>
      <c r="AJ29" s="151"/>
      <c r="AK29" s="151"/>
      <c r="AL29" s="151">
        <v>1</v>
      </c>
      <c r="AM29" s="151"/>
      <c r="AN29" s="151"/>
      <c r="AO29" s="151"/>
      <c r="AP29" s="151"/>
      <c r="AQ29" s="151"/>
      <c r="AR29" s="151"/>
      <c r="AS29" s="152">
        <v>1</v>
      </c>
      <c r="AT29" s="159">
        <v>0</v>
      </c>
      <c r="AU29" s="159">
        <v>0</v>
      </c>
      <c r="AV29" s="159">
        <v>-540</v>
      </c>
      <c r="AW29" s="159">
        <v>0</v>
      </c>
      <c r="AX29" s="159">
        <v>0</v>
      </c>
      <c r="AY29" s="159">
        <v>0</v>
      </c>
      <c r="AZ29" s="159">
        <v>0</v>
      </c>
      <c r="BA29" s="159">
        <v>0</v>
      </c>
      <c r="BB29" s="159">
        <v>0</v>
      </c>
      <c r="BC29" s="159">
        <v>-540</v>
      </c>
      <c r="BD29" s="160">
        <v>0</v>
      </c>
      <c r="BE29" s="160">
        <v>0</v>
      </c>
      <c r="BF29" s="160">
        <v>-540</v>
      </c>
      <c r="BG29" s="160">
        <v>0</v>
      </c>
      <c r="BH29" s="160">
        <v>0</v>
      </c>
      <c r="BI29" s="151">
        <v>62662000</v>
      </c>
      <c r="BJ29" s="122"/>
      <c r="BK29" s="122">
        <f>+IF('FEUILLE 1'!$BJ29="",SUMIFS('FEUILLE 2'!$P:$P,'FEUILLE 2'!$C:$C,"BLF",'FEUILLE 2'!$K:$K,'FEUILLE 1'!$J29),SUMIFS('FEUILLE 2'!$P:$P,'FEUILLE 2'!$C:$C,"BLF",'FEUILLE 2'!$K:$K,'FEUILLE 1'!$J29,'FEUILLE 2'!$B:$B,'FEUILLE 1'!$BJ29))</f>
        <v>0</v>
      </c>
      <c r="BL29" s="145">
        <f t="shared" si="72"/>
        <v>-90</v>
      </c>
      <c r="BM29" s="145"/>
      <c r="BN29" s="122"/>
      <c r="BO29" s="147">
        <f t="shared" si="73"/>
        <v>135</v>
      </c>
      <c r="BP29" s="126">
        <f t="shared" si="12"/>
        <v>0</v>
      </c>
      <c r="BQ29" s="126">
        <f t="shared" si="13"/>
        <v>0</v>
      </c>
      <c r="BR29" s="126">
        <f t="shared" si="14"/>
        <v>-45</v>
      </c>
      <c r="BS29" s="126">
        <f t="shared" si="15"/>
        <v>0</v>
      </c>
      <c r="BT29" s="126">
        <f t="shared" si="16"/>
        <v>0</v>
      </c>
      <c r="BU29" s="126">
        <f t="shared" si="17"/>
        <v>0</v>
      </c>
      <c r="BV29" s="126">
        <f t="shared" si="18"/>
        <v>0</v>
      </c>
      <c r="BW29" s="126">
        <f t="shared" si="19"/>
        <v>-90</v>
      </c>
      <c r="BX29" s="126">
        <f t="shared" si="20"/>
        <v>0</v>
      </c>
      <c r="BY29" s="126">
        <f t="shared" si="21"/>
        <v>0</v>
      </c>
      <c r="BZ29" s="126">
        <f t="shared" si="22"/>
        <v>0</v>
      </c>
      <c r="CA29" s="126">
        <f t="shared" si="23"/>
        <v>0</v>
      </c>
      <c r="CB29" s="126">
        <f t="shared" si="24"/>
        <v>-135</v>
      </c>
      <c r="CC29" s="126">
        <f t="shared" si="25"/>
        <v>0</v>
      </c>
      <c r="CD29" s="126">
        <f t="shared" si="26"/>
        <v>0</v>
      </c>
      <c r="CE29" s="126">
        <f t="shared" si="27"/>
        <v>0</v>
      </c>
      <c r="CF29" s="126">
        <f t="shared" si="28"/>
        <v>0</v>
      </c>
      <c r="CG29" s="126">
        <f t="shared" si="29"/>
        <v>-180</v>
      </c>
      <c r="CH29" s="126">
        <f t="shared" si="30"/>
        <v>0</v>
      </c>
      <c r="CI29" s="126">
        <f t="shared" si="31"/>
        <v>0</v>
      </c>
      <c r="CJ29" s="126">
        <f t="shared" si="32"/>
        <v>0</v>
      </c>
      <c r="CK29" s="126">
        <f t="shared" si="33"/>
        <v>0</v>
      </c>
      <c r="CL29" s="126">
        <f t="shared" si="34"/>
        <v>-225</v>
      </c>
      <c r="CM29" s="126">
        <f t="shared" si="35"/>
        <v>0</v>
      </c>
      <c r="CN29" s="126">
        <f t="shared" si="36"/>
        <v>0</v>
      </c>
      <c r="CO29" s="126">
        <f t="shared" si="37"/>
        <v>0</v>
      </c>
      <c r="CP29" s="126">
        <f t="shared" si="38"/>
        <v>0</v>
      </c>
      <c r="CQ29" s="126">
        <f t="shared" si="39"/>
        <v>-270</v>
      </c>
      <c r="CR29" s="126">
        <f t="shared" si="40"/>
        <v>0</v>
      </c>
      <c r="CS29" s="126">
        <f t="shared" si="41"/>
        <v>0</v>
      </c>
      <c r="CT29" s="126">
        <f t="shared" si="42"/>
        <v>0</v>
      </c>
      <c r="CU29" s="126">
        <f t="shared" si="43"/>
        <v>0</v>
      </c>
      <c r="CV29" s="126">
        <f t="shared" si="44"/>
        <v>-315</v>
      </c>
      <c r="CW29" s="126">
        <f t="shared" si="45"/>
        <v>0</v>
      </c>
      <c r="CX29" s="126">
        <f t="shared" si="46"/>
        <v>0</v>
      </c>
      <c r="CY29" s="126">
        <f t="shared" si="47"/>
        <v>0</v>
      </c>
      <c r="CZ29" s="126">
        <f t="shared" si="48"/>
        <v>0</v>
      </c>
      <c r="DA29" s="126">
        <f t="shared" si="49"/>
        <v>-360</v>
      </c>
      <c r="DB29" s="126">
        <f t="shared" si="50"/>
        <v>0</v>
      </c>
      <c r="DC29" s="126">
        <f t="shared" si="51"/>
        <v>0</v>
      </c>
      <c r="DD29" s="126">
        <f t="shared" si="52"/>
        <v>0</v>
      </c>
      <c r="DE29" s="126">
        <f t="shared" si="53"/>
        <v>0</v>
      </c>
      <c r="DF29" s="126">
        <f t="shared" si="54"/>
        <v>-405</v>
      </c>
      <c r="DG29" s="126">
        <f t="shared" si="55"/>
        <v>0</v>
      </c>
      <c r="DH29" s="126">
        <f t="shared" si="56"/>
        <v>0</v>
      </c>
      <c r="DI29" s="126">
        <f t="shared" si="57"/>
        <v>0</v>
      </c>
      <c r="DJ29" s="126">
        <f t="shared" si="58"/>
        <v>0</v>
      </c>
      <c r="DK29" s="126">
        <f t="shared" si="59"/>
        <v>-450</v>
      </c>
      <c r="DL29" s="126">
        <f t="shared" si="60"/>
        <v>0</v>
      </c>
      <c r="DM29" s="126">
        <f t="shared" si="61"/>
        <v>0</v>
      </c>
      <c r="DN29" s="126">
        <f t="shared" si="62"/>
        <v>0</v>
      </c>
      <c r="DO29" s="126">
        <f t="shared" si="63"/>
        <v>0</v>
      </c>
      <c r="DP29" s="126">
        <f t="shared" si="64"/>
        <v>-495</v>
      </c>
      <c r="DQ29" s="126">
        <f t="shared" si="65"/>
        <v>0</v>
      </c>
      <c r="DR29" s="126">
        <f t="shared" si="66"/>
        <v>0</v>
      </c>
      <c r="DS29" s="126">
        <f t="shared" si="67"/>
        <v>0</v>
      </c>
      <c r="DT29" s="126">
        <f t="shared" si="68"/>
        <v>0</v>
      </c>
      <c r="DU29" s="126">
        <f t="shared" si="69"/>
        <v>-540</v>
      </c>
      <c r="DV29" s="126">
        <f t="shared" si="70"/>
        <v>0</v>
      </c>
      <c r="DW29" s="126">
        <f t="shared" si="71"/>
        <v>0</v>
      </c>
    </row>
    <row r="30" spans="1:127" customFormat="1" ht="15" customHeight="1" x14ac:dyDescent="0.2">
      <c r="A30" s="163" t="s">
        <v>307</v>
      </c>
      <c r="B30" s="180" t="s">
        <v>300</v>
      </c>
      <c r="C30" s="180" t="s">
        <v>301</v>
      </c>
      <c r="D30" s="180" t="s">
        <v>295</v>
      </c>
      <c r="E30" s="180">
        <v>12</v>
      </c>
      <c r="F30" s="180">
        <v>76.75</v>
      </c>
      <c r="G30" s="165">
        <v>-921</v>
      </c>
      <c r="H30" s="179">
        <v>-921</v>
      </c>
      <c r="I30" s="151"/>
      <c r="J30" s="151" t="s">
        <v>104</v>
      </c>
      <c r="K30" s="151">
        <v>8.3333333333333329E-2</v>
      </c>
      <c r="L30" s="151">
        <v>8.3333333333333329E-2</v>
      </c>
      <c r="M30" s="151">
        <v>8.3333333333333329E-2</v>
      </c>
      <c r="N30" s="151">
        <v>8.3333333333333329E-2</v>
      </c>
      <c r="O30" s="151">
        <v>8.3333333333333329E-2</v>
      </c>
      <c r="P30" s="151">
        <v>8.3333333333333329E-2</v>
      </c>
      <c r="Q30" s="151">
        <v>8.3333333333333329E-2</v>
      </c>
      <c r="R30" s="151">
        <v>8.3333333333333329E-2</v>
      </c>
      <c r="S30" s="151">
        <v>8.3333333333333329E-2</v>
      </c>
      <c r="T30" s="151">
        <v>8.3333333333333329E-2</v>
      </c>
      <c r="U30" s="151">
        <v>8.3333333333333329E-2</v>
      </c>
      <c r="V30" s="151">
        <v>8.3333333333333329E-2</v>
      </c>
      <c r="W30" s="152">
        <v>1</v>
      </c>
      <c r="X30" s="157">
        <v>-76.75</v>
      </c>
      <c r="Y30" s="157">
        <v>-76.75</v>
      </c>
      <c r="Z30" s="157">
        <v>-76.75</v>
      </c>
      <c r="AA30" s="157">
        <v>-76.75</v>
      </c>
      <c r="AB30" s="157">
        <v>-76.75</v>
      </c>
      <c r="AC30" s="157">
        <v>-76.75</v>
      </c>
      <c r="AD30" s="157">
        <v>-76.75</v>
      </c>
      <c r="AE30" s="157">
        <v>-76.75</v>
      </c>
      <c r="AF30" s="157">
        <v>-76.75</v>
      </c>
      <c r="AG30" s="157">
        <v>-76.75</v>
      </c>
      <c r="AH30" s="157">
        <v>-76.75</v>
      </c>
      <c r="AI30" s="157">
        <v>-76.75</v>
      </c>
      <c r="AJ30" s="151">
        <v>1</v>
      </c>
      <c r="AK30" s="151"/>
      <c r="AL30" s="151"/>
      <c r="AM30" s="151"/>
      <c r="AN30" s="151"/>
      <c r="AO30" s="151"/>
      <c r="AP30" s="151"/>
      <c r="AQ30" s="151"/>
      <c r="AR30" s="151"/>
      <c r="AS30" s="152">
        <v>1</v>
      </c>
      <c r="AT30" s="159">
        <v>-921</v>
      </c>
      <c r="AU30" s="159">
        <v>0</v>
      </c>
      <c r="AV30" s="159">
        <v>0</v>
      </c>
      <c r="AW30" s="159">
        <v>0</v>
      </c>
      <c r="AX30" s="159">
        <v>0</v>
      </c>
      <c r="AY30" s="159">
        <v>0</v>
      </c>
      <c r="AZ30" s="159">
        <v>0</v>
      </c>
      <c r="BA30" s="159">
        <v>0</v>
      </c>
      <c r="BB30" s="159">
        <v>0</v>
      </c>
      <c r="BC30" s="159">
        <v>-921</v>
      </c>
      <c r="BD30" s="160">
        <v>-921</v>
      </c>
      <c r="BE30" s="160">
        <v>0</v>
      </c>
      <c r="BF30" s="160">
        <v>0</v>
      </c>
      <c r="BG30" s="160">
        <v>0</v>
      </c>
      <c r="BH30" s="160">
        <v>0</v>
      </c>
      <c r="BI30" s="151">
        <v>62662000</v>
      </c>
      <c r="BJ30" s="122" t="s">
        <v>861</v>
      </c>
      <c r="BK30" s="122">
        <f>+IF('FEUILLE 1'!$BJ30="",SUMIFS('FEUILLE 2'!$P:$P,'FEUILLE 2'!$C:$C,"BLF",'FEUILLE 2'!$K:$K,'FEUILLE 1'!$J30),SUMIFS('FEUILLE 2'!$P:$P,'FEUILLE 2'!$C:$C,"BLF",'FEUILLE 2'!$K:$K,'FEUILLE 1'!$J30,'FEUILLE 2'!$B:$B,'FEUILLE 1'!$BJ30))</f>
        <v>0</v>
      </c>
      <c r="BL30" s="145">
        <f t="shared" si="72"/>
        <v>-153.5</v>
      </c>
      <c r="BM30" s="145"/>
      <c r="BN30" s="122"/>
      <c r="BO30" s="147">
        <f t="shared" si="73"/>
        <v>230.25</v>
      </c>
      <c r="BP30" s="126">
        <f t="shared" si="12"/>
        <v>-76.75</v>
      </c>
      <c r="BQ30" s="126">
        <f t="shared" si="13"/>
        <v>0</v>
      </c>
      <c r="BR30" s="126">
        <f t="shared" si="14"/>
        <v>0</v>
      </c>
      <c r="BS30" s="126">
        <f t="shared" si="15"/>
        <v>0</v>
      </c>
      <c r="BT30" s="126">
        <f t="shared" si="16"/>
        <v>0</v>
      </c>
      <c r="BU30" s="126">
        <f t="shared" si="17"/>
        <v>-153.5</v>
      </c>
      <c r="BV30" s="126">
        <f t="shared" si="18"/>
        <v>0</v>
      </c>
      <c r="BW30" s="126">
        <f t="shared" si="19"/>
        <v>0</v>
      </c>
      <c r="BX30" s="126">
        <f t="shared" si="20"/>
        <v>0</v>
      </c>
      <c r="BY30" s="126">
        <f t="shared" si="21"/>
        <v>0</v>
      </c>
      <c r="BZ30" s="126">
        <f t="shared" si="22"/>
        <v>-230.25</v>
      </c>
      <c r="CA30" s="126">
        <f t="shared" si="23"/>
        <v>0</v>
      </c>
      <c r="CB30" s="126">
        <f t="shared" si="24"/>
        <v>0</v>
      </c>
      <c r="CC30" s="126">
        <f t="shared" si="25"/>
        <v>0</v>
      </c>
      <c r="CD30" s="126">
        <f t="shared" si="26"/>
        <v>0</v>
      </c>
      <c r="CE30" s="126">
        <f t="shared" si="27"/>
        <v>-307</v>
      </c>
      <c r="CF30" s="126">
        <f t="shared" si="28"/>
        <v>0</v>
      </c>
      <c r="CG30" s="126">
        <f t="shared" si="29"/>
        <v>0</v>
      </c>
      <c r="CH30" s="126">
        <f t="shared" si="30"/>
        <v>0</v>
      </c>
      <c r="CI30" s="126">
        <f t="shared" si="31"/>
        <v>0</v>
      </c>
      <c r="CJ30" s="126">
        <f t="shared" si="32"/>
        <v>-383.75</v>
      </c>
      <c r="CK30" s="126">
        <f t="shared" si="33"/>
        <v>0</v>
      </c>
      <c r="CL30" s="126">
        <f t="shared" si="34"/>
        <v>0</v>
      </c>
      <c r="CM30" s="126">
        <f t="shared" si="35"/>
        <v>0</v>
      </c>
      <c r="CN30" s="126">
        <f t="shared" si="36"/>
        <v>0</v>
      </c>
      <c r="CO30" s="126">
        <f t="shared" si="37"/>
        <v>-460.5</v>
      </c>
      <c r="CP30" s="126">
        <f t="shared" si="38"/>
        <v>0</v>
      </c>
      <c r="CQ30" s="126">
        <f t="shared" si="39"/>
        <v>0</v>
      </c>
      <c r="CR30" s="126">
        <f t="shared" si="40"/>
        <v>0</v>
      </c>
      <c r="CS30" s="126">
        <f t="shared" si="41"/>
        <v>0</v>
      </c>
      <c r="CT30" s="126">
        <f t="shared" si="42"/>
        <v>-537.25</v>
      </c>
      <c r="CU30" s="126">
        <f t="shared" si="43"/>
        <v>0</v>
      </c>
      <c r="CV30" s="126">
        <f t="shared" si="44"/>
        <v>0</v>
      </c>
      <c r="CW30" s="126">
        <f t="shared" si="45"/>
        <v>0</v>
      </c>
      <c r="CX30" s="126">
        <f t="shared" si="46"/>
        <v>0</v>
      </c>
      <c r="CY30" s="126">
        <f t="shared" si="47"/>
        <v>-614</v>
      </c>
      <c r="CZ30" s="126">
        <f t="shared" si="48"/>
        <v>0</v>
      </c>
      <c r="DA30" s="126">
        <f t="shared" si="49"/>
        <v>0</v>
      </c>
      <c r="DB30" s="126">
        <f t="shared" si="50"/>
        <v>0</v>
      </c>
      <c r="DC30" s="126">
        <f t="shared" si="51"/>
        <v>0</v>
      </c>
      <c r="DD30" s="126">
        <f t="shared" si="52"/>
        <v>-690.75</v>
      </c>
      <c r="DE30" s="126">
        <f t="shared" si="53"/>
        <v>0</v>
      </c>
      <c r="DF30" s="126">
        <f t="shared" si="54"/>
        <v>0</v>
      </c>
      <c r="DG30" s="126">
        <f t="shared" si="55"/>
        <v>0</v>
      </c>
      <c r="DH30" s="126">
        <f t="shared" si="56"/>
        <v>0</v>
      </c>
      <c r="DI30" s="126">
        <f t="shared" si="57"/>
        <v>-767.5</v>
      </c>
      <c r="DJ30" s="126">
        <f t="shared" si="58"/>
        <v>0</v>
      </c>
      <c r="DK30" s="126">
        <f t="shared" si="59"/>
        <v>0</v>
      </c>
      <c r="DL30" s="126">
        <f t="shared" si="60"/>
        <v>0</v>
      </c>
      <c r="DM30" s="126">
        <f t="shared" si="61"/>
        <v>0</v>
      </c>
      <c r="DN30" s="126">
        <f t="shared" si="62"/>
        <v>-844.25</v>
      </c>
      <c r="DO30" s="126">
        <f t="shared" si="63"/>
        <v>0</v>
      </c>
      <c r="DP30" s="126">
        <f t="shared" si="64"/>
        <v>0</v>
      </c>
      <c r="DQ30" s="126">
        <f t="shared" si="65"/>
        <v>0</v>
      </c>
      <c r="DR30" s="126">
        <f t="shared" si="66"/>
        <v>0</v>
      </c>
      <c r="DS30" s="126">
        <f t="shared" si="67"/>
        <v>-921</v>
      </c>
      <c r="DT30" s="126">
        <f t="shared" si="68"/>
        <v>0</v>
      </c>
      <c r="DU30" s="126">
        <f t="shared" si="69"/>
        <v>0</v>
      </c>
      <c r="DV30" s="126">
        <f t="shared" si="70"/>
        <v>0</v>
      </c>
      <c r="DW30" s="126">
        <f t="shared" si="71"/>
        <v>0</v>
      </c>
    </row>
    <row r="31" spans="1:127" customFormat="1" ht="15" customHeight="1" x14ac:dyDescent="0.2">
      <c r="A31" s="163" t="s">
        <v>308</v>
      </c>
      <c r="B31" s="180" t="s">
        <v>300</v>
      </c>
      <c r="C31" s="180" t="s">
        <v>301</v>
      </c>
      <c r="D31" s="180" t="s">
        <v>295</v>
      </c>
      <c r="E31" s="180">
        <v>12</v>
      </c>
      <c r="F31" s="180">
        <v>61.75</v>
      </c>
      <c r="G31" s="165">
        <v>-741</v>
      </c>
      <c r="H31" s="179">
        <v>-741</v>
      </c>
      <c r="I31" s="151"/>
      <c r="J31" s="151" t="s">
        <v>104</v>
      </c>
      <c r="K31" s="151">
        <v>8.3333333333333329E-2</v>
      </c>
      <c r="L31" s="151">
        <v>8.3333333333333329E-2</v>
      </c>
      <c r="M31" s="151">
        <v>8.3333333333333329E-2</v>
      </c>
      <c r="N31" s="151">
        <v>8.3333333333333329E-2</v>
      </c>
      <c r="O31" s="151">
        <v>8.3333333333333329E-2</v>
      </c>
      <c r="P31" s="151">
        <v>8.3333333333333329E-2</v>
      </c>
      <c r="Q31" s="151">
        <v>8.3333333333333329E-2</v>
      </c>
      <c r="R31" s="151">
        <v>8.3333333333333329E-2</v>
      </c>
      <c r="S31" s="151">
        <v>8.3333333333333329E-2</v>
      </c>
      <c r="T31" s="151">
        <v>8.3333333333333329E-2</v>
      </c>
      <c r="U31" s="151">
        <v>8.3333333333333329E-2</v>
      </c>
      <c r="V31" s="151">
        <v>8.3333333333333329E-2</v>
      </c>
      <c r="W31" s="152">
        <v>1</v>
      </c>
      <c r="X31" s="157">
        <v>-61.75</v>
      </c>
      <c r="Y31" s="157">
        <v>-61.75</v>
      </c>
      <c r="Z31" s="157">
        <v>-61.75</v>
      </c>
      <c r="AA31" s="157">
        <v>-61.75</v>
      </c>
      <c r="AB31" s="157">
        <v>-61.75</v>
      </c>
      <c r="AC31" s="157">
        <v>-61.75</v>
      </c>
      <c r="AD31" s="157">
        <v>-61.75</v>
      </c>
      <c r="AE31" s="157">
        <v>-61.75</v>
      </c>
      <c r="AF31" s="157">
        <v>-61.75</v>
      </c>
      <c r="AG31" s="157">
        <v>-61.75</v>
      </c>
      <c r="AH31" s="157">
        <v>-61.75</v>
      </c>
      <c r="AI31" s="157">
        <v>-61.75</v>
      </c>
      <c r="AJ31" s="151">
        <v>1</v>
      </c>
      <c r="AK31" s="151"/>
      <c r="AL31" s="151"/>
      <c r="AM31" s="151"/>
      <c r="AN31" s="151"/>
      <c r="AO31" s="151"/>
      <c r="AP31" s="151"/>
      <c r="AQ31" s="151"/>
      <c r="AR31" s="151"/>
      <c r="AS31" s="152">
        <v>1</v>
      </c>
      <c r="AT31" s="159">
        <v>-741</v>
      </c>
      <c r="AU31" s="159">
        <v>0</v>
      </c>
      <c r="AV31" s="159">
        <v>0</v>
      </c>
      <c r="AW31" s="159">
        <v>0</v>
      </c>
      <c r="AX31" s="159">
        <v>0</v>
      </c>
      <c r="AY31" s="159">
        <v>0</v>
      </c>
      <c r="AZ31" s="159">
        <v>0</v>
      </c>
      <c r="BA31" s="159">
        <v>0</v>
      </c>
      <c r="BB31" s="159">
        <v>0</v>
      </c>
      <c r="BC31" s="159">
        <v>-741</v>
      </c>
      <c r="BD31" s="160">
        <v>-741</v>
      </c>
      <c r="BE31" s="160">
        <v>0</v>
      </c>
      <c r="BF31" s="160">
        <v>0</v>
      </c>
      <c r="BG31" s="160">
        <v>0</v>
      </c>
      <c r="BH31" s="160">
        <v>0</v>
      </c>
      <c r="BI31" s="151">
        <v>62662000</v>
      </c>
      <c r="BJ31" s="122"/>
      <c r="BK31" s="122"/>
      <c r="BL31" s="145">
        <f t="shared" si="72"/>
        <v>-123.5</v>
      </c>
      <c r="BM31" s="145"/>
      <c r="BN31" s="122"/>
      <c r="BO31" s="147">
        <f t="shared" si="73"/>
        <v>185.25</v>
      </c>
      <c r="BP31" s="126">
        <f t="shared" si="12"/>
        <v>-61.75</v>
      </c>
      <c r="BQ31" s="126">
        <f t="shared" si="13"/>
        <v>0</v>
      </c>
      <c r="BR31" s="126">
        <f t="shared" si="14"/>
        <v>0</v>
      </c>
      <c r="BS31" s="126">
        <f t="shared" si="15"/>
        <v>0</v>
      </c>
      <c r="BT31" s="126">
        <f t="shared" si="16"/>
        <v>0</v>
      </c>
      <c r="BU31" s="126">
        <f t="shared" si="17"/>
        <v>-123.5</v>
      </c>
      <c r="BV31" s="126">
        <f t="shared" si="18"/>
        <v>0</v>
      </c>
      <c r="BW31" s="126">
        <f t="shared" si="19"/>
        <v>0</v>
      </c>
      <c r="BX31" s="126">
        <f t="shared" si="20"/>
        <v>0</v>
      </c>
      <c r="BY31" s="126">
        <f t="shared" si="21"/>
        <v>0</v>
      </c>
      <c r="BZ31" s="126">
        <f t="shared" si="22"/>
        <v>-185.25</v>
      </c>
      <c r="CA31" s="126">
        <f t="shared" si="23"/>
        <v>0</v>
      </c>
      <c r="CB31" s="126">
        <f t="shared" si="24"/>
        <v>0</v>
      </c>
      <c r="CC31" s="126">
        <f t="shared" si="25"/>
        <v>0</v>
      </c>
      <c r="CD31" s="126">
        <f t="shared" si="26"/>
        <v>0</v>
      </c>
      <c r="CE31" s="126">
        <f t="shared" si="27"/>
        <v>-247</v>
      </c>
      <c r="CF31" s="126">
        <f t="shared" si="28"/>
        <v>0</v>
      </c>
      <c r="CG31" s="126">
        <f t="shared" si="29"/>
        <v>0</v>
      </c>
      <c r="CH31" s="126">
        <f t="shared" si="30"/>
        <v>0</v>
      </c>
      <c r="CI31" s="126">
        <f t="shared" si="31"/>
        <v>0</v>
      </c>
      <c r="CJ31" s="126">
        <f t="shared" si="32"/>
        <v>-308.75</v>
      </c>
      <c r="CK31" s="126">
        <f t="shared" si="33"/>
        <v>0</v>
      </c>
      <c r="CL31" s="126">
        <f t="shared" si="34"/>
        <v>0</v>
      </c>
      <c r="CM31" s="126">
        <f t="shared" si="35"/>
        <v>0</v>
      </c>
      <c r="CN31" s="126">
        <f t="shared" si="36"/>
        <v>0</v>
      </c>
      <c r="CO31" s="126">
        <f t="shared" si="37"/>
        <v>-370.5</v>
      </c>
      <c r="CP31" s="126">
        <f t="shared" si="38"/>
        <v>0</v>
      </c>
      <c r="CQ31" s="126">
        <f t="shared" si="39"/>
        <v>0</v>
      </c>
      <c r="CR31" s="126">
        <f t="shared" si="40"/>
        <v>0</v>
      </c>
      <c r="CS31" s="126">
        <f t="shared" si="41"/>
        <v>0</v>
      </c>
      <c r="CT31" s="126">
        <f t="shared" si="42"/>
        <v>-432.25</v>
      </c>
      <c r="CU31" s="126">
        <f t="shared" si="43"/>
        <v>0</v>
      </c>
      <c r="CV31" s="126">
        <f t="shared" si="44"/>
        <v>0</v>
      </c>
      <c r="CW31" s="126">
        <f t="shared" si="45"/>
        <v>0</v>
      </c>
      <c r="CX31" s="126">
        <f t="shared" si="46"/>
        <v>0</v>
      </c>
      <c r="CY31" s="126">
        <f t="shared" si="47"/>
        <v>-494</v>
      </c>
      <c r="CZ31" s="126">
        <f t="shared" si="48"/>
        <v>0</v>
      </c>
      <c r="DA31" s="126">
        <f t="shared" si="49"/>
        <v>0</v>
      </c>
      <c r="DB31" s="126">
        <f t="shared" si="50"/>
        <v>0</v>
      </c>
      <c r="DC31" s="126">
        <f t="shared" si="51"/>
        <v>0</v>
      </c>
      <c r="DD31" s="126">
        <f t="shared" si="52"/>
        <v>-555.75</v>
      </c>
      <c r="DE31" s="126">
        <f t="shared" si="53"/>
        <v>0</v>
      </c>
      <c r="DF31" s="126">
        <f t="shared" si="54"/>
        <v>0</v>
      </c>
      <c r="DG31" s="126">
        <f t="shared" si="55"/>
        <v>0</v>
      </c>
      <c r="DH31" s="126">
        <f t="shared" si="56"/>
        <v>0</v>
      </c>
      <c r="DI31" s="126">
        <f t="shared" si="57"/>
        <v>-617.5</v>
      </c>
      <c r="DJ31" s="126">
        <f t="shared" si="58"/>
        <v>0</v>
      </c>
      <c r="DK31" s="126">
        <f t="shared" si="59"/>
        <v>0</v>
      </c>
      <c r="DL31" s="126">
        <f t="shared" si="60"/>
        <v>0</v>
      </c>
      <c r="DM31" s="126">
        <f t="shared" si="61"/>
        <v>0</v>
      </c>
      <c r="DN31" s="126">
        <f t="shared" si="62"/>
        <v>-679.25</v>
      </c>
      <c r="DO31" s="126">
        <f t="shared" si="63"/>
        <v>0</v>
      </c>
      <c r="DP31" s="126">
        <f t="shared" si="64"/>
        <v>0</v>
      </c>
      <c r="DQ31" s="126">
        <f t="shared" si="65"/>
        <v>0</v>
      </c>
      <c r="DR31" s="126">
        <f t="shared" si="66"/>
        <v>0</v>
      </c>
      <c r="DS31" s="126">
        <f t="shared" si="67"/>
        <v>-741</v>
      </c>
      <c r="DT31" s="126">
        <f t="shared" si="68"/>
        <v>0</v>
      </c>
      <c r="DU31" s="126">
        <f t="shared" si="69"/>
        <v>0</v>
      </c>
      <c r="DV31" s="126">
        <f t="shared" si="70"/>
        <v>0</v>
      </c>
      <c r="DW31" s="126">
        <f t="shared" si="71"/>
        <v>0</v>
      </c>
    </row>
    <row r="32" spans="1:127" customFormat="1" ht="15" customHeight="1" x14ac:dyDescent="0.2">
      <c r="A32" s="163" t="s">
        <v>309</v>
      </c>
      <c r="B32" s="180" t="s">
        <v>300</v>
      </c>
      <c r="C32" s="180" t="s">
        <v>301</v>
      </c>
      <c r="D32" s="180" t="s">
        <v>295</v>
      </c>
      <c r="E32" s="180">
        <v>12</v>
      </c>
      <c r="F32" s="180">
        <v>61.75</v>
      </c>
      <c r="G32" s="165">
        <v>-741</v>
      </c>
      <c r="H32" s="179">
        <v>-741</v>
      </c>
      <c r="I32" s="151"/>
      <c r="J32" s="151" t="s">
        <v>104</v>
      </c>
      <c r="K32" s="151">
        <v>8.3333333333333329E-2</v>
      </c>
      <c r="L32" s="151">
        <v>8.3333333333333329E-2</v>
      </c>
      <c r="M32" s="151">
        <v>8.3333333333333329E-2</v>
      </c>
      <c r="N32" s="151">
        <v>8.3333333333333329E-2</v>
      </c>
      <c r="O32" s="151">
        <v>8.3333333333333329E-2</v>
      </c>
      <c r="P32" s="151">
        <v>8.3333333333333329E-2</v>
      </c>
      <c r="Q32" s="151">
        <v>8.3333333333333329E-2</v>
      </c>
      <c r="R32" s="151">
        <v>8.3333333333333329E-2</v>
      </c>
      <c r="S32" s="151">
        <v>8.3333333333333329E-2</v>
      </c>
      <c r="T32" s="151">
        <v>8.3333333333333329E-2</v>
      </c>
      <c r="U32" s="151">
        <v>8.3333333333333329E-2</v>
      </c>
      <c r="V32" s="151">
        <v>8.3333333333333329E-2</v>
      </c>
      <c r="W32" s="152">
        <v>1</v>
      </c>
      <c r="X32" s="157">
        <v>-61.75</v>
      </c>
      <c r="Y32" s="157">
        <v>-61.75</v>
      </c>
      <c r="Z32" s="157">
        <v>-61.75</v>
      </c>
      <c r="AA32" s="157">
        <v>-61.75</v>
      </c>
      <c r="AB32" s="157">
        <v>-61.75</v>
      </c>
      <c r="AC32" s="157">
        <v>-61.75</v>
      </c>
      <c r="AD32" s="157">
        <v>-61.75</v>
      </c>
      <c r="AE32" s="157">
        <v>-61.75</v>
      </c>
      <c r="AF32" s="157">
        <v>-61.75</v>
      </c>
      <c r="AG32" s="157">
        <v>-61.75</v>
      </c>
      <c r="AH32" s="157">
        <v>-61.75</v>
      </c>
      <c r="AI32" s="157">
        <v>-61.75</v>
      </c>
      <c r="AJ32" s="151">
        <v>1</v>
      </c>
      <c r="AK32" s="151"/>
      <c r="AL32" s="151"/>
      <c r="AM32" s="151"/>
      <c r="AN32" s="151"/>
      <c r="AO32" s="151"/>
      <c r="AP32" s="151"/>
      <c r="AQ32" s="151"/>
      <c r="AR32" s="151"/>
      <c r="AS32" s="152">
        <v>1</v>
      </c>
      <c r="AT32" s="159">
        <v>-741</v>
      </c>
      <c r="AU32" s="159">
        <v>0</v>
      </c>
      <c r="AV32" s="159">
        <v>0</v>
      </c>
      <c r="AW32" s="159">
        <v>0</v>
      </c>
      <c r="AX32" s="159">
        <v>0</v>
      </c>
      <c r="AY32" s="159">
        <v>0</v>
      </c>
      <c r="AZ32" s="159">
        <v>0</v>
      </c>
      <c r="BA32" s="159">
        <v>0</v>
      </c>
      <c r="BB32" s="159">
        <v>0</v>
      </c>
      <c r="BC32" s="159">
        <v>-741</v>
      </c>
      <c r="BD32" s="160">
        <v>-741</v>
      </c>
      <c r="BE32" s="160">
        <v>0</v>
      </c>
      <c r="BF32" s="160">
        <v>0</v>
      </c>
      <c r="BG32" s="160">
        <v>0</v>
      </c>
      <c r="BH32" s="160">
        <v>0</v>
      </c>
      <c r="BI32" s="151">
        <v>62662000</v>
      </c>
      <c r="BJ32" s="122"/>
      <c r="BK32" s="122"/>
      <c r="BL32" s="145">
        <f t="shared" si="72"/>
        <v>-123.5</v>
      </c>
      <c r="BM32" s="145"/>
      <c r="BN32" s="122"/>
      <c r="BO32" s="147">
        <f t="shared" si="73"/>
        <v>185.25</v>
      </c>
      <c r="BP32" s="126">
        <f t="shared" si="12"/>
        <v>-61.75</v>
      </c>
      <c r="BQ32" s="126">
        <f t="shared" si="13"/>
        <v>0</v>
      </c>
      <c r="BR32" s="126">
        <f t="shared" si="14"/>
        <v>0</v>
      </c>
      <c r="BS32" s="126">
        <f t="shared" si="15"/>
        <v>0</v>
      </c>
      <c r="BT32" s="126">
        <f t="shared" si="16"/>
        <v>0</v>
      </c>
      <c r="BU32" s="126">
        <f t="shared" si="17"/>
        <v>-123.5</v>
      </c>
      <c r="BV32" s="126">
        <f t="shared" si="18"/>
        <v>0</v>
      </c>
      <c r="BW32" s="126">
        <f t="shared" si="19"/>
        <v>0</v>
      </c>
      <c r="BX32" s="126">
        <f t="shared" si="20"/>
        <v>0</v>
      </c>
      <c r="BY32" s="126">
        <f t="shared" si="21"/>
        <v>0</v>
      </c>
      <c r="BZ32" s="126">
        <f t="shared" si="22"/>
        <v>-185.25</v>
      </c>
      <c r="CA32" s="126">
        <f t="shared" si="23"/>
        <v>0</v>
      </c>
      <c r="CB32" s="126">
        <f t="shared" si="24"/>
        <v>0</v>
      </c>
      <c r="CC32" s="126">
        <f t="shared" si="25"/>
        <v>0</v>
      </c>
      <c r="CD32" s="126">
        <f t="shared" si="26"/>
        <v>0</v>
      </c>
      <c r="CE32" s="126">
        <f t="shared" si="27"/>
        <v>-247</v>
      </c>
      <c r="CF32" s="126">
        <f t="shared" si="28"/>
        <v>0</v>
      </c>
      <c r="CG32" s="126">
        <f t="shared" si="29"/>
        <v>0</v>
      </c>
      <c r="CH32" s="126">
        <f t="shared" si="30"/>
        <v>0</v>
      </c>
      <c r="CI32" s="126">
        <f t="shared" si="31"/>
        <v>0</v>
      </c>
      <c r="CJ32" s="126">
        <f t="shared" si="32"/>
        <v>-308.75</v>
      </c>
      <c r="CK32" s="126">
        <f t="shared" si="33"/>
        <v>0</v>
      </c>
      <c r="CL32" s="126">
        <f t="shared" si="34"/>
        <v>0</v>
      </c>
      <c r="CM32" s="126">
        <f t="shared" si="35"/>
        <v>0</v>
      </c>
      <c r="CN32" s="126">
        <f t="shared" si="36"/>
        <v>0</v>
      </c>
      <c r="CO32" s="126">
        <f t="shared" si="37"/>
        <v>-370.5</v>
      </c>
      <c r="CP32" s="126">
        <f t="shared" si="38"/>
        <v>0</v>
      </c>
      <c r="CQ32" s="126">
        <f t="shared" si="39"/>
        <v>0</v>
      </c>
      <c r="CR32" s="126">
        <f t="shared" si="40"/>
        <v>0</v>
      </c>
      <c r="CS32" s="126">
        <f t="shared" si="41"/>
        <v>0</v>
      </c>
      <c r="CT32" s="126">
        <f t="shared" si="42"/>
        <v>-432.25</v>
      </c>
      <c r="CU32" s="126">
        <f t="shared" si="43"/>
        <v>0</v>
      </c>
      <c r="CV32" s="126">
        <f t="shared" si="44"/>
        <v>0</v>
      </c>
      <c r="CW32" s="126">
        <f t="shared" si="45"/>
        <v>0</v>
      </c>
      <c r="CX32" s="126">
        <f t="shared" si="46"/>
        <v>0</v>
      </c>
      <c r="CY32" s="126">
        <f t="shared" si="47"/>
        <v>-494</v>
      </c>
      <c r="CZ32" s="126">
        <f t="shared" si="48"/>
        <v>0</v>
      </c>
      <c r="DA32" s="126">
        <f t="shared" si="49"/>
        <v>0</v>
      </c>
      <c r="DB32" s="126">
        <f t="shared" si="50"/>
        <v>0</v>
      </c>
      <c r="DC32" s="126">
        <f t="shared" si="51"/>
        <v>0</v>
      </c>
      <c r="DD32" s="126">
        <f t="shared" si="52"/>
        <v>-555.75</v>
      </c>
      <c r="DE32" s="126">
        <f t="shared" si="53"/>
        <v>0</v>
      </c>
      <c r="DF32" s="126">
        <f t="shared" si="54"/>
        <v>0</v>
      </c>
      <c r="DG32" s="126">
        <f t="shared" si="55"/>
        <v>0</v>
      </c>
      <c r="DH32" s="126">
        <f t="shared" si="56"/>
        <v>0</v>
      </c>
      <c r="DI32" s="126">
        <f t="shared" si="57"/>
        <v>-617.5</v>
      </c>
      <c r="DJ32" s="126">
        <f t="shared" si="58"/>
        <v>0</v>
      </c>
      <c r="DK32" s="126">
        <f t="shared" si="59"/>
        <v>0</v>
      </c>
      <c r="DL32" s="126">
        <f t="shared" si="60"/>
        <v>0</v>
      </c>
      <c r="DM32" s="126">
        <f t="shared" si="61"/>
        <v>0</v>
      </c>
      <c r="DN32" s="126">
        <f t="shared" si="62"/>
        <v>-679.25</v>
      </c>
      <c r="DO32" s="126">
        <f t="shared" si="63"/>
        <v>0</v>
      </c>
      <c r="DP32" s="126">
        <f t="shared" si="64"/>
        <v>0</v>
      </c>
      <c r="DQ32" s="126">
        <f t="shared" si="65"/>
        <v>0</v>
      </c>
      <c r="DR32" s="126">
        <f t="shared" si="66"/>
        <v>0</v>
      </c>
      <c r="DS32" s="126">
        <f t="shared" si="67"/>
        <v>-741</v>
      </c>
      <c r="DT32" s="126">
        <f t="shared" si="68"/>
        <v>0</v>
      </c>
      <c r="DU32" s="126">
        <f t="shared" si="69"/>
        <v>0</v>
      </c>
      <c r="DV32" s="126">
        <f t="shared" si="70"/>
        <v>0</v>
      </c>
      <c r="DW32" s="126">
        <f t="shared" si="71"/>
        <v>0</v>
      </c>
    </row>
    <row r="33" spans="1:127" customFormat="1" ht="15" customHeight="1" x14ac:dyDescent="0.2">
      <c r="A33" s="163" t="s">
        <v>310</v>
      </c>
      <c r="B33" s="180" t="s">
        <v>300</v>
      </c>
      <c r="C33" s="180" t="s">
        <v>301</v>
      </c>
      <c r="D33" s="180" t="s">
        <v>295</v>
      </c>
      <c r="E33" s="180">
        <v>12</v>
      </c>
      <c r="F33" s="180">
        <v>337.5</v>
      </c>
      <c r="G33" s="165">
        <v>-4050</v>
      </c>
      <c r="H33" s="179">
        <v>-4050</v>
      </c>
      <c r="I33" s="151"/>
      <c r="J33" s="151" t="s">
        <v>104</v>
      </c>
      <c r="K33" s="151">
        <v>8.3333333333333329E-2</v>
      </c>
      <c r="L33" s="151">
        <v>8.3333333333333329E-2</v>
      </c>
      <c r="M33" s="151">
        <v>8.3333333333333329E-2</v>
      </c>
      <c r="N33" s="151">
        <v>8.3333333333333329E-2</v>
      </c>
      <c r="O33" s="151">
        <v>8.3333333333333329E-2</v>
      </c>
      <c r="P33" s="151">
        <v>8.3333333333333329E-2</v>
      </c>
      <c r="Q33" s="151">
        <v>8.3333333333333329E-2</v>
      </c>
      <c r="R33" s="151">
        <v>8.3333333333333329E-2</v>
      </c>
      <c r="S33" s="151">
        <v>8.3333333333333329E-2</v>
      </c>
      <c r="T33" s="151">
        <v>8.3333333333333329E-2</v>
      </c>
      <c r="U33" s="151">
        <v>8.3333333333333329E-2</v>
      </c>
      <c r="V33" s="151">
        <v>8.3333333333333329E-2</v>
      </c>
      <c r="W33" s="152">
        <v>1</v>
      </c>
      <c r="X33" s="157">
        <v>-337.5</v>
      </c>
      <c r="Y33" s="157">
        <v>-337.5</v>
      </c>
      <c r="Z33" s="157">
        <v>-337.5</v>
      </c>
      <c r="AA33" s="157">
        <v>-337.5</v>
      </c>
      <c r="AB33" s="157">
        <v>-337.5</v>
      </c>
      <c r="AC33" s="157">
        <v>-337.5</v>
      </c>
      <c r="AD33" s="157">
        <v>-337.5</v>
      </c>
      <c r="AE33" s="157">
        <v>-337.5</v>
      </c>
      <c r="AF33" s="157">
        <v>-337.5</v>
      </c>
      <c r="AG33" s="157">
        <v>-337.5</v>
      </c>
      <c r="AH33" s="157">
        <v>-337.5</v>
      </c>
      <c r="AI33" s="157">
        <v>-337.5</v>
      </c>
      <c r="AJ33" s="151"/>
      <c r="AK33" s="151"/>
      <c r="AL33" s="151"/>
      <c r="AM33" s="151">
        <v>1</v>
      </c>
      <c r="AN33" s="151"/>
      <c r="AO33" s="151"/>
      <c r="AP33" s="151"/>
      <c r="AQ33" s="151"/>
      <c r="AR33" s="151"/>
      <c r="AS33" s="152">
        <v>1</v>
      </c>
      <c r="AT33" s="159">
        <v>0</v>
      </c>
      <c r="AU33" s="159">
        <v>0</v>
      </c>
      <c r="AV33" s="159">
        <v>0</v>
      </c>
      <c r="AW33" s="159">
        <v>-4050</v>
      </c>
      <c r="AX33" s="159">
        <v>0</v>
      </c>
      <c r="AY33" s="159">
        <v>0</v>
      </c>
      <c r="AZ33" s="159">
        <v>0</v>
      </c>
      <c r="BA33" s="159">
        <v>0</v>
      </c>
      <c r="BB33" s="159">
        <v>0</v>
      </c>
      <c r="BC33" s="159">
        <v>-4050</v>
      </c>
      <c r="BD33" s="160">
        <v>0</v>
      </c>
      <c r="BE33" s="160">
        <v>0</v>
      </c>
      <c r="BF33" s="160">
        <v>-4050</v>
      </c>
      <c r="BG33" s="160">
        <v>0</v>
      </c>
      <c r="BH33" s="160">
        <v>0</v>
      </c>
      <c r="BI33" s="151">
        <v>62662000</v>
      </c>
      <c r="BJ33" s="122" t="s">
        <v>860</v>
      </c>
      <c r="BK33" s="122">
        <f>+IF('FEUILLE 1'!$BJ33="",SUMIFS('FEUILLE 2'!$P:$P,'FEUILLE 2'!$C:$C,"BLF",'FEUILLE 2'!$K:$K,'FEUILLE 1'!$J33),SUMIFS('FEUILLE 2'!$P:$P,'FEUILLE 2'!$C:$C,"BLF",'FEUILLE 2'!$K:$K,'FEUILLE 1'!$J33,'FEUILLE 2'!$B:$B,'FEUILLE 1'!$BJ33))</f>
        <v>0</v>
      </c>
      <c r="BL33" s="145">
        <f t="shared" si="72"/>
        <v>-675</v>
      </c>
      <c r="BM33" s="145"/>
      <c r="BN33" s="122"/>
      <c r="BO33" s="147">
        <f t="shared" si="73"/>
        <v>1012.5</v>
      </c>
      <c r="BP33" s="126">
        <f t="shared" si="12"/>
        <v>0</v>
      </c>
      <c r="BQ33" s="126">
        <f t="shared" si="13"/>
        <v>0</v>
      </c>
      <c r="BR33" s="126">
        <f t="shared" si="14"/>
        <v>-337.5</v>
      </c>
      <c r="BS33" s="126">
        <f t="shared" si="15"/>
        <v>0</v>
      </c>
      <c r="BT33" s="126">
        <f t="shared" si="16"/>
        <v>0</v>
      </c>
      <c r="BU33" s="126">
        <f t="shared" si="17"/>
        <v>0</v>
      </c>
      <c r="BV33" s="126">
        <f t="shared" si="18"/>
        <v>0</v>
      </c>
      <c r="BW33" s="126">
        <f t="shared" si="19"/>
        <v>-675</v>
      </c>
      <c r="BX33" s="126">
        <f t="shared" si="20"/>
        <v>0</v>
      </c>
      <c r="BY33" s="126">
        <f t="shared" si="21"/>
        <v>0</v>
      </c>
      <c r="BZ33" s="126">
        <f t="shared" si="22"/>
        <v>0</v>
      </c>
      <c r="CA33" s="126">
        <f t="shared" si="23"/>
        <v>0</v>
      </c>
      <c r="CB33" s="126">
        <f t="shared" si="24"/>
        <v>-1012.5</v>
      </c>
      <c r="CC33" s="126">
        <f t="shared" si="25"/>
        <v>0</v>
      </c>
      <c r="CD33" s="126">
        <f t="shared" si="26"/>
        <v>0</v>
      </c>
      <c r="CE33" s="126">
        <f t="shared" si="27"/>
        <v>0</v>
      </c>
      <c r="CF33" s="126">
        <f t="shared" si="28"/>
        <v>0</v>
      </c>
      <c r="CG33" s="126">
        <f t="shared" si="29"/>
        <v>-1350</v>
      </c>
      <c r="CH33" s="126">
        <f t="shared" si="30"/>
        <v>0</v>
      </c>
      <c r="CI33" s="126">
        <f t="shared" si="31"/>
        <v>0</v>
      </c>
      <c r="CJ33" s="126">
        <f t="shared" si="32"/>
        <v>0</v>
      </c>
      <c r="CK33" s="126">
        <f t="shared" si="33"/>
        <v>0</v>
      </c>
      <c r="CL33" s="126">
        <f t="shared" si="34"/>
        <v>-1687.5</v>
      </c>
      <c r="CM33" s="126">
        <f t="shared" si="35"/>
        <v>0</v>
      </c>
      <c r="CN33" s="126">
        <f t="shared" si="36"/>
        <v>0</v>
      </c>
      <c r="CO33" s="126">
        <f t="shared" si="37"/>
        <v>0</v>
      </c>
      <c r="CP33" s="126">
        <f t="shared" si="38"/>
        <v>0</v>
      </c>
      <c r="CQ33" s="126">
        <f t="shared" si="39"/>
        <v>-2025</v>
      </c>
      <c r="CR33" s="126">
        <f t="shared" si="40"/>
        <v>0</v>
      </c>
      <c r="CS33" s="126">
        <f t="shared" si="41"/>
        <v>0</v>
      </c>
      <c r="CT33" s="126">
        <f t="shared" si="42"/>
        <v>0</v>
      </c>
      <c r="CU33" s="126">
        <f t="shared" si="43"/>
        <v>0</v>
      </c>
      <c r="CV33" s="126">
        <f t="shared" si="44"/>
        <v>-2362.5</v>
      </c>
      <c r="CW33" s="126">
        <f t="shared" si="45"/>
        <v>0</v>
      </c>
      <c r="CX33" s="126">
        <f t="shared" si="46"/>
        <v>0</v>
      </c>
      <c r="CY33" s="126">
        <f t="shared" si="47"/>
        <v>0</v>
      </c>
      <c r="CZ33" s="126">
        <f t="shared" si="48"/>
        <v>0</v>
      </c>
      <c r="DA33" s="126">
        <f t="shared" si="49"/>
        <v>-2700</v>
      </c>
      <c r="DB33" s="126">
        <f t="shared" si="50"/>
        <v>0</v>
      </c>
      <c r="DC33" s="126">
        <f t="shared" si="51"/>
        <v>0</v>
      </c>
      <c r="DD33" s="126">
        <f t="shared" si="52"/>
        <v>0</v>
      </c>
      <c r="DE33" s="126">
        <f t="shared" si="53"/>
        <v>0</v>
      </c>
      <c r="DF33" s="126">
        <f t="shared" si="54"/>
        <v>-3037.5</v>
      </c>
      <c r="DG33" s="126">
        <f t="shared" si="55"/>
        <v>0</v>
      </c>
      <c r="DH33" s="126">
        <f t="shared" si="56"/>
        <v>0</v>
      </c>
      <c r="DI33" s="126">
        <f t="shared" si="57"/>
        <v>0</v>
      </c>
      <c r="DJ33" s="126">
        <f t="shared" si="58"/>
        <v>0</v>
      </c>
      <c r="DK33" s="126">
        <f t="shared" si="59"/>
        <v>-3375</v>
      </c>
      <c r="DL33" s="126">
        <f t="shared" si="60"/>
        <v>0</v>
      </c>
      <c r="DM33" s="126">
        <f t="shared" si="61"/>
        <v>0</v>
      </c>
      <c r="DN33" s="126">
        <f t="shared" si="62"/>
        <v>0</v>
      </c>
      <c r="DO33" s="126">
        <f t="shared" si="63"/>
        <v>0</v>
      </c>
      <c r="DP33" s="126">
        <f t="shared" si="64"/>
        <v>-3712.5</v>
      </c>
      <c r="DQ33" s="126">
        <f t="shared" si="65"/>
        <v>0</v>
      </c>
      <c r="DR33" s="126">
        <f t="shared" si="66"/>
        <v>0</v>
      </c>
      <c r="DS33" s="126">
        <f t="shared" si="67"/>
        <v>0</v>
      </c>
      <c r="DT33" s="126">
        <f t="shared" si="68"/>
        <v>0</v>
      </c>
      <c r="DU33" s="126">
        <f t="shared" si="69"/>
        <v>-4050</v>
      </c>
      <c r="DV33" s="126">
        <f t="shared" si="70"/>
        <v>0</v>
      </c>
      <c r="DW33" s="126">
        <f t="shared" si="71"/>
        <v>0</v>
      </c>
    </row>
    <row r="34" spans="1:127" customFormat="1" ht="15" customHeight="1" x14ac:dyDescent="0.2">
      <c r="A34" s="163" t="s">
        <v>311</v>
      </c>
      <c r="B34" s="180" t="s">
        <v>300</v>
      </c>
      <c r="C34" s="180" t="s">
        <v>301</v>
      </c>
      <c r="D34" s="180" t="s">
        <v>167</v>
      </c>
      <c r="E34" s="180">
        <v>6</v>
      </c>
      <c r="F34" s="180">
        <v>660</v>
      </c>
      <c r="G34" s="165">
        <v>-3960</v>
      </c>
      <c r="H34" s="179">
        <v>-3960</v>
      </c>
      <c r="I34" s="151"/>
      <c r="J34" s="151" t="s">
        <v>104</v>
      </c>
      <c r="K34" s="151">
        <v>8.3333333333333329E-2</v>
      </c>
      <c r="L34" s="151">
        <v>8.3333333333333329E-2</v>
      </c>
      <c r="M34" s="151">
        <v>8.3333333333333329E-2</v>
      </c>
      <c r="N34" s="151">
        <v>8.3333333333333329E-2</v>
      </c>
      <c r="O34" s="151">
        <v>8.3333333333333329E-2</v>
      </c>
      <c r="P34" s="151">
        <v>8.3333333333333329E-2</v>
      </c>
      <c r="Q34" s="151">
        <v>8.3333333333333329E-2</v>
      </c>
      <c r="R34" s="151">
        <v>8.3333333333333329E-2</v>
      </c>
      <c r="S34" s="151">
        <v>8.3333333333333329E-2</v>
      </c>
      <c r="T34" s="151">
        <v>8.3333333333333329E-2</v>
      </c>
      <c r="U34" s="151">
        <v>8.3333333333333329E-2</v>
      </c>
      <c r="V34" s="151">
        <v>8.3333333333333329E-2</v>
      </c>
      <c r="W34" s="152">
        <v>1</v>
      </c>
      <c r="X34" s="157">
        <v>-330</v>
      </c>
      <c r="Y34" s="157">
        <v>-330</v>
      </c>
      <c r="Z34" s="157">
        <v>-330</v>
      </c>
      <c r="AA34" s="157">
        <v>-330</v>
      </c>
      <c r="AB34" s="157">
        <v>-330</v>
      </c>
      <c r="AC34" s="157">
        <v>-330</v>
      </c>
      <c r="AD34" s="157">
        <v>-330</v>
      </c>
      <c r="AE34" s="157">
        <v>-330</v>
      </c>
      <c r="AF34" s="157">
        <v>-330</v>
      </c>
      <c r="AG34" s="157">
        <v>-330</v>
      </c>
      <c r="AH34" s="157">
        <v>-330</v>
      </c>
      <c r="AI34" s="157">
        <v>-330</v>
      </c>
      <c r="AJ34" s="151">
        <v>0.90963706281429546</v>
      </c>
      <c r="AK34" s="151">
        <v>4.5189113943817846E-2</v>
      </c>
      <c r="AL34" s="151">
        <v>1.8008951642306557E-2</v>
      </c>
      <c r="AM34" s="151">
        <v>2.0889032873622572E-2</v>
      </c>
      <c r="AN34" s="151">
        <v>5.3723216678574041E-3</v>
      </c>
      <c r="AO34" s="151"/>
      <c r="AP34" s="151">
        <v>9.0351705810025817E-4</v>
      </c>
      <c r="AQ34" s="151"/>
      <c r="AR34" s="151"/>
      <c r="AS34" s="152">
        <v>1</v>
      </c>
      <c r="AT34" s="159">
        <v>-3602.1627687446098</v>
      </c>
      <c r="AU34" s="159">
        <v>-178.94889121751868</v>
      </c>
      <c r="AV34" s="159">
        <v>-71.315448503533972</v>
      </c>
      <c r="AW34" s="159">
        <v>-82.72057017954539</v>
      </c>
      <c r="AX34" s="159">
        <v>-21.27439380471532</v>
      </c>
      <c r="AY34" s="159">
        <v>0</v>
      </c>
      <c r="AZ34" s="159">
        <v>-3.5779275500770225</v>
      </c>
      <c r="BA34" s="159">
        <v>0</v>
      </c>
      <c r="BB34" s="159">
        <v>0</v>
      </c>
      <c r="BC34" s="159">
        <v>-3960.0000000000005</v>
      </c>
      <c r="BD34" s="160">
        <v>-3602.1627687446098</v>
      </c>
      <c r="BE34" s="160">
        <v>0</v>
      </c>
      <c r="BF34" s="160">
        <v>-357.83723125539041</v>
      </c>
      <c r="BG34" s="160">
        <v>0</v>
      </c>
      <c r="BH34" s="160">
        <v>0</v>
      </c>
      <c r="BI34" s="151">
        <v>62660000</v>
      </c>
      <c r="BJ34" s="122"/>
      <c r="BK34" s="122"/>
      <c r="BL34" s="145">
        <f t="shared" si="72"/>
        <v>-660</v>
      </c>
      <c r="BM34" s="145"/>
      <c r="BN34" s="122"/>
      <c r="BO34" s="147">
        <f t="shared" si="73"/>
        <v>990</v>
      </c>
      <c r="BP34" s="126">
        <f t="shared" si="12"/>
        <v>-300.18023072871745</v>
      </c>
      <c r="BQ34" s="126">
        <f t="shared" si="13"/>
        <v>0</v>
      </c>
      <c r="BR34" s="126">
        <f t="shared" si="14"/>
        <v>-29.819769271282532</v>
      </c>
      <c r="BS34" s="126">
        <f t="shared" si="15"/>
        <v>0</v>
      </c>
      <c r="BT34" s="126">
        <f t="shared" si="16"/>
        <v>0</v>
      </c>
      <c r="BU34" s="126">
        <f t="shared" si="17"/>
        <v>-600.36046145743489</v>
      </c>
      <c r="BV34" s="126">
        <f t="shared" si="18"/>
        <v>0</v>
      </c>
      <c r="BW34" s="126">
        <f t="shared" si="19"/>
        <v>-59.639538542565063</v>
      </c>
      <c r="BX34" s="126">
        <f t="shared" si="20"/>
        <v>0</v>
      </c>
      <c r="BY34" s="126">
        <f t="shared" si="21"/>
        <v>0</v>
      </c>
      <c r="BZ34" s="126">
        <f t="shared" si="22"/>
        <v>-900.54069218615234</v>
      </c>
      <c r="CA34" s="126">
        <f t="shared" si="23"/>
        <v>0</v>
      </c>
      <c r="CB34" s="126">
        <f t="shared" si="24"/>
        <v>-89.459307813847602</v>
      </c>
      <c r="CC34" s="126">
        <f t="shared" si="25"/>
        <v>0</v>
      </c>
      <c r="CD34" s="126">
        <f t="shared" si="26"/>
        <v>0</v>
      </c>
      <c r="CE34" s="126">
        <f t="shared" si="27"/>
        <v>-1200.7209229148698</v>
      </c>
      <c r="CF34" s="126">
        <f t="shared" si="28"/>
        <v>0</v>
      </c>
      <c r="CG34" s="126">
        <f t="shared" si="29"/>
        <v>-119.27907708513013</v>
      </c>
      <c r="CH34" s="126">
        <f t="shared" si="30"/>
        <v>0</v>
      </c>
      <c r="CI34" s="126">
        <f t="shared" si="31"/>
        <v>0</v>
      </c>
      <c r="CJ34" s="126">
        <f t="shared" si="32"/>
        <v>-1500.9011536435873</v>
      </c>
      <c r="CK34" s="126">
        <f t="shared" si="33"/>
        <v>0</v>
      </c>
      <c r="CL34" s="126">
        <f t="shared" si="34"/>
        <v>-149.09884635641265</v>
      </c>
      <c r="CM34" s="126">
        <f t="shared" si="35"/>
        <v>0</v>
      </c>
      <c r="CN34" s="126">
        <f t="shared" si="36"/>
        <v>0</v>
      </c>
      <c r="CO34" s="126">
        <f t="shared" si="37"/>
        <v>-1801.0813843723049</v>
      </c>
      <c r="CP34" s="126">
        <f t="shared" si="38"/>
        <v>0</v>
      </c>
      <c r="CQ34" s="126">
        <f t="shared" si="39"/>
        <v>-178.91861562769517</v>
      </c>
      <c r="CR34" s="126">
        <f t="shared" si="40"/>
        <v>0</v>
      </c>
      <c r="CS34" s="126">
        <f t="shared" si="41"/>
        <v>0</v>
      </c>
      <c r="CT34" s="126">
        <f t="shared" si="42"/>
        <v>-2101.2616151010225</v>
      </c>
      <c r="CU34" s="126">
        <f t="shared" si="43"/>
        <v>0</v>
      </c>
      <c r="CV34" s="126">
        <f t="shared" si="44"/>
        <v>-208.7383848989777</v>
      </c>
      <c r="CW34" s="126">
        <f t="shared" si="45"/>
        <v>0</v>
      </c>
      <c r="CX34" s="126">
        <f t="shared" si="46"/>
        <v>0</v>
      </c>
      <c r="CY34" s="126">
        <f t="shared" si="47"/>
        <v>-2401.44184582974</v>
      </c>
      <c r="CZ34" s="126">
        <f t="shared" si="48"/>
        <v>0</v>
      </c>
      <c r="DA34" s="126">
        <f t="shared" si="49"/>
        <v>-238.55815417026022</v>
      </c>
      <c r="DB34" s="126">
        <f t="shared" si="50"/>
        <v>0</v>
      </c>
      <c r="DC34" s="126">
        <f t="shared" si="51"/>
        <v>0</v>
      </c>
      <c r="DD34" s="126">
        <f t="shared" si="52"/>
        <v>-2701.6220765584576</v>
      </c>
      <c r="DE34" s="126">
        <f t="shared" si="53"/>
        <v>0</v>
      </c>
      <c r="DF34" s="126">
        <f t="shared" si="54"/>
        <v>-268.37792344154275</v>
      </c>
      <c r="DG34" s="126">
        <f t="shared" si="55"/>
        <v>0</v>
      </c>
      <c r="DH34" s="126">
        <f t="shared" si="56"/>
        <v>0</v>
      </c>
      <c r="DI34" s="126">
        <f t="shared" si="57"/>
        <v>-3001.8023072871752</v>
      </c>
      <c r="DJ34" s="126">
        <f t="shared" si="58"/>
        <v>0</v>
      </c>
      <c r="DK34" s="126">
        <f t="shared" si="59"/>
        <v>-298.1976927128253</v>
      </c>
      <c r="DL34" s="126">
        <f t="shared" si="60"/>
        <v>0</v>
      </c>
      <c r="DM34" s="126">
        <f t="shared" si="61"/>
        <v>0</v>
      </c>
      <c r="DN34" s="126">
        <f t="shared" si="62"/>
        <v>-3301.9825380158927</v>
      </c>
      <c r="DO34" s="126">
        <f t="shared" si="63"/>
        <v>0</v>
      </c>
      <c r="DP34" s="126">
        <f t="shared" si="64"/>
        <v>-328.01746198410785</v>
      </c>
      <c r="DQ34" s="126">
        <f t="shared" si="65"/>
        <v>0</v>
      </c>
      <c r="DR34" s="126">
        <f t="shared" si="66"/>
        <v>0</v>
      </c>
      <c r="DS34" s="126">
        <f t="shared" si="67"/>
        <v>-3602.1627687446103</v>
      </c>
      <c r="DT34" s="126">
        <f t="shared" si="68"/>
        <v>0</v>
      </c>
      <c r="DU34" s="126">
        <f t="shared" si="69"/>
        <v>-357.83723125539041</v>
      </c>
      <c r="DV34" s="126">
        <f t="shared" si="70"/>
        <v>0</v>
      </c>
      <c r="DW34" s="126">
        <f t="shared" si="71"/>
        <v>0</v>
      </c>
    </row>
    <row r="35" spans="1:127" customFormat="1" ht="15" customHeight="1" x14ac:dyDescent="0.2">
      <c r="A35" s="163" t="s">
        <v>312</v>
      </c>
      <c r="B35" s="180" t="s">
        <v>300</v>
      </c>
      <c r="C35" s="180" t="s">
        <v>301</v>
      </c>
      <c r="D35" s="180" t="s">
        <v>167</v>
      </c>
      <c r="E35" s="180">
        <v>2</v>
      </c>
      <c r="F35" s="180">
        <v>108</v>
      </c>
      <c r="G35" s="165">
        <v>-216</v>
      </c>
      <c r="H35" s="179">
        <v>-216</v>
      </c>
      <c r="I35" s="151"/>
      <c r="J35" s="151" t="s">
        <v>104</v>
      </c>
      <c r="K35" s="151">
        <v>8.3333333333333329E-2</v>
      </c>
      <c r="L35" s="151">
        <v>8.3333333333333329E-2</v>
      </c>
      <c r="M35" s="151">
        <v>8.3333333333333329E-2</v>
      </c>
      <c r="N35" s="151">
        <v>8.3333333333333329E-2</v>
      </c>
      <c r="O35" s="151">
        <v>8.3333333333333329E-2</v>
      </c>
      <c r="P35" s="151">
        <v>8.3333333333333329E-2</v>
      </c>
      <c r="Q35" s="151">
        <v>8.3333333333333329E-2</v>
      </c>
      <c r="R35" s="151">
        <v>8.3333333333333329E-2</v>
      </c>
      <c r="S35" s="151">
        <v>8.3333333333333329E-2</v>
      </c>
      <c r="T35" s="151">
        <v>8.3333333333333329E-2</v>
      </c>
      <c r="U35" s="151">
        <v>8.3333333333333329E-2</v>
      </c>
      <c r="V35" s="151">
        <v>8.3333333333333329E-2</v>
      </c>
      <c r="W35" s="152">
        <v>1</v>
      </c>
      <c r="X35" s="157">
        <v>-18</v>
      </c>
      <c r="Y35" s="157">
        <v>-18</v>
      </c>
      <c r="Z35" s="157">
        <v>-18</v>
      </c>
      <c r="AA35" s="157">
        <v>-18</v>
      </c>
      <c r="AB35" s="157">
        <v>-18</v>
      </c>
      <c r="AC35" s="157">
        <v>-18</v>
      </c>
      <c r="AD35" s="157">
        <v>-18</v>
      </c>
      <c r="AE35" s="157">
        <v>-18</v>
      </c>
      <c r="AF35" s="157">
        <v>-18</v>
      </c>
      <c r="AG35" s="157">
        <v>-18</v>
      </c>
      <c r="AH35" s="157">
        <v>-18</v>
      </c>
      <c r="AI35" s="157">
        <v>-18</v>
      </c>
      <c r="AJ35" s="151">
        <v>0.7</v>
      </c>
      <c r="AK35" s="151">
        <v>0.14605983325323404</v>
      </c>
      <c r="AL35" s="151">
        <v>7.129927063443503E-2</v>
      </c>
      <c r="AM35" s="151">
        <v>4.8106942217464727E-2</v>
      </c>
      <c r="AN35" s="151">
        <v>3.453395389486618E-2</v>
      </c>
      <c r="AO35" s="151"/>
      <c r="AP35" s="151"/>
      <c r="AQ35" s="151"/>
      <c r="AR35" s="151"/>
      <c r="AS35" s="152">
        <v>0.99999999999999978</v>
      </c>
      <c r="AT35" s="159">
        <v>-151.19999999999999</v>
      </c>
      <c r="AU35" s="159">
        <v>-31.548923982698554</v>
      </c>
      <c r="AV35" s="159">
        <v>-15.400642457037966</v>
      </c>
      <c r="AW35" s="159">
        <v>-10.39109951897238</v>
      </c>
      <c r="AX35" s="159">
        <v>-7.4593340412910951</v>
      </c>
      <c r="AY35" s="159">
        <v>0</v>
      </c>
      <c r="AZ35" s="159">
        <v>0</v>
      </c>
      <c r="BA35" s="159">
        <v>0</v>
      </c>
      <c r="BB35" s="159">
        <v>0</v>
      </c>
      <c r="BC35" s="159">
        <v>-216</v>
      </c>
      <c r="BD35" s="160">
        <v>-151.19999999999999</v>
      </c>
      <c r="BE35" s="160">
        <v>0</v>
      </c>
      <c r="BF35" s="160">
        <v>-64.8</v>
      </c>
      <c r="BG35" s="160">
        <v>0</v>
      </c>
      <c r="BH35" s="160">
        <v>0</v>
      </c>
      <c r="BI35" s="151">
        <v>62660000</v>
      </c>
      <c r="BJ35" s="122"/>
      <c r="BK35" s="122"/>
      <c r="BL35" s="145">
        <f t="shared" si="72"/>
        <v>-35.999999999999993</v>
      </c>
      <c r="BM35" s="145"/>
      <c r="BN35" s="122"/>
      <c r="BO35" s="147">
        <f t="shared" si="73"/>
        <v>54</v>
      </c>
      <c r="BP35" s="126">
        <f t="shared" si="12"/>
        <v>-12.599999999999998</v>
      </c>
      <c r="BQ35" s="126">
        <f t="shared" si="13"/>
        <v>0</v>
      </c>
      <c r="BR35" s="126">
        <f t="shared" si="14"/>
        <v>-5.3999999999999995</v>
      </c>
      <c r="BS35" s="126">
        <f t="shared" si="15"/>
        <v>0</v>
      </c>
      <c r="BT35" s="126">
        <f t="shared" si="16"/>
        <v>0</v>
      </c>
      <c r="BU35" s="126">
        <f t="shared" si="17"/>
        <v>-25.199999999999996</v>
      </c>
      <c r="BV35" s="126">
        <f t="shared" si="18"/>
        <v>0</v>
      </c>
      <c r="BW35" s="126">
        <f t="shared" si="19"/>
        <v>-10.799999999999999</v>
      </c>
      <c r="BX35" s="126">
        <f t="shared" si="20"/>
        <v>0</v>
      </c>
      <c r="BY35" s="126">
        <f t="shared" si="21"/>
        <v>0</v>
      </c>
      <c r="BZ35" s="126">
        <f t="shared" si="22"/>
        <v>-37.799999999999997</v>
      </c>
      <c r="CA35" s="126">
        <f t="shared" si="23"/>
        <v>0</v>
      </c>
      <c r="CB35" s="126">
        <f t="shared" si="24"/>
        <v>-16.2</v>
      </c>
      <c r="CC35" s="126">
        <f t="shared" si="25"/>
        <v>0</v>
      </c>
      <c r="CD35" s="126">
        <f t="shared" si="26"/>
        <v>0</v>
      </c>
      <c r="CE35" s="126">
        <f t="shared" si="27"/>
        <v>-50.399999999999991</v>
      </c>
      <c r="CF35" s="126">
        <f t="shared" si="28"/>
        <v>0</v>
      </c>
      <c r="CG35" s="126">
        <f t="shared" si="29"/>
        <v>-21.599999999999998</v>
      </c>
      <c r="CH35" s="126">
        <f t="shared" si="30"/>
        <v>0</v>
      </c>
      <c r="CI35" s="126">
        <f t="shared" si="31"/>
        <v>0</v>
      </c>
      <c r="CJ35" s="126">
        <f t="shared" si="32"/>
        <v>-62.999999999999986</v>
      </c>
      <c r="CK35" s="126">
        <f t="shared" si="33"/>
        <v>0</v>
      </c>
      <c r="CL35" s="126">
        <f t="shared" si="34"/>
        <v>-26.999999999999996</v>
      </c>
      <c r="CM35" s="126">
        <f t="shared" si="35"/>
        <v>0</v>
      </c>
      <c r="CN35" s="126">
        <f t="shared" si="36"/>
        <v>0</v>
      </c>
      <c r="CO35" s="126">
        <f t="shared" si="37"/>
        <v>-75.59999999999998</v>
      </c>
      <c r="CP35" s="126">
        <f t="shared" si="38"/>
        <v>0</v>
      </c>
      <c r="CQ35" s="126">
        <f t="shared" si="39"/>
        <v>-32.4</v>
      </c>
      <c r="CR35" s="126">
        <f t="shared" si="40"/>
        <v>0</v>
      </c>
      <c r="CS35" s="126">
        <f t="shared" si="41"/>
        <v>0</v>
      </c>
      <c r="CT35" s="126">
        <f t="shared" si="42"/>
        <v>-88.199999999999974</v>
      </c>
      <c r="CU35" s="126">
        <f t="shared" si="43"/>
        <v>0</v>
      </c>
      <c r="CV35" s="126">
        <f t="shared" si="44"/>
        <v>-37.799999999999997</v>
      </c>
      <c r="CW35" s="126">
        <f t="shared" si="45"/>
        <v>0</v>
      </c>
      <c r="CX35" s="126">
        <f t="shared" si="46"/>
        <v>0</v>
      </c>
      <c r="CY35" s="126">
        <f t="shared" si="47"/>
        <v>-100.79999999999997</v>
      </c>
      <c r="CZ35" s="126">
        <f t="shared" si="48"/>
        <v>0</v>
      </c>
      <c r="DA35" s="126">
        <f t="shared" si="49"/>
        <v>-43.199999999999996</v>
      </c>
      <c r="DB35" s="126">
        <f t="shared" si="50"/>
        <v>0</v>
      </c>
      <c r="DC35" s="126">
        <f t="shared" si="51"/>
        <v>0</v>
      </c>
      <c r="DD35" s="126">
        <f t="shared" si="52"/>
        <v>-113.39999999999996</v>
      </c>
      <c r="DE35" s="126">
        <f t="shared" si="53"/>
        <v>0</v>
      </c>
      <c r="DF35" s="126">
        <f t="shared" si="54"/>
        <v>-48.599999999999994</v>
      </c>
      <c r="DG35" s="126">
        <f t="shared" si="55"/>
        <v>0</v>
      </c>
      <c r="DH35" s="126">
        <f t="shared" si="56"/>
        <v>0</v>
      </c>
      <c r="DI35" s="126">
        <f t="shared" si="57"/>
        <v>-125.99999999999996</v>
      </c>
      <c r="DJ35" s="126">
        <f t="shared" si="58"/>
        <v>0</v>
      </c>
      <c r="DK35" s="126">
        <f t="shared" si="59"/>
        <v>-53.999999999999993</v>
      </c>
      <c r="DL35" s="126">
        <f t="shared" si="60"/>
        <v>0</v>
      </c>
      <c r="DM35" s="126">
        <f t="shared" si="61"/>
        <v>0</v>
      </c>
      <c r="DN35" s="126">
        <f t="shared" si="62"/>
        <v>-138.59999999999997</v>
      </c>
      <c r="DO35" s="126">
        <f t="shared" si="63"/>
        <v>0</v>
      </c>
      <c r="DP35" s="126">
        <f t="shared" si="64"/>
        <v>-59.399999999999991</v>
      </c>
      <c r="DQ35" s="126">
        <f t="shared" si="65"/>
        <v>0</v>
      </c>
      <c r="DR35" s="126">
        <f t="shared" si="66"/>
        <v>0</v>
      </c>
      <c r="DS35" s="126">
        <f t="shared" si="67"/>
        <v>-151.19999999999996</v>
      </c>
      <c r="DT35" s="126">
        <f t="shared" si="68"/>
        <v>0</v>
      </c>
      <c r="DU35" s="126">
        <f t="shared" si="69"/>
        <v>-64.8</v>
      </c>
      <c r="DV35" s="126">
        <f t="shared" si="70"/>
        <v>0</v>
      </c>
      <c r="DW35" s="126">
        <f t="shared" si="71"/>
        <v>0</v>
      </c>
    </row>
    <row r="36" spans="1:127" customFormat="1" ht="15" customHeight="1" x14ac:dyDescent="0.2">
      <c r="A36" s="163" t="s">
        <v>313</v>
      </c>
      <c r="B36" s="180" t="s">
        <v>300</v>
      </c>
      <c r="C36" s="180" t="s">
        <v>301</v>
      </c>
      <c r="D36" s="180" t="s">
        <v>167</v>
      </c>
      <c r="E36" s="180">
        <v>12</v>
      </c>
      <c r="F36" s="180">
        <v>180</v>
      </c>
      <c r="G36" s="165">
        <v>-2160</v>
      </c>
      <c r="H36" s="179">
        <v>-2160</v>
      </c>
      <c r="I36" s="151"/>
      <c r="J36" s="151" t="s">
        <v>104</v>
      </c>
      <c r="K36" s="151">
        <v>8.3333333333333329E-2</v>
      </c>
      <c r="L36" s="151">
        <v>8.3333333333333329E-2</v>
      </c>
      <c r="M36" s="151">
        <v>8.3333333333333329E-2</v>
      </c>
      <c r="N36" s="151">
        <v>8.3333333333333329E-2</v>
      </c>
      <c r="O36" s="151">
        <v>8.3333333333333329E-2</v>
      </c>
      <c r="P36" s="151">
        <v>8.3333333333333329E-2</v>
      </c>
      <c r="Q36" s="151">
        <v>8.3333333333333329E-2</v>
      </c>
      <c r="R36" s="151">
        <v>8.3333333333333329E-2</v>
      </c>
      <c r="S36" s="151">
        <v>8.3333333333333329E-2</v>
      </c>
      <c r="T36" s="151">
        <v>8.3333333333333329E-2</v>
      </c>
      <c r="U36" s="151">
        <v>8.3333333333333329E-2</v>
      </c>
      <c r="V36" s="151">
        <v>8.3333333333333329E-2</v>
      </c>
      <c r="W36" s="152">
        <v>1</v>
      </c>
      <c r="X36" s="157">
        <v>-180</v>
      </c>
      <c r="Y36" s="157">
        <v>-180</v>
      </c>
      <c r="Z36" s="157">
        <v>-180</v>
      </c>
      <c r="AA36" s="157">
        <v>-180</v>
      </c>
      <c r="AB36" s="157">
        <v>-180</v>
      </c>
      <c r="AC36" s="157">
        <v>-180</v>
      </c>
      <c r="AD36" s="157">
        <v>-180</v>
      </c>
      <c r="AE36" s="157">
        <v>-180</v>
      </c>
      <c r="AF36" s="157">
        <v>-180</v>
      </c>
      <c r="AG36" s="157">
        <v>-180</v>
      </c>
      <c r="AH36" s="157">
        <v>-180</v>
      </c>
      <c r="AI36" s="157">
        <v>-180</v>
      </c>
      <c r="AJ36" s="151">
        <v>0.90963706281429546</v>
      </c>
      <c r="AK36" s="151">
        <v>4.5189113943817846E-2</v>
      </c>
      <c r="AL36" s="151">
        <v>1.8008951642306557E-2</v>
      </c>
      <c r="AM36" s="151">
        <v>2.0889032873622572E-2</v>
      </c>
      <c r="AN36" s="151">
        <v>5.3723216678574041E-3</v>
      </c>
      <c r="AO36" s="151"/>
      <c r="AP36" s="151">
        <v>9.0351705810025817E-4</v>
      </c>
      <c r="AQ36" s="151"/>
      <c r="AR36" s="151"/>
      <c r="AS36" s="152">
        <v>1</v>
      </c>
      <c r="AT36" s="159">
        <v>-1964.8160556788782</v>
      </c>
      <c r="AU36" s="159">
        <v>-97.608486118646553</v>
      </c>
      <c r="AV36" s="159">
        <v>-38.899335547382165</v>
      </c>
      <c r="AW36" s="159">
        <v>-45.120311007024753</v>
      </c>
      <c r="AX36" s="159">
        <v>-11.604214802571994</v>
      </c>
      <c r="AY36" s="159">
        <v>0</v>
      </c>
      <c r="AZ36" s="159">
        <v>-1.9515968454965575</v>
      </c>
      <c r="BA36" s="159">
        <v>0</v>
      </c>
      <c r="BB36" s="159">
        <v>0</v>
      </c>
      <c r="BC36" s="159">
        <v>-2160.0000000000005</v>
      </c>
      <c r="BD36" s="160">
        <v>-1964.8160556788782</v>
      </c>
      <c r="BE36" s="160">
        <v>0</v>
      </c>
      <c r="BF36" s="160">
        <v>-195.18394432112203</v>
      </c>
      <c r="BG36" s="160">
        <v>0</v>
      </c>
      <c r="BH36" s="160">
        <v>0</v>
      </c>
      <c r="BI36" s="151">
        <v>62664000</v>
      </c>
      <c r="BJ36" s="122"/>
      <c r="BK36" s="122"/>
      <c r="BL36" s="145">
        <f t="shared" si="72"/>
        <v>-360</v>
      </c>
      <c r="BM36" s="145"/>
      <c r="BN36" s="122"/>
      <c r="BO36" s="147">
        <f t="shared" si="73"/>
        <v>540</v>
      </c>
      <c r="BP36" s="126">
        <f t="shared" si="12"/>
        <v>-163.73467130657318</v>
      </c>
      <c r="BQ36" s="126">
        <f t="shared" si="13"/>
        <v>0</v>
      </c>
      <c r="BR36" s="126">
        <f t="shared" si="14"/>
        <v>-16.265328693426834</v>
      </c>
      <c r="BS36" s="126">
        <f t="shared" si="15"/>
        <v>0</v>
      </c>
      <c r="BT36" s="126">
        <f t="shared" si="16"/>
        <v>0</v>
      </c>
      <c r="BU36" s="126">
        <f t="shared" si="17"/>
        <v>-327.46934261314635</v>
      </c>
      <c r="BV36" s="126">
        <f t="shared" si="18"/>
        <v>0</v>
      </c>
      <c r="BW36" s="126">
        <f t="shared" si="19"/>
        <v>-32.530657386853669</v>
      </c>
      <c r="BX36" s="126">
        <f t="shared" si="20"/>
        <v>0</v>
      </c>
      <c r="BY36" s="126">
        <f t="shared" si="21"/>
        <v>0</v>
      </c>
      <c r="BZ36" s="126">
        <f t="shared" si="22"/>
        <v>-491.2040139197195</v>
      </c>
      <c r="CA36" s="126">
        <f t="shared" si="23"/>
        <v>0</v>
      </c>
      <c r="CB36" s="126">
        <f t="shared" si="24"/>
        <v>-48.7959860802805</v>
      </c>
      <c r="CC36" s="126">
        <f t="shared" si="25"/>
        <v>0</v>
      </c>
      <c r="CD36" s="126">
        <f t="shared" si="26"/>
        <v>0</v>
      </c>
      <c r="CE36" s="126">
        <f t="shared" si="27"/>
        <v>-654.93868522629271</v>
      </c>
      <c r="CF36" s="126">
        <f t="shared" si="28"/>
        <v>0</v>
      </c>
      <c r="CG36" s="126">
        <f t="shared" si="29"/>
        <v>-65.061314773707338</v>
      </c>
      <c r="CH36" s="126">
        <f t="shared" si="30"/>
        <v>0</v>
      </c>
      <c r="CI36" s="126">
        <f t="shared" si="31"/>
        <v>0</v>
      </c>
      <c r="CJ36" s="126">
        <f t="shared" si="32"/>
        <v>-818.67335653286591</v>
      </c>
      <c r="CK36" s="126">
        <f t="shared" si="33"/>
        <v>0</v>
      </c>
      <c r="CL36" s="126">
        <f t="shared" si="34"/>
        <v>-81.326643467134176</v>
      </c>
      <c r="CM36" s="126">
        <f t="shared" si="35"/>
        <v>0</v>
      </c>
      <c r="CN36" s="126">
        <f t="shared" si="36"/>
        <v>0</v>
      </c>
      <c r="CO36" s="126">
        <f t="shared" si="37"/>
        <v>-982.40802783943911</v>
      </c>
      <c r="CP36" s="126">
        <f t="shared" si="38"/>
        <v>0</v>
      </c>
      <c r="CQ36" s="126">
        <f t="shared" si="39"/>
        <v>-97.591972160561014</v>
      </c>
      <c r="CR36" s="126">
        <f t="shared" si="40"/>
        <v>0</v>
      </c>
      <c r="CS36" s="126">
        <f t="shared" si="41"/>
        <v>0</v>
      </c>
      <c r="CT36" s="126">
        <f t="shared" si="42"/>
        <v>-1146.1426991460123</v>
      </c>
      <c r="CU36" s="126">
        <f t="shared" si="43"/>
        <v>0</v>
      </c>
      <c r="CV36" s="126">
        <f t="shared" si="44"/>
        <v>-113.85730085398785</v>
      </c>
      <c r="CW36" s="126">
        <f t="shared" si="45"/>
        <v>0</v>
      </c>
      <c r="CX36" s="126">
        <f t="shared" si="46"/>
        <v>0</v>
      </c>
      <c r="CY36" s="126">
        <f t="shared" si="47"/>
        <v>-1309.8773704525854</v>
      </c>
      <c r="CZ36" s="126">
        <f t="shared" si="48"/>
        <v>0</v>
      </c>
      <c r="DA36" s="126">
        <f t="shared" si="49"/>
        <v>-130.12262954741468</v>
      </c>
      <c r="DB36" s="126">
        <f t="shared" si="50"/>
        <v>0</v>
      </c>
      <c r="DC36" s="126">
        <f t="shared" si="51"/>
        <v>0</v>
      </c>
      <c r="DD36" s="126">
        <f t="shared" si="52"/>
        <v>-1473.6120417591585</v>
      </c>
      <c r="DE36" s="126">
        <f t="shared" si="53"/>
        <v>0</v>
      </c>
      <c r="DF36" s="126">
        <f t="shared" si="54"/>
        <v>-146.3879582408415</v>
      </c>
      <c r="DG36" s="126">
        <f t="shared" si="55"/>
        <v>0</v>
      </c>
      <c r="DH36" s="126">
        <f t="shared" si="56"/>
        <v>0</v>
      </c>
      <c r="DI36" s="126">
        <f t="shared" si="57"/>
        <v>-1637.3467130657316</v>
      </c>
      <c r="DJ36" s="126">
        <f t="shared" si="58"/>
        <v>0</v>
      </c>
      <c r="DK36" s="126">
        <f t="shared" si="59"/>
        <v>-162.65328693426832</v>
      </c>
      <c r="DL36" s="126">
        <f t="shared" si="60"/>
        <v>0</v>
      </c>
      <c r="DM36" s="126">
        <f t="shared" si="61"/>
        <v>0</v>
      </c>
      <c r="DN36" s="126">
        <f t="shared" si="62"/>
        <v>-1801.0813843723047</v>
      </c>
      <c r="DO36" s="126">
        <f t="shared" si="63"/>
        <v>0</v>
      </c>
      <c r="DP36" s="126">
        <f t="shared" si="64"/>
        <v>-178.91861562769515</v>
      </c>
      <c r="DQ36" s="126">
        <f t="shared" si="65"/>
        <v>0</v>
      </c>
      <c r="DR36" s="126">
        <f t="shared" si="66"/>
        <v>0</v>
      </c>
      <c r="DS36" s="126">
        <f t="shared" si="67"/>
        <v>-1964.8160556788778</v>
      </c>
      <c r="DT36" s="126">
        <f t="shared" si="68"/>
        <v>0</v>
      </c>
      <c r="DU36" s="126">
        <f t="shared" si="69"/>
        <v>-195.18394432112197</v>
      </c>
      <c r="DV36" s="126">
        <f t="shared" si="70"/>
        <v>0</v>
      </c>
      <c r="DW36" s="126">
        <f t="shared" si="71"/>
        <v>0</v>
      </c>
    </row>
    <row r="37" spans="1:127" customFormat="1" ht="15" customHeight="1" x14ac:dyDescent="0.2">
      <c r="A37" s="163" t="s">
        <v>313</v>
      </c>
      <c r="B37" s="180" t="s">
        <v>300</v>
      </c>
      <c r="C37" s="180" t="s">
        <v>301</v>
      </c>
      <c r="D37" s="180" t="s">
        <v>314</v>
      </c>
      <c r="E37" s="180">
        <v>0</v>
      </c>
      <c r="F37" s="180">
        <v>150</v>
      </c>
      <c r="G37" s="165">
        <v>0</v>
      </c>
      <c r="H37" s="179">
        <v>0</v>
      </c>
      <c r="I37" s="151" t="s">
        <v>315</v>
      </c>
      <c r="J37" s="151" t="s">
        <v>104</v>
      </c>
      <c r="K37" s="151"/>
      <c r="L37" s="151"/>
      <c r="M37" s="151"/>
      <c r="N37" s="151"/>
      <c r="O37" s="151"/>
      <c r="P37" s="151"/>
      <c r="Q37" s="151"/>
      <c r="R37" s="151">
        <v>1</v>
      </c>
      <c r="S37" s="151"/>
      <c r="T37" s="151"/>
      <c r="U37" s="151"/>
      <c r="V37" s="151"/>
      <c r="W37" s="152">
        <v>1</v>
      </c>
      <c r="X37" s="157">
        <v>0</v>
      </c>
      <c r="Y37" s="157">
        <v>0</v>
      </c>
      <c r="Z37" s="157">
        <v>0</v>
      </c>
      <c r="AA37" s="157">
        <v>0</v>
      </c>
      <c r="AB37" s="157">
        <v>0</v>
      </c>
      <c r="AC37" s="157">
        <v>0</v>
      </c>
      <c r="AD37" s="157">
        <v>0</v>
      </c>
      <c r="AE37" s="157">
        <v>0</v>
      </c>
      <c r="AF37" s="157">
        <v>0</v>
      </c>
      <c r="AG37" s="157">
        <v>0</v>
      </c>
      <c r="AH37" s="157">
        <v>0</v>
      </c>
      <c r="AI37" s="157">
        <v>0</v>
      </c>
      <c r="AJ37" s="151">
        <v>1</v>
      </c>
      <c r="AK37" s="151"/>
      <c r="AL37" s="151"/>
      <c r="AM37" s="151"/>
      <c r="AN37" s="151"/>
      <c r="AO37" s="151"/>
      <c r="AP37" s="151"/>
      <c r="AQ37" s="151"/>
      <c r="AR37" s="151"/>
      <c r="AS37" s="152">
        <v>1</v>
      </c>
      <c r="AT37" s="159">
        <v>0</v>
      </c>
      <c r="AU37" s="159">
        <v>0</v>
      </c>
      <c r="AV37" s="159">
        <v>0</v>
      </c>
      <c r="AW37" s="159">
        <v>0</v>
      </c>
      <c r="AX37" s="159">
        <v>0</v>
      </c>
      <c r="AY37" s="159">
        <v>0</v>
      </c>
      <c r="AZ37" s="159">
        <v>0</v>
      </c>
      <c r="BA37" s="159">
        <v>0</v>
      </c>
      <c r="BB37" s="159">
        <v>0</v>
      </c>
      <c r="BC37" s="159">
        <v>0</v>
      </c>
      <c r="BD37" s="160">
        <v>0</v>
      </c>
      <c r="BE37" s="160">
        <v>0</v>
      </c>
      <c r="BF37" s="160">
        <v>0</v>
      </c>
      <c r="BG37" s="160">
        <v>0</v>
      </c>
      <c r="BH37" s="160">
        <v>0</v>
      </c>
      <c r="BI37" s="151">
        <v>62664000</v>
      </c>
      <c r="BJ37" s="122"/>
      <c r="BK37" s="122"/>
      <c r="BL37" s="145">
        <f t="shared" si="72"/>
        <v>0</v>
      </c>
      <c r="BM37" s="145"/>
      <c r="BN37" s="122"/>
      <c r="BO37" s="147">
        <f t="shared" si="73"/>
        <v>0</v>
      </c>
      <c r="BP37" s="126">
        <f t="shared" si="12"/>
        <v>0</v>
      </c>
      <c r="BQ37" s="126">
        <f t="shared" si="13"/>
        <v>0</v>
      </c>
      <c r="BR37" s="126">
        <f t="shared" si="14"/>
        <v>0</v>
      </c>
      <c r="BS37" s="126">
        <f t="shared" si="15"/>
        <v>0</v>
      </c>
      <c r="BT37" s="126">
        <f t="shared" si="16"/>
        <v>0</v>
      </c>
      <c r="BU37" s="126">
        <f t="shared" si="17"/>
        <v>0</v>
      </c>
      <c r="BV37" s="126">
        <f t="shared" si="18"/>
        <v>0</v>
      </c>
      <c r="BW37" s="126">
        <f t="shared" si="19"/>
        <v>0</v>
      </c>
      <c r="BX37" s="126">
        <f t="shared" si="20"/>
        <v>0</v>
      </c>
      <c r="BY37" s="126">
        <f t="shared" si="21"/>
        <v>0</v>
      </c>
      <c r="BZ37" s="126">
        <f t="shared" si="22"/>
        <v>0</v>
      </c>
      <c r="CA37" s="126">
        <f t="shared" si="23"/>
        <v>0</v>
      </c>
      <c r="CB37" s="126">
        <f t="shared" si="24"/>
        <v>0</v>
      </c>
      <c r="CC37" s="126">
        <f t="shared" si="25"/>
        <v>0</v>
      </c>
      <c r="CD37" s="126">
        <f t="shared" si="26"/>
        <v>0</v>
      </c>
      <c r="CE37" s="126">
        <f t="shared" si="27"/>
        <v>0</v>
      </c>
      <c r="CF37" s="126">
        <f t="shared" si="28"/>
        <v>0</v>
      </c>
      <c r="CG37" s="126">
        <f t="shared" si="29"/>
        <v>0</v>
      </c>
      <c r="CH37" s="126">
        <f t="shared" si="30"/>
        <v>0</v>
      </c>
      <c r="CI37" s="126">
        <f t="shared" si="31"/>
        <v>0</v>
      </c>
      <c r="CJ37" s="126">
        <f t="shared" si="32"/>
        <v>0</v>
      </c>
      <c r="CK37" s="126">
        <f t="shared" si="33"/>
        <v>0</v>
      </c>
      <c r="CL37" s="126">
        <f t="shared" si="34"/>
        <v>0</v>
      </c>
      <c r="CM37" s="126">
        <f t="shared" si="35"/>
        <v>0</v>
      </c>
      <c r="CN37" s="126">
        <f t="shared" si="36"/>
        <v>0</v>
      </c>
      <c r="CO37" s="126">
        <f t="shared" si="37"/>
        <v>0</v>
      </c>
      <c r="CP37" s="126">
        <f t="shared" si="38"/>
        <v>0</v>
      </c>
      <c r="CQ37" s="126">
        <f t="shared" si="39"/>
        <v>0</v>
      </c>
      <c r="CR37" s="126">
        <f t="shared" si="40"/>
        <v>0</v>
      </c>
      <c r="CS37" s="126">
        <f t="shared" si="41"/>
        <v>0</v>
      </c>
      <c r="CT37" s="126">
        <f t="shared" si="42"/>
        <v>0</v>
      </c>
      <c r="CU37" s="126">
        <f t="shared" si="43"/>
        <v>0</v>
      </c>
      <c r="CV37" s="126">
        <f t="shared" si="44"/>
        <v>0</v>
      </c>
      <c r="CW37" s="126">
        <f t="shared" si="45"/>
        <v>0</v>
      </c>
      <c r="CX37" s="126">
        <f t="shared" si="46"/>
        <v>0</v>
      </c>
      <c r="CY37" s="126">
        <f t="shared" si="47"/>
        <v>0</v>
      </c>
      <c r="CZ37" s="126">
        <f t="shared" si="48"/>
        <v>0</v>
      </c>
      <c r="DA37" s="126">
        <f t="shared" si="49"/>
        <v>0</v>
      </c>
      <c r="DB37" s="126">
        <f t="shared" si="50"/>
        <v>0</v>
      </c>
      <c r="DC37" s="126">
        <f t="shared" si="51"/>
        <v>0</v>
      </c>
      <c r="DD37" s="126">
        <f t="shared" si="52"/>
        <v>0</v>
      </c>
      <c r="DE37" s="126">
        <f t="shared" si="53"/>
        <v>0</v>
      </c>
      <c r="DF37" s="126">
        <f t="shared" si="54"/>
        <v>0</v>
      </c>
      <c r="DG37" s="126">
        <f t="shared" si="55"/>
        <v>0</v>
      </c>
      <c r="DH37" s="126">
        <f t="shared" si="56"/>
        <v>0</v>
      </c>
      <c r="DI37" s="126">
        <f t="shared" si="57"/>
        <v>0</v>
      </c>
      <c r="DJ37" s="126">
        <f t="shared" si="58"/>
        <v>0</v>
      </c>
      <c r="DK37" s="126">
        <f t="shared" si="59"/>
        <v>0</v>
      </c>
      <c r="DL37" s="126">
        <f t="shared" si="60"/>
        <v>0</v>
      </c>
      <c r="DM37" s="126">
        <f t="shared" si="61"/>
        <v>0</v>
      </c>
      <c r="DN37" s="126">
        <f t="shared" si="62"/>
        <v>0</v>
      </c>
      <c r="DO37" s="126">
        <f t="shared" si="63"/>
        <v>0</v>
      </c>
      <c r="DP37" s="126">
        <f t="shared" si="64"/>
        <v>0</v>
      </c>
      <c r="DQ37" s="126">
        <f t="shared" si="65"/>
        <v>0</v>
      </c>
      <c r="DR37" s="126">
        <f t="shared" si="66"/>
        <v>0</v>
      </c>
      <c r="DS37" s="126">
        <f t="shared" si="67"/>
        <v>0</v>
      </c>
      <c r="DT37" s="126">
        <f t="shared" si="68"/>
        <v>0</v>
      </c>
      <c r="DU37" s="126">
        <f t="shared" si="69"/>
        <v>0</v>
      </c>
      <c r="DV37" s="126">
        <f t="shared" si="70"/>
        <v>0</v>
      </c>
      <c r="DW37" s="126">
        <f t="shared" si="71"/>
        <v>0</v>
      </c>
    </row>
    <row r="38" spans="1:127" customFormat="1" ht="15" customHeight="1" x14ac:dyDescent="0.2">
      <c r="A38" s="163" t="s">
        <v>316</v>
      </c>
      <c r="B38" s="180" t="s">
        <v>300</v>
      </c>
      <c r="C38" s="180" t="s">
        <v>301</v>
      </c>
      <c r="D38" s="180" t="s">
        <v>167</v>
      </c>
      <c r="E38" s="180">
        <v>4</v>
      </c>
      <c r="F38" s="180">
        <v>72</v>
      </c>
      <c r="G38" s="165">
        <v>-288</v>
      </c>
      <c r="H38" s="179">
        <v>-288</v>
      </c>
      <c r="I38" s="151"/>
      <c r="J38" s="151" t="s">
        <v>104</v>
      </c>
      <c r="K38" s="151">
        <v>8.3333333333333329E-2</v>
      </c>
      <c r="L38" s="151">
        <v>8.3333333333333329E-2</v>
      </c>
      <c r="M38" s="151">
        <v>8.3333333333333329E-2</v>
      </c>
      <c r="N38" s="151">
        <v>8.3333333333333329E-2</v>
      </c>
      <c r="O38" s="151">
        <v>8.3333333333333329E-2</v>
      </c>
      <c r="P38" s="151">
        <v>8.3333333333333329E-2</v>
      </c>
      <c r="Q38" s="151">
        <v>8.3333333333333329E-2</v>
      </c>
      <c r="R38" s="151">
        <v>8.3333333333333329E-2</v>
      </c>
      <c r="S38" s="151">
        <v>8.3333333333333329E-2</v>
      </c>
      <c r="T38" s="151">
        <v>8.3333333333333329E-2</v>
      </c>
      <c r="U38" s="151">
        <v>8.3333333333333329E-2</v>
      </c>
      <c r="V38" s="151">
        <v>8.3333333333333329E-2</v>
      </c>
      <c r="W38" s="152">
        <v>1</v>
      </c>
      <c r="X38" s="157">
        <v>-24</v>
      </c>
      <c r="Y38" s="157">
        <v>-24</v>
      </c>
      <c r="Z38" s="157">
        <v>-24</v>
      </c>
      <c r="AA38" s="157">
        <v>-24</v>
      </c>
      <c r="AB38" s="157">
        <v>-24</v>
      </c>
      <c r="AC38" s="157">
        <v>-24</v>
      </c>
      <c r="AD38" s="157">
        <v>-24</v>
      </c>
      <c r="AE38" s="157">
        <v>-24</v>
      </c>
      <c r="AF38" s="157">
        <v>-24</v>
      </c>
      <c r="AG38" s="157">
        <v>-24</v>
      </c>
      <c r="AH38" s="157">
        <v>-24</v>
      </c>
      <c r="AI38" s="157">
        <v>-24</v>
      </c>
      <c r="AJ38" s="151">
        <v>0.25</v>
      </c>
      <c r="AK38" s="151">
        <v>0.25</v>
      </c>
      <c r="AL38" s="151">
        <v>0.25</v>
      </c>
      <c r="AM38" s="151">
        <v>0.25</v>
      </c>
      <c r="AN38" s="151"/>
      <c r="AO38" s="151"/>
      <c r="AP38" s="151"/>
      <c r="AQ38" s="151"/>
      <c r="AR38" s="151"/>
      <c r="AS38" s="152">
        <v>1</v>
      </c>
      <c r="AT38" s="159">
        <v>-72</v>
      </c>
      <c r="AU38" s="159">
        <v>-72</v>
      </c>
      <c r="AV38" s="159">
        <v>-72</v>
      </c>
      <c r="AW38" s="159">
        <v>-72</v>
      </c>
      <c r="AX38" s="159">
        <v>0</v>
      </c>
      <c r="AY38" s="159">
        <v>0</v>
      </c>
      <c r="AZ38" s="159">
        <v>0</v>
      </c>
      <c r="BA38" s="159">
        <v>0</v>
      </c>
      <c r="BB38" s="159">
        <v>0</v>
      </c>
      <c r="BC38" s="159">
        <v>-288</v>
      </c>
      <c r="BD38" s="160">
        <v>-72</v>
      </c>
      <c r="BE38" s="160">
        <v>0</v>
      </c>
      <c r="BF38" s="160">
        <v>-216</v>
      </c>
      <c r="BG38" s="160">
        <v>0</v>
      </c>
      <c r="BH38" s="160">
        <v>0</v>
      </c>
      <c r="BI38" s="151">
        <v>62662000</v>
      </c>
      <c r="BJ38" s="122"/>
      <c r="BK38" s="122"/>
      <c r="BL38" s="145">
        <f t="shared" si="72"/>
        <v>-48</v>
      </c>
      <c r="BM38" s="145"/>
      <c r="BN38" s="122"/>
      <c r="BO38" s="147">
        <f t="shared" si="73"/>
        <v>72</v>
      </c>
      <c r="BP38" s="126">
        <f t="shared" si="12"/>
        <v>-6</v>
      </c>
      <c r="BQ38" s="126">
        <f t="shared" si="13"/>
        <v>0</v>
      </c>
      <c r="BR38" s="126">
        <f t="shared" si="14"/>
        <v>-18</v>
      </c>
      <c r="BS38" s="126">
        <f t="shared" si="15"/>
        <v>0</v>
      </c>
      <c r="BT38" s="126">
        <f t="shared" si="16"/>
        <v>0</v>
      </c>
      <c r="BU38" s="126">
        <f t="shared" si="17"/>
        <v>-12</v>
      </c>
      <c r="BV38" s="126">
        <f t="shared" si="18"/>
        <v>0</v>
      </c>
      <c r="BW38" s="126">
        <f t="shared" si="19"/>
        <v>-36</v>
      </c>
      <c r="BX38" s="126">
        <f t="shared" si="20"/>
        <v>0</v>
      </c>
      <c r="BY38" s="126">
        <f t="shared" si="21"/>
        <v>0</v>
      </c>
      <c r="BZ38" s="126">
        <f t="shared" si="22"/>
        <v>-18</v>
      </c>
      <c r="CA38" s="126">
        <f t="shared" si="23"/>
        <v>0</v>
      </c>
      <c r="CB38" s="126">
        <f t="shared" si="24"/>
        <v>-54</v>
      </c>
      <c r="CC38" s="126">
        <f t="shared" si="25"/>
        <v>0</v>
      </c>
      <c r="CD38" s="126">
        <f t="shared" si="26"/>
        <v>0</v>
      </c>
      <c r="CE38" s="126">
        <f t="shared" si="27"/>
        <v>-24</v>
      </c>
      <c r="CF38" s="126">
        <f t="shared" si="28"/>
        <v>0</v>
      </c>
      <c r="CG38" s="126">
        <f t="shared" si="29"/>
        <v>-72</v>
      </c>
      <c r="CH38" s="126">
        <f t="shared" si="30"/>
        <v>0</v>
      </c>
      <c r="CI38" s="126">
        <f t="shared" si="31"/>
        <v>0</v>
      </c>
      <c r="CJ38" s="126">
        <f t="shared" si="32"/>
        <v>-30</v>
      </c>
      <c r="CK38" s="126">
        <f t="shared" si="33"/>
        <v>0</v>
      </c>
      <c r="CL38" s="126">
        <f t="shared" si="34"/>
        <v>-90</v>
      </c>
      <c r="CM38" s="126">
        <f t="shared" si="35"/>
        <v>0</v>
      </c>
      <c r="CN38" s="126">
        <f t="shared" si="36"/>
        <v>0</v>
      </c>
      <c r="CO38" s="126">
        <f t="shared" si="37"/>
        <v>-36</v>
      </c>
      <c r="CP38" s="126">
        <f t="shared" si="38"/>
        <v>0</v>
      </c>
      <c r="CQ38" s="126">
        <f t="shared" si="39"/>
        <v>-108</v>
      </c>
      <c r="CR38" s="126">
        <f t="shared" si="40"/>
        <v>0</v>
      </c>
      <c r="CS38" s="126">
        <f t="shared" si="41"/>
        <v>0</v>
      </c>
      <c r="CT38" s="126">
        <f t="shared" si="42"/>
        <v>-42</v>
      </c>
      <c r="CU38" s="126">
        <f t="shared" si="43"/>
        <v>0</v>
      </c>
      <c r="CV38" s="126">
        <f t="shared" si="44"/>
        <v>-126</v>
      </c>
      <c r="CW38" s="126">
        <f t="shared" si="45"/>
        <v>0</v>
      </c>
      <c r="CX38" s="126">
        <f t="shared" si="46"/>
        <v>0</v>
      </c>
      <c r="CY38" s="126">
        <f t="shared" si="47"/>
        <v>-48</v>
      </c>
      <c r="CZ38" s="126">
        <f t="shared" si="48"/>
        <v>0</v>
      </c>
      <c r="DA38" s="126">
        <f t="shared" si="49"/>
        <v>-144</v>
      </c>
      <c r="DB38" s="126">
        <f t="shared" si="50"/>
        <v>0</v>
      </c>
      <c r="DC38" s="126">
        <f t="shared" si="51"/>
        <v>0</v>
      </c>
      <c r="DD38" s="126">
        <f t="shared" si="52"/>
        <v>-54</v>
      </c>
      <c r="DE38" s="126">
        <f t="shared" si="53"/>
        <v>0</v>
      </c>
      <c r="DF38" s="126">
        <f t="shared" si="54"/>
        <v>-162</v>
      </c>
      <c r="DG38" s="126">
        <f t="shared" si="55"/>
        <v>0</v>
      </c>
      <c r="DH38" s="126">
        <f t="shared" si="56"/>
        <v>0</v>
      </c>
      <c r="DI38" s="126">
        <f t="shared" si="57"/>
        <v>-60</v>
      </c>
      <c r="DJ38" s="126">
        <f t="shared" si="58"/>
        <v>0</v>
      </c>
      <c r="DK38" s="126">
        <f t="shared" si="59"/>
        <v>-180</v>
      </c>
      <c r="DL38" s="126">
        <f t="shared" si="60"/>
        <v>0</v>
      </c>
      <c r="DM38" s="126">
        <f t="shared" si="61"/>
        <v>0</v>
      </c>
      <c r="DN38" s="126">
        <f t="shared" si="62"/>
        <v>-66</v>
      </c>
      <c r="DO38" s="126">
        <f t="shared" si="63"/>
        <v>0</v>
      </c>
      <c r="DP38" s="126">
        <f t="shared" si="64"/>
        <v>-198</v>
      </c>
      <c r="DQ38" s="126">
        <f t="shared" si="65"/>
        <v>0</v>
      </c>
      <c r="DR38" s="126">
        <f t="shared" si="66"/>
        <v>0</v>
      </c>
      <c r="DS38" s="126">
        <f t="shared" si="67"/>
        <v>-72</v>
      </c>
      <c r="DT38" s="126">
        <f t="shared" si="68"/>
        <v>0</v>
      </c>
      <c r="DU38" s="126">
        <f t="shared" si="69"/>
        <v>-216</v>
      </c>
      <c r="DV38" s="126">
        <f t="shared" si="70"/>
        <v>0</v>
      </c>
      <c r="DW38" s="126">
        <f t="shared" si="71"/>
        <v>0</v>
      </c>
    </row>
    <row r="39" spans="1:127" customFormat="1" ht="15" customHeight="1" x14ac:dyDescent="0.2">
      <c r="A39" s="163" t="s">
        <v>317</v>
      </c>
      <c r="B39" s="180" t="s">
        <v>300</v>
      </c>
      <c r="C39" s="180" t="s">
        <v>301</v>
      </c>
      <c r="D39" s="180" t="s">
        <v>295</v>
      </c>
      <c r="E39" s="180">
        <v>12</v>
      </c>
      <c r="F39" s="180">
        <v>100</v>
      </c>
      <c r="G39" s="165">
        <v>-1200</v>
      </c>
      <c r="H39" s="179">
        <v>-1200</v>
      </c>
      <c r="I39" s="151"/>
      <c r="J39" s="151" t="s">
        <v>104</v>
      </c>
      <c r="K39" s="151"/>
      <c r="L39" s="151">
        <v>0.16666666666666666</v>
      </c>
      <c r="M39" s="151"/>
      <c r="N39" s="151">
        <v>0.16666666666666666</v>
      </c>
      <c r="O39" s="151"/>
      <c r="P39" s="151">
        <v>0.16666666666666666</v>
      </c>
      <c r="Q39" s="151"/>
      <c r="R39" s="151">
        <v>0.16666666666666666</v>
      </c>
      <c r="S39" s="151"/>
      <c r="T39" s="151">
        <v>0.16666666666666666</v>
      </c>
      <c r="U39" s="151"/>
      <c r="V39" s="151">
        <v>0.16666666666666666</v>
      </c>
      <c r="W39" s="152">
        <v>0.99999999999999989</v>
      </c>
      <c r="X39" s="157">
        <v>0</v>
      </c>
      <c r="Y39" s="157">
        <v>-200</v>
      </c>
      <c r="Z39" s="157">
        <v>0</v>
      </c>
      <c r="AA39" s="157">
        <v>-200</v>
      </c>
      <c r="AB39" s="157">
        <v>0</v>
      </c>
      <c r="AC39" s="157">
        <v>-200</v>
      </c>
      <c r="AD39" s="157">
        <v>0</v>
      </c>
      <c r="AE39" s="157">
        <v>-200</v>
      </c>
      <c r="AF39" s="157">
        <v>0</v>
      </c>
      <c r="AG39" s="157">
        <v>-200</v>
      </c>
      <c r="AH39" s="157">
        <v>0</v>
      </c>
      <c r="AI39" s="157">
        <v>-200</v>
      </c>
      <c r="AJ39" s="151">
        <v>1</v>
      </c>
      <c r="AK39" s="151"/>
      <c r="AL39" s="151"/>
      <c r="AM39" s="151"/>
      <c r="AN39" s="151"/>
      <c r="AO39" s="151"/>
      <c r="AP39" s="151"/>
      <c r="AQ39" s="151"/>
      <c r="AR39" s="151"/>
      <c r="AS39" s="152">
        <v>1</v>
      </c>
      <c r="AT39" s="159">
        <v>-1200</v>
      </c>
      <c r="AU39" s="159">
        <v>0</v>
      </c>
      <c r="AV39" s="159">
        <v>0</v>
      </c>
      <c r="AW39" s="159">
        <v>0</v>
      </c>
      <c r="AX39" s="159">
        <v>0</v>
      </c>
      <c r="AY39" s="159">
        <v>0</v>
      </c>
      <c r="AZ39" s="159">
        <v>0</v>
      </c>
      <c r="BA39" s="159">
        <v>0</v>
      </c>
      <c r="BB39" s="159">
        <v>0</v>
      </c>
      <c r="BC39" s="159">
        <v>-1200</v>
      </c>
      <c r="BD39" s="160">
        <v>-1200</v>
      </c>
      <c r="BE39" s="160">
        <v>0</v>
      </c>
      <c r="BF39" s="160">
        <v>0</v>
      </c>
      <c r="BG39" s="160">
        <v>0</v>
      </c>
      <c r="BH39" s="160">
        <v>0</v>
      </c>
      <c r="BI39" s="151">
        <v>62662000</v>
      </c>
      <c r="BJ39" s="122"/>
      <c r="BK39" s="122"/>
      <c r="BL39" s="145">
        <f t="shared" si="72"/>
        <v>-200</v>
      </c>
      <c r="BM39" s="145"/>
      <c r="BN39" s="122"/>
      <c r="BO39" s="147">
        <f t="shared" si="73"/>
        <v>200</v>
      </c>
      <c r="BP39" s="126">
        <f t="shared" si="12"/>
        <v>0</v>
      </c>
      <c r="BQ39" s="126">
        <f t="shared" si="13"/>
        <v>0</v>
      </c>
      <c r="BR39" s="126">
        <f t="shared" si="14"/>
        <v>0</v>
      </c>
      <c r="BS39" s="126">
        <f t="shared" si="15"/>
        <v>0</v>
      </c>
      <c r="BT39" s="126">
        <f t="shared" si="16"/>
        <v>0</v>
      </c>
      <c r="BU39" s="126">
        <f t="shared" si="17"/>
        <v>-200</v>
      </c>
      <c r="BV39" s="126">
        <f t="shared" si="18"/>
        <v>0</v>
      </c>
      <c r="BW39" s="126">
        <f t="shared" si="19"/>
        <v>0</v>
      </c>
      <c r="BX39" s="126">
        <f t="shared" si="20"/>
        <v>0</v>
      </c>
      <c r="BY39" s="126">
        <f t="shared" si="21"/>
        <v>0</v>
      </c>
      <c r="BZ39" s="126">
        <f t="shared" si="22"/>
        <v>-200</v>
      </c>
      <c r="CA39" s="126">
        <f t="shared" si="23"/>
        <v>0</v>
      </c>
      <c r="CB39" s="126">
        <f t="shared" si="24"/>
        <v>0</v>
      </c>
      <c r="CC39" s="126">
        <f t="shared" si="25"/>
        <v>0</v>
      </c>
      <c r="CD39" s="126">
        <f t="shared" si="26"/>
        <v>0</v>
      </c>
      <c r="CE39" s="126">
        <f t="shared" si="27"/>
        <v>-400</v>
      </c>
      <c r="CF39" s="126">
        <f t="shared" si="28"/>
        <v>0</v>
      </c>
      <c r="CG39" s="126">
        <f t="shared" si="29"/>
        <v>0</v>
      </c>
      <c r="CH39" s="126">
        <f t="shared" si="30"/>
        <v>0</v>
      </c>
      <c r="CI39" s="126">
        <f t="shared" si="31"/>
        <v>0</v>
      </c>
      <c r="CJ39" s="126">
        <f t="shared" si="32"/>
        <v>-400</v>
      </c>
      <c r="CK39" s="126">
        <f t="shared" si="33"/>
        <v>0</v>
      </c>
      <c r="CL39" s="126">
        <f t="shared" si="34"/>
        <v>0</v>
      </c>
      <c r="CM39" s="126">
        <f t="shared" si="35"/>
        <v>0</v>
      </c>
      <c r="CN39" s="126">
        <f t="shared" si="36"/>
        <v>0</v>
      </c>
      <c r="CO39" s="126">
        <f t="shared" si="37"/>
        <v>-600</v>
      </c>
      <c r="CP39" s="126">
        <f t="shared" si="38"/>
        <v>0</v>
      </c>
      <c r="CQ39" s="126">
        <f t="shared" si="39"/>
        <v>0</v>
      </c>
      <c r="CR39" s="126">
        <f t="shared" si="40"/>
        <v>0</v>
      </c>
      <c r="CS39" s="126">
        <f t="shared" si="41"/>
        <v>0</v>
      </c>
      <c r="CT39" s="126">
        <f t="shared" si="42"/>
        <v>-600</v>
      </c>
      <c r="CU39" s="126">
        <f t="shared" si="43"/>
        <v>0</v>
      </c>
      <c r="CV39" s="126">
        <f t="shared" si="44"/>
        <v>0</v>
      </c>
      <c r="CW39" s="126">
        <f t="shared" si="45"/>
        <v>0</v>
      </c>
      <c r="CX39" s="126">
        <f t="shared" si="46"/>
        <v>0</v>
      </c>
      <c r="CY39" s="126">
        <f t="shared" si="47"/>
        <v>-800</v>
      </c>
      <c r="CZ39" s="126">
        <f t="shared" si="48"/>
        <v>0</v>
      </c>
      <c r="DA39" s="126">
        <f t="shared" si="49"/>
        <v>0</v>
      </c>
      <c r="DB39" s="126">
        <f t="shared" si="50"/>
        <v>0</v>
      </c>
      <c r="DC39" s="126">
        <f t="shared" si="51"/>
        <v>0</v>
      </c>
      <c r="DD39" s="126">
        <f t="shared" si="52"/>
        <v>-800</v>
      </c>
      <c r="DE39" s="126">
        <f t="shared" si="53"/>
        <v>0</v>
      </c>
      <c r="DF39" s="126">
        <f t="shared" si="54"/>
        <v>0</v>
      </c>
      <c r="DG39" s="126">
        <f t="shared" si="55"/>
        <v>0</v>
      </c>
      <c r="DH39" s="126">
        <f t="shared" si="56"/>
        <v>0</v>
      </c>
      <c r="DI39" s="126">
        <f t="shared" si="57"/>
        <v>-1000</v>
      </c>
      <c r="DJ39" s="126">
        <f t="shared" si="58"/>
        <v>0</v>
      </c>
      <c r="DK39" s="126">
        <f t="shared" si="59"/>
        <v>0</v>
      </c>
      <c r="DL39" s="126">
        <f t="shared" si="60"/>
        <v>0</v>
      </c>
      <c r="DM39" s="126">
        <f t="shared" si="61"/>
        <v>0</v>
      </c>
      <c r="DN39" s="126">
        <f t="shared" si="62"/>
        <v>-1000</v>
      </c>
      <c r="DO39" s="126">
        <f t="shared" si="63"/>
        <v>0</v>
      </c>
      <c r="DP39" s="126">
        <f t="shared" si="64"/>
        <v>0</v>
      </c>
      <c r="DQ39" s="126">
        <f t="shared" si="65"/>
        <v>0</v>
      </c>
      <c r="DR39" s="126">
        <f t="shared" si="66"/>
        <v>0</v>
      </c>
      <c r="DS39" s="126">
        <f t="shared" si="67"/>
        <v>-1200</v>
      </c>
      <c r="DT39" s="126">
        <f t="shared" si="68"/>
        <v>0</v>
      </c>
      <c r="DU39" s="126">
        <f t="shared" si="69"/>
        <v>0</v>
      </c>
      <c r="DV39" s="126">
        <f t="shared" si="70"/>
        <v>0</v>
      </c>
      <c r="DW39" s="126">
        <f t="shared" si="71"/>
        <v>0</v>
      </c>
    </row>
    <row r="40" spans="1:127" customFormat="1" ht="15" customHeight="1" x14ac:dyDescent="0.2">
      <c r="A40" s="163" t="s">
        <v>318</v>
      </c>
      <c r="B40" s="180" t="s">
        <v>300</v>
      </c>
      <c r="C40" s="180" t="s">
        <v>301</v>
      </c>
      <c r="D40" s="180" t="s">
        <v>295</v>
      </c>
      <c r="E40" s="180">
        <v>12</v>
      </c>
      <c r="F40" s="180">
        <v>19</v>
      </c>
      <c r="G40" s="165">
        <v>-228</v>
      </c>
      <c r="H40" s="179">
        <v>-228</v>
      </c>
      <c r="I40" s="151"/>
      <c r="J40" s="151" t="s">
        <v>104</v>
      </c>
      <c r="K40" s="151">
        <v>8.3333333333333329E-2</v>
      </c>
      <c r="L40" s="151">
        <v>8.3333333333333329E-2</v>
      </c>
      <c r="M40" s="151">
        <v>8.3333333333333329E-2</v>
      </c>
      <c r="N40" s="151">
        <v>8.3333333333333329E-2</v>
      </c>
      <c r="O40" s="151">
        <v>8.3333333333333329E-2</v>
      </c>
      <c r="P40" s="151">
        <v>8.3333333333333329E-2</v>
      </c>
      <c r="Q40" s="151">
        <v>8.3333333333333329E-2</v>
      </c>
      <c r="R40" s="151">
        <v>8.3333333333333329E-2</v>
      </c>
      <c r="S40" s="151">
        <v>8.3333333333333329E-2</v>
      </c>
      <c r="T40" s="151">
        <v>8.3333333333333329E-2</v>
      </c>
      <c r="U40" s="151">
        <v>8.3333333333333329E-2</v>
      </c>
      <c r="V40" s="151">
        <v>8.3333333333333329E-2</v>
      </c>
      <c r="W40" s="152">
        <v>1</v>
      </c>
      <c r="X40" s="157">
        <v>-19</v>
      </c>
      <c r="Y40" s="157">
        <v>-19</v>
      </c>
      <c r="Z40" s="157">
        <v>-19</v>
      </c>
      <c r="AA40" s="157">
        <v>-19</v>
      </c>
      <c r="AB40" s="157">
        <v>-19</v>
      </c>
      <c r="AC40" s="157">
        <v>-19</v>
      </c>
      <c r="AD40" s="157">
        <v>-19</v>
      </c>
      <c r="AE40" s="157">
        <v>-19</v>
      </c>
      <c r="AF40" s="157">
        <v>-19</v>
      </c>
      <c r="AG40" s="157">
        <v>-19</v>
      </c>
      <c r="AH40" s="157">
        <v>-19</v>
      </c>
      <c r="AI40" s="157">
        <v>-19</v>
      </c>
      <c r="AJ40" s="151">
        <v>1</v>
      </c>
      <c r="AK40" s="151"/>
      <c r="AL40" s="151"/>
      <c r="AM40" s="151"/>
      <c r="AN40" s="151"/>
      <c r="AO40" s="151"/>
      <c r="AP40" s="151"/>
      <c r="AQ40" s="151"/>
      <c r="AR40" s="151"/>
      <c r="AS40" s="152">
        <v>1</v>
      </c>
      <c r="AT40" s="159">
        <v>-228</v>
      </c>
      <c r="AU40" s="159">
        <v>0</v>
      </c>
      <c r="AV40" s="159">
        <v>0</v>
      </c>
      <c r="AW40" s="159">
        <v>0</v>
      </c>
      <c r="AX40" s="159">
        <v>0</v>
      </c>
      <c r="AY40" s="159">
        <v>0</v>
      </c>
      <c r="AZ40" s="159">
        <v>0</v>
      </c>
      <c r="BA40" s="159">
        <v>0</v>
      </c>
      <c r="BB40" s="159">
        <v>0</v>
      </c>
      <c r="BC40" s="159">
        <v>-228</v>
      </c>
      <c r="BD40" s="160">
        <v>-228</v>
      </c>
      <c r="BE40" s="160">
        <v>0</v>
      </c>
      <c r="BF40" s="160">
        <v>0</v>
      </c>
      <c r="BG40" s="160">
        <v>0</v>
      </c>
      <c r="BH40" s="160">
        <v>0</v>
      </c>
      <c r="BI40" s="151">
        <v>62662000</v>
      </c>
      <c r="BJ40" s="122"/>
      <c r="BK40" s="122"/>
      <c r="BL40" s="145">
        <f t="shared" si="72"/>
        <v>-38</v>
      </c>
      <c r="BM40" s="145"/>
      <c r="BN40" s="122"/>
      <c r="BO40" s="147">
        <f t="shared" si="73"/>
        <v>57</v>
      </c>
      <c r="BP40" s="126">
        <f t="shared" si="12"/>
        <v>-19</v>
      </c>
      <c r="BQ40" s="126">
        <f t="shared" si="13"/>
        <v>0</v>
      </c>
      <c r="BR40" s="126">
        <f t="shared" si="14"/>
        <v>0</v>
      </c>
      <c r="BS40" s="126">
        <f t="shared" si="15"/>
        <v>0</v>
      </c>
      <c r="BT40" s="126">
        <f t="shared" si="16"/>
        <v>0</v>
      </c>
      <c r="BU40" s="126">
        <f t="shared" si="17"/>
        <v>-38</v>
      </c>
      <c r="BV40" s="126">
        <f t="shared" si="18"/>
        <v>0</v>
      </c>
      <c r="BW40" s="126">
        <f t="shared" si="19"/>
        <v>0</v>
      </c>
      <c r="BX40" s="126">
        <f t="shared" si="20"/>
        <v>0</v>
      </c>
      <c r="BY40" s="126">
        <f t="shared" si="21"/>
        <v>0</v>
      </c>
      <c r="BZ40" s="126">
        <f t="shared" si="22"/>
        <v>-57</v>
      </c>
      <c r="CA40" s="126">
        <f t="shared" si="23"/>
        <v>0</v>
      </c>
      <c r="CB40" s="126">
        <f t="shared" si="24"/>
        <v>0</v>
      </c>
      <c r="CC40" s="126">
        <f t="shared" si="25"/>
        <v>0</v>
      </c>
      <c r="CD40" s="126">
        <f t="shared" si="26"/>
        <v>0</v>
      </c>
      <c r="CE40" s="126">
        <f t="shared" si="27"/>
        <v>-76</v>
      </c>
      <c r="CF40" s="126">
        <f t="shared" si="28"/>
        <v>0</v>
      </c>
      <c r="CG40" s="126">
        <f t="shared" si="29"/>
        <v>0</v>
      </c>
      <c r="CH40" s="126">
        <f t="shared" si="30"/>
        <v>0</v>
      </c>
      <c r="CI40" s="126">
        <f t="shared" si="31"/>
        <v>0</v>
      </c>
      <c r="CJ40" s="126">
        <f t="shared" si="32"/>
        <v>-95</v>
      </c>
      <c r="CK40" s="126">
        <f t="shared" si="33"/>
        <v>0</v>
      </c>
      <c r="CL40" s="126">
        <f t="shared" si="34"/>
        <v>0</v>
      </c>
      <c r="CM40" s="126">
        <f t="shared" si="35"/>
        <v>0</v>
      </c>
      <c r="CN40" s="126">
        <f t="shared" si="36"/>
        <v>0</v>
      </c>
      <c r="CO40" s="126">
        <f t="shared" si="37"/>
        <v>-114</v>
      </c>
      <c r="CP40" s="126">
        <f t="shared" si="38"/>
        <v>0</v>
      </c>
      <c r="CQ40" s="126">
        <f t="shared" si="39"/>
        <v>0</v>
      </c>
      <c r="CR40" s="126">
        <f t="shared" si="40"/>
        <v>0</v>
      </c>
      <c r="CS40" s="126">
        <f t="shared" si="41"/>
        <v>0</v>
      </c>
      <c r="CT40" s="126">
        <f t="shared" si="42"/>
        <v>-133</v>
      </c>
      <c r="CU40" s="126">
        <f t="shared" si="43"/>
        <v>0</v>
      </c>
      <c r="CV40" s="126">
        <f t="shared" si="44"/>
        <v>0</v>
      </c>
      <c r="CW40" s="126">
        <f t="shared" si="45"/>
        <v>0</v>
      </c>
      <c r="CX40" s="126">
        <f t="shared" si="46"/>
        <v>0</v>
      </c>
      <c r="CY40" s="126">
        <f t="shared" si="47"/>
        <v>-152</v>
      </c>
      <c r="CZ40" s="126">
        <f t="shared" si="48"/>
        <v>0</v>
      </c>
      <c r="DA40" s="126">
        <f t="shared" si="49"/>
        <v>0</v>
      </c>
      <c r="DB40" s="126">
        <f t="shared" si="50"/>
        <v>0</v>
      </c>
      <c r="DC40" s="126">
        <f t="shared" si="51"/>
        <v>0</v>
      </c>
      <c r="DD40" s="126">
        <f t="shared" si="52"/>
        <v>-171</v>
      </c>
      <c r="DE40" s="126">
        <f t="shared" si="53"/>
        <v>0</v>
      </c>
      <c r="DF40" s="126">
        <f t="shared" si="54"/>
        <v>0</v>
      </c>
      <c r="DG40" s="126">
        <f t="shared" si="55"/>
        <v>0</v>
      </c>
      <c r="DH40" s="126">
        <f t="shared" si="56"/>
        <v>0</v>
      </c>
      <c r="DI40" s="126">
        <f t="shared" si="57"/>
        <v>-190</v>
      </c>
      <c r="DJ40" s="126">
        <f t="shared" si="58"/>
        <v>0</v>
      </c>
      <c r="DK40" s="126">
        <f t="shared" si="59"/>
        <v>0</v>
      </c>
      <c r="DL40" s="126">
        <f t="shared" si="60"/>
        <v>0</v>
      </c>
      <c r="DM40" s="126">
        <f t="shared" si="61"/>
        <v>0</v>
      </c>
      <c r="DN40" s="126">
        <f t="shared" si="62"/>
        <v>-209</v>
      </c>
      <c r="DO40" s="126">
        <f t="shared" si="63"/>
        <v>0</v>
      </c>
      <c r="DP40" s="126">
        <f t="shared" si="64"/>
        <v>0</v>
      </c>
      <c r="DQ40" s="126">
        <f t="shared" si="65"/>
        <v>0</v>
      </c>
      <c r="DR40" s="126">
        <f t="shared" si="66"/>
        <v>0</v>
      </c>
      <c r="DS40" s="126">
        <f t="shared" si="67"/>
        <v>-228</v>
      </c>
      <c r="DT40" s="126">
        <f t="shared" si="68"/>
        <v>0</v>
      </c>
      <c r="DU40" s="126">
        <f t="shared" si="69"/>
        <v>0</v>
      </c>
      <c r="DV40" s="126">
        <f t="shared" si="70"/>
        <v>0</v>
      </c>
      <c r="DW40" s="126">
        <f t="shared" si="71"/>
        <v>0</v>
      </c>
    </row>
    <row r="41" spans="1:127" customFormat="1" ht="15" customHeight="1" x14ac:dyDescent="0.2">
      <c r="A41" s="163" t="s">
        <v>319</v>
      </c>
      <c r="B41" s="180" t="s">
        <v>300</v>
      </c>
      <c r="C41" s="180" t="s">
        <v>301</v>
      </c>
      <c r="D41" s="180" t="s">
        <v>295</v>
      </c>
      <c r="E41" s="180">
        <v>12</v>
      </c>
      <c r="F41" s="180">
        <v>17.75</v>
      </c>
      <c r="G41" s="165">
        <v>-213</v>
      </c>
      <c r="H41" s="179">
        <v>-213</v>
      </c>
      <c r="I41" s="151"/>
      <c r="J41" s="151" t="s">
        <v>104</v>
      </c>
      <c r="K41" s="151">
        <v>8.3333333333333329E-2</v>
      </c>
      <c r="L41" s="151">
        <v>8.3333333333333329E-2</v>
      </c>
      <c r="M41" s="151">
        <v>8.3333333333333329E-2</v>
      </c>
      <c r="N41" s="151">
        <v>8.3333333333333329E-2</v>
      </c>
      <c r="O41" s="151">
        <v>8.3333333333333329E-2</v>
      </c>
      <c r="P41" s="151">
        <v>8.3333333333333329E-2</v>
      </c>
      <c r="Q41" s="151">
        <v>8.3333333333333329E-2</v>
      </c>
      <c r="R41" s="151">
        <v>8.3333333333333329E-2</v>
      </c>
      <c r="S41" s="151">
        <v>8.3333333333333329E-2</v>
      </c>
      <c r="T41" s="151">
        <v>8.3333333333333329E-2</v>
      </c>
      <c r="U41" s="151">
        <v>8.3333333333333329E-2</v>
      </c>
      <c r="V41" s="151">
        <v>8.3333333333333329E-2</v>
      </c>
      <c r="W41" s="152">
        <v>1</v>
      </c>
      <c r="X41" s="157">
        <v>-17.75</v>
      </c>
      <c r="Y41" s="157">
        <v>-17.75</v>
      </c>
      <c r="Z41" s="157">
        <v>-17.75</v>
      </c>
      <c r="AA41" s="157">
        <v>-17.75</v>
      </c>
      <c r="AB41" s="157">
        <v>-17.75</v>
      </c>
      <c r="AC41" s="157">
        <v>-17.75</v>
      </c>
      <c r="AD41" s="157">
        <v>-17.75</v>
      </c>
      <c r="AE41" s="157">
        <v>-17.75</v>
      </c>
      <c r="AF41" s="157">
        <v>-17.75</v>
      </c>
      <c r="AG41" s="157">
        <v>-17.75</v>
      </c>
      <c r="AH41" s="157">
        <v>-17.75</v>
      </c>
      <c r="AI41" s="157">
        <v>-17.75</v>
      </c>
      <c r="AJ41" s="151">
        <v>1</v>
      </c>
      <c r="AK41" s="151"/>
      <c r="AL41" s="151"/>
      <c r="AM41" s="151"/>
      <c r="AN41" s="151"/>
      <c r="AO41" s="151"/>
      <c r="AP41" s="151"/>
      <c r="AQ41" s="151"/>
      <c r="AR41" s="151"/>
      <c r="AS41" s="152">
        <v>1</v>
      </c>
      <c r="AT41" s="159">
        <v>-213</v>
      </c>
      <c r="AU41" s="159">
        <v>0</v>
      </c>
      <c r="AV41" s="159">
        <v>0</v>
      </c>
      <c r="AW41" s="159">
        <v>0</v>
      </c>
      <c r="AX41" s="159">
        <v>0</v>
      </c>
      <c r="AY41" s="159">
        <v>0</v>
      </c>
      <c r="AZ41" s="159">
        <v>0</v>
      </c>
      <c r="BA41" s="159">
        <v>0</v>
      </c>
      <c r="BB41" s="159">
        <v>0</v>
      </c>
      <c r="BC41" s="159">
        <v>-213</v>
      </c>
      <c r="BD41" s="160">
        <v>-213</v>
      </c>
      <c r="BE41" s="160">
        <v>0</v>
      </c>
      <c r="BF41" s="160">
        <v>0</v>
      </c>
      <c r="BG41" s="160">
        <v>0</v>
      </c>
      <c r="BH41" s="160">
        <v>0</v>
      </c>
      <c r="BI41" s="151">
        <v>62662000</v>
      </c>
      <c r="BJ41" s="122"/>
      <c r="BK41" s="122"/>
      <c r="BL41" s="145">
        <f t="shared" si="72"/>
        <v>-35.5</v>
      </c>
      <c r="BM41" s="145"/>
      <c r="BN41" s="122"/>
      <c r="BO41" s="147">
        <f t="shared" si="73"/>
        <v>53.25</v>
      </c>
      <c r="BP41" s="126">
        <f t="shared" si="12"/>
        <v>-17.75</v>
      </c>
      <c r="BQ41" s="126">
        <f t="shared" si="13"/>
        <v>0</v>
      </c>
      <c r="BR41" s="126">
        <f t="shared" si="14"/>
        <v>0</v>
      </c>
      <c r="BS41" s="126">
        <f t="shared" si="15"/>
        <v>0</v>
      </c>
      <c r="BT41" s="126">
        <f t="shared" si="16"/>
        <v>0</v>
      </c>
      <c r="BU41" s="126">
        <f t="shared" si="17"/>
        <v>-35.5</v>
      </c>
      <c r="BV41" s="126">
        <f t="shared" si="18"/>
        <v>0</v>
      </c>
      <c r="BW41" s="126">
        <f t="shared" si="19"/>
        <v>0</v>
      </c>
      <c r="BX41" s="126">
        <f t="shared" si="20"/>
        <v>0</v>
      </c>
      <c r="BY41" s="126">
        <f t="shared" si="21"/>
        <v>0</v>
      </c>
      <c r="BZ41" s="126">
        <f t="shared" si="22"/>
        <v>-53.25</v>
      </c>
      <c r="CA41" s="126">
        <f t="shared" si="23"/>
        <v>0</v>
      </c>
      <c r="CB41" s="126">
        <f t="shared" si="24"/>
        <v>0</v>
      </c>
      <c r="CC41" s="126">
        <f t="shared" si="25"/>
        <v>0</v>
      </c>
      <c r="CD41" s="126">
        <f t="shared" si="26"/>
        <v>0</v>
      </c>
      <c r="CE41" s="126">
        <f t="shared" si="27"/>
        <v>-71</v>
      </c>
      <c r="CF41" s="126">
        <f t="shared" si="28"/>
        <v>0</v>
      </c>
      <c r="CG41" s="126">
        <f t="shared" si="29"/>
        <v>0</v>
      </c>
      <c r="CH41" s="126">
        <f t="shared" si="30"/>
        <v>0</v>
      </c>
      <c r="CI41" s="126">
        <f t="shared" si="31"/>
        <v>0</v>
      </c>
      <c r="CJ41" s="126">
        <f t="shared" si="32"/>
        <v>-88.75</v>
      </c>
      <c r="CK41" s="126">
        <f t="shared" si="33"/>
        <v>0</v>
      </c>
      <c r="CL41" s="126">
        <f t="shared" si="34"/>
        <v>0</v>
      </c>
      <c r="CM41" s="126">
        <f t="shared" si="35"/>
        <v>0</v>
      </c>
      <c r="CN41" s="126">
        <f t="shared" si="36"/>
        <v>0</v>
      </c>
      <c r="CO41" s="126">
        <f t="shared" si="37"/>
        <v>-106.5</v>
      </c>
      <c r="CP41" s="126">
        <f t="shared" si="38"/>
        <v>0</v>
      </c>
      <c r="CQ41" s="126">
        <f t="shared" si="39"/>
        <v>0</v>
      </c>
      <c r="CR41" s="126">
        <f t="shared" si="40"/>
        <v>0</v>
      </c>
      <c r="CS41" s="126">
        <f t="shared" si="41"/>
        <v>0</v>
      </c>
      <c r="CT41" s="126">
        <f t="shared" si="42"/>
        <v>-124.25</v>
      </c>
      <c r="CU41" s="126">
        <f t="shared" si="43"/>
        <v>0</v>
      </c>
      <c r="CV41" s="126">
        <f t="shared" si="44"/>
        <v>0</v>
      </c>
      <c r="CW41" s="126">
        <f t="shared" si="45"/>
        <v>0</v>
      </c>
      <c r="CX41" s="126">
        <f t="shared" si="46"/>
        <v>0</v>
      </c>
      <c r="CY41" s="126">
        <f t="shared" si="47"/>
        <v>-142</v>
      </c>
      <c r="CZ41" s="126">
        <f t="shared" si="48"/>
        <v>0</v>
      </c>
      <c r="DA41" s="126">
        <f t="shared" si="49"/>
        <v>0</v>
      </c>
      <c r="DB41" s="126">
        <f t="shared" si="50"/>
        <v>0</v>
      </c>
      <c r="DC41" s="126">
        <f t="shared" si="51"/>
        <v>0</v>
      </c>
      <c r="DD41" s="126">
        <f t="shared" si="52"/>
        <v>-159.75</v>
      </c>
      <c r="DE41" s="126">
        <f t="shared" si="53"/>
        <v>0</v>
      </c>
      <c r="DF41" s="126">
        <f t="shared" si="54"/>
        <v>0</v>
      </c>
      <c r="DG41" s="126">
        <f t="shared" si="55"/>
        <v>0</v>
      </c>
      <c r="DH41" s="126">
        <f t="shared" si="56"/>
        <v>0</v>
      </c>
      <c r="DI41" s="126">
        <f t="shared" si="57"/>
        <v>-177.5</v>
      </c>
      <c r="DJ41" s="126">
        <f t="shared" si="58"/>
        <v>0</v>
      </c>
      <c r="DK41" s="126">
        <f t="shared" si="59"/>
        <v>0</v>
      </c>
      <c r="DL41" s="126">
        <f t="shared" si="60"/>
        <v>0</v>
      </c>
      <c r="DM41" s="126">
        <f t="shared" si="61"/>
        <v>0</v>
      </c>
      <c r="DN41" s="126">
        <f t="shared" si="62"/>
        <v>-195.25</v>
      </c>
      <c r="DO41" s="126">
        <f t="shared" si="63"/>
        <v>0</v>
      </c>
      <c r="DP41" s="126">
        <f t="shared" si="64"/>
        <v>0</v>
      </c>
      <c r="DQ41" s="126">
        <f t="shared" si="65"/>
        <v>0</v>
      </c>
      <c r="DR41" s="126">
        <f t="shared" si="66"/>
        <v>0</v>
      </c>
      <c r="DS41" s="126">
        <f t="shared" si="67"/>
        <v>-213</v>
      </c>
      <c r="DT41" s="126">
        <f t="shared" si="68"/>
        <v>0</v>
      </c>
      <c r="DU41" s="126">
        <f t="shared" si="69"/>
        <v>0</v>
      </c>
      <c r="DV41" s="126">
        <f t="shared" si="70"/>
        <v>0</v>
      </c>
      <c r="DW41" s="126">
        <f t="shared" si="71"/>
        <v>0</v>
      </c>
    </row>
    <row r="42" spans="1:127" customFormat="1" ht="15" customHeight="1" x14ac:dyDescent="0.2">
      <c r="A42" s="163" t="s">
        <v>320</v>
      </c>
      <c r="B42" s="180" t="s">
        <v>321</v>
      </c>
      <c r="C42" s="180" t="s">
        <v>322</v>
      </c>
      <c r="D42" s="180" t="s">
        <v>295</v>
      </c>
      <c r="E42" s="180">
        <v>12</v>
      </c>
      <c r="F42" s="164">
        <v>661.1</v>
      </c>
      <c r="G42" s="165">
        <v>-7933.2000000000007</v>
      </c>
      <c r="H42" s="179">
        <v>-7933.1999999999989</v>
      </c>
      <c r="I42" s="151" t="s">
        <v>323</v>
      </c>
      <c r="J42" s="151" t="s">
        <v>16</v>
      </c>
      <c r="K42" s="151">
        <v>9.0909090909090912E-2</v>
      </c>
      <c r="L42" s="151">
        <v>9.0909090909090912E-2</v>
      </c>
      <c r="M42" s="151">
        <v>9.0909090909090912E-2</v>
      </c>
      <c r="N42" s="151">
        <v>9.0909090909090912E-2</v>
      </c>
      <c r="O42" s="151">
        <v>9.0909090909090912E-2</v>
      </c>
      <c r="P42" s="151">
        <v>9.0909090909090912E-2</v>
      </c>
      <c r="Q42" s="151">
        <v>9.0909090909090912E-2</v>
      </c>
      <c r="R42" s="151">
        <v>9.0909090909090912E-2</v>
      </c>
      <c r="S42" s="151">
        <v>9.0909090909090912E-2</v>
      </c>
      <c r="T42" s="151">
        <v>9.0909090909090912E-2</v>
      </c>
      <c r="U42" s="151">
        <v>9.0909090909090912E-2</v>
      </c>
      <c r="V42" s="151">
        <v>0</v>
      </c>
      <c r="W42" s="152">
        <v>1.0000000000000002</v>
      </c>
      <c r="X42" s="157">
        <v>-721.2</v>
      </c>
      <c r="Y42" s="157">
        <v>-721.2</v>
      </c>
      <c r="Z42" s="157">
        <v>-721.2</v>
      </c>
      <c r="AA42" s="157">
        <v>-721.2</v>
      </c>
      <c r="AB42" s="157">
        <v>-721.2</v>
      </c>
      <c r="AC42" s="157">
        <v>-721.2</v>
      </c>
      <c r="AD42" s="157">
        <v>-721.2</v>
      </c>
      <c r="AE42" s="157">
        <v>-721.2</v>
      </c>
      <c r="AF42" s="157">
        <v>-721.2</v>
      </c>
      <c r="AG42" s="157">
        <v>-721.2</v>
      </c>
      <c r="AH42" s="157">
        <v>-721.2</v>
      </c>
      <c r="AI42" s="157">
        <v>0</v>
      </c>
      <c r="AJ42" s="151">
        <v>0.98</v>
      </c>
      <c r="AK42" s="151"/>
      <c r="AL42" s="151"/>
      <c r="AM42" s="151"/>
      <c r="AN42" s="151"/>
      <c r="AO42" s="151"/>
      <c r="AP42" s="151">
        <v>0.02</v>
      </c>
      <c r="AQ42" s="151"/>
      <c r="AR42" s="151"/>
      <c r="AS42" s="152">
        <v>1</v>
      </c>
      <c r="AT42" s="159">
        <v>-7774.536000000001</v>
      </c>
      <c r="AU42" s="159">
        <v>0</v>
      </c>
      <c r="AV42" s="159">
        <v>0</v>
      </c>
      <c r="AW42" s="159">
        <v>0</v>
      </c>
      <c r="AX42" s="159">
        <v>0</v>
      </c>
      <c r="AY42" s="159">
        <v>0</v>
      </c>
      <c r="AZ42" s="159">
        <v>-158.66400000000002</v>
      </c>
      <c r="BA42" s="159">
        <v>0</v>
      </c>
      <c r="BB42" s="159">
        <v>0</v>
      </c>
      <c r="BC42" s="159">
        <v>-7933.2000000000007</v>
      </c>
      <c r="BD42" s="160">
        <v>-7774.536000000001</v>
      </c>
      <c r="BE42" s="160">
        <v>0</v>
      </c>
      <c r="BF42" s="160">
        <v>-158.66400000000002</v>
      </c>
      <c r="BG42" s="160">
        <v>0</v>
      </c>
      <c r="BH42" s="160">
        <v>0</v>
      </c>
      <c r="BI42" s="151">
        <v>61360000</v>
      </c>
      <c r="BJ42" s="122"/>
      <c r="BK42" s="122">
        <f>+IF('FEUILLE 1'!$BJ42="",SUMIFS('FEUILLE 2'!$P:$P,'FEUILLE 2'!$C:$C,"BLF",'FEUILLE 2'!$K:$K,'FEUILLE 1'!$J42),SUMIFS('FEUILLE 2'!$P:$P,'FEUILLE 2'!$C:$C,"BLF",'FEUILLE 2'!$K:$K,'FEUILLE 1'!$J42,'FEUILLE 2'!$B:$B,'FEUILLE 1'!$BJ42))</f>
        <v>5304.29</v>
      </c>
      <c r="BL42" s="122"/>
      <c r="BM42" s="122"/>
      <c r="BN42" s="122"/>
      <c r="BO42" s="147"/>
      <c r="BP42" s="126">
        <f t="shared" si="12"/>
        <v>-706.77600000000007</v>
      </c>
      <c r="BQ42" s="126">
        <f t="shared" si="13"/>
        <v>0</v>
      </c>
      <c r="BR42" s="126">
        <f t="shared" si="14"/>
        <v>-14.424000000000001</v>
      </c>
      <c r="BS42" s="126">
        <f t="shared" si="15"/>
        <v>0</v>
      </c>
      <c r="BT42" s="126">
        <f t="shared" si="16"/>
        <v>0</v>
      </c>
      <c r="BU42" s="126">
        <f t="shared" si="17"/>
        <v>-1413.5520000000001</v>
      </c>
      <c r="BV42" s="126">
        <f t="shared" si="18"/>
        <v>0</v>
      </c>
      <c r="BW42" s="126">
        <f t="shared" si="19"/>
        <v>-28.848000000000003</v>
      </c>
      <c r="BX42" s="126">
        <f t="shared" si="20"/>
        <v>0</v>
      </c>
      <c r="BY42" s="126">
        <f t="shared" si="21"/>
        <v>0</v>
      </c>
      <c r="BZ42" s="126">
        <f t="shared" si="22"/>
        <v>-2120.3280000000004</v>
      </c>
      <c r="CA42" s="126">
        <f t="shared" si="23"/>
        <v>0</v>
      </c>
      <c r="CB42" s="126">
        <f t="shared" si="24"/>
        <v>-43.272000000000006</v>
      </c>
      <c r="CC42" s="126">
        <f t="shared" si="25"/>
        <v>0</v>
      </c>
      <c r="CD42" s="126">
        <f t="shared" si="26"/>
        <v>0</v>
      </c>
      <c r="CE42" s="126">
        <f t="shared" si="27"/>
        <v>-2827.1040000000003</v>
      </c>
      <c r="CF42" s="126">
        <f t="shared" si="28"/>
        <v>0</v>
      </c>
      <c r="CG42" s="126">
        <f t="shared" si="29"/>
        <v>-57.696000000000005</v>
      </c>
      <c r="CH42" s="126">
        <f t="shared" si="30"/>
        <v>0</v>
      </c>
      <c r="CI42" s="126">
        <f t="shared" si="31"/>
        <v>0</v>
      </c>
      <c r="CJ42" s="126">
        <f t="shared" si="32"/>
        <v>-3533.88</v>
      </c>
      <c r="CK42" s="126">
        <f t="shared" si="33"/>
        <v>0</v>
      </c>
      <c r="CL42" s="126">
        <f t="shared" si="34"/>
        <v>-72.12</v>
      </c>
      <c r="CM42" s="126">
        <f t="shared" si="35"/>
        <v>0</v>
      </c>
      <c r="CN42" s="126">
        <f t="shared" si="36"/>
        <v>0</v>
      </c>
      <c r="CO42" s="126">
        <f t="shared" si="37"/>
        <v>-4240.6559999999999</v>
      </c>
      <c r="CP42" s="126">
        <f t="shared" si="38"/>
        <v>0</v>
      </c>
      <c r="CQ42" s="126">
        <f t="shared" si="39"/>
        <v>-86.544000000000011</v>
      </c>
      <c r="CR42" s="126">
        <f t="shared" si="40"/>
        <v>0</v>
      </c>
      <c r="CS42" s="126">
        <f t="shared" si="41"/>
        <v>0</v>
      </c>
      <c r="CT42" s="126">
        <f t="shared" si="42"/>
        <v>-4947.4319999999998</v>
      </c>
      <c r="CU42" s="126">
        <f t="shared" si="43"/>
        <v>0</v>
      </c>
      <c r="CV42" s="126">
        <f t="shared" si="44"/>
        <v>-100.96800000000002</v>
      </c>
      <c r="CW42" s="126">
        <f t="shared" si="45"/>
        <v>0</v>
      </c>
      <c r="CX42" s="126">
        <f t="shared" si="46"/>
        <v>0</v>
      </c>
      <c r="CY42" s="126">
        <f t="shared" si="47"/>
        <v>-5654.2079999999996</v>
      </c>
      <c r="CZ42" s="126">
        <f t="shared" si="48"/>
        <v>0</v>
      </c>
      <c r="DA42" s="126">
        <f t="shared" si="49"/>
        <v>-115.39200000000002</v>
      </c>
      <c r="DB42" s="126">
        <f t="shared" si="50"/>
        <v>0</v>
      </c>
      <c r="DC42" s="126">
        <f t="shared" si="51"/>
        <v>0</v>
      </c>
      <c r="DD42" s="126">
        <f t="shared" si="52"/>
        <v>-6360.9839999999995</v>
      </c>
      <c r="DE42" s="126">
        <f t="shared" si="53"/>
        <v>0</v>
      </c>
      <c r="DF42" s="126">
        <f t="shared" si="54"/>
        <v>-129.81600000000003</v>
      </c>
      <c r="DG42" s="126">
        <f t="shared" si="55"/>
        <v>0</v>
      </c>
      <c r="DH42" s="126">
        <f t="shared" si="56"/>
        <v>0</v>
      </c>
      <c r="DI42" s="126">
        <f t="shared" si="57"/>
        <v>-7067.7599999999993</v>
      </c>
      <c r="DJ42" s="126">
        <f t="shared" si="58"/>
        <v>0</v>
      </c>
      <c r="DK42" s="126">
        <f t="shared" si="59"/>
        <v>-144.24000000000004</v>
      </c>
      <c r="DL42" s="126">
        <f t="shared" si="60"/>
        <v>0</v>
      </c>
      <c r="DM42" s="126">
        <f t="shared" si="61"/>
        <v>0</v>
      </c>
      <c r="DN42" s="126">
        <f t="shared" si="62"/>
        <v>-7774.5359999999991</v>
      </c>
      <c r="DO42" s="126">
        <f t="shared" si="63"/>
        <v>0</v>
      </c>
      <c r="DP42" s="126">
        <f t="shared" si="64"/>
        <v>-158.66400000000004</v>
      </c>
      <c r="DQ42" s="126">
        <f t="shared" si="65"/>
        <v>0</v>
      </c>
      <c r="DR42" s="126">
        <f t="shared" si="66"/>
        <v>0</v>
      </c>
      <c r="DS42" s="126">
        <f t="shared" si="67"/>
        <v>-7774.5359999999991</v>
      </c>
      <c r="DT42" s="126">
        <f t="shared" si="68"/>
        <v>0</v>
      </c>
      <c r="DU42" s="126">
        <f t="shared" si="69"/>
        <v>-158.66400000000004</v>
      </c>
      <c r="DV42" s="126">
        <f t="shared" si="70"/>
        <v>0</v>
      </c>
      <c r="DW42" s="126">
        <f t="shared" si="71"/>
        <v>0</v>
      </c>
    </row>
    <row r="43" spans="1:127" customFormat="1" ht="15" customHeight="1" x14ac:dyDescent="0.2">
      <c r="A43" s="163" t="s">
        <v>324</v>
      </c>
      <c r="B43" s="180" t="s">
        <v>321</v>
      </c>
      <c r="C43" s="180" t="s">
        <v>322</v>
      </c>
      <c r="D43" s="180" t="s">
        <v>295</v>
      </c>
      <c r="E43" s="180">
        <v>12</v>
      </c>
      <c r="F43" s="164">
        <v>661.1</v>
      </c>
      <c r="G43" s="165">
        <v>-7933.2000000000007</v>
      </c>
      <c r="H43" s="179">
        <v>-7933.1999999999989</v>
      </c>
      <c r="I43" s="151" t="s">
        <v>323</v>
      </c>
      <c r="J43" s="151" t="s">
        <v>16</v>
      </c>
      <c r="K43" s="151">
        <v>9.0909090909090912E-2</v>
      </c>
      <c r="L43" s="151">
        <v>9.0909090909090912E-2</v>
      </c>
      <c r="M43" s="151">
        <v>9.0909090909090912E-2</v>
      </c>
      <c r="N43" s="151">
        <v>9.0909090909090912E-2</v>
      </c>
      <c r="O43" s="151">
        <v>9.0909090909090912E-2</v>
      </c>
      <c r="P43" s="151">
        <v>9.0909090909090912E-2</v>
      </c>
      <c r="Q43" s="151">
        <v>9.0909090909090912E-2</v>
      </c>
      <c r="R43" s="151">
        <v>9.0909090909090912E-2</v>
      </c>
      <c r="S43" s="151">
        <v>9.0909090909090912E-2</v>
      </c>
      <c r="T43" s="151">
        <v>9.0909090909090912E-2</v>
      </c>
      <c r="U43" s="151">
        <v>9.0909090909090912E-2</v>
      </c>
      <c r="V43" s="151">
        <v>0</v>
      </c>
      <c r="W43" s="152">
        <v>1.0000000000000002</v>
      </c>
      <c r="X43" s="157">
        <v>-721.2</v>
      </c>
      <c r="Y43" s="157">
        <v>-721.2</v>
      </c>
      <c r="Z43" s="157">
        <v>-721.2</v>
      </c>
      <c r="AA43" s="157">
        <v>-721.2</v>
      </c>
      <c r="AB43" s="157">
        <v>-721.2</v>
      </c>
      <c r="AC43" s="157">
        <v>-721.2</v>
      </c>
      <c r="AD43" s="157">
        <v>-721.2</v>
      </c>
      <c r="AE43" s="157">
        <v>-721.2</v>
      </c>
      <c r="AF43" s="157">
        <v>-721.2</v>
      </c>
      <c r="AG43" s="157">
        <v>-721.2</v>
      </c>
      <c r="AH43" s="157">
        <v>-721.2</v>
      </c>
      <c r="AI43" s="157">
        <v>0</v>
      </c>
      <c r="AJ43" s="151">
        <v>0.98</v>
      </c>
      <c r="AK43" s="151"/>
      <c r="AL43" s="151"/>
      <c r="AM43" s="151"/>
      <c r="AN43" s="151"/>
      <c r="AO43" s="151"/>
      <c r="AP43" s="151">
        <v>0.02</v>
      </c>
      <c r="AQ43" s="151"/>
      <c r="AR43" s="151"/>
      <c r="AS43" s="152">
        <v>1</v>
      </c>
      <c r="AT43" s="159">
        <v>-7774.536000000001</v>
      </c>
      <c r="AU43" s="159">
        <v>0</v>
      </c>
      <c r="AV43" s="159">
        <v>0</v>
      </c>
      <c r="AW43" s="159">
        <v>0</v>
      </c>
      <c r="AX43" s="159">
        <v>0</v>
      </c>
      <c r="AY43" s="159">
        <v>0</v>
      </c>
      <c r="AZ43" s="159">
        <v>-158.66400000000002</v>
      </c>
      <c r="BA43" s="159">
        <v>0</v>
      </c>
      <c r="BB43" s="159">
        <v>0</v>
      </c>
      <c r="BC43" s="159">
        <v>-7933.2000000000007</v>
      </c>
      <c r="BD43" s="160">
        <v>-7774.536000000001</v>
      </c>
      <c r="BE43" s="160">
        <v>0</v>
      </c>
      <c r="BF43" s="160">
        <v>-158.66400000000002</v>
      </c>
      <c r="BG43" s="160">
        <v>0</v>
      </c>
      <c r="BH43" s="160">
        <v>0</v>
      </c>
      <c r="BI43" s="151">
        <v>61360000</v>
      </c>
      <c r="BJ43" s="122"/>
      <c r="BK43" s="122"/>
      <c r="BL43" s="122"/>
      <c r="BM43" s="122"/>
      <c r="BN43" s="122"/>
      <c r="BO43" s="122"/>
      <c r="BP43" s="126">
        <f t="shared" si="12"/>
        <v>-706.77600000000007</v>
      </c>
      <c r="BQ43" s="126">
        <f t="shared" si="13"/>
        <v>0</v>
      </c>
      <c r="BR43" s="126">
        <f t="shared" si="14"/>
        <v>-14.424000000000001</v>
      </c>
      <c r="BS43" s="126">
        <f t="shared" si="15"/>
        <v>0</v>
      </c>
      <c r="BT43" s="126">
        <f t="shared" si="16"/>
        <v>0</v>
      </c>
      <c r="BU43" s="126">
        <f t="shared" si="17"/>
        <v>-1413.5520000000001</v>
      </c>
      <c r="BV43" s="126">
        <f t="shared" si="18"/>
        <v>0</v>
      </c>
      <c r="BW43" s="126">
        <f t="shared" si="19"/>
        <v>-28.848000000000003</v>
      </c>
      <c r="BX43" s="126">
        <f t="shared" si="20"/>
        <v>0</v>
      </c>
      <c r="BY43" s="126">
        <f t="shared" si="21"/>
        <v>0</v>
      </c>
      <c r="BZ43" s="126">
        <f t="shared" si="22"/>
        <v>-2120.3280000000004</v>
      </c>
      <c r="CA43" s="126">
        <f t="shared" si="23"/>
        <v>0</v>
      </c>
      <c r="CB43" s="126">
        <f t="shared" si="24"/>
        <v>-43.272000000000006</v>
      </c>
      <c r="CC43" s="126">
        <f t="shared" si="25"/>
        <v>0</v>
      </c>
      <c r="CD43" s="126">
        <f t="shared" si="26"/>
        <v>0</v>
      </c>
      <c r="CE43" s="126">
        <f t="shared" si="27"/>
        <v>-2827.1040000000003</v>
      </c>
      <c r="CF43" s="126">
        <f t="shared" si="28"/>
        <v>0</v>
      </c>
      <c r="CG43" s="126">
        <f t="shared" si="29"/>
        <v>-57.696000000000005</v>
      </c>
      <c r="CH43" s="126">
        <f t="shared" si="30"/>
        <v>0</v>
      </c>
      <c r="CI43" s="126">
        <f t="shared" si="31"/>
        <v>0</v>
      </c>
      <c r="CJ43" s="126">
        <f t="shared" si="32"/>
        <v>-3533.88</v>
      </c>
      <c r="CK43" s="126">
        <f t="shared" si="33"/>
        <v>0</v>
      </c>
      <c r="CL43" s="126">
        <f t="shared" si="34"/>
        <v>-72.12</v>
      </c>
      <c r="CM43" s="126">
        <f t="shared" si="35"/>
        <v>0</v>
      </c>
      <c r="CN43" s="126">
        <f t="shared" si="36"/>
        <v>0</v>
      </c>
      <c r="CO43" s="126">
        <f t="shared" si="37"/>
        <v>-4240.6559999999999</v>
      </c>
      <c r="CP43" s="126">
        <f t="shared" si="38"/>
        <v>0</v>
      </c>
      <c r="CQ43" s="126">
        <f t="shared" si="39"/>
        <v>-86.544000000000011</v>
      </c>
      <c r="CR43" s="126">
        <f t="shared" si="40"/>
        <v>0</v>
      </c>
      <c r="CS43" s="126">
        <f t="shared" si="41"/>
        <v>0</v>
      </c>
      <c r="CT43" s="126">
        <f t="shared" si="42"/>
        <v>-4947.4319999999998</v>
      </c>
      <c r="CU43" s="126">
        <f t="shared" si="43"/>
        <v>0</v>
      </c>
      <c r="CV43" s="126">
        <f t="shared" si="44"/>
        <v>-100.96800000000002</v>
      </c>
      <c r="CW43" s="126">
        <f t="shared" si="45"/>
        <v>0</v>
      </c>
      <c r="CX43" s="126">
        <f t="shared" si="46"/>
        <v>0</v>
      </c>
      <c r="CY43" s="126">
        <f t="shared" si="47"/>
        <v>-5654.2079999999996</v>
      </c>
      <c r="CZ43" s="126">
        <f t="shared" si="48"/>
        <v>0</v>
      </c>
      <c r="DA43" s="126">
        <f t="shared" si="49"/>
        <v>-115.39200000000002</v>
      </c>
      <c r="DB43" s="126">
        <f t="shared" si="50"/>
        <v>0</v>
      </c>
      <c r="DC43" s="126">
        <f t="shared" si="51"/>
        <v>0</v>
      </c>
      <c r="DD43" s="126">
        <f t="shared" si="52"/>
        <v>-6360.9839999999995</v>
      </c>
      <c r="DE43" s="126">
        <f t="shared" si="53"/>
        <v>0</v>
      </c>
      <c r="DF43" s="126">
        <f t="shared" si="54"/>
        <v>-129.81600000000003</v>
      </c>
      <c r="DG43" s="126">
        <f t="shared" si="55"/>
        <v>0</v>
      </c>
      <c r="DH43" s="126">
        <f t="shared" si="56"/>
        <v>0</v>
      </c>
      <c r="DI43" s="126">
        <f t="shared" si="57"/>
        <v>-7067.7599999999993</v>
      </c>
      <c r="DJ43" s="126">
        <f t="shared" si="58"/>
        <v>0</v>
      </c>
      <c r="DK43" s="126">
        <f t="shared" si="59"/>
        <v>-144.24000000000004</v>
      </c>
      <c r="DL43" s="126">
        <f t="shared" si="60"/>
        <v>0</v>
      </c>
      <c r="DM43" s="126">
        <f t="shared" si="61"/>
        <v>0</v>
      </c>
      <c r="DN43" s="126">
        <f t="shared" si="62"/>
        <v>-7774.5359999999991</v>
      </c>
      <c r="DO43" s="126">
        <f t="shared" si="63"/>
        <v>0</v>
      </c>
      <c r="DP43" s="126">
        <f t="shared" si="64"/>
        <v>-158.66400000000004</v>
      </c>
      <c r="DQ43" s="126">
        <f t="shared" si="65"/>
        <v>0</v>
      </c>
      <c r="DR43" s="126">
        <f t="shared" si="66"/>
        <v>0</v>
      </c>
      <c r="DS43" s="126">
        <f t="shared" si="67"/>
        <v>-7774.5359999999991</v>
      </c>
      <c r="DT43" s="126">
        <f t="shared" si="68"/>
        <v>0</v>
      </c>
      <c r="DU43" s="126">
        <f t="shared" si="69"/>
        <v>-158.66400000000004</v>
      </c>
      <c r="DV43" s="126">
        <f t="shared" si="70"/>
        <v>0</v>
      </c>
      <c r="DW43" s="126">
        <f t="shared" si="71"/>
        <v>0</v>
      </c>
    </row>
    <row r="44" spans="1:127" customFormat="1" ht="15" customHeight="1" x14ac:dyDescent="0.2">
      <c r="A44" s="163" t="s">
        <v>325</v>
      </c>
      <c r="B44" s="180" t="s">
        <v>321</v>
      </c>
      <c r="C44" s="180" t="s">
        <v>322</v>
      </c>
      <c r="D44" s="180" t="s">
        <v>295</v>
      </c>
      <c r="E44" s="180">
        <v>12</v>
      </c>
      <c r="F44" s="164">
        <v>661.1</v>
      </c>
      <c r="G44" s="165">
        <v>-7933.2000000000007</v>
      </c>
      <c r="H44" s="179">
        <v>-7933.2000000000007</v>
      </c>
      <c r="I44" s="151" t="s">
        <v>323</v>
      </c>
      <c r="J44" s="151" t="s">
        <v>16</v>
      </c>
      <c r="K44" s="151">
        <v>1</v>
      </c>
      <c r="L44" s="151">
        <v>0</v>
      </c>
      <c r="M44" s="151">
        <v>0</v>
      </c>
      <c r="N44" s="151">
        <v>0</v>
      </c>
      <c r="O44" s="151">
        <v>0</v>
      </c>
      <c r="P44" s="151">
        <v>0</v>
      </c>
      <c r="Q44" s="151">
        <v>0</v>
      </c>
      <c r="R44" s="151">
        <v>0</v>
      </c>
      <c r="S44" s="151">
        <v>0</v>
      </c>
      <c r="T44" s="151">
        <v>0</v>
      </c>
      <c r="U44" s="151">
        <v>0</v>
      </c>
      <c r="V44" s="151">
        <v>0</v>
      </c>
      <c r="W44" s="152">
        <v>1</v>
      </c>
      <c r="X44" s="157">
        <v>-7933.2000000000007</v>
      </c>
      <c r="Y44" s="157">
        <v>0</v>
      </c>
      <c r="Z44" s="157">
        <v>0</v>
      </c>
      <c r="AA44" s="157">
        <v>0</v>
      </c>
      <c r="AB44" s="157">
        <v>0</v>
      </c>
      <c r="AC44" s="157">
        <v>0</v>
      </c>
      <c r="AD44" s="157">
        <v>0</v>
      </c>
      <c r="AE44" s="157">
        <v>0</v>
      </c>
      <c r="AF44" s="157">
        <v>0</v>
      </c>
      <c r="AG44" s="157">
        <v>0</v>
      </c>
      <c r="AH44" s="157">
        <v>0</v>
      </c>
      <c r="AI44" s="157">
        <v>0</v>
      </c>
      <c r="AJ44" s="151">
        <v>0.98</v>
      </c>
      <c r="AK44" s="151"/>
      <c r="AL44" s="151"/>
      <c r="AM44" s="151"/>
      <c r="AN44" s="151"/>
      <c r="AO44" s="151"/>
      <c r="AP44" s="151">
        <v>0.02</v>
      </c>
      <c r="AQ44" s="151"/>
      <c r="AR44" s="151"/>
      <c r="AS44" s="152">
        <v>1</v>
      </c>
      <c r="AT44" s="159">
        <v>-7774.536000000001</v>
      </c>
      <c r="AU44" s="159">
        <v>0</v>
      </c>
      <c r="AV44" s="159">
        <v>0</v>
      </c>
      <c r="AW44" s="159">
        <v>0</v>
      </c>
      <c r="AX44" s="159">
        <v>0</v>
      </c>
      <c r="AY44" s="159">
        <v>0</v>
      </c>
      <c r="AZ44" s="159">
        <v>-158.66400000000002</v>
      </c>
      <c r="BA44" s="159">
        <v>0</v>
      </c>
      <c r="BB44" s="159">
        <v>0</v>
      </c>
      <c r="BC44" s="159">
        <v>-7933.2000000000007</v>
      </c>
      <c r="BD44" s="160">
        <v>-7774.536000000001</v>
      </c>
      <c r="BE44" s="160">
        <v>0</v>
      </c>
      <c r="BF44" s="160">
        <v>-158.66400000000002</v>
      </c>
      <c r="BG44" s="160">
        <v>0</v>
      </c>
      <c r="BH44" s="160">
        <v>0</v>
      </c>
      <c r="BI44" s="151">
        <v>61360000</v>
      </c>
      <c r="BJ44" s="122"/>
      <c r="BK44" s="122"/>
      <c r="BL44" s="122"/>
      <c r="BM44" s="122"/>
      <c r="BN44" s="122"/>
      <c r="BO44" s="122"/>
      <c r="BP44" s="126">
        <f t="shared" si="12"/>
        <v>-7774.536000000001</v>
      </c>
      <c r="BQ44" s="126">
        <f t="shared" si="13"/>
        <v>0</v>
      </c>
      <c r="BR44" s="126">
        <f t="shared" si="14"/>
        <v>-158.66400000000002</v>
      </c>
      <c r="BS44" s="126">
        <f t="shared" si="15"/>
        <v>0</v>
      </c>
      <c r="BT44" s="126">
        <f t="shared" si="16"/>
        <v>0</v>
      </c>
      <c r="BU44" s="126">
        <f t="shared" si="17"/>
        <v>-7774.536000000001</v>
      </c>
      <c r="BV44" s="126">
        <f t="shared" si="18"/>
        <v>0</v>
      </c>
      <c r="BW44" s="126">
        <f t="shared" si="19"/>
        <v>-158.66400000000002</v>
      </c>
      <c r="BX44" s="126">
        <f t="shared" si="20"/>
        <v>0</v>
      </c>
      <c r="BY44" s="126">
        <f t="shared" si="21"/>
        <v>0</v>
      </c>
      <c r="BZ44" s="126">
        <f t="shared" si="22"/>
        <v>-7774.536000000001</v>
      </c>
      <c r="CA44" s="126">
        <f t="shared" si="23"/>
        <v>0</v>
      </c>
      <c r="CB44" s="126">
        <f t="shared" si="24"/>
        <v>-158.66400000000002</v>
      </c>
      <c r="CC44" s="126">
        <f t="shared" si="25"/>
        <v>0</v>
      </c>
      <c r="CD44" s="126">
        <f t="shared" si="26"/>
        <v>0</v>
      </c>
      <c r="CE44" s="126">
        <f t="shared" si="27"/>
        <v>-7774.536000000001</v>
      </c>
      <c r="CF44" s="126">
        <f t="shared" si="28"/>
        <v>0</v>
      </c>
      <c r="CG44" s="126">
        <f t="shared" si="29"/>
        <v>-158.66400000000002</v>
      </c>
      <c r="CH44" s="126">
        <f t="shared" si="30"/>
        <v>0</v>
      </c>
      <c r="CI44" s="126">
        <f t="shared" si="31"/>
        <v>0</v>
      </c>
      <c r="CJ44" s="126">
        <f t="shared" si="32"/>
        <v>-7774.536000000001</v>
      </c>
      <c r="CK44" s="126">
        <f t="shared" si="33"/>
        <v>0</v>
      </c>
      <c r="CL44" s="126">
        <f t="shared" si="34"/>
        <v>-158.66400000000002</v>
      </c>
      <c r="CM44" s="126">
        <f t="shared" si="35"/>
        <v>0</v>
      </c>
      <c r="CN44" s="126">
        <f t="shared" si="36"/>
        <v>0</v>
      </c>
      <c r="CO44" s="126">
        <f t="shared" si="37"/>
        <v>-7774.536000000001</v>
      </c>
      <c r="CP44" s="126">
        <f t="shared" si="38"/>
        <v>0</v>
      </c>
      <c r="CQ44" s="126">
        <f t="shared" si="39"/>
        <v>-158.66400000000002</v>
      </c>
      <c r="CR44" s="126">
        <f t="shared" si="40"/>
        <v>0</v>
      </c>
      <c r="CS44" s="126">
        <f t="shared" si="41"/>
        <v>0</v>
      </c>
      <c r="CT44" s="126">
        <f t="shared" si="42"/>
        <v>-7774.536000000001</v>
      </c>
      <c r="CU44" s="126">
        <f t="shared" si="43"/>
        <v>0</v>
      </c>
      <c r="CV44" s="126">
        <f t="shared" si="44"/>
        <v>-158.66400000000002</v>
      </c>
      <c r="CW44" s="126">
        <f t="shared" si="45"/>
        <v>0</v>
      </c>
      <c r="CX44" s="126">
        <f t="shared" si="46"/>
        <v>0</v>
      </c>
      <c r="CY44" s="126">
        <f t="shared" si="47"/>
        <v>-7774.536000000001</v>
      </c>
      <c r="CZ44" s="126">
        <f t="shared" si="48"/>
        <v>0</v>
      </c>
      <c r="DA44" s="126">
        <f t="shared" si="49"/>
        <v>-158.66400000000002</v>
      </c>
      <c r="DB44" s="126">
        <f t="shared" si="50"/>
        <v>0</v>
      </c>
      <c r="DC44" s="126">
        <f t="shared" si="51"/>
        <v>0</v>
      </c>
      <c r="DD44" s="126">
        <f t="shared" si="52"/>
        <v>-7774.536000000001</v>
      </c>
      <c r="DE44" s="126">
        <f t="shared" si="53"/>
        <v>0</v>
      </c>
      <c r="DF44" s="126">
        <f t="shared" si="54"/>
        <v>-158.66400000000002</v>
      </c>
      <c r="DG44" s="126">
        <f t="shared" si="55"/>
        <v>0</v>
      </c>
      <c r="DH44" s="126">
        <f t="shared" si="56"/>
        <v>0</v>
      </c>
      <c r="DI44" s="126">
        <f t="shared" si="57"/>
        <v>-7774.536000000001</v>
      </c>
      <c r="DJ44" s="126">
        <f t="shared" si="58"/>
        <v>0</v>
      </c>
      <c r="DK44" s="126">
        <f t="shared" si="59"/>
        <v>-158.66400000000002</v>
      </c>
      <c r="DL44" s="126">
        <f t="shared" si="60"/>
        <v>0</v>
      </c>
      <c r="DM44" s="126">
        <f t="shared" si="61"/>
        <v>0</v>
      </c>
      <c r="DN44" s="126">
        <f t="shared" si="62"/>
        <v>-7774.536000000001</v>
      </c>
      <c r="DO44" s="126">
        <f t="shared" si="63"/>
        <v>0</v>
      </c>
      <c r="DP44" s="126">
        <f t="shared" si="64"/>
        <v>-158.66400000000002</v>
      </c>
      <c r="DQ44" s="126">
        <f t="shared" si="65"/>
        <v>0</v>
      </c>
      <c r="DR44" s="126">
        <f t="shared" si="66"/>
        <v>0</v>
      </c>
      <c r="DS44" s="126">
        <f t="shared" si="67"/>
        <v>-7774.536000000001</v>
      </c>
      <c r="DT44" s="126">
        <f t="shared" si="68"/>
        <v>0</v>
      </c>
      <c r="DU44" s="126">
        <f t="shared" si="69"/>
        <v>-158.66400000000002</v>
      </c>
      <c r="DV44" s="126">
        <f t="shared" si="70"/>
        <v>0</v>
      </c>
      <c r="DW44" s="126">
        <f t="shared" si="71"/>
        <v>0</v>
      </c>
    </row>
    <row r="45" spans="1:127" customFormat="1" ht="15" customHeight="1" x14ac:dyDescent="0.2">
      <c r="A45" s="163" t="s">
        <v>326</v>
      </c>
      <c r="B45" s="180" t="s">
        <v>321</v>
      </c>
      <c r="C45" s="180" t="s">
        <v>322</v>
      </c>
      <c r="D45" s="180" t="s">
        <v>295</v>
      </c>
      <c r="E45" s="180">
        <v>12</v>
      </c>
      <c r="F45" s="164">
        <v>661.1</v>
      </c>
      <c r="G45" s="165">
        <v>-7933.2000000000007</v>
      </c>
      <c r="H45" s="179">
        <v>-7933.2000000000007</v>
      </c>
      <c r="I45" s="151" t="s">
        <v>323</v>
      </c>
      <c r="J45" s="151" t="s">
        <v>16</v>
      </c>
      <c r="K45" s="151">
        <v>1</v>
      </c>
      <c r="L45" s="151"/>
      <c r="M45" s="151"/>
      <c r="N45" s="151"/>
      <c r="O45" s="151"/>
      <c r="P45" s="151"/>
      <c r="Q45" s="151"/>
      <c r="R45" s="151"/>
      <c r="S45" s="151"/>
      <c r="T45" s="151"/>
      <c r="U45" s="151"/>
      <c r="V45" s="151"/>
      <c r="W45" s="152">
        <v>1</v>
      </c>
      <c r="X45" s="157">
        <v>-7933.2000000000007</v>
      </c>
      <c r="Y45" s="157">
        <v>0</v>
      </c>
      <c r="Z45" s="157">
        <v>0</v>
      </c>
      <c r="AA45" s="157">
        <v>0</v>
      </c>
      <c r="AB45" s="157">
        <v>0</v>
      </c>
      <c r="AC45" s="157">
        <v>0</v>
      </c>
      <c r="AD45" s="157">
        <v>0</v>
      </c>
      <c r="AE45" s="157">
        <v>0</v>
      </c>
      <c r="AF45" s="157">
        <v>0</v>
      </c>
      <c r="AG45" s="157">
        <v>0</v>
      </c>
      <c r="AH45" s="157">
        <v>0</v>
      </c>
      <c r="AI45" s="157">
        <v>0</v>
      </c>
      <c r="AJ45" s="151">
        <v>0.20877363022348897</v>
      </c>
      <c r="AK45" s="151">
        <v>0.3852213054503964</v>
      </c>
      <c r="AL45" s="151">
        <v>0.18804621023932344</v>
      </c>
      <c r="AM45" s="151">
        <v>0.12687827083924333</v>
      </c>
      <c r="AN45" s="151">
        <v>9.1080583247547919E-2</v>
      </c>
      <c r="AO45" s="151"/>
      <c r="AP45" s="151"/>
      <c r="AQ45" s="151"/>
      <c r="AR45" s="151"/>
      <c r="AS45" s="152">
        <v>1</v>
      </c>
      <c r="AT45" s="159">
        <v>-1656.2429632889828</v>
      </c>
      <c r="AU45" s="159">
        <v>-3056.0376603990849</v>
      </c>
      <c r="AV45" s="159">
        <v>-1491.808195070601</v>
      </c>
      <c r="AW45" s="159">
        <v>-1006.5506982218852</v>
      </c>
      <c r="AX45" s="159">
        <v>-722.56048301944725</v>
      </c>
      <c r="AY45" s="159">
        <v>0</v>
      </c>
      <c r="AZ45" s="159">
        <v>0</v>
      </c>
      <c r="BA45" s="159">
        <v>0</v>
      </c>
      <c r="BB45" s="159">
        <v>0</v>
      </c>
      <c r="BC45" s="159">
        <v>-7933.2000000000007</v>
      </c>
      <c r="BD45" s="160">
        <v>-1656.2429632889828</v>
      </c>
      <c r="BE45" s="160">
        <v>0</v>
      </c>
      <c r="BF45" s="160">
        <v>-6276.9570367110182</v>
      </c>
      <c r="BG45" s="160">
        <v>0</v>
      </c>
      <c r="BH45" s="160">
        <v>0</v>
      </c>
      <c r="BI45" s="151">
        <v>61360000</v>
      </c>
      <c r="BJ45" s="122"/>
      <c r="BK45" s="122"/>
      <c r="BL45" s="122"/>
      <c r="BM45" s="122"/>
      <c r="BN45" s="122"/>
      <c r="BO45" s="122"/>
      <c r="BP45" s="126">
        <f t="shared" si="12"/>
        <v>-1656.2429632889828</v>
      </c>
      <c r="BQ45" s="126">
        <f t="shared" si="13"/>
        <v>0</v>
      </c>
      <c r="BR45" s="126">
        <f t="shared" si="14"/>
        <v>-6276.9570367110182</v>
      </c>
      <c r="BS45" s="126">
        <f t="shared" si="15"/>
        <v>0</v>
      </c>
      <c r="BT45" s="126">
        <f t="shared" si="16"/>
        <v>0</v>
      </c>
      <c r="BU45" s="126">
        <f t="shared" si="17"/>
        <v>-1656.2429632889828</v>
      </c>
      <c r="BV45" s="126">
        <f t="shared" si="18"/>
        <v>0</v>
      </c>
      <c r="BW45" s="126">
        <f t="shared" si="19"/>
        <v>-6276.9570367110182</v>
      </c>
      <c r="BX45" s="126">
        <f t="shared" si="20"/>
        <v>0</v>
      </c>
      <c r="BY45" s="126">
        <f t="shared" si="21"/>
        <v>0</v>
      </c>
      <c r="BZ45" s="126">
        <f t="shared" si="22"/>
        <v>-1656.2429632889828</v>
      </c>
      <c r="CA45" s="126">
        <f t="shared" si="23"/>
        <v>0</v>
      </c>
      <c r="CB45" s="126">
        <f t="shared" si="24"/>
        <v>-6276.9570367110182</v>
      </c>
      <c r="CC45" s="126">
        <f t="shared" si="25"/>
        <v>0</v>
      </c>
      <c r="CD45" s="126">
        <f t="shared" si="26"/>
        <v>0</v>
      </c>
      <c r="CE45" s="126">
        <f t="shared" si="27"/>
        <v>-1656.2429632889828</v>
      </c>
      <c r="CF45" s="126">
        <f t="shared" si="28"/>
        <v>0</v>
      </c>
      <c r="CG45" s="126">
        <f t="shared" si="29"/>
        <v>-6276.9570367110182</v>
      </c>
      <c r="CH45" s="126">
        <f t="shared" si="30"/>
        <v>0</v>
      </c>
      <c r="CI45" s="126">
        <f t="shared" si="31"/>
        <v>0</v>
      </c>
      <c r="CJ45" s="126">
        <f t="shared" si="32"/>
        <v>-1656.2429632889828</v>
      </c>
      <c r="CK45" s="126">
        <f t="shared" si="33"/>
        <v>0</v>
      </c>
      <c r="CL45" s="126">
        <f t="shared" si="34"/>
        <v>-6276.9570367110182</v>
      </c>
      <c r="CM45" s="126">
        <f t="shared" si="35"/>
        <v>0</v>
      </c>
      <c r="CN45" s="126">
        <f t="shared" si="36"/>
        <v>0</v>
      </c>
      <c r="CO45" s="126">
        <f t="shared" si="37"/>
        <v>-1656.2429632889828</v>
      </c>
      <c r="CP45" s="126">
        <f t="shared" si="38"/>
        <v>0</v>
      </c>
      <c r="CQ45" s="126">
        <f t="shared" si="39"/>
        <v>-6276.9570367110182</v>
      </c>
      <c r="CR45" s="126">
        <f t="shared" si="40"/>
        <v>0</v>
      </c>
      <c r="CS45" s="126">
        <f t="shared" si="41"/>
        <v>0</v>
      </c>
      <c r="CT45" s="126">
        <f t="shared" si="42"/>
        <v>-1656.2429632889828</v>
      </c>
      <c r="CU45" s="126">
        <f t="shared" si="43"/>
        <v>0</v>
      </c>
      <c r="CV45" s="126">
        <f t="shared" si="44"/>
        <v>-6276.9570367110182</v>
      </c>
      <c r="CW45" s="126">
        <f t="shared" si="45"/>
        <v>0</v>
      </c>
      <c r="CX45" s="126">
        <f t="shared" si="46"/>
        <v>0</v>
      </c>
      <c r="CY45" s="126">
        <f t="shared" si="47"/>
        <v>-1656.2429632889828</v>
      </c>
      <c r="CZ45" s="126">
        <f t="shared" si="48"/>
        <v>0</v>
      </c>
      <c r="DA45" s="126">
        <f t="shared" si="49"/>
        <v>-6276.9570367110182</v>
      </c>
      <c r="DB45" s="126">
        <f t="shared" si="50"/>
        <v>0</v>
      </c>
      <c r="DC45" s="126">
        <f t="shared" si="51"/>
        <v>0</v>
      </c>
      <c r="DD45" s="126">
        <f t="shared" si="52"/>
        <v>-1656.2429632889828</v>
      </c>
      <c r="DE45" s="126">
        <f t="shared" si="53"/>
        <v>0</v>
      </c>
      <c r="DF45" s="126">
        <f t="shared" si="54"/>
        <v>-6276.9570367110182</v>
      </c>
      <c r="DG45" s="126">
        <f t="shared" si="55"/>
        <v>0</v>
      </c>
      <c r="DH45" s="126">
        <f t="shared" si="56"/>
        <v>0</v>
      </c>
      <c r="DI45" s="126">
        <f t="shared" si="57"/>
        <v>-1656.2429632889828</v>
      </c>
      <c r="DJ45" s="126">
        <f t="shared" si="58"/>
        <v>0</v>
      </c>
      <c r="DK45" s="126">
        <f t="shared" si="59"/>
        <v>-6276.9570367110182</v>
      </c>
      <c r="DL45" s="126">
        <f t="shared" si="60"/>
        <v>0</v>
      </c>
      <c r="DM45" s="126">
        <f t="shared" si="61"/>
        <v>0</v>
      </c>
      <c r="DN45" s="126">
        <f t="shared" si="62"/>
        <v>-1656.2429632889828</v>
      </c>
      <c r="DO45" s="126">
        <f t="shared" si="63"/>
        <v>0</v>
      </c>
      <c r="DP45" s="126">
        <f t="shared" si="64"/>
        <v>-6276.9570367110182</v>
      </c>
      <c r="DQ45" s="126">
        <f t="shared" si="65"/>
        <v>0</v>
      </c>
      <c r="DR45" s="126">
        <f t="shared" si="66"/>
        <v>0</v>
      </c>
      <c r="DS45" s="126">
        <f t="shared" si="67"/>
        <v>-1656.2429632889828</v>
      </c>
      <c r="DT45" s="126">
        <f t="shared" si="68"/>
        <v>0</v>
      </c>
      <c r="DU45" s="126">
        <f t="shared" si="69"/>
        <v>-6276.9570367110182</v>
      </c>
      <c r="DV45" s="126">
        <f t="shared" si="70"/>
        <v>0</v>
      </c>
      <c r="DW45" s="126">
        <f t="shared" si="71"/>
        <v>0</v>
      </c>
    </row>
    <row r="46" spans="1:127" customFormat="1" ht="15" customHeight="1" x14ac:dyDescent="0.2">
      <c r="A46" s="163" t="s">
        <v>327</v>
      </c>
      <c r="B46" s="180" t="s">
        <v>321</v>
      </c>
      <c r="C46" s="180" t="s">
        <v>322</v>
      </c>
      <c r="D46" s="180" t="s">
        <v>295</v>
      </c>
      <c r="E46" s="180">
        <v>12</v>
      </c>
      <c r="F46" s="164">
        <v>348.15</v>
      </c>
      <c r="G46" s="165">
        <v>-4177.7999999999993</v>
      </c>
      <c r="H46" s="179">
        <v>-4177.7999999999993</v>
      </c>
      <c r="I46" s="151" t="s">
        <v>323</v>
      </c>
      <c r="J46" s="151" t="s">
        <v>16</v>
      </c>
      <c r="K46" s="151">
        <v>0.2</v>
      </c>
      <c r="L46" s="151">
        <v>0.2</v>
      </c>
      <c r="M46" s="151">
        <v>0.2</v>
      </c>
      <c r="N46" s="151">
        <v>0.2</v>
      </c>
      <c r="O46" s="151">
        <v>0.2</v>
      </c>
      <c r="P46" s="151">
        <v>0</v>
      </c>
      <c r="Q46" s="151">
        <v>0</v>
      </c>
      <c r="R46" s="151">
        <v>0</v>
      </c>
      <c r="S46" s="151">
        <v>0</v>
      </c>
      <c r="T46" s="151">
        <v>0</v>
      </c>
      <c r="U46" s="151">
        <v>0</v>
      </c>
      <c r="V46" s="151">
        <v>0</v>
      </c>
      <c r="W46" s="152">
        <v>1</v>
      </c>
      <c r="X46" s="157">
        <v>-835.56</v>
      </c>
      <c r="Y46" s="157">
        <v>-835.56</v>
      </c>
      <c r="Z46" s="157">
        <v>-835.56</v>
      </c>
      <c r="AA46" s="157">
        <v>-835.56</v>
      </c>
      <c r="AB46" s="157">
        <v>-835.56</v>
      </c>
      <c r="AC46" s="157">
        <v>0</v>
      </c>
      <c r="AD46" s="157">
        <v>0</v>
      </c>
      <c r="AE46" s="157">
        <v>0</v>
      </c>
      <c r="AF46" s="157">
        <v>0</v>
      </c>
      <c r="AG46" s="157">
        <v>0</v>
      </c>
      <c r="AH46" s="157">
        <v>0</v>
      </c>
      <c r="AI46" s="157">
        <v>0</v>
      </c>
      <c r="AJ46" s="151">
        <v>0.20877363022348897</v>
      </c>
      <c r="AK46" s="151">
        <v>0.3852213054503964</v>
      </c>
      <c r="AL46" s="151">
        <v>0.18804621023932344</v>
      </c>
      <c r="AM46" s="151">
        <v>0.12687827083924333</v>
      </c>
      <c r="AN46" s="151">
        <v>9.1080583247547919E-2</v>
      </c>
      <c r="AO46" s="151"/>
      <c r="AP46" s="151"/>
      <c r="AQ46" s="151"/>
      <c r="AR46" s="151"/>
      <c r="AS46" s="152">
        <v>1</v>
      </c>
      <c r="AT46" s="159">
        <v>-872.21447234769209</v>
      </c>
      <c r="AU46" s="159">
        <v>-1609.3775699106659</v>
      </c>
      <c r="AV46" s="159">
        <v>-785.6194571378453</v>
      </c>
      <c r="AW46" s="159">
        <v>-530.07203991219069</v>
      </c>
      <c r="AX46" s="159">
        <v>-380.51646069160563</v>
      </c>
      <c r="AY46" s="159">
        <v>0</v>
      </c>
      <c r="AZ46" s="159">
        <v>0</v>
      </c>
      <c r="BA46" s="159">
        <v>0</v>
      </c>
      <c r="BB46" s="159">
        <v>0</v>
      </c>
      <c r="BC46" s="159">
        <v>-4177.7999999999993</v>
      </c>
      <c r="BD46" s="160">
        <v>-872.21447234769209</v>
      </c>
      <c r="BE46" s="160">
        <v>0</v>
      </c>
      <c r="BF46" s="160">
        <v>-3305.5855276523071</v>
      </c>
      <c r="BG46" s="160">
        <v>0</v>
      </c>
      <c r="BH46" s="160">
        <v>0</v>
      </c>
      <c r="BI46" s="151">
        <v>61360000</v>
      </c>
      <c r="BJ46" s="122"/>
      <c r="BK46" s="122"/>
      <c r="BL46" s="122"/>
      <c r="BM46" s="122"/>
      <c r="BN46" s="122"/>
      <c r="BO46" s="122"/>
      <c r="BP46" s="126">
        <f t="shared" si="12"/>
        <v>-174.44289446953843</v>
      </c>
      <c r="BQ46" s="126">
        <f t="shared" si="13"/>
        <v>0</v>
      </c>
      <c r="BR46" s="126">
        <f t="shared" si="14"/>
        <v>-661.11710553046146</v>
      </c>
      <c r="BS46" s="126">
        <f t="shared" si="15"/>
        <v>0</v>
      </c>
      <c r="BT46" s="126">
        <f t="shared" si="16"/>
        <v>0</v>
      </c>
      <c r="BU46" s="126">
        <f t="shared" si="17"/>
        <v>-348.88578893907686</v>
      </c>
      <c r="BV46" s="126">
        <f t="shared" si="18"/>
        <v>0</v>
      </c>
      <c r="BW46" s="126">
        <f t="shared" si="19"/>
        <v>-1322.2342110609229</v>
      </c>
      <c r="BX46" s="126">
        <f t="shared" si="20"/>
        <v>0</v>
      </c>
      <c r="BY46" s="126">
        <f t="shared" si="21"/>
        <v>0</v>
      </c>
      <c r="BZ46" s="126">
        <f t="shared" si="22"/>
        <v>-523.32868340861523</v>
      </c>
      <c r="CA46" s="126">
        <f t="shared" si="23"/>
        <v>0</v>
      </c>
      <c r="CB46" s="126">
        <f t="shared" si="24"/>
        <v>-1983.3513165913844</v>
      </c>
      <c r="CC46" s="126">
        <f t="shared" si="25"/>
        <v>0</v>
      </c>
      <c r="CD46" s="126">
        <f t="shared" si="26"/>
        <v>0</v>
      </c>
      <c r="CE46" s="126">
        <f t="shared" si="27"/>
        <v>-697.77157787815372</v>
      </c>
      <c r="CF46" s="126">
        <f t="shared" si="28"/>
        <v>0</v>
      </c>
      <c r="CG46" s="126">
        <f t="shared" si="29"/>
        <v>-2644.4684221218458</v>
      </c>
      <c r="CH46" s="126">
        <f t="shared" si="30"/>
        <v>0</v>
      </c>
      <c r="CI46" s="126">
        <f t="shared" si="31"/>
        <v>0</v>
      </c>
      <c r="CJ46" s="126">
        <f t="shared" si="32"/>
        <v>-872.21447234769221</v>
      </c>
      <c r="CK46" s="126">
        <f t="shared" si="33"/>
        <v>0</v>
      </c>
      <c r="CL46" s="126">
        <f t="shared" si="34"/>
        <v>-3305.5855276523071</v>
      </c>
      <c r="CM46" s="126">
        <f t="shared" si="35"/>
        <v>0</v>
      </c>
      <c r="CN46" s="126">
        <f t="shared" si="36"/>
        <v>0</v>
      </c>
      <c r="CO46" s="126">
        <f t="shared" si="37"/>
        <v>-872.21447234769221</v>
      </c>
      <c r="CP46" s="126">
        <f t="shared" si="38"/>
        <v>0</v>
      </c>
      <c r="CQ46" s="126">
        <f t="shared" si="39"/>
        <v>-3305.5855276523071</v>
      </c>
      <c r="CR46" s="126">
        <f t="shared" si="40"/>
        <v>0</v>
      </c>
      <c r="CS46" s="126">
        <f t="shared" si="41"/>
        <v>0</v>
      </c>
      <c r="CT46" s="126">
        <f t="shared" si="42"/>
        <v>-872.21447234769221</v>
      </c>
      <c r="CU46" s="126">
        <f t="shared" si="43"/>
        <v>0</v>
      </c>
      <c r="CV46" s="126">
        <f t="shared" si="44"/>
        <v>-3305.5855276523071</v>
      </c>
      <c r="CW46" s="126">
        <f t="shared" si="45"/>
        <v>0</v>
      </c>
      <c r="CX46" s="126">
        <f t="shared" si="46"/>
        <v>0</v>
      </c>
      <c r="CY46" s="126">
        <f t="shared" si="47"/>
        <v>-872.21447234769221</v>
      </c>
      <c r="CZ46" s="126">
        <f t="shared" si="48"/>
        <v>0</v>
      </c>
      <c r="DA46" s="126">
        <f t="shared" si="49"/>
        <v>-3305.5855276523071</v>
      </c>
      <c r="DB46" s="126">
        <f t="shared" si="50"/>
        <v>0</v>
      </c>
      <c r="DC46" s="126">
        <f t="shared" si="51"/>
        <v>0</v>
      </c>
      <c r="DD46" s="126">
        <f t="shared" si="52"/>
        <v>-872.21447234769221</v>
      </c>
      <c r="DE46" s="126">
        <f t="shared" si="53"/>
        <v>0</v>
      </c>
      <c r="DF46" s="126">
        <f t="shared" si="54"/>
        <v>-3305.5855276523071</v>
      </c>
      <c r="DG46" s="126">
        <f t="shared" si="55"/>
        <v>0</v>
      </c>
      <c r="DH46" s="126">
        <f t="shared" si="56"/>
        <v>0</v>
      </c>
      <c r="DI46" s="126">
        <f t="shared" si="57"/>
        <v>-872.21447234769221</v>
      </c>
      <c r="DJ46" s="126">
        <f t="shared" si="58"/>
        <v>0</v>
      </c>
      <c r="DK46" s="126">
        <f t="shared" si="59"/>
        <v>-3305.5855276523071</v>
      </c>
      <c r="DL46" s="126">
        <f t="shared" si="60"/>
        <v>0</v>
      </c>
      <c r="DM46" s="126">
        <f t="shared" si="61"/>
        <v>0</v>
      </c>
      <c r="DN46" s="126">
        <f t="shared" si="62"/>
        <v>-872.21447234769221</v>
      </c>
      <c r="DO46" s="126">
        <f t="shared" si="63"/>
        <v>0</v>
      </c>
      <c r="DP46" s="126">
        <f t="shared" si="64"/>
        <v>-3305.5855276523071</v>
      </c>
      <c r="DQ46" s="126">
        <f t="shared" si="65"/>
        <v>0</v>
      </c>
      <c r="DR46" s="126">
        <f t="shared" si="66"/>
        <v>0</v>
      </c>
      <c r="DS46" s="126">
        <f t="shared" si="67"/>
        <v>-872.21447234769221</v>
      </c>
      <c r="DT46" s="126">
        <f t="shared" si="68"/>
        <v>0</v>
      </c>
      <c r="DU46" s="126">
        <f t="shared" si="69"/>
        <v>-3305.5855276523071</v>
      </c>
      <c r="DV46" s="126">
        <f t="shared" si="70"/>
        <v>0</v>
      </c>
      <c r="DW46" s="126">
        <f t="shared" si="71"/>
        <v>0</v>
      </c>
    </row>
    <row r="47" spans="1:127" customFormat="1" ht="15" customHeight="1" x14ac:dyDescent="0.2">
      <c r="A47" s="163" t="s">
        <v>328</v>
      </c>
      <c r="B47" s="180" t="s">
        <v>321</v>
      </c>
      <c r="C47" s="180" t="s">
        <v>322</v>
      </c>
      <c r="D47" s="180" t="s">
        <v>295</v>
      </c>
      <c r="E47" s="180">
        <v>12</v>
      </c>
      <c r="F47" s="164">
        <v>348.15</v>
      </c>
      <c r="G47" s="165">
        <v>-4177.7999999999993</v>
      </c>
      <c r="H47" s="179">
        <v>-4177.8</v>
      </c>
      <c r="I47" s="151" t="s">
        <v>323</v>
      </c>
      <c r="J47" s="151" t="s">
        <v>16</v>
      </c>
      <c r="K47" s="151">
        <v>8.3333333333333329E-2</v>
      </c>
      <c r="L47" s="151">
        <v>8.3333333333333329E-2</v>
      </c>
      <c r="M47" s="151">
        <v>8.3333333333333329E-2</v>
      </c>
      <c r="N47" s="151">
        <v>8.3333333333333329E-2</v>
      </c>
      <c r="O47" s="151">
        <v>8.3333333333333329E-2</v>
      </c>
      <c r="P47" s="151">
        <v>8.3333333333333329E-2</v>
      </c>
      <c r="Q47" s="151">
        <v>8.3333333333333329E-2</v>
      </c>
      <c r="R47" s="151">
        <v>8.3333333333333329E-2</v>
      </c>
      <c r="S47" s="151">
        <v>8.3333333333333329E-2</v>
      </c>
      <c r="T47" s="151">
        <v>8.3333333333333329E-2</v>
      </c>
      <c r="U47" s="151">
        <v>8.3333333333333329E-2</v>
      </c>
      <c r="V47" s="151">
        <v>8.3333333333333329E-2</v>
      </c>
      <c r="W47" s="152">
        <v>1</v>
      </c>
      <c r="X47" s="157">
        <v>-348.14999999999992</v>
      </c>
      <c r="Y47" s="157">
        <v>-348.14999999999992</v>
      </c>
      <c r="Z47" s="157">
        <v>-348.14999999999992</v>
      </c>
      <c r="AA47" s="157">
        <v>-348.14999999999992</v>
      </c>
      <c r="AB47" s="157">
        <v>-348.14999999999992</v>
      </c>
      <c r="AC47" s="157">
        <v>-348.14999999999992</v>
      </c>
      <c r="AD47" s="157">
        <v>-348.14999999999992</v>
      </c>
      <c r="AE47" s="157">
        <v>-348.14999999999992</v>
      </c>
      <c r="AF47" s="157">
        <v>-348.14999999999992</v>
      </c>
      <c r="AG47" s="157">
        <v>-348.14999999999992</v>
      </c>
      <c r="AH47" s="157">
        <v>-348.14999999999992</v>
      </c>
      <c r="AI47" s="157">
        <v>-348.14999999999992</v>
      </c>
      <c r="AJ47" s="151">
        <v>0.20877363022348897</v>
      </c>
      <c r="AK47" s="151">
        <v>0.3852213054503964</v>
      </c>
      <c r="AL47" s="151">
        <v>0.18804621023932344</v>
      </c>
      <c r="AM47" s="151">
        <v>0.12687827083924333</v>
      </c>
      <c r="AN47" s="151">
        <v>9.1080583247547919E-2</v>
      </c>
      <c r="AO47" s="151"/>
      <c r="AP47" s="151"/>
      <c r="AQ47" s="151"/>
      <c r="AR47" s="151"/>
      <c r="AS47" s="152">
        <v>1</v>
      </c>
      <c r="AT47" s="159">
        <v>-872.21447234769209</v>
      </c>
      <c r="AU47" s="159">
        <v>-1609.3775699106659</v>
      </c>
      <c r="AV47" s="159">
        <v>-785.6194571378453</v>
      </c>
      <c r="AW47" s="159">
        <v>-530.07203991219069</v>
      </c>
      <c r="AX47" s="159">
        <v>-380.51646069160563</v>
      </c>
      <c r="AY47" s="159">
        <v>0</v>
      </c>
      <c r="AZ47" s="159">
        <v>0</v>
      </c>
      <c r="BA47" s="159">
        <v>0</v>
      </c>
      <c r="BB47" s="159">
        <v>0</v>
      </c>
      <c r="BC47" s="159">
        <v>-4177.7999999999993</v>
      </c>
      <c r="BD47" s="160">
        <v>-872.21447234769209</v>
      </c>
      <c r="BE47" s="160">
        <v>0</v>
      </c>
      <c r="BF47" s="160">
        <v>-3305.5855276523071</v>
      </c>
      <c r="BG47" s="160">
        <v>0</v>
      </c>
      <c r="BH47" s="160">
        <v>0</v>
      </c>
      <c r="BI47" s="151">
        <v>61360000</v>
      </c>
      <c r="BJ47" s="122"/>
      <c r="BK47" s="122"/>
      <c r="BL47" s="122"/>
      <c r="BM47" s="122"/>
      <c r="BN47" s="122"/>
      <c r="BO47" s="122"/>
      <c r="BP47" s="126">
        <f t="shared" si="12"/>
        <v>-72.684539362307675</v>
      </c>
      <c r="BQ47" s="126">
        <f t="shared" si="13"/>
        <v>0</v>
      </c>
      <c r="BR47" s="126">
        <f t="shared" si="14"/>
        <v>-275.46546063769222</v>
      </c>
      <c r="BS47" s="126">
        <f t="shared" si="15"/>
        <v>0</v>
      </c>
      <c r="BT47" s="126">
        <f t="shared" si="16"/>
        <v>0</v>
      </c>
      <c r="BU47" s="126">
        <f t="shared" si="17"/>
        <v>-145.36907872461535</v>
      </c>
      <c r="BV47" s="126">
        <f t="shared" si="18"/>
        <v>0</v>
      </c>
      <c r="BW47" s="126">
        <f t="shared" si="19"/>
        <v>-550.93092127538443</v>
      </c>
      <c r="BX47" s="126">
        <f t="shared" si="20"/>
        <v>0</v>
      </c>
      <c r="BY47" s="126">
        <f t="shared" si="21"/>
        <v>0</v>
      </c>
      <c r="BZ47" s="126">
        <f t="shared" si="22"/>
        <v>-218.05361808692302</v>
      </c>
      <c r="CA47" s="126">
        <f t="shared" si="23"/>
        <v>0</v>
      </c>
      <c r="CB47" s="126">
        <f t="shared" si="24"/>
        <v>-826.39638191307665</v>
      </c>
      <c r="CC47" s="126">
        <f t="shared" si="25"/>
        <v>0</v>
      </c>
      <c r="CD47" s="126">
        <f t="shared" si="26"/>
        <v>0</v>
      </c>
      <c r="CE47" s="126">
        <f t="shared" si="27"/>
        <v>-290.7381574492307</v>
      </c>
      <c r="CF47" s="126">
        <f t="shared" si="28"/>
        <v>0</v>
      </c>
      <c r="CG47" s="126">
        <f t="shared" si="29"/>
        <v>-1101.8618425507689</v>
      </c>
      <c r="CH47" s="126">
        <f t="shared" si="30"/>
        <v>0</v>
      </c>
      <c r="CI47" s="126">
        <f t="shared" si="31"/>
        <v>0</v>
      </c>
      <c r="CJ47" s="126">
        <f t="shared" si="32"/>
        <v>-363.42269681153834</v>
      </c>
      <c r="CK47" s="126">
        <f t="shared" si="33"/>
        <v>0</v>
      </c>
      <c r="CL47" s="126">
        <f t="shared" si="34"/>
        <v>-1377.327303188461</v>
      </c>
      <c r="CM47" s="126">
        <f t="shared" si="35"/>
        <v>0</v>
      </c>
      <c r="CN47" s="126">
        <f t="shared" si="36"/>
        <v>0</v>
      </c>
      <c r="CO47" s="126">
        <f t="shared" si="37"/>
        <v>-436.10723617384599</v>
      </c>
      <c r="CP47" s="126">
        <f t="shared" si="38"/>
        <v>0</v>
      </c>
      <c r="CQ47" s="126">
        <f t="shared" si="39"/>
        <v>-1652.7927638261531</v>
      </c>
      <c r="CR47" s="126">
        <f t="shared" si="40"/>
        <v>0</v>
      </c>
      <c r="CS47" s="126">
        <f t="shared" si="41"/>
        <v>0</v>
      </c>
      <c r="CT47" s="126">
        <f t="shared" si="42"/>
        <v>-508.79177553615364</v>
      </c>
      <c r="CU47" s="126">
        <f t="shared" si="43"/>
        <v>0</v>
      </c>
      <c r="CV47" s="126">
        <f t="shared" si="44"/>
        <v>-1928.2582244638452</v>
      </c>
      <c r="CW47" s="126">
        <f t="shared" si="45"/>
        <v>0</v>
      </c>
      <c r="CX47" s="126">
        <f t="shared" si="46"/>
        <v>0</v>
      </c>
      <c r="CY47" s="126">
        <f t="shared" si="47"/>
        <v>-581.47631489846128</v>
      </c>
      <c r="CZ47" s="126">
        <f t="shared" si="48"/>
        <v>0</v>
      </c>
      <c r="DA47" s="126">
        <f t="shared" si="49"/>
        <v>-2203.7236851015373</v>
      </c>
      <c r="DB47" s="126">
        <f t="shared" si="50"/>
        <v>0</v>
      </c>
      <c r="DC47" s="126">
        <f t="shared" si="51"/>
        <v>0</v>
      </c>
      <c r="DD47" s="126">
        <f t="shared" si="52"/>
        <v>-654.16085426076893</v>
      </c>
      <c r="DE47" s="126">
        <f t="shared" si="53"/>
        <v>0</v>
      </c>
      <c r="DF47" s="126">
        <f t="shared" si="54"/>
        <v>-2479.1891457392294</v>
      </c>
      <c r="DG47" s="126">
        <f t="shared" si="55"/>
        <v>0</v>
      </c>
      <c r="DH47" s="126">
        <f t="shared" si="56"/>
        <v>0</v>
      </c>
      <c r="DI47" s="126">
        <f t="shared" si="57"/>
        <v>-726.84539362307657</v>
      </c>
      <c r="DJ47" s="126">
        <f t="shared" si="58"/>
        <v>0</v>
      </c>
      <c r="DK47" s="126">
        <f t="shared" si="59"/>
        <v>-2754.6546063769215</v>
      </c>
      <c r="DL47" s="126">
        <f t="shared" si="60"/>
        <v>0</v>
      </c>
      <c r="DM47" s="126">
        <f t="shared" si="61"/>
        <v>0</v>
      </c>
      <c r="DN47" s="126">
        <f t="shared" si="62"/>
        <v>-799.52993298538422</v>
      </c>
      <c r="DO47" s="126">
        <f t="shared" si="63"/>
        <v>0</v>
      </c>
      <c r="DP47" s="126">
        <f t="shared" si="64"/>
        <v>-3030.1200670146136</v>
      </c>
      <c r="DQ47" s="126">
        <f t="shared" si="65"/>
        <v>0</v>
      </c>
      <c r="DR47" s="126">
        <f t="shared" si="66"/>
        <v>0</v>
      </c>
      <c r="DS47" s="126">
        <f t="shared" si="67"/>
        <v>-872.21447234769187</v>
      </c>
      <c r="DT47" s="126">
        <f t="shared" si="68"/>
        <v>0</v>
      </c>
      <c r="DU47" s="126">
        <f t="shared" si="69"/>
        <v>-3305.5855276523057</v>
      </c>
      <c r="DV47" s="126">
        <f t="shared" si="70"/>
        <v>0</v>
      </c>
      <c r="DW47" s="126">
        <f t="shared" si="71"/>
        <v>0</v>
      </c>
    </row>
    <row r="48" spans="1:127" customFormat="1" ht="15" customHeight="1" x14ac:dyDescent="0.2">
      <c r="A48" s="163" t="s">
        <v>329</v>
      </c>
      <c r="B48" s="180" t="s">
        <v>321</v>
      </c>
      <c r="C48" s="180" t="s">
        <v>322</v>
      </c>
      <c r="D48" s="180" t="s">
        <v>295</v>
      </c>
      <c r="E48" s="180">
        <v>12</v>
      </c>
      <c r="F48" s="164">
        <v>320</v>
      </c>
      <c r="G48" s="165">
        <v>-3840</v>
      </c>
      <c r="H48" s="179">
        <v>-3839.9999999999995</v>
      </c>
      <c r="I48" s="151" t="s">
        <v>323</v>
      </c>
      <c r="J48" s="151" t="s">
        <v>16</v>
      </c>
      <c r="K48" s="151">
        <v>9.0909090909090912E-2</v>
      </c>
      <c r="L48" s="151">
        <v>9.0909090909090912E-2</v>
      </c>
      <c r="M48" s="151">
        <v>9.0909090909090912E-2</v>
      </c>
      <c r="N48" s="151">
        <v>9.0909090909090912E-2</v>
      </c>
      <c r="O48" s="151">
        <v>9.0909090909090912E-2</v>
      </c>
      <c r="P48" s="151">
        <v>9.0909090909090912E-2</v>
      </c>
      <c r="Q48" s="151">
        <v>9.0909090909090912E-2</v>
      </c>
      <c r="R48" s="151">
        <v>9.0909090909090912E-2</v>
      </c>
      <c r="S48" s="151">
        <v>9.0909090909090912E-2</v>
      </c>
      <c r="T48" s="151">
        <v>9.0909090909090912E-2</v>
      </c>
      <c r="U48" s="151">
        <v>9.0909090909090912E-2</v>
      </c>
      <c r="V48" s="151">
        <v>0</v>
      </c>
      <c r="W48" s="152">
        <v>1.0000000000000002</v>
      </c>
      <c r="X48" s="157">
        <v>-349.09090909090912</v>
      </c>
      <c r="Y48" s="157">
        <v>-349.09090909090912</v>
      </c>
      <c r="Z48" s="157">
        <v>-349.09090909090912</v>
      </c>
      <c r="AA48" s="157">
        <v>-349.09090909090912</v>
      </c>
      <c r="AB48" s="157">
        <v>-349.09090909090912</v>
      </c>
      <c r="AC48" s="157">
        <v>-349.09090909090912</v>
      </c>
      <c r="AD48" s="157">
        <v>-349.09090909090912</v>
      </c>
      <c r="AE48" s="157">
        <v>-349.09090909090912</v>
      </c>
      <c r="AF48" s="157">
        <v>-349.09090909090912</v>
      </c>
      <c r="AG48" s="157">
        <v>-349.09090909090912</v>
      </c>
      <c r="AH48" s="157">
        <v>-349.09090909090912</v>
      </c>
      <c r="AI48" s="157">
        <v>0</v>
      </c>
      <c r="AJ48" s="151">
        <v>0.98</v>
      </c>
      <c r="AK48" s="151"/>
      <c r="AL48" s="151"/>
      <c r="AM48" s="151"/>
      <c r="AN48" s="151"/>
      <c r="AO48" s="151"/>
      <c r="AP48" s="151">
        <v>0.02</v>
      </c>
      <c r="AQ48" s="151"/>
      <c r="AR48" s="151"/>
      <c r="AS48" s="152">
        <v>1</v>
      </c>
      <c r="AT48" s="159">
        <v>-3763.2</v>
      </c>
      <c r="AU48" s="159">
        <v>0</v>
      </c>
      <c r="AV48" s="159">
        <v>0</v>
      </c>
      <c r="AW48" s="159">
        <v>0</v>
      </c>
      <c r="AX48" s="159">
        <v>0</v>
      </c>
      <c r="AY48" s="159">
        <v>0</v>
      </c>
      <c r="AZ48" s="159">
        <v>-76.8</v>
      </c>
      <c r="BA48" s="159">
        <v>0</v>
      </c>
      <c r="BB48" s="159">
        <v>0</v>
      </c>
      <c r="BC48" s="159">
        <v>-3840</v>
      </c>
      <c r="BD48" s="160">
        <v>-3763.2</v>
      </c>
      <c r="BE48" s="160">
        <v>0</v>
      </c>
      <c r="BF48" s="160">
        <v>-76.8</v>
      </c>
      <c r="BG48" s="160">
        <v>0</v>
      </c>
      <c r="BH48" s="160">
        <v>0</v>
      </c>
      <c r="BI48" s="151">
        <v>61360000</v>
      </c>
      <c r="BJ48" s="122"/>
      <c r="BK48" s="122"/>
      <c r="BL48" s="122"/>
      <c r="BM48" s="122"/>
      <c r="BN48" s="122"/>
      <c r="BO48" s="122"/>
      <c r="BP48" s="126">
        <f t="shared" si="12"/>
        <v>-342.10909090909092</v>
      </c>
      <c r="BQ48" s="126">
        <f t="shared" si="13"/>
        <v>0</v>
      </c>
      <c r="BR48" s="126">
        <f t="shared" si="14"/>
        <v>-6.9818181818181815</v>
      </c>
      <c r="BS48" s="126">
        <f t="shared" si="15"/>
        <v>0</v>
      </c>
      <c r="BT48" s="126">
        <f t="shared" si="16"/>
        <v>0</v>
      </c>
      <c r="BU48" s="126">
        <f t="shared" si="17"/>
        <v>-684.21818181818185</v>
      </c>
      <c r="BV48" s="126">
        <f t="shared" si="18"/>
        <v>0</v>
      </c>
      <c r="BW48" s="126">
        <f t="shared" si="19"/>
        <v>-13.963636363636363</v>
      </c>
      <c r="BX48" s="126">
        <f t="shared" si="20"/>
        <v>0</v>
      </c>
      <c r="BY48" s="126">
        <f t="shared" si="21"/>
        <v>0</v>
      </c>
      <c r="BZ48" s="126">
        <f t="shared" si="22"/>
        <v>-1026.3272727272729</v>
      </c>
      <c r="CA48" s="126">
        <f t="shared" si="23"/>
        <v>0</v>
      </c>
      <c r="CB48" s="126">
        <f t="shared" si="24"/>
        <v>-20.945454545454545</v>
      </c>
      <c r="CC48" s="126">
        <f t="shared" si="25"/>
        <v>0</v>
      </c>
      <c r="CD48" s="126">
        <f t="shared" si="26"/>
        <v>0</v>
      </c>
      <c r="CE48" s="126">
        <f t="shared" si="27"/>
        <v>-1368.4363636363637</v>
      </c>
      <c r="CF48" s="126">
        <f t="shared" si="28"/>
        <v>0</v>
      </c>
      <c r="CG48" s="126">
        <f t="shared" si="29"/>
        <v>-27.927272727272726</v>
      </c>
      <c r="CH48" s="126">
        <f t="shared" si="30"/>
        <v>0</v>
      </c>
      <c r="CI48" s="126">
        <f t="shared" si="31"/>
        <v>0</v>
      </c>
      <c r="CJ48" s="126">
        <f t="shared" si="32"/>
        <v>-1710.5454545454545</v>
      </c>
      <c r="CK48" s="126">
        <f t="shared" si="33"/>
        <v>0</v>
      </c>
      <c r="CL48" s="126">
        <f t="shared" si="34"/>
        <v>-34.909090909090907</v>
      </c>
      <c r="CM48" s="126">
        <f t="shared" si="35"/>
        <v>0</v>
      </c>
      <c r="CN48" s="126">
        <f t="shared" si="36"/>
        <v>0</v>
      </c>
      <c r="CO48" s="126">
        <f t="shared" si="37"/>
        <v>-2052.6545454545453</v>
      </c>
      <c r="CP48" s="126">
        <f t="shared" si="38"/>
        <v>0</v>
      </c>
      <c r="CQ48" s="126">
        <f t="shared" si="39"/>
        <v>-41.890909090909091</v>
      </c>
      <c r="CR48" s="126">
        <f t="shared" si="40"/>
        <v>0</v>
      </c>
      <c r="CS48" s="126">
        <f t="shared" si="41"/>
        <v>0</v>
      </c>
      <c r="CT48" s="126">
        <f t="shared" si="42"/>
        <v>-2394.7636363636361</v>
      </c>
      <c r="CU48" s="126">
        <f t="shared" si="43"/>
        <v>0</v>
      </c>
      <c r="CV48" s="126">
        <f t="shared" si="44"/>
        <v>-48.872727272727275</v>
      </c>
      <c r="CW48" s="126">
        <f t="shared" si="45"/>
        <v>0</v>
      </c>
      <c r="CX48" s="126">
        <f t="shared" si="46"/>
        <v>0</v>
      </c>
      <c r="CY48" s="126">
        <f t="shared" si="47"/>
        <v>-2736.8727272727269</v>
      </c>
      <c r="CZ48" s="126">
        <f t="shared" si="48"/>
        <v>0</v>
      </c>
      <c r="DA48" s="126">
        <f t="shared" si="49"/>
        <v>-55.854545454545459</v>
      </c>
      <c r="DB48" s="126">
        <f t="shared" si="50"/>
        <v>0</v>
      </c>
      <c r="DC48" s="126">
        <f t="shared" si="51"/>
        <v>0</v>
      </c>
      <c r="DD48" s="126">
        <f t="shared" si="52"/>
        <v>-3078.9818181818177</v>
      </c>
      <c r="DE48" s="126">
        <f t="shared" si="53"/>
        <v>0</v>
      </c>
      <c r="DF48" s="126">
        <f t="shared" si="54"/>
        <v>-62.836363636363643</v>
      </c>
      <c r="DG48" s="126">
        <f t="shared" si="55"/>
        <v>0</v>
      </c>
      <c r="DH48" s="126">
        <f t="shared" si="56"/>
        <v>0</v>
      </c>
      <c r="DI48" s="126">
        <f t="shared" si="57"/>
        <v>-3421.0909090909086</v>
      </c>
      <c r="DJ48" s="126">
        <f t="shared" si="58"/>
        <v>0</v>
      </c>
      <c r="DK48" s="126">
        <f t="shared" si="59"/>
        <v>-69.818181818181827</v>
      </c>
      <c r="DL48" s="126">
        <f t="shared" si="60"/>
        <v>0</v>
      </c>
      <c r="DM48" s="126">
        <f t="shared" si="61"/>
        <v>0</v>
      </c>
      <c r="DN48" s="126">
        <f t="shared" si="62"/>
        <v>-3763.1999999999994</v>
      </c>
      <c r="DO48" s="126">
        <f t="shared" si="63"/>
        <v>0</v>
      </c>
      <c r="DP48" s="126">
        <f t="shared" si="64"/>
        <v>-76.800000000000011</v>
      </c>
      <c r="DQ48" s="126">
        <f t="shared" si="65"/>
        <v>0</v>
      </c>
      <c r="DR48" s="126">
        <f t="shared" si="66"/>
        <v>0</v>
      </c>
      <c r="DS48" s="126">
        <f t="shared" si="67"/>
        <v>-3763.1999999999994</v>
      </c>
      <c r="DT48" s="126">
        <f t="shared" si="68"/>
        <v>0</v>
      </c>
      <c r="DU48" s="126">
        <f t="shared" si="69"/>
        <v>-76.800000000000011</v>
      </c>
      <c r="DV48" s="126">
        <f t="shared" si="70"/>
        <v>0</v>
      </c>
      <c r="DW48" s="126">
        <f t="shared" si="71"/>
        <v>0</v>
      </c>
    </row>
    <row r="49" spans="1:127" customFormat="1" ht="15" customHeight="1" x14ac:dyDescent="0.2">
      <c r="A49" s="163" t="s">
        <v>964</v>
      </c>
      <c r="B49" s="180" t="s">
        <v>321</v>
      </c>
      <c r="C49" s="180" t="s">
        <v>322</v>
      </c>
      <c r="D49" s="180" t="s">
        <v>295</v>
      </c>
      <c r="E49" s="180">
        <v>12</v>
      </c>
      <c r="F49" s="164">
        <v>320</v>
      </c>
      <c r="G49" s="165">
        <v>-3840</v>
      </c>
      <c r="H49" s="179">
        <v>-3839.9999999999995</v>
      </c>
      <c r="I49" s="151" t="s">
        <v>323</v>
      </c>
      <c r="J49" s="151" t="s">
        <v>16</v>
      </c>
      <c r="K49" s="151">
        <v>9.0909090909090912E-2</v>
      </c>
      <c r="L49" s="151">
        <v>9.0909090909090912E-2</v>
      </c>
      <c r="M49" s="151">
        <v>9.0909090909090912E-2</v>
      </c>
      <c r="N49" s="151">
        <v>9.0909090909090912E-2</v>
      </c>
      <c r="O49" s="151">
        <v>9.0909090909090912E-2</v>
      </c>
      <c r="P49" s="151">
        <v>9.0909090909090912E-2</v>
      </c>
      <c r="Q49" s="151">
        <v>9.0909090909090912E-2</v>
      </c>
      <c r="R49" s="151">
        <v>9.0909090909090912E-2</v>
      </c>
      <c r="S49" s="151">
        <v>9.0909090909090912E-2</v>
      </c>
      <c r="T49" s="151">
        <v>9.0909090909090912E-2</v>
      </c>
      <c r="U49" s="151">
        <v>9.0909090909090912E-2</v>
      </c>
      <c r="V49" s="151">
        <v>0</v>
      </c>
      <c r="W49" s="152">
        <v>1.0000000000000002</v>
      </c>
      <c r="X49" s="157">
        <v>-349.09090909090912</v>
      </c>
      <c r="Y49" s="157">
        <v>-349.09090909090912</v>
      </c>
      <c r="Z49" s="157">
        <v>-349.09090909090912</v>
      </c>
      <c r="AA49" s="157">
        <v>-349.09090909090912</v>
      </c>
      <c r="AB49" s="157">
        <v>-349.09090909090912</v>
      </c>
      <c r="AC49" s="157">
        <v>-349.09090909090912</v>
      </c>
      <c r="AD49" s="157">
        <v>-349.09090909090912</v>
      </c>
      <c r="AE49" s="157">
        <v>-349.09090909090912</v>
      </c>
      <c r="AF49" s="157">
        <v>-349.09090909090912</v>
      </c>
      <c r="AG49" s="157">
        <v>-349.09090909090912</v>
      </c>
      <c r="AH49" s="157">
        <v>-349.09090909090912</v>
      </c>
      <c r="AI49" s="157">
        <v>0</v>
      </c>
      <c r="AJ49" s="151">
        <v>0.20877363022348897</v>
      </c>
      <c r="AK49" s="151">
        <v>0.3852213054503964</v>
      </c>
      <c r="AL49" s="151">
        <v>0.18804621023932344</v>
      </c>
      <c r="AM49" s="151">
        <v>0.12687827083924333</v>
      </c>
      <c r="AN49" s="151">
        <v>9.1080583247547919E-2</v>
      </c>
      <c r="AO49" s="151"/>
      <c r="AP49" s="151"/>
      <c r="AQ49" s="151"/>
      <c r="AR49" s="151"/>
      <c r="AS49" s="152">
        <v>1</v>
      </c>
      <c r="AT49" s="159">
        <v>-801.69074005819766</v>
      </c>
      <c r="AU49" s="159">
        <v>-1479.2498129295222</v>
      </c>
      <c r="AV49" s="159">
        <v>-722.09744731900196</v>
      </c>
      <c r="AW49" s="159">
        <v>-487.21256002269439</v>
      </c>
      <c r="AX49" s="159">
        <v>-349.74943967058402</v>
      </c>
      <c r="AY49" s="159">
        <v>0</v>
      </c>
      <c r="AZ49" s="159">
        <v>0</v>
      </c>
      <c r="BA49" s="159">
        <v>0</v>
      </c>
      <c r="BB49" s="159">
        <v>0</v>
      </c>
      <c r="BC49" s="159">
        <v>-3840.0000000000009</v>
      </c>
      <c r="BD49" s="160">
        <v>-801.69074005819766</v>
      </c>
      <c r="BE49" s="160">
        <v>0</v>
      </c>
      <c r="BF49" s="160">
        <v>-3038.3092599418032</v>
      </c>
      <c r="BG49" s="160">
        <v>0</v>
      </c>
      <c r="BH49" s="160">
        <v>0</v>
      </c>
      <c r="BI49" s="151">
        <v>61360000</v>
      </c>
      <c r="BJ49" s="122"/>
      <c r="BK49" s="122"/>
      <c r="BL49" s="122"/>
      <c r="BM49" s="122"/>
      <c r="BN49" s="122"/>
      <c r="BO49" s="122"/>
      <c r="BP49" s="126">
        <f t="shared" si="12"/>
        <v>-72.880976368927065</v>
      </c>
      <c r="BQ49" s="126">
        <f t="shared" si="13"/>
        <v>0</v>
      </c>
      <c r="BR49" s="126">
        <f t="shared" si="14"/>
        <v>-276.20993272198211</v>
      </c>
      <c r="BS49" s="126">
        <f t="shared" si="15"/>
        <v>0</v>
      </c>
      <c r="BT49" s="126">
        <f t="shared" si="16"/>
        <v>0</v>
      </c>
      <c r="BU49" s="126">
        <f t="shared" si="17"/>
        <v>-145.76195273785413</v>
      </c>
      <c r="BV49" s="126">
        <f t="shared" si="18"/>
        <v>0</v>
      </c>
      <c r="BW49" s="126">
        <f t="shared" si="19"/>
        <v>-552.41986544396423</v>
      </c>
      <c r="BX49" s="126">
        <f t="shared" si="20"/>
        <v>0</v>
      </c>
      <c r="BY49" s="126">
        <f t="shared" si="21"/>
        <v>0</v>
      </c>
      <c r="BZ49" s="126">
        <f t="shared" si="22"/>
        <v>-218.6429291067812</v>
      </c>
      <c r="CA49" s="126">
        <f t="shared" si="23"/>
        <v>0</v>
      </c>
      <c r="CB49" s="126">
        <f t="shared" si="24"/>
        <v>-828.62979816594634</v>
      </c>
      <c r="CC49" s="126">
        <f t="shared" si="25"/>
        <v>0</v>
      </c>
      <c r="CD49" s="126">
        <f t="shared" si="26"/>
        <v>0</v>
      </c>
      <c r="CE49" s="126">
        <f t="shared" si="27"/>
        <v>-291.52390547570826</v>
      </c>
      <c r="CF49" s="126">
        <f t="shared" si="28"/>
        <v>0</v>
      </c>
      <c r="CG49" s="126">
        <f t="shared" si="29"/>
        <v>-1104.8397308879285</v>
      </c>
      <c r="CH49" s="126">
        <f t="shared" si="30"/>
        <v>0</v>
      </c>
      <c r="CI49" s="126">
        <f t="shared" si="31"/>
        <v>0</v>
      </c>
      <c r="CJ49" s="126">
        <f t="shared" si="32"/>
        <v>-364.40488184463533</v>
      </c>
      <c r="CK49" s="126">
        <f t="shared" si="33"/>
        <v>0</v>
      </c>
      <c r="CL49" s="126">
        <f t="shared" si="34"/>
        <v>-1381.0496636099106</v>
      </c>
      <c r="CM49" s="126">
        <f t="shared" si="35"/>
        <v>0</v>
      </c>
      <c r="CN49" s="126">
        <f t="shared" si="36"/>
        <v>0</v>
      </c>
      <c r="CO49" s="126">
        <f t="shared" si="37"/>
        <v>-437.28585821356239</v>
      </c>
      <c r="CP49" s="126">
        <f t="shared" si="38"/>
        <v>0</v>
      </c>
      <c r="CQ49" s="126">
        <f t="shared" si="39"/>
        <v>-1657.2595963318927</v>
      </c>
      <c r="CR49" s="126">
        <f t="shared" si="40"/>
        <v>0</v>
      </c>
      <c r="CS49" s="126">
        <f t="shared" si="41"/>
        <v>0</v>
      </c>
      <c r="CT49" s="126">
        <f t="shared" si="42"/>
        <v>-510.16683458248946</v>
      </c>
      <c r="CU49" s="126">
        <f t="shared" si="43"/>
        <v>0</v>
      </c>
      <c r="CV49" s="126">
        <f t="shared" si="44"/>
        <v>-1933.4695290538748</v>
      </c>
      <c r="CW49" s="126">
        <f t="shared" si="45"/>
        <v>0</v>
      </c>
      <c r="CX49" s="126">
        <f t="shared" si="46"/>
        <v>0</v>
      </c>
      <c r="CY49" s="126">
        <f t="shared" si="47"/>
        <v>-583.04781095141652</v>
      </c>
      <c r="CZ49" s="126">
        <f t="shared" si="48"/>
        <v>0</v>
      </c>
      <c r="DA49" s="126">
        <f t="shared" si="49"/>
        <v>-2209.6794617758569</v>
      </c>
      <c r="DB49" s="126">
        <f t="shared" si="50"/>
        <v>0</v>
      </c>
      <c r="DC49" s="126">
        <f t="shared" si="51"/>
        <v>0</v>
      </c>
      <c r="DD49" s="126">
        <f t="shared" si="52"/>
        <v>-655.92878732034364</v>
      </c>
      <c r="DE49" s="126">
        <f t="shared" si="53"/>
        <v>0</v>
      </c>
      <c r="DF49" s="126">
        <f t="shared" si="54"/>
        <v>-2485.889394497839</v>
      </c>
      <c r="DG49" s="126">
        <f t="shared" si="55"/>
        <v>0</v>
      </c>
      <c r="DH49" s="126">
        <f t="shared" si="56"/>
        <v>0</v>
      </c>
      <c r="DI49" s="126">
        <f t="shared" si="57"/>
        <v>-728.80976368927077</v>
      </c>
      <c r="DJ49" s="126">
        <f t="shared" si="58"/>
        <v>0</v>
      </c>
      <c r="DK49" s="126">
        <f t="shared" si="59"/>
        <v>-2762.0993272198211</v>
      </c>
      <c r="DL49" s="126">
        <f t="shared" si="60"/>
        <v>0</v>
      </c>
      <c r="DM49" s="126">
        <f t="shared" si="61"/>
        <v>0</v>
      </c>
      <c r="DN49" s="126">
        <f t="shared" si="62"/>
        <v>-801.69074005819789</v>
      </c>
      <c r="DO49" s="126">
        <f t="shared" si="63"/>
        <v>0</v>
      </c>
      <c r="DP49" s="126">
        <f t="shared" si="64"/>
        <v>-3038.3092599418032</v>
      </c>
      <c r="DQ49" s="126">
        <f t="shared" si="65"/>
        <v>0</v>
      </c>
      <c r="DR49" s="126">
        <f t="shared" si="66"/>
        <v>0</v>
      </c>
      <c r="DS49" s="126">
        <f t="shared" si="67"/>
        <v>-801.69074005819789</v>
      </c>
      <c r="DT49" s="126">
        <f t="shared" si="68"/>
        <v>0</v>
      </c>
      <c r="DU49" s="126">
        <f t="shared" si="69"/>
        <v>-3038.3092599418032</v>
      </c>
      <c r="DV49" s="126">
        <f t="shared" si="70"/>
        <v>0</v>
      </c>
      <c r="DW49" s="126">
        <f t="shared" si="71"/>
        <v>0</v>
      </c>
    </row>
    <row r="50" spans="1:127" customFormat="1" ht="15" customHeight="1" x14ac:dyDescent="0.2">
      <c r="A50" s="163" t="s">
        <v>330</v>
      </c>
      <c r="B50" s="180" t="s">
        <v>321</v>
      </c>
      <c r="C50" s="180" t="s">
        <v>322</v>
      </c>
      <c r="D50" s="180" t="s">
        <v>295</v>
      </c>
      <c r="E50" s="180">
        <v>12</v>
      </c>
      <c r="F50" s="164">
        <v>0</v>
      </c>
      <c r="G50" s="165">
        <v>0</v>
      </c>
      <c r="H50" s="179">
        <v>0</v>
      </c>
      <c r="I50" s="151" t="s">
        <v>323</v>
      </c>
      <c r="J50" s="151" t="s">
        <v>16</v>
      </c>
      <c r="K50" s="151">
        <v>8.3333333333333329E-2</v>
      </c>
      <c r="L50" s="151">
        <v>8.3333333333333329E-2</v>
      </c>
      <c r="M50" s="151">
        <v>8.3333333333333329E-2</v>
      </c>
      <c r="N50" s="151">
        <v>8.3333333333333329E-2</v>
      </c>
      <c r="O50" s="151">
        <v>8.3333333333333329E-2</v>
      </c>
      <c r="P50" s="151">
        <v>8.3333333333333329E-2</v>
      </c>
      <c r="Q50" s="151">
        <v>8.3333333333333329E-2</v>
      </c>
      <c r="R50" s="151">
        <v>8.3333333333333329E-2</v>
      </c>
      <c r="S50" s="151">
        <v>8.3333333333333329E-2</v>
      </c>
      <c r="T50" s="151">
        <v>8.3333333333333329E-2</v>
      </c>
      <c r="U50" s="151">
        <v>8.3333333333333329E-2</v>
      </c>
      <c r="V50" s="151">
        <v>8.3333333333333329E-2</v>
      </c>
      <c r="W50" s="152">
        <v>1</v>
      </c>
      <c r="X50" s="157">
        <v>0</v>
      </c>
      <c r="Y50" s="157">
        <v>0</v>
      </c>
      <c r="Z50" s="157">
        <v>0</v>
      </c>
      <c r="AA50" s="157">
        <v>0</v>
      </c>
      <c r="AB50" s="157">
        <v>0</v>
      </c>
      <c r="AC50" s="157">
        <v>0</v>
      </c>
      <c r="AD50" s="157">
        <v>0</v>
      </c>
      <c r="AE50" s="157">
        <v>0</v>
      </c>
      <c r="AF50" s="157">
        <v>0</v>
      </c>
      <c r="AG50" s="157">
        <v>0</v>
      </c>
      <c r="AH50" s="157">
        <v>0</v>
      </c>
      <c r="AI50" s="157">
        <v>0</v>
      </c>
      <c r="AJ50" s="151"/>
      <c r="AK50" s="151"/>
      <c r="AL50" s="151"/>
      <c r="AM50" s="151"/>
      <c r="AN50" s="151"/>
      <c r="AO50" s="151">
        <v>1</v>
      </c>
      <c r="AP50" s="151"/>
      <c r="AQ50" s="151"/>
      <c r="AR50" s="151"/>
      <c r="AS50" s="152">
        <v>1</v>
      </c>
      <c r="AT50" s="159">
        <v>0</v>
      </c>
      <c r="AU50" s="159">
        <v>0</v>
      </c>
      <c r="AV50" s="159">
        <v>0</v>
      </c>
      <c r="AW50" s="159">
        <v>0</v>
      </c>
      <c r="AX50" s="159">
        <v>0</v>
      </c>
      <c r="AY50" s="159">
        <v>0</v>
      </c>
      <c r="AZ50" s="159">
        <v>0</v>
      </c>
      <c r="BA50" s="159">
        <v>0</v>
      </c>
      <c r="BB50" s="159">
        <v>0</v>
      </c>
      <c r="BC50" s="159">
        <v>0</v>
      </c>
      <c r="BD50" s="160">
        <v>0</v>
      </c>
      <c r="BE50" s="160">
        <v>0</v>
      </c>
      <c r="BF50" s="160">
        <v>0</v>
      </c>
      <c r="BG50" s="160">
        <v>0</v>
      </c>
      <c r="BH50" s="160">
        <v>0</v>
      </c>
      <c r="BI50" s="151">
        <v>61360000</v>
      </c>
      <c r="BJ50" s="122"/>
      <c r="BK50" s="122"/>
      <c r="BL50" s="122"/>
      <c r="BM50" s="122"/>
      <c r="BN50" s="122"/>
      <c r="BO50" s="122"/>
      <c r="BP50" s="126">
        <f t="shared" si="12"/>
        <v>0</v>
      </c>
      <c r="BQ50" s="126">
        <f t="shared" si="13"/>
        <v>0</v>
      </c>
      <c r="BR50" s="126">
        <f t="shared" si="14"/>
        <v>0</v>
      </c>
      <c r="BS50" s="126">
        <f t="shared" si="15"/>
        <v>0</v>
      </c>
      <c r="BT50" s="126">
        <f t="shared" si="16"/>
        <v>0</v>
      </c>
      <c r="BU50" s="126">
        <f t="shared" si="17"/>
        <v>0</v>
      </c>
      <c r="BV50" s="126">
        <f t="shared" si="18"/>
        <v>0</v>
      </c>
      <c r="BW50" s="126">
        <f t="shared" si="19"/>
        <v>0</v>
      </c>
      <c r="BX50" s="126">
        <f t="shared" si="20"/>
        <v>0</v>
      </c>
      <c r="BY50" s="126">
        <f t="shared" si="21"/>
        <v>0</v>
      </c>
      <c r="BZ50" s="126">
        <f t="shared" si="22"/>
        <v>0</v>
      </c>
      <c r="CA50" s="126">
        <f t="shared" si="23"/>
        <v>0</v>
      </c>
      <c r="CB50" s="126">
        <f t="shared" si="24"/>
        <v>0</v>
      </c>
      <c r="CC50" s="126">
        <f t="shared" si="25"/>
        <v>0</v>
      </c>
      <c r="CD50" s="126">
        <f t="shared" si="26"/>
        <v>0</v>
      </c>
      <c r="CE50" s="126">
        <f t="shared" si="27"/>
        <v>0</v>
      </c>
      <c r="CF50" s="126">
        <f t="shared" si="28"/>
        <v>0</v>
      </c>
      <c r="CG50" s="126">
        <f t="shared" si="29"/>
        <v>0</v>
      </c>
      <c r="CH50" s="126">
        <f t="shared" si="30"/>
        <v>0</v>
      </c>
      <c r="CI50" s="126">
        <f t="shared" si="31"/>
        <v>0</v>
      </c>
      <c r="CJ50" s="126">
        <f t="shared" si="32"/>
        <v>0</v>
      </c>
      <c r="CK50" s="126">
        <f t="shared" si="33"/>
        <v>0</v>
      </c>
      <c r="CL50" s="126">
        <f t="shared" si="34"/>
        <v>0</v>
      </c>
      <c r="CM50" s="126">
        <f t="shared" si="35"/>
        <v>0</v>
      </c>
      <c r="CN50" s="126">
        <f t="shared" si="36"/>
        <v>0</v>
      </c>
      <c r="CO50" s="126">
        <f t="shared" si="37"/>
        <v>0</v>
      </c>
      <c r="CP50" s="126">
        <f t="shared" si="38"/>
        <v>0</v>
      </c>
      <c r="CQ50" s="126">
        <f t="shared" si="39"/>
        <v>0</v>
      </c>
      <c r="CR50" s="126">
        <f t="shared" si="40"/>
        <v>0</v>
      </c>
      <c r="CS50" s="126">
        <f t="shared" si="41"/>
        <v>0</v>
      </c>
      <c r="CT50" s="126">
        <f t="shared" si="42"/>
        <v>0</v>
      </c>
      <c r="CU50" s="126">
        <f t="shared" si="43"/>
        <v>0</v>
      </c>
      <c r="CV50" s="126">
        <f t="shared" si="44"/>
        <v>0</v>
      </c>
      <c r="CW50" s="126">
        <f t="shared" si="45"/>
        <v>0</v>
      </c>
      <c r="CX50" s="126">
        <f t="shared" si="46"/>
        <v>0</v>
      </c>
      <c r="CY50" s="126">
        <f t="shared" si="47"/>
        <v>0</v>
      </c>
      <c r="CZ50" s="126">
        <f t="shared" si="48"/>
        <v>0</v>
      </c>
      <c r="DA50" s="126">
        <f t="shared" si="49"/>
        <v>0</v>
      </c>
      <c r="DB50" s="126">
        <f t="shared" si="50"/>
        <v>0</v>
      </c>
      <c r="DC50" s="126">
        <f t="shared" si="51"/>
        <v>0</v>
      </c>
      <c r="DD50" s="126">
        <f t="shared" si="52"/>
        <v>0</v>
      </c>
      <c r="DE50" s="126">
        <f t="shared" si="53"/>
        <v>0</v>
      </c>
      <c r="DF50" s="126">
        <f t="shared" si="54"/>
        <v>0</v>
      </c>
      <c r="DG50" s="126">
        <f t="shared" si="55"/>
        <v>0</v>
      </c>
      <c r="DH50" s="126">
        <f t="shared" si="56"/>
        <v>0</v>
      </c>
      <c r="DI50" s="126">
        <f t="shared" si="57"/>
        <v>0</v>
      </c>
      <c r="DJ50" s="126">
        <f t="shared" si="58"/>
        <v>0</v>
      </c>
      <c r="DK50" s="126">
        <f t="shared" si="59"/>
        <v>0</v>
      </c>
      <c r="DL50" s="126">
        <f t="shared" si="60"/>
        <v>0</v>
      </c>
      <c r="DM50" s="126">
        <f t="shared" si="61"/>
        <v>0</v>
      </c>
      <c r="DN50" s="126">
        <f t="shared" si="62"/>
        <v>0</v>
      </c>
      <c r="DO50" s="126">
        <f t="shared" si="63"/>
        <v>0</v>
      </c>
      <c r="DP50" s="126">
        <f t="shared" si="64"/>
        <v>0</v>
      </c>
      <c r="DQ50" s="126">
        <f t="shared" si="65"/>
        <v>0</v>
      </c>
      <c r="DR50" s="126">
        <f t="shared" si="66"/>
        <v>0</v>
      </c>
      <c r="DS50" s="126">
        <f t="shared" si="67"/>
        <v>0</v>
      </c>
      <c r="DT50" s="126">
        <f t="shared" si="68"/>
        <v>0</v>
      </c>
      <c r="DU50" s="126">
        <f t="shared" si="69"/>
        <v>0</v>
      </c>
      <c r="DV50" s="126">
        <f t="shared" si="70"/>
        <v>0</v>
      </c>
      <c r="DW50" s="126">
        <f t="shared" si="71"/>
        <v>0</v>
      </c>
    </row>
    <row r="51" spans="1:127" customFormat="1" ht="15" customHeight="1" x14ac:dyDescent="0.2">
      <c r="A51" s="163" t="s">
        <v>331</v>
      </c>
      <c r="B51" s="180" t="s">
        <v>332</v>
      </c>
      <c r="C51" s="180" t="s">
        <v>333</v>
      </c>
      <c r="D51" s="180" t="s">
        <v>295</v>
      </c>
      <c r="E51" s="180">
        <v>12</v>
      </c>
      <c r="F51" s="164">
        <v>320</v>
      </c>
      <c r="G51" s="165">
        <v>-3840</v>
      </c>
      <c r="H51" s="179">
        <v>-3840</v>
      </c>
      <c r="I51" s="200" t="s">
        <v>334</v>
      </c>
      <c r="J51" s="151" t="s">
        <v>22</v>
      </c>
      <c r="K51" s="151">
        <v>8.3333333333333329E-2</v>
      </c>
      <c r="L51" s="151">
        <v>8.3333333333333329E-2</v>
      </c>
      <c r="M51" s="151">
        <v>8.3333333333333329E-2</v>
      </c>
      <c r="N51" s="151">
        <v>8.3333333333333329E-2</v>
      </c>
      <c r="O51" s="151">
        <v>8.3333333333333329E-2</v>
      </c>
      <c r="P51" s="151">
        <v>8.3333333333333329E-2</v>
      </c>
      <c r="Q51" s="151">
        <v>8.3333333333333329E-2</v>
      </c>
      <c r="R51" s="151">
        <v>8.3333333333333329E-2</v>
      </c>
      <c r="S51" s="151">
        <v>8.3333333333333329E-2</v>
      </c>
      <c r="T51" s="151">
        <v>8.3333333333333329E-2</v>
      </c>
      <c r="U51" s="151">
        <v>8.3333333333333329E-2</v>
      </c>
      <c r="V51" s="151">
        <v>8.3333333333333329E-2</v>
      </c>
      <c r="W51" s="152">
        <v>1</v>
      </c>
      <c r="X51" s="157">
        <v>-320</v>
      </c>
      <c r="Y51" s="157">
        <v>-320</v>
      </c>
      <c r="Z51" s="157">
        <v>-320</v>
      </c>
      <c r="AA51" s="157">
        <v>-320</v>
      </c>
      <c r="AB51" s="157">
        <v>-320</v>
      </c>
      <c r="AC51" s="157">
        <v>-320</v>
      </c>
      <c r="AD51" s="157">
        <v>-320</v>
      </c>
      <c r="AE51" s="157">
        <v>-320</v>
      </c>
      <c r="AF51" s="157">
        <v>-320</v>
      </c>
      <c r="AG51" s="157">
        <v>-320</v>
      </c>
      <c r="AH51" s="157">
        <v>-320</v>
      </c>
      <c r="AI51" s="157">
        <v>-320</v>
      </c>
      <c r="AJ51" s="151">
        <v>0.98</v>
      </c>
      <c r="AK51" s="151"/>
      <c r="AL51" s="151"/>
      <c r="AM51" s="151"/>
      <c r="AN51" s="151"/>
      <c r="AO51" s="151"/>
      <c r="AP51" s="151">
        <v>0.02</v>
      </c>
      <c r="AQ51" s="151"/>
      <c r="AR51" s="151"/>
      <c r="AS51" s="152">
        <v>1</v>
      </c>
      <c r="AT51" s="159">
        <v>-3763.2</v>
      </c>
      <c r="AU51" s="159">
        <v>0</v>
      </c>
      <c r="AV51" s="159">
        <v>0</v>
      </c>
      <c r="AW51" s="159">
        <v>0</v>
      </c>
      <c r="AX51" s="159">
        <v>0</v>
      </c>
      <c r="AY51" s="159">
        <v>0</v>
      </c>
      <c r="AZ51" s="159">
        <v>-76.8</v>
      </c>
      <c r="BA51" s="159">
        <v>0</v>
      </c>
      <c r="BB51" s="159">
        <v>0</v>
      </c>
      <c r="BC51" s="159">
        <v>-3840</v>
      </c>
      <c r="BD51" s="160">
        <v>-3763.2</v>
      </c>
      <c r="BE51" s="160">
        <v>0</v>
      </c>
      <c r="BF51" s="160">
        <v>-76.8</v>
      </c>
      <c r="BG51" s="160">
        <v>0</v>
      </c>
      <c r="BH51" s="160">
        <v>0</v>
      </c>
      <c r="BI51" s="151">
        <v>0</v>
      </c>
      <c r="BJ51" s="122"/>
      <c r="BK51" s="122"/>
      <c r="BL51" s="122"/>
      <c r="BM51" s="122"/>
      <c r="BN51" s="122"/>
      <c r="BO51" s="122"/>
      <c r="BP51" s="126">
        <f t="shared" si="12"/>
        <v>-313.59999999999997</v>
      </c>
      <c r="BQ51" s="126">
        <f t="shared" si="13"/>
        <v>0</v>
      </c>
      <c r="BR51" s="126">
        <f t="shared" si="14"/>
        <v>-6.3999999999999995</v>
      </c>
      <c r="BS51" s="126">
        <f t="shared" si="15"/>
        <v>0</v>
      </c>
      <c r="BT51" s="126">
        <f t="shared" si="16"/>
        <v>0</v>
      </c>
      <c r="BU51" s="126">
        <f t="shared" si="17"/>
        <v>-627.19999999999993</v>
      </c>
      <c r="BV51" s="126">
        <f t="shared" si="18"/>
        <v>0</v>
      </c>
      <c r="BW51" s="126">
        <f t="shared" si="19"/>
        <v>-12.799999999999999</v>
      </c>
      <c r="BX51" s="126">
        <f t="shared" si="20"/>
        <v>0</v>
      </c>
      <c r="BY51" s="126">
        <f t="shared" si="21"/>
        <v>0</v>
      </c>
      <c r="BZ51" s="126">
        <f t="shared" si="22"/>
        <v>-940.8</v>
      </c>
      <c r="CA51" s="126">
        <f t="shared" si="23"/>
        <v>0</v>
      </c>
      <c r="CB51" s="126">
        <f t="shared" si="24"/>
        <v>-19.2</v>
      </c>
      <c r="CC51" s="126">
        <f t="shared" si="25"/>
        <v>0</v>
      </c>
      <c r="CD51" s="126">
        <f t="shared" si="26"/>
        <v>0</v>
      </c>
      <c r="CE51" s="126">
        <f t="shared" si="27"/>
        <v>-1254.3999999999999</v>
      </c>
      <c r="CF51" s="126">
        <f t="shared" si="28"/>
        <v>0</v>
      </c>
      <c r="CG51" s="126">
        <f t="shared" si="29"/>
        <v>-25.599999999999998</v>
      </c>
      <c r="CH51" s="126">
        <f t="shared" si="30"/>
        <v>0</v>
      </c>
      <c r="CI51" s="126">
        <f t="shared" si="31"/>
        <v>0</v>
      </c>
      <c r="CJ51" s="126">
        <f t="shared" si="32"/>
        <v>-1567.9999999999998</v>
      </c>
      <c r="CK51" s="126">
        <f t="shared" si="33"/>
        <v>0</v>
      </c>
      <c r="CL51" s="126">
        <f t="shared" si="34"/>
        <v>-31.999999999999996</v>
      </c>
      <c r="CM51" s="126">
        <f t="shared" si="35"/>
        <v>0</v>
      </c>
      <c r="CN51" s="126">
        <f t="shared" si="36"/>
        <v>0</v>
      </c>
      <c r="CO51" s="126">
        <f t="shared" si="37"/>
        <v>-1881.5999999999997</v>
      </c>
      <c r="CP51" s="126">
        <f t="shared" si="38"/>
        <v>0</v>
      </c>
      <c r="CQ51" s="126">
        <f t="shared" si="39"/>
        <v>-38.4</v>
      </c>
      <c r="CR51" s="126">
        <f t="shared" si="40"/>
        <v>0</v>
      </c>
      <c r="CS51" s="126">
        <f t="shared" si="41"/>
        <v>0</v>
      </c>
      <c r="CT51" s="126">
        <f t="shared" si="42"/>
        <v>-2195.1999999999998</v>
      </c>
      <c r="CU51" s="126">
        <f t="shared" si="43"/>
        <v>0</v>
      </c>
      <c r="CV51" s="126">
        <f t="shared" si="44"/>
        <v>-44.8</v>
      </c>
      <c r="CW51" s="126">
        <f t="shared" si="45"/>
        <v>0</v>
      </c>
      <c r="CX51" s="126">
        <f t="shared" si="46"/>
        <v>0</v>
      </c>
      <c r="CY51" s="126">
        <f t="shared" si="47"/>
        <v>-2508.7999999999997</v>
      </c>
      <c r="CZ51" s="126">
        <f t="shared" si="48"/>
        <v>0</v>
      </c>
      <c r="DA51" s="126">
        <f t="shared" si="49"/>
        <v>-51.199999999999996</v>
      </c>
      <c r="DB51" s="126">
        <f t="shared" si="50"/>
        <v>0</v>
      </c>
      <c r="DC51" s="126">
        <f t="shared" si="51"/>
        <v>0</v>
      </c>
      <c r="DD51" s="126">
        <f t="shared" si="52"/>
        <v>-2822.3999999999996</v>
      </c>
      <c r="DE51" s="126">
        <f t="shared" si="53"/>
        <v>0</v>
      </c>
      <c r="DF51" s="126">
        <f t="shared" si="54"/>
        <v>-57.599999999999994</v>
      </c>
      <c r="DG51" s="126">
        <f t="shared" si="55"/>
        <v>0</v>
      </c>
      <c r="DH51" s="126">
        <f t="shared" si="56"/>
        <v>0</v>
      </c>
      <c r="DI51" s="126">
        <f t="shared" si="57"/>
        <v>-3135.9999999999995</v>
      </c>
      <c r="DJ51" s="126">
        <f t="shared" si="58"/>
        <v>0</v>
      </c>
      <c r="DK51" s="126">
        <f t="shared" si="59"/>
        <v>-63.999999999999993</v>
      </c>
      <c r="DL51" s="126">
        <f t="shared" si="60"/>
        <v>0</v>
      </c>
      <c r="DM51" s="126">
        <f t="shared" si="61"/>
        <v>0</v>
      </c>
      <c r="DN51" s="126">
        <f t="shared" si="62"/>
        <v>-3449.5999999999995</v>
      </c>
      <c r="DO51" s="126">
        <f t="shared" si="63"/>
        <v>0</v>
      </c>
      <c r="DP51" s="126">
        <f t="shared" si="64"/>
        <v>-70.399999999999991</v>
      </c>
      <c r="DQ51" s="126">
        <f t="shared" si="65"/>
        <v>0</v>
      </c>
      <c r="DR51" s="126">
        <f t="shared" si="66"/>
        <v>0</v>
      </c>
      <c r="DS51" s="126">
        <f t="shared" si="67"/>
        <v>-3763.1999999999994</v>
      </c>
      <c r="DT51" s="126">
        <f t="shared" si="68"/>
        <v>0</v>
      </c>
      <c r="DU51" s="126">
        <f t="shared" si="69"/>
        <v>-76.8</v>
      </c>
      <c r="DV51" s="126">
        <f t="shared" si="70"/>
        <v>0</v>
      </c>
      <c r="DW51" s="126">
        <f t="shared" si="71"/>
        <v>0</v>
      </c>
    </row>
    <row r="52" spans="1:127" customFormat="1" ht="15" customHeight="1" x14ac:dyDescent="0.2">
      <c r="A52" s="163" t="s">
        <v>335</v>
      </c>
      <c r="B52" s="180" t="s">
        <v>332</v>
      </c>
      <c r="C52" s="180" t="s">
        <v>333</v>
      </c>
      <c r="D52" s="180" t="s">
        <v>295</v>
      </c>
      <c r="E52" s="180">
        <v>12</v>
      </c>
      <c r="F52" s="164">
        <v>320</v>
      </c>
      <c r="G52" s="165">
        <v>-3840</v>
      </c>
      <c r="H52" s="179">
        <v>-3840</v>
      </c>
      <c r="I52" s="200"/>
      <c r="J52" s="151" t="s">
        <v>22</v>
      </c>
      <c r="K52" s="151">
        <v>8.3333333333333329E-2</v>
      </c>
      <c r="L52" s="151">
        <v>8.3333333333333329E-2</v>
      </c>
      <c r="M52" s="151">
        <v>8.3333333333333329E-2</v>
      </c>
      <c r="N52" s="151">
        <v>8.3333333333333329E-2</v>
      </c>
      <c r="O52" s="151">
        <v>8.3333333333333329E-2</v>
      </c>
      <c r="P52" s="151">
        <v>8.3333333333333329E-2</v>
      </c>
      <c r="Q52" s="151">
        <v>8.3333333333333329E-2</v>
      </c>
      <c r="R52" s="151">
        <v>8.3333333333333329E-2</v>
      </c>
      <c r="S52" s="151">
        <v>8.3333333333333329E-2</v>
      </c>
      <c r="T52" s="151">
        <v>8.3333333333333329E-2</v>
      </c>
      <c r="U52" s="151">
        <v>8.3333333333333329E-2</v>
      </c>
      <c r="V52" s="151">
        <v>8.3333333333333329E-2</v>
      </c>
      <c r="W52" s="152">
        <v>1</v>
      </c>
      <c r="X52" s="157">
        <v>-320</v>
      </c>
      <c r="Y52" s="157">
        <v>-320</v>
      </c>
      <c r="Z52" s="157">
        <v>-320</v>
      </c>
      <c r="AA52" s="157">
        <v>-320</v>
      </c>
      <c r="AB52" s="157">
        <v>-320</v>
      </c>
      <c r="AC52" s="157">
        <v>-320</v>
      </c>
      <c r="AD52" s="157">
        <v>-320</v>
      </c>
      <c r="AE52" s="157">
        <v>-320</v>
      </c>
      <c r="AF52" s="157">
        <v>-320</v>
      </c>
      <c r="AG52" s="157">
        <v>-320</v>
      </c>
      <c r="AH52" s="157">
        <v>-320</v>
      </c>
      <c r="AI52" s="157">
        <v>-320</v>
      </c>
      <c r="AJ52" s="151">
        <v>0.98</v>
      </c>
      <c r="AK52" s="151"/>
      <c r="AL52" s="151"/>
      <c r="AM52" s="151"/>
      <c r="AN52" s="151"/>
      <c r="AO52" s="151"/>
      <c r="AP52" s="151">
        <v>0.02</v>
      </c>
      <c r="AQ52" s="151"/>
      <c r="AR52" s="151"/>
      <c r="AS52" s="152">
        <v>1</v>
      </c>
      <c r="AT52" s="159">
        <v>-3763.2</v>
      </c>
      <c r="AU52" s="159">
        <v>0</v>
      </c>
      <c r="AV52" s="159">
        <v>0</v>
      </c>
      <c r="AW52" s="159">
        <v>0</v>
      </c>
      <c r="AX52" s="159">
        <v>0</v>
      </c>
      <c r="AY52" s="159">
        <v>0</v>
      </c>
      <c r="AZ52" s="159">
        <v>-76.8</v>
      </c>
      <c r="BA52" s="159">
        <v>0</v>
      </c>
      <c r="BB52" s="159">
        <v>0</v>
      </c>
      <c r="BC52" s="159">
        <v>-3840</v>
      </c>
      <c r="BD52" s="160">
        <v>-3763.2</v>
      </c>
      <c r="BE52" s="160">
        <v>0</v>
      </c>
      <c r="BF52" s="160">
        <v>-76.8</v>
      </c>
      <c r="BG52" s="160">
        <v>0</v>
      </c>
      <c r="BH52" s="160">
        <v>0</v>
      </c>
      <c r="BI52" s="151">
        <v>0</v>
      </c>
      <c r="BJ52" s="122"/>
      <c r="BK52" s="122"/>
      <c r="BL52" s="122"/>
      <c r="BM52" s="122"/>
      <c r="BN52" s="122"/>
      <c r="BO52" s="122"/>
      <c r="BP52" s="126">
        <f t="shared" si="12"/>
        <v>-313.59999999999997</v>
      </c>
      <c r="BQ52" s="126">
        <f t="shared" si="13"/>
        <v>0</v>
      </c>
      <c r="BR52" s="126">
        <f t="shared" si="14"/>
        <v>-6.3999999999999995</v>
      </c>
      <c r="BS52" s="126">
        <f t="shared" si="15"/>
        <v>0</v>
      </c>
      <c r="BT52" s="126">
        <f t="shared" si="16"/>
        <v>0</v>
      </c>
      <c r="BU52" s="126">
        <f t="shared" si="17"/>
        <v>-627.19999999999993</v>
      </c>
      <c r="BV52" s="126">
        <f t="shared" si="18"/>
        <v>0</v>
      </c>
      <c r="BW52" s="126">
        <f t="shared" si="19"/>
        <v>-12.799999999999999</v>
      </c>
      <c r="BX52" s="126">
        <f t="shared" si="20"/>
        <v>0</v>
      </c>
      <c r="BY52" s="126">
        <f t="shared" si="21"/>
        <v>0</v>
      </c>
      <c r="BZ52" s="126">
        <f t="shared" si="22"/>
        <v>-940.8</v>
      </c>
      <c r="CA52" s="126">
        <f t="shared" si="23"/>
        <v>0</v>
      </c>
      <c r="CB52" s="126">
        <f t="shared" si="24"/>
        <v>-19.2</v>
      </c>
      <c r="CC52" s="126">
        <f t="shared" si="25"/>
        <v>0</v>
      </c>
      <c r="CD52" s="126">
        <f t="shared" si="26"/>
        <v>0</v>
      </c>
      <c r="CE52" s="126">
        <f t="shared" si="27"/>
        <v>-1254.3999999999999</v>
      </c>
      <c r="CF52" s="126">
        <f t="shared" si="28"/>
        <v>0</v>
      </c>
      <c r="CG52" s="126">
        <f t="shared" si="29"/>
        <v>-25.599999999999998</v>
      </c>
      <c r="CH52" s="126">
        <f t="shared" si="30"/>
        <v>0</v>
      </c>
      <c r="CI52" s="126">
        <f t="shared" si="31"/>
        <v>0</v>
      </c>
      <c r="CJ52" s="126">
        <f t="shared" si="32"/>
        <v>-1567.9999999999998</v>
      </c>
      <c r="CK52" s="126">
        <f t="shared" si="33"/>
        <v>0</v>
      </c>
      <c r="CL52" s="126">
        <f t="shared" si="34"/>
        <v>-31.999999999999996</v>
      </c>
      <c r="CM52" s="126">
        <f t="shared" si="35"/>
        <v>0</v>
      </c>
      <c r="CN52" s="126">
        <f t="shared" si="36"/>
        <v>0</v>
      </c>
      <c r="CO52" s="126">
        <f t="shared" si="37"/>
        <v>-1881.5999999999997</v>
      </c>
      <c r="CP52" s="126">
        <f t="shared" si="38"/>
        <v>0</v>
      </c>
      <c r="CQ52" s="126">
        <f t="shared" si="39"/>
        <v>-38.4</v>
      </c>
      <c r="CR52" s="126">
        <f t="shared" si="40"/>
        <v>0</v>
      </c>
      <c r="CS52" s="126">
        <f t="shared" si="41"/>
        <v>0</v>
      </c>
      <c r="CT52" s="126">
        <f t="shared" si="42"/>
        <v>-2195.1999999999998</v>
      </c>
      <c r="CU52" s="126">
        <f t="shared" si="43"/>
        <v>0</v>
      </c>
      <c r="CV52" s="126">
        <f t="shared" si="44"/>
        <v>-44.8</v>
      </c>
      <c r="CW52" s="126">
        <f t="shared" si="45"/>
        <v>0</v>
      </c>
      <c r="CX52" s="126">
        <f t="shared" si="46"/>
        <v>0</v>
      </c>
      <c r="CY52" s="126">
        <f t="shared" si="47"/>
        <v>-2508.7999999999997</v>
      </c>
      <c r="CZ52" s="126">
        <f t="shared" si="48"/>
        <v>0</v>
      </c>
      <c r="DA52" s="126">
        <f t="shared" si="49"/>
        <v>-51.199999999999996</v>
      </c>
      <c r="DB52" s="126">
        <f t="shared" si="50"/>
        <v>0</v>
      </c>
      <c r="DC52" s="126">
        <f t="shared" si="51"/>
        <v>0</v>
      </c>
      <c r="DD52" s="126">
        <f t="shared" si="52"/>
        <v>-2822.3999999999996</v>
      </c>
      <c r="DE52" s="126">
        <f t="shared" si="53"/>
        <v>0</v>
      </c>
      <c r="DF52" s="126">
        <f t="shared" si="54"/>
        <v>-57.599999999999994</v>
      </c>
      <c r="DG52" s="126">
        <f t="shared" si="55"/>
        <v>0</v>
      </c>
      <c r="DH52" s="126">
        <f t="shared" si="56"/>
        <v>0</v>
      </c>
      <c r="DI52" s="126">
        <f t="shared" si="57"/>
        <v>-3135.9999999999995</v>
      </c>
      <c r="DJ52" s="126">
        <f t="shared" si="58"/>
        <v>0</v>
      </c>
      <c r="DK52" s="126">
        <f t="shared" si="59"/>
        <v>-63.999999999999993</v>
      </c>
      <c r="DL52" s="126">
        <f t="shared" si="60"/>
        <v>0</v>
      </c>
      <c r="DM52" s="126">
        <f t="shared" si="61"/>
        <v>0</v>
      </c>
      <c r="DN52" s="126">
        <f t="shared" si="62"/>
        <v>-3449.5999999999995</v>
      </c>
      <c r="DO52" s="126">
        <f t="shared" si="63"/>
        <v>0</v>
      </c>
      <c r="DP52" s="126">
        <f t="shared" si="64"/>
        <v>-70.399999999999991</v>
      </c>
      <c r="DQ52" s="126">
        <f t="shared" si="65"/>
        <v>0</v>
      </c>
      <c r="DR52" s="126">
        <f t="shared" si="66"/>
        <v>0</v>
      </c>
      <c r="DS52" s="126">
        <f t="shared" si="67"/>
        <v>-3763.1999999999994</v>
      </c>
      <c r="DT52" s="126">
        <f t="shared" si="68"/>
        <v>0</v>
      </c>
      <c r="DU52" s="126">
        <f t="shared" si="69"/>
        <v>-76.8</v>
      </c>
      <c r="DV52" s="126">
        <f t="shared" si="70"/>
        <v>0</v>
      </c>
      <c r="DW52" s="126">
        <f t="shared" si="71"/>
        <v>0</v>
      </c>
    </row>
    <row r="53" spans="1:127" customFormat="1" ht="15" customHeight="1" x14ac:dyDescent="0.2">
      <c r="A53" s="163" t="s">
        <v>336</v>
      </c>
      <c r="B53" s="180" t="s">
        <v>332</v>
      </c>
      <c r="C53" s="180" t="s">
        <v>333</v>
      </c>
      <c r="D53" s="180" t="s">
        <v>295</v>
      </c>
      <c r="E53" s="180">
        <v>12</v>
      </c>
      <c r="F53" s="164">
        <v>320</v>
      </c>
      <c r="G53" s="165">
        <v>-3840</v>
      </c>
      <c r="H53" s="179">
        <v>-3840</v>
      </c>
      <c r="I53" s="200"/>
      <c r="J53" s="151" t="s">
        <v>22</v>
      </c>
      <c r="K53" s="151">
        <v>8.3333333333333329E-2</v>
      </c>
      <c r="L53" s="151">
        <v>8.3333333333333329E-2</v>
      </c>
      <c r="M53" s="151">
        <v>8.3333333333333329E-2</v>
      </c>
      <c r="N53" s="151">
        <v>8.3333333333333329E-2</v>
      </c>
      <c r="O53" s="151">
        <v>8.3333333333333329E-2</v>
      </c>
      <c r="P53" s="151">
        <v>8.3333333333333329E-2</v>
      </c>
      <c r="Q53" s="151">
        <v>8.3333333333333329E-2</v>
      </c>
      <c r="R53" s="151">
        <v>8.3333333333333329E-2</v>
      </c>
      <c r="S53" s="151">
        <v>8.3333333333333329E-2</v>
      </c>
      <c r="T53" s="151">
        <v>8.3333333333333329E-2</v>
      </c>
      <c r="U53" s="151">
        <v>8.3333333333333329E-2</v>
      </c>
      <c r="V53" s="151">
        <v>8.3333333333333329E-2</v>
      </c>
      <c r="W53" s="152">
        <v>1</v>
      </c>
      <c r="X53" s="157">
        <v>-320</v>
      </c>
      <c r="Y53" s="157">
        <v>-320</v>
      </c>
      <c r="Z53" s="157">
        <v>-320</v>
      </c>
      <c r="AA53" s="157">
        <v>-320</v>
      </c>
      <c r="AB53" s="157">
        <v>-320</v>
      </c>
      <c r="AC53" s="157">
        <v>-320</v>
      </c>
      <c r="AD53" s="157">
        <v>-320</v>
      </c>
      <c r="AE53" s="157">
        <v>-320</v>
      </c>
      <c r="AF53" s="157">
        <v>-320</v>
      </c>
      <c r="AG53" s="157">
        <v>-320</v>
      </c>
      <c r="AH53" s="157">
        <v>-320</v>
      </c>
      <c r="AI53" s="157">
        <v>-320</v>
      </c>
      <c r="AJ53" s="151">
        <v>0.98</v>
      </c>
      <c r="AK53" s="151"/>
      <c r="AL53" s="151"/>
      <c r="AM53" s="151"/>
      <c r="AN53" s="151"/>
      <c r="AO53" s="151"/>
      <c r="AP53" s="151">
        <v>0.02</v>
      </c>
      <c r="AQ53" s="151"/>
      <c r="AR53" s="151"/>
      <c r="AS53" s="152">
        <v>1</v>
      </c>
      <c r="AT53" s="159">
        <v>-3763.2</v>
      </c>
      <c r="AU53" s="159">
        <v>0</v>
      </c>
      <c r="AV53" s="159">
        <v>0</v>
      </c>
      <c r="AW53" s="159">
        <v>0</v>
      </c>
      <c r="AX53" s="159">
        <v>0</v>
      </c>
      <c r="AY53" s="159">
        <v>0</v>
      </c>
      <c r="AZ53" s="159">
        <v>-76.8</v>
      </c>
      <c r="BA53" s="159">
        <v>0</v>
      </c>
      <c r="BB53" s="159">
        <v>0</v>
      </c>
      <c r="BC53" s="159">
        <v>-3840</v>
      </c>
      <c r="BD53" s="160">
        <v>-3763.2</v>
      </c>
      <c r="BE53" s="160">
        <v>0</v>
      </c>
      <c r="BF53" s="160">
        <v>-76.8</v>
      </c>
      <c r="BG53" s="160">
        <v>0</v>
      </c>
      <c r="BH53" s="160">
        <v>0</v>
      </c>
      <c r="BI53" s="151">
        <v>0</v>
      </c>
      <c r="BJ53" s="122"/>
      <c r="BK53" s="122"/>
      <c r="BL53" s="122"/>
      <c r="BM53" s="122"/>
      <c r="BN53" s="122"/>
      <c r="BO53" s="122"/>
      <c r="BP53" s="126">
        <f t="shared" si="12"/>
        <v>-313.59999999999997</v>
      </c>
      <c r="BQ53" s="126">
        <f t="shared" si="13"/>
        <v>0</v>
      </c>
      <c r="BR53" s="126">
        <f t="shared" si="14"/>
        <v>-6.3999999999999995</v>
      </c>
      <c r="BS53" s="126">
        <f t="shared" si="15"/>
        <v>0</v>
      </c>
      <c r="BT53" s="126">
        <f t="shared" si="16"/>
        <v>0</v>
      </c>
      <c r="BU53" s="126">
        <f t="shared" si="17"/>
        <v>-627.19999999999993</v>
      </c>
      <c r="BV53" s="126">
        <f t="shared" si="18"/>
        <v>0</v>
      </c>
      <c r="BW53" s="126">
        <f t="shared" si="19"/>
        <v>-12.799999999999999</v>
      </c>
      <c r="BX53" s="126">
        <f t="shared" si="20"/>
        <v>0</v>
      </c>
      <c r="BY53" s="126">
        <f t="shared" si="21"/>
        <v>0</v>
      </c>
      <c r="BZ53" s="126">
        <f t="shared" si="22"/>
        <v>-940.8</v>
      </c>
      <c r="CA53" s="126">
        <f t="shared" si="23"/>
        <v>0</v>
      </c>
      <c r="CB53" s="126">
        <f t="shared" si="24"/>
        <v>-19.2</v>
      </c>
      <c r="CC53" s="126">
        <f t="shared" si="25"/>
        <v>0</v>
      </c>
      <c r="CD53" s="126">
        <f t="shared" si="26"/>
        <v>0</v>
      </c>
      <c r="CE53" s="126">
        <f t="shared" si="27"/>
        <v>-1254.3999999999999</v>
      </c>
      <c r="CF53" s="126">
        <f t="shared" si="28"/>
        <v>0</v>
      </c>
      <c r="CG53" s="126">
        <f t="shared" si="29"/>
        <v>-25.599999999999998</v>
      </c>
      <c r="CH53" s="126">
        <f t="shared" si="30"/>
        <v>0</v>
      </c>
      <c r="CI53" s="126">
        <f t="shared" si="31"/>
        <v>0</v>
      </c>
      <c r="CJ53" s="126">
        <f t="shared" si="32"/>
        <v>-1567.9999999999998</v>
      </c>
      <c r="CK53" s="126">
        <f t="shared" si="33"/>
        <v>0</v>
      </c>
      <c r="CL53" s="126">
        <f t="shared" si="34"/>
        <v>-31.999999999999996</v>
      </c>
      <c r="CM53" s="126">
        <f t="shared" si="35"/>
        <v>0</v>
      </c>
      <c r="CN53" s="126">
        <f t="shared" si="36"/>
        <v>0</v>
      </c>
      <c r="CO53" s="126">
        <f t="shared" si="37"/>
        <v>-1881.5999999999997</v>
      </c>
      <c r="CP53" s="126">
        <f t="shared" si="38"/>
        <v>0</v>
      </c>
      <c r="CQ53" s="126">
        <f t="shared" si="39"/>
        <v>-38.4</v>
      </c>
      <c r="CR53" s="126">
        <f t="shared" si="40"/>
        <v>0</v>
      </c>
      <c r="CS53" s="126">
        <f t="shared" si="41"/>
        <v>0</v>
      </c>
      <c r="CT53" s="126">
        <f t="shared" si="42"/>
        <v>-2195.1999999999998</v>
      </c>
      <c r="CU53" s="126">
        <f t="shared" si="43"/>
        <v>0</v>
      </c>
      <c r="CV53" s="126">
        <f t="shared" si="44"/>
        <v>-44.8</v>
      </c>
      <c r="CW53" s="126">
        <f t="shared" si="45"/>
        <v>0</v>
      </c>
      <c r="CX53" s="126">
        <f t="shared" si="46"/>
        <v>0</v>
      </c>
      <c r="CY53" s="126">
        <f t="shared" si="47"/>
        <v>-2508.7999999999997</v>
      </c>
      <c r="CZ53" s="126">
        <f t="shared" si="48"/>
        <v>0</v>
      </c>
      <c r="DA53" s="126">
        <f t="shared" si="49"/>
        <v>-51.199999999999996</v>
      </c>
      <c r="DB53" s="126">
        <f t="shared" si="50"/>
        <v>0</v>
      </c>
      <c r="DC53" s="126">
        <f t="shared" si="51"/>
        <v>0</v>
      </c>
      <c r="DD53" s="126">
        <f t="shared" si="52"/>
        <v>-2822.3999999999996</v>
      </c>
      <c r="DE53" s="126">
        <f t="shared" si="53"/>
        <v>0</v>
      </c>
      <c r="DF53" s="126">
        <f t="shared" si="54"/>
        <v>-57.599999999999994</v>
      </c>
      <c r="DG53" s="126">
        <f t="shared" si="55"/>
        <v>0</v>
      </c>
      <c r="DH53" s="126">
        <f t="shared" si="56"/>
        <v>0</v>
      </c>
      <c r="DI53" s="126">
        <f t="shared" si="57"/>
        <v>-3135.9999999999995</v>
      </c>
      <c r="DJ53" s="126">
        <f t="shared" si="58"/>
        <v>0</v>
      </c>
      <c r="DK53" s="126">
        <f t="shared" si="59"/>
        <v>-63.999999999999993</v>
      </c>
      <c r="DL53" s="126">
        <f t="shared" si="60"/>
        <v>0</v>
      </c>
      <c r="DM53" s="126">
        <f t="shared" si="61"/>
        <v>0</v>
      </c>
      <c r="DN53" s="126">
        <f t="shared" si="62"/>
        <v>-3449.5999999999995</v>
      </c>
      <c r="DO53" s="126">
        <f t="shared" si="63"/>
        <v>0</v>
      </c>
      <c r="DP53" s="126">
        <f t="shared" si="64"/>
        <v>-70.399999999999991</v>
      </c>
      <c r="DQ53" s="126">
        <f t="shared" si="65"/>
        <v>0</v>
      </c>
      <c r="DR53" s="126">
        <f t="shared" si="66"/>
        <v>0</v>
      </c>
      <c r="DS53" s="126">
        <f t="shared" si="67"/>
        <v>-3763.1999999999994</v>
      </c>
      <c r="DT53" s="126">
        <f t="shared" si="68"/>
        <v>0</v>
      </c>
      <c r="DU53" s="126">
        <f t="shared" si="69"/>
        <v>-76.8</v>
      </c>
      <c r="DV53" s="126">
        <f t="shared" si="70"/>
        <v>0</v>
      </c>
      <c r="DW53" s="126">
        <f t="shared" si="71"/>
        <v>0</v>
      </c>
    </row>
    <row r="54" spans="1:127" customFormat="1" ht="15" customHeight="1" x14ac:dyDescent="0.2">
      <c r="A54" s="163" t="s">
        <v>337</v>
      </c>
      <c r="B54" s="180" t="s">
        <v>332</v>
      </c>
      <c r="C54" s="180" t="s">
        <v>333</v>
      </c>
      <c r="D54" s="180" t="s">
        <v>295</v>
      </c>
      <c r="E54" s="180">
        <v>12</v>
      </c>
      <c r="F54" s="164">
        <v>320</v>
      </c>
      <c r="G54" s="165">
        <v>-3840</v>
      </c>
      <c r="H54" s="179">
        <v>-3840</v>
      </c>
      <c r="I54" s="200"/>
      <c r="J54" s="151" t="s">
        <v>22</v>
      </c>
      <c r="K54" s="151">
        <v>8.3333333333333329E-2</v>
      </c>
      <c r="L54" s="151">
        <v>8.3333333333333329E-2</v>
      </c>
      <c r="M54" s="151">
        <v>8.3333333333333329E-2</v>
      </c>
      <c r="N54" s="151">
        <v>8.3333333333333329E-2</v>
      </c>
      <c r="O54" s="151">
        <v>8.3333333333333329E-2</v>
      </c>
      <c r="P54" s="151">
        <v>8.3333333333333329E-2</v>
      </c>
      <c r="Q54" s="151">
        <v>8.3333333333333329E-2</v>
      </c>
      <c r="R54" s="151">
        <v>8.3333333333333329E-2</v>
      </c>
      <c r="S54" s="151">
        <v>8.3333333333333329E-2</v>
      </c>
      <c r="T54" s="151">
        <v>8.3333333333333329E-2</v>
      </c>
      <c r="U54" s="151">
        <v>8.3333333333333329E-2</v>
      </c>
      <c r="V54" s="151">
        <v>8.3333333333333329E-2</v>
      </c>
      <c r="W54" s="152">
        <v>1</v>
      </c>
      <c r="X54" s="157">
        <v>-320</v>
      </c>
      <c r="Y54" s="157">
        <v>-320</v>
      </c>
      <c r="Z54" s="157">
        <v>-320</v>
      </c>
      <c r="AA54" s="157">
        <v>-320</v>
      </c>
      <c r="AB54" s="157">
        <v>-320</v>
      </c>
      <c r="AC54" s="157">
        <v>-320</v>
      </c>
      <c r="AD54" s="157">
        <v>-320</v>
      </c>
      <c r="AE54" s="157">
        <v>-320</v>
      </c>
      <c r="AF54" s="157">
        <v>-320</v>
      </c>
      <c r="AG54" s="157">
        <v>-320</v>
      </c>
      <c r="AH54" s="157">
        <v>-320</v>
      </c>
      <c r="AI54" s="157">
        <v>-320</v>
      </c>
      <c r="AJ54" s="151">
        <v>0.20877363022348897</v>
      </c>
      <c r="AK54" s="151">
        <v>0.3852213054503964</v>
      </c>
      <c r="AL54" s="151">
        <v>0.18804621023932344</v>
      </c>
      <c r="AM54" s="151">
        <v>0.12687827083924333</v>
      </c>
      <c r="AN54" s="151">
        <v>9.1080583247547919E-2</v>
      </c>
      <c r="AO54" s="151"/>
      <c r="AP54" s="151"/>
      <c r="AQ54" s="151"/>
      <c r="AR54" s="151"/>
      <c r="AS54" s="152">
        <v>1</v>
      </c>
      <c r="AT54" s="159">
        <v>-801.69074005819766</v>
      </c>
      <c r="AU54" s="159">
        <v>-1479.2498129295222</v>
      </c>
      <c r="AV54" s="159">
        <v>-722.09744731900196</v>
      </c>
      <c r="AW54" s="159">
        <v>-487.21256002269439</v>
      </c>
      <c r="AX54" s="159">
        <v>-349.74943967058402</v>
      </c>
      <c r="AY54" s="159">
        <v>0</v>
      </c>
      <c r="AZ54" s="159">
        <v>0</v>
      </c>
      <c r="BA54" s="159">
        <v>0</v>
      </c>
      <c r="BB54" s="159">
        <v>0</v>
      </c>
      <c r="BC54" s="159">
        <v>-3840.0000000000009</v>
      </c>
      <c r="BD54" s="160">
        <v>-801.69074005819766</v>
      </c>
      <c r="BE54" s="160">
        <v>0</v>
      </c>
      <c r="BF54" s="160">
        <v>-3038.3092599418032</v>
      </c>
      <c r="BG54" s="160">
        <v>0</v>
      </c>
      <c r="BH54" s="160">
        <v>0</v>
      </c>
      <c r="BI54" s="151">
        <v>0</v>
      </c>
      <c r="BJ54" s="122"/>
      <c r="BK54" s="122"/>
      <c r="BL54" s="122"/>
      <c r="BM54" s="122"/>
      <c r="BN54" s="122"/>
      <c r="BO54" s="122"/>
      <c r="BP54" s="126">
        <f t="shared" si="12"/>
        <v>-66.807561671516467</v>
      </c>
      <c r="BQ54" s="126">
        <f t="shared" si="13"/>
        <v>0</v>
      </c>
      <c r="BR54" s="126">
        <f t="shared" si="14"/>
        <v>-253.1924383284836</v>
      </c>
      <c r="BS54" s="126">
        <f t="shared" si="15"/>
        <v>0</v>
      </c>
      <c r="BT54" s="126">
        <f t="shared" si="16"/>
        <v>0</v>
      </c>
      <c r="BU54" s="126">
        <f t="shared" si="17"/>
        <v>-133.61512334303293</v>
      </c>
      <c r="BV54" s="126">
        <f t="shared" si="18"/>
        <v>0</v>
      </c>
      <c r="BW54" s="126">
        <f t="shared" si="19"/>
        <v>-506.38487665696721</v>
      </c>
      <c r="BX54" s="126">
        <f t="shared" si="20"/>
        <v>0</v>
      </c>
      <c r="BY54" s="126">
        <f t="shared" si="21"/>
        <v>0</v>
      </c>
      <c r="BZ54" s="126">
        <f t="shared" si="22"/>
        <v>-200.42268501454942</v>
      </c>
      <c r="CA54" s="126">
        <f t="shared" si="23"/>
        <v>0</v>
      </c>
      <c r="CB54" s="126">
        <f t="shared" si="24"/>
        <v>-759.57731498545081</v>
      </c>
      <c r="CC54" s="126">
        <f t="shared" si="25"/>
        <v>0</v>
      </c>
      <c r="CD54" s="126">
        <f t="shared" si="26"/>
        <v>0</v>
      </c>
      <c r="CE54" s="126">
        <f t="shared" si="27"/>
        <v>-267.23024668606587</v>
      </c>
      <c r="CF54" s="126">
        <f t="shared" si="28"/>
        <v>0</v>
      </c>
      <c r="CG54" s="126">
        <f t="shared" si="29"/>
        <v>-1012.7697533139344</v>
      </c>
      <c r="CH54" s="126">
        <f t="shared" si="30"/>
        <v>0</v>
      </c>
      <c r="CI54" s="126">
        <f t="shared" si="31"/>
        <v>0</v>
      </c>
      <c r="CJ54" s="126">
        <f t="shared" si="32"/>
        <v>-334.03780835758232</v>
      </c>
      <c r="CK54" s="126">
        <f t="shared" si="33"/>
        <v>0</v>
      </c>
      <c r="CL54" s="126">
        <f t="shared" si="34"/>
        <v>-1265.962191642418</v>
      </c>
      <c r="CM54" s="126">
        <f t="shared" si="35"/>
        <v>0</v>
      </c>
      <c r="CN54" s="126">
        <f t="shared" si="36"/>
        <v>0</v>
      </c>
      <c r="CO54" s="126">
        <f t="shared" si="37"/>
        <v>-400.84537002909877</v>
      </c>
      <c r="CP54" s="126">
        <f t="shared" si="38"/>
        <v>0</v>
      </c>
      <c r="CQ54" s="126">
        <f t="shared" si="39"/>
        <v>-1519.1546299709016</v>
      </c>
      <c r="CR54" s="126">
        <f t="shared" si="40"/>
        <v>0</v>
      </c>
      <c r="CS54" s="126">
        <f t="shared" si="41"/>
        <v>0</v>
      </c>
      <c r="CT54" s="126">
        <f t="shared" si="42"/>
        <v>-467.65293170061523</v>
      </c>
      <c r="CU54" s="126">
        <f t="shared" si="43"/>
        <v>0</v>
      </c>
      <c r="CV54" s="126">
        <f t="shared" si="44"/>
        <v>-1772.3470682993852</v>
      </c>
      <c r="CW54" s="126">
        <f t="shared" si="45"/>
        <v>0</v>
      </c>
      <c r="CX54" s="126">
        <f t="shared" si="46"/>
        <v>0</v>
      </c>
      <c r="CY54" s="126">
        <f t="shared" si="47"/>
        <v>-534.46049337213174</v>
      </c>
      <c r="CZ54" s="126">
        <f t="shared" si="48"/>
        <v>0</v>
      </c>
      <c r="DA54" s="126">
        <f t="shared" si="49"/>
        <v>-2025.5395066278688</v>
      </c>
      <c r="DB54" s="126">
        <f t="shared" si="50"/>
        <v>0</v>
      </c>
      <c r="DC54" s="126">
        <f t="shared" si="51"/>
        <v>0</v>
      </c>
      <c r="DD54" s="126">
        <f t="shared" si="52"/>
        <v>-601.26805504364825</v>
      </c>
      <c r="DE54" s="126">
        <f t="shared" si="53"/>
        <v>0</v>
      </c>
      <c r="DF54" s="126">
        <f t="shared" si="54"/>
        <v>-2278.7319449563524</v>
      </c>
      <c r="DG54" s="126">
        <f t="shared" si="55"/>
        <v>0</v>
      </c>
      <c r="DH54" s="126">
        <f t="shared" si="56"/>
        <v>0</v>
      </c>
      <c r="DI54" s="126">
        <f t="shared" si="57"/>
        <v>-668.07561671516476</v>
      </c>
      <c r="DJ54" s="126">
        <f t="shared" si="58"/>
        <v>0</v>
      </c>
      <c r="DK54" s="126">
        <f t="shared" si="59"/>
        <v>-2531.924383284836</v>
      </c>
      <c r="DL54" s="126">
        <f t="shared" si="60"/>
        <v>0</v>
      </c>
      <c r="DM54" s="126">
        <f t="shared" si="61"/>
        <v>0</v>
      </c>
      <c r="DN54" s="126">
        <f t="shared" si="62"/>
        <v>-734.88317838668127</v>
      </c>
      <c r="DO54" s="126">
        <f t="shared" si="63"/>
        <v>0</v>
      </c>
      <c r="DP54" s="126">
        <f t="shared" si="64"/>
        <v>-2785.1168216133196</v>
      </c>
      <c r="DQ54" s="126">
        <f t="shared" si="65"/>
        <v>0</v>
      </c>
      <c r="DR54" s="126">
        <f t="shared" si="66"/>
        <v>0</v>
      </c>
      <c r="DS54" s="126">
        <f t="shared" si="67"/>
        <v>-801.69074005819778</v>
      </c>
      <c r="DT54" s="126">
        <f t="shared" si="68"/>
        <v>0</v>
      </c>
      <c r="DU54" s="126">
        <f t="shared" si="69"/>
        <v>-3038.3092599418032</v>
      </c>
      <c r="DV54" s="126">
        <f t="shared" si="70"/>
        <v>0</v>
      </c>
      <c r="DW54" s="126">
        <f t="shared" si="71"/>
        <v>0</v>
      </c>
    </row>
    <row r="55" spans="1:127" customFormat="1" ht="15" customHeight="1" x14ac:dyDescent="0.2">
      <c r="A55" s="163" t="s">
        <v>338</v>
      </c>
      <c r="B55" s="180" t="s">
        <v>332</v>
      </c>
      <c r="C55" s="180" t="s">
        <v>333</v>
      </c>
      <c r="D55" s="180" t="s">
        <v>295</v>
      </c>
      <c r="E55" s="180">
        <v>12</v>
      </c>
      <c r="F55" s="180">
        <v>165</v>
      </c>
      <c r="G55" s="165">
        <v>-1980</v>
      </c>
      <c r="H55" s="179">
        <v>-1980</v>
      </c>
      <c r="I55" s="200"/>
      <c r="J55" s="151" t="s">
        <v>22</v>
      </c>
      <c r="K55" s="151">
        <v>8.3333333333333329E-2</v>
      </c>
      <c r="L55" s="151">
        <v>8.3333333333333329E-2</v>
      </c>
      <c r="M55" s="151">
        <v>8.3333333333333329E-2</v>
      </c>
      <c r="N55" s="151">
        <v>8.3333333333333329E-2</v>
      </c>
      <c r="O55" s="151">
        <v>8.3333333333333329E-2</v>
      </c>
      <c r="P55" s="151">
        <v>8.3333333333333329E-2</v>
      </c>
      <c r="Q55" s="151">
        <v>8.3333333333333329E-2</v>
      </c>
      <c r="R55" s="151">
        <v>8.3333333333333329E-2</v>
      </c>
      <c r="S55" s="151">
        <v>8.3333333333333329E-2</v>
      </c>
      <c r="T55" s="151">
        <v>8.3333333333333329E-2</v>
      </c>
      <c r="U55" s="151">
        <v>8.3333333333333329E-2</v>
      </c>
      <c r="V55" s="151">
        <v>8.3333333333333329E-2</v>
      </c>
      <c r="W55" s="152">
        <v>1</v>
      </c>
      <c r="X55" s="157">
        <v>-165</v>
      </c>
      <c r="Y55" s="157">
        <v>-165</v>
      </c>
      <c r="Z55" s="157">
        <v>-165</v>
      </c>
      <c r="AA55" s="157">
        <v>-165</v>
      </c>
      <c r="AB55" s="157">
        <v>-165</v>
      </c>
      <c r="AC55" s="157">
        <v>-165</v>
      </c>
      <c r="AD55" s="157">
        <v>-165</v>
      </c>
      <c r="AE55" s="157">
        <v>-165</v>
      </c>
      <c r="AF55" s="157">
        <v>-165</v>
      </c>
      <c r="AG55" s="157">
        <v>-165</v>
      </c>
      <c r="AH55" s="157">
        <v>-165</v>
      </c>
      <c r="AI55" s="157">
        <v>-165</v>
      </c>
      <c r="AJ55" s="151">
        <v>0.20877363022348897</v>
      </c>
      <c r="AK55" s="151">
        <v>0.3852213054503964</v>
      </c>
      <c r="AL55" s="151">
        <v>0.18804621023932344</v>
      </c>
      <c r="AM55" s="151">
        <v>0.12687827083924333</v>
      </c>
      <c r="AN55" s="151">
        <v>9.1080583247547919E-2</v>
      </c>
      <c r="AO55" s="151"/>
      <c r="AP55" s="151"/>
      <c r="AQ55" s="151"/>
      <c r="AR55" s="151"/>
      <c r="AS55" s="152">
        <v>1</v>
      </c>
      <c r="AT55" s="159">
        <v>-413.37178784250813</v>
      </c>
      <c r="AU55" s="159">
        <v>-762.73818479178487</v>
      </c>
      <c r="AV55" s="159">
        <v>-372.33149627386041</v>
      </c>
      <c r="AW55" s="159">
        <v>-251.21897626170178</v>
      </c>
      <c r="AX55" s="159">
        <v>-180.33955483014489</v>
      </c>
      <c r="AY55" s="159">
        <v>0</v>
      </c>
      <c r="AZ55" s="159">
        <v>0</v>
      </c>
      <c r="BA55" s="159">
        <v>0</v>
      </c>
      <c r="BB55" s="159">
        <v>0</v>
      </c>
      <c r="BC55" s="159">
        <v>-1980</v>
      </c>
      <c r="BD55" s="160">
        <v>-413.37178784250813</v>
      </c>
      <c r="BE55" s="160">
        <v>0</v>
      </c>
      <c r="BF55" s="160">
        <v>-1566.6282121574918</v>
      </c>
      <c r="BG55" s="160">
        <v>0</v>
      </c>
      <c r="BH55" s="160">
        <v>0</v>
      </c>
      <c r="BI55" s="151">
        <v>0</v>
      </c>
      <c r="BJ55" s="122"/>
      <c r="BK55" s="122"/>
      <c r="BL55" s="122"/>
      <c r="BM55" s="122"/>
      <c r="BN55" s="122"/>
      <c r="BO55" s="122"/>
      <c r="BP55" s="126">
        <f t="shared" si="12"/>
        <v>-34.447648986875677</v>
      </c>
      <c r="BQ55" s="126">
        <f t="shared" si="13"/>
        <v>0</v>
      </c>
      <c r="BR55" s="126">
        <f t="shared" si="14"/>
        <v>-130.55235101312431</v>
      </c>
      <c r="BS55" s="126">
        <f t="shared" si="15"/>
        <v>0</v>
      </c>
      <c r="BT55" s="126">
        <f t="shared" si="16"/>
        <v>0</v>
      </c>
      <c r="BU55" s="126">
        <f t="shared" si="17"/>
        <v>-68.895297973751354</v>
      </c>
      <c r="BV55" s="126">
        <f t="shared" si="18"/>
        <v>0</v>
      </c>
      <c r="BW55" s="126">
        <f t="shared" si="19"/>
        <v>-261.10470202624862</v>
      </c>
      <c r="BX55" s="126">
        <f t="shared" si="20"/>
        <v>0</v>
      </c>
      <c r="BY55" s="126">
        <f t="shared" si="21"/>
        <v>0</v>
      </c>
      <c r="BZ55" s="126">
        <f t="shared" si="22"/>
        <v>-103.34294696062703</v>
      </c>
      <c r="CA55" s="126">
        <f t="shared" si="23"/>
        <v>0</v>
      </c>
      <c r="CB55" s="126">
        <f t="shared" si="24"/>
        <v>-391.65705303937295</v>
      </c>
      <c r="CC55" s="126">
        <f t="shared" si="25"/>
        <v>0</v>
      </c>
      <c r="CD55" s="126">
        <f t="shared" si="26"/>
        <v>0</v>
      </c>
      <c r="CE55" s="126">
        <f t="shared" si="27"/>
        <v>-137.79059594750271</v>
      </c>
      <c r="CF55" s="126">
        <f t="shared" si="28"/>
        <v>0</v>
      </c>
      <c r="CG55" s="126">
        <f t="shared" si="29"/>
        <v>-522.20940405249723</v>
      </c>
      <c r="CH55" s="126">
        <f t="shared" si="30"/>
        <v>0</v>
      </c>
      <c r="CI55" s="126">
        <f t="shared" si="31"/>
        <v>0</v>
      </c>
      <c r="CJ55" s="126">
        <f t="shared" si="32"/>
        <v>-172.23824493437837</v>
      </c>
      <c r="CK55" s="126">
        <f t="shared" si="33"/>
        <v>0</v>
      </c>
      <c r="CL55" s="126">
        <f t="shared" si="34"/>
        <v>-652.76175506562151</v>
      </c>
      <c r="CM55" s="126">
        <f t="shared" si="35"/>
        <v>0</v>
      </c>
      <c r="CN55" s="126">
        <f t="shared" si="36"/>
        <v>0</v>
      </c>
      <c r="CO55" s="126">
        <f t="shared" si="37"/>
        <v>-206.68589392125403</v>
      </c>
      <c r="CP55" s="126">
        <f t="shared" si="38"/>
        <v>0</v>
      </c>
      <c r="CQ55" s="126">
        <f t="shared" si="39"/>
        <v>-783.31410607874579</v>
      </c>
      <c r="CR55" s="126">
        <f t="shared" si="40"/>
        <v>0</v>
      </c>
      <c r="CS55" s="126">
        <f t="shared" si="41"/>
        <v>0</v>
      </c>
      <c r="CT55" s="126">
        <f t="shared" si="42"/>
        <v>-241.1335429081297</v>
      </c>
      <c r="CU55" s="126">
        <f t="shared" si="43"/>
        <v>0</v>
      </c>
      <c r="CV55" s="126">
        <f t="shared" si="44"/>
        <v>-913.86645709187007</v>
      </c>
      <c r="CW55" s="126">
        <f t="shared" si="45"/>
        <v>0</v>
      </c>
      <c r="CX55" s="126">
        <f t="shared" si="46"/>
        <v>0</v>
      </c>
      <c r="CY55" s="126">
        <f t="shared" si="47"/>
        <v>-275.58119189500536</v>
      </c>
      <c r="CZ55" s="126">
        <f t="shared" si="48"/>
        <v>0</v>
      </c>
      <c r="DA55" s="126">
        <f t="shared" si="49"/>
        <v>-1044.4188081049945</v>
      </c>
      <c r="DB55" s="126">
        <f t="shared" si="50"/>
        <v>0</v>
      </c>
      <c r="DC55" s="126">
        <f t="shared" si="51"/>
        <v>0</v>
      </c>
      <c r="DD55" s="126">
        <f t="shared" si="52"/>
        <v>-310.02884088188102</v>
      </c>
      <c r="DE55" s="126">
        <f t="shared" si="53"/>
        <v>0</v>
      </c>
      <c r="DF55" s="126">
        <f t="shared" si="54"/>
        <v>-1174.9711591181187</v>
      </c>
      <c r="DG55" s="126">
        <f t="shared" si="55"/>
        <v>0</v>
      </c>
      <c r="DH55" s="126">
        <f t="shared" si="56"/>
        <v>0</v>
      </c>
      <c r="DI55" s="126">
        <f t="shared" si="57"/>
        <v>-344.47648986875669</v>
      </c>
      <c r="DJ55" s="126">
        <f t="shared" si="58"/>
        <v>0</v>
      </c>
      <c r="DK55" s="126">
        <f t="shared" si="59"/>
        <v>-1305.523510131243</v>
      </c>
      <c r="DL55" s="126">
        <f t="shared" si="60"/>
        <v>0</v>
      </c>
      <c r="DM55" s="126">
        <f t="shared" si="61"/>
        <v>0</v>
      </c>
      <c r="DN55" s="126">
        <f t="shared" si="62"/>
        <v>-378.92413885563235</v>
      </c>
      <c r="DO55" s="126">
        <f t="shared" si="63"/>
        <v>0</v>
      </c>
      <c r="DP55" s="126">
        <f t="shared" si="64"/>
        <v>-1436.0758611443673</v>
      </c>
      <c r="DQ55" s="126">
        <f t="shared" si="65"/>
        <v>0</v>
      </c>
      <c r="DR55" s="126">
        <f t="shared" si="66"/>
        <v>0</v>
      </c>
      <c r="DS55" s="126">
        <f t="shared" si="67"/>
        <v>-413.37178784250801</v>
      </c>
      <c r="DT55" s="126">
        <f t="shared" si="68"/>
        <v>0</v>
      </c>
      <c r="DU55" s="126">
        <f t="shared" si="69"/>
        <v>-1566.6282121574916</v>
      </c>
      <c r="DV55" s="126">
        <f t="shared" si="70"/>
        <v>0</v>
      </c>
      <c r="DW55" s="126">
        <f t="shared" si="71"/>
        <v>0</v>
      </c>
    </row>
    <row r="56" spans="1:127" customFormat="1" ht="15" customHeight="1" x14ac:dyDescent="0.2">
      <c r="A56" s="163" t="s">
        <v>339</v>
      </c>
      <c r="B56" s="180" t="s">
        <v>332</v>
      </c>
      <c r="C56" s="180" t="s">
        <v>333</v>
      </c>
      <c r="D56" s="180" t="s">
        <v>295</v>
      </c>
      <c r="E56" s="180">
        <v>12</v>
      </c>
      <c r="F56" s="180">
        <v>165</v>
      </c>
      <c r="G56" s="165">
        <v>-1980</v>
      </c>
      <c r="H56" s="179">
        <v>-1980</v>
      </c>
      <c r="I56" s="200"/>
      <c r="J56" s="151" t="s">
        <v>22</v>
      </c>
      <c r="K56" s="151">
        <v>8.3333333333333329E-2</v>
      </c>
      <c r="L56" s="151">
        <v>8.3333333333333329E-2</v>
      </c>
      <c r="M56" s="151">
        <v>8.3333333333333329E-2</v>
      </c>
      <c r="N56" s="151">
        <v>8.3333333333333329E-2</v>
      </c>
      <c r="O56" s="151">
        <v>8.3333333333333329E-2</v>
      </c>
      <c r="P56" s="151">
        <v>8.3333333333333329E-2</v>
      </c>
      <c r="Q56" s="151">
        <v>8.3333333333333329E-2</v>
      </c>
      <c r="R56" s="151">
        <v>8.3333333333333329E-2</v>
      </c>
      <c r="S56" s="151">
        <v>8.3333333333333329E-2</v>
      </c>
      <c r="T56" s="151">
        <v>8.3333333333333329E-2</v>
      </c>
      <c r="U56" s="151">
        <v>8.3333333333333329E-2</v>
      </c>
      <c r="V56" s="151">
        <v>8.3333333333333329E-2</v>
      </c>
      <c r="W56" s="152">
        <v>1</v>
      </c>
      <c r="X56" s="157">
        <v>-165</v>
      </c>
      <c r="Y56" s="157">
        <v>-165</v>
      </c>
      <c r="Z56" s="157">
        <v>-165</v>
      </c>
      <c r="AA56" s="157">
        <v>-165</v>
      </c>
      <c r="AB56" s="157">
        <v>-165</v>
      </c>
      <c r="AC56" s="157">
        <v>-165</v>
      </c>
      <c r="AD56" s="157">
        <v>-165</v>
      </c>
      <c r="AE56" s="157">
        <v>-165</v>
      </c>
      <c r="AF56" s="157">
        <v>-165</v>
      </c>
      <c r="AG56" s="157">
        <v>-165</v>
      </c>
      <c r="AH56" s="157">
        <v>-165</v>
      </c>
      <c r="AI56" s="157">
        <v>-165</v>
      </c>
      <c r="AJ56" s="151">
        <v>0.20877363022348897</v>
      </c>
      <c r="AK56" s="151">
        <v>0.3852213054503964</v>
      </c>
      <c r="AL56" s="151">
        <v>0.18804621023932344</v>
      </c>
      <c r="AM56" s="151">
        <v>0.12687827083924333</v>
      </c>
      <c r="AN56" s="151">
        <v>9.1080583247547919E-2</v>
      </c>
      <c r="AO56" s="151"/>
      <c r="AP56" s="151"/>
      <c r="AQ56" s="151"/>
      <c r="AR56" s="151"/>
      <c r="AS56" s="152">
        <v>1</v>
      </c>
      <c r="AT56" s="159">
        <v>-413.37178784250813</v>
      </c>
      <c r="AU56" s="159">
        <v>-762.73818479178487</v>
      </c>
      <c r="AV56" s="159">
        <v>-372.33149627386041</v>
      </c>
      <c r="AW56" s="159">
        <v>-251.21897626170178</v>
      </c>
      <c r="AX56" s="159">
        <v>-180.33955483014489</v>
      </c>
      <c r="AY56" s="159">
        <v>0</v>
      </c>
      <c r="AZ56" s="159">
        <v>0</v>
      </c>
      <c r="BA56" s="159">
        <v>0</v>
      </c>
      <c r="BB56" s="159">
        <v>0</v>
      </c>
      <c r="BC56" s="159">
        <v>-1980</v>
      </c>
      <c r="BD56" s="160">
        <v>-413.37178784250813</v>
      </c>
      <c r="BE56" s="160">
        <v>0</v>
      </c>
      <c r="BF56" s="160">
        <v>-1566.6282121574918</v>
      </c>
      <c r="BG56" s="160">
        <v>0</v>
      </c>
      <c r="BH56" s="160">
        <v>0</v>
      </c>
      <c r="BI56" s="151">
        <v>0</v>
      </c>
      <c r="BJ56" s="122"/>
      <c r="BK56" s="122"/>
      <c r="BL56" s="122"/>
      <c r="BM56" s="122"/>
      <c r="BN56" s="122"/>
      <c r="BO56" s="122"/>
      <c r="BP56" s="126">
        <f t="shared" si="12"/>
        <v>-34.447648986875677</v>
      </c>
      <c r="BQ56" s="126">
        <f t="shared" si="13"/>
        <v>0</v>
      </c>
      <c r="BR56" s="126">
        <f t="shared" si="14"/>
        <v>-130.55235101312431</v>
      </c>
      <c r="BS56" s="126">
        <f t="shared" si="15"/>
        <v>0</v>
      </c>
      <c r="BT56" s="126">
        <f t="shared" si="16"/>
        <v>0</v>
      </c>
      <c r="BU56" s="126">
        <f t="shared" si="17"/>
        <v>-68.895297973751354</v>
      </c>
      <c r="BV56" s="126">
        <f t="shared" si="18"/>
        <v>0</v>
      </c>
      <c r="BW56" s="126">
        <f t="shared" si="19"/>
        <v>-261.10470202624862</v>
      </c>
      <c r="BX56" s="126">
        <f t="shared" si="20"/>
        <v>0</v>
      </c>
      <c r="BY56" s="126">
        <f t="shared" si="21"/>
        <v>0</v>
      </c>
      <c r="BZ56" s="126">
        <f t="shared" si="22"/>
        <v>-103.34294696062703</v>
      </c>
      <c r="CA56" s="126">
        <f t="shared" si="23"/>
        <v>0</v>
      </c>
      <c r="CB56" s="126">
        <f t="shared" si="24"/>
        <v>-391.65705303937295</v>
      </c>
      <c r="CC56" s="126">
        <f t="shared" si="25"/>
        <v>0</v>
      </c>
      <c r="CD56" s="126">
        <f t="shared" si="26"/>
        <v>0</v>
      </c>
      <c r="CE56" s="126">
        <f t="shared" si="27"/>
        <v>-137.79059594750271</v>
      </c>
      <c r="CF56" s="126">
        <f t="shared" si="28"/>
        <v>0</v>
      </c>
      <c r="CG56" s="126">
        <f t="shared" si="29"/>
        <v>-522.20940405249723</v>
      </c>
      <c r="CH56" s="126">
        <f t="shared" si="30"/>
        <v>0</v>
      </c>
      <c r="CI56" s="126">
        <f t="shared" si="31"/>
        <v>0</v>
      </c>
      <c r="CJ56" s="126">
        <f t="shared" si="32"/>
        <v>-172.23824493437837</v>
      </c>
      <c r="CK56" s="126">
        <f t="shared" si="33"/>
        <v>0</v>
      </c>
      <c r="CL56" s="126">
        <f t="shared" si="34"/>
        <v>-652.76175506562151</v>
      </c>
      <c r="CM56" s="126">
        <f t="shared" si="35"/>
        <v>0</v>
      </c>
      <c r="CN56" s="126">
        <f t="shared" si="36"/>
        <v>0</v>
      </c>
      <c r="CO56" s="126">
        <f t="shared" si="37"/>
        <v>-206.68589392125403</v>
      </c>
      <c r="CP56" s="126">
        <f t="shared" si="38"/>
        <v>0</v>
      </c>
      <c r="CQ56" s="126">
        <f t="shared" si="39"/>
        <v>-783.31410607874579</v>
      </c>
      <c r="CR56" s="126">
        <f t="shared" si="40"/>
        <v>0</v>
      </c>
      <c r="CS56" s="126">
        <f t="shared" si="41"/>
        <v>0</v>
      </c>
      <c r="CT56" s="126">
        <f t="shared" si="42"/>
        <v>-241.1335429081297</v>
      </c>
      <c r="CU56" s="126">
        <f t="shared" si="43"/>
        <v>0</v>
      </c>
      <c r="CV56" s="126">
        <f t="shared" si="44"/>
        <v>-913.86645709187007</v>
      </c>
      <c r="CW56" s="126">
        <f t="shared" si="45"/>
        <v>0</v>
      </c>
      <c r="CX56" s="126">
        <f t="shared" si="46"/>
        <v>0</v>
      </c>
      <c r="CY56" s="126">
        <f t="shared" si="47"/>
        <v>-275.58119189500536</v>
      </c>
      <c r="CZ56" s="126">
        <f t="shared" si="48"/>
        <v>0</v>
      </c>
      <c r="DA56" s="126">
        <f t="shared" si="49"/>
        <v>-1044.4188081049945</v>
      </c>
      <c r="DB56" s="126">
        <f t="shared" si="50"/>
        <v>0</v>
      </c>
      <c r="DC56" s="126">
        <f t="shared" si="51"/>
        <v>0</v>
      </c>
      <c r="DD56" s="126">
        <f t="shared" si="52"/>
        <v>-310.02884088188102</v>
      </c>
      <c r="DE56" s="126">
        <f t="shared" si="53"/>
        <v>0</v>
      </c>
      <c r="DF56" s="126">
        <f t="shared" si="54"/>
        <v>-1174.9711591181187</v>
      </c>
      <c r="DG56" s="126">
        <f t="shared" si="55"/>
        <v>0</v>
      </c>
      <c r="DH56" s="126">
        <f t="shared" si="56"/>
        <v>0</v>
      </c>
      <c r="DI56" s="126">
        <f t="shared" si="57"/>
        <v>-344.47648986875669</v>
      </c>
      <c r="DJ56" s="126">
        <f t="shared" si="58"/>
        <v>0</v>
      </c>
      <c r="DK56" s="126">
        <f t="shared" si="59"/>
        <v>-1305.523510131243</v>
      </c>
      <c r="DL56" s="126">
        <f t="shared" si="60"/>
        <v>0</v>
      </c>
      <c r="DM56" s="126">
        <f t="shared" si="61"/>
        <v>0</v>
      </c>
      <c r="DN56" s="126">
        <f t="shared" si="62"/>
        <v>-378.92413885563235</v>
      </c>
      <c r="DO56" s="126">
        <f t="shared" si="63"/>
        <v>0</v>
      </c>
      <c r="DP56" s="126">
        <f t="shared" si="64"/>
        <v>-1436.0758611443673</v>
      </c>
      <c r="DQ56" s="126">
        <f t="shared" si="65"/>
        <v>0</v>
      </c>
      <c r="DR56" s="126">
        <f t="shared" si="66"/>
        <v>0</v>
      </c>
      <c r="DS56" s="126">
        <f t="shared" si="67"/>
        <v>-413.37178784250801</v>
      </c>
      <c r="DT56" s="126">
        <f t="shared" si="68"/>
        <v>0</v>
      </c>
      <c r="DU56" s="126">
        <f t="shared" si="69"/>
        <v>-1566.6282121574916</v>
      </c>
      <c r="DV56" s="126">
        <f t="shared" si="70"/>
        <v>0</v>
      </c>
      <c r="DW56" s="126">
        <f t="shared" si="71"/>
        <v>0</v>
      </c>
    </row>
    <row r="57" spans="1:127" customFormat="1" ht="15" customHeight="1" x14ac:dyDescent="0.2">
      <c r="A57" s="163" t="s">
        <v>340</v>
      </c>
      <c r="B57" s="180" t="s">
        <v>332</v>
      </c>
      <c r="C57" s="180" t="s">
        <v>333</v>
      </c>
      <c r="D57" s="180" t="s">
        <v>295</v>
      </c>
      <c r="E57" s="180">
        <v>12</v>
      </c>
      <c r="F57" s="180">
        <v>220</v>
      </c>
      <c r="G57" s="165">
        <v>-2640</v>
      </c>
      <c r="H57" s="179">
        <v>-2640</v>
      </c>
      <c r="I57" s="200"/>
      <c r="J57" s="151" t="s">
        <v>22</v>
      </c>
      <c r="K57" s="151">
        <v>8.3333333333333329E-2</v>
      </c>
      <c r="L57" s="151">
        <v>8.3333333333333329E-2</v>
      </c>
      <c r="M57" s="151">
        <v>8.3333333333333329E-2</v>
      </c>
      <c r="N57" s="151">
        <v>8.3333333333333329E-2</v>
      </c>
      <c r="O57" s="151">
        <v>8.3333333333333329E-2</v>
      </c>
      <c r="P57" s="151">
        <v>8.3333333333333329E-2</v>
      </c>
      <c r="Q57" s="151">
        <v>8.3333333333333329E-2</v>
      </c>
      <c r="R57" s="151">
        <v>8.3333333333333329E-2</v>
      </c>
      <c r="S57" s="151">
        <v>8.3333333333333329E-2</v>
      </c>
      <c r="T57" s="151">
        <v>8.3333333333333329E-2</v>
      </c>
      <c r="U57" s="151">
        <v>8.3333333333333329E-2</v>
      </c>
      <c r="V57" s="151">
        <v>8.3333333333333329E-2</v>
      </c>
      <c r="W57" s="152">
        <v>1</v>
      </c>
      <c r="X57" s="157">
        <v>-220</v>
      </c>
      <c r="Y57" s="157">
        <v>-220</v>
      </c>
      <c r="Z57" s="157">
        <v>-220</v>
      </c>
      <c r="AA57" s="157">
        <v>-220</v>
      </c>
      <c r="AB57" s="157">
        <v>-220</v>
      </c>
      <c r="AC57" s="157">
        <v>-220</v>
      </c>
      <c r="AD57" s="157">
        <v>-220</v>
      </c>
      <c r="AE57" s="157">
        <v>-220</v>
      </c>
      <c r="AF57" s="157">
        <v>-220</v>
      </c>
      <c r="AG57" s="157">
        <v>-220</v>
      </c>
      <c r="AH57" s="157">
        <v>-220</v>
      </c>
      <c r="AI57" s="157">
        <v>-220</v>
      </c>
      <c r="AJ57" s="151">
        <v>0.98</v>
      </c>
      <c r="AK57" s="151"/>
      <c r="AL57" s="151"/>
      <c r="AM57" s="151"/>
      <c r="AN57" s="151"/>
      <c r="AO57" s="151"/>
      <c r="AP57" s="151">
        <v>0.02</v>
      </c>
      <c r="AQ57" s="151"/>
      <c r="AR57" s="151"/>
      <c r="AS57" s="152">
        <v>1</v>
      </c>
      <c r="AT57" s="159">
        <v>-2587.1999999999998</v>
      </c>
      <c r="AU57" s="159">
        <v>0</v>
      </c>
      <c r="AV57" s="159">
        <v>0</v>
      </c>
      <c r="AW57" s="159">
        <v>0</v>
      </c>
      <c r="AX57" s="159">
        <v>0</v>
      </c>
      <c r="AY57" s="159">
        <v>0</v>
      </c>
      <c r="AZ57" s="159">
        <v>-52.800000000000004</v>
      </c>
      <c r="BA57" s="159">
        <v>0</v>
      </c>
      <c r="BB57" s="159">
        <v>0</v>
      </c>
      <c r="BC57" s="159">
        <v>-2640</v>
      </c>
      <c r="BD57" s="160">
        <v>-2587.1999999999998</v>
      </c>
      <c r="BE57" s="160">
        <v>0</v>
      </c>
      <c r="BF57" s="160">
        <v>-52.800000000000004</v>
      </c>
      <c r="BG57" s="160">
        <v>0</v>
      </c>
      <c r="BH57" s="160">
        <v>0</v>
      </c>
      <c r="BI57" s="151">
        <v>0</v>
      </c>
      <c r="BJ57" s="122"/>
      <c r="BK57" s="122"/>
      <c r="BL57" s="122"/>
      <c r="BM57" s="122"/>
      <c r="BN57" s="122"/>
      <c r="BO57" s="122"/>
      <c r="BP57" s="126">
        <f t="shared" si="12"/>
        <v>-215.59999999999997</v>
      </c>
      <c r="BQ57" s="126">
        <f t="shared" si="13"/>
        <v>0</v>
      </c>
      <c r="BR57" s="126">
        <f t="shared" si="14"/>
        <v>-4.4000000000000004</v>
      </c>
      <c r="BS57" s="126">
        <f t="shared" si="15"/>
        <v>0</v>
      </c>
      <c r="BT57" s="126">
        <f t="shared" si="16"/>
        <v>0</v>
      </c>
      <c r="BU57" s="126">
        <f t="shared" si="17"/>
        <v>-431.19999999999993</v>
      </c>
      <c r="BV57" s="126">
        <f t="shared" si="18"/>
        <v>0</v>
      </c>
      <c r="BW57" s="126">
        <f t="shared" si="19"/>
        <v>-8.8000000000000007</v>
      </c>
      <c r="BX57" s="126">
        <f t="shared" si="20"/>
        <v>0</v>
      </c>
      <c r="BY57" s="126">
        <f t="shared" si="21"/>
        <v>0</v>
      </c>
      <c r="BZ57" s="126">
        <f t="shared" si="22"/>
        <v>-646.79999999999995</v>
      </c>
      <c r="CA57" s="126">
        <f t="shared" si="23"/>
        <v>0</v>
      </c>
      <c r="CB57" s="126">
        <f t="shared" si="24"/>
        <v>-13.200000000000001</v>
      </c>
      <c r="CC57" s="126">
        <f t="shared" si="25"/>
        <v>0</v>
      </c>
      <c r="CD57" s="126">
        <f t="shared" si="26"/>
        <v>0</v>
      </c>
      <c r="CE57" s="126">
        <f t="shared" si="27"/>
        <v>-862.39999999999986</v>
      </c>
      <c r="CF57" s="126">
        <f t="shared" si="28"/>
        <v>0</v>
      </c>
      <c r="CG57" s="126">
        <f t="shared" si="29"/>
        <v>-17.600000000000001</v>
      </c>
      <c r="CH57" s="126">
        <f t="shared" si="30"/>
        <v>0</v>
      </c>
      <c r="CI57" s="126">
        <f t="shared" si="31"/>
        <v>0</v>
      </c>
      <c r="CJ57" s="126">
        <f t="shared" si="32"/>
        <v>-1077.9999999999998</v>
      </c>
      <c r="CK57" s="126">
        <f t="shared" si="33"/>
        <v>0</v>
      </c>
      <c r="CL57" s="126">
        <f t="shared" si="34"/>
        <v>-22</v>
      </c>
      <c r="CM57" s="126">
        <f t="shared" si="35"/>
        <v>0</v>
      </c>
      <c r="CN57" s="126">
        <f t="shared" si="36"/>
        <v>0</v>
      </c>
      <c r="CO57" s="126">
        <f t="shared" si="37"/>
        <v>-1293.5999999999997</v>
      </c>
      <c r="CP57" s="126">
        <f t="shared" si="38"/>
        <v>0</v>
      </c>
      <c r="CQ57" s="126">
        <f t="shared" si="39"/>
        <v>-26.4</v>
      </c>
      <c r="CR57" s="126">
        <f t="shared" si="40"/>
        <v>0</v>
      </c>
      <c r="CS57" s="126">
        <f t="shared" si="41"/>
        <v>0</v>
      </c>
      <c r="CT57" s="126">
        <f t="shared" si="42"/>
        <v>-1509.1999999999996</v>
      </c>
      <c r="CU57" s="126">
        <f t="shared" si="43"/>
        <v>0</v>
      </c>
      <c r="CV57" s="126">
        <f t="shared" si="44"/>
        <v>-30.799999999999997</v>
      </c>
      <c r="CW57" s="126">
        <f t="shared" si="45"/>
        <v>0</v>
      </c>
      <c r="CX57" s="126">
        <f t="shared" si="46"/>
        <v>0</v>
      </c>
      <c r="CY57" s="126">
        <f t="shared" si="47"/>
        <v>-1724.7999999999995</v>
      </c>
      <c r="CZ57" s="126">
        <f t="shared" si="48"/>
        <v>0</v>
      </c>
      <c r="DA57" s="126">
        <f t="shared" si="49"/>
        <v>-35.199999999999996</v>
      </c>
      <c r="DB57" s="126">
        <f t="shared" si="50"/>
        <v>0</v>
      </c>
      <c r="DC57" s="126">
        <f t="shared" si="51"/>
        <v>0</v>
      </c>
      <c r="DD57" s="126">
        <f t="shared" si="52"/>
        <v>-1940.3999999999994</v>
      </c>
      <c r="DE57" s="126">
        <f t="shared" si="53"/>
        <v>0</v>
      </c>
      <c r="DF57" s="126">
        <f t="shared" si="54"/>
        <v>-39.599999999999994</v>
      </c>
      <c r="DG57" s="126">
        <f t="shared" si="55"/>
        <v>0</v>
      </c>
      <c r="DH57" s="126">
        <f t="shared" si="56"/>
        <v>0</v>
      </c>
      <c r="DI57" s="126">
        <f t="shared" si="57"/>
        <v>-2155.9999999999995</v>
      </c>
      <c r="DJ57" s="126">
        <f t="shared" si="58"/>
        <v>0</v>
      </c>
      <c r="DK57" s="126">
        <f t="shared" si="59"/>
        <v>-43.999999999999993</v>
      </c>
      <c r="DL57" s="126">
        <f t="shared" si="60"/>
        <v>0</v>
      </c>
      <c r="DM57" s="126">
        <f t="shared" si="61"/>
        <v>0</v>
      </c>
      <c r="DN57" s="126">
        <f t="shared" si="62"/>
        <v>-2371.5999999999995</v>
      </c>
      <c r="DO57" s="126">
        <f t="shared" si="63"/>
        <v>0</v>
      </c>
      <c r="DP57" s="126">
        <f t="shared" si="64"/>
        <v>-48.399999999999991</v>
      </c>
      <c r="DQ57" s="126">
        <f t="shared" si="65"/>
        <v>0</v>
      </c>
      <c r="DR57" s="126">
        <f t="shared" si="66"/>
        <v>0</v>
      </c>
      <c r="DS57" s="126">
        <f t="shared" si="67"/>
        <v>-2587.1999999999994</v>
      </c>
      <c r="DT57" s="126">
        <f t="shared" si="68"/>
        <v>0</v>
      </c>
      <c r="DU57" s="126">
        <f t="shared" si="69"/>
        <v>-52.79999999999999</v>
      </c>
      <c r="DV57" s="126">
        <f t="shared" si="70"/>
        <v>0</v>
      </c>
      <c r="DW57" s="126">
        <f t="shared" si="71"/>
        <v>0</v>
      </c>
    </row>
    <row r="58" spans="1:127" customFormat="1" ht="15" customHeight="1" x14ac:dyDescent="0.2">
      <c r="A58" s="163" t="s">
        <v>341</v>
      </c>
      <c r="B58" s="180" t="s">
        <v>332</v>
      </c>
      <c r="C58" s="180" t="s">
        <v>333</v>
      </c>
      <c r="D58" s="180" t="s">
        <v>295</v>
      </c>
      <c r="E58" s="180">
        <v>12</v>
      </c>
      <c r="F58" s="180">
        <v>275</v>
      </c>
      <c r="G58" s="165">
        <v>-3300</v>
      </c>
      <c r="H58" s="179">
        <v>-3300</v>
      </c>
      <c r="I58" s="200"/>
      <c r="J58" s="151" t="s">
        <v>22</v>
      </c>
      <c r="K58" s="151">
        <v>8.3333333333333329E-2</v>
      </c>
      <c r="L58" s="151">
        <v>8.3333333333333329E-2</v>
      </c>
      <c r="M58" s="151">
        <v>8.3333333333333329E-2</v>
      </c>
      <c r="N58" s="151">
        <v>8.3333333333333329E-2</v>
      </c>
      <c r="O58" s="151">
        <v>8.3333333333333329E-2</v>
      </c>
      <c r="P58" s="151">
        <v>8.3333333333333329E-2</v>
      </c>
      <c r="Q58" s="151">
        <v>8.3333333333333329E-2</v>
      </c>
      <c r="R58" s="151">
        <v>8.3333333333333329E-2</v>
      </c>
      <c r="S58" s="151">
        <v>8.3333333333333329E-2</v>
      </c>
      <c r="T58" s="151">
        <v>8.3333333333333329E-2</v>
      </c>
      <c r="U58" s="151">
        <v>8.3333333333333329E-2</v>
      </c>
      <c r="V58" s="151">
        <v>8.3333333333333329E-2</v>
      </c>
      <c r="W58" s="152">
        <v>1</v>
      </c>
      <c r="X58" s="157">
        <v>-275</v>
      </c>
      <c r="Y58" s="157">
        <v>-275</v>
      </c>
      <c r="Z58" s="157">
        <v>-275</v>
      </c>
      <c r="AA58" s="157">
        <v>-275</v>
      </c>
      <c r="AB58" s="157">
        <v>-275</v>
      </c>
      <c r="AC58" s="157">
        <v>-275</v>
      </c>
      <c r="AD58" s="157">
        <v>-275</v>
      </c>
      <c r="AE58" s="157">
        <v>-275</v>
      </c>
      <c r="AF58" s="157">
        <v>-275</v>
      </c>
      <c r="AG58" s="157">
        <v>-275</v>
      </c>
      <c r="AH58" s="157">
        <v>-275</v>
      </c>
      <c r="AI58" s="157">
        <v>-275</v>
      </c>
      <c r="AJ58" s="151">
        <v>0.20877363022348897</v>
      </c>
      <c r="AK58" s="151">
        <v>0.3852213054503964</v>
      </c>
      <c r="AL58" s="151">
        <v>0.18804621023932344</v>
      </c>
      <c r="AM58" s="151">
        <v>0.12687827083924333</v>
      </c>
      <c r="AN58" s="151">
        <v>9.1080583247547919E-2</v>
      </c>
      <c r="AO58" s="151"/>
      <c r="AP58" s="151"/>
      <c r="AQ58" s="151"/>
      <c r="AR58" s="151"/>
      <c r="AS58" s="152">
        <v>1</v>
      </c>
      <c r="AT58" s="159">
        <v>-688.9529797375136</v>
      </c>
      <c r="AU58" s="159">
        <v>-1271.2303079863082</v>
      </c>
      <c r="AV58" s="159">
        <v>-620.55249378976737</v>
      </c>
      <c r="AW58" s="159">
        <v>-418.69829376950298</v>
      </c>
      <c r="AX58" s="159">
        <v>-300.56592471690811</v>
      </c>
      <c r="AY58" s="159">
        <v>0</v>
      </c>
      <c r="AZ58" s="159">
        <v>0</v>
      </c>
      <c r="BA58" s="159">
        <v>0</v>
      </c>
      <c r="BB58" s="159">
        <v>0</v>
      </c>
      <c r="BC58" s="159">
        <v>-3300.0000000000005</v>
      </c>
      <c r="BD58" s="160">
        <v>-688.9529797375136</v>
      </c>
      <c r="BE58" s="160">
        <v>0</v>
      </c>
      <c r="BF58" s="160">
        <v>-2611.047020262487</v>
      </c>
      <c r="BG58" s="160">
        <v>0</v>
      </c>
      <c r="BH58" s="160">
        <v>0</v>
      </c>
      <c r="BI58" s="151">
        <v>0</v>
      </c>
      <c r="BJ58" s="122"/>
      <c r="BK58" s="122"/>
      <c r="BL58" s="122"/>
      <c r="BM58" s="122"/>
      <c r="BN58" s="122"/>
      <c r="BO58" s="122"/>
      <c r="BP58" s="126">
        <f t="shared" si="12"/>
        <v>-57.412748311459467</v>
      </c>
      <c r="BQ58" s="126">
        <f t="shared" si="13"/>
        <v>0</v>
      </c>
      <c r="BR58" s="126">
        <f t="shared" si="14"/>
        <v>-217.58725168854056</v>
      </c>
      <c r="BS58" s="126">
        <f t="shared" si="15"/>
        <v>0</v>
      </c>
      <c r="BT58" s="126">
        <f t="shared" si="16"/>
        <v>0</v>
      </c>
      <c r="BU58" s="126">
        <f t="shared" si="17"/>
        <v>-114.82549662291893</v>
      </c>
      <c r="BV58" s="126">
        <f t="shared" si="18"/>
        <v>0</v>
      </c>
      <c r="BW58" s="126">
        <f t="shared" si="19"/>
        <v>-435.17450337708112</v>
      </c>
      <c r="BX58" s="126">
        <f t="shared" si="20"/>
        <v>0</v>
      </c>
      <c r="BY58" s="126">
        <f t="shared" si="21"/>
        <v>0</v>
      </c>
      <c r="BZ58" s="126">
        <f t="shared" si="22"/>
        <v>-172.2382449343784</v>
      </c>
      <c r="CA58" s="126">
        <f t="shared" si="23"/>
        <v>0</v>
      </c>
      <c r="CB58" s="126">
        <f t="shared" si="24"/>
        <v>-652.76175506562163</v>
      </c>
      <c r="CC58" s="126">
        <f t="shared" si="25"/>
        <v>0</v>
      </c>
      <c r="CD58" s="126">
        <f t="shared" si="26"/>
        <v>0</v>
      </c>
      <c r="CE58" s="126">
        <f t="shared" si="27"/>
        <v>-229.65099324583787</v>
      </c>
      <c r="CF58" s="126">
        <f t="shared" si="28"/>
        <v>0</v>
      </c>
      <c r="CG58" s="126">
        <f t="shared" si="29"/>
        <v>-870.34900675416225</v>
      </c>
      <c r="CH58" s="126">
        <f t="shared" si="30"/>
        <v>0</v>
      </c>
      <c r="CI58" s="126">
        <f t="shared" si="31"/>
        <v>0</v>
      </c>
      <c r="CJ58" s="126">
        <f t="shared" si="32"/>
        <v>-287.06374155729736</v>
      </c>
      <c r="CK58" s="126">
        <f t="shared" si="33"/>
        <v>0</v>
      </c>
      <c r="CL58" s="126">
        <f t="shared" si="34"/>
        <v>-1087.9362584427029</v>
      </c>
      <c r="CM58" s="126">
        <f t="shared" si="35"/>
        <v>0</v>
      </c>
      <c r="CN58" s="126">
        <f t="shared" si="36"/>
        <v>0</v>
      </c>
      <c r="CO58" s="126">
        <f t="shared" si="37"/>
        <v>-344.47648986875686</v>
      </c>
      <c r="CP58" s="126">
        <f t="shared" si="38"/>
        <v>0</v>
      </c>
      <c r="CQ58" s="126">
        <f t="shared" si="39"/>
        <v>-1305.5235101312435</v>
      </c>
      <c r="CR58" s="126">
        <f t="shared" si="40"/>
        <v>0</v>
      </c>
      <c r="CS58" s="126">
        <f t="shared" si="41"/>
        <v>0</v>
      </c>
      <c r="CT58" s="126">
        <f t="shared" si="42"/>
        <v>-401.88923818021635</v>
      </c>
      <c r="CU58" s="126">
        <f t="shared" si="43"/>
        <v>0</v>
      </c>
      <c r="CV58" s="126">
        <f t="shared" si="44"/>
        <v>-1523.1107618197841</v>
      </c>
      <c r="CW58" s="126">
        <f t="shared" si="45"/>
        <v>0</v>
      </c>
      <c r="CX58" s="126">
        <f t="shared" si="46"/>
        <v>0</v>
      </c>
      <c r="CY58" s="126">
        <f t="shared" si="47"/>
        <v>-459.30198649167585</v>
      </c>
      <c r="CZ58" s="126">
        <f t="shared" si="48"/>
        <v>0</v>
      </c>
      <c r="DA58" s="126">
        <f t="shared" si="49"/>
        <v>-1740.6980135083247</v>
      </c>
      <c r="DB58" s="126">
        <f t="shared" si="50"/>
        <v>0</v>
      </c>
      <c r="DC58" s="126">
        <f t="shared" si="51"/>
        <v>0</v>
      </c>
      <c r="DD58" s="126">
        <f t="shared" si="52"/>
        <v>-516.71473480313534</v>
      </c>
      <c r="DE58" s="126">
        <f t="shared" si="53"/>
        <v>0</v>
      </c>
      <c r="DF58" s="126">
        <f t="shared" si="54"/>
        <v>-1958.2852651968653</v>
      </c>
      <c r="DG58" s="126">
        <f t="shared" si="55"/>
        <v>0</v>
      </c>
      <c r="DH58" s="126">
        <f t="shared" si="56"/>
        <v>0</v>
      </c>
      <c r="DI58" s="126">
        <f t="shared" si="57"/>
        <v>-574.12748311459484</v>
      </c>
      <c r="DJ58" s="126">
        <f t="shared" si="58"/>
        <v>0</v>
      </c>
      <c r="DK58" s="126">
        <f t="shared" si="59"/>
        <v>-2175.8725168854057</v>
      </c>
      <c r="DL58" s="126">
        <f t="shared" si="60"/>
        <v>0</v>
      </c>
      <c r="DM58" s="126">
        <f t="shared" si="61"/>
        <v>0</v>
      </c>
      <c r="DN58" s="126">
        <f t="shared" si="62"/>
        <v>-631.54023142605433</v>
      </c>
      <c r="DO58" s="126">
        <f t="shared" si="63"/>
        <v>0</v>
      </c>
      <c r="DP58" s="126">
        <f t="shared" si="64"/>
        <v>-2393.4597685739463</v>
      </c>
      <c r="DQ58" s="126">
        <f t="shared" si="65"/>
        <v>0</v>
      </c>
      <c r="DR58" s="126">
        <f t="shared" si="66"/>
        <v>0</v>
      </c>
      <c r="DS58" s="126">
        <f t="shared" si="67"/>
        <v>-688.95297973751383</v>
      </c>
      <c r="DT58" s="126">
        <f t="shared" si="68"/>
        <v>0</v>
      </c>
      <c r="DU58" s="126">
        <f t="shared" si="69"/>
        <v>-2611.047020262487</v>
      </c>
      <c r="DV58" s="126">
        <f t="shared" si="70"/>
        <v>0</v>
      </c>
      <c r="DW58" s="126">
        <f t="shared" si="71"/>
        <v>0</v>
      </c>
    </row>
    <row r="59" spans="1:127" customFormat="1" ht="15" customHeight="1" x14ac:dyDescent="0.2">
      <c r="A59" s="163" t="s">
        <v>342</v>
      </c>
      <c r="B59" s="180" t="s">
        <v>332</v>
      </c>
      <c r="C59" s="180" t="s">
        <v>333</v>
      </c>
      <c r="D59" s="180" t="s">
        <v>295</v>
      </c>
      <c r="E59" s="180">
        <v>12</v>
      </c>
      <c r="F59" s="180">
        <v>0</v>
      </c>
      <c r="G59" s="165">
        <v>0</v>
      </c>
      <c r="H59" s="179">
        <v>0</v>
      </c>
      <c r="I59" s="200"/>
      <c r="J59" s="151" t="s">
        <v>22</v>
      </c>
      <c r="K59" s="151">
        <v>8.3333333333333329E-2</v>
      </c>
      <c r="L59" s="151">
        <v>8.3333333333333329E-2</v>
      </c>
      <c r="M59" s="151">
        <v>8.3333333333333329E-2</v>
      </c>
      <c r="N59" s="151">
        <v>8.3333333333333329E-2</v>
      </c>
      <c r="O59" s="151">
        <v>8.3333333333333329E-2</v>
      </c>
      <c r="P59" s="151">
        <v>8.3333333333333329E-2</v>
      </c>
      <c r="Q59" s="151">
        <v>8.3333333333333329E-2</v>
      </c>
      <c r="R59" s="151">
        <v>8.3333333333333329E-2</v>
      </c>
      <c r="S59" s="151">
        <v>8.3333333333333329E-2</v>
      </c>
      <c r="T59" s="151">
        <v>8.3333333333333329E-2</v>
      </c>
      <c r="U59" s="151">
        <v>8.3333333333333329E-2</v>
      </c>
      <c r="V59" s="151">
        <v>8.3333333333333329E-2</v>
      </c>
      <c r="W59" s="152">
        <v>1</v>
      </c>
      <c r="X59" s="157">
        <v>0</v>
      </c>
      <c r="Y59" s="157">
        <v>0</v>
      </c>
      <c r="Z59" s="157">
        <v>0</v>
      </c>
      <c r="AA59" s="157">
        <v>0</v>
      </c>
      <c r="AB59" s="157">
        <v>0</v>
      </c>
      <c r="AC59" s="157">
        <v>0</v>
      </c>
      <c r="AD59" s="157">
        <v>0</v>
      </c>
      <c r="AE59" s="157">
        <v>0</v>
      </c>
      <c r="AF59" s="157">
        <v>0</v>
      </c>
      <c r="AG59" s="157">
        <v>0</v>
      </c>
      <c r="AH59" s="157">
        <v>0</v>
      </c>
      <c r="AI59" s="157">
        <v>0</v>
      </c>
      <c r="AJ59" s="151"/>
      <c r="AK59" s="151"/>
      <c r="AL59" s="151"/>
      <c r="AM59" s="151"/>
      <c r="AN59" s="151"/>
      <c r="AO59" s="151">
        <v>1</v>
      </c>
      <c r="AP59" s="151"/>
      <c r="AQ59" s="151"/>
      <c r="AR59" s="151"/>
      <c r="AS59" s="152">
        <v>1</v>
      </c>
      <c r="AT59" s="159">
        <v>0</v>
      </c>
      <c r="AU59" s="159">
        <v>0</v>
      </c>
      <c r="AV59" s="159">
        <v>0</v>
      </c>
      <c r="AW59" s="159">
        <v>0</v>
      </c>
      <c r="AX59" s="159">
        <v>0</v>
      </c>
      <c r="AY59" s="159">
        <v>0</v>
      </c>
      <c r="AZ59" s="159">
        <v>0</v>
      </c>
      <c r="BA59" s="159">
        <v>0</v>
      </c>
      <c r="BB59" s="159">
        <v>0</v>
      </c>
      <c r="BC59" s="159">
        <v>0</v>
      </c>
      <c r="BD59" s="160">
        <v>0</v>
      </c>
      <c r="BE59" s="160">
        <v>0</v>
      </c>
      <c r="BF59" s="160">
        <v>0</v>
      </c>
      <c r="BG59" s="160">
        <v>0</v>
      </c>
      <c r="BH59" s="160">
        <v>0</v>
      </c>
      <c r="BI59" s="151">
        <v>0</v>
      </c>
      <c r="BJ59" s="122"/>
      <c r="BK59" s="122"/>
      <c r="BL59" s="122"/>
      <c r="BM59" s="122"/>
      <c r="BN59" s="122"/>
      <c r="BO59" s="122"/>
      <c r="BP59" s="126">
        <f t="shared" si="12"/>
        <v>0</v>
      </c>
      <c r="BQ59" s="126">
        <f t="shared" si="13"/>
        <v>0</v>
      </c>
      <c r="BR59" s="126">
        <f t="shared" si="14"/>
        <v>0</v>
      </c>
      <c r="BS59" s="126">
        <f t="shared" si="15"/>
        <v>0</v>
      </c>
      <c r="BT59" s="126">
        <f t="shared" si="16"/>
        <v>0</v>
      </c>
      <c r="BU59" s="126">
        <f t="shared" si="17"/>
        <v>0</v>
      </c>
      <c r="BV59" s="126">
        <f t="shared" si="18"/>
        <v>0</v>
      </c>
      <c r="BW59" s="126">
        <f t="shared" si="19"/>
        <v>0</v>
      </c>
      <c r="BX59" s="126">
        <f t="shared" si="20"/>
        <v>0</v>
      </c>
      <c r="BY59" s="126">
        <f t="shared" si="21"/>
        <v>0</v>
      </c>
      <c r="BZ59" s="126">
        <f t="shared" si="22"/>
        <v>0</v>
      </c>
      <c r="CA59" s="126">
        <f t="shared" si="23"/>
        <v>0</v>
      </c>
      <c r="CB59" s="126">
        <f t="shared" si="24"/>
        <v>0</v>
      </c>
      <c r="CC59" s="126">
        <f t="shared" si="25"/>
        <v>0</v>
      </c>
      <c r="CD59" s="126">
        <f t="shared" si="26"/>
        <v>0</v>
      </c>
      <c r="CE59" s="126">
        <f t="shared" si="27"/>
        <v>0</v>
      </c>
      <c r="CF59" s="126">
        <f t="shared" si="28"/>
        <v>0</v>
      </c>
      <c r="CG59" s="126">
        <f t="shared" si="29"/>
        <v>0</v>
      </c>
      <c r="CH59" s="126">
        <f t="shared" si="30"/>
        <v>0</v>
      </c>
      <c r="CI59" s="126">
        <f t="shared" si="31"/>
        <v>0</v>
      </c>
      <c r="CJ59" s="126">
        <f t="shared" si="32"/>
        <v>0</v>
      </c>
      <c r="CK59" s="126">
        <f t="shared" si="33"/>
        <v>0</v>
      </c>
      <c r="CL59" s="126">
        <f t="shared" si="34"/>
        <v>0</v>
      </c>
      <c r="CM59" s="126">
        <f t="shared" si="35"/>
        <v>0</v>
      </c>
      <c r="CN59" s="126">
        <f t="shared" si="36"/>
        <v>0</v>
      </c>
      <c r="CO59" s="126">
        <f t="shared" si="37"/>
        <v>0</v>
      </c>
      <c r="CP59" s="126">
        <f t="shared" si="38"/>
        <v>0</v>
      </c>
      <c r="CQ59" s="126">
        <f t="shared" si="39"/>
        <v>0</v>
      </c>
      <c r="CR59" s="126">
        <f t="shared" si="40"/>
        <v>0</v>
      </c>
      <c r="CS59" s="126">
        <f t="shared" si="41"/>
        <v>0</v>
      </c>
      <c r="CT59" s="126">
        <f t="shared" si="42"/>
        <v>0</v>
      </c>
      <c r="CU59" s="126">
        <f t="shared" si="43"/>
        <v>0</v>
      </c>
      <c r="CV59" s="126">
        <f t="shared" si="44"/>
        <v>0</v>
      </c>
      <c r="CW59" s="126">
        <f t="shared" si="45"/>
        <v>0</v>
      </c>
      <c r="CX59" s="126">
        <f t="shared" si="46"/>
        <v>0</v>
      </c>
      <c r="CY59" s="126">
        <f t="shared" si="47"/>
        <v>0</v>
      </c>
      <c r="CZ59" s="126">
        <f t="shared" si="48"/>
        <v>0</v>
      </c>
      <c r="DA59" s="126">
        <f t="shared" si="49"/>
        <v>0</v>
      </c>
      <c r="DB59" s="126">
        <f t="shared" si="50"/>
        <v>0</v>
      </c>
      <c r="DC59" s="126">
        <f t="shared" si="51"/>
        <v>0</v>
      </c>
      <c r="DD59" s="126">
        <f t="shared" si="52"/>
        <v>0</v>
      </c>
      <c r="DE59" s="126">
        <f t="shared" si="53"/>
        <v>0</v>
      </c>
      <c r="DF59" s="126">
        <f t="shared" si="54"/>
        <v>0</v>
      </c>
      <c r="DG59" s="126">
        <f t="shared" si="55"/>
        <v>0</v>
      </c>
      <c r="DH59" s="126">
        <f t="shared" si="56"/>
        <v>0</v>
      </c>
      <c r="DI59" s="126">
        <f t="shared" si="57"/>
        <v>0</v>
      </c>
      <c r="DJ59" s="126">
        <f t="shared" si="58"/>
        <v>0</v>
      </c>
      <c r="DK59" s="126">
        <f t="shared" si="59"/>
        <v>0</v>
      </c>
      <c r="DL59" s="126">
        <f t="shared" si="60"/>
        <v>0</v>
      </c>
      <c r="DM59" s="126">
        <f t="shared" si="61"/>
        <v>0</v>
      </c>
      <c r="DN59" s="126">
        <f t="shared" si="62"/>
        <v>0</v>
      </c>
      <c r="DO59" s="126">
        <f t="shared" si="63"/>
        <v>0</v>
      </c>
      <c r="DP59" s="126">
        <f t="shared" si="64"/>
        <v>0</v>
      </c>
      <c r="DQ59" s="126">
        <f t="shared" si="65"/>
        <v>0</v>
      </c>
      <c r="DR59" s="126">
        <f t="shared" si="66"/>
        <v>0</v>
      </c>
      <c r="DS59" s="126">
        <f t="shared" si="67"/>
        <v>0</v>
      </c>
      <c r="DT59" s="126">
        <f t="shared" si="68"/>
        <v>0</v>
      </c>
      <c r="DU59" s="126">
        <f t="shared" si="69"/>
        <v>0</v>
      </c>
      <c r="DV59" s="126">
        <f t="shared" si="70"/>
        <v>0</v>
      </c>
      <c r="DW59" s="126">
        <f t="shared" si="71"/>
        <v>0</v>
      </c>
    </row>
    <row r="60" spans="1:127" customFormat="1" ht="15" customHeight="1" x14ac:dyDescent="0.2">
      <c r="A60" s="166" t="s">
        <v>343</v>
      </c>
      <c r="B60" s="162" t="s">
        <v>300</v>
      </c>
      <c r="C60" s="162" t="s">
        <v>344</v>
      </c>
      <c r="D60" s="162" t="s">
        <v>314</v>
      </c>
      <c r="E60" s="162">
        <v>1</v>
      </c>
      <c r="F60" s="162">
        <v>1409.71</v>
      </c>
      <c r="G60" s="183">
        <v>-1409.71</v>
      </c>
      <c r="H60" s="167">
        <v>-1409.71</v>
      </c>
      <c r="I60" s="151"/>
      <c r="J60" s="187" t="s">
        <v>266</v>
      </c>
      <c r="K60" s="151">
        <v>1</v>
      </c>
      <c r="L60" s="151"/>
      <c r="M60" s="151"/>
      <c r="N60" s="151"/>
      <c r="O60" s="151"/>
      <c r="P60" s="151"/>
      <c r="Q60" s="151"/>
      <c r="R60" s="151"/>
      <c r="S60" s="151"/>
      <c r="T60" s="151"/>
      <c r="U60" s="151"/>
      <c r="V60" s="151"/>
      <c r="W60" s="152">
        <v>1</v>
      </c>
      <c r="X60" s="157">
        <v>-1409.71</v>
      </c>
      <c r="Y60" s="157">
        <v>0</v>
      </c>
      <c r="Z60" s="157">
        <v>0</v>
      </c>
      <c r="AA60" s="157">
        <v>0</v>
      </c>
      <c r="AB60" s="157">
        <v>0</v>
      </c>
      <c r="AC60" s="157">
        <v>0</v>
      </c>
      <c r="AD60" s="157">
        <v>0</v>
      </c>
      <c r="AE60" s="157">
        <v>0</v>
      </c>
      <c r="AF60" s="157">
        <v>0</v>
      </c>
      <c r="AG60" s="157">
        <v>0</v>
      </c>
      <c r="AH60" s="157">
        <v>0</v>
      </c>
      <c r="AI60" s="157">
        <v>0</v>
      </c>
      <c r="AJ60" s="151">
        <v>0.98</v>
      </c>
      <c r="AK60" s="151"/>
      <c r="AL60" s="151"/>
      <c r="AM60" s="151"/>
      <c r="AN60" s="151"/>
      <c r="AO60" s="151"/>
      <c r="AP60" s="151">
        <v>0.02</v>
      </c>
      <c r="AQ60" s="151"/>
      <c r="AR60" s="151"/>
      <c r="AS60" s="152">
        <v>1</v>
      </c>
      <c r="AT60" s="159">
        <v>-1381.5157999999999</v>
      </c>
      <c r="AU60" s="159">
        <v>0</v>
      </c>
      <c r="AV60" s="159">
        <v>0</v>
      </c>
      <c r="AW60" s="159">
        <v>0</v>
      </c>
      <c r="AX60" s="159">
        <v>0</v>
      </c>
      <c r="AY60" s="159">
        <v>0</v>
      </c>
      <c r="AZ60" s="159">
        <v>-28.194200000000002</v>
      </c>
      <c r="BA60" s="159">
        <v>0</v>
      </c>
      <c r="BB60" s="159">
        <v>0</v>
      </c>
      <c r="BC60" s="159">
        <v>-1409.7099999999998</v>
      </c>
      <c r="BD60" s="160">
        <v>-1381.5157999999999</v>
      </c>
      <c r="BE60" s="160">
        <v>0</v>
      </c>
      <c r="BF60" s="160">
        <v>-28.194200000000002</v>
      </c>
      <c r="BG60" s="160">
        <v>0</v>
      </c>
      <c r="BH60" s="160">
        <v>0</v>
      </c>
      <c r="BI60" s="151">
        <v>61630000</v>
      </c>
      <c r="BJ60" s="122"/>
      <c r="BK60" s="122"/>
      <c r="BL60" s="122"/>
      <c r="BM60" s="122"/>
      <c r="BN60" s="122"/>
      <c r="BO60" s="122"/>
      <c r="BP60" s="126">
        <f t="shared" si="12"/>
        <v>-1381.5157999999999</v>
      </c>
      <c r="BQ60" s="126">
        <f t="shared" si="13"/>
        <v>0</v>
      </c>
      <c r="BR60" s="126">
        <f t="shared" si="14"/>
        <v>-28.194200000000002</v>
      </c>
      <c r="BS60" s="126">
        <f t="shared" si="15"/>
        <v>0</v>
      </c>
      <c r="BT60" s="126">
        <f t="shared" si="16"/>
        <v>0</v>
      </c>
      <c r="BU60" s="126">
        <f t="shared" si="17"/>
        <v>-1381.5157999999999</v>
      </c>
      <c r="BV60" s="126">
        <f t="shared" si="18"/>
        <v>0</v>
      </c>
      <c r="BW60" s="126">
        <f t="shared" si="19"/>
        <v>-28.194200000000002</v>
      </c>
      <c r="BX60" s="126">
        <f t="shared" si="20"/>
        <v>0</v>
      </c>
      <c r="BY60" s="126">
        <f t="shared" si="21"/>
        <v>0</v>
      </c>
      <c r="BZ60" s="126">
        <f t="shared" si="22"/>
        <v>-1381.5157999999999</v>
      </c>
      <c r="CA60" s="126">
        <f t="shared" si="23"/>
        <v>0</v>
      </c>
      <c r="CB60" s="126">
        <f t="shared" si="24"/>
        <v>-28.194200000000002</v>
      </c>
      <c r="CC60" s="126">
        <f t="shared" si="25"/>
        <v>0</v>
      </c>
      <c r="CD60" s="126">
        <f t="shared" si="26"/>
        <v>0</v>
      </c>
      <c r="CE60" s="126">
        <f t="shared" si="27"/>
        <v>-1381.5157999999999</v>
      </c>
      <c r="CF60" s="126">
        <f t="shared" si="28"/>
        <v>0</v>
      </c>
      <c r="CG60" s="126">
        <f t="shared" si="29"/>
        <v>-28.194200000000002</v>
      </c>
      <c r="CH60" s="126">
        <f t="shared" si="30"/>
        <v>0</v>
      </c>
      <c r="CI60" s="126">
        <f t="shared" si="31"/>
        <v>0</v>
      </c>
      <c r="CJ60" s="126">
        <f t="shared" si="32"/>
        <v>-1381.5157999999999</v>
      </c>
      <c r="CK60" s="126">
        <f t="shared" si="33"/>
        <v>0</v>
      </c>
      <c r="CL60" s="126">
        <f t="shared" si="34"/>
        <v>-28.194200000000002</v>
      </c>
      <c r="CM60" s="126">
        <f t="shared" si="35"/>
        <v>0</v>
      </c>
      <c r="CN60" s="126">
        <f t="shared" si="36"/>
        <v>0</v>
      </c>
      <c r="CO60" s="126">
        <f t="shared" si="37"/>
        <v>-1381.5157999999999</v>
      </c>
      <c r="CP60" s="126">
        <f t="shared" si="38"/>
        <v>0</v>
      </c>
      <c r="CQ60" s="126">
        <f t="shared" si="39"/>
        <v>-28.194200000000002</v>
      </c>
      <c r="CR60" s="126">
        <f t="shared" si="40"/>
        <v>0</v>
      </c>
      <c r="CS60" s="126">
        <f t="shared" si="41"/>
        <v>0</v>
      </c>
      <c r="CT60" s="126">
        <f t="shared" si="42"/>
        <v>-1381.5157999999999</v>
      </c>
      <c r="CU60" s="126">
        <f t="shared" si="43"/>
        <v>0</v>
      </c>
      <c r="CV60" s="126">
        <f t="shared" si="44"/>
        <v>-28.194200000000002</v>
      </c>
      <c r="CW60" s="126">
        <f t="shared" si="45"/>
        <v>0</v>
      </c>
      <c r="CX60" s="126">
        <f t="shared" si="46"/>
        <v>0</v>
      </c>
      <c r="CY60" s="126">
        <f t="shared" si="47"/>
        <v>-1381.5157999999999</v>
      </c>
      <c r="CZ60" s="126">
        <f t="shared" si="48"/>
        <v>0</v>
      </c>
      <c r="DA60" s="126">
        <f t="shared" si="49"/>
        <v>-28.194200000000002</v>
      </c>
      <c r="DB60" s="126">
        <f t="shared" si="50"/>
        <v>0</v>
      </c>
      <c r="DC60" s="126">
        <f t="shared" si="51"/>
        <v>0</v>
      </c>
      <c r="DD60" s="126">
        <f t="shared" si="52"/>
        <v>-1381.5157999999999</v>
      </c>
      <c r="DE60" s="126">
        <f t="shared" si="53"/>
        <v>0</v>
      </c>
      <c r="DF60" s="126">
        <f t="shared" si="54"/>
        <v>-28.194200000000002</v>
      </c>
      <c r="DG60" s="126">
        <f t="shared" si="55"/>
        <v>0</v>
      </c>
      <c r="DH60" s="126">
        <f t="shared" si="56"/>
        <v>0</v>
      </c>
      <c r="DI60" s="126">
        <f t="shared" si="57"/>
        <v>-1381.5157999999999</v>
      </c>
      <c r="DJ60" s="126">
        <f t="shared" si="58"/>
        <v>0</v>
      </c>
      <c r="DK60" s="126">
        <f t="shared" si="59"/>
        <v>-28.194200000000002</v>
      </c>
      <c r="DL60" s="126">
        <f t="shared" si="60"/>
        <v>0</v>
      </c>
      <c r="DM60" s="126">
        <f t="shared" si="61"/>
        <v>0</v>
      </c>
      <c r="DN60" s="126">
        <f t="shared" si="62"/>
        <v>-1381.5157999999999</v>
      </c>
      <c r="DO60" s="126">
        <f t="shared" si="63"/>
        <v>0</v>
      </c>
      <c r="DP60" s="126">
        <f t="shared" si="64"/>
        <v>-28.194200000000002</v>
      </c>
      <c r="DQ60" s="126">
        <f t="shared" si="65"/>
        <v>0</v>
      </c>
      <c r="DR60" s="126">
        <f t="shared" si="66"/>
        <v>0</v>
      </c>
      <c r="DS60" s="126">
        <f t="shared" si="67"/>
        <v>-1381.5157999999999</v>
      </c>
      <c r="DT60" s="126">
        <f t="shared" si="68"/>
        <v>0</v>
      </c>
      <c r="DU60" s="126">
        <f t="shared" si="69"/>
        <v>-28.194200000000002</v>
      </c>
      <c r="DV60" s="126">
        <f t="shared" si="70"/>
        <v>0</v>
      </c>
      <c r="DW60" s="126">
        <f t="shared" si="71"/>
        <v>0</v>
      </c>
    </row>
    <row r="61" spans="1:127" customFormat="1" ht="15" customHeight="1" x14ac:dyDescent="0.2">
      <c r="A61" s="166" t="s">
        <v>345</v>
      </c>
      <c r="B61" s="162" t="s">
        <v>300</v>
      </c>
      <c r="C61" s="162" t="s">
        <v>344</v>
      </c>
      <c r="D61" s="162" t="s">
        <v>314</v>
      </c>
      <c r="E61" s="162">
        <v>1</v>
      </c>
      <c r="F61" s="162">
        <v>1409.71</v>
      </c>
      <c r="G61" s="183">
        <v>-1409.71</v>
      </c>
      <c r="H61" s="167">
        <v>-1409.71</v>
      </c>
      <c r="I61" s="151"/>
      <c r="J61" s="187" t="s">
        <v>266</v>
      </c>
      <c r="K61" s="151">
        <v>1</v>
      </c>
      <c r="L61" s="151"/>
      <c r="M61" s="151"/>
      <c r="N61" s="151"/>
      <c r="O61" s="151"/>
      <c r="P61" s="151"/>
      <c r="Q61" s="151"/>
      <c r="R61" s="151"/>
      <c r="S61" s="151"/>
      <c r="T61" s="151"/>
      <c r="U61" s="151"/>
      <c r="V61" s="151"/>
      <c r="W61" s="152">
        <v>1</v>
      </c>
      <c r="X61" s="157">
        <v>-1409.71</v>
      </c>
      <c r="Y61" s="157">
        <v>0</v>
      </c>
      <c r="Z61" s="157">
        <v>0</v>
      </c>
      <c r="AA61" s="157">
        <v>0</v>
      </c>
      <c r="AB61" s="157">
        <v>0</v>
      </c>
      <c r="AC61" s="157">
        <v>0</v>
      </c>
      <c r="AD61" s="157">
        <v>0</v>
      </c>
      <c r="AE61" s="157">
        <v>0</v>
      </c>
      <c r="AF61" s="157">
        <v>0</v>
      </c>
      <c r="AG61" s="157">
        <v>0</v>
      </c>
      <c r="AH61" s="157">
        <v>0</v>
      </c>
      <c r="AI61" s="157">
        <v>0</v>
      </c>
      <c r="AJ61" s="151">
        <v>0.98</v>
      </c>
      <c r="AK61" s="151"/>
      <c r="AL61" s="151"/>
      <c r="AM61" s="151"/>
      <c r="AN61" s="151"/>
      <c r="AO61" s="151"/>
      <c r="AP61" s="151">
        <v>0.02</v>
      </c>
      <c r="AQ61" s="151"/>
      <c r="AR61" s="151"/>
      <c r="AS61" s="152">
        <v>1</v>
      </c>
      <c r="AT61" s="159">
        <v>-1381.5157999999999</v>
      </c>
      <c r="AU61" s="159">
        <v>0</v>
      </c>
      <c r="AV61" s="159">
        <v>0</v>
      </c>
      <c r="AW61" s="159">
        <v>0</v>
      </c>
      <c r="AX61" s="159">
        <v>0</v>
      </c>
      <c r="AY61" s="159">
        <v>0</v>
      </c>
      <c r="AZ61" s="159">
        <v>-28.194200000000002</v>
      </c>
      <c r="BA61" s="159">
        <v>0</v>
      </c>
      <c r="BB61" s="159">
        <v>0</v>
      </c>
      <c r="BC61" s="159">
        <v>-1409.7099999999998</v>
      </c>
      <c r="BD61" s="160">
        <v>-1381.5157999999999</v>
      </c>
      <c r="BE61" s="160">
        <v>0</v>
      </c>
      <c r="BF61" s="160">
        <v>-28.194200000000002</v>
      </c>
      <c r="BG61" s="160">
        <v>0</v>
      </c>
      <c r="BH61" s="160">
        <v>0</v>
      </c>
      <c r="BI61" s="151">
        <v>61630000</v>
      </c>
      <c r="BJ61" s="122"/>
      <c r="BK61" s="122"/>
      <c r="BL61" s="122"/>
      <c r="BM61" s="122"/>
      <c r="BN61" s="122"/>
      <c r="BO61" s="122"/>
      <c r="BP61" s="126">
        <f t="shared" si="12"/>
        <v>-1381.5157999999999</v>
      </c>
      <c r="BQ61" s="126">
        <f t="shared" si="13"/>
        <v>0</v>
      </c>
      <c r="BR61" s="126">
        <f t="shared" si="14"/>
        <v>-28.194200000000002</v>
      </c>
      <c r="BS61" s="126">
        <f t="shared" si="15"/>
        <v>0</v>
      </c>
      <c r="BT61" s="126">
        <f t="shared" si="16"/>
        <v>0</v>
      </c>
      <c r="BU61" s="126">
        <f t="shared" si="17"/>
        <v>-1381.5157999999999</v>
      </c>
      <c r="BV61" s="126">
        <f t="shared" si="18"/>
        <v>0</v>
      </c>
      <c r="BW61" s="126">
        <f t="shared" si="19"/>
        <v>-28.194200000000002</v>
      </c>
      <c r="BX61" s="126">
        <f t="shared" si="20"/>
        <v>0</v>
      </c>
      <c r="BY61" s="126">
        <f t="shared" si="21"/>
        <v>0</v>
      </c>
      <c r="BZ61" s="126">
        <f t="shared" si="22"/>
        <v>-1381.5157999999999</v>
      </c>
      <c r="CA61" s="126">
        <f t="shared" si="23"/>
        <v>0</v>
      </c>
      <c r="CB61" s="126">
        <f t="shared" si="24"/>
        <v>-28.194200000000002</v>
      </c>
      <c r="CC61" s="126">
        <f t="shared" si="25"/>
        <v>0</v>
      </c>
      <c r="CD61" s="126">
        <f t="shared" si="26"/>
        <v>0</v>
      </c>
      <c r="CE61" s="126">
        <f t="shared" si="27"/>
        <v>-1381.5157999999999</v>
      </c>
      <c r="CF61" s="126">
        <f t="shared" si="28"/>
        <v>0</v>
      </c>
      <c r="CG61" s="126">
        <f t="shared" si="29"/>
        <v>-28.194200000000002</v>
      </c>
      <c r="CH61" s="126">
        <f t="shared" si="30"/>
        <v>0</v>
      </c>
      <c r="CI61" s="126">
        <f t="shared" si="31"/>
        <v>0</v>
      </c>
      <c r="CJ61" s="126">
        <f t="shared" si="32"/>
        <v>-1381.5157999999999</v>
      </c>
      <c r="CK61" s="126">
        <f t="shared" si="33"/>
        <v>0</v>
      </c>
      <c r="CL61" s="126">
        <f t="shared" si="34"/>
        <v>-28.194200000000002</v>
      </c>
      <c r="CM61" s="126">
        <f t="shared" si="35"/>
        <v>0</v>
      </c>
      <c r="CN61" s="126">
        <f t="shared" si="36"/>
        <v>0</v>
      </c>
      <c r="CO61" s="126">
        <f t="shared" si="37"/>
        <v>-1381.5157999999999</v>
      </c>
      <c r="CP61" s="126">
        <f t="shared" si="38"/>
        <v>0</v>
      </c>
      <c r="CQ61" s="126">
        <f t="shared" si="39"/>
        <v>-28.194200000000002</v>
      </c>
      <c r="CR61" s="126">
        <f t="shared" si="40"/>
        <v>0</v>
      </c>
      <c r="CS61" s="126">
        <f t="shared" si="41"/>
        <v>0</v>
      </c>
      <c r="CT61" s="126">
        <f t="shared" si="42"/>
        <v>-1381.5157999999999</v>
      </c>
      <c r="CU61" s="126">
        <f t="shared" si="43"/>
        <v>0</v>
      </c>
      <c r="CV61" s="126">
        <f t="shared" si="44"/>
        <v>-28.194200000000002</v>
      </c>
      <c r="CW61" s="126">
        <f t="shared" si="45"/>
        <v>0</v>
      </c>
      <c r="CX61" s="126">
        <f t="shared" si="46"/>
        <v>0</v>
      </c>
      <c r="CY61" s="126">
        <f t="shared" si="47"/>
        <v>-1381.5157999999999</v>
      </c>
      <c r="CZ61" s="126">
        <f t="shared" si="48"/>
        <v>0</v>
      </c>
      <c r="DA61" s="126">
        <f t="shared" si="49"/>
        <v>-28.194200000000002</v>
      </c>
      <c r="DB61" s="126">
        <f t="shared" si="50"/>
        <v>0</v>
      </c>
      <c r="DC61" s="126">
        <f t="shared" si="51"/>
        <v>0</v>
      </c>
      <c r="DD61" s="126">
        <f t="shared" si="52"/>
        <v>-1381.5157999999999</v>
      </c>
      <c r="DE61" s="126">
        <f t="shared" si="53"/>
        <v>0</v>
      </c>
      <c r="DF61" s="126">
        <f t="shared" si="54"/>
        <v>-28.194200000000002</v>
      </c>
      <c r="DG61" s="126">
        <f t="shared" si="55"/>
        <v>0</v>
      </c>
      <c r="DH61" s="126">
        <f t="shared" si="56"/>
        <v>0</v>
      </c>
      <c r="DI61" s="126">
        <f t="shared" si="57"/>
        <v>-1381.5157999999999</v>
      </c>
      <c r="DJ61" s="126">
        <f t="shared" si="58"/>
        <v>0</v>
      </c>
      <c r="DK61" s="126">
        <f t="shared" si="59"/>
        <v>-28.194200000000002</v>
      </c>
      <c r="DL61" s="126">
        <f t="shared" si="60"/>
        <v>0</v>
      </c>
      <c r="DM61" s="126">
        <f t="shared" si="61"/>
        <v>0</v>
      </c>
      <c r="DN61" s="126">
        <f t="shared" si="62"/>
        <v>-1381.5157999999999</v>
      </c>
      <c r="DO61" s="126">
        <f t="shared" si="63"/>
        <v>0</v>
      </c>
      <c r="DP61" s="126">
        <f t="shared" si="64"/>
        <v>-28.194200000000002</v>
      </c>
      <c r="DQ61" s="126">
        <f t="shared" si="65"/>
        <v>0</v>
      </c>
      <c r="DR61" s="126">
        <f t="shared" si="66"/>
        <v>0</v>
      </c>
      <c r="DS61" s="126">
        <f t="shared" si="67"/>
        <v>-1381.5157999999999</v>
      </c>
      <c r="DT61" s="126">
        <f t="shared" si="68"/>
        <v>0</v>
      </c>
      <c r="DU61" s="126">
        <f t="shared" si="69"/>
        <v>-28.194200000000002</v>
      </c>
      <c r="DV61" s="126">
        <f t="shared" si="70"/>
        <v>0</v>
      </c>
      <c r="DW61" s="126">
        <f t="shared" si="71"/>
        <v>0</v>
      </c>
    </row>
    <row r="62" spans="1:127" customFormat="1" ht="15" customHeight="1" x14ac:dyDescent="0.2">
      <c r="A62" s="166" t="s">
        <v>346</v>
      </c>
      <c r="B62" s="162" t="s">
        <v>300</v>
      </c>
      <c r="C62" s="162" t="s">
        <v>344</v>
      </c>
      <c r="D62" s="162" t="s">
        <v>314</v>
      </c>
      <c r="E62" s="162">
        <v>1</v>
      </c>
      <c r="F62" s="162">
        <v>1409.71</v>
      </c>
      <c r="G62" s="183">
        <v>-1409.71</v>
      </c>
      <c r="H62" s="167">
        <v>-1409.71</v>
      </c>
      <c r="I62" s="151"/>
      <c r="J62" s="187" t="s">
        <v>266</v>
      </c>
      <c r="K62" s="151">
        <v>1</v>
      </c>
      <c r="L62" s="151"/>
      <c r="M62" s="151"/>
      <c r="N62" s="151"/>
      <c r="O62" s="151"/>
      <c r="P62" s="151"/>
      <c r="Q62" s="151"/>
      <c r="R62" s="151"/>
      <c r="S62" s="151"/>
      <c r="T62" s="151"/>
      <c r="U62" s="151"/>
      <c r="V62" s="151"/>
      <c r="W62" s="152">
        <v>1</v>
      </c>
      <c r="X62" s="157">
        <v>-1409.71</v>
      </c>
      <c r="Y62" s="157">
        <v>0</v>
      </c>
      <c r="Z62" s="157">
        <v>0</v>
      </c>
      <c r="AA62" s="157">
        <v>0</v>
      </c>
      <c r="AB62" s="157">
        <v>0</v>
      </c>
      <c r="AC62" s="157">
        <v>0</v>
      </c>
      <c r="AD62" s="157">
        <v>0</v>
      </c>
      <c r="AE62" s="157">
        <v>0</v>
      </c>
      <c r="AF62" s="157">
        <v>0</v>
      </c>
      <c r="AG62" s="157">
        <v>0</v>
      </c>
      <c r="AH62" s="157">
        <v>0</v>
      </c>
      <c r="AI62" s="157">
        <v>0</v>
      </c>
      <c r="AJ62" s="151">
        <v>0.98</v>
      </c>
      <c r="AK62" s="151"/>
      <c r="AL62" s="151"/>
      <c r="AM62" s="151"/>
      <c r="AN62" s="151"/>
      <c r="AO62" s="151"/>
      <c r="AP62" s="151">
        <v>0.02</v>
      </c>
      <c r="AQ62" s="151"/>
      <c r="AR62" s="151"/>
      <c r="AS62" s="152">
        <v>1</v>
      </c>
      <c r="AT62" s="159">
        <v>-1381.5157999999999</v>
      </c>
      <c r="AU62" s="159">
        <v>0</v>
      </c>
      <c r="AV62" s="159">
        <v>0</v>
      </c>
      <c r="AW62" s="159">
        <v>0</v>
      </c>
      <c r="AX62" s="159">
        <v>0</v>
      </c>
      <c r="AY62" s="159">
        <v>0</v>
      </c>
      <c r="AZ62" s="159">
        <v>-28.194200000000002</v>
      </c>
      <c r="BA62" s="159">
        <v>0</v>
      </c>
      <c r="BB62" s="159">
        <v>0</v>
      </c>
      <c r="BC62" s="159">
        <v>-1409.7099999999998</v>
      </c>
      <c r="BD62" s="160">
        <v>-1381.5157999999999</v>
      </c>
      <c r="BE62" s="160">
        <v>0</v>
      </c>
      <c r="BF62" s="160">
        <v>-28.194200000000002</v>
      </c>
      <c r="BG62" s="160">
        <v>0</v>
      </c>
      <c r="BH62" s="160">
        <v>0</v>
      </c>
      <c r="BI62" s="151">
        <v>61630000</v>
      </c>
      <c r="BJ62" s="122"/>
      <c r="BK62" s="122"/>
      <c r="BL62" s="122"/>
      <c r="BM62" s="122"/>
      <c r="BN62" s="122"/>
      <c r="BO62" s="122"/>
      <c r="BP62" s="126">
        <f t="shared" si="12"/>
        <v>-1381.5157999999999</v>
      </c>
      <c r="BQ62" s="126">
        <f t="shared" si="13"/>
        <v>0</v>
      </c>
      <c r="BR62" s="126">
        <f t="shared" si="14"/>
        <v>-28.194200000000002</v>
      </c>
      <c r="BS62" s="126">
        <f t="shared" si="15"/>
        <v>0</v>
      </c>
      <c r="BT62" s="126">
        <f t="shared" si="16"/>
        <v>0</v>
      </c>
      <c r="BU62" s="126">
        <f t="shared" si="17"/>
        <v>-1381.5157999999999</v>
      </c>
      <c r="BV62" s="126">
        <f t="shared" si="18"/>
        <v>0</v>
      </c>
      <c r="BW62" s="126">
        <f t="shared" si="19"/>
        <v>-28.194200000000002</v>
      </c>
      <c r="BX62" s="126">
        <f t="shared" si="20"/>
        <v>0</v>
      </c>
      <c r="BY62" s="126">
        <f t="shared" si="21"/>
        <v>0</v>
      </c>
      <c r="BZ62" s="126">
        <f t="shared" si="22"/>
        <v>-1381.5157999999999</v>
      </c>
      <c r="CA62" s="126">
        <f t="shared" si="23"/>
        <v>0</v>
      </c>
      <c r="CB62" s="126">
        <f t="shared" si="24"/>
        <v>-28.194200000000002</v>
      </c>
      <c r="CC62" s="126">
        <f t="shared" si="25"/>
        <v>0</v>
      </c>
      <c r="CD62" s="126">
        <f t="shared" si="26"/>
        <v>0</v>
      </c>
      <c r="CE62" s="126">
        <f t="shared" si="27"/>
        <v>-1381.5157999999999</v>
      </c>
      <c r="CF62" s="126">
        <f t="shared" si="28"/>
        <v>0</v>
      </c>
      <c r="CG62" s="126">
        <f t="shared" si="29"/>
        <v>-28.194200000000002</v>
      </c>
      <c r="CH62" s="126">
        <f t="shared" si="30"/>
        <v>0</v>
      </c>
      <c r="CI62" s="126">
        <f t="shared" si="31"/>
        <v>0</v>
      </c>
      <c r="CJ62" s="126">
        <f t="shared" si="32"/>
        <v>-1381.5157999999999</v>
      </c>
      <c r="CK62" s="126">
        <f t="shared" si="33"/>
        <v>0</v>
      </c>
      <c r="CL62" s="126">
        <f t="shared" si="34"/>
        <v>-28.194200000000002</v>
      </c>
      <c r="CM62" s="126">
        <f t="shared" si="35"/>
        <v>0</v>
      </c>
      <c r="CN62" s="126">
        <f t="shared" si="36"/>
        <v>0</v>
      </c>
      <c r="CO62" s="126">
        <f t="shared" si="37"/>
        <v>-1381.5157999999999</v>
      </c>
      <c r="CP62" s="126">
        <f t="shared" si="38"/>
        <v>0</v>
      </c>
      <c r="CQ62" s="126">
        <f t="shared" si="39"/>
        <v>-28.194200000000002</v>
      </c>
      <c r="CR62" s="126">
        <f t="shared" si="40"/>
        <v>0</v>
      </c>
      <c r="CS62" s="126">
        <f t="shared" si="41"/>
        <v>0</v>
      </c>
      <c r="CT62" s="126">
        <f t="shared" si="42"/>
        <v>-1381.5157999999999</v>
      </c>
      <c r="CU62" s="126">
        <f t="shared" si="43"/>
        <v>0</v>
      </c>
      <c r="CV62" s="126">
        <f t="shared" si="44"/>
        <v>-28.194200000000002</v>
      </c>
      <c r="CW62" s="126">
        <f t="shared" si="45"/>
        <v>0</v>
      </c>
      <c r="CX62" s="126">
        <f t="shared" si="46"/>
        <v>0</v>
      </c>
      <c r="CY62" s="126">
        <f t="shared" si="47"/>
        <v>-1381.5157999999999</v>
      </c>
      <c r="CZ62" s="126">
        <f t="shared" si="48"/>
        <v>0</v>
      </c>
      <c r="DA62" s="126">
        <f t="shared" si="49"/>
        <v>-28.194200000000002</v>
      </c>
      <c r="DB62" s="126">
        <f t="shared" si="50"/>
        <v>0</v>
      </c>
      <c r="DC62" s="126">
        <f t="shared" si="51"/>
        <v>0</v>
      </c>
      <c r="DD62" s="126">
        <f t="shared" si="52"/>
        <v>-1381.5157999999999</v>
      </c>
      <c r="DE62" s="126">
        <f t="shared" si="53"/>
        <v>0</v>
      </c>
      <c r="DF62" s="126">
        <f t="shared" si="54"/>
        <v>-28.194200000000002</v>
      </c>
      <c r="DG62" s="126">
        <f t="shared" si="55"/>
        <v>0</v>
      </c>
      <c r="DH62" s="126">
        <f t="shared" si="56"/>
        <v>0</v>
      </c>
      <c r="DI62" s="126">
        <f t="shared" si="57"/>
        <v>-1381.5157999999999</v>
      </c>
      <c r="DJ62" s="126">
        <f t="shared" si="58"/>
        <v>0</v>
      </c>
      <c r="DK62" s="126">
        <f t="shared" si="59"/>
        <v>-28.194200000000002</v>
      </c>
      <c r="DL62" s="126">
        <f t="shared" si="60"/>
        <v>0</v>
      </c>
      <c r="DM62" s="126">
        <f t="shared" si="61"/>
        <v>0</v>
      </c>
      <c r="DN62" s="126">
        <f t="shared" si="62"/>
        <v>-1381.5157999999999</v>
      </c>
      <c r="DO62" s="126">
        <f t="shared" si="63"/>
        <v>0</v>
      </c>
      <c r="DP62" s="126">
        <f t="shared" si="64"/>
        <v>-28.194200000000002</v>
      </c>
      <c r="DQ62" s="126">
        <f t="shared" si="65"/>
        <v>0</v>
      </c>
      <c r="DR62" s="126">
        <f t="shared" si="66"/>
        <v>0</v>
      </c>
      <c r="DS62" s="126">
        <f t="shared" si="67"/>
        <v>-1381.5157999999999</v>
      </c>
      <c r="DT62" s="126">
        <f t="shared" si="68"/>
        <v>0</v>
      </c>
      <c r="DU62" s="126">
        <f t="shared" si="69"/>
        <v>-28.194200000000002</v>
      </c>
      <c r="DV62" s="126">
        <f t="shared" si="70"/>
        <v>0</v>
      </c>
      <c r="DW62" s="126">
        <f t="shared" si="71"/>
        <v>0</v>
      </c>
    </row>
    <row r="63" spans="1:127" customFormat="1" ht="15" customHeight="1" x14ac:dyDescent="0.2">
      <c r="A63" s="166" t="s">
        <v>347</v>
      </c>
      <c r="B63" s="162" t="s">
        <v>300</v>
      </c>
      <c r="C63" s="162" t="s">
        <v>344</v>
      </c>
      <c r="D63" s="162" t="s">
        <v>314</v>
      </c>
      <c r="E63" s="162">
        <v>1</v>
      </c>
      <c r="F63" s="162">
        <v>1409.71</v>
      </c>
      <c r="G63" s="183">
        <v>-1409.71</v>
      </c>
      <c r="H63" s="167">
        <v>-1409.71</v>
      </c>
      <c r="I63" s="151"/>
      <c r="J63" s="187" t="s">
        <v>266</v>
      </c>
      <c r="K63" s="151">
        <v>1</v>
      </c>
      <c r="L63" s="151"/>
      <c r="M63" s="151"/>
      <c r="N63" s="151"/>
      <c r="O63" s="151"/>
      <c r="P63" s="151"/>
      <c r="Q63" s="151"/>
      <c r="R63" s="151"/>
      <c r="S63" s="151"/>
      <c r="T63" s="151"/>
      <c r="U63" s="151"/>
      <c r="V63" s="151"/>
      <c r="W63" s="152">
        <v>1</v>
      </c>
      <c r="X63" s="157">
        <v>-1409.71</v>
      </c>
      <c r="Y63" s="157">
        <v>0</v>
      </c>
      <c r="Z63" s="157">
        <v>0</v>
      </c>
      <c r="AA63" s="157">
        <v>0</v>
      </c>
      <c r="AB63" s="157">
        <v>0</v>
      </c>
      <c r="AC63" s="157">
        <v>0</v>
      </c>
      <c r="AD63" s="157">
        <v>0</v>
      </c>
      <c r="AE63" s="157">
        <v>0</v>
      </c>
      <c r="AF63" s="157">
        <v>0</v>
      </c>
      <c r="AG63" s="157">
        <v>0</v>
      </c>
      <c r="AH63" s="157">
        <v>0</v>
      </c>
      <c r="AI63" s="157">
        <v>0</v>
      </c>
      <c r="AJ63" s="151">
        <v>0.20877363022348897</v>
      </c>
      <c r="AK63" s="151">
        <v>0.3852213054503964</v>
      </c>
      <c r="AL63" s="151">
        <v>0.18804621023932344</v>
      </c>
      <c r="AM63" s="151">
        <v>0.12687827083924333</v>
      </c>
      <c r="AN63" s="151">
        <v>9.1080583247547919E-2</v>
      </c>
      <c r="AO63" s="151"/>
      <c r="AP63" s="151"/>
      <c r="AQ63" s="151"/>
      <c r="AR63" s="151"/>
      <c r="AS63" s="152">
        <v>1</v>
      </c>
      <c r="AT63" s="159">
        <v>-294.31027426235465</v>
      </c>
      <c r="AU63" s="159">
        <v>-543.05032650647831</v>
      </c>
      <c r="AV63" s="159">
        <v>-265.09062303647664</v>
      </c>
      <c r="AW63" s="159">
        <v>-178.86156718478972</v>
      </c>
      <c r="AX63" s="159">
        <v>-128.39720900990079</v>
      </c>
      <c r="AY63" s="159">
        <v>0</v>
      </c>
      <c r="AZ63" s="159">
        <v>0</v>
      </c>
      <c r="BA63" s="159">
        <v>0</v>
      </c>
      <c r="BB63" s="159">
        <v>0</v>
      </c>
      <c r="BC63" s="159">
        <v>-1409.71</v>
      </c>
      <c r="BD63" s="160">
        <v>-294.31027426235465</v>
      </c>
      <c r="BE63" s="160">
        <v>0</v>
      </c>
      <c r="BF63" s="160">
        <v>-1115.3997257376454</v>
      </c>
      <c r="BG63" s="160">
        <v>0</v>
      </c>
      <c r="BH63" s="160">
        <v>0</v>
      </c>
      <c r="BI63" s="151">
        <v>61630000</v>
      </c>
      <c r="BJ63" s="122"/>
      <c r="BK63" s="122"/>
      <c r="BL63" s="122"/>
      <c r="BM63" s="122"/>
      <c r="BN63" s="122"/>
      <c r="BO63" s="122"/>
      <c r="BP63" s="126">
        <f t="shared" si="12"/>
        <v>-294.31027426235465</v>
      </c>
      <c r="BQ63" s="126">
        <f t="shared" si="13"/>
        <v>0</v>
      </c>
      <c r="BR63" s="126">
        <f t="shared" si="14"/>
        <v>-1115.3997257376454</v>
      </c>
      <c r="BS63" s="126">
        <f t="shared" si="15"/>
        <v>0</v>
      </c>
      <c r="BT63" s="126">
        <f t="shared" si="16"/>
        <v>0</v>
      </c>
      <c r="BU63" s="126">
        <f t="shared" si="17"/>
        <v>-294.31027426235465</v>
      </c>
      <c r="BV63" s="126">
        <f t="shared" si="18"/>
        <v>0</v>
      </c>
      <c r="BW63" s="126">
        <f t="shared" si="19"/>
        <v>-1115.3997257376454</v>
      </c>
      <c r="BX63" s="126">
        <f t="shared" si="20"/>
        <v>0</v>
      </c>
      <c r="BY63" s="126">
        <f t="shared" si="21"/>
        <v>0</v>
      </c>
      <c r="BZ63" s="126">
        <f t="shared" si="22"/>
        <v>-294.31027426235465</v>
      </c>
      <c r="CA63" s="126">
        <f t="shared" si="23"/>
        <v>0</v>
      </c>
      <c r="CB63" s="126">
        <f t="shared" si="24"/>
        <v>-1115.3997257376454</v>
      </c>
      <c r="CC63" s="126">
        <f t="shared" si="25"/>
        <v>0</v>
      </c>
      <c r="CD63" s="126">
        <f t="shared" si="26"/>
        <v>0</v>
      </c>
      <c r="CE63" s="126">
        <f t="shared" si="27"/>
        <v>-294.31027426235465</v>
      </c>
      <c r="CF63" s="126">
        <f t="shared" si="28"/>
        <v>0</v>
      </c>
      <c r="CG63" s="126">
        <f t="shared" si="29"/>
        <v>-1115.3997257376454</v>
      </c>
      <c r="CH63" s="126">
        <f t="shared" si="30"/>
        <v>0</v>
      </c>
      <c r="CI63" s="126">
        <f t="shared" si="31"/>
        <v>0</v>
      </c>
      <c r="CJ63" s="126">
        <f t="shared" si="32"/>
        <v>-294.31027426235465</v>
      </c>
      <c r="CK63" s="126">
        <f t="shared" si="33"/>
        <v>0</v>
      </c>
      <c r="CL63" s="126">
        <f t="shared" si="34"/>
        <v>-1115.3997257376454</v>
      </c>
      <c r="CM63" s="126">
        <f t="shared" si="35"/>
        <v>0</v>
      </c>
      <c r="CN63" s="126">
        <f t="shared" si="36"/>
        <v>0</v>
      </c>
      <c r="CO63" s="126">
        <f t="shared" si="37"/>
        <v>-294.31027426235465</v>
      </c>
      <c r="CP63" s="126">
        <f t="shared" si="38"/>
        <v>0</v>
      </c>
      <c r="CQ63" s="126">
        <f t="shared" si="39"/>
        <v>-1115.3997257376454</v>
      </c>
      <c r="CR63" s="126">
        <f t="shared" si="40"/>
        <v>0</v>
      </c>
      <c r="CS63" s="126">
        <f t="shared" si="41"/>
        <v>0</v>
      </c>
      <c r="CT63" s="126">
        <f t="shared" si="42"/>
        <v>-294.31027426235465</v>
      </c>
      <c r="CU63" s="126">
        <f t="shared" si="43"/>
        <v>0</v>
      </c>
      <c r="CV63" s="126">
        <f t="shared" si="44"/>
        <v>-1115.3997257376454</v>
      </c>
      <c r="CW63" s="126">
        <f t="shared" si="45"/>
        <v>0</v>
      </c>
      <c r="CX63" s="126">
        <f t="shared" si="46"/>
        <v>0</v>
      </c>
      <c r="CY63" s="126">
        <f t="shared" si="47"/>
        <v>-294.31027426235465</v>
      </c>
      <c r="CZ63" s="126">
        <f t="shared" si="48"/>
        <v>0</v>
      </c>
      <c r="DA63" s="126">
        <f t="shared" si="49"/>
        <v>-1115.3997257376454</v>
      </c>
      <c r="DB63" s="126">
        <f t="shared" si="50"/>
        <v>0</v>
      </c>
      <c r="DC63" s="126">
        <f t="shared" si="51"/>
        <v>0</v>
      </c>
      <c r="DD63" s="126">
        <f t="shared" si="52"/>
        <v>-294.31027426235465</v>
      </c>
      <c r="DE63" s="126">
        <f t="shared" si="53"/>
        <v>0</v>
      </c>
      <c r="DF63" s="126">
        <f t="shared" si="54"/>
        <v>-1115.3997257376454</v>
      </c>
      <c r="DG63" s="126">
        <f t="shared" si="55"/>
        <v>0</v>
      </c>
      <c r="DH63" s="126">
        <f t="shared" si="56"/>
        <v>0</v>
      </c>
      <c r="DI63" s="126">
        <f t="shared" si="57"/>
        <v>-294.31027426235465</v>
      </c>
      <c r="DJ63" s="126">
        <f t="shared" si="58"/>
        <v>0</v>
      </c>
      <c r="DK63" s="126">
        <f t="shared" si="59"/>
        <v>-1115.3997257376454</v>
      </c>
      <c r="DL63" s="126">
        <f t="shared" si="60"/>
        <v>0</v>
      </c>
      <c r="DM63" s="126">
        <f t="shared" si="61"/>
        <v>0</v>
      </c>
      <c r="DN63" s="126">
        <f t="shared" si="62"/>
        <v>-294.31027426235465</v>
      </c>
      <c r="DO63" s="126">
        <f t="shared" si="63"/>
        <v>0</v>
      </c>
      <c r="DP63" s="126">
        <f t="shared" si="64"/>
        <v>-1115.3997257376454</v>
      </c>
      <c r="DQ63" s="126">
        <f t="shared" si="65"/>
        <v>0</v>
      </c>
      <c r="DR63" s="126">
        <f t="shared" si="66"/>
        <v>0</v>
      </c>
      <c r="DS63" s="126">
        <f t="shared" si="67"/>
        <v>-294.31027426235465</v>
      </c>
      <c r="DT63" s="126">
        <f t="shared" si="68"/>
        <v>0</v>
      </c>
      <c r="DU63" s="126">
        <f t="shared" si="69"/>
        <v>-1115.3997257376454</v>
      </c>
      <c r="DV63" s="126">
        <f t="shared" si="70"/>
        <v>0</v>
      </c>
      <c r="DW63" s="126">
        <f t="shared" si="71"/>
        <v>0</v>
      </c>
    </row>
    <row r="64" spans="1:127" customFormat="1" ht="15" customHeight="1" x14ac:dyDescent="0.2">
      <c r="A64" s="166" t="s">
        <v>348</v>
      </c>
      <c r="B64" s="162" t="s">
        <v>300</v>
      </c>
      <c r="C64" s="162" t="s">
        <v>344</v>
      </c>
      <c r="D64" s="162" t="s">
        <v>314</v>
      </c>
      <c r="E64" s="162">
        <v>1</v>
      </c>
      <c r="F64" s="162">
        <v>720.28</v>
      </c>
      <c r="G64" s="183">
        <v>-720.28</v>
      </c>
      <c r="H64" s="167">
        <v>-720.28</v>
      </c>
      <c r="I64" s="151"/>
      <c r="J64" s="187" t="s">
        <v>266</v>
      </c>
      <c r="K64" s="151">
        <v>1</v>
      </c>
      <c r="L64" s="151"/>
      <c r="M64" s="151"/>
      <c r="N64" s="151"/>
      <c r="O64" s="151"/>
      <c r="P64" s="151"/>
      <c r="Q64" s="151"/>
      <c r="R64" s="151"/>
      <c r="S64" s="151"/>
      <c r="T64" s="151"/>
      <c r="U64" s="151"/>
      <c r="V64" s="151"/>
      <c r="W64" s="152">
        <v>1</v>
      </c>
      <c r="X64" s="157">
        <v>-720.28</v>
      </c>
      <c r="Y64" s="157">
        <v>0</v>
      </c>
      <c r="Z64" s="157">
        <v>0</v>
      </c>
      <c r="AA64" s="157">
        <v>0</v>
      </c>
      <c r="AB64" s="157">
        <v>0</v>
      </c>
      <c r="AC64" s="157">
        <v>0</v>
      </c>
      <c r="AD64" s="157">
        <v>0</v>
      </c>
      <c r="AE64" s="157">
        <v>0</v>
      </c>
      <c r="AF64" s="157">
        <v>0</v>
      </c>
      <c r="AG64" s="157">
        <v>0</v>
      </c>
      <c r="AH64" s="157">
        <v>0</v>
      </c>
      <c r="AI64" s="157">
        <v>0</v>
      </c>
      <c r="AJ64" s="151">
        <v>0.20877363022348897</v>
      </c>
      <c r="AK64" s="151">
        <v>0.3852213054503964</v>
      </c>
      <c r="AL64" s="151">
        <v>0.18804621023932344</v>
      </c>
      <c r="AM64" s="151">
        <v>0.12687827083924333</v>
      </c>
      <c r="AN64" s="151">
        <v>9.1080583247547919E-2</v>
      </c>
      <c r="AO64" s="151"/>
      <c r="AP64" s="151"/>
      <c r="AQ64" s="151"/>
      <c r="AR64" s="151"/>
      <c r="AS64" s="152">
        <v>1</v>
      </c>
      <c r="AT64" s="159">
        <v>-150.37547037737463</v>
      </c>
      <c r="AU64" s="159">
        <v>-277.46720188981152</v>
      </c>
      <c r="AV64" s="159">
        <v>-135.44592431117988</v>
      </c>
      <c r="AW64" s="159">
        <v>-91.387880920090183</v>
      </c>
      <c r="AX64" s="159">
        <v>-65.603522501543807</v>
      </c>
      <c r="AY64" s="159">
        <v>0</v>
      </c>
      <c r="AZ64" s="159">
        <v>0</v>
      </c>
      <c r="BA64" s="159">
        <v>0</v>
      </c>
      <c r="BB64" s="159">
        <v>0</v>
      </c>
      <c r="BC64" s="159">
        <v>-720.28</v>
      </c>
      <c r="BD64" s="160">
        <v>-150.37547037737463</v>
      </c>
      <c r="BE64" s="160">
        <v>0</v>
      </c>
      <c r="BF64" s="160">
        <v>-569.90452962262543</v>
      </c>
      <c r="BG64" s="160">
        <v>0</v>
      </c>
      <c r="BH64" s="160">
        <v>0</v>
      </c>
      <c r="BI64" s="151">
        <v>61630000</v>
      </c>
      <c r="BJ64" s="122"/>
      <c r="BK64" s="122"/>
      <c r="BL64" s="122"/>
      <c r="BM64" s="122"/>
      <c r="BN64" s="122"/>
      <c r="BO64" s="122"/>
      <c r="BP64" s="126">
        <f t="shared" si="12"/>
        <v>-150.37547037737463</v>
      </c>
      <c r="BQ64" s="126">
        <f t="shared" si="13"/>
        <v>0</v>
      </c>
      <c r="BR64" s="126">
        <f t="shared" si="14"/>
        <v>-569.90452962262543</v>
      </c>
      <c r="BS64" s="126">
        <f t="shared" si="15"/>
        <v>0</v>
      </c>
      <c r="BT64" s="126">
        <f t="shared" si="16"/>
        <v>0</v>
      </c>
      <c r="BU64" s="126">
        <f t="shared" si="17"/>
        <v>-150.37547037737463</v>
      </c>
      <c r="BV64" s="126">
        <f t="shared" si="18"/>
        <v>0</v>
      </c>
      <c r="BW64" s="126">
        <f t="shared" si="19"/>
        <v>-569.90452962262543</v>
      </c>
      <c r="BX64" s="126">
        <f t="shared" si="20"/>
        <v>0</v>
      </c>
      <c r="BY64" s="126">
        <f t="shared" si="21"/>
        <v>0</v>
      </c>
      <c r="BZ64" s="126">
        <f t="shared" si="22"/>
        <v>-150.37547037737463</v>
      </c>
      <c r="CA64" s="126">
        <f t="shared" si="23"/>
        <v>0</v>
      </c>
      <c r="CB64" s="126">
        <f t="shared" si="24"/>
        <v>-569.90452962262543</v>
      </c>
      <c r="CC64" s="126">
        <f t="shared" si="25"/>
        <v>0</v>
      </c>
      <c r="CD64" s="126">
        <f t="shared" si="26"/>
        <v>0</v>
      </c>
      <c r="CE64" s="126">
        <f t="shared" si="27"/>
        <v>-150.37547037737463</v>
      </c>
      <c r="CF64" s="126">
        <f t="shared" si="28"/>
        <v>0</v>
      </c>
      <c r="CG64" s="126">
        <f t="shared" si="29"/>
        <v>-569.90452962262543</v>
      </c>
      <c r="CH64" s="126">
        <f t="shared" si="30"/>
        <v>0</v>
      </c>
      <c r="CI64" s="126">
        <f t="shared" si="31"/>
        <v>0</v>
      </c>
      <c r="CJ64" s="126">
        <f t="shared" si="32"/>
        <v>-150.37547037737463</v>
      </c>
      <c r="CK64" s="126">
        <f t="shared" si="33"/>
        <v>0</v>
      </c>
      <c r="CL64" s="126">
        <f t="shared" si="34"/>
        <v>-569.90452962262543</v>
      </c>
      <c r="CM64" s="126">
        <f t="shared" si="35"/>
        <v>0</v>
      </c>
      <c r="CN64" s="126">
        <f t="shared" si="36"/>
        <v>0</v>
      </c>
      <c r="CO64" s="126">
        <f t="shared" si="37"/>
        <v>-150.37547037737463</v>
      </c>
      <c r="CP64" s="126">
        <f t="shared" si="38"/>
        <v>0</v>
      </c>
      <c r="CQ64" s="126">
        <f t="shared" si="39"/>
        <v>-569.90452962262543</v>
      </c>
      <c r="CR64" s="126">
        <f t="shared" si="40"/>
        <v>0</v>
      </c>
      <c r="CS64" s="126">
        <f t="shared" si="41"/>
        <v>0</v>
      </c>
      <c r="CT64" s="126">
        <f t="shared" si="42"/>
        <v>-150.37547037737463</v>
      </c>
      <c r="CU64" s="126">
        <f t="shared" si="43"/>
        <v>0</v>
      </c>
      <c r="CV64" s="126">
        <f t="shared" si="44"/>
        <v>-569.90452962262543</v>
      </c>
      <c r="CW64" s="126">
        <f t="shared" si="45"/>
        <v>0</v>
      </c>
      <c r="CX64" s="126">
        <f t="shared" si="46"/>
        <v>0</v>
      </c>
      <c r="CY64" s="126">
        <f t="shared" si="47"/>
        <v>-150.37547037737463</v>
      </c>
      <c r="CZ64" s="126">
        <f t="shared" si="48"/>
        <v>0</v>
      </c>
      <c r="DA64" s="126">
        <f t="shared" si="49"/>
        <v>-569.90452962262543</v>
      </c>
      <c r="DB64" s="126">
        <f t="shared" si="50"/>
        <v>0</v>
      </c>
      <c r="DC64" s="126">
        <f t="shared" si="51"/>
        <v>0</v>
      </c>
      <c r="DD64" s="126">
        <f t="shared" si="52"/>
        <v>-150.37547037737463</v>
      </c>
      <c r="DE64" s="126">
        <f t="shared" si="53"/>
        <v>0</v>
      </c>
      <c r="DF64" s="126">
        <f t="shared" si="54"/>
        <v>-569.90452962262543</v>
      </c>
      <c r="DG64" s="126">
        <f t="shared" si="55"/>
        <v>0</v>
      </c>
      <c r="DH64" s="126">
        <f t="shared" si="56"/>
        <v>0</v>
      </c>
      <c r="DI64" s="126">
        <f t="shared" si="57"/>
        <v>-150.37547037737463</v>
      </c>
      <c r="DJ64" s="126">
        <f t="shared" si="58"/>
        <v>0</v>
      </c>
      <c r="DK64" s="126">
        <f t="shared" si="59"/>
        <v>-569.90452962262543</v>
      </c>
      <c r="DL64" s="126">
        <f t="shared" si="60"/>
        <v>0</v>
      </c>
      <c r="DM64" s="126">
        <f t="shared" si="61"/>
        <v>0</v>
      </c>
      <c r="DN64" s="126">
        <f t="shared" si="62"/>
        <v>-150.37547037737463</v>
      </c>
      <c r="DO64" s="126">
        <f t="shared" si="63"/>
        <v>0</v>
      </c>
      <c r="DP64" s="126">
        <f t="shared" si="64"/>
        <v>-569.90452962262543</v>
      </c>
      <c r="DQ64" s="126">
        <f t="shared" si="65"/>
        <v>0</v>
      </c>
      <c r="DR64" s="126">
        <f t="shared" si="66"/>
        <v>0</v>
      </c>
      <c r="DS64" s="126">
        <f t="shared" si="67"/>
        <v>-150.37547037737463</v>
      </c>
      <c r="DT64" s="126">
        <f t="shared" si="68"/>
        <v>0</v>
      </c>
      <c r="DU64" s="126">
        <f t="shared" si="69"/>
        <v>-569.90452962262543</v>
      </c>
      <c r="DV64" s="126">
        <f t="shared" si="70"/>
        <v>0</v>
      </c>
      <c r="DW64" s="126">
        <f t="shared" si="71"/>
        <v>0</v>
      </c>
    </row>
    <row r="65" spans="1:127" customFormat="1" ht="15" customHeight="1" x14ac:dyDescent="0.2">
      <c r="A65" s="166" t="s">
        <v>349</v>
      </c>
      <c r="B65" s="162" t="s">
        <v>300</v>
      </c>
      <c r="C65" s="162" t="s">
        <v>344</v>
      </c>
      <c r="D65" s="162" t="s">
        <v>314</v>
      </c>
      <c r="E65" s="162">
        <v>1</v>
      </c>
      <c r="F65" s="162">
        <v>720.28</v>
      </c>
      <c r="G65" s="183">
        <v>-720.28</v>
      </c>
      <c r="H65" s="167">
        <v>-720.28</v>
      </c>
      <c r="I65" s="151"/>
      <c r="J65" s="187" t="s">
        <v>266</v>
      </c>
      <c r="K65" s="151">
        <v>1</v>
      </c>
      <c r="L65" s="151"/>
      <c r="M65" s="151"/>
      <c r="N65" s="151"/>
      <c r="O65" s="151"/>
      <c r="P65" s="151"/>
      <c r="Q65" s="151"/>
      <c r="R65" s="151"/>
      <c r="S65" s="151"/>
      <c r="T65" s="151"/>
      <c r="U65" s="151"/>
      <c r="V65" s="151"/>
      <c r="W65" s="152">
        <v>1</v>
      </c>
      <c r="X65" s="157">
        <v>-720.28</v>
      </c>
      <c r="Y65" s="157">
        <v>0</v>
      </c>
      <c r="Z65" s="157">
        <v>0</v>
      </c>
      <c r="AA65" s="157">
        <v>0</v>
      </c>
      <c r="AB65" s="157">
        <v>0</v>
      </c>
      <c r="AC65" s="157">
        <v>0</v>
      </c>
      <c r="AD65" s="157">
        <v>0</v>
      </c>
      <c r="AE65" s="157">
        <v>0</v>
      </c>
      <c r="AF65" s="157">
        <v>0</v>
      </c>
      <c r="AG65" s="157">
        <v>0</v>
      </c>
      <c r="AH65" s="157">
        <v>0</v>
      </c>
      <c r="AI65" s="157">
        <v>0</v>
      </c>
      <c r="AJ65" s="151">
        <v>0.20877363022348897</v>
      </c>
      <c r="AK65" s="151">
        <v>0.3852213054503964</v>
      </c>
      <c r="AL65" s="151">
        <v>0.18804621023932344</v>
      </c>
      <c r="AM65" s="151">
        <v>0.12687827083924333</v>
      </c>
      <c r="AN65" s="151">
        <v>9.1080583247547919E-2</v>
      </c>
      <c r="AO65" s="151"/>
      <c r="AP65" s="151"/>
      <c r="AQ65" s="151"/>
      <c r="AR65" s="151"/>
      <c r="AS65" s="152">
        <v>1</v>
      </c>
      <c r="AT65" s="159">
        <v>-150.37547037737463</v>
      </c>
      <c r="AU65" s="159">
        <v>-277.46720188981152</v>
      </c>
      <c r="AV65" s="159">
        <v>-135.44592431117988</v>
      </c>
      <c r="AW65" s="159">
        <v>-91.387880920090183</v>
      </c>
      <c r="AX65" s="159">
        <v>-65.603522501543807</v>
      </c>
      <c r="AY65" s="159">
        <v>0</v>
      </c>
      <c r="AZ65" s="159">
        <v>0</v>
      </c>
      <c r="BA65" s="159">
        <v>0</v>
      </c>
      <c r="BB65" s="159">
        <v>0</v>
      </c>
      <c r="BC65" s="159">
        <v>-720.28</v>
      </c>
      <c r="BD65" s="160">
        <v>-150.37547037737463</v>
      </c>
      <c r="BE65" s="160">
        <v>0</v>
      </c>
      <c r="BF65" s="160">
        <v>-569.90452962262543</v>
      </c>
      <c r="BG65" s="160">
        <v>0</v>
      </c>
      <c r="BH65" s="160">
        <v>0</v>
      </c>
      <c r="BI65" s="151">
        <v>61630000</v>
      </c>
      <c r="BJ65" s="122"/>
      <c r="BK65" s="122"/>
      <c r="BL65" s="122"/>
      <c r="BM65" s="122"/>
      <c r="BN65" s="122"/>
      <c r="BO65" s="122"/>
      <c r="BP65" s="126">
        <f t="shared" si="12"/>
        <v>-150.37547037737463</v>
      </c>
      <c r="BQ65" s="126">
        <f t="shared" si="13"/>
        <v>0</v>
      </c>
      <c r="BR65" s="126">
        <f t="shared" si="14"/>
        <v>-569.90452962262543</v>
      </c>
      <c r="BS65" s="126">
        <f t="shared" si="15"/>
        <v>0</v>
      </c>
      <c r="BT65" s="126">
        <f t="shared" si="16"/>
        <v>0</v>
      </c>
      <c r="BU65" s="126">
        <f t="shared" si="17"/>
        <v>-150.37547037737463</v>
      </c>
      <c r="BV65" s="126">
        <f t="shared" si="18"/>
        <v>0</v>
      </c>
      <c r="BW65" s="126">
        <f t="shared" si="19"/>
        <v>-569.90452962262543</v>
      </c>
      <c r="BX65" s="126">
        <f t="shared" si="20"/>
        <v>0</v>
      </c>
      <c r="BY65" s="126">
        <f t="shared" si="21"/>
        <v>0</v>
      </c>
      <c r="BZ65" s="126">
        <f t="shared" si="22"/>
        <v>-150.37547037737463</v>
      </c>
      <c r="CA65" s="126">
        <f t="shared" si="23"/>
        <v>0</v>
      </c>
      <c r="CB65" s="126">
        <f t="shared" si="24"/>
        <v>-569.90452962262543</v>
      </c>
      <c r="CC65" s="126">
        <f t="shared" si="25"/>
        <v>0</v>
      </c>
      <c r="CD65" s="126">
        <f t="shared" si="26"/>
        <v>0</v>
      </c>
      <c r="CE65" s="126">
        <f t="shared" si="27"/>
        <v>-150.37547037737463</v>
      </c>
      <c r="CF65" s="126">
        <f t="shared" si="28"/>
        <v>0</v>
      </c>
      <c r="CG65" s="126">
        <f t="shared" si="29"/>
        <v>-569.90452962262543</v>
      </c>
      <c r="CH65" s="126">
        <f t="shared" si="30"/>
        <v>0</v>
      </c>
      <c r="CI65" s="126">
        <f t="shared" si="31"/>
        <v>0</v>
      </c>
      <c r="CJ65" s="126">
        <f t="shared" si="32"/>
        <v>-150.37547037737463</v>
      </c>
      <c r="CK65" s="126">
        <f t="shared" si="33"/>
        <v>0</v>
      </c>
      <c r="CL65" s="126">
        <f t="shared" si="34"/>
        <v>-569.90452962262543</v>
      </c>
      <c r="CM65" s="126">
        <f t="shared" si="35"/>
        <v>0</v>
      </c>
      <c r="CN65" s="126">
        <f t="shared" si="36"/>
        <v>0</v>
      </c>
      <c r="CO65" s="126">
        <f t="shared" si="37"/>
        <v>-150.37547037737463</v>
      </c>
      <c r="CP65" s="126">
        <f t="shared" si="38"/>
        <v>0</v>
      </c>
      <c r="CQ65" s="126">
        <f t="shared" si="39"/>
        <v>-569.90452962262543</v>
      </c>
      <c r="CR65" s="126">
        <f t="shared" si="40"/>
        <v>0</v>
      </c>
      <c r="CS65" s="126">
        <f t="shared" si="41"/>
        <v>0</v>
      </c>
      <c r="CT65" s="126">
        <f t="shared" si="42"/>
        <v>-150.37547037737463</v>
      </c>
      <c r="CU65" s="126">
        <f t="shared" si="43"/>
        <v>0</v>
      </c>
      <c r="CV65" s="126">
        <f t="shared" si="44"/>
        <v>-569.90452962262543</v>
      </c>
      <c r="CW65" s="126">
        <f t="shared" si="45"/>
        <v>0</v>
      </c>
      <c r="CX65" s="126">
        <f t="shared" si="46"/>
        <v>0</v>
      </c>
      <c r="CY65" s="126">
        <f t="shared" si="47"/>
        <v>-150.37547037737463</v>
      </c>
      <c r="CZ65" s="126">
        <f t="shared" si="48"/>
        <v>0</v>
      </c>
      <c r="DA65" s="126">
        <f t="shared" si="49"/>
        <v>-569.90452962262543</v>
      </c>
      <c r="DB65" s="126">
        <f t="shared" si="50"/>
        <v>0</v>
      </c>
      <c r="DC65" s="126">
        <f t="shared" si="51"/>
        <v>0</v>
      </c>
      <c r="DD65" s="126">
        <f t="shared" si="52"/>
        <v>-150.37547037737463</v>
      </c>
      <c r="DE65" s="126">
        <f t="shared" si="53"/>
        <v>0</v>
      </c>
      <c r="DF65" s="126">
        <f t="shared" si="54"/>
        <v>-569.90452962262543</v>
      </c>
      <c r="DG65" s="126">
        <f t="shared" si="55"/>
        <v>0</v>
      </c>
      <c r="DH65" s="126">
        <f t="shared" si="56"/>
        <v>0</v>
      </c>
      <c r="DI65" s="126">
        <f t="shared" si="57"/>
        <v>-150.37547037737463</v>
      </c>
      <c r="DJ65" s="126">
        <f t="shared" si="58"/>
        <v>0</v>
      </c>
      <c r="DK65" s="126">
        <f t="shared" si="59"/>
        <v>-569.90452962262543</v>
      </c>
      <c r="DL65" s="126">
        <f t="shared" si="60"/>
        <v>0</v>
      </c>
      <c r="DM65" s="126">
        <f t="shared" si="61"/>
        <v>0</v>
      </c>
      <c r="DN65" s="126">
        <f t="shared" si="62"/>
        <v>-150.37547037737463</v>
      </c>
      <c r="DO65" s="126">
        <f t="shared" si="63"/>
        <v>0</v>
      </c>
      <c r="DP65" s="126">
        <f t="shared" si="64"/>
        <v>-569.90452962262543</v>
      </c>
      <c r="DQ65" s="126">
        <f t="shared" si="65"/>
        <v>0</v>
      </c>
      <c r="DR65" s="126">
        <f t="shared" si="66"/>
        <v>0</v>
      </c>
      <c r="DS65" s="126">
        <f t="shared" si="67"/>
        <v>-150.37547037737463</v>
      </c>
      <c r="DT65" s="126">
        <f t="shared" si="68"/>
        <v>0</v>
      </c>
      <c r="DU65" s="126">
        <f t="shared" si="69"/>
        <v>-569.90452962262543</v>
      </c>
      <c r="DV65" s="126">
        <f t="shared" si="70"/>
        <v>0</v>
      </c>
      <c r="DW65" s="126">
        <f t="shared" si="71"/>
        <v>0</v>
      </c>
    </row>
    <row r="66" spans="1:127" customFormat="1" ht="15" customHeight="1" x14ac:dyDescent="0.2">
      <c r="A66" s="166" t="s">
        <v>350</v>
      </c>
      <c r="B66" s="162" t="s">
        <v>300</v>
      </c>
      <c r="C66" s="162" t="s">
        <v>344</v>
      </c>
      <c r="D66" s="162" t="s">
        <v>314</v>
      </c>
      <c r="E66" s="162">
        <v>1</v>
      </c>
      <c r="F66" s="162">
        <v>719.34</v>
      </c>
      <c r="G66" s="183">
        <v>-719.34</v>
      </c>
      <c r="H66" s="167">
        <v>-719.34</v>
      </c>
      <c r="I66" s="151"/>
      <c r="J66" s="187" t="s">
        <v>266</v>
      </c>
      <c r="K66" s="151">
        <v>1</v>
      </c>
      <c r="L66" s="151"/>
      <c r="M66" s="151"/>
      <c r="N66" s="151"/>
      <c r="O66" s="151"/>
      <c r="P66" s="151"/>
      <c r="Q66" s="151"/>
      <c r="R66" s="151"/>
      <c r="S66" s="151"/>
      <c r="T66" s="151"/>
      <c r="U66" s="151"/>
      <c r="V66" s="151"/>
      <c r="W66" s="152">
        <v>1</v>
      </c>
      <c r="X66" s="157">
        <v>-719.34</v>
      </c>
      <c r="Y66" s="157">
        <v>0</v>
      </c>
      <c r="Z66" s="157">
        <v>0</v>
      </c>
      <c r="AA66" s="157">
        <v>0</v>
      </c>
      <c r="AB66" s="157">
        <v>0</v>
      </c>
      <c r="AC66" s="157">
        <v>0</v>
      </c>
      <c r="AD66" s="157">
        <v>0</v>
      </c>
      <c r="AE66" s="157">
        <v>0</v>
      </c>
      <c r="AF66" s="157">
        <v>0</v>
      </c>
      <c r="AG66" s="157">
        <v>0</v>
      </c>
      <c r="AH66" s="157">
        <v>0</v>
      </c>
      <c r="AI66" s="157">
        <v>0</v>
      </c>
      <c r="AJ66" s="151">
        <v>0.98</v>
      </c>
      <c r="AK66" s="151"/>
      <c r="AL66" s="151"/>
      <c r="AM66" s="151"/>
      <c r="AN66" s="151"/>
      <c r="AO66" s="151"/>
      <c r="AP66" s="151">
        <v>0.02</v>
      </c>
      <c r="AQ66" s="151"/>
      <c r="AR66" s="151"/>
      <c r="AS66" s="152">
        <v>1</v>
      </c>
      <c r="AT66" s="159">
        <v>-704.95320000000004</v>
      </c>
      <c r="AU66" s="159">
        <v>0</v>
      </c>
      <c r="AV66" s="159">
        <v>0</v>
      </c>
      <c r="AW66" s="159">
        <v>0</v>
      </c>
      <c r="AX66" s="159">
        <v>0</v>
      </c>
      <c r="AY66" s="159">
        <v>0</v>
      </c>
      <c r="AZ66" s="159">
        <v>-14.386800000000001</v>
      </c>
      <c r="BA66" s="159">
        <v>0</v>
      </c>
      <c r="BB66" s="159">
        <v>0</v>
      </c>
      <c r="BC66" s="159">
        <v>-719.34</v>
      </c>
      <c r="BD66" s="160">
        <v>-704.95320000000004</v>
      </c>
      <c r="BE66" s="160">
        <v>0</v>
      </c>
      <c r="BF66" s="160">
        <v>-14.386800000000001</v>
      </c>
      <c r="BG66" s="160">
        <v>0</v>
      </c>
      <c r="BH66" s="160">
        <v>0</v>
      </c>
      <c r="BI66" s="151">
        <v>61630000</v>
      </c>
      <c r="BJ66" s="122"/>
      <c r="BK66" s="122"/>
      <c r="BL66" s="122"/>
      <c r="BM66" s="122"/>
      <c r="BN66" s="122"/>
      <c r="BO66" s="122"/>
      <c r="BP66" s="126">
        <f t="shared" si="12"/>
        <v>-704.95320000000004</v>
      </c>
      <c r="BQ66" s="126">
        <f t="shared" si="13"/>
        <v>0</v>
      </c>
      <c r="BR66" s="126">
        <f t="shared" si="14"/>
        <v>-14.386800000000001</v>
      </c>
      <c r="BS66" s="126">
        <f t="shared" si="15"/>
        <v>0</v>
      </c>
      <c r="BT66" s="126">
        <f t="shared" si="16"/>
        <v>0</v>
      </c>
      <c r="BU66" s="126">
        <f t="shared" si="17"/>
        <v>-704.95320000000004</v>
      </c>
      <c r="BV66" s="126">
        <f t="shared" si="18"/>
        <v>0</v>
      </c>
      <c r="BW66" s="126">
        <f t="shared" si="19"/>
        <v>-14.386800000000001</v>
      </c>
      <c r="BX66" s="126">
        <f t="shared" si="20"/>
        <v>0</v>
      </c>
      <c r="BY66" s="126">
        <f t="shared" si="21"/>
        <v>0</v>
      </c>
      <c r="BZ66" s="126">
        <f t="shared" si="22"/>
        <v>-704.95320000000004</v>
      </c>
      <c r="CA66" s="126">
        <f t="shared" si="23"/>
        <v>0</v>
      </c>
      <c r="CB66" s="126">
        <f t="shared" si="24"/>
        <v>-14.386800000000001</v>
      </c>
      <c r="CC66" s="126">
        <f t="shared" si="25"/>
        <v>0</v>
      </c>
      <c r="CD66" s="126">
        <f t="shared" si="26"/>
        <v>0</v>
      </c>
      <c r="CE66" s="126">
        <f t="shared" si="27"/>
        <v>-704.95320000000004</v>
      </c>
      <c r="CF66" s="126">
        <f t="shared" si="28"/>
        <v>0</v>
      </c>
      <c r="CG66" s="126">
        <f t="shared" si="29"/>
        <v>-14.386800000000001</v>
      </c>
      <c r="CH66" s="126">
        <f t="shared" si="30"/>
        <v>0</v>
      </c>
      <c r="CI66" s="126">
        <f t="shared" si="31"/>
        <v>0</v>
      </c>
      <c r="CJ66" s="126">
        <f t="shared" si="32"/>
        <v>-704.95320000000004</v>
      </c>
      <c r="CK66" s="126">
        <f t="shared" si="33"/>
        <v>0</v>
      </c>
      <c r="CL66" s="126">
        <f t="shared" si="34"/>
        <v>-14.386800000000001</v>
      </c>
      <c r="CM66" s="126">
        <f t="shared" si="35"/>
        <v>0</v>
      </c>
      <c r="CN66" s="126">
        <f t="shared" si="36"/>
        <v>0</v>
      </c>
      <c r="CO66" s="126">
        <f t="shared" si="37"/>
        <v>-704.95320000000004</v>
      </c>
      <c r="CP66" s="126">
        <f t="shared" si="38"/>
        <v>0</v>
      </c>
      <c r="CQ66" s="126">
        <f t="shared" si="39"/>
        <v>-14.386800000000001</v>
      </c>
      <c r="CR66" s="126">
        <f t="shared" si="40"/>
        <v>0</v>
      </c>
      <c r="CS66" s="126">
        <f t="shared" si="41"/>
        <v>0</v>
      </c>
      <c r="CT66" s="126">
        <f t="shared" si="42"/>
        <v>-704.95320000000004</v>
      </c>
      <c r="CU66" s="126">
        <f t="shared" si="43"/>
        <v>0</v>
      </c>
      <c r="CV66" s="126">
        <f t="shared" si="44"/>
        <v>-14.386800000000001</v>
      </c>
      <c r="CW66" s="126">
        <f t="shared" si="45"/>
        <v>0</v>
      </c>
      <c r="CX66" s="126">
        <f t="shared" si="46"/>
        <v>0</v>
      </c>
      <c r="CY66" s="126">
        <f t="shared" si="47"/>
        <v>-704.95320000000004</v>
      </c>
      <c r="CZ66" s="126">
        <f t="shared" si="48"/>
        <v>0</v>
      </c>
      <c r="DA66" s="126">
        <f t="shared" si="49"/>
        <v>-14.386800000000001</v>
      </c>
      <c r="DB66" s="126">
        <f t="shared" si="50"/>
        <v>0</v>
      </c>
      <c r="DC66" s="126">
        <f t="shared" si="51"/>
        <v>0</v>
      </c>
      <c r="DD66" s="126">
        <f t="shared" si="52"/>
        <v>-704.95320000000004</v>
      </c>
      <c r="DE66" s="126">
        <f t="shared" si="53"/>
        <v>0</v>
      </c>
      <c r="DF66" s="126">
        <f t="shared" si="54"/>
        <v>-14.386800000000001</v>
      </c>
      <c r="DG66" s="126">
        <f t="shared" si="55"/>
        <v>0</v>
      </c>
      <c r="DH66" s="126">
        <f t="shared" si="56"/>
        <v>0</v>
      </c>
      <c r="DI66" s="126">
        <f t="shared" si="57"/>
        <v>-704.95320000000004</v>
      </c>
      <c r="DJ66" s="126">
        <f t="shared" si="58"/>
        <v>0</v>
      </c>
      <c r="DK66" s="126">
        <f t="shared" si="59"/>
        <v>-14.386800000000001</v>
      </c>
      <c r="DL66" s="126">
        <f t="shared" si="60"/>
        <v>0</v>
      </c>
      <c r="DM66" s="126">
        <f t="shared" si="61"/>
        <v>0</v>
      </c>
      <c r="DN66" s="126">
        <f t="shared" si="62"/>
        <v>-704.95320000000004</v>
      </c>
      <c r="DO66" s="126">
        <f t="shared" si="63"/>
        <v>0</v>
      </c>
      <c r="DP66" s="126">
        <f t="shared" si="64"/>
        <v>-14.386800000000001</v>
      </c>
      <c r="DQ66" s="126">
        <f t="shared" si="65"/>
        <v>0</v>
      </c>
      <c r="DR66" s="126">
        <f t="shared" si="66"/>
        <v>0</v>
      </c>
      <c r="DS66" s="126">
        <f t="shared" si="67"/>
        <v>-704.95320000000004</v>
      </c>
      <c r="DT66" s="126">
        <f t="shared" si="68"/>
        <v>0</v>
      </c>
      <c r="DU66" s="126">
        <f t="shared" si="69"/>
        <v>-14.386800000000001</v>
      </c>
      <c r="DV66" s="126">
        <f t="shared" si="70"/>
        <v>0</v>
      </c>
      <c r="DW66" s="126">
        <f t="shared" si="71"/>
        <v>0</v>
      </c>
    </row>
    <row r="67" spans="1:127" customFormat="1" ht="15" customHeight="1" x14ac:dyDescent="0.2">
      <c r="A67" s="166" t="s">
        <v>351</v>
      </c>
      <c r="B67" s="162" t="s">
        <v>300</v>
      </c>
      <c r="C67" s="162" t="s">
        <v>344</v>
      </c>
      <c r="D67" s="162" t="s">
        <v>314</v>
      </c>
      <c r="E67" s="162">
        <v>1</v>
      </c>
      <c r="F67" s="162">
        <v>719.34</v>
      </c>
      <c r="G67" s="183">
        <v>-719.34</v>
      </c>
      <c r="H67" s="167">
        <v>-719.34</v>
      </c>
      <c r="I67" s="151"/>
      <c r="J67" s="187" t="s">
        <v>266</v>
      </c>
      <c r="K67" s="151">
        <v>1</v>
      </c>
      <c r="L67" s="151"/>
      <c r="M67" s="151"/>
      <c r="N67" s="151"/>
      <c r="O67" s="151"/>
      <c r="P67" s="151"/>
      <c r="Q67" s="151"/>
      <c r="R67" s="151"/>
      <c r="S67" s="151"/>
      <c r="T67" s="151"/>
      <c r="U67" s="151"/>
      <c r="V67" s="151"/>
      <c r="W67" s="152">
        <v>1</v>
      </c>
      <c r="X67" s="157">
        <v>-719.34</v>
      </c>
      <c r="Y67" s="157">
        <v>0</v>
      </c>
      <c r="Z67" s="157">
        <v>0</v>
      </c>
      <c r="AA67" s="157">
        <v>0</v>
      </c>
      <c r="AB67" s="157">
        <v>0</v>
      </c>
      <c r="AC67" s="157">
        <v>0</v>
      </c>
      <c r="AD67" s="157">
        <v>0</v>
      </c>
      <c r="AE67" s="157">
        <v>0</v>
      </c>
      <c r="AF67" s="157">
        <v>0</v>
      </c>
      <c r="AG67" s="157">
        <v>0</v>
      </c>
      <c r="AH67" s="157">
        <v>0</v>
      </c>
      <c r="AI67" s="157">
        <v>0</v>
      </c>
      <c r="AJ67" s="151">
        <v>0.20877363022348897</v>
      </c>
      <c r="AK67" s="151">
        <v>0.3852213054503964</v>
      </c>
      <c r="AL67" s="151">
        <v>0.18804621023932344</v>
      </c>
      <c r="AM67" s="151">
        <v>0.12687827083924333</v>
      </c>
      <c r="AN67" s="151">
        <v>9.1080583247547919E-2</v>
      </c>
      <c r="AO67" s="151"/>
      <c r="AP67" s="151"/>
      <c r="AQ67" s="151"/>
      <c r="AR67" s="151"/>
      <c r="AS67" s="152">
        <v>1</v>
      </c>
      <c r="AT67" s="159">
        <v>-150.17922316496455</v>
      </c>
      <c r="AU67" s="159">
        <v>-277.10509386268814</v>
      </c>
      <c r="AV67" s="159">
        <v>-135.26916087355494</v>
      </c>
      <c r="AW67" s="159">
        <v>-91.268615345501303</v>
      </c>
      <c r="AX67" s="159">
        <v>-65.517906753291129</v>
      </c>
      <c r="AY67" s="159">
        <v>0</v>
      </c>
      <c r="AZ67" s="159">
        <v>0</v>
      </c>
      <c r="BA67" s="159">
        <v>0</v>
      </c>
      <c r="BB67" s="159">
        <v>0</v>
      </c>
      <c r="BC67" s="159">
        <v>-719.34000000000015</v>
      </c>
      <c r="BD67" s="160">
        <v>-150.17922316496455</v>
      </c>
      <c r="BE67" s="160">
        <v>0</v>
      </c>
      <c r="BF67" s="160">
        <v>-569.16077683503545</v>
      </c>
      <c r="BG67" s="160">
        <v>0</v>
      </c>
      <c r="BH67" s="160">
        <v>0</v>
      </c>
      <c r="BI67" s="151">
        <v>61630000</v>
      </c>
      <c r="BJ67" s="122"/>
      <c r="BK67" s="122"/>
      <c r="BL67" s="122"/>
      <c r="BM67" s="122"/>
      <c r="BN67" s="122"/>
      <c r="BO67" s="122"/>
      <c r="BP67" s="126">
        <f t="shared" si="12"/>
        <v>-150.17922316496455</v>
      </c>
      <c r="BQ67" s="126">
        <f t="shared" si="13"/>
        <v>0</v>
      </c>
      <c r="BR67" s="126">
        <f t="shared" si="14"/>
        <v>-569.16077683503545</v>
      </c>
      <c r="BS67" s="126">
        <f t="shared" si="15"/>
        <v>0</v>
      </c>
      <c r="BT67" s="126">
        <f t="shared" si="16"/>
        <v>0</v>
      </c>
      <c r="BU67" s="126">
        <f t="shared" si="17"/>
        <v>-150.17922316496455</v>
      </c>
      <c r="BV67" s="126">
        <f t="shared" si="18"/>
        <v>0</v>
      </c>
      <c r="BW67" s="126">
        <f t="shared" si="19"/>
        <v>-569.16077683503545</v>
      </c>
      <c r="BX67" s="126">
        <f t="shared" si="20"/>
        <v>0</v>
      </c>
      <c r="BY67" s="126">
        <f t="shared" si="21"/>
        <v>0</v>
      </c>
      <c r="BZ67" s="126">
        <f t="shared" si="22"/>
        <v>-150.17922316496455</v>
      </c>
      <c r="CA67" s="126">
        <f t="shared" si="23"/>
        <v>0</v>
      </c>
      <c r="CB67" s="126">
        <f t="shared" si="24"/>
        <v>-569.16077683503545</v>
      </c>
      <c r="CC67" s="126">
        <f t="shared" si="25"/>
        <v>0</v>
      </c>
      <c r="CD67" s="126">
        <f t="shared" si="26"/>
        <v>0</v>
      </c>
      <c r="CE67" s="126">
        <f t="shared" si="27"/>
        <v>-150.17922316496455</v>
      </c>
      <c r="CF67" s="126">
        <f t="shared" si="28"/>
        <v>0</v>
      </c>
      <c r="CG67" s="126">
        <f t="shared" si="29"/>
        <v>-569.16077683503545</v>
      </c>
      <c r="CH67" s="126">
        <f t="shared" si="30"/>
        <v>0</v>
      </c>
      <c r="CI67" s="126">
        <f t="shared" si="31"/>
        <v>0</v>
      </c>
      <c r="CJ67" s="126">
        <f t="shared" si="32"/>
        <v>-150.17922316496455</v>
      </c>
      <c r="CK67" s="126">
        <f t="shared" si="33"/>
        <v>0</v>
      </c>
      <c r="CL67" s="126">
        <f t="shared" si="34"/>
        <v>-569.16077683503545</v>
      </c>
      <c r="CM67" s="126">
        <f t="shared" si="35"/>
        <v>0</v>
      </c>
      <c r="CN67" s="126">
        <f t="shared" si="36"/>
        <v>0</v>
      </c>
      <c r="CO67" s="126">
        <f t="shared" si="37"/>
        <v>-150.17922316496455</v>
      </c>
      <c r="CP67" s="126">
        <f t="shared" si="38"/>
        <v>0</v>
      </c>
      <c r="CQ67" s="126">
        <f t="shared" si="39"/>
        <v>-569.16077683503545</v>
      </c>
      <c r="CR67" s="126">
        <f t="shared" si="40"/>
        <v>0</v>
      </c>
      <c r="CS67" s="126">
        <f t="shared" si="41"/>
        <v>0</v>
      </c>
      <c r="CT67" s="126">
        <f t="shared" si="42"/>
        <v>-150.17922316496455</v>
      </c>
      <c r="CU67" s="126">
        <f t="shared" si="43"/>
        <v>0</v>
      </c>
      <c r="CV67" s="126">
        <f t="shared" si="44"/>
        <v>-569.16077683503545</v>
      </c>
      <c r="CW67" s="126">
        <f t="shared" si="45"/>
        <v>0</v>
      </c>
      <c r="CX67" s="126">
        <f t="shared" si="46"/>
        <v>0</v>
      </c>
      <c r="CY67" s="126">
        <f t="shared" si="47"/>
        <v>-150.17922316496455</v>
      </c>
      <c r="CZ67" s="126">
        <f t="shared" si="48"/>
        <v>0</v>
      </c>
      <c r="DA67" s="126">
        <f t="shared" si="49"/>
        <v>-569.16077683503545</v>
      </c>
      <c r="DB67" s="126">
        <f t="shared" si="50"/>
        <v>0</v>
      </c>
      <c r="DC67" s="126">
        <f t="shared" si="51"/>
        <v>0</v>
      </c>
      <c r="DD67" s="126">
        <f t="shared" si="52"/>
        <v>-150.17922316496455</v>
      </c>
      <c r="DE67" s="126">
        <f t="shared" si="53"/>
        <v>0</v>
      </c>
      <c r="DF67" s="126">
        <f t="shared" si="54"/>
        <v>-569.16077683503545</v>
      </c>
      <c r="DG67" s="126">
        <f t="shared" si="55"/>
        <v>0</v>
      </c>
      <c r="DH67" s="126">
        <f t="shared" si="56"/>
        <v>0</v>
      </c>
      <c r="DI67" s="126">
        <f t="shared" si="57"/>
        <v>-150.17922316496455</v>
      </c>
      <c r="DJ67" s="126">
        <f t="shared" si="58"/>
        <v>0</v>
      </c>
      <c r="DK67" s="126">
        <f t="shared" si="59"/>
        <v>-569.16077683503545</v>
      </c>
      <c r="DL67" s="126">
        <f t="shared" si="60"/>
        <v>0</v>
      </c>
      <c r="DM67" s="126">
        <f t="shared" si="61"/>
        <v>0</v>
      </c>
      <c r="DN67" s="126">
        <f t="shared" si="62"/>
        <v>-150.17922316496455</v>
      </c>
      <c r="DO67" s="126">
        <f t="shared" si="63"/>
        <v>0</v>
      </c>
      <c r="DP67" s="126">
        <f t="shared" si="64"/>
        <v>-569.16077683503545</v>
      </c>
      <c r="DQ67" s="126">
        <f t="shared" si="65"/>
        <v>0</v>
      </c>
      <c r="DR67" s="126">
        <f t="shared" si="66"/>
        <v>0</v>
      </c>
      <c r="DS67" s="126">
        <f t="shared" si="67"/>
        <v>-150.17922316496455</v>
      </c>
      <c r="DT67" s="126">
        <f t="shared" si="68"/>
        <v>0</v>
      </c>
      <c r="DU67" s="126">
        <f t="shared" si="69"/>
        <v>-569.16077683503545</v>
      </c>
      <c r="DV67" s="126">
        <f t="shared" si="70"/>
        <v>0</v>
      </c>
      <c r="DW67" s="126">
        <f t="shared" si="71"/>
        <v>0</v>
      </c>
    </row>
    <row r="68" spans="1:127" customFormat="1" ht="15" customHeight="1" x14ac:dyDescent="0.2">
      <c r="A68" s="166" t="s">
        <v>352</v>
      </c>
      <c r="B68" s="162" t="s">
        <v>300</v>
      </c>
      <c r="C68" s="162" t="s">
        <v>344</v>
      </c>
      <c r="D68" s="162" t="s">
        <v>314</v>
      </c>
      <c r="E68" s="162">
        <v>0</v>
      </c>
      <c r="F68" s="162">
        <v>682.78</v>
      </c>
      <c r="G68" s="183">
        <v>0</v>
      </c>
      <c r="H68" s="167">
        <v>0</v>
      </c>
      <c r="I68" s="151"/>
      <c r="J68" s="187" t="s">
        <v>266</v>
      </c>
      <c r="K68" s="151">
        <v>1</v>
      </c>
      <c r="L68" s="151"/>
      <c r="M68" s="151"/>
      <c r="N68" s="151"/>
      <c r="O68" s="151"/>
      <c r="P68" s="151"/>
      <c r="Q68" s="151"/>
      <c r="R68" s="151"/>
      <c r="S68" s="151"/>
      <c r="T68" s="151"/>
      <c r="U68" s="151"/>
      <c r="V68" s="151"/>
      <c r="W68" s="152">
        <v>1</v>
      </c>
      <c r="X68" s="157">
        <v>0</v>
      </c>
      <c r="Y68" s="157">
        <v>0</v>
      </c>
      <c r="Z68" s="157">
        <v>0</v>
      </c>
      <c r="AA68" s="157">
        <v>0</v>
      </c>
      <c r="AB68" s="157">
        <v>0</v>
      </c>
      <c r="AC68" s="157">
        <v>0</v>
      </c>
      <c r="AD68" s="157">
        <v>0</v>
      </c>
      <c r="AE68" s="157">
        <v>0</v>
      </c>
      <c r="AF68" s="157">
        <v>0</v>
      </c>
      <c r="AG68" s="157">
        <v>0</v>
      </c>
      <c r="AH68" s="157">
        <v>0</v>
      </c>
      <c r="AI68" s="157">
        <v>0</v>
      </c>
      <c r="AJ68" s="151"/>
      <c r="AK68" s="151"/>
      <c r="AL68" s="151"/>
      <c r="AM68" s="151"/>
      <c r="AN68" s="151"/>
      <c r="AO68" s="151">
        <v>1</v>
      </c>
      <c r="AP68" s="151"/>
      <c r="AQ68" s="151"/>
      <c r="AR68" s="151"/>
      <c r="AS68" s="152">
        <v>1</v>
      </c>
      <c r="AT68" s="159">
        <v>0</v>
      </c>
      <c r="AU68" s="159">
        <v>0</v>
      </c>
      <c r="AV68" s="159">
        <v>0</v>
      </c>
      <c r="AW68" s="159">
        <v>0</v>
      </c>
      <c r="AX68" s="159">
        <v>0</v>
      </c>
      <c r="AY68" s="159">
        <v>0</v>
      </c>
      <c r="AZ68" s="159">
        <v>0</v>
      </c>
      <c r="BA68" s="159">
        <v>0</v>
      </c>
      <c r="BB68" s="159">
        <v>0</v>
      </c>
      <c r="BC68" s="159">
        <v>0</v>
      </c>
      <c r="BD68" s="160">
        <v>0</v>
      </c>
      <c r="BE68" s="160">
        <v>0</v>
      </c>
      <c r="BF68" s="160">
        <v>0</v>
      </c>
      <c r="BG68" s="160">
        <v>0</v>
      </c>
      <c r="BH68" s="160">
        <v>0</v>
      </c>
      <c r="BI68" s="151">
        <v>61630000</v>
      </c>
      <c r="BJ68" s="122"/>
      <c r="BK68" s="122"/>
      <c r="BL68" s="122"/>
      <c r="BM68" s="122"/>
      <c r="BN68" s="122"/>
      <c r="BO68" s="122"/>
      <c r="BP68" s="126">
        <f t="shared" si="12"/>
        <v>0</v>
      </c>
      <c r="BQ68" s="126">
        <f t="shared" si="13"/>
        <v>0</v>
      </c>
      <c r="BR68" s="126">
        <f t="shared" si="14"/>
        <v>0</v>
      </c>
      <c r="BS68" s="126">
        <f t="shared" si="15"/>
        <v>0</v>
      </c>
      <c r="BT68" s="126">
        <f t="shared" si="16"/>
        <v>0</v>
      </c>
      <c r="BU68" s="126">
        <f t="shared" si="17"/>
        <v>0</v>
      </c>
      <c r="BV68" s="126">
        <f t="shared" si="18"/>
        <v>0</v>
      </c>
      <c r="BW68" s="126">
        <f t="shared" si="19"/>
        <v>0</v>
      </c>
      <c r="BX68" s="126">
        <f t="shared" si="20"/>
        <v>0</v>
      </c>
      <c r="BY68" s="126">
        <f t="shared" si="21"/>
        <v>0</v>
      </c>
      <c r="BZ68" s="126">
        <f t="shared" si="22"/>
        <v>0</v>
      </c>
      <c r="CA68" s="126">
        <f t="shared" si="23"/>
        <v>0</v>
      </c>
      <c r="CB68" s="126">
        <f t="shared" si="24"/>
        <v>0</v>
      </c>
      <c r="CC68" s="126">
        <f t="shared" si="25"/>
        <v>0</v>
      </c>
      <c r="CD68" s="126">
        <f t="shared" si="26"/>
        <v>0</v>
      </c>
      <c r="CE68" s="126">
        <f t="shared" si="27"/>
        <v>0</v>
      </c>
      <c r="CF68" s="126">
        <f t="shared" si="28"/>
        <v>0</v>
      </c>
      <c r="CG68" s="126">
        <f t="shared" si="29"/>
        <v>0</v>
      </c>
      <c r="CH68" s="126">
        <f t="shared" si="30"/>
        <v>0</v>
      </c>
      <c r="CI68" s="126">
        <f t="shared" si="31"/>
        <v>0</v>
      </c>
      <c r="CJ68" s="126">
        <f t="shared" si="32"/>
        <v>0</v>
      </c>
      <c r="CK68" s="126">
        <f t="shared" si="33"/>
        <v>0</v>
      </c>
      <c r="CL68" s="126">
        <f t="shared" si="34"/>
        <v>0</v>
      </c>
      <c r="CM68" s="126">
        <f t="shared" si="35"/>
        <v>0</v>
      </c>
      <c r="CN68" s="126">
        <f t="shared" si="36"/>
        <v>0</v>
      </c>
      <c r="CO68" s="126">
        <f t="shared" si="37"/>
        <v>0</v>
      </c>
      <c r="CP68" s="126">
        <f t="shared" si="38"/>
        <v>0</v>
      </c>
      <c r="CQ68" s="126">
        <f t="shared" si="39"/>
        <v>0</v>
      </c>
      <c r="CR68" s="126">
        <f t="shared" si="40"/>
        <v>0</v>
      </c>
      <c r="CS68" s="126">
        <f t="shared" si="41"/>
        <v>0</v>
      </c>
      <c r="CT68" s="126">
        <f t="shared" si="42"/>
        <v>0</v>
      </c>
      <c r="CU68" s="126">
        <f t="shared" si="43"/>
        <v>0</v>
      </c>
      <c r="CV68" s="126">
        <f t="shared" si="44"/>
        <v>0</v>
      </c>
      <c r="CW68" s="126">
        <f t="shared" si="45"/>
        <v>0</v>
      </c>
      <c r="CX68" s="126">
        <f t="shared" si="46"/>
        <v>0</v>
      </c>
      <c r="CY68" s="126">
        <f t="shared" si="47"/>
        <v>0</v>
      </c>
      <c r="CZ68" s="126">
        <f t="shared" si="48"/>
        <v>0</v>
      </c>
      <c r="DA68" s="126">
        <f t="shared" si="49"/>
        <v>0</v>
      </c>
      <c r="DB68" s="126">
        <f t="shared" si="50"/>
        <v>0</v>
      </c>
      <c r="DC68" s="126">
        <f t="shared" si="51"/>
        <v>0</v>
      </c>
      <c r="DD68" s="126">
        <f t="shared" si="52"/>
        <v>0</v>
      </c>
      <c r="DE68" s="126">
        <f t="shared" si="53"/>
        <v>0</v>
      </c>
      <c r="DF68" s="126">
        <f t="shared" si="54"/>
        <v>0</v>
      </c>
      <c r="DG68" s="126">
        <f t="shared" si="55"/>
        <v>0</v>
      </c>
      <c r="DH68" s="126">
        <f t="shared" si="56"/>
        <v>0</v>
      </c>
      <c r="DI68" s="126">
        <f t="shared" si="57"/>
        <v>0</v>
      </c>
      <c r="DJ68" s="126">
        <f t="shared" si="58"/>
        <v>0</v>
      </c>
      <c r="DK68" s="126">
        <f t="shared" si="59"/>
        <v>0</v>
      </c>
      <c r="DL68" s="126">
        <f t="shared" si="60"/>
        <v>0</v>
      </c>
      <c r="DM68" s="126">
        <f t="shared" si="61"/>
        <v>0</v>
      </c>
      <c r="DN68" s="126">
        <f t="shared" si="62"/>
        <v>0</v>
      </c>
      <c r="DO68" s="126">
        <f t="shared" si="63"/>
        <v>0</v>
      </c>
      <c r="DP68" s="126">
        <f t="shared" si="64"/>
        <v>0</v>
      </c>
      <c r="DQ68" s="126">
        <f t="shared" si="65"/>
        <v>0</v>
      </c>
      <c r="DR68" s="126">
        <f t="shared" si="66"/>
        <v>0</v>
      </c>
      <c r="DS68" s="126">
        <f t="shared" si="67"/>
        <v>0</v>
      </c>
      <c r="DT68" s="126">
        <f t="shared" si="68"/>
        <v>0</v>
      </c>
      <c r="DU68" s="126">
        <f t="shared" si="69"/>
        <v>0</v>
      </c>
      <c r="DV68" s="126">
        <f t="shared" si="70"/>
        <v>0</v>
      </c>
      <c r="DW68" s="126">
        <f t="shared" si="71"/>
        <v>0</v>
      </c>
    </row>
    <row r="69" spans="1:127" customFormat="1" ht="15" customHeight="1" x14ac:dyDescent="0.2">
      <c r="A69" s="163" t="s">
        <v>353</v>
      </c>
      <c r="B69" s="180" t="s">
        <v>354</v>
      </c>
      <c r="C69" s="180" t="s">
        <v>355</v>
      </c>
      <c r="D69" s="180" t="s">
        <v>314</v>
      </c>
      <c r="E69" s="180">
        <v>1</v>
      </c>
      <c r="F69" s="180">
        <v>700</v>
      </c>
      <c r="G69" s="165">
        <v>-700</v>
      </c>
      <c r="H69" s="179">
        <v>-700</v>
      </c>
      <c r="I69" s="151" t="s">
        <v>356</v>
      </c>
      <c r="J69" s="151" t="s">
        <v>19</v>
      </c>
      <c r="K69" s="177">
        <v>8.3333333333333329E-2</v>
      </c>
      <c r="L69" s="177">
        <v>8.3333333333333329E-2</v>
      </c>
      <c r="M69" s="177">
        <v>8.3333333333333329E-2</v>
      </c>
      <c r="N69" s="177">
        <v>8.3333333333333329E-2</v>
      </c>
      <c r="O69" s="177">
        <v>8.3333333333333329E-2</v>
      </c>
      <c r="P69" s="177">
        <v>8.3333333333333329E-2</v>
      </c>
      <c r="Q69" s="177">
        <v>8.3333333333333329E-2</v>
      </c>
      <c r="R69" s="177">
        <v>8.3333333333333329E-2</v>
      </c>
      <c r="S69" s="177">
        <v>8.3333333333333329E-2</v>
      </c>
      <c r="T69" s="177">
        <v>8.3333333333333329E-2</v>
      </c>
      <c r="U69" s="177">
        <v>8.3333333333333329E-2</v>
      </c>
      <c r="V69" s="177">
        <v>8.3333333333333329E-2</v>
      </c>
      <c r="W69" s="152">
        <v>1</v>
      </c>
      <c r="X69" s="157">
        <v>-58.333333333333329</v>
      </c>
      <c r="Y69" s="157">
        <v>-58.333333333333329</v>
      </c>
      <c r="Z69" s="157">
        <v>-58.333333333333329</v>
      </c>
      <c r="AA69" s="157">
        <v>-58.333333333333329</v>
      </c>
      <c r="AB69" s="157">
        <v>-58.333333333333329</v>
      </c>
      <c r="AC69" s="157">
        <v>-58.333333333333329</v>
      </c>
      <c r="AD69" s="157">
        <v>-58.333333333333329</v>
      </c>
      <c r="AE69" s="157">
        <v>-58.333333333333329</v>
      </c>
      <c r="AF69" s="157">
        <v>-58.333333333333329</v>
      </c>
      <c r="AG69" s="157">
        <v>-58.333333333333329</v>
      </c>
      <c r="AH69" s="157">
        <v>-58.333333333333329</v>
      </c>
      <c r="AI69" s="157">
        <v>-58.333333333333329</v>
      </c>
      <c r="AJ69" s="151">
        <v>0.98</v>
      </c>
      <c r="AK69" s="151"/>
      <c r="AL69" s="151"/>
      <c r="AM69" s="151"/>
      <c r="AN69" s="151"/>
      <c r="AO69" s="151"/>
      <c r="AP69" s="151">
        <v>0.02</v>
      </c>
      <c r="AQ69" s="151"/>
      <c r="AR69" s="151"/>
      <c r="AS69" s="152">
        <v>1</v>
      </c>
      <c r="AT69" s="159">
        <v>-686</v>
      </c>
      <c r="AU69" s="159">
        <v>0</v>
      </c>
      <c r="AV69" s="159">
        <v>0</v>
      </c>
      <c r="AW69" s="159">
        <v>0</v>
      </c>
      <c r="AX69" s="159">
        <v>0</v>
      </c>
      <c r="AY69" s="159">
        <v>0</v>
      </c>
      <c r="AZ69" s="159">
        <v>-14</v>
      </c>
      <c r="BA69" s="159">
        <v>0</v>
      </c>
      <c r="BB69" s="159">
        <v>0</v>
      </c>
      <c r="BC69" s="159">
        <v>-700</v>
      </c>
      <c r="BD69" s="160">
        <v>-686</v>
      </c>
      <c r="BE69" s="160">
        <v>0</v>
      </c>
      <c r="BF69" s="160">
        <v>-14</v>
      </c>
      <c r="BG69" s="160">
        <v>0</v>
      </c>
      <c r="BH69" s="160">
        <v>0</v>
      </c>
      <c r="BI69" s="151">
        <v>61553000</v>
      </c>
      <c r="BJ69" s="122"/>
      <c r="BK69" s="122">
        <f>+IF('FEUILLE 1'!$BJ69="",SUMIFS('FEUILLE 2'!$P:$P,'FEUILLE 2'!$C:$C,"BLF",'FEUILLE 2'!$K:$K,'FEUILLE 1'!$J69),SUMIFS('FEUILLE 2'!$P:$P,'FEUILLE 2'!$C:$C,"BLF",'FEUILLE 2'!$K:$K,'FEUILLE 1'!$J69,'FEUILLE 2'!$B:$B,'FEUILLE 1'!$BJ69))</f>
        <v>0</v>
      </c>
      <c r="BL69" s="122"/>
      <c r="BM69" s="122"/>
      <c r="BN69" s="122"/>
      <c r="BO69" s="122"/>
      <c r="BP69" s="126">
        <f t="shared" ref="BP69:BP132" si="74">+$BD69*$K69</f>
        <v>-57.166666666666664</v>
      </c>
      <c r="BQ69" s="126">
        <f t="shared" ref="BQ69:BQ132" si="75">+$BE69*$K69</f>
        <v>0</v>
      </c>
      <c r="BR69" s="126">
        <f t="shared" ref="BR69:BR132" si="76">+$BF69*$K69</f>
        <v>-1.1666666666666665</v>
      </c>
      <c r="BS69" s="126">
        <f t="shared" ref="BS69:BS132" si="77">+$BG69*$K69</f>
        <v>0</v>
      </c>
      <c r="BT69" s="126">
        <f t="shared" ref="BT69:BT132" si="78">+$BH69*$K69</f>
        <v>0</v>
      </c>
      <c r="BU69" s="126">
        <f t="shared" si="17"/>
        <v>-114.33333333333333</v>
      </c>
      <c r="BV69" s="126">
        <f t="shared" si="18"/>
        <v>0</v>
      </c>
      <c r="BW69" s="126">
        <f t="shared" si="19"/>
        <v>-2.333333333333333</v>
      </c>
      <c r="BX69" s="126">
        <f t="shared" si="20"/>
        <v>0</v>
      </c>
      <c r="BY69" s="126">
        <f t="shared" si="21"/>
        <v>0</v>
      </c>
      <c r="BZ69" s="126">
        <f t="shared" si="22"/>
        <v>-171.5</v>
      </c>
      <c r="CA69" s="126">
        <f t="shared" si="23"/>
        <v>0</v>
      </c>
      <c r="CB69" s="126">
        <f t="shared" si="24"/>
        <v>-3.4999999999999996</v>
      </c>
      <c r="CC69" s="126">
        <f t="shared" si="25"/>
        <v>0</v>
      </c>
      <c r="CD69" s="126">
        <f t="shared" si="26"/>
        <v>0</v>
      </c>
      <c r="CE69" s="126">
        <f t="shared" si="27"/>
        <v>-228.66666666666666</v>
      </c>
      <c r="CF69" s="126">
        <f t="shared" si="28"/>
        <v>0</v>
      </c>
      <c r="CG69" s="126">
        <f t="shared" si="29"/>
        <v>-4.6666666666666661</v>
      </c>
      <c r="CH69" s="126">
        <f t="shared" si="30"/>
        <v>0</v>
      </c>
      <c r="CI69" s="126">
        <f t="shared" si="31"/>
        <v>0</v>
      </c>
      <c r="CJ69" s="126">
        <f t="shared" si="32"/>
        <v>-285.83333333333331</v>
      </c>
      <c r="CK69" s="126">
        <f t="shared" si="33"/>
        <v>0</v>
      </c>
      <c r="CL69" s="126">
        <f t="shared" si="34"/>
        <v>-5.8333333333333321</v>
      </c>
      <c r="CM69" s="126">
        <f t="shared" si="35"/>
        <v>0</v>
      </c>
      <c r="CN69" s="126">
        <f t="shared" si="36"/>
        <v>0</v>
      </c>
      <c r="CO69" s="126">
        <f t="shared" si="37"/>
        <v>-343</v>
      </c>
      <c r="CP69" s="126">
        <f t="shared" si="38"/>
        <v>0</v>
      </c>
      <c r="CQ69" s="126">
        <f t="shared" si="39"/>
        <v>-6.9999999999999982</v>
      </c>
      <c r="CR69" s="126">
        <f t="shared" si="40"/>
        <v>0</v>
      </c>
      <c r="CS69" s="126">
        <f t="shared" si="41"/>
        <v>0</v>
      </c>
      <c r="CT69" s="126">
        <f t="shared" si="42"/>
        <v>-400.16666666666669</v>
      </c>
      <c r="CU69" s="126">
        <f t="shared" si="43"/>
        <v>0</v>
      </c>
      <c r="CV69" s="126">
        <f t="shared" si="44"/>
        <v>-8.1666666666666643</v>
      </c>
      <c r="CW69" s="126">
        <f t="shared" si="45"/>
        <v>0</v>
      </c>
      <c r="CX69" s="126">
        <f t="shared" si="46"/>
        <v>0</v>
      </c>
      <c r="CY69" s="126">
        <f t="shared" si="47"/>
        <v>-457.33333333333337</v>
      </c>
      <c r="CZ69" s="126">
        <f t="shared" si="48"/>
        <v>0</v>
      </c>
      <c r="DA69" s="126">
        <f t="shared" si="49"/>
        <v>-9.3333333333333304</v>
      </c>
      <c r="DB69" s="126">
        <f t="shared" si="50"/>
        <v>0</v>
      </c>
      <c r="DC69" s="126">
        <f t="shared" si="51"/>
        <v>0</v>
      </c>
      <c r="DD69" s="126">
        <f t="shared" si="52"/>
        <v>-514.5</v>
      </c>
      <c r="DE69" s="126">
        <f t="shared" si="53"/>
        <v>0</v>
      </c>
      <c r="DF69" s="126">
        <f t="shared" si="54"/>
        <v>-10.499999999999996</v>
      </c>
      <c r="DG69" s="126">
        <f t="shared" si="55"/>
        <v>0</v>
      </c>
      <c r="DH69" s="126">
        <f t="shared" si="56"/>
        <v>0</v>
      </c>
      <c r="DI69" s="126">
        <f t="shared" si="57"/>
        <v>-571.66666666666663</v>
      </c>
      <c r="DJ69" s="126">
        <f t="shared" si="58"/>
        <v>0</v>
      </c>
      <c r="DK69" s="126">
        <f t="shared" si="59"/>
        <v>-11.666666666666663</v>
      </c>
      <c r="DL69" s="126">
        <f t="shared" si="60"/>
        <v>0</v>
      </c>
      <c r="DM69" s="126">
        <f t="shared" si="61"/>
        <v>0</v>
      </c>
      <c r="DN69" s="126">
        <f t="shared" si="62"/>
        <v>-628.83333333333326</v>
      </c>
      <c r="DO69" s="126">
        <f t="shared" si="63"/>
        <v>0</v>
      </c>
      <c r="DP69" s="126">
        <f t="shared" si="64"/>
        <v>-12.833333333333329</v>
      </c>
      <c r="DQ69" s="126">
        <f t="shared" si="65"/>
        <v>0</v>
      </c>
      <c r="DR69" s="126">
        <f t="shared" si="66"/>
        <v>0</v>
      </c>
      <c r="DS69" s="126">
        <f t="shared" si="67"/>
        <v>-685.99999999999989</v>
      </c>
      <c r="DT69" s="126">
        <f t="shared" si="68"/>
        <v>0</v>
      </c>
      <c r="DU69" s="126">
        <f t="shared" si="69"/>
        <v>-13.999999999999995</v>
      </c>
      <c r="DV69" s="126">
        <f t="shared" si="70"/>
        <v>0</v>
      </c>
      <c r="DW69" s="126">
        <f t="shared" si="71"/>
        <v>0</v>
      </c>
    </row>
    <row r="70" spans="1:127" customFormat="1" ht="15" customHeight="1" x14ac:dyDescent="0.2">
      <c r="A70" s="163" t="s">
        <v>357</v>
      </c>
      <c r="B70" s="180" t="s">
        <v>354</v>
      </c>
      <c r="C70" s="180" t="s">
        <v>355</v>
      </c>
      <c r="D70" s="180" t="s">
        <v>314</v>
      </c>
      <c r="E70" s="180">
        <v>1</v>
      </c>
      <c r="F70" s="180">
        <v>700</v>
      </c>
      <c r="G70" s="165">
        <v>-700</v>
      </c>
      <c r="H70" s="179">
        <v>-700</v>
      </c>
      <c r="I70" s="151" t="s">
        <v>356</v>
      </c>
      <c r="J70" s="151" t="s">
        <v>19</v>
      </c>
      <c r="K70" s="177">
        <v>8.3333333333333329E-2</v>
      </c>
      <c r="L70" s="177">
        <v>8.3333333333333329E-2</v>
      </c>
      <c r="M70" s="177">
        <v>8.3333333333333329E-2</v>
      </c>
      <c r="N70" s="177">
        <v>8.3333333333333329E-2</v>
      </c>
      <c r="O70" s="177">
        <v>8.3333333333333329E-2</v>
      </c>
      <c r="P70" s="177">
        <v>8.3333333333333329E-2</v>
      </c>
      <c r="Q70" s="177">
        <v>8.3333333333333329E-2</v>
      </c>
      <c r="R70" s="177">
        <v>8.3333333333333329E-2</v>
      </c>
      <c r="S70" s="177">
        <v>8.3333333333333329E-2</v>
      </c>
      <c r="T70" s="177">
        <v>8.3333333333333329E-2</v>
      </c>
      <c r="U70" s="177">
        <v>8.3333333333333329E-2</v>
      </c>
      <c r="V70" s="177">
        <v>8.3333333333333329E-2</v>
      </c>
      <c r="W70" s="152">
        <v>1</v>
      </c>
      <c r="X70" s="157">
        <v>-58.333333333333329</v>
      </c>
      <c r="Y70" s="157">
        <v>-58.333333333333329</v>
      </c>
      <c r="Z70" s="157">
        <v>-58.333333333333329</v>
      </c>
      <c r="AA70" s="157">
        <v>-58.333333333333329</v>
      </c>
      <c r="AB70" s="157">
        <v>-58.333333333333329</v>
      </c>
      <c r="AC70" s="157">
        <v>-58.333333333333329</v>
      </c>
      <c r="AD70" s="157">
        <v>-58.333333333333329</v>
      </c>
      <c r="AE70" s="157">
        <v>-58.333333333333329</v>
      </c>
      <c r="AF70" s="157">
        <v>-58.333333333333329</v>
      </c>
      <c r="AG70" s="157">
        <v>-58.333333333333329</v>
      </c>
      <c r="AH70" s="157">
        <v>-58.333333333333329</v>
      </c>
      <c r="AI70" s="157">
        <v>-58.333333333333329</v>
      </c>
      <c r="AJ70" s="151">
        <v>0.98</v>
      </c>
      <c r="AK70" s="151"/>
      <c r="AL70" s="151"/>
      <c r="AM70" s="151"/>
      <c r="AN70" s="151"/>
      <c r="AO70" s="151"/>
      <c r="AP70" s="151">
        <v>0.02</v>
      </c>
      <c r="AQ70" s="151"/>
      <c r="AR70" s="151"/>
      <c r="AS70" s="152">
        <v>1</v>
      </c>
      <c r="AT70" s="159">
        <v>-686</v>
      </c>
      <c r="AU70" s="159">
        <v>0</v>
      </c>
      <c r="AV70" s="159">
        <v>0</v>
      </c>
      <c r="AW70" s="159">
        <v>0</v>
      </c>
      <c r="AX70" s="159">
        <v>0</v>
      </c>
      <c r="AY70" s="159">
        <v>0</v>
      </c>
      <c r="AZ70" s="159">
        <v>-14</v>
      </c>
      <c r="BA70" s="159">
        <v>0</v>
      </c>
      <c r="BB70" s="159">
        <v>0</v>
      </c>
      <c r="BC70" s="159">
        <v>-700</v>
      </c>
      <c r="BD70" s="160">
        <v>-686</v>
      </c>
      <c r="BE70" s="160">
        <v>0</v>
      </c>
      <c r="BF70" s="160">
        <v>-14</v>
      </c>
      <c r="BG70" s="160">
        <v>0</v>
      </c>
      <c r="BH70" s="160">
        <v>0</v>
      </c>
      <c r="BI70" s="151">
        <v>61553000</v>
      </c>
      <c r="BJ70" s="122"/>
      <c r="BK70" s="122">
        <f>+IF('FEUILLE 1'!$BJ70="",SUMIFS('FEUILLE 2'!$P:$P,'FEUILLE 2'!$C:$C,"BLF",'FEUILLE 2'!$K:$K,'FEUILLE 1'!$J70),SUMIFS('FEUILLE 2'!$P:$P,'FEUILLE 2'!$C:$C,"BLF",'FEUILLE 2'!$K:$K,'FEUILLE 1'!$J70,'FEUILLE 2'!$B:$B,'FEUILLE 1'!$BJ70))</f>
        <v>0</v>
      </c>
      <c r="BL70" s="122"/>
      <c r="BM70" s="122"/>
      <c r="BN70" s="122"/>
      <c r="BO70" s="122"/>
      <c r="BP70" s="126">
        <f t="shared" si="74"/>
        <v>-57.166666666666664</v>
      </c>
      <c r="BQ70" s="126">
        <f t="shared" si="75"/>
        <v>0</v>
      </c>
      <c r="BR70" s="126">
        <f t="shared" si="76"/>
        <v>-1.1666666666666665</v>
      </c>
      <c r="BS70" s="126">
        <f t="shared" si="77"/>
        <v>0</v>
      </c>
      <c r="BT70" s="126">
        <f t="shared" si="78"/>
        <v>0</v>
      </c>
      <c r="BU70" s="126">
        <f t="shared" ref="BU70:BU133" si="79">BP70+$BD70*$L70</f>
        <v>-114.33333333333333</v>
      </c>
      <c r="BV70" s="126">
        <f t="shared" ref="BV70:BV133" si="80">BQ70+$BE70*$L70</f>
        <v>0</v>
      </c>
      <c r="BW70" s="126">
        <f t="shared" ref="BW70:BW133" si="81">BR70+$BF70*$L70</f>
        <v>-2.333333333333333</v>
      </c>
      <c r="BX70" s="126">
        <f t="shared" ref="BX70:BX133" si="82">BS70+$BG70*$L70</f>
        <v>0</v>
      </c>
      <c r="BY70" s="126">
        <f t="shared" ref="BY70:BY133" si="83">BT70+$BH70*$L70</f>
        <v>0</v>
      </c>
      <c r="BZ70" s="126">
        <f t="shared" ref="BZ70:BZ133" si="84">BU70+$BD70*$M70</f>
        <v>-171.5</v>
      </c>
      <c r="CA70" s="126">
        <f t="shared" ref="CA70:CA133" si="85">BV70+$BE70*$M70</f>
        <v>0</v>
      </c>
      <c r="CB70" s="126">
        <f t="shared" ref="CB70:CB133" si="86">BW70+$BF70*$M70</f>
        <v>-3.4999999999999996</v>
      </c>
      <c r="CC70" s="126">
        <f t="shared" ref="CC70:CC133" si="87">BX70+$BG70*$M70</f>
        <v>0</v>
      </c>
      <c r="CD70" s="126">
        <f t="shared" ref="CD70:CD133" si="88">BY70+$BH70*$M70</f>
        <v>0</v>
      </c>
      <c r="CE70" s="126">
        <f t="shared" ref="CE70:CE133" si="89">BZ70+$BD70*$N70</f>
        <v>-228.66666666666666</v>
      </c>
      <c r="CF70" s="126">
        <f t="shared" ref="CF70:CF133" si="90">CA70+$BE70*$N70</f>
        <v>0</v>
      </c>
      <c r="CG70" s="126">
        <f t="shared" ref="CG70:CG133" si="91">CB70+$BF70*$N70</f>
        <v>-4.6666666666666661</v>
      </c>
      <c r="CH70" s="126">
        <f t="shared" ref="CH70:CH133" si="92">CC70+$BG70*$N70</f>
        <v>0</v>
      </c>
      <c r="CI70" s="126">
        <f t="shared" ref="CI70:CI133" si="93">CD70+$BH70*$N70</f>
        <v>0</v>
      </c>
      <c r="CJ70" s="126">
        <f t="shared" ref="CJ70:CJ133" si="94">CE70+$BD70*$O70</f>
        <v>-285.83333333333331</v>
      </c>
      <c r="CK70" s="126">
        <f t="shared" ref="CK70:CK133" si="95">CF70+$BE70*$O70</f>
        <v>0</v>
      </c>
      <c r="CL70" s="126">
        <f t="shared" ref="CL70:CL133" si="96">CG70+$BF70*$O70</f>
        <v>-5.8333333333333321</v>
      </c>
      <c r="CM70" s="126">
        <f t="shared" ref="CM70:CM133" si="97">CH70+$BG70*$O70</f>
        <v>0</v>
      </c>
      <c r="CN70" s="126">
        <f t="shared" ref="CN70:CN133" si="98">CI70+$BH70*$O70</f>
        <v>0</v>
      </c>
      <c r="CO70" s="126">
        <f t="shared" ref="CO70:CO133" si="99">CJ70+$BD70*$P70</f>
        <v>-343</v>
      </c>
      <c r="CP70" s="126">
        <f t="shared" ref="CP70:CP133" si="100">CK70+$BE70*$P70</f>
        <v>0</v>
      </c>
      <c r="CQ70" s="126">
        <f t="shared" ref="CQ70:CQ133" si="101">CL70+$BF70*$P70</f>
        <v>-6.9999999999999982</v>
      </c>
      <c r="CR70" s="126">
        <f t="shared" ref="CR70:CR133" si="102">CM70+$BG70*$P70</f>
        <v>0</v>
      </c>
      <c r="CS70" s="126">
        <f t="shared" ref="CS70:CS133" si="103">CN70+$BH70*$P70</f>
        <v>0</v>
      </c>
      <c r="CT70" s="126">
        <f t="shared" ref="CT70:CT133" si="104">CO70+$BD70*$Q70</f>
        <v>-400.16666666666669</v>
      </c>
      <c r="CU70" s="126">
        <f t="shared" ref="CU70:CU133" si="105">CP70+$BE70*$Q70</f>
        <v>0</v>
      </c>
      <c r="CV70" s="126">
        <f t="shared" ref="CV70:CV133" si="106">CQ70+$BF70*$Q70</f>
        <v>-8.1666666666666643</v>
      </c>
      <c r="CW70" s="126">
        <f t="shared" ref="CW70:CW133" si="107">CR70+$BG70*$Q70</f>
        <v>0</v>
      </c>
      <c r="CX70" s="126">
        <f t="shared" ref="CX70:CX133" si="108">CS70+$BH70*$Q70</f>
        <v>0</v>
      </c>
      <c r="CY70" s="126">
        <f t="shared" ref="CY70:CY133" si="109">CT70+$BD70*$R70</f>
        <v>-457.33333333333337</v>
      </c>
      <c r="CZ70" s="126">
        <f t="shared" ref="CZ70:CZ133" si="110">CU70+$BE70*$R70</f>
        <v>0</v>
      </c>
      <c r="DA70" s="126">
        <f t="shared" ref="DA70:DA133" si="111">CV70+$BF70*$R70</f>
        <v>-9.3333333333333304</v>
      </c>
      <c r="DB70" s="126">
        <f t="shared" ref="DB70:DB133" si="112">CW70+$BG70*$R70</f>
        <v>0</v>
      </c>
      <c r="DC70" s="126">
        <f t="shared" ref="DC70:DC133" si="113">CX70+$BH70*$R70</f>
        <v>0</v>
      </c>
      <c r="DD70" s="126">
        <f t="shared" ref="DD70:DD133" si="114">CY70+$BD70*$S70</f>
        <v>-514.5</v>
      </c>
      <c r="DE70" s="126">
        <f t="shared" ref="DE70:DE133" si="115">CZ70+$BE70*$S70</f>
        <v>0</v>
      </c>
      <c r="DF70" s="126">
        <f t="shared" ref="DF70:DF133" si="116">DA70+$BF70*$S70</f>
        <v>-10.499999999999996</v>
      </c>
      <c r="DG70" s="126">
        <f t="shared" ref="DG70:DG133" si="117">DB70+$BG70*$S70</f>
        <v>0</v>
      </c>
      <c r="DH70" s="126">
        <f t="shared" ref="DH70:DH133" si="118">DC70+$BH70*$S70</f>
        <v>0</v>
      </c>
      <c r="DI70" s="126">
        <f t="shared" ref="DI70:DI133" si="119">DD70+$BD70*$T70</f>
        <v>-571.66666666666663</v>
      </c>
      <c r="DJ70" s="126">
        <f t="shared" ref="DJ70:DJ133" si="120">DE70+$BE70*$T70</f>
        <v>0</v>
      </c>
      <c r="DK70" s="126">
        <f t="shared" ref="DK70:DK133" si="121">DF70+$BF70*$T70</f>
        <v>-11.666666666666663</v>
      </c>
      <c r="DL70" s="126">
        <f t="shared" ref="DL70:DL133" si="122">DG70+$BG70*$T70</f>
        <v>0</v>
      </c>
      <c r="DM70" s="126">
        <f t="shared" ref="DM70:DM133" si="123">DH70+$BH70*$T70</f>
        <v>0</v>
      </c>
      <c r="DN70" s="126">
        <f t="shared" ref="DN70:DN133" si="124">DI70+$BD70*$U70</f>
        <v>-628.83333333333326</v>
      </c>
      <c r="DO70" s="126">
        <f t="shared" ref="DO70:DO133" si="125">DJ70+$BE70*$U70</f>
        <v>0</v>
      </c>
      <c r="DP70" s="126">
        <f t="shared" ref="DP70:DP133" si="126">DK70+$BF70*$U70</f>
        <v>-12.833333333333329</v>
      </c>
      <c r="DQ70" s="126">
        <f t="shared" ref="DQ70:DQ133" si="127">DL70+$BG70*$U70</f>
        <v>0</v>
      </c>
      <c r="DR70" s="126">
        <f t="shared" ref="DR70:DR133" si="128">DM70+$BH70*$U70</f>
        <v>0</v>
      </c>
      <c r="DS70" s="126">
        <f t="shared" ref="DS70:DS133" si="129">DN70+$BD70*$V70</f>
        <v>-685.99999999999989</v>
      </c>
      <c r="DT70" s="126">
        <f t="shared" ref="DT70:DT133" si="130">DO70+$BE70*$V70</f>
        <v>0</v>
      </c>
      <c r="DU70" s="126">
        <f t="shared" ref="DU70:DU133" si="131">DP70+$BF70*$V70</f>
        <v>-13.999999999999995</v>
      </c>
      <c r="DV70" s="126">
        <f t="shared" ref="DV70:DV133" si="132">DQ70+$BG70*$V70</f>
        <v>0</v>
      </c>
      <c r="DW70" s="126">
        <f t="shared" ref="DW70:DW133" si="133">DR70+$BH70*$V70</f>
        <v>0</v>
      </c>
    </row>
    <row r="71" spans="1:127" customFormat="1" ht="15" customHeight="1" x14ac:dyDescent="0.2">
      <c r="A71" s="163" t="s">
        <v>358</v>
      </c>
      <c r="B71" s="180" t="s">
        <v>354</v>
      </c>
      <c r="C71" s="180" t="s">
        <v>355</v>
      </c>
      <c r="D71" s="180" t="s">
        <v>314</v>
      </c>
      <c r="E71" s="180">
        <v>1</v>
      </c>
      <c r="F71" s="180">
        <v>700</v>
      </c>
      <c r="G71" s="165">
        <v>-700</v>
      </c>
      <c r="H71" s="179">
        <v>-700</v>
      </c>
      <c r="I71" s="151" t="s">
        <v>356</v>
      </c>
      <c r="J71" s="151" t="s">
        <v>19</v>
      </c>
      <c r="K71" s="177">
        <v>8.3333333333333329E-2</v>
      </c>
      <c r="L71" s="177">
        <v>8.3333333333333329E-2</v>
      </c>
      <c r="M71" s="177">
        <v>8.3333333333333329E-2</v>
      </c>
      <c r="N71" s="177">
        <v>8.3333333333333329E-2</v>
      </c>
      <c r="O71" s="177">
        <v>8.3333333333333329E-2</v>
      </c>
      <c r="P71" s="177">
        <v>8.3333333333333329E-2</v>
      </c>
      <c r="Q71" s="177">
        <v>8.3333333333333329E-2</v>
      </c>
      <c r="R71" s="177">
        <v>8.3333333333333329E-2</v>
      </c>
      <c r="S71" s="177">
        <v>8.3333333333333329E-2</v>
      </c>
      <c r="T71" s="177">
        <v>8.3333333333333329E-2</v>
      </c>
      <c r="U71" s="177">
        <v>8.3333333333333329E-2</v>
      </c>
      <c r="V71" s="177">
        <v>8.3333333333333329E-2</v>
      </c>
      <c r="W71" s="152">
        <v>1</v>
      </c>
      <c r="X71" s="157">
        <v>-58.333333333333329</v>
      </c>
      <c r="Y71" s="157">
        <v>-58.333333333333329</v>
      </c>
      <c r="Z71" s="157">
        <v>-58.333333333333329</v>
      </c>
      <c r="AA71" s="157">
        <v>-58.333333333333329</v>
      </c>
      <c r="AB71" s="157">
        <v>-58.333333333333329</v>
      </c>
      <c r="AC71" s="157">
        <v>-58.333333333333329</v>
      </c>
      <c r="AD71" s="157">
        <v>-58.333333333333329</v>
      </c>
      <c r="AE71" s="157">
        <v>-58.333333333333329</v>
      </c>
      <c r="AF71" s="157">
        <v>-58.333333333333329</v>
      </c>
      <c r="AG71" s="157">
        <v>-58.333333333333329</v>
      </c>
      <c r="AH71" s="157">
        <v>-58.333333333333329</v>
      </c>
      <c r="AI71" s="157">
        <v>-58.333333333333329</v>
      </c>
      <c r="AJ71" s="151">
        <v>0.98</v>
      </c>
      <c r="AK71" s="151"/>
      <c r="AL71" s="151"/>
      <c r="AM71" s="151"/>
      <c r="AN71" s="151"/>
      <c r="AO71" s="151"/>
      <c r="AP71" s="151">
        <v>0.02</v>
      </c>
      <c r="AQ71" s="151"/>
      <c r="AR71" s="151"/>
      <c r="AS71" s="152">
        <v>1</v>
      </c>
      <c r="AT71" s="159">
        <v>-686</v>
      </c>
      <c r="AU71" s="159">
        <v>0</v>
      </c>
      <c r="AV71" s="159">
        <v>0</v>
      </c>
      <c r="AW71" s="159">
        <v>0</v>
      </c>
      <c r="AX71" s="159">
        <v>0</v>
      </c>
      <c r="AY71" s="159">
        <v>0</v>
      </c>
      <c r="AZ71" s="159">
        <v>-14</v>
      </c>
      <c r="BA71" s="159">
        <v>0</v>
      </c>
      <c r="BB71" s="159">
        <v>0</v>
      </c>
      <c r="BC71" s="159">
        <v>-700</v>
      </c>
      <c r="BD71" s="160">
        <v>-686</v>
      </c>
      <c r="BE71" s="160">
        <v>0</v>
      </c>
      <c r="BF71" s="160">
        <v>-14</v>
      </c>
      <c r="BG71" s="160">
        <v>0</v>
      </c>
      <c r="BH71" s="160">
        <v>0</v>
      </c>
      <c r="BI71" s="151">
        <v>61553000</v>
      </c>
      <c r="BJ71" s="122"/>
      <c r="BK71" s="122">
        <f>+IF('FEUILLE 1'!$BJ71="",SUMIFS('FEUILLE 2'!$P:$P,'FEUILLE 2'!$C:$C,"BLF",'FEUILLE 2'!$K:$K,'FEUILLE 1'!$J71),SUMIFS('FEUILLE 2'!$P:$P,'FEUILLE 2'!$C:$C,"BLF",'FEUILLE 2'!$K:$K,'FEUILLE 1'!$J71,'FEUILLE 2'!$B:$B,'FEUILLE 1'!$BJ71))</f>
        <v>0</v>
      </c>
      <c r="BL71" s="122"/>
      <c r="BM71" s="122"/>
      <c r="BN71" s="122"/>
      <c r="BO71" s="122"/>
      <c r="BP71" s="126">
        <f t="shared" si="74"/>
        <v>-57.166666666666664</v>
      </c>
      <c r="BQ71" s="126">
        <f t="shared" si="75"/>
        <v>0</v>
      </c>
      <c r="BR71" s="126">
        <f t="shared" si="76"/>
        <v>-1.1666666666666665</v>
      </c>
      <c r="BS71" s="126">
        <f t="shared" si="77"/>
        <v>0</v>
      </c>
      <c r="BT71" s="126">
        <f t="shared" si="78"/>
        <v>0</v>
      </c>
      <c r="BU71" s="126">
        <f t="shared" si="79"/>
        <v>-114.33333333333333</v>
      </c>
      <c r="BV71" s="126">
        <f t="shared" si="80"/>
        <v>0</v>
      </c>
      <c r="BW71" s="126">
        <f t="shared" si="81"/>
        <v>-2.333333333333333</v>
      </c>
      <c r="BX71" s="126">
        <f t="shared" si="82"/>
        <v>0</v>
      </c>
      <c r="BY71" s="126">
        <f t="shared" si="83"/>
        <v>0</v>
      </c>
      <c r="BZ71" s="126">
        <f t="shared" si="84"/>
        <v>-171.5</v>
      </c>
      <c r="CA71" s="126">
        <f t="shared" si="85"/>
        <v>0</v>
      </c>
      <c r="CB71" s="126">
        <f t="shared" si="86"/>
        <v>-3.4999999999999996</v>
      </c>
      <c r="CC71" s="126">
        <f t="shared" si="87"/>
        <v>0</v>
      </c>
      <c r="CD71" s="126">
        <f t="shared" si="88"/>
        <v>0</v>
      </c>
      <c r="CE71" s="126">
        <f t="shared" si="89"/>
        <v>-228.66666666666666</v>
      </c>
      <c r="CF71" s="126">
        <f t="shared" si="90"/>
        <v>0</v>
      </c>
      <c r="CG71" s="126">
        <f t="shared" si="91"/>
        <v>-4.6666666666666661</v>
      </c>
      <c r="CH71" s="126">
        <f t="shared" si="92"/>
        <v>0</v>
      </c>
      <c r="CI71" s="126">
        <f t="shared" si="93"/>
        <v>0</v>
      </c>
      <c r="CJ71" s="126">
        <f t="shared" si="94"/>
        <v>-285.83333333333331</v>
      </c>
      <c r="CK71" s="126">
        <f t="shared" si="95"/>
        <v>0</v>
      </c>
      <c r="CL71" s="126">
        <f t="shared" si="96"/>
        <v>-5.8333333333333321</v>
      </c>
      <c r="CM71" s="126">
        <f t="shared" si="97"/>
        <v>0</v>
      </c>
      <c r="CN71" s="126">
        <f t="shared" si="98"/>
        <v>0</v>
      </c>
      <c r="CO71" s="126">
        <f t="shared" si="99"/>
        <v>-343</v>
      </c>
      <c r="CP71" s="126">
        <f t="shared" si="100"/>
        <v>0</v>
      </c>
      <c r="CQ71" s="126">
        <f t="shared" si="101"/>
        <v>-6.9999999999999982</v>
      </c>
      <c r="CR71" s="126">
        <f t="shared" si="102"/>
        <v>0</v>
      </c>
      <c r="CS71" s="126">
        <f t="shared" si="103"/>
        <v>0</v>
      </c>
      <c r="CT71" s="126">
        <f t="shared" si="104"/>
        <v>-400.16666666666669</v>
      </c>
      <c r="CU71" s="126">
        <f t="shared" si="105"/>
        <v>0</v>
      </c>
      <c r="CV71" s="126">
        <f t="shared" si="106"/>
        <v>-8.1666666666666643</v>
      </c>
      <c r="CW71" s="126">
        <f t="shared" si="107"/>
        <v>0</v>
      </c>
      <c r="CX71" s="126">
        <f t="shared" si="108"/>
        <v>0</v>
      </c>
      <c r="CY71" s="126">
        <f t="shared" si="109"/>
        <v>-457.33333333333337</v>
      </c>
      <c r="CZ71" s="126">
        <f t="shared" si="110"/>
        <v>0</v>
      </c>
      <c r="DA71" s="126">
        <f t="shared" si="111"/>
        <v>-9.3333333333333304</v>
      </c>
      <c r="DB71" s="126">
        <f t="shared" si="112"/>
        <v>0</v>
      </c>
      <c r="DC71" s="126">
        <f t="shared" si="113"/>
        <v>0</v>
      </c>
      <c r="DD71" s="126">
        <f t="shared" si="114"/>
        <v>-514.5</v>
      </c>
      <c r="DE71" s="126">
        <f t="shared" si="115"/>
        <v>0</v>
      </c>
      <c r="DF71" s="126">
        <f t="shared" si="116"/>
        <v>-10.499999999999996</v>
      </c>
      <c r="DG71" s="126">
        <f t="shared" si="117"/>
        <v>0</v>
      </c>
      <c r="DH71" s="126">
        <f t="shared" si="118"/>
        <v>0</v>
      </c>
      <c r="DI71" s="126">
        <f t="shared" si="119"/>
        <v>-571.66666666666663</v>
      </c>
      <c r="DJ71" s="126">
        <f t="shared" si="120"/>
        <v>0</v>
      </c>
      <c r="DK71" s="126">
        <f t="shared" si="121"/>
        <v>-11.666666666666663</v>
      </c>
      <c r="DL71" s="126">
        <f t="shared" si="122"/>
        <v>0</v>
      </c>
      <c r="DM71" s="126">
        <f t="shared" si="123"/>
        <v>0</v>
      </c>
      <c r="DN71" s="126">
        <f t="shared" si="124"/>
        <v>-628.83333333333326</v>
      </c>
      <c r="DO71" s="126">
        <f t="shared" si="125"/>
        <v>0</v>
      </c>
      <c r="DP71" s="126">
        <f t="shared" si="126"/>
        <v>-12.833333333333329</v>
      </c>
      <c r="DQ71" s="126">
        <f t="shared" si="127"/>
        <v>0</v>
      </c>
      <c r="DR71" s="126">
        <f t="shared" si="128"/>
        <v>0</v>
      </c>
      <c r="DS71" s="126">
        <f t="shared" si="129"/>
        <v>-685.99999999999989</v>
      </c>
      <c r="DT71" s="126">
        <f t="shared" si="130"/>
        <v>0</v>
      </c>
      <c r="DU71" s="126">
        <f t="shared" si="131"/>
        <v>-13.999999999999995</v>
      </c>
      <c r="DV71" s="126">
        <f t="shared" si="132"/>
        <v>0</v>
      </c>
      <c r="DW71" s="126">
        <f t="shared" si="133"/>
        <v>0</v>
      </c>
    </row>
    <row r="72" spans="1:127" customFormat="1" ht="15" customHeight="1" x14ac:dyDescent="0.2">
      <c r="A72" s="163" t="s">
        <v>359</v>
      </c>
      <c r="B72" s="180" t="s">
        <v>354</v>
      </c>
      <c r="C72" s="180" t="s">
        <v>355</v>
      </c>
      <c r="D72" s="180" t="s">
        <v>314</v>
      </c>
      <c r="E72" s="180">
        <v>1</v>
      </c>
      <c r="F72" s="180">
        <v>700</v>
      </c>
      <c r="G72" s="165">
        <v>-700</v>
      </c>
      <c r="H72" s="179">
        <v>-700</v>
      </c>
      <c r="I72" s="151" t="s">
        <v>356</v>
      </c>
      <c r="J72" s="151" t="s">
        <v>19</v>
      </c>
      <c r="K72" s="177">
        <v>8.3333333333333329E-2</v>
      </c>
      <c r="L72" s="177">
        <v>8.3333333333333329E-2</v>
      </c>
      <c r="M72" s="177">
        <v>8.3333333333333329E-2</v>
      </c>
      <c r="N72" s="177">
        <v>8.3333333333333329E-2</v>
      </c>
      <c r="O72" s="177">
        <v>8.3333333333333329E-2</v>
      </c>
      <c r="P72" s="177">
        <v>8.3333333333333329E-2</v>
      </c>
      <c r="Q72" s="177">
        <v>8.3333333333333329E-2</v>
      </c>
      <c r="R72" s="177">
        <v>8.3333333333333329E-2</v>
      </c>
      <c r="S72" s="177">
        <v>8.3333333333333329E-2</v>
      </c>
      <c r="T72" s="177">
        <v>8.3333333333333329E-2</v>
      </c>
      <c r="U72" s="177">
        <v>8.3333333333333329E-2</v>
      </c>
      <c r="V72" s="177">
        <v>8.3333333333333329E-2</v>
      </c>
      <c r="W72" s="152">
        <v>1</v>
      </c>
      <c r="X72" s="157">
        <v>-58.333333333333329</v>
      </c>
      <c r="Y72" s="157">
        <v>-58.333333333333329</v>
      </c>
      <c r="Z72" s="157">
        <v>-58.333333333333329</v>
      </c>
      <c r="AA72" s="157">
        <v>-58.333333333333329</v>
      </c>
      <c r="AB72" s="157">
        <v>-58.333333333333329</v>
      </c>
      <c r="AC72" s="157">
        <v>-58.333333333333329</v>
      </c>
      <c r="AD72" s="157">
        <v>-58.333333333333329</v>
      </c>
      <c r="AE72" s="157">
        <v>-58.333333333333329</v>
      </c>
      <c r="AF72" s="157">
        <v>-58.333333333333329</v>
      </c>
      <c r="AG72" s="157">
        <v>-58.333333333333329</v>
      </c>
      <c r="AH72" s="157">
        <v>-58.333333333333329</v>
      </c>
      <c r="AI72" s="157">
        <v>-58.333333333333329</v>
      </c>
      <c r="AJ72" s="151">
        <v>0.20877363022348897</v>
      </c>
      <c r="AK72" s="151">
        <v>0.3852213054503964</v>
      </c>
      <c r="AL72" s="151">
        <v>0.18804621023932344</v>
      </c>
      <c r="AM72" s="151">
        <v>0.12687827083924333</v>
      </c>
      <c r="AN72" s="151">
        <v>9.1080583247547919E-2</v>
      </c>
      <c r="AO72" s="151"/>
      <c r="AP72" s="151"/>
      <c r="AQ72" s="151"/>
      <c r="AR72" s="151"/>
      <c r="AS72" s="152">
        <v>1</v>
      </c>
      <c r="AT72" s="159">
        <v>-146.14154115644229</v>
      </c>
      <c r="AU72" s="159">
        <v>-269.6549138152775</v>
      </c>
      <c r="AV72" s="159">
        <v>-131.6323471675264</v>
      </c>
      <c r="AW72" s="159">
        <v>-88.814789587470329</v>
      </c>
      <c r="AX72" s="159">
        <v>-63.75640827328354</v>
      </c>
      <c r="AY72" s="159">
        <v>0</v>
      </c>
      <c r="AZ72" s="159">
        <v>0</v>
      </c>
      <c r="BA72" s="159">
        <v>0</v>
      </c>
      <c r="BB72" s="159">
        <v>0</v>
      </c>
      <c r="BC72" s="159">
        <v>-700</v>
      </c>
      <c r="BD72" s="160">
        <v>-146.14154115644229</v>
      </c>
      <c r="BE72" s="160">
        <v>0</v>
      </c>
      <c r="BF72" s="160">
        <v>-553.85845884355774</v>
      </c>
      <c r="BG72" s="160">
        <v>0</v>
      </c>
      <c r="BH72" s="160">
        <v>0</v>
      </c>
      <c r="BI72" s="151">
        <v>61553000</v>
      </c>
      <c r="BJ72" s="122"/>
      <c r="BK72" s="122">
        <f>+IF('FEUILLE 1'!$BJ72="",SUMIFS('FEUILLE 2'!$P:$P,'FEUILLE 2'!$C:$C,"BLF",'FEUILLE 2'!$K:$K,'FEUILLE 1'!$J72),SUMIFS('FEUILLE 2'!$P:$P,'FEUILLE 2'!$C:$C,"BLF",'FEUILLE 2'!$K:$K,'FEUILLE 1'!$J72,'FEUILLE 2'!$B:$B,'FEUILLE 1'!$BJ72))</f>
        <v>0</v>
      </c>
      <c r="BL72" s="122"/>
      <c r="BM72" s="122"/>
      <c r="BN72" s="122"/>
      <c r="BO72" s="122"/>
      <c r="BP72" s="126">
        <f t="shared" si="74"/>
        <v>-12.178461763036857</v>
      </c>
      <c r="BQ72" s="126">
        <f t="shared" si="75"/>
        <v>0</v>
      </c>
      <c r="BR72" s="126">
        <f t="shared" si="76"/>
        <v>-46.154871570296478</v>
      </c>
      <c r="BS72" s="126">
        <f t="shared" si="77"/>
        <v>0</v>
      </c>
      <c r="BT72" s="126">
        <f t="shared" si="78"/>
        <v>0</v>
      </c>
      <c r="BU72" s="126">
        <f t="shared" si="79"/>
        <v>-24.356923526073714</v>
      </c>
      <c r="BV72" s="126">
        <f t="shared" si="80"/>
        <v>0</v>
      </c>
      <c r="BW72" s="126">
        <f t="shared" si="81"/>
        <v>-92.309743140592957</v>
      </c>
      <c r="BX72" s="126">
        <f t="shared" si="82"/>
        <v>0</v>
      </c>
      <c r="BY72" s="126">
        <f t="shared" si="83"/>
        <v>0</v>
      </c>
      <c r="BZ72" s="126">
        <f t="shared" si="84"/>
        <v>-36.535385289110572</v>
      </c>
      <c r="CA72" s="126">
        <f t="shared" si="85"/>
        <v>0</v>
      </c>
      <c r="CB72" s="126">
        <f t="shared" si="86"/>
        <v>-138.46461471088944</v>
      </c>
      <c r="CC72" s="126">
        <f t="shared" si="87"/>
        <v>0</v>
      </c>
      <c r="CD72" s="126">
        <f t="shared" si="88"/>
        <v>0</v>
      </c>
      <c r="CE72" s="126">
        <f t="shared" si="89"/>
        <v>-48.713847052147429</v>
      </c>
      <c r="CF72" s="126">
        <f t="shared" si="90"/>
        <v>0</v>
      </c>
      <c r="CG72" s="126">
        <f t="shared" si="91"/>
        <v>-184.61948628118591</v>
      </c>
      <c r="CH72" s="126">
        <f t="shared" si="92"/>
        <v>0</v>
      </c>
      <c r="CI72" s="126">
        <f t="shared" si="93"/>
        <v>0</v>
      </c>
      <c r="CJ72" s="126">
        <f t="shared" si="94"/>
        <v>-60.892308815184286</v>
      </c>
      <c r="CK72" s="126">
        <f t="shared" si="95"/>
        <v>0</v>
      </c>
      <c r="CL72" s="126">
        <f t="shared" si="96"/>
        <v>-230.77435785148239</v>
      </c>
      <c r="CM72" s="126">
        <f t="shared" si="97"/>
        <v>0</v>
      </c>
      <c r="CN72" s="126">
        <f t="shared" si="98"/>
        <v>0</v>
      </c>
      <c r="CO72" s="126">
        <f t="shared" si="99"/>
        <v>-73.070770578221143</v>
      </c>
      <c r="CP72" s="126">
        <f t="shared" si="100"/>
        <v>0</v>
      </c>
      <c r="CQ72" s="126">
        <f t="shared" si="101"/>
        <v>-276.92922942177887</v>
      </c>
      <c r="CR72" s="126">
        <f t="shared" si="102"/>
        <v>0</v>
      </c>
      <c r="CS72" s="126">
        <f t="shared" si="103"/>
        <v>0</v>
      </c>
      <c r="CT72" s="126">
        <f t="shared" si="104"/>
        <v>-85.249232341257994</v>
      </c>
      <c r="CU72" s="126">
        <f t="shared" si="105"/>
        <v>0</v>
      </c>
      <c r="CV72" s="126">
        <f t="shared" si="106"/>
        <v>-323.08410099207538</v>
      </c>
      <c r="CW72" s="126">
        <f t="shared" si="107"/>
        <v>0</v>
      </c>
      <c r="CX72" s="126">
        <f t="shared" si="108"/>
        <v>0</v>
      </c>
      <c r="CY72" s="126">
        <f t="shared" si="109"/>
        <v>-97.427694104294858</v>
      </c>
      <c r="CZ72" s="126">
        <f t="shared" si="110"/>
        <v>0</v>
      </c>
      <c r="DA72" s="126">
        <f t="shared" si="111"/>
        <v>-369.23897256237183</v>
      </c>
      <c r="DB72" s="126">
        <f t="shared" si="112"/>
        <v>0</v>
      </c>
      <c r="DC72" s="126">
        <f t="shared" si="113"/>
        <v>0</v>
      </c>
      <c r="DD72" s="126">
        <f t="shared" si="114"/>
        <v>-109.60615586733172</v>
      </c>
      <c r="DE72" s="126">
        <f t="shared" si="115"/>
        <v>0</v>
      </c>
      <c r="DF72" s="126">
        <f t="shared" si="116"/>
        <v>-415.39384413266828</v>
      </c>
      <c r="DG72" s="126">
        <f t="shared" si="117"/>
        <v>0</v>
      </c>
      <c r="DH72" s="126">
        <f t="shared" si="118"/>
        <v>0</v>
      </c>
      <c r="DI72" s="126">
        <f t="shared" si="119"/>
        <v>-121.78461763036859</v>
      </c>
      <c r="DJ72" s="126">
        <f t="shared" si="120"/>
        <v>0</v>
      </c>
      <c r="DK72" s="126">
        <f t="shared" si="121"/>
        <v>-461.54871570296473</v>
      </c>
      <c r="DL72" s="126">
        <f t="shared" si="122"/>
        <v>0</v>
      </c>
      <c r="DM72" s="126">
        <f t="shared" si="123"/>
        <v>0</v>
      </c>
      <c r="DN72" s="126">
        <f t="shared" si="124"/>
        <v>-133.96307939340545</v>
      </c>
      <c r="DO72" s="126">
        <f t="shared" si="125"/>
        <v>0</v>
      </c>
      <c r="DP72" s="126">
        <f t="shared" si="126"/>
        <v>-507.70358727326118</v>
      </c>
      <c r="DQ72" s="126">
        <f t="shared" si="127"/>
        <v>0</v>
      </c>
      <c r="DR72" s="126">
        <f t="shared" si="128"/>
        <v>0</v>
      </c>
      <c r="DS72" s="126">
        <f t="shared" si="129"/>
        <v>-146.14154115644232</v>
      </c>
      <c r="DT72" s="126">
        <f t="shared" si="130"/>
        <v>0</v>
      </c>
      <c r="DU72" s="126">
        <f t="shared" si="131"/>
        <v>-553.85845884355763</v>
      </c>
      <c r="DV72" s="126">
        <f t="shared" si="132"/>
        <v>0</v>
      </c>
      <c r="DW72" s="126">
        <f t="shared" si="133"/>
        <v>0</v>
      </c>
    </row>
    <row r="73" spans="1:127" customFormat="1" ht="15" customHeight="1" x14ac:dyDescent="0.2">
      <c r="A73" s="163" t="s">
        <v>360</v>
      </c>
      <c r="B73" s="180" t="s">
        <v>354</v>
      </c>
      <c r="C73" s="180" t="s">
        <v>355</v>
      </c>
      <c r="D73" s="180" t="s">
        <v>314</v>
      </c>
      <c r="E73" s="180">
        <v>1</v>
      </c>
      <c r="F73" s="180">
        <v>500</v>
      </c>
      <c r="G73" s="165">
        <v>-500</v>
      </c>
      <c r="H73" s="179">
        <v>-500.00000000000006</v>
      </c>
      <c r="I73" s="151"/>
      <c r="J73" s="151" t="s">
        <v>19</v>
      </c>
      <c r="K73" s="177">
        <v>8.3333333333333329E-2</v>
      </c>
      <c r="L73" s="177">
        <v>8.3333333333333329E-2</v>
      </c>
      <c r="M73" s="177">
        <v>8.3333333333333329E-2</v>
      </c>
      <c r="N73" s="177">
        <v>8.3333333333333329E-2</v>
      </c>
      <c r="O73" s="177">
        <v>8.3333333333333329E-2</v>
      </c>
      <c r="P73" s="177">
        <v>8.3333333333333329E-2</v>
      </c>
      <c r="Q73" s="177">
        <v>8.3333333333333329E-2</v>
      </c>
      <c r="R73" s="177">
        <v>8.3333333333333329E-2</v>
      </c>
      <c r="S73" s="177">
        <v>8.3333333333333329E-2</v>
      </c>
      <c r="T73" s="177">
        <v>8.3333333333333329E-2</v>
      </c>
      <c r="U73" s="177">
        <v>8.3333333333333329E-2</v>
      </c>
      <c r="V73" s="177">
        <v>8.3333333333333329E-2</v>
      </c>
      <c r="W73" s="152">
        <v>1</v>
      </c>
      <c r="X73" s="157">
        <v>-41.666666666666664</v>
      </c>
      <c r="Y73" s="157">
        <v>-41.666666666666664</v>
      </c>
      <c r="Z73" s="157">
        <v>-41.666666666666664</v>
      </c>
      <c r="AA73" s="157">
        <v>-41.666666666666664</v>
      </c>
      <c r="AB73" s="157">
        <v>-41.666666666666664</v>
      </c>
      <c r="AC73" s="157">
        <v>-41.666666666666664</v>
      </c>
      <c r="AD73" s="157">
        <v>-41.666666666666664</v>
      </c>
      <c r="AE73" s="157">
        <v>-41.666666666666664</v>
      </c>
      <c r="AF73" s="157">
        <v>-41.666666666666664</v>
      </c>
      <c r="AG73" s="157">
        <v>-41.666666666666664</v>
      </c>
      <c r="AH73" s="157">
        <v>-41.666666666666664</v>
      </c>
      <c r="AI73" s="157">
        <v>-41.666666666666664</v>
      </c>
      <c r="AJ73" s="151">
        <v>0.20877363022348897</v>
      </c>
      <c r="AK73" s="151">
        <v>0.3852213054503964</v>
      </c>
      <c r="AL73" s="151">
        <v>0.18804621023932344</v>
      </c>
      <c r="AM73" s="151">
        <v>0.12687827083924333</v>
      </c>
      <c r="AN73" s="151">
        <v>9.1080583247547919E-2</v>
      </c>
      <c r="AO73" s="151"/>
      <c r="AP73" s="151"/>
      <c r="AQ73" s="151"/>
      <c r="AR73" s="151"/>
      <c r="AS73" s="152">
        <v>1</v>
      </c>
      <c r="AT73" s="159">
        <v>-104.38681511174448</v>
      </c>
      <c r="AU73" s="159">
        <v>-192.61065272519821</v>
      </c>
      <c r="AV73" s="159">
        <v>-94.023105119661722</v>
      </c>
      <c r="AW73" s="159">
        <v>-63.439135419621664</v>
      </c>
      <c r="AX73" s="159">
        <v>-45.54029162377396</v>
      </c>
      <c r="AY73" s="159">
        <v>0</v>
      </c>
      <c r="AZ73" s="159">
        <v>0</v>
      </c>
      <c r="BA73" s="159">
        <v>0</v>
      </c>
      <c r="BB73" s="159">
        <v>0</v>
      </c>
      <c r="BC73" s="159">
        <v>-500</v>
      </c>
      <c r="BD73" s="160">
        <v>-104.38681511174448</v>
      </c>
      <c r="BE73" s="160">
        <v>0</v>
      </c>
      <c r="BF73" s="160">
        <v>-395.61318488825555</v>
      </c>
      <c r="BG73" s="160">
        <v>0</v>
      </c>
      <c r="BH73" s="160">
        <v>0</v>
      </c>
      <c r="BI73" s="151">
        <v>61553000</v>
      </c>
      <c r="BJ73" s="122"/>
      <c r="BK73" s="122">
        <f>+IF('FEUILLE 1'!$BJ73="",SUMIFS('FEUILLE 2'!$P:$P,'FEUILLE 2'!$C:$C,"BLF",'FEUILLE 2'!$K:$K,'FEUILLE 1'!$J73),SUMIFS('FEUILLE 2'!$P:$P,'FEUILLE 2'!$C:$C,"BLF",'FEUILLE 2'!$K:$K,'FEUILLE 1'!$J73,'FEUILLE 2'!$B:$B,'FEUILLE 1'!$BJ73))</f>
        <v>0</v>
      </c>
      <c r="BL73" s="122"/>
      <c r="BM73" s="122"/>
      <c r="BN73" s="122"/>
      <c r="BO73" s="122"/>
      <c r="BP73" s="126">
        <f t="shared" si="74"/>
        <v>-8.6989012593120396</v>
      </c>
      <c r="BQ73" s="126">
        <f t="shared" si="75"/>
        <v>0</v>
      </c>
      <c r="BR73" s="126">
        <f t="shared" si="76"/>
        <v>-32.967765407354626</v>
      </c>
      <c r="BS73" s="126">
        <f t="shared" si="77"/>
        <v>0</v>
      </c>
      <c r="BT73" s="126">
        <f t="shared" si="78"/>
        <v>0</v>
      </c>
      <c r="BU73" s="126">
        <f t="shared" si="79"/>
        <v>-17.397802518624079</v>
      </c>
      <c r="BV73" s="126">
        <f t="shared" si="80"/>
        <v>0</v>
      </c>
      <c r="BW73" s="126">
        <f t="shared" si="81"/>
        <v>-65.935530814709253</v>
      </c>
      <c r="BX73" s="126">
        <f t="shared" si="82"/>
        <v>0</v>
      </c>
      <c r="BY73" s="126">
        <f t="shared" si="83"/>
        <v>0</v>
      </c>
      <c r="BZ73" s="126">
        <f t="shared" si="84"/>
        <v>-26.096703777936121</v>
      </c>
      <c r="CA73" s="126">
        <f t="shared" si="85"/>
        <v>0</v>
      </c>
      <c r="CB73" s="126">
        <f t="shared" si="86"/>
        <v>-98.903296222063886</v>
      </c>
      <c r="CC73" s="126">
        <f t="shared" si="87"/>
        <v>0</v>
      </c>
      <c r="CD73" s="126">
        <f t="shared" si="88"/>
        <v>0</v>
      </c>
      <c r="CE73" s="126">
        <f t="shared" si="89"/>
        <v>-34.795605037248158</v>
      </c>
      <c r="CF73" s="126">
        <f t="shared" si="90"/>
        <v>0</v>
      </c>
      <c r="CG73" s="126">
        <f t="shared" si="91"/>
        <v>-131.87106162941851</v>
      </c>
      <c r="CH73" s="126">
        <f t="shared" si="92"/>
        <v>0</v>
      </c>
      <c r="CI73" s="126">
        <f t="shared" si="93"/>
        <v>0</v>
      </c>
      <c r="CJ73" s="126">
        <f t="shared" si="94"/>
        <v>-43.494506296560196</v>
      </c>
      <c r="CK73" s="126">
        <f t="shared" si="95"/>
        <v>0</v>
      </c>
      <c r="CL73" s="126">
        <f t="shared" si="96"/>
        <v>-164.83882703677313</v>
      </c>
      <c r="CM73" s="126">
        <f t="shared" si="97"/>
        <v>0</v>
      </c>
      <c r="CN73" s="126">
        <f t="shared" si="98"/>
        <v>0</v>
      </c>
      <c r="CO73" s="126">
        <f t="shared" si="99"/>
        <v>-52.193407555872234</v>
      </c>
      <c r="CP73" s="126">
        <f t="shared" si="100"/>
        <v>0</v>
      </c>
      <c r="CQ73" s="126">
        <f t="shared" si="101"/>
        <v>-197.80659244412774</v>
      </c>
      <c r="CR73" s="126">
        <f t="shared" si="102"/>
        <v>0</v>
      </c>
      <c r="CS73" s="126">
        <f t="shared" si="103"/>
        <v>0</v>
      </c>
      <c r="CT73" s="126">
        <f t="shared" si="104"/>
        <v>-60.892308815184272</v>
      </c>
      <c r="CU73" s="126">
        <f t="shared" si="105"/>
        <v>0</v>
      </c>
      <c r="CV73" s="126">
        <f t="shared" si="106"/>
        <v>-230.77435785148236</v>
      </c>
      <c r="CW73" s="126">
        <f t="shared" si="107"/>
        <v>0</v>
      </c>
      <c r="CX73" s="126">
        <f t="shared" si="108"/>
        <v>0</v>
      </c>
      <c r="CY73" s="126">
        <f t="shared" si="109"/>
        <v>-69.591210074496317</v>
      </c>
      <c r="CZ73" s="126">
        <f t="shared" si="110"/>
        <v>0</v>
      </c>
      <c r="DA73" s="126">
        <f t="shared" si="111"/>
        <v>-263.74212325883701</v>
      </c>
      <c r="DB73" s="126">
        <f t="shared" si="112"/>
        <v>0</v>
      </c>
      <c r="DC73" s="126">
        <f t="shared" si="113"/>
        <v>0</v>
      </c>
      <c r="DD73" s="126">
        <f t="shared" si="114"/>
        <v>-78.290111333808355</v>
      </c>
      <c r="DE73" s="126">
        <f t="shared" si="115"/>
        <v>0</v>
      </c>
      <c r="DF73" s="126">
        <f t="shared" si="116"/>
        <v>-296.70988866619166</v>
      </c>
      <c r="DG73" s="126">
        <f t="shared" si="117"/>
        <v>0</v>
      </c>
      <c r="DH73" s="126">
        <f t="shared" si="118"/>
        <v>0</v>
      </c>
      <c r="DI73" s="126">
        <f t="shared" si="119"/>
        <v>-86.989012593120393</v>
      </c>
      <c r="DJ73" s="126">
        <f t="shared" si="120"/>
        <v>0</v>
      </c>
      <c r="DK73" s="126">
        <f t="shared" si="121"/>
        <v>-329.67765407354631</v>
      </c>
      <c r="DL73" s="126">
        <f t="shared" si="122"/>
        <v>0</v>
      </c>
      <c r="DM73" s="126">
        <f t="shared" si="123"/>
        <v>0</v>
      </c>
      <c r="DN73" s="126">
        <f t="shared" si="124"/>
        <v>-95.68791385243243</v>
      </c>
      <c r="DO73" s="126">
        <f t="shared" si="125"/>
        <v>0</v>
      </c>
      <c r="DP73" s="126">
        <f t="shared" si="126"/>
        <v>-362.64541948090096</v>
      </c>
      <c r="DQ73" s="126">
        <f t="shared" si="127"/>
        <v>0</v>
      </c>
      <c r="DR73" s="126">
        <f t="shared" si="128"/>
        <v>0</v>
      </c>
      <c r="DS73" s="126">
        <f t="shared" si="129"/>
        <v>-104.38681511174447</v>
      </c>
      <c r="DT73" s="126">
        <f t="shared" si="130"/>
        <v>0</v>
      </c>
      <c r="DU73" s="126">
        <f t="shared" si="131"/>
        <v>-395.6131848882556</v>
      </c>
      <c r="DV73" s="126">
        <f t="shared" si="132"/>
        <v>0</v>
      </c>
      <c r="DW73" s="126">
        <f t="shared" si="133"/>
        <v>0</v>
      </c>
    </row>
    <row r="74" spans="1:127" customFormat="1" ht="15" customHeight="1" x14ac:dyDescent="0.2">
      <c r="A74" s="163" t="s">
        <v>361</v>
      </c>
      <c r="B74" s="180" t="s">
        <v>354</v>
      </c>
      <c r="C74" s="180" t="s">
        <v>355</v>
      </c>
      <c r="D74" s="180" t="s">
        <v>314</v>
      </c>
      <c r="E74" s="180">
        <v>1</v>
      </c>
      <c r="F74" s="180">
        <v>500</v>
      </c>
      <c r="G74" s="165">
        <v>-500</v>
      </c>
      <c r="H74" s="179">
        <v>-500.00000000000006</v>
      </c>
      <c r="I74" s="151"/>
      <c r="J74" s="151" t="s">
        <v>19</v>
      </c>
      <c r="K74" s="177">
        <v>8.3333333333333329E-2</v>
      </c>
      <c r="L74" s="177">
        <v>8.3333333333333329E-2</v>
      </c>
      <c r="M74" s="177">
        <v>8.3333333333333329E-2</v>
      </c>
      <c r="N74" s="177">
        <v>8.3333333333333329E-2</v>
      </c>
      <c r="O74" s="177">
        <v>8.3333333333333329E-2</v>
      </c>
      <c r="P74" s="177">
        <v>8.3333333333333329E-2</v>
      </c>
      <c r="Q74" s="177">
        <v>8.3333333333333329E-2</v>
      </c>
      <c r="R74" s="177">
        <v>8.3333333333333329E-2</v>
      </c>
      <c r="S74" s="177">
        <v>8.3333333333333329E-2</v>
      </c>
      <c r="T74" s="177">
        <v>8.3333333333333329E-2</v>
      </c>
      <c r="U74" s="177">
        <v>8.3333333333333329E-2</v>
      </c>
      <c r="V74" s="177">
        <v>8.3333333333333329E-2</v>
      </c>
      <c r="W74" s="152">
        <v>1</v>
      </c>
      <c r="X74" s="157">
        <v>-41.666666666666664</v>
      </c>
      <c r="Y74" s="157">
        <v>-41.666666666666664</v>
      </c>
      <c r="Z74" s="157">
        <v>-41.666666666666664</v>
      </c>
      <c r="AA74" s="157">
        <v>-41.666666666666664</v>
      </c>
      <c r="AB74" s="157">
        <v>-41.666666666666664</v>
      </c>
      <c r="AC74" s="157">
        <v>-41.666666666666664</v>
      </c>
      <c r="AD74" s="157">
        <v>-41.666666666666664</v>
      </c>
      <c r="AE74" s="157">
        <v>-41.666666666666664</v>
      </c>
      <c r="AF74" s="157">
        <v>-41.666666666666664</v>
      </c>
      <c r="AG74" s="157">
        <v>-41.666666666666664</v>
      </c>
      <c r="AH74" s="157">
        <v>-41.666666666666664</v>
      </c>
      <c r="AI74" s="157">
        <v>-41.666666666666664</v>
      </c>
      <c r="AJ74" s="151">
        <v>0.20877363022348897</v>
      </c>
      <c r="AK74" s="151">
        <v>0.3852213054503964</v>
      </c>
      <c r="AL74" s="151">
        <v>0.18804621023932344</v>
      </c>
      <c r="AM74" s="151">
        <v>0.12687827083924333</v>
      </c>
      <c r="AN74" s="151">
        <v>9.1080583247547919E-2</v>
      </c>
      <c r="AO74" s="151"/>
      <c r="AP74" s="151"/>
      <c r="AQ74" s="151"/>
      <c r="AR74" s="151"/>
      <c r="AS74" s="152">
        <v>1</v>
      </c>
      <c r="AT74" s="159">
        <v>-104.38681511174448</v>
      </c>
      <c r="AU74" s="159">
        <v>-192.61065272519821</v>
      </c>
      <c r="AV74" s="159">
        <v>-94.023105119661722</v>
      </c>
      <c r="AW74" s="159">
        <v>-63.439135419621664</v>
      </c>
      <c r="AX74" s="159">
        <v>-45.54029162377396</v>
      </c>
      <c r="AY74" s="159">
        <v>0</v>
      </c>
      <c r="AZ74" s="159">
        <v>0</v>
      </c>
      <c r="BA74" s="159">
        <v>0</v>
      </c>
      <c r="BB74" s="159">
        <v>0</v>
      </c>
      <c r="BC74" s="159">
        <v>-500</v>
      </c>
      <c r="BD74" s="160">
        <v>-104.38681511174448</v>
      </c>
      <c r="BE74" s="160">
        <v>0</v>
      </c>
      <c r="BF74" s="160">
        <v>-395.61318488825555</v>
      </c>
      <c r="BG74" s="160">
        <v>0</v>
      </c>
      <c r="BH74" s="160">
        <v>0</v>
      </c>
      <c r="BI74" s="151">
        <v>61553000</v>
      </c>
      <c r="BJ74" s="122"/>
      <c r="BK74" s="122">
        <f>+IF('FEUILLE 1'!$BJ74="",SUMIFS('FEUILLE 2'!$P:$P,'FEUILLE 2'!$C:$C,"BLF",'FEUILLE 2'!$K:$K,'FEUILLE 1'!$J74),SUMIFS('FEUILLE 2'!$P:$P,'FEUILLE 2'!$C:$C,"BLF",'FEUILLE 2'!$K:$K,'FEUILLE 1'!$J74,'FEUILLE 2'!$B:$B,'FEUILLE 1'!$BJ74))</f>
        <v>0</v>
      </c>
      <c r="BL74" s="122"/>
      <c r="BM74" s="122"/>
      <c r="BN74" s="122"/>
      <c r="BO74" s="122"/>
      <c r="BP74" s="126">
        <f t="shared" si="74"/>
        <v>-8.6989012593120396</v>
      </c>
      <c r="BQ74" s="126">
        <f t="shared" si="75"/>
        <v>0</v>
      </c>
      <c r="BR74" s="126">
        <f t="shared" si="76"/>
        <v>-32.967765407354626</v>
      </c>
      <c r="BS74" s="126">
        <f t="shared" si="77"/>
        <v>0</v>
      </c>
      <c r="BT74" s="126">
        <f t="shared" si="78"/>
        <v>0</v>
      </c>
      <c r="BU74" s="126">
        <f t="shared" si="79"/>
        <v>-17.397802518624079</v>
      </c>
      <c r="BV74" s="126">
        <f t="shared" si="80"/>
        <v>0</v>
      </c>
      <c r="BW74" s="126">
        <f t="shared" si="81"/>
        <v>-65.935530814709253</v>
      </c>
      <c r="BX74" s="126">
        <f t="shared" si="82"/>
        <v>0</v>
      </c>
      <c r="BY74" s="126">
        <f t="shared" si="83"/>
        <v>0</v>
      </c>
      <c r="BZ74" s="126">
        <f t="shared" si="84"/>
        <v>-26.096703777936121</v>
      </c>
      <c r="CA74" s="126">
        <f t="shared" si="85"/>
        <v>0</v>
      </c>
      <c r="CB74" s="126">
        <f t="shared" si="86"/>
        <v>-98.903296222063886</v>
      </c>
      <c r="CC74" s="126">
        <f t="shared" si="87"/>
        <v>0</v>
      </c>
      <c r="CD74" s="126">
        <f t="shared" si="88"/>
        <v>0</v>
      </c>
      <c r="CE74" s="126">
        <f t="shared" si="89"/>
        <v>-34.795605037248158</v>
      </c>
      <c r="CF74" s="126">
        <f t="shared" si="90"/>
        <v>0</v>
      </c>
      <c r="CG74" s="126">
        <f t="shared" si="91"/>
        <v>-131.87106162941851</v>
      </c>
      <c r="CH74" s="126">
        <f t="shared" si="92"/>
        <v>0</v>
      </c>
      <c r="CI74" s="126">
        <f t="shared" si="93"/>
        <v>0</v>
      </c>
      <c r="CJ74" s="126">
        <f t="shared" si="94"/>
        <v>-43.494506296560196</v>
      </c>
      <c r="CK74" s="126">
        <f t="shared" si="95"/>
        <v>0</v>
      </c>
      <c r="CL74" s="126">
        <f t="shared" si="96"/>
        <v>-164.83882703677313</v>
      </c>
      <c r="CM74" s="126">
        <f t="shared" si="97"/>
        <v>0</v>
      </c>
      <c r="CN74" s="126">
        <f t="shared" si="98"/>
        <v>0</v>
      </c>
      <c r="CO74" s="126">
        <f t="shared" si="99"/>
        <v>-52.193407555872234</v>
      </c>
      <c r="CP74" s="126">
        <f t="shared" si="100"/>
        <v>0</v>
      </c>
      <c r="CQ74" s="126">
        <f t="shared" si="101"/>
        <v>-197.80659244412774</v>
      </c>
      <c r="CR74" s="126">
        <f t="shared" si="102"/>
        <v>0</v>
      </c>
      <c r="CS74" s="126">
        <f t="shared" si="103"/>
        <v>0</v>
      </c>
      <c r="CT74" s="126">
        <f t="shared" si="104"/>
        <v>-60.892308815184272</v>
      </c>
      <c r="CU74" s="126">
        <f t="shared" si="105"/>
        <v>0</v>
      </c>
      <c r="CV74" s="126">
        <f t="shared" si="106"/>
        <v>-230.77435785148236</v>
      </c>
      <c r="CW74" s="126">
        <f t="shared" si="107"/>
        <v>0</v>
      </c>
      <c r="CX74" s="126">
        <f t="shared" si="108"/>
        <v>0</v>
      </c>
      <c r="CY74" s="126">
        <f t="shared" si="109"/>
        <v>-69.591210074496317</v>
      </c>
      <c r="CZ74" s="126">
        <f t="shared" si="110"/>
        <v>0</v>
      </c>
      <c r="DA74" s="126">
        <f t="shared" si="111"/>
        <v>-263.74212325883701</v>
      </c>
      <c r="DB74" s="126">
        <f t="shared" si="112"/>
        <v>0</v>
      </c>
      <c r="DC74" s="126">
        <f t="shared" si="113"/>
        <v>0</v>
      </c>
      <c r="DD74" s="126">
        <f t="shared" si="114"/>
        <v>-78.290111333808355</v>
      </c>
      <c r="DE74" s="126">
        <f t="shared" si="115"/>
        <v>0</v>
      </c>
      <c r="DF74" s="126">
        <f t="shared" si="116"/>
        <v>-296.70988866619166</v>
      </c>
      <c r="DG74" s="126">
        <f t="shared" si="117"/>
        <v>0</v>
      </c>
      <c r="DH74" s="126">
        <f t="shared" si="118"/>
        <v>0</v>
      </c>
      <c r="DI74" s="126">
        <f t="shared" si="119"/>
        <v>-86.989012593120393</v>
      </c>
      <c r="DJ74" s="126">
        <f t="shared" si="120"/>
        <v>0</v>
      </c>
      <c r="DK74" s="126">
        <f t="shared" si="121"/>
        <v>-329.67765407354631</v>
      </c>
      <c r="DL74" s="126">
        <f t="shared" si="122"/>
        <v>0</v>
      </c>
      <c r="DM74" s="126">
        <f t="shared" si="123"/>
        <v>0</v>
      </c>
      <c r="DN74" s="126">
        <f t="shared" si="124"/>
        <v>-95.68791385243243</v>
      </c>
      <c r="DO74" s="126">
        <f t="shared" si="125"/>
        <v>0</v>
      </c>
      <c r="DP74" s="126">
        <f t="shared" si="126"/>
        <v>-362.64541948090096</v>
      </c>
      <c r="DQ74" s="126">
        <f t="shared" si="127"/>
        <v>0</v>
      </c>
      <c r="DR74" s="126">
        <f t="shared" si="128"/>
        <v>0</v>
      </c>
      <c r="DS74" s="126">
        <f t="shared" si="129"/>
        <v>-104.38681511174447</v>
      </c>
      <c r="DT74" s="126">
        <f t="shared" si="130"/>
        <v>0</v>
      </c>
      <c r="DU74" s="126">
        <f t="shared" si="131"/>
        <v>-395.6131848882556</v>
      </c>
      <c r="DV74" s="126">
        <f t="shared" si="132"/>
        <v>0</v>
      </c>
      <c r="DW74" s="126">
        <f t="shared" si="133"/>
        <v>0</v>
      </c>
    </row>
    <row r="75" spans="1:127" customFormat="1" ht="15" customHeight="1" x14ac:dyDescent="0.2">
      <c r="A75" s="163" t="s">
        <v>362</v>
      </c>
      <c r="B75" s="180" t="s">
        <v>354</v>
      </c>
      <c r="C75" s="180" t="s">
        <v>355</v>
      </c>
      <c r="D75" s="180" t="s">
        <v>314</v>
      </c>
      <c r="E75" s="180">
        <v>1</v>
      </c>
      <c r="F75" s="180">
        <v>1000</v>
      </c>
      <c r="G75" s="165">
        <v>-1000</v>
      </c>
      <c r="H75" s="179">
        <v>-1000.0000000000001</v>
      </c>
      <c r="I75" s="151"/>
      <c r="J75" s="151" t="s">
        <v>19</v>
      </c>
      <c r="K75" s="177">
        <v>8.3333333333333329E-2</v>
      </c>
      <c r="L75" s="177">
        <v>8.3333333333333329E-2</v>
      </c>
      <c r="M75" s="177">
        <v>8.3333333333333329E-2</v>
      </c>
      <c r="N75" s="177">
        <v>8.3333333333333329E-2</v>
      </c>
      <c r="O75" s="177">
        <v>8.3333333333333329E-2</v>
      </c>
      <c r="P75" s="177">
        <v>8.3333333333333329E-2</v>
      </c>
      <c r="Q75" s="177">
        <v>8.3333333333333329E-2</v>
      </c>
      <c r="R75" s="177">
        <v>8.3333333333333329E-2</v>
      </c>
      <c r="S75" s="177">
        <v>8.3333333333333329E-2</v>
      </c>
      <c r="T75" s="177">
        <v>8.3333333333333329E-2</v>
      </c>
      <c r="U75" s="177">
        <v>8.3333333333333329E-2</v>
      </c>
      <c r="V75" s="177">
        <v>8.3333333333333329E-2</v>
      </c>
      <c r="W75" s="152">
        <v>1</v>
      </c>
      <c r="X75" s="157">
        <v>-83.333333333333329</v>
      </c>
      <c r="Y75" s="157">
        <v>-83.333333333333329</v>
      </c>
      <c r="Z75" s="157">
        <v>-83.333333333333329</v>
      </c>
      <c r="AA75" s="157">
        <v>-83.333333333333329</v>
      </c>
      <c r="AB75" s="157">
        <v>-83.333333333333329</v>
      </c>
      <c r="AC75" s="157">
        <v>-83.333333333333329</v>
      </c>
      <c r="AD75" s="157">
        <v>-83.333333333333329</v>
      </c>
      <c r="AE75" s="157">
        <v>-83.333333333333329</v>
      </c>
      <c r="AF75" s="157">
        <v>-83.333333333333329</v>
      </c>
      <c r="AG75" s="157">
        <v>-83.333333333333329</v>
      </c>
      <c r="AH75" s="157">
        <v>-83.333333333333329</v>
      </c>
      <c r="AI75" s="157">
        <v>-83.333333333333329</v>
      </c>
      <c r="AJ75" s="151">
        <v>0.98</v>
      </c>
      <c r="AK75" s="151"/>
      <c r="AL75" s="151"/>
      <c r="AM75" s="151"/>
      <c r="AN75" s="151"/>
      <c r="AO75" s="151"/>
      <c r="AP75" s="151">
        <v>0.02</v>
      </c>
      <c r="AQ75" s="151"/>
      <c r="AR75" s="151"/>
      <c r="AS75" s="152">
        <v>1</v>
      </c>
      <c r="AT75" s="159">
        <v>-980</v>
      </c>
      <c r="AU75" s="159">
        <v>0</v>
      </c>
      <c r="AV75" s="159">
        <v>0</v>
      </c>
      <c r="AW75" s="159">
        <v>0</v>
      </c>
      <c r="AX75" s="159">
        <v>0</v>
      </c>
      <c r="AY75" s="159">
        <v>0</v>
      </c>
      <c r="AZ75" s="159">
        <v>-20</v>
      </c>
      <c r="BA75" s="159">
        <v>0</v>
      </c>
      <c r="BB75" s="159">
        <v>0</v>
      </c>
      <c r="BC75" s="159">
        <v>-1000</v>
      </c>
      <c r="BD75" s="160">
        <v>-980</v>
      </c>
      <c r="BE75" s="160">
        <v>0</v>
      </c>
      <c r="BF75" s="160">
        <v>-20</v>
      </c>
      <c r="BG75" s="160">
        <v>0</v>
      </c>
      <c r="BH75" s="160">
        <v>0</v>
      </c>
      <c r="BI75" s="151">
        <v>61553000</v>
      </c>
      <c r="BJ75" s="122"/>
      <c r="BK75" s="122">
        <f>+IF('FEUILLE 1'!$BJ75="",SUMIFS('FEUILLE 2'!$P:$P,'FEUILLE 2'!$C:$C,"BLF",'FEUILLE 2'!$K:$K,'FEUILLE 1'!$J75),SUMIFS('FEUILLE 2'!$P:$P,'FEUILLE 2'!$C:$C,"BLF",'FEUILLE 2'!$K:$K,'FEUILLE 1'!$J75,'FEUILLE 2'!$B:$B,'FEUILLE 1'!$BJ75))</f>
        <v>0</v>
      </c>
      <c r="BL75" s="122"/>
      <c r="BM75" s="122"/>
      <c r="BN75" s="122"/>
      <c r="BO75" s="122"/>
      <c r="BP75" s="126">
        <f t="shared" si="74"/>
        <v>-81.666666666666657</v>
      </c>
      <c r="BQ75" s="126">
        <f t="shared" si="75"/>
        <v>0</v>
      </c>
      <c r="BR75" s="126">
        <f t="shared" si="76"/>
        <v>-1.6666666666666665</v>
      </c>
      <c r="BS75" s="126">
        <f t="shared" si="77"/>
        <v>0</v>
      </c>
      <c r="BT75" s="126">
        <f t="shared" si="78"/>
        <v>0</v>
      </c>
      <c r="BU75" s="126">
        <f t="shared" si="79"/>
        <v>-163.33333333333331</v>
      </c>
      <c r="BV75" s="126">
        <f t="shared" si="80"/>
        <v>0</v>
      </c>
      <c r="BW75" s="126">
        <f t="shared" si="81"/>
        <v>-3.333333333333333</v>
      </c>
      <c r="BX75" s="126">
        <f t="shared" si="82"/>
        <v>0</v>
      </c>
      <c r="BY75" s="126">
        <f t="shared" si="83"/>
        <v>0</v>
      </c>
      <c r="BZ75" s="126">
        <f t="shared" si="84"/>
        <v>-244.99999999999997</v>
      </c>
      <c r="CA75" s="126">
        <f t="shared" si="85"/>
        <v>0</v>
      </c>
      <c r="CB75" s="126">
        <f t="shared" si="86"/>
        <v>-5</v>
      </c>
      <c r="CC75" s="126">
        <f t="shared" si="87"/>
        <v>0</v>
      </c>
      <c r="CD75" s="126">
        <f t="shared" si="88"/>
        <v>0</v>
      </c>
      <c r="CE75" s="126">
        <f t="shared" si="89"/>
        <v>-326.66666666666663</v>
      </c>
      <c r="CF75" s="126">
        <f t="shared" si="90"/>
        <v>0</v>
      </c>
      <c r="CG75" s="126">
        <f t="shared" si="91"/>
        <v>-6.6666666666666661</v>
      </c>
      <c r="CH75" s="126">
        <f t="shared" si="92"/>
        <v>0</v>
      </c>
      <c r="CI75" s="126">
        <f t="shared" si="93"/>
        <v>0</v>
      </c>
      <c r="CJ75" s="126">
        <f t="shared" si="94"/>
        <v>-408.33333333333326</v>
      </c>
      <c r="CK75" s="126">
        <f t="shared" si="95"/>
        <v>0</v>
      </c>
      <c r="CL75" s="126">
        <f t="shared" si="96"/>
        <v>-8.3333333333333321</v>
      </c>
      <c r="CM75" s="126">
        <f t="shared" si="97"/>
        <v>0</v>
      </c>
      <c r="CN75" s="126">
        <f t="shared" si="98"/>
        <v>0</v>
      </c>
      <c r="CO75" s="126">
        <f t="shared" si="99"/>
        <v>-489.99999999999989</v>
      </c>
      <c r="CP75" s="126">
        <f t="shared" si="100"/>
        <v>0</v>
      </c>
      <c r="CQ75" s="126">
        <f t="shared" si="101"/>
        <v>-9.9999999999999982</v>
      </c>
      <c r="CR75" s="126">
        <f t="shared" si="102"/>
        <v>0</v>
      </c>
      <c r="CS75" s="126">
        <f t="shared" si="103"/>
        <v>0</v>
      </c>
      <c r="CT75" s="126">
        <f t="shared" si="104"/>
        <v>-571.66666666666652</v>
      </c>
      <c r="CU75" s="126">
        <f t="shared" si="105"/>
        <v>0</v>
      </c>
      <c r="CV75" s="126">
        <f t="shared" si="106"/>
        <v>-11.666666666666664</v>
      </c>
      <c r="CW75" s="126">
        <f t="shared" si="107"/>
        <v>0</v>
      </c>
      <c r="CX75" s="126">
        <f t="shared" si="108"/>
        <v>0</v>
      </c>
      <c r="CY75" s="126">
        <f t="shared" si="109"/>
        <v>-653.33333333333314</v>
      </c>
      <c r="CZ75" s="126">
        <f t="shared" si="110"/>
        <v>0</v>
      </c>
      <c r="DA75" s="126">
        <f t="shared" si="111"/>
        <v>-13.33333333333333</v>
      </c>
      <c r="DB75" s="126">
        <f t="shared" si="112"/>
        <v>0</v>
      </c>
      <c r="DC75" s="126">
        <f t="shared" si="113"/>
        <v>0</v>
      </c>
      <c r="DD75" s="126">
        <f t="shared" si="114"/>
        <v>-734.99999999999977</v>
      </c>
      <c r="DE75" s="126">
        <f t="shared" si="115"/>
        <v>0</v>
      </c>
      <c r="DF75" s="126">
        <f t="shared" si="116"/>
        <v>-14.999999999999996</v>
      </c>
      <c r="DG75" s="126">
        <f t="shared" si="117"/>
        <v>0</v>
      </c>
      <c r="DH75" s="126">
        <f t="shared" si="118"/>
        <v>0</v>
      </c>
      <c r="DI75" s="126">
        <f t="shared" si="119"/>
        <v>-816.6666666666664</v>
      </c>
      <c r="DJ75" s="126">
        <f t="shared" si="120"/>
        <v>0</v>
      </c>
      <c r="DK75" s="126">
        <f t="shared" si="121"/>
        <v>-16.666666666666664</v>
      </c>
      <c r="DL75" s="126">
        <f t="shared" si="122"/>
        <v>0</v>
      </c>
      <c r="DM75" s="126">
        <f t="shared" si="123"/>
        <v>0</v>
      </c>
      <c r="DN75" s="126">
        <f t="shared" si="124"/>
        <v>-898.33333333333303</v>
      </c>
      <c r="DO75" s="126">
        <f t="shared" si="125"/>
        <v>0</v>
      </c>
      <c r="DP75" s="126">
        <f t="shared" si="126"/>
        <v>-18.333333333333332</v>
      </c>
      <c r="DQ75" s="126">
        <f t="shared" si="127"/>
        <v>0</v>
      </c>
      <c r="DR75" s="126">
        <f t="shared" si="128"/>
        <v>0</v>
      </c>
      <c r="DS75" s="126">
        <f t="shared" si="129"/>
        <v>-979.99999999999966</v>
      </c>
      <c r="DT75" s="126">
        <f t="shared" si="130"/>
        <v>0</v>
      </c>
      <c r="DU75" s="126">
        <f t="shared" si="131"/>
        <v>-20</v>
      </c>
      <c r="DV75" s="126">
        <f t="shared" si="132"/>
        <v>0</v>
      </c>
      <c r="DW75" s="126">
        <f t="shared" si="133"/>
        <v>0</v>
      </c>
    </row>
    <row r="76" spans="1:127" customFormat="1" ht="15" customHeight="1" x14ac:dyDescent="0.2">
      <c r="A76" s="163" t="s">
        <v>363</v>
      </c>
      <c r="B76" s="180" t="s">
        <v>354</v>
      </c>
      <c r="C76" s="180" t="s">
        <v>355</v>
      </c>
      <c r="D76" s="180" t="s">
        <v>314</v>
      </c>
      <c r="E76" s="180">
        <v>1</v>
      </c>
      <c r="F76" s="180">
        <v>500</v>
      </c>
      <c r="G76" s="165">
        <v>-500</v>
      </c>
      <c r="H76" s="179">
        <v>-500.00000000000006</v>
      </c>
      <c r="I76" s="151"/>
      <c r="J76" s="151" t="s">
        <v>19</v>
      </c>
      <c r="K76" s="177">
        <v>8.3333333333333329E-2</v>
      </c>
      <c r="L76" s="177">
        <v>8.3333333333333329E-2</v>
      </c>
      <c r="M76" s="177">
        <v>8.3333333333333329E-2</v>
      </c>
      <c r="N76" s="177">
        <v>8.3333333333333329E-2</v>
      </c>
      <c r="O76" s="177">
        <v>8.3333333333333329E-2</v>
      </c>
      <c r="P76" s="177">
        <v>8.3333333333333329E-2</v>
      </c>
      <c r="Q76" s="177">
        <v>8.3333333333333329E-2</v>
      </c>
      <c r="R76" s="177">
        <v>8.3333333333333329E-2</v>
      </c>
      <c r="S76" s="177">
        <v>8.3333333333333329E-2</v>
      </c>
      <c r="T76" s="177">
        <v>8.3333333333333329E-2</v>
      </c>
      <c r="U76" s="177">
        <v>8.3333333333333329E-2</v>
      </c>
      <c r="V76" s="177">
        <v>8.3333333333333329E-2</v>
      </c>
      <c r="W76" s="152">
        <v>1</v>
      </c>
      <c r="X76" s="157">
        <v>-41.666666666666664</v>
      </c>
      <c r="Y76" s="157">
        <v>-41.666666666666664</v>
      </c>
      <c r="Z76" s="157">
        <v>-41.666666666666664</v>
      </c>
      <c r="AA76" s="157">
        <v>-41.666666666666664</v>
      </c>
      <c r="AB76" s="157">
        <v>-41.666666666666664</v>
      </c>
      <c r="AC76" s="157">
        <v>-41.666666666666664</v>
      </c>
      <c r="AD76" s="157">
        <v>-41.666666666666664</v>
      </c>
      <c r="AE76" s="157">
        <v>-41.666666666666664</v>
      </c>
      <c r="AF76" s="157">
        <v>-41.666666666666664</v>
      </c>
      <c r="AG76" s="157">
        <v>-41.666666666666664</v>
      </c>
      <c r="AH76" s="157">
        <v>-41.666666666666664</v>
      </c>
      <c r="AI76" s="157">
        <v>-41.666666666666664</v>
      </c>
      <c r="AJ76" s="151">
        <v>0.20877363022348897</v>
      </c>
      <c r="AK76" s="151">
        <v>0.3852213054503964</v>
      </c>
      <c r="AL76" s="151">
        <v>0.18804621023932344</v>
      </c>
      <c r="AM76" s="151">
        <v>0.12687827083924333</v>
      </c>
      <c r="AN76" s="151">
        <v>9.1080583247547919E-2</v>
      </c>
      <c r="AO76" s="151"/>
      <c r="AP76" s="151"/>
      <c r="AQ76" s="151"/>
      <c r="AR76" s="151"/>
      <c r="AS76" s="152">
        <v>1</v>
      </c>
      <c r="AT76" s="159">
        <v>-104.38681511174448</v>
      </c>
      <c r="AU76" s="159">
        <v>-192.61065272519821</v>
      </c>
      <c r="AV76" s="159">
        <v>-94.023105119661722</v>
      </c>
      <c r="AW76" s="159">
        <v>-63.439135419621664</v>
      </c>
      <c r="AX76" s="159">
        <v>-45.54029162377396</v>
      </c>
      <c r="AY76" s="159">
        <v>0</v>
      </c>
      <c r="AZ76" s="159">
        <v>0</v>
      </c>
      <c r="BA76" s="159">
        <v>0</v>
      </c>
      <c r="BB76" s="159">
        <v>0</v>
      </c>
      <c r="BC76" s="159">
        <v>-500</v>
      </c>
      <c r="BD76" s="160">
        <v>-104.38681511174448</v>
      </c>
      <c r="BE76" s="160">
        <v>0</v>
      </c>
      <c r="BF76" s="160">
        <v>-395.61318488825555</v>
      </c>
      <c r="BG76" s="160">
        <v>0</v>
      </c>
      <c r="BH76" s="160">
        <v>0</v>
      </c>
      <c r="BI76" s="151">
        <v>61553000</v>
      </c>
      <c r="BJ76" s="122"/>
      <c r="BK76" s="122">
        <f>+IF('FEUILLE 1'!$BJ76="",SUMIFS('FEUILLE 2'!$P:$P,'FEUILLE 2'!$C:$C,"BLF",'FEUILLE 2'!$K:$K,'FEUILLE 1'!$J76),SUMIFS('FEUILLE 2'!$P:$P,'FEUILLE 2'!$C:$C,"BLF",'FEUILLE 2'!$K:$K,'FEUILLE 1'!$J76,'FEUILLE 2'!$B:$B,'FEUILLE 1'!$BJ76))</f>
        <v>0</v>
      </c>
      <c r="BL76" s="122"/>
      <c r="BM76" s="122"/>
      <c r="BN76" s="122"/>
      <c r="BO76" s="122"/>
      <c r="BP76" s="126">
        <f t="shared" si="74"/>
        <v>-8.6989012593120396</v>
      </c>
      <c r="BQ76" s="126">
        <f t="shared" si="75"/>
        <v>0</v>
      </c>
      <c r="BR76" s="126">
        <f t="shared" si="76"/>
        <v>-32.967765407354626</v>
      </c>
      <c r="BS76" s="126">
        <f t="shared" si="77"/>
        <v>0</v>
      </c>
      <c r="BT76" s="126">
        <f t="shared" si="78"/>
        <v>0</v>
      </c>
      <c r="BU76" s="126">
        <f t="shared" si="79"/>
        <v>-17.397802518624079</v>
      </c>
      <c r="BV76" s="126">
        <f t="shared" si="80"/>
        <v>0</v>
      </c>
      <c r="BW76" s="126">
        <f t="shared" si="81"/>
        <v>-65.935530814709253</v>
      </c>
      <c r="BX76" s="126">
        <f t="shared" si="82"/>
        <v>0</v>
      </c>
      <c r="BY76" s="126">
        <f t="shared" si="83"/>
        <v>0</v>
      </c>
      <c r="BZ76" s="126">
        <f t="shared" si="84"/>
        <v>-26.096703777936121</v>
      </c>
      <c r="CA76" s="126">
        <f t="shared" si="85"/>
        <v>0</v>
      </c>
      <c r="CB76" s="126">
        <f t="shared" si="86"/>
        <v>-98.903296222063886</v>
      </c>
      <c r="CC76" s="126">
        <f t="shared" si="87"/>
        <v>0</v>
      </c>
      <c r="CD76" s="126">
        <f t="shared" si="88"/>
        <v>0</v>
      </c>
      <c r="CE76" s="126">
        <f t="shared" si="89"/>
        <v>-34.795605037248158</v>
      </c>
      <c r="CF76" s="126">
        <f t="shared" si="90"/>
        <v>0</v>
      </c>
      <c r="CG76" s="126">
        <f t="shared" si="91"/>
        <v>-131.87106162941851</v>
      </c>
      <c r="CH76" s="126">
        <f t="shared" si="92"/>
        <v>0</v>
      </c>
      <c r="CI76" s="126">
        <f t="shared" si="93"/>
        <v>0</v>
      </c>
      <c r="CJ76" s="126">
        <f t="shared" si="94"/>
        <v>-43.494506296560196</v>
      </c>
      <c r="CK76" s="126">
        <f t="shared" si="95"/>
        <v>0</v>
      </c>
      <c r="CL76" s="126">
        <f t="shared" si="96"/>
        <v>-164.83882703677313</v>
      </c>
      <c r="CM76" s="126">
        <f t="shared" si="97"/>
        <v>0</v>
      </c>
      <c r="CN76" s="126">
        <f t="shared" si="98"/>
        <v>0</v>
      </c>
      <c r="CO76" s="126">
        <f t="shared" si="99"/>
        <v>-52.193407555872234</v>
      </c>
      <c r="CP76" s="126">
        <f t="shared" si="100"/>
        <v>0</v>
      </c>
      <c r="CQ76" s="126">
        <f t="shared" si="101"/>
        <v>-197.80659244412774</v>
      </c>
      <c r="CR76" s="126">
        <f t="shared" si="102"/>
        <v>0</v>
      </c>
      <c r="CS76" s="126">
        <f t="shared" si="103"/>
        <v>0</v>
      </c>
      <c r="CT76" s="126">
        <f t="shared" si="104"/>
        <v>-60.892308815184272</v>
      </c>
      <c r="CU76" s="126">
        <f t="shared" si="105"/>
        <v>0</v>
      </c>
      <c r="CV76" s="126">
        <f t="shared" si="106"/>
        <v>-230.77435785148236</v>
      </c>
      <c r="CW76" s="126">
        <f t="shared" si="107"/>
        <v>0</v>
      </c>
      <c r="CX76" s="126">
        <f t="shared" si="108"/>
        <v>0</v>
      </c>
      <c r="CY76" s="126">
        <f t="shared" si="109"/>
        <v>-69.591210074496317</v>
      </c>
      <c r="CZ76" s="126">
        <f t="shared" si="110"/>
        <v>0</v>
      </c>
      <c r="DA76" s="126">
        <f t="shared" si="111"/>
        <v>-263.74212325883701</v>
      </c>
      <c r="DB76" s="126">
        <f t="shared" si="112"/>
        <v>0</v>
      </c>
      <c r="DC76" s="126">
        <f t="shared" si="113"/>
        <v>0</v>
      </c>
      <c r="DD76" s="126">
        <f t="shared" si="114"/>
        <v>-78.290111333808355</v>
      </c>
      <c r="DE76" s="126">
        <f t="shared" si="115"/>
        <v>0</v>
      </c>
      <c r="DF76" s="126">
        <f t="shared" si="116"/>
        <v>-296.70988866619166</v>
      </c>
      <c r="DG76" s="126">
        <f t="shared" si="117"/>
        <v>0</v>
      </c>
      <c r="DH76" s="126">
        <f t="shared" si="118"/>
        <v>0</v>
      </c>
      <c r="DI76" s="126">
        <f t="shared" si="119"/>
        <v>-86.989012593120393</v>
      </c>
      <c r="DJ76" s="126">
        <f t="shared" si="120"/>
        <v>0</v>
      </c>
      <c r="DK76" s="126">
        <f t="shared" si="121"/>
        <v>-329.67765407354631</v>
      </c>
      <c r="DL76" s="126">
        <f t="shared" si="122"/>
        <v>0</v>
      </c>
      <c r="DM76" s="126">
        <f t="shared" si="123"/>
        <v>0</v>
      </c>
      <c r="DN76" s="126">
        <f t="shared" si="124"/>
        <v>-95.68791385243243</v>
      </c>
      <c r="DO76" s="126">
        <f t="shared" si="125"/>
        <v>0</v>
      </c>
      <c r="DP76" s="126">
        <f t="shared" si="126"/>
        <v>-362.64541948090096</v>
      </c>
      <c r="DQ76" s="126">
        <f t="shared" si="127"/>
        <v>0</v>
      </c>
      <c r="DR76" s="126">
        <f t="shared" si="128"/>
        <v>0</v>
      </c>
      <c r="DS76" s="126">
        <f t="shared" si="129"/>
        <v>-104.38681511174447</v>
      </c>
      <c r="DT76" s="126">
        <f t="shared" si="130"/>
        <v>0</v>
      </c>
      <c r="DU76" s="126">
        <f t="shared" si="131"/>
        <v>-395.6131848882556</v>
      </c>
      <c r="DV76" s="126">
        <f t="shared" si="132"/>
        <v>0</v>
      </c>
      <c r="DW76" s="126">
        <f t="shared" si="133"/>
        <v>0</v>
      </c>
    </row>
    <row r="77" spans="1:127" customFormat="1" ht="15" customHeight="1" x14ac:dyDescent="0.2">
      <c r="A77" s="163" t="s">
        <v>364</v>
      </c>
      <c r="B77" s="180" t="s">
        <v>354</v>
      </c>
      <c r="C77" s="180" t="s">
        <v>355</v>
      </c>
      <c r="D77" s="180" t="s">
        <v>314</v>
      </c>
      <c r="E77" s="180">
        <v>0</v>
      </c>
      <c r="F77" s="180">
        <v>4000</v>
      </c>
      <c r="G77" s="165">
        <v>0</v>
      </c>
      <c r="H77" s="179">
        <v>0</v>
      </c>
      <c r="I77" s="151"/>
      <c r="J77" s="151" t="s">
        <v>19</v>
      </c>
      <c r="K77" s="177">
        <v>8.3333333333333329E-2</v>
      </c>
      <c r="L77" s="177">
        <v>8.3333333333333329E-2</v>
      </c>
      <c r="M77" s="177">
        <v>8.3333333333333329E-2</v>
      </c>
      <c r="N77" s="177">
        <v>8.3333333333333329E-2</v>
      </c>
      <c r="O77" s="177">
        <v>8.3333333333333329E-2</v>
      </c>
      <c r="P77" s="177">
        <v>8.3333333333333329E-2</v>
      </c>
      <c r="Q77" s="177">
        <v>8.3333333333333329E-2</v>
      </c>
      <c r="R77" s="177">
        <v>8.3333333333333329E-2</v>
      </c>
      <c r="S77" s="177">
        <v>8.3333333333333329E-2</v>
      </c>
      <c r="T77" s="177">
        <v>8.3333333333333329E-2</v>
      </c>
      <c r="U77" s="177">
        <v>8.3333333333333329E-2</v>
      </c>
      <c r="V77" s="177">
        <v>8.3333333333333329E-2</v>
      </c>
      <c r="W77" s="152">
        <v>1</v>
      </c>
      <c r="X77" s="157">
        <v>0</v>
      </c>
      <c r="Y77" s="157">
        <v>0</v>
      </c>
      <c r="Z77" s="157">
        <v>0</v>
      </c>
      <c r="AA77" s="157">
        <v>0</v>
      </c>
      <c r="AB77" s="157">
        <v>0</v>
      </c>
      <c r="AC77" s="157">
        <v>0</v>
      </c>
      <c r="AD77" s="157">
        <v>0</v>
      </c>
      <c r="AE77" s="157">
        <v>0</v>
      </c>
      <c r="AF77" s="157">
        <v>0</v>
      </c>
      <c r="AG77" s="157">
        <v>0</v>
      </c>
      <c r="AH77" s="157">
        <v>0</v>
      </c>
      <c r="AI77" s="157">
        <v>0</v>
      </c>
      <c r="AJ77" s="151"/>
      <c r="AK77" s="151"/>
      <c r="AL77" s="151"/>
      <c r="AM77" s="151"/>
      <c r="AN77" s="151"/>
      <c r="AO77" s="151">
        <v>1</v>
      </c>
      <c r="AP77" s="151"/>
      <c r="AQ77" s="151"/>
      <c r="AR77" s="151"/>
      <c r="AS77" s="152">
        <v>1</v>
      </c>
      <c r="AT77" s="159">
        <v>0</v>
      </c>
      <c r="AU77" s="159">
        <v>0</v>
      </c>
      <c r="AV77" s="159">
        <v>0</v>
      </c>
      <c r="AW77" s="159">
        <v>0</v>
      </c>
      <c r="AX77" s="159">
        <v>0</v>
      </c>
      <c r="AY77" s="159">
        <v>0</v>
      </c>
      <c r="AZ77" s="159">
        <v>0</v>
      </c>
      <c r="BA77" s="159">
        <v>0</v>
      </c>
      <c r="BB77" s="159">
        <v>0</v>
      </c>
      <c r="BC77" s="159">
        <v>0</v>
      </c>
      <c r="BD77" s="160">
        <v>0</v>
      </c>
      <c r="BE77" s="160">
        <v>0</v>
      </c>
      <c r="BF77" s="160">
        <v>0</v>
      </c>
      <c r="BG77" s="160">
        <v>0</v>
      </c>
      <c r="BH77" s="160">
        <v>0</v>
      </c>
      <c r="BI77" s="151">
        <v>61553000</v>
      </c>
      <c r="BJ77" s="122"/>
      <c r="BK77" s="122">
        <f>+IF('FEUILLE 1'!$BJ77="",SUMIFS('FEUILLE 2'!$P:$P,'FEUILLE 2'!$C:$C,"BLF",'FEUILLE 2'!$K:$K,'FEUILLE 1'!$J77),SUMIFS('FEUILLE 2'!$P:$P,'FEUILLE 2'!$C:$C,"BLF",'FEUILLE 2'!$K:$K,'FEUILLE 1'!$J77,'FEUILLE 2'!$B:$B,'FEUILLE 1'!$BJ77))</f>
        <v>0</v>
      </c>
      <c r="BL77" s="122"/>
      <c r="BM77" s="122"/>
      <c r="BN77" s="122"/>
      <c r="BO77" s="122"/>
      <c r="BP77" s="126">
        <f t="shared" si="74"/>
        <v>0</v>
      </c>
      <c r="BQ77" s="126">
        <f t="shared" si="75"/>
        <v>0</v>
      </c>
      <c r="BR77" s="126">
        <f t="shared" si="76"/>
        <v>0</v>
      </c>
      <c r="BS77" s="126">
        <f t="shared" si="77"/>
        <v>0</v>
      </c>
      <c r="BT77" s="126">
        <f t="shared" si="78"/>
        <v>0</v>
      </c>
      <c r="BU77" s="126">
        <f t="shared" si="79"/>
        <v>0</v>
      </c>
      <c r="BV77" s="126">
        <f t="shared" si="80"/>
        <v>0</v>
      </c>
      <c r="BW77" s="126">
        <f t="shared" si="81"/>
        <v>0</v>
      </c>
      <c r="BX77" s="126">
        <f t="shared" si="82"/>
        <v>0</v>
      </c>
      <c r="BY77" s="126">
        <f t="shared" si="83"/>
        <v>0</v>
      </c>
      <c r="BZ77" s="126">
        <f t="shared" si="84"/>
        <v>0</v>
      </c>
      <c r="CA77" s="126">
        <f t="shared" si="85"/>
        <v>0</v>
      </c>
      <c r="CB77" s="126">
        <f t="shared" si="86"/>
        <v>0</v>
      </c>
      <c r="CC77" s="126">
        <f t="shared" si="87"/>
        <v>0</v>
      </c>
      <c r="CD77" s="126">
        <f t="shared" si="88"/>
        <v>0</v>
      </c>
      <c r="CE77" s="126">
        <f t="shared" si="89"/>
        <v>0</v>
      </c>
      <c r="CF77" s="126">
        <f t="shared" si="90"/>
        <v>0</v>
      </c>
      <c r="CG77" s="126">
        <f t="shared" si="91"/>
        <v>0</v>
      </c>
      <c r="CH77" s="126">
        <f t="shared" si="92"/>
        <v>0</v>
      </c>
      <c r="CI77" s="126">
        <f t="shared" si="93"/>
        <v>0</v>
      </c>
      <c r="CJ77" s="126">
        <f t="shared" si="94"/>
        <v>0</v>
      </c>
      <c r="CK77" s="126">
        <f t="shared" si="95"/>
        <v>0</v>
      </c>
      <c r="CL77" s="126">
        <f t="shared" si="96"/>
        <v>0</v>
      </c>
      <c r="CM77" s="126">
        <f t="shared" si="97"/>
        <v>0</v>
      </c>
      <c r="CN77" s="126">
        <f t="shared" si="98"/>
        <v>0</v>
      </c>
      <c r="CO77" s="126">
        <f t="shared" si="99"/>
        <v>0</v>
      </c>
      <c r="CP77" s="126">
        <f t="shared" si="100"/>
        <v>0</v>
      </c>
      <c r="CQ77" s="126">
        <f t="shared" si="101"/>
        <v>0</v>
      </c>
      <c r="CR77" s="126">
        <f t="shared" si="102"/>
        <v>0</v>
      </c>
      <c r="CS77" s="126">
        <f t="shared" si="103"/>
        <v>0</v>
      </c>
      <c r="CT77" s="126">
        <f t="shared" si="104"/>
        <v>0</v>
      </c>
      <c r="CU77" s="126">
        <f t="shared" si="105"/>
        <v>0</v>
      </c>
      <c r="CV77" s="126">
        <f t="shared" si="106"/>
        <v>0</v>
      </c>
      <c r="CW77" s="126">
        <f t="shared" si="107"/>
        <v>0</v>
      </c>
      <c r="CX77" s="126">
        <f t="shared" si="108"/>
        <v>0</v>
      </c>
      <c r="CY77" s="126">
        <f t="shared" si="109"/>
        <v>0</v>
      </c>
      <c r="CZ77" s="126">
        <f t="shared" si="110"/>
        <v>0</v>
      </c>
      <c r="DA77" s="126">
        <f t="shared" si="111"/>
        <v>0</v>
      </c>
      <c r="DB77" s="126">
        <f t="shared" si="112"/>
        <v>0</v>
      </c>
      <c r="DC77" s="126">
        <f t="shared" si="113"/>
        <v>0</v>
      </c>
      <c r="DD77" s="126">
        <f t="shared" si="114"/>
        <v>0</v>
      </c>
      <c r="DE77" s="126">
        <f t="shared" si="115"/>
        <v>0</v>
      </c>
      <c r="DF77" s="126">
        <f t="shared" si="116"/>
        <v>0</v>
      </c>
      <c r="DG77" s="126">
        <f t="shared" si="117"/>
        <v>0</v>
      </c>
      <c r="DH77" s="126">
        <f t="shared" si="118"/>
        <v>0</v>
      </c>
      <c r="DI77" s="126">
        <f t="shared" si="119"/>
        <v>0</v>
      </c>
      <c r="DJ77" s="126">
        <f t="shared" si="120"/>
        <v>0</v>
      </c>
      <c r="DK77" s="126">
        <f t="shared" si="121"/>
        <v>0</v>
      </c>
      <c r="DL77" s="126">
        <f t="shared" si="122"/>
        <v>0</v>
      </c>
      <c r="DM77" s="126">
        <f t="shared" si="123"/>
        <v>0</v>
      </c>
      <c r="DN77" s="126">
        <f t="shared" si="124"/>
        <v>0</v>
      </c>
      <c r="DO77" s="126">
        <f t="shared" si="125"/>
        <v>0</v>
      </c>
      <c r="DP77" s="126">
        <f t="shared" si="126"/>
        <v>0</v>
      </c>
      <c r="DQ77" s="126">
        <f t="shared" si="127"/>
        <v>0</v>
      </c>
      <c r="DR77" s="126">
        <f t="shared" si="128"/>
        <v>0</v>
      </c>
      <c r="DS77" s="126">
        <f t="shared" si="129"/>
        <v>0</v>
      </c>
      <c r="DT77" s="126">
        <f t="shared" si="130"/>
        <v>0</v>
      </c>
      <c r="DU77" s="126">
        <f t="shared" si="131"/>
        <v>0</v>
      </c>
      <c r="DV77" s="126">
        <f t="shared" si="132"/>
        <v>0</v>
      </c>
      <c r="DW77" s="126">
        <f t="shared" si="133"/>
        <v>0</v>
      </c>
    </row>
    <row r="78" spans="1:127" customFormat="1" ht="15" customHeight="1" x14ac:dyDescent="0.2">
      <c r="A78" s="163" t="s">
        <v>365</v>
      </c>
      <c r="B78" s="180" t="s">
        <v>300</v>
      </c>
      <c r="C78" s="180" t="s">
        <v>301</v>
      </c>
      <c r="D78" s="180" t="s">
        <v>295</v>
      </c>
      <c r="E78" s="180">
        <v>12</v>
      </c>
      <c r="F78" s="180">
        <v>10</v>
      </c>
      <c r="G78" s="165">
        <v>-120</v>
      </c>
      <c r="H78" s="179">
        <v>-120</v>
      </c>
      <c r="I78" s="151"/>
      <c r="J78" s="154"/>
      <c r="K78" s="151">
        <v>8.3333333333333329E-2</v>
      </c>
      <c r="L78" s="151">
        <v>8.3333333333333329E-2</v>
      </c>
      <c r="M78" s="151">
        <v>8.3333333333333329E-2</v>
      </c>
      <c r="N78" s="151">
        <v>8.3333333333333329E-2</v>
      </c>
      <c r="O78" s="151">
        <v>8.3333333333333329E-2</v>
      </c>
      <c r="P78" s="151">
        <v>8.3333333333333329E-2</v>
      </c>
      <c r="Q78" s="151">
        <v>8.3333333333333329E-2</v>
      </c>
      <c r="R78" s="151">
        <v>8.3333333333333329E-2</v>
      </c>
      <c r="S78" s="151">
        <v>8.3333333333333329E-2</v>
      </c>
      <c r="T78" s="151">
        <v>8.3333333333333329E-2</v>
      </c>
      <c r="U78" s="151">
        <v>8.3333333333333329E-2</v>
      </c>
      <c r="V78" s="151">
        <v>8.3333333333333329E-2</v>
      </c>
      <c r="W78" s="152">
        <v>1</v>
      </c>
      <c r="X78" s="157">
        <v>-10</v>
      </c>
      <c r="Y78" s="157">
        <v>-10</v>
      </c>
      <c r="Z78" s="157">
        <v>-10</v>
      </c>
      <c r="AA78" s="157">
        <v>-10</v>
      </c>
      <c r="AB78" s="157">
        <v>-10</v>
      </c>
      <c r="AC78" s="157">
        <v>-10</v>
      </c>
      <c r="AD78" s="157">
        <v>-10</v>
      </c>
      <c r="AE78" s="157">
        <v>-10</v>
      </c>
      <c r="AF78" s="157">
        <v>-10</v>
      </c>
      <c r="AG78" s="157">
        <v>-10</v>
      </c>
      <c r="AH78" s="157">
        <v>-10</v>
      </c>
      <c r="AI78" s="157">
        <v>-10</v>
      </c>
      <c r="AJ78" s="151">
        <v>0.20877363022348897</v>
      </c>
      <c r="AK78" s="151">
        <v>0.3852213054503964</v>
      </c>
      <c r="AL78" s="151">
        <v>0.18804621023932344</v>
      </c>
      <c r="AM78" s="151">
        <v>0.12687827083924333</v>
      </c>
      <c r="AN78" s="151">
        <v>9.1080583247547919E-2</v>
      </c>
      <c r="AO78" s="151"/>
      <c r="AP78" s="151"/>
      <c r="AQ78" s="151"/>
      <c r="AR78" s="151"/>
      <c r="AS78" s="152">
        <v>1</v>
      </c>
      <c r="AT78" s="159">
        <v>-25.052835626818677</v>
      </c>
      <c r="AU78" s="159">
        <v>-46.22655665404757</v>
      </c>
      <c r="AV78" s="159">
        <v>-22.565545228718811</v>
      </c>
      <c r="AW78" s="159">
        <v>-15.2253925007092</v>
      </c>
      <c r="AX78" s="159">
        <v>-10.929669989705751</v>
      </c>
      <c r="AY78" s="159">
        <v>0</v>
      </c>
      <c r="AZ78" s="159">
        <v>0</v>
      </c>
      <c r="BA78" s="159">
        <v>0</v>
      </c>
      <c r="BB78" s="159">
        <v>0</v>
      </c>
      <c r="BC78" s="159">
        <v>-120.00000000000003</v>
      </c>
      <c r="BD78" s="160">
        <v>-25.052835626818677</v>
      </c>
      <c r="BE78" s="160">
        <v>0</v>
      </c>
      <c r="BF78" s="160">
        <v>-94.947164373181351</v>
      </c>
      <c r="BG78" s="160">
        <v>0</v>
      </c>
      <c r="BH78" s="160">
        <v>0</v>
      </c>
      <c r="BI78" s="151">
        <v>62661000</v>
      </c>
      <c r="BJ78" s="122" t="s">
        <v>859</v>
      </c>
      <c r="BK78" s="122"/>
      <c r="BL78" s="122"/>
      <c r="BM78" s="122"/>
      <c r="BN78" s="122"/>
      <c r="BO78" s="122"/>
      <c r="BP78" s="126">
        <f t="shared" si="74"/>
        <v>-2.0877363022348896</v>
      </c>
      <c r="BQ78" s="126">
        <f t="shared" si="75"/>
        <v>0</v>
      </c>
      <c r="BR78" s="126">
        <f t="shared" si="76"/>
        <v>-7.9122636977651126</v>
      </c>
      <c r="BS78" s="126">
        <f t="shared" si="77"/>
        <v>0</v>
      </c>
      <c r="BT78" s="126">
        <f t="shared" si="78"/>
        <v>0</v>
      </c>
      <c r="BU78" s="126">
        <f t="shared" si="79"/>
        <v>-4.1754726044697792</v>
      </c>
      <c r="BV78" s="126">
        <f t="shared" si="80"/>
        <v>0</v>
      </c>
      <c r="BW78" s="126">
        <f t="shared" si="81"/>
        <v>-15.824527395530225</v>
      </c>
      <c r="BX78" s="126">
        <f t="shared" si="82"/>
        <v>0</v>
      </c>
      <c r="BY78" s="126">
        <f t="shared" si="83"/>
        <v>0</v>
      </c>
      <c r="BZ78" s="126">
        <f t="shared" si="84"/>
        <v>-6.2632089067046692</v>
      </c>
      <c r="CA78" s="126">
        <f t="shared" si="85"/>
        <v>0</v>
      </c>
      <c r="CB78" s="126">
        <f t="shared" si="86"/>
        <v>-23.736791093295338</v>
      </c>
      <c r="CC78" s="126">
        <f t="shared" si="87"/>
        <v>0</v>
      </c>
      <c r="CD78" s="126">
        <f t="shared" si="88"/>
        <v>0</v>
      </c>
      <c r="CE78" s="126">
        <f t="shared" si="89"/>
        <v>-8.3509452089395584</v>
      </c>
      <c r="CF78" s="126">
        <f t="shared" si="90"/>
        <v>0</v>
      </c>
      <c r="CG78" s="126">
        <f t="shared" si="91"/>
        <v>-31.64905479106045</v>
      </c>
      <c r="CH78" s="126">
        <f t="shared" si="92"/>
        <v>0</v>
      </c>
      <c r="CI78" s="126">
        <f t="shared" si="93"/>
        <v>0</v>
      </c>
      <c r="CJ78" s="126">
        <f t="shared" si="94"/>
        <v>-10.438681511174448</v>
      </c>
      <c r="CK78" s="126">
        <f t="shared" si="95"/>
        <v>0</v>
      </c>
      <c r="CL78" s="126">
        <f t="shared" si="96"/>
        <v>-39.561318488825563</v>
      </c>
      <c r="CM78" s="126">
        <f t="shared" si="97"/>
        <v>0</v>
      </c>
      <c r="CN78" s="126">
        <f t="shared" si="98"/>
        <v>0</v>
      </c>
      <c r="CO78" s="126">
        <f t="shared" si="99"/>
        <v>-12.526417813409337</v>
      </c>
      <c r="CP78" s="126">
        <f t="shared" si="100"/>
        <v>0</v>
      </c>
      <c r="CQ78" s="126">
        <f t="shared" si="101"/>
        <v>-47.473582186590676</v>
      </c>
      <c r="CR78" s="126">
        <f t="shared" si="102"/>
        <v>0</v>
      </c>
      <c r="CS78" s="126">
        <f t="shared" si="103"/>
        <v>0</v>
      </c>
      <c r="CT78" s="126">
        <f t="shared" si="104"/>
        <v>-14.614154115644226</v>
      </c>
      <c r="CU78" s="126">
        <f t="shared" si="105"/>
        <v>0</v>
      </c>
      <c r="CV78" s="126">
        <f t="shared" si="106"/>
        <v>-55.385845884355788</v>
      </c>
      <c r="CW78" s="126">
        <f t="shared" si="107"/>
        <v>0</v>
      </c>
      <c r="CX78" s="126">
        <f t="shared" si="108"/>
        <v>0</v>
      </c>
      <c r="CY78" s="126">
        <f t="shared" si="109"/>
        <v>-16.701890417879117</v>
      </c>
      <c r="CZ78" s="126">
        <f t="shared" si="110"/>
        <v>0</v>
      </c>
      <c r="DA78" s="126">
        <f t="shared" si="111"/>
        <v>-63.298109582120901</v>
      </c>
      <c r="DB78" s="126">
        <f t="shared" si="112"/>
        <v>0</v>
      </c>
      <c r="DC78" s="126">
        <f t="shared" si="113"/>
        <v>0</v>
      </c>
      <c r="DD78" s="126">
        <f t="shared" si="114"/>
        <v>-18.789626720114008</v>
      </c>
      <c r="DE78" s="126">
        <f t="shared" si="115"/>
        <v>0</v>
      </c>
      <c r="DF78" s="126">
        <f t="shared" si="116"/>
        <v>-71.210373279886014</v>
      </c>
      <c r="DG78" s="126">
        <f t="shared" si="117"/>
        <v>0</v>
      </c>
      <c r="DH78" s="126">
        <f t="shared" si="118"/>
        <v>0</v>
      </c>
      <c r="DI78" s="126">
        <f t="shared" si="119"/>
        <v>-20.877363022348899</v>
      </c>
      <c r="DJ78" s="126">
        <f t="shared" si="120"/>
        <v>0</v>
      </c>
      <c r="DK78" s="126">
        <f t="shared" si="121"/>
        <v>-79.122636977651126</v>
      </c>
      <c r="DL78" s="126">
        <f t="shared" si="122"/>
        <v>0</v>
      </c>
      <c r="DM78" s="126">
        <f t="shared" si="123"/>
        <v>0</v>
      </c>
      <c r="DN78" s="126">
        <f t="shared" si="124"/>
        <v>-22.96509932458379</v>
      </c>
      <c r="DO78" s="126">
        <f t="shared" si="125"/>
        <v>0</v>
      </c>
      <c r="DP78" s="126">
        <f t="shared" si="126"/>
        <v>-87.034900675416239</v>
      </c>
      <c r="DQ78" s="126">
        <f t="shared" si="127"/>
        <v>0</v>
      </c>
      <c r="DR78" s="126">
        <f t="shared" si="128"/>
        <v>0</v>
      </c>
      <c r="DS78" s="126">
        <f t="shared" si="129"/>
        <v>-25.05283562681868</v>
      </c>
      <c r="DT78" s="126">
        <f t="shared" si="130"/>
        <v>0</v>
      </c>
      <c r="DU78" s="126">
        <f t="shared" si="131"/>
        <v>-94.947164373181351</v>
      </c>
      <c r="DV78" s="126">
        <f t="shared" si="132"/>
        <v>0</v>
      </c>
      <c r="DW78" s="126">
        <f t="shared" si="133"/>
        <v>0</v>
      </c>
    </row>
    <row r="79" spans="1:127" customFormat="1" ht="15" customHeight="1" x14ac:dyDescent="0.2">
      <c r="A79" s="163" t="s">
        <v>366</v>
      </c>
      <c r="B79" s="180" t="s">
        <v>300</v>
      </c>
      <c r="C79" s="180" t="s">
        <v>301</v>
      </c>
      <c r="D79" s="180" t="s">
        <v>295</v>
      </c>
      <c r="E79" s="180">
        <v>12</v>
      </c>
      <c r="F79" s="180">
        <v>10</v>
      </c>
      <c r="G79" s="165">
        <v>-120</v>
      </c>
      <c r="H79" s="179">
        <v>-120</v>
      </c>
      <c r="I79" s="151"/>
      <c r="J79" s="154"/>
      <c r="K79" s="151">
        <v>8.3333333333333329E-2</v>
      </c>
      <c r="L79" s="151">
        <v>8.3333333333333329E-2</v>
      </c>
      <c r="M79" s="151">
        <v>8.3333333333333329E-2</v>
      </c>
      <c r="N79" s="151">
        <v>8.3333333333333329E-2</v>
      </c>
      <c r="O79" s="151">
        <v>8.3333333333333329E-2</v>
      </c>
      <c r="P79" s="151">
        <v>8.3333333333333329E-2</v>
      </c>
      <c r="Q79" s="151">
        <v>8.3333333333333329E-2</v>
      </c>
      <c r="R79" s="151">
        <v>8.3333333333333329E-2</v>
      </c>
      <c r="S79" s="151">
        <v>8.3333333333333329E-2</v>
      </c>
      <c r="T79" s="151">
        <v>8.3333333333333329E-2</v>
      </c>
      <c r="U79" s="151">
        <v>8.3333333333333329E-2</v>
      </c>
      <c r="V79" s="151">
        <v>8.3333333333333329E-2</v>
      </c>
      <c r="W79" s="152">
        <v>1</v>
      </c>
      <c r="X79" s="157">
        <v>-10</v>
      </c>
      <c r="Y79" s="157">
        <v>-10</v>
      </c>
      <c r="Z79" s="157">
        <v>-10</v>
      </c>
      <c r="AA79" s="157">
        <v>-10</v>
      </c>
      <c r="AB79" s="157">
        <v>-10</v>
      </c>
      <c r="AC79" s="157">
        <v>-10</v>
      </c>
      <c r="AD79" s="157">
        <v>-10</v>
      </c>
      <c r="AE79" s="157">
        <v>-10</v>
      </c>
      <c r="AF79" s="157">
        <v>-10</v>
      </c>
      <c r="AG79" s="157">
        <v>-10</v>
      </c>
      <c r="AH79" s="157">
        <v>-10</v>
      </c>
      <c r="AI79" s="157">
        <v>-10</v>
      </c>
      <c r="AJ79" s="151"/>
      <c r="AK79" s="151"/>
      <c r="AL79" s="151"/>
      <c r="AM79" s="151">
        <v>1</v>
      </c>
      <c r="AN79" s="151"/>
      <c r="AO79" s="151"/>
      <c r="AP79" s="151"/>
      <c r="AQ79" s="151"/>
      <c r="AR79" s="151"/>
      <c r="AS79" s="152">
        <v>1</v>
      </c>
      <c r="AT79" s="159">
        <v>0</v>
      </c>
      <c r="AU79" s="159">
        <v>0</v>
      </c>
      <c r="AV79" s="159">
        <v>0</v>
      </c>
      <c r="AW79" s="159">
        <v>-120</v>
      </c>
      <c r="AX79" s="159">
        <v>0</v>
      </c>
      <c r="AY79" s="159">
        <v>0</v>
      </c>
      <c r="AZ79" s="159">
        <v>0</v>
      </c>
      <c r="BA79" s="159">
        <v>0</v>
      </c>
      <c r="BB79" s="159">
        <v>0</v>
      </c>
      <c r="BC79" s="159">
        <v>-120</v>
      </c>
      <c r="BD79" s="160">
        <v>0</v>
      </c>
      <c r="BE79" s="160">
        <v>0</v>
      </c>
      <c r="BF79" s="160">
        <v>-120</v>
      </c>
      <c r="BG79" s="160">
        <v>0</v>
      </c>
      <c r="BH79" s="160">
        <v>0</v>
      </c>
      <c r="BI79" s="151">
        <v>62661000</v>
      </c>
      <c r="BJ79" s="122" t="s">
        <v>860</v>
      </c>
      <c r="BK79" s="122"/>
      <c r="BL79" s="122"/>
      <c r="BM79" s="122"/>
      <c r="BN79" s="122"/>
      <c r="BO79" s="122"/>
      <c r="BP79" s="126">
        <f t="shared" si="74"/>
        <v>0</v>
      </c>
      <c r="BQ79" s="126">
        <f t="shared" si="75"/>
        <v>0</v>
      </c>
      <c r="BR79" s="126">
        <f t="shared" si="76"/>
        <v>-10</v>
      </c>
      <c r="BS79" s="126">
        <f t="shared" si="77"/>
        <v>0</v>
      </c>
      <c r="BT79" s="126">
        <f t="shared" si="78"/>
        <v>0</v>
      </c>
      <c r="BU79" s="126">
        <f t="shared" si="79"/>
        <v>0</v>
      </c>
      <c r="BV79" s="126">
        <f t="shared" si="80"/>
        <v>0</v>
      </c>
      <c r="BW79" s="126">
        <f t="shared" si="81"/>
        <v>-20</v>
      </c>
      <c r="BX79" s="126">
        <f t="shared" si="82"/>
        <v>0</v>
      </c>
      <c r="BY79" s="126">
        <f t="shared" si="83"/>
        <v>0</v>
      </c>
      <c r="BZ79" s="126">
        <f t="shared" si="84"/>
        <v>0</v>
      </c>
      <c r="CA79" s="126">
        <f t="shared" si="85"/>
        <v>0</v>
      </c>
      <c r="CB79" s="126">
        <f t="shared" si="86"/>
        <v>-30</v>
      </c>
      <c r="CC79" s="126">
        <f t="shared" si="87"/>
        <v>0</v>
      </c>
      <c r="CD79" s="126">
        <f t="shared" si="88"/>
        <v>0</v>
      </c>
      <c r="CE79" s="126">
        <f t="shared" si="89"/>
        <v>0</v>
      </c>
      <c r="CF79" s="126">
        <f t="shared" si="90"/>
        <v>0</v>
      </c>
      <c r="CG79" s="126">
        <f t="shared" si="91"/>
        <v>-40</v>
      </c>
      <c r="CH79" s="126">
        <f t="shared" si="92"/>
        <v>0</v>
      </c>
      <c r="CI79" s="126">
        <f t="shared" si="93"/>
        <v>0</v>
      </c>
      <c r="CJ79" s="126">
        <f t="shared" si="94"/>
        <v>0</v>
      </c>
      <c r="CK79" s="126">
        <f t="shared" si="95"/>
        <v>0</v>
      </c>
      <c r="CL79" s="126">
        <f t="shared" si="96"/>
        <v>-50</v>
      </c>
      <c r="CM79" s="126">
        <f t="shared" si="97"/>
        <v>0</v>
      </c>
      <c r="CN79" s="126">
        <f t="shared" si="98"/>
        <v>0</v>
      </c>
      <c r="CO79" s="126">
        <f t="shared" si="99"/>
        <v>0</v>
      </c>
      <c r="CP79" s="126">
        <f t="shared" si="100"/>
        <v>0</v>
      </c>
      <c r="CQ79" s="126">
        <f t="shared" si="101"/>
        <v>-60</v>
      </c>
      <c r="CR79" s="126">
        <f t="shared" si="102"/>
        <v>0</v>
      </c>
      <c r="CS79" s="126">
        <f t="shared" si="103"/>
        <v>0</v>
      </c>
      <c r="CT79" s="126">
        <f t="shared" si="104"/>
        <v>0</v>
      </c>
      <c r="CU79" s="126">
        <f t="shared" si="105"/>
        <v>0</v>
      </c>
      <c r="CV79" s="126">
        <f t="shared" si="106"/>
        <v>-70</v>
      </c>
      <c r="CW79" s="126">
        <f t="shared" si="107"/>
        <v>0</v>
      </c>
      <c r="CX79" s="126">
        <f t="shared" si="108"/>
        <v>0</v>
      </c>
      <c r="CY79" s="126">
        <f t="shared" si="109"/>
        <v>0</v>
      </c>
      <c r="CZ79" s="126">
        <f t="shared" si="110"/>
        <v>0</v>
      </c>
      <c r="DA79" s="126">
        <f t="shared" si="111"/>
        <v>-80</v>
      </c>
      <c r="DB79" s="126">
        <f t="shared" si="112"/>
        <v>0</v>
      </c>
      <c r="DC79" s="126">
        <f t="shared" si="113"/>
        <v>0</v>
      </c>
      <c r="DD79" s="126">
        <f t="shared" si="114"/>
        <v>0</v>
      </c>
      <c r="DE79" s="126">
        <f t="shared" si="115"/>
        <v>0</v>
      </c>
      <c r="DF79" s="126">
        <f t="shared" si="116"/>
        <v>-90</v>
      </c>
      <c r="DG79" s="126">
        <f t="shared" si="117"/>
        <v>0</v>
      </c>
      <c r="DH79" s="126">
        <f t="shared" si="118"/>
        <v>0</v>
      </c>
      <c r="DI79" s="126">
        <f t="shared" si="119"/>
        <v>0</v>
      </c>
      <c r="DJ79" s="126">
        <f t="shared" si="120"/>
        <v>0</v>
      </c>
      <c r="DK79" s="126">
        <f t="shared" si="121"/>
        <v>-100</v>
      </c>
      <c r="DL79" s="126">
        <f t="shared" si="122"/>
        <v>0</v>
      </c>
      <c r="DM79" s="126">
        <f t="shared" si="123"/>
        <v>0</v>
      </c>
      <c r="DN79" s="126">
        <f t="shared" si="124"/>
        <v>0</v>
      </c>
      <c r="DO79" s="126">
        <f t="shared" si="125"/>
        <v>0</v>
      </c>
      <c r="DP79" s="126">
        <f t="shared" si="126"/>
        <v>-110</v>
      </c>
      <c r="DQ79" s="126">
        <f t="shared" si="127"/>
        <v>0</v>
      </c>
      <c r="DR79" s="126">
        <f t="shared" si="128"/>
        <v>0</v>
      </c>
      <c r="DS79" s="126">
        <f t="shared" si="129"/>
        <v>0</v>
      </c>
      <c r="DT79" s="126">
        <f t="shared" si="130"/>
        <v>0</v>
      </c>
      <c r="DU79" s="126">
        <f t="shared" si="131"/>
        <v>-120</v>
      </c>
      <c r="DV79" s="126">
        <f t="shared" si="132"/>
        <v>0</v>
      </c>
      <c r="DW79" s="126">
        <f t="shared" si="133"/>
        <v>0</v>
      </c>
    </row>
    <row r="80" spans="1:127" customFormat="1" ht="15" customHeight="1" x14ac:dyDescent="0.2">
      <c r="A80" s="163" t="s">
        <v>367</v>
      </c>
      <c r="B80" s="180" t="s">
        <v>300</v>
      </c>
      <c r="C80" s="180" t="s">
        <v>301</v>
      </c>
      <c r="D80" s="180" t="s">
        <v>295</v>
      </c>
      <c r="E80" s="174">
        <v>0</v>
      </c>
      <c r="F80" s="180">
        <v>129</v>
      </c>
      <c r="G80" s="165">
        <v>0</v>
      </c>
      <c r="H80" s="179">
        <v>0</v>
      </c>
      <c r="I80" s="151"/>
      <c r="J80" s="154"/>
      <c r="K80" s="151">
        <v>8.3333333333333329E-2</v>
      </c>
      <c r="L80" s="151">
        <v>8.3333333333333329E-2</v>
      </c>
      <c r="M80" s="151">
        <v>8.3333333333333329E-2</v>
      </c>
      <c r="N80" s="151">
        <v>8.3333333333333329E-2</v>
      </c>
      <c r="O80" s="151">
        <v>8.3333333333333329E-2</v>
      </c>
      <c r="P80" s="151">
        <v>8.3333333333333329E-2</v>
      </c>
      <c r="Q80" s="151">
        <v>8.3333333333333329E-2</v>
      </c>
      <c r="R80" s="151">
        <v>8.3333333333333329E-2</v>
      </c>
      <c r="S80" s="151">
        <v>8.3333333333333329E-2</v>
      </c>
      <c r="T80" s="151">
        <v>8.3333333333333329E-2</v>
      </c>
      <c r="U80" s="151">
        <v>8.3333333333333329E-2</v>
      </c>
      <c r="V80" s="151">
        <v>8.3333333333333329E-2</v>
      </c>
      <c r="W80" s="152">
        <v>1</v>
      </c>
      <c r="X80" s="157">
        <v>0</v>
      </c>
      <c r="Y80" s="157">
        <v>0</v>
      </c>
      <c r="Z80" s="157">
        <v>0</v>
      </c>
      <c r="AA80" s="157">
        <v>0</v>
      </c>
      <c r="AB80" s="157">
        <v>0</v>
      </c>
      <c r="AC80" s="157">
        <v>0</v>
      </c>
      <c r="AD80" s="157">
        <v>0</v>
      </c>
      <c r="AE80" s="157">
        <v>0</v>
      </c>
      <c r="AF80" s="157">
        <v>0</v>
      </c>
      <c r="AG80" s="157">
        <v>0</v>
      </c>
      <c r="AH80" s="157">
        <v>0</v>
      </c>
      <c r="AI80" s="157">
        <v>0</v>
      </c>
      <c r="AJ80" s="151">
        <v>0.98</v>
      </c>
      <c r="AK80" s="151"/>
      <c r="AL80" s="151"/>
      <c r="AM80" s="151"/>
      <c r="AN80" s="151"/>
      <c r="AO80" s="151"/>
      <c r="AP80" s="151">
        <v>0.02</v>
      </c>
      <c r="AQ80" s="151"/>
      <c r="AR80" s="151"/>
      <c r="AS80" s="152">
        <v>1</v>
      </c>
      <c r="AT80" s="159">
        <v>0</v>
      </c>
      <c r="AU80" s="159">
        <v>0</v>
      </c>
      <c r="AV80" s="159">
        <v>0</v>
      </c>
      <c r="AW80" s="159">
        <v>0</v>
      </c>
      <c r="AX80" s="159">
        <v>0</v>
      </c>
      <c r="AY80" s="159">
        <v>0</v>
      </c>
      <c r="AZ80" s="159">
        <v>0</v>
      </c>
      <c r="BA80" s="159">
        <v>0</v>
      </c>
      <c r="BB80" s="159">
        <v>0</v>
      </c>
      <c r="BC80" s="159">
        <v>0</v>
      </c>
      <c r="BD80" s="160">
        <v>0</v>
      </c>
      <c r="BE80" s="160">
        <v>0</v>
      </c>
      <c r="BF80" s="160">
        <v>0</v>
      </c>
      <c r="BG80" s="160">
        <v>0</v>
      </c>
      <c r="BH80" s="160">
        <v>0</v>
      </c>
      <c r="BI80" s="151">
        <v>62661000</v>
      </c>
      <c r="BJ80" s="122"/>
      <c r="BK80" s="122"/>
      <c r="BL80" s="122"/>
      <c r="BM80" s="122"/>
      <c r="BN80" s="122"/>
      <c r="BO80" s="122"/>
      <c r="BP80" s="126">
        <f t="shared" si="74"/>
        <v>0</v>
      </c>
      <c r="BQ80" s="126">
        <f t="shared" si="75"/>
        <v>0</v>
      </c>
      <c r="BR80" s="126">
        <f t="shared" si="76"/>
        <v>0</v>
      </c>
      <c r="BS80" s="126">
        <f t="shared" si="77"/>
        <v>0</v>
      </c>
      <c r="BT80" s="126">
        <f t="shared" si="78"/>
        <v>0</v>
      </c>
      <c r="BU80" s="126">
        <f t="shared" si="79"/>
        <v>0</v>
      </c>
      <c r="BV80" s="126">
        <f t="shared" si="80"/>
        <v>0</v>
      </c>
      <c r="BW80" s="126">
        <f t="shared" si="81"/>
        <v>0</v>
      </c>
      <c r="BX80" s="126">
        <f t="shared" si="82"/>
        <v>0</v>
      </c>
      <c r="BY80" s="126">
        <f t="shared" si="83"/>
        <v>0</v>
      </c>
      <c r="BZ80" s="126">
        <f t="shared" si="84"/>
        <v>0</v>
      </c>
      <c r="CA80" s="126">
        <f t="shared" si="85"/>
        <v>0</v>
      </c>
      <c r="CB80" s="126">
        <f t="shared" si="86"/>
        <v>0</v>
      </c>
      <c r="CC80" s="126">
        <f t="shared" si="87"/>
        <v>0</v>
      </c>
      <c r="CD80" s="126">
        <f t="shared" si="88"/>
        <v>0</v>
      </c>
      <c r="CE80" s="126">
        <f t="shared" si="89"/>
        <v>0</v>
      </c>
      <c r="CF80" s="126">
        <f t="shared" si="90"/>
        <v>0</v>
      </c>
      <c r="CG80" s="126">
        <f t="shared" si="91"/>
        <v>0</v>
      </c>
      <c r="CH80" s="126">
        <f t="shared" si="92"/>
        <v>0</v>
      </c>
      <c r="CI80" s="126">
        <f t="shared" si="93"/>
        <v>0</v>
      </c>
      <c r="CJ80" s="126">
        <f t="shared" si="94"/>
        <v>0</v>
      </c>
      <c r="CK80" s="126">
        <f t="shared" si="95"/>
        <v>0</v>
      </c>
      <c r="CL80" s="126">
        <f t="shared" si="96"/>
        <v>0</v>
      </c>
      <c r="CM80" s="126">
        <f t="shared" si="97"/>
        <v>0</v>
      </c>
      <c r="CN80" s="126">
        <f t="shared" si="98"/>
        <v>0</v>
      </c>
      <c r="CO80" s="126">
        <f t="shared" si="99"/>
        <v>0</v>
      </c>
      <c r="CP80" s="126">
        <f t="shared" si="100"/>
        <v>0</v>
      </c>
      <c r="CQ80" s="126">
        <f t="shared" si="101"/>
        <v>0</v>
      </c>
      <c r="CR80" s="126">
        <f t="shared" si="102"/>
        <v>0</v>
      </c>
      <c r="CS80" s="126">
        <f t="shared" si="103"/>
        <v>0</v>
      </c>
      <c r="CT80" s="126">
        <f t="shared" si="104"/>
        <v>0</v>
      </c>
      <c r="CU80" s="126">
        <f t="shared" si="105"/>
        <v>0</v>
      </c>
      <c r="CV80" s="126">
        <f t="shared" si="106"/>
        <v>0</v>
      </c>
      <c r="CW80" s="126">
        <f t="shared" si="107"/>
        <v>0</v>
      </c>
      <c r="CX80" s="126">
        <f t="shared" si="108"/>
        <v>0</v>
      </c>
      <c r="CY80" s="126">
        <f t="shared" si="109"/>
        <v>0</v>
      </c>
      <c r="CZ80" s="126">
        <f t="shared" si="110"/>
        <v>0</v>
      </c>
      <c r="DA80" s="126">
        <f t="shared" si="111"/>
        <v>0</v>
      </c>
      <c r="DB80" s="126">
        <f t="shared" si="112"/>
        <v>0</v>
      </c>
      <c r="DC80" s="126">
        <f t="shared" si="113"/>
        <v>0</v>
      </c>
      <c r="DD80" s="126">
        <f t="shared" si="114"/>
        <v>0</v>
      </c>
      <c r="DE80" s="126">
        <f t="shared" si="115"/>
        <v>0</v>
      </c>
      <c r="DF80" s="126">
        <f t="shared" si="116"/>
        <v>0</v>
      </c>
      <c r="DG80" s="126">
        <f t="shared" si="117"/>
        <v>0</v>
      </c>
      <c r="DH80" s="126">
        <f t="shared" si="118"/>
        <v>0</v>
      </c>
      <c r="DI80" s="126">
        <f t="shared" si="119"/>
        <v>0</v>
      </c>
      <c r="DJ80" s="126">
        <f t="shared" si="120"/>
        <v>0</v>
      </c>
      <c r="DK80" s="126">
        <f t="shared" si="121"/>
        <v>0</v>
      </c>
      <c r="DL80" s="126">
        <f t="shared" si="122"/>
        <v>0</v>
      </c>
      <c r="DM80" s="126">
        <f t="shared" si="123"/>
        <v>0</v>
      </c>
      <c r="DN80" s="126">
        <f t="shared" si="124"/>
        <v>0</v>
      </c>
      <c r="DO80" s="126">
        <f t="shared" si="125"/>
        <v>0</v>
      </c>
      <c r="DP80" s="126">
        <f t="shared" si="126"/>
        <v>0</v>
      </c>
      <c r="DQ80" s="126">
        <f t="shared" si="127"/>
        <v>0</v>
      </c>
      <c r="DR80" s="126">
        <f t="shared" si="128"/>
        <v>0</v>
      </c>
      <c r="DS80" s="126">
        <f t="shared" si="129"/>
        <v>0</v>
      </c>
      <c r="DT80" s="126">
        <f t="shared" si="130"/>
        <v>0</v>
      </c>
      <c r="DU80" s="126">
        <f t="shared" si="131"/>
        <v>0</v>
      </c>
      <c r="DV80" s="126">
        <f t="shared" si="132"/>
        <v>0</v>
      </c>
      <c r="DW80" s="126">
        <f t="shared" si="133"/>
        <v>0</v>
      </c>
    </row>
    <row r="81" spans="1:127" customFormat="1" ht="15" customHeight="1" x14ac:dyDescent="0.2">
      <c r="A81" s="163" t="s">
        <v>368</v>
      </c>
      <c r="B81" s="180" t="s">
        <v>300</v>
      </c>
      <c r="C81" s="180" t="s">
        <v>301</v>
      </c>
      <c r="D81" s="180" t="s">
        <v>295</v>
      </c>
      <c r="E81" s="180">
        <v>12</v>
      </c>
      <c r="F81" s="180">
        <v>90</v>
      </c>
      <c r="G81" s="165">
        <v>-1080</v>
      </c>
      <c r="H81" s="179">
        <v>-1080</v>
      </c>
      <c r="I81" s="151"/>
      <c r="J81" s="154"/>
      <c r="K81" s="151">
        <v>8.3333333333333329E-2</v>
      </c>
      <c r="L81" s="151">
        <v>8.3333333333333329E-2</v>
      </c>
      <c r="M81" s="151">
        <v>8.3333333333333329E-2</v>
      </c>
      <c r="N81" s="151">
        <v>8.3333333333333329E-2</v>
      </c>
      <c r="O81" s="151">
        <v>8.3333333333333329E-2</v>
      </c>
      <c r="P81" s="151">
        <v>8.3333333333333329E-2</v>
      </c>
      <c r="Q81" s="151">
        <v>8.3333333333333329E-2</v>
      </c>
      <c r="R81" s="151">
        <v>8.3333333333333329E-2</v>
      </c>
      <c r="S81" s="151">
        <v>8.3333333333333329E-2</v>
      </c>
      <c r="T81" s="151">
        <v>8.3333333333333329E-2</v>
      </c>
      <c r="U81" s="151">
        <v>8.3333333333333329E-2</v>
      </c>
      <c r="V81" s="151">
        <v>8.3333333333333329E-2</v>
      </c>
      <c r="W81" s="152">
        <v>1</v>
      </c>
      <c r="X81" s="157">
        <v>-90</v>
      </c>
      <c r="Y81" s="157">
        <v>-90</v>
      </c>
      <c r="Z81" s="157">
        <v>-90</v>
      </c>
      <c r="AA81" s="157">
        <v>-90</v>
      </c>
      <c r="AB81" s="157">
        <v>-90</v>
      </c>
      <c r="AC81" s="157">
        <v>-90</v>
      </c>
      <c r="AD81" s="157">
        <v>-90</v>
      </c>
      <c r="AE81" s="157">
        <v>-90</v>
      </c>
      <c r="AF81" s="157">
        <v>-90</v>
      </c>
      <c r="AG81" s="157">
        <v>-90</v>
      </c>
      <c r="AH81" s="157">
        <v>-90</v>
      </c>
      <c r="AI81" s="157">
        <v>-90</v>
      </c>
      <c r="AJ81" s="151">
        <v>0.98</v>
      </c>
      <c r="AK81" s="151"/>
      <c r="AL81" s="151"/>
      <c r="AM81" s="151"/>
      <c r="AN81" s="151"/>
      <c r="AO81" s="151"/>
      <c r="AP81" s="151">
        <v>0.02</v>
      </c>
      <c r="AQ81" s="151"/>
      <c r="AR81" s="151"/>
      <c r="AS81" s="152">
        <v>1</v>
      </c>
      <c r="AT81" s="159">
        <v>-1058.4000000000001</v>
      </c>
      <c r="AU81" s="159">
        <v>0</v>
      </c>
      <c r="AV81" s="159">
        <v>0</v>
      </c>
      <c r="AW81" s="159">
        <v>0</v>
      </c>
      <c r="AX81" s="159">
        <v>0</v>
      </c>
      <c r="AY81" s="159">
        <v>0</v>
      </c>
      <c r="AZ81" s="159">
        <v>-21.6</v>
      </c>
      <c r="BA81" s="159">
        <v>0</v>
      </c>
      <c r="BB81" s="159">
        <v>0</v>
      </c>
      <c r="BC81" s="159">
        <v>-1080</v>
      </c>
      <c r="BD81" s="160">
        <v>-1058.4000000000001</v>
      </c>
      <c r="BE81" s="160">
        <v>0</v>
      </c>
      <c r="BF81" s="160">
        <v>-21.6</v>
      </c>
      <c r="BG81" s="160">
        <v>0</v>
      </c>
      <c r="BH81" s="160">
        <v>0</v>
      </c>
      <c r="BI81" s="151">
        <v>62661000</v>
      </c>
      <c r="BJ81" s="122"/>
      <c r="BK81" s="122"/>
      <c r="BL81" s="122"/>
      <c r="BM81" s="122"/>
      <c r="BN81" s="122"/>
      <c r="BO81" s="122"/>
      <c r="BP81" s="126">
        <f t="shared" si="74"/>
        <v>-88.2</v>
      </c>
      <c r="BQ81" s="126">
        <f t="shared" si="75"/>
        <v>0</v>
      </c>
      <c r="BR81" s="126">
        <f t="shared" si="76"/>
        <v>-1.8</v>
      </c>
      <c r="BS81" s="126">
        <f t="shared" si="77"/>
        <v>0</v>
      </c>
      <c r="BT81" s="126">
        <f t="shared" si="78"/>
        <v>0</v>
      </c>
      <c r="BU81" s="126">
        <f t="shared" si="79"/>
        <v>-176.4</v>
      </c>
      <c r="BV81" s="126">
        <f t="shared" si="80"/>
        <v>0</v>
      </c>
      <c r="BW81" s="126">
        <f t="shared" si="81"/>
        <v>-3.6</v>
      </c>
      <c r="BX81" s="126">
        <f t="shared" si="82"/>
        <v>0</v>
      </c>
      <c r="BY81" s="126">
        <f t="shared" si="83"/>
        <v>0</v>
      </c>
      <c r="BZ81" s="126">
        <f t="shared" si="84"/>
        <v>-264.60000000000002</v>
      </c>
      <c r="CA81" s="126">
        <f t="shared" si="85"/>
        <v>0</v>
      </c>
      <c r="CB81" s="126">
        <f t="shared" si="86"/>
        <v>-5.4</v>
      </c>
      <c r="CC81" s="126">
        <f t="shared" si="87"/>
        <v>0</v>
      </c>
      <c r="CD81" s="126">
        <f t="shared" si="88"/>
        <v>0</v>
      </c>
      <c r="CE81" s="126">
        <f t="shared" si="89"/>
        <v>-352.8</v>
      </c>
      <c r="CF81" s="126">
        <f t="shared" si="90"/>
        <v>0</v>
      </c>
      <c r="CG81" s="126">
        <f t="shared" si="91"/>
        <v>-7.2</v>
      </c>
      <c r="CH81" s="126">
        <f t="shared" si="92"/>
        <v>0</v>
      </c>
      <c r="CI81" s="126">
        <f t="shared" si="93"/>
        <v>0</v>
      </c>
      <c r="CJ81" s="126">
        <f t="shared" si="94"/>
        <v>-441</v>
      </c>
      <c r="CK81" s="126">
        <f t="shared" si="95"/>
        <v>0</v>
      </c>
      <c r="CL81" s="126">
        <f t="shared" si="96"/>
        <v>-9</v>
      </c>
      <c r="CM81" s="126">
        <f t="shared" si="97"/>
        <v>0</v>
      </c>
      <c r="CN81" s="126">
        <f t="shared" si="98"/>
        <v>0</v>
      </c>
      <c r="CO81" s="126">
        <f t="shared" si="99"/>
        <v>-529.20000000000005</v>
      </c>
      <c r="CP81" s="126">
        <f t="shared" si="100"/>
        <v>0</v>
      </c>
      <c r="CQ81" s="126">
        <f t="shared" si="101"/>
        <v>-10.8</v>
      </c>
      <c r="CR81" s="126">
        <f t="shared" si="102"/>
        <v>0</v>
      </c>
      <c r="CS81" s="126">
        <f t="shared" si="103"/>
        <v>0</v>
      </c>
      <c r="CT81" s="126">
        <f t="shared" si="104"/>
        <v>-617.40000000000009</v>
      </c>
      <c r="CU81" s="126">
        <f t="shared" si="105"/>
        <v>0</v>
      </c>
      <c r="CV81" s="126">
        <f t="shared" si="106"/>
        <v>-12.600000000000001</v>
      </c>
      <c r="CW81" s="126">
        <f t="shared" si="107"/>
        <v>0</v>
      </c>
      <c r="CX81" s="126">
        <f t="shared" si="108"/>
        <v>0</v>
      </c>
      <c r="CY81" s="126">
        <f t="shared" si="109"/>
        <v>-705.60000000000014</v>
      </c>
      <c r="CZ81" s="126">
        <f t="shared" si="110"/>
        <v>0</v>
      </c>
      <c r="DA81" s="126">
        <f t="shared" si="111"/>
        <v>-14.400000000000002</v>
      </c>
      <c r="DB81" s="126">
        <f t="shared" si="112"/>
        <v>0</v>
      </c>
      <c r="DC81" s="126">
        <f t="shared" si="113"/>
        <v>0</v>
      </c>
      <c r="DD81" s="126">
        <f t="shared" si="114"/>
        <v>-793.80000000000018</v>
      </c>
      <c r="DE81" s="126">
        <f t="shared" si="115"/>
        <v>0</v>
      </c>
      <c r="DF81" s="126">
        <f t="shared" si="116"/>
        <v>-16.200000000000003</v>
      </c>
      <c r="DG81" s="126">
        <f t="shared" si="117"/>
        <v>0</v>
      </c>
      <c r="DH81" s="126">
        <f t="shared" si="118"/>
        <v>0</v>
      </c>
      <c r="DI81" s="126">
        <f t="shared" si="119"/>
        <v>-882.00000000000023</v>
      </c>
      <c r="DJ81" s="126">
        <f t="shared" si="120"/>
        <v>0</v>
      </c>
      <c r="DK81" s="126">
        <f t="shared" si="121"/>
        <v>-18.000000000000004</v>
      </c>
      <c r="DL81" s="126">
        <f t="shared" si="122"/>
        <v>0</v>
      </c>
      <c r="DM81" s="126">
        <f t="shared" si="123"/>
        <v>0</v>
      </c>
      <c r="DN81" s="126">
        <f t="shared" si="124"/>
        <v>-970.20000000000027</v>
      </c>
      <c r="DO81" s="126">
        <f t="shared" si="125"/>
        <v>0</v>
      </c>
      <c r="DP81" s="126">
        <f t="shared" si="126"/>
        <v>-19.800000000000004</v>
      </c>
      <c r="DQ81" s="126">
        <f t="shared" si="127"/>
        <v>0</v>
      </c>
      <c r="DR81" s="126">
        <f t="shared" si="128"/>
        <v>0</v>
      </c>
      <c r="DS81" s="126">
        <f t="shared" si="129"/>
        <v>-1058.4000000000003</v>
      </c>
      <c r="DT81" s="126">
        <f t="shared" si="130"/>
        <v>0</v>
      </c>
      <c r="DU81" s="126">
        <f t="shared" si="131"/>
        <v>-21.600000000000005</v>
      </c>
      <c r="DV81" s="126">
        <f t="shared" si="132"/>
        <v>0</v>
      </c>
      <c r="DW81" s="126">
        <f t="shared" si="133"/>
        <v>0</v>
      </c>
    </row>
    <row r="82" spans="1:127" customFormat="1" ht="15" customHeight="1" x14ac:dyDescent="0.2">
      <c r="A82" s="163" t="s">
        <v>369</v>
      </c>
      <c r="B82" s="180" t="s">
        <v>300</v>
      </c>
      <c r="C82" s="180" t="s">
        <v>301</v>
      </c>
      <c r="D82" s="180" t="s">
        <v>295</v>
      </c>
      <c r="E82" s="180">
        <v>12</v>
      </c>
      <c r="F82" s="180">
        <v>30</v>
      </c>
      <c r="G82" s="165">
        <v>-360</v>
      </c>
      <c r="H82" s="179">
        <v>-360</v>
      </c>
      <c r="I82" s="151"/>
      <c r="J82" s="154"/>
      <c r="K82" s="151">
        <v>8.3333333333333329E-2</v>
      </c>
      <c r="L82" s="151">
        <v>8.3333333333333329E-2</v>
      </c>
      <c r="M82" s="151">
        <v>8.3333333333333329E-2</v>
      </c>
      <c r="N82" s="151">
        <v>8.3333333333333329E-2</v>
      </c>
      <c r="O82" s="151">
        <v>8.3333333333333329E-2</v>
      </c>
      <c r="P82" s="151">
        <v>8.3333333333333329E-2</v>
      </c>
      <c r="Q82" s="151">
        <v>8.3333333333333329E-2</v>
      </c>
      <c r="R82" s="151">
        <v>8.3333333333333329E-2</v>
      </c>
      <c r="S82" s="151">
        <v>8.3333333333333329E-2</v>
      </c>
      <c r="T82" s="151">
        <v>8.3333333333333329E-2</v>
      </c>
      <c r="U82" s="151">
        <v>8.3333333333333329E-2</v>
      </c>
      <c r="V82" s="151">
        <v>8.3333333333333329E-2</v>
      </c>
      <c r="W82" s="152">
        <v>1</v>
      </c>
      <c r="X82" s="157">
        <v>-30</v>
      </c>
      <c r="Y82" s="157">
        <v>-30</v>
      </c>
      <c r="Z82" s="157">
        <v>-30</v>
      </c>
      <c r="AA82" s="157">
        <v>-30</v>
      </c>
      <c r="AB82" s="157">
        <v>-30</v>
      </c>
      <c r="AC82" s="157">
        <v>-30</v>
      </c>
      <c r="AD82" s="157">
        <v>-30</v>
      </c>
      <c r="AE82" s="157">
        <v>-30</v>
      </c>
      <c r="AF82" s="157">
        <v>-30</v>
      </c>
      <c r="AG82" s="157">
        <v>-30</v>
      </c>
      <c r="AH82" s="157">
        <v>-30</v>
      </c>
      <c r="AI82" s="157">
        <v>-30</v>
      </c>
      <c r="AJ82" s="151">
        <v>0.98</v>
      </c>
      <c r="AK82" s="151"/>
      <c r="AL82" s="151"/>
      <c r="AM82" s="151"/>
      <c r="AN82" s="151"/>
      <c r="AO82" s="151"/>
      <c r="AP82" s="151">
        <v>0.02</v>
      </c>
      <c r="AQ82" s="151"/>
      <c r="AR82" s="151"/>
      <c r="AS82" s="152">
        <v>1</v>
      </c>
      <c r="AT82" s="159">
        <v>-352.8</v>
      </c>
      <c r="AU82" s="159">
        <v>0</v>
      </c>
      <c r="AV82" s="159">
        <v>0</v>
      </c>
      <c r="AW82" s="159">
        <v>0</v>
      </c>
      <c r="AX82" s="159">
        <v>0</v>
      </c>
      <c r="AY82" s="159">
        <v>0</v>
      </c>
      <c r="AZ82" s="159">
        <v>-7.2</v>
      </c>
      <c r="BA82" s="159">
        <v>0</v>
      </c>
      <c r="BB82" s="159">
        <v>0</v>
      </c>
      <c r="BC82" s="159">
        <v>-360</v>
      </c>
      <c r="BD82" s="160">
        <v>-352.8</v>
      </c>
      <c r="BE82" s="160">
        <v>0</v>
      </c>
      <c r="BF82" s="160">
        <v>-7.2</v>
      </c>
      <c r="BG82" s="160">
        <v>0</v>
      </c>
      <c r="BH82" s="160">
        <v>0</v>
      </c>
      <c r="BI82" s="151">
        <v>62661000</v>
      </c>
      <c r="BJ82" s="122"/>
      <c r="BK82" s="122"/>
      <c r="BL82" s="122"/>
      <c r="BM82" s="122"/>
      <c r="BN82" s="122"/>
      <c r="BO82" s="122"/>
      <c r="BP82" s="126">
        <f t="shared" si="74"/>
        <v>-29.4</v>
      </c>
      <c r="BQ82" s="126">
        <f t="shared" si="75"/>
        <v>0</v>
      </c>
      <c r="BR82" s="126">
        <f t="shared" si="76"/>
        <v>-0.6</v>
      </c>
      <c r="BS82" s="126">
        <f t="shared" si="77"/>
        <v>0</v>
      </c>
      <c r="BT82" s="126">
        <f t="shared" si="78"/>
        <v>0</v>
      </c>
      <c r="BU82" s="126">
        <f t="shared" si="79"/>
        <v>-58.8</v>
      </c>
      <c r="BV82" s="126">
        <f t="shared" si="80"/>
        <v>0</v>
      </c>
      <c r="BW82" s="126">
        <f t="shared" si="81"/>
        <v>-1.2</v>
      </c>
      <c r="BX82" s="126">
        <f t="shared" si="82"/>
        <v>0</v>
      </c>
      <c r="BY82" s="126">
        <f t="shared" si="83"/>
        <v>0</v>
      </c>
      <c r="BZ82" s="126">
        <f t="shared" si="84"/>
        <v>-88.199999999999989</v>
      </c>
      <c r="CA82" s="126">
        <f t="shared" si="85"/>
        <v>0</v>
      </c>
      <c r="CB82" s="126">
        <f t="shared" si="86"/>
        <v>-1.7999999999999998</v>
      </c>
      <c r="CC82" s="126">
        <f t="shared" si="87"/>
        <v>0</v>
      </c>
      <c r="CD82" s="126">
        <f t="shared" si="88"/>
        <v>0</v>
      </c>
      <c r="CE82" s="126">
        <f t="shared" si="89"/>
        <v>-117.6</v>
      </c>
      <c r="CF82" s="126">
        <f t="shared" si="90"/>
        <v>0</v>
      </c>
      <c r="CG82" s="126">
        <f t="shared" si="91"/>
        <v>-2.4</v>
      </c>
      <c r="CH82" s="126">
        <f t="shared" si="92"/>
        <v>0</v>
      </c>
      <c r="CI82" s="126">
        <f t="shared" si="93"/>
        <v>0</v>
      </c>
      <c r="CJ82" s="126">
        <f t="shared" si="94"/>
        <v>-147</v>
      </c>
      <c r="CK82" s="126">
        <f t="shared" si="95"/>
        <v>0</v>
      </c>
      <c r="CL82" s="126">
        <f t="shared" si="96"/>
        <v>-3</v>
      </c>
      <c r="CM82" s="126">
        <f t="shared" si="97"/>
        <v>0</v>
      </c>
      <c r="CN82" s="126">
        <f t="shared" si="98"/>
        <v>0</v>
      </c>
      <c r="CO82" s="126">
        <f t="shared" si="99"/>
        <v>-176.4</v>
      </c>
      <c r="CP82" s="126">
        <f t="shared" si="100"/>
        <v>0</v>
      </c>
      <c r="CQ82" s="126">
        <f t="shared" si="101"/>
        <v>-3.6</v>
      </c>
      <c r="CR82" s="126">
        <f t="shared" si="102"/>
        <v>0</v>
      </c>
      <c r="CS82" s="126">
        <f t="shared" si="103"/>
        <v>0</v>
      </c>
      <c r="CT82" s="126">
        <f t="shared" si="104"/>
        <v>-205.8</v>
      </c>
      <c r="CU82" s="126">
        <f t="shared" si="105"/>
        <v>0</v>
      </c>
      <c r="CV82" s="126">
        <f t="shared" si="106"/>
        <v>-4.2</v>
      </c>
      <c r="CW82" s="126">
        <f t="shared" si="107"/>
        <v>0</v>
      </c>
      <c r="CX82" s="126">
        <f t="shared" si="108"/>
        <v>0</v>
      </c>
      <c r="CY82" s="126">
        <f t="shared" si="109"/>
        <v>-235.20000000000002</v>
      </c>
      <c r="CZ82" s="126">
        <f t="shared" si="110"/>
        <v>0</v>
      </c>
      <c r="DA82" s="126">
        <f t="shared" si="111"/>
        <v>-4.8</v>
      </c>
      <c r="DB82" s="126">
        <f t="shared" si="112"/>
        <v>0</v>
      </c>
      <c r="DC82" s="126">
        <f t="shared" si="113"/>
        <v>0</v>
      </c>
      <c r="DD82" s="126">
        <f t="shared" si="114"/>
        <v>-264.60000000000002</v>
      </c>
      <c r="DE82" s="126">
        <f t="shared" si="115"/>
        <v>0</v>
      </c>
      <c r="DF82" s="126">
        <f t="shared" si="116"/>
        <v>-5.3999999999999995</v>
      </c>
      <c r="DG82" s="126">
        <f t="shared" si="117"/>
        <v>0</v>
      </c>
      <c r="DH82" s="126">
        <f t="shared" si="118"/>
        <v>0</v>
      </c>
      <c r="DI82" s="126">
        <f t="shared" si="119"/>
        <v>-294</v>
      </c>
      <c r="DJ82" s="126">
        <f t="shared" si="120"/>
        <v>0</v>
      </c>
      <c r="DK82" s="126">
        <f t="shared" si="121"/>
        <v>-5.9999999999999991</v>
      </c>
      <c r="DL82" s="126">
        <f t="shared" si="122"/>
        <v>0</v>
      </c>
      <c r="DM82" s="126">
        <f t="shared" si="123"/>
        <v>0</v>
      </c>
      <c r="DN82" s="126">
        <f t="shared" si="124"/>
        <v>-323.39999999999998</v>
      </c>
      <c r="DO82" s="126">
        <f t="shared" si="125"/>
        <v>0</v>
      </c>
      <c r="DP82" s="126">
        <f t="shared" si="126"/>
        <v>-6.5999999999999988</v>
      </c>
      <c r="DQ82" s="126">
        <f t="shared" si="127"/>
        <v>0</v>
      </c>
      <c r="DR82" s="126">
        <f t="shared" si="128"/>
        <v>0</v>
      </c>
      <c r="DS82" s="126">
        <f t="shared" si="129"/>
        <v>-352.79999999999995</v>
      </c>
      <c r="DT82" s="126">
        <f t="shared" si="130"/>
        <v>0</v>
      </c>
      <c r="DU82" s="126">
        <f t="shared" si="131"/>
        <v>-7.1999999999999984</v>
      </c>
      <c r="DV82" s="126">
        <f t="shared" si="132"/>
        <v>0</v>
      </c>
      <c r="DW82" s="126">
        <f t="shared" si="133"/>
        <v>0</v>
      </c>
    </row>
    <row r="83" spans="1:127" customFormat="1" ht="15" customHeight="1" x14ac:dyDescent="0.2">
      <c r="A83" s="163" t="s">
        <v>370</v>
      </c>
      <c r="B83" s="180" t="s">
        <v>300</v>
      </c>
      <c r="C83" s="180" t="s">
        <v>301</v>
      </c>
      <c r="D83" s="180" t="s">
        <v>295</v>
      </c>
      <c r="E83" s="180">
        <v>12</v>
      </c>
      <c r="F83" s="180">
        <v>15</v>
      </c>
      <c r="G83" s="165">
        <v>-180</v>
      </c>
      <c r="H83" s="179">
        <v>-180</v>
      </c>
      <c r="I83" s="151"/>
      <c r="J83" s="154"/>
      <c r="K83" s="151">
        <v>8.3333333333333329E-2</v>
      </c>
      <c r="L83" s="151">
        <v>8.3333333333333329E-2</v>
      </c>
      <c r="M83" s="151">
        <v>8.3333333333333329E-2</v>
      </c>
      <c r="N83" s="151">
        <v>8.3333333333333329E-2</v>
      </c>
      <c r="O83" s="151">
        <v>8.3333333333333329E-2</v>
      </c>
      <c r="P83" s="151">
        <v>8.3333333333333329E-2</v>
      </c>
      <c r="Q83" s="151">
        <v>8.3333333333333329E-2</v>
      </c>
      <c r="R83" s="151">
        <v>8.3333333333333329E-2</v>
      </c>
      <c r="S83" s="151">
        <v>8.3333333333333329E-2</v>
      </c>
      <c r="T83" s="151">
        <v>8.3333333333333329E-2</v>
      </c>
      <c r="U83" s="151">
        <v>8.3333333333333329E-2</v>
      </c>
      <c r="V83" s="151">
        <v>8.3333333333333329E-2</v>
      </c>
      <c r="W83" s="152">
        <v>1</v>
      </c>
      <c r="X83" s="157">
        <v>-15</v>
      </c>
      <c r="Y83" s="157">
        <v>-15</v>
      </c>
      <c r="Z83" s="157">
        <v>-15</v>
      </c>
      <c r="AA83" s="157">
        <v>-15</v>
      </c>
      <c r="AB83" s="157">
        <v>-15</v>
      </c>
      <c r="AC83" s="157">
        <v>-15</v>
      </c>
      <c r="AD83" s="157">
        <v>-15</v>
      </c>
      <c r="AE83" s="157">
        <v>-15</v>
      </c>
      <c r="AF83" s="157">
        <v>-15</v>
      </c>
      <c r="AG83" s="157">
        <v>-15</v>
      </c>
      <c r="AH83" s="157">
        <v>-15</v>
      </c>
      <c r="AI83" s="157">
        <v>-15</v>
      </c>
      <c r="AJ83" s="151">
        <v>0.98</v>
      </c>
      <c r="AK83" s="151"/>
      <c r="AL83" s="151"/>
      <c r="AM83" s="151"/>
      <c r="AN83" s="151"/>
      <c r="AO83" s="151"/>
      <c r="AP83" s="151">
        <v>0.02</v>
      </c>
      <c r="AQ83" s="151"/>
      <c r="AR83" s="151"/>
      <c r="AS83" s="152">
        <v>1</v>
      </c>
      <c r="AT83" s="159">
        <v>-176.4</v>
      </c>
      <c r="AU83" s="159">
        <v>0</v>
      </c>
      <c r="AV83" s="159">
        <v>0</v>
      </c>
      <c r="AW83" s="159">
        <v>0</v>
      </c>
      <c r="AX83" s="159">
        <v>0</v>
      </c>
      <c r="AY83" s="159">
        <v>0</v>
      </c>
      <c r="AZ83" s="159">
        <v>-3.6</v>
      </c>
      <c r="BA83" s="159">
        <v>0</v>
      </c>
      <c r="BB83" s="159">
        <v>0</v>
      </c>
      <c r="BC83" s="159">
        <v>-180</v>
      </c>
      <c r="BD83" s="160">
        <v>-176.4</v>
      </c>
      <c r="BE83" s="160">
        <v>0</v>
      </c>
      <c r="BF83" s="160">
        <v>-3.6</v>
      </c>
      <c r="BG83" s="160">
        <v>0</v>
      </c>
      <c r="BH83" s="160">
        <v>0</v>
      </c>
      <c r="BI83" s="151">
        <v>62661000</v>
      </c>
      <c r="BJ83" s="122" t="s">
        <v>859</v>
      </c>
      <c r="BK83" s="122"/>
      <c r="BL83" s="122"/>
      <c r="BM83" s="122"/>
      <c r="BN83" s="122"/>
      <c r="BO83" s="122"/>
      <c r="BP83" s="126">
        <f t="shared" si="74"/>
        <v>-14.7</v>
      </c>
      <c r="BQ83" s="126">
        <f t="shared" si="75"/>
        <v>0</v>
      </c>
      <c r="BR83" s="126">
        <f t="shared" si="76"/>
        <v>-0.3</v>
      </c>
      <c r="BS83" s="126">
        <f t="shared" si="77"/>
        <v>0</v>
      </c>
      <c r="BT83" s="126">
        <f t="shared" si="78"/>
        <v>0</v>
      </c>
      <c r="BU83" s="126">
        <f t="shared" si="79"/>
        <v>-29.4</v>
      </c>
      <c r="BV83" s="126">
        <f t="shared" si="80"/>
        <v>0</v>
      </c>
      <c r="BW83" s="126">
        <f t="shared" si="81"/>
        <v>-0.6</v>
      </c>
      <c r="BX83" s="126">
        <f t="shared" si="82"/>
        <v>0</v>
      </c>
      <c r="BY83" s="126">
        <f t="shared" si="83"/>
        <v>0</v>
      </c>
      <c r="BZ83" s="126">
        <f t="shared" si="84"/>
        <v>-44.099999999999994</v>
      </c>
      <c r="CA83" s="126">
        <f t="shared" si="85"/>
        <v>0</v>
      </c>
      <c r="CB83" s="126">
        <f t="shared" si="86"/>
        <v>-0.89999999999999991</v>
      </c>
      <c r="CC83" s="126">
        <f t="shared" si="87"/>
        <v>0</v>
      </c>
      <c r="CD83" s="126">
        <f t="shared" si="88"/>
        <v>0</v>
      </c>
      <c r="CE83" s="126">
        <f t="shared" si="89"/>
        <v>-58.8</v>
      </c>
      <c r="CF83" s="126">
        <f t="shared" si="90"/>
        <v>0</v>
      </c>
      <c r="CG83" s="126">
        <f t="shared" si="91"/>
        <v>-1.2</v>
      </c>
      <c r="CH83" s="126">
        <f t="shared" si="92"/>
        <v>0</v>
      </c>
      <c r="CI83" s="126">
        <f t="shared" si="93"/>
        <v>0</v>
      </c>
      <c r="CJ83" s="126">
        <f t="shared" si="94"/>
        <v>-73.5</v>
      </c>
      <c r="CK83" s="126">
        <f t="shared" si="95"/>
        <v>0</v>
      </c>
      <c r="CL83" s="126">
        <f t="shared" si="96"/>
        <v>-1.5</v>
      </c>
      <c r="CM83" s="126">
        <f t="shared" si="97"/>
        <v>0</v>
      </c>
      <c r="CN83" s="126">
        <f t="shared" si="98"/>
        <v>0</v>
      </c>
      <c r="CO83" s="126">
        <f t="shared" si="99"/>
        <v>-88.2</v>
      </c>
      <c r="CP83" s="126">
        <f t="shared" si="100"/>
        <v>0</v>
      </c>
      <c r="CQ83" s="126">
        <f t="shared" si="101"/>
        <v>-1.8</v>
      </c>
      <c r="CR83" s="126">
        <f t="shared" si="102"/>
        <v>0</v>
      </c>
      <c r="CS83" s="126">
        <f t="shared" si="103"/>
        <v>0</v>
      </c>
      <c r="CT83" s="126">
        <f t="shared" si="104"/>
        <v>-102.9</v>
      </c>
      <c r="CU83" s="126">
        <f t="shared" si="105"/>
        <v>0</v>
      </c>
      <c r="CV83" s="126">
        <f t="shared" si="106"/>
        <v>-2.1</v>
      </c>
      <c r="CW83" s="126">
        <f t="shared" si="107"/>
        <v>0</v>
      </c>
      <c r="CX83" s="126">
        <f t="shared" si="108"/>
        <v>0</v>
      </c>
      <c r="CY83" s="126">
        <f t="shared" si="109"/>
        <v>-117.60000000000001</v>
      </c>
      <c r="CZ83" s="126">
        <f t="shared" si="110"/>
        <v>0</v>
      </c>
      <c r="DA83" s="126">
        <f t="shared" si="111"/>
        <v>-2.4</v>
      </c>
      <c r="DB83" s="126">
        <f t="shared" si="112"/>
        <v>0</v>
      </c>
      <c r="DC83" s="126">
        <f t="shared" si="113"/>
        <v>0</v>
      </c>
      <c r="DD83" s="126">
        <f t="shared" si="114"/>
        <v>-132.30000000000001</v>
      </c>
      <c r="DE83" s="126">
        <f t="shared" si="115"/>
        <v>0</v>
      </c>
      <c r="DF83" s="126">
        <f t="shared" si="116"/>
        <v>-2.6999999999999997</v>
      </c>
      <c r="DG83" s="126">
        <f t="shared" si="117"/>
        <v>0</v>
      </c>
      <c r="DH83" s="126">
        <f t="shared" si="118"/>
        <v>0</v>
      </c>
      <c r="DI83" s="126">
        <f t="shared" si="119"/>
        <v>-147</v>
      </c>
      <c r="DJ83" s="126">
        <f t="shared" si="120"/>
        <v>0</v>
      </c>
      <c r="DK83" s="126">
        <f t="shared" si="121"/>
        <v>-2.9999999999999996</v>
      </c>
      <c r="DL83" s="126">
        <f t="shared" si="122"/>
        <v>0</v>
      </c>
      <c r="DM83" s="126">
        <f t="shared" si="123"/>
        <v>0</v>
      </c>
      <c r="DN83" s="126">
        <f t="shared" si="124"/>
        <v>-161.69999999999999</v>
      </c>
      <c r="DO83" s="126">
        <f t="shared" si="125"/>
        <v>0</v>
      </c>
      <c r="DP83" s="126">
        <f t="shared" si="126"/>
        <v>-3.2999999999999994</v>
      </c>
      <c r="DQ83" s="126">
        <f t="shared" si="127"/>
        <v>0</v>
      </c>
      <c r="DR83" s="126">
        <f t="shared" si="128"/>
        <v>0</v>
      </c>
      <c r="DS83" s="126">
        <f t="shared" si="129"/>
        <v>-176.39999999999998</v>
      </c>
      <c r="DT83" s="126">
        <f t="shared" si="130"/>
        <v>0</v>
      </c>
      <c r="DU83" s="126">
        <f t="shared" si="131"/>
        <v>-3.5999999999999992</v>
      </c>
      <c r="DV83" s="126">
        <f t="shared" si="132"/>
        <v>0</v>
      </c>
      <c r="DW83" s="126">
        <f t="shared" si="133"/>
        <v>0</v>
      </c>
    </row>
    <row r="84" spans="1:127" customFormat="1" ht="15" customHeight="1" x14ac:dyDescent="0.2">
      <c r="A84" s="163" t="s">
        <v>371</v>
      </c>
      <c r="B84" s="180" t="s">
        <v>300</v>
      </c>
      <c r="C84" s="180" t="s">
        <v>301</v>
      </c>
      <c r="D84" s="180" t="s">
        <v>295</v>
      </c>
      <c r="E84" s="180">
        <v>12</v>
      </c>
      <c r="F84" s="180">
        <v>15</v>
      </c>
      <c r="G84" s="165">
        <v>-180</v>
      </c>
      <c r="H84" s="179">
        <v>-180</v>
      </c>
      <c r="I84" s="151"/>
      <c r="J84" s="154"/>
      <c r="K84" s="151">
        <v>8.3333333333333329E-2</v>
      </c>
      <c r="L84" s="151">
        <v>8.3333333333333329E-2</v>
      </c>
      <c r="M84" s="151">
        <v>8.3333333333333329E-2</v>
      </c>
      <c r="N84" s="151">
        <v>8.3333333333333329E-2</v>
      </c>
      <c r="O84" s="151">
        <v>8.3333333333333329E-2</v>
      </c>
      <c r="P84" s="151">
        <v>8.3333333333333329E-2</v>
      </c>
      <c r="Q84" s="151">
        <v>8.3333333333333329E-2</v>
      </c>
      <c r="R84" s="151">
        <v>8.3333333333333329E-2</v>
      </c>
      <c r="S84" s="151">
        <v>8.3333333333333329E-2</v>
      </c>
      <c r="T84" s="151">
        <v>8.3333333333333329E-2</v>
      </c>
      <c r="U84" s="151">
        <v>8.3333333333333329E-2</v>
      </c>
      <c r="V84" s="151">
        <v>8.3333333333333329E-2</v>
      </c>
      <c r="W84" s="152">
        <v>1</v>
      </c>
      <c r="X84" s="157">
        <v>-15</v>
      </c>
      <c r="Y84" s="157">
        <v>-15</v>
      </c>
      <c r="Z84" s="157">
        <v>-15</v>
      </c>
      <c r="AA84" s="157">
        <v>-15</v>
      </c>
      <c r="AB84" s="157">
        <v>-15</v>
      </c>
      <c r="AC84" s="157">
        <v>-15</v>
      </c>
      <c r="AD84" s="157">
        <v>-15</v>
      </c>
      <c r="AE84" s="157">
        <v>-15</v>
      </c>
      <c r="AF84" s="157">
        <v>-15</v>
      </c>
      <c r="AG84" s="157">
        <v>-15</v>
      </c>
      <c r="AH84" s="157">
        <v>-15</v>
      </c>
      <c r="AI84" s="157">
        <v>-15</v>
      </c>
      <c r="AJ84" s="151">
        <v>0.98</v>
      </c>
      <c r="AK84" s="151"/>
      <c r="AL84" s="151"/>
      <c r="AM84" s="151"/>
      <c r="AN84" s="151"/>
      <c r="AO84" s="151"/>
      <c r="AP84" s="151">
        <v>0.02</v>
      </c>
      <c r="AQ84" s="151"/>
      <c r="AR84" s="151"/>
      <c r="AS84" s="152">
        <v>1</v>
      </c>
      <c r="AT84" s="159">
        <v>-176.4</v>
      </c>
      <c r="AU84" s="159">
        <v>0</v>
      </c>
      <c r="AV84" s="159">
        <v>0</v>
      </c>
      <c r="AW84" s="159">
        <v>0</v>
      </c>
      <c r="AX84" s="159">
        <v>0</v>
      </c>
      <c r="AY84" s="159">
        <v>0</v>
      </c>
      <c r="AZ84" s="159">
        <v>-3.6</v>
      </c>
      <c r="BA84" s="159">
        <v>0</v>
      </c>
      <c r="BB84" s="159">
        <v>0</v>
      </c>
      <c r="BC84" s="159">
        <v>-180</v>
      </c>
      <c r="BD84" s="160">
        <v>-176.4</v>
      </c>
      <c r="BE84" s="160">
        <v>0</v>
      </c>
      <c r="BF84" s="160">
        <v>-3.6</v>
      </c>
      <c r="BG84" s="160">
        <v>0</v>
      </c>
      <c r="BH84" s="160">
        <v>0</v>
      </c>
      <c r="BI84" s="151">
        <v>62661000</v>
      </c>
      <c r="BJ84" s="122" t="s">
        <v>860</v>
      </c>
      <c r="BK84" s="122"/>
      <c r="BL84" s="122"/>
      <c r="BM84" s="122"/>
      <c r="BN84" s="122"/>
      <c r="BO84" s="122"/>
      <c r="BP84" s="126">
        <f t="shared" si="74"/>
        <v>-14.7</v>
      </c>
      <c r="BQ84" s="126">
        <f t="shared" si="75"/>
        <v>0</v>
      </c>
      <c r="BR84" s="126">
        <f t="shared" si="76"/>
        <v>-0.3</v>
      </c>
      <c r="BS84" s="126">
        <f t="shared" si="77"/>
        <v>0</v>
      </c>
      <c r="BT84" s="126">
        <f t="shared" si="78"/>
        <v>0</v>
      </c>
      <c r="BU84" s="126">
        <f t="shared" si="79"/>
        <v>-29.4</v>
      </c>
      <c r="BV84" s="126">
        <f t="shared" si="80"/>
        <v>0</v>
      </c>
      <c r="BW84" s="126">
        <f t="shared" si="81"/>
        <v>-0.6</v>
      </c>
      <c r="BX84" s="126">
        <f t="shared" si="82"/>
        <v>0</v>
      </c>
      <c r="BY84" s="126">
        <f t="shared" si="83"/>
        <v>0</v>
      </c>
      <c r="BZ84" s="126">
        <f t="shared" si="84"/>
        <v>-44.099999999999994</v>
      </c>
      <c r="CA84" s="126">
        <f t="shared" si="85"/>
        <v>0</v>
      </c>
      <c r="CB84" s="126">
        <f t="shared" si="86"/>
        <v>-0.89999999999999991</v>
      </c>
      <c r="CC84" s="126">
        <f t="shared" si="87"/>
        <v>0</v>
      </c>
      <c r="CD84" s="126">
        <f t="shared" si="88"/>
        <v>0</v>
      </c>
      <c r="CE84" s="126">
        <f t="shared" si="89"/>
        <v>-58.8</v>
      </c>
      <c r="CF84" s="126">
        <f t="shared" si="90"/>
        <v>0</v>
      </c>
      <c r="CG84" s="126">
        <f t="shared" si="91"/>
        <v>-1.2</v>
      </c>
      <c r="CH84" s="126">
        <f t="shared" si="92"/>
        <v>0</v>
      </c>
      <c r="CI84" s="126">
        <f t="shared" si="93"/>
        <v>0</v>
      </c>
      <c r="CJ84" s="126">
        <f t="shared" si="94"/>
        <v>-73.5</v>
      </c>
      <c r="CK84" s="126">
        <f t="shared" si="95"/>
        <v>0</v>
      </c>
      <c r="CL84" s="126">
        <f t="shared" si="96"/>
        <v>-1.5</v>
      </c>
      <c r="CM84" s="126">
        <f t="shared" si="97"/>
        <v>0</v>
      </c>
      <c r="CN84" s="126">
        <f t="shared" si="98"/>
        <v>0</v>
      </c>
      <c r="CO84" s="126">
        <f t="shared" si="99"/>
        <v>-88.2</v>
      </c>
      <c r="CP84" s="126">
        <f t="shared" si="100"/>
        <v>0</v>
      </c>
      <c r="CQ84" s="126">
        <f t="shared" si="101"/>
        <v>-1.8</v>
      </c>
      <c r="CR84" s="126">
        <f t="shared" si="102"/>
        <v>0</v>
      </c>
      <c r="CS84" s="126">
        <f t="shared" si="103"/>
        <v>0</v>
      </c>
      <c r="CT84" s="126">
        <f t="shared" si="104"/>
        <v>-102.9</v>
      </c>
      <c r="CU84" s="126">
        <f t="shared" si="105"/>
        <v>0</v>
      </c>
      <c r="CV84" s="126">
        <f t="shared" si="106"/>
        <v>-2.1</v>
      </c>
      <c r="CW84" s="126">
        <f t="shared" si="107"/>
        <v>0</v>
      </c>
      <c r="CX84" s="126">
        <f t="shared" si="108"/>
        <v>0</v>
      </c>
      <c r="CY84" s="126">
        <f t="shared" si="109"/>
        <v>-117.60000000000001</v>
      </c>
      <c r="CZ84" s="126">
        <f t="shared" si="110"/>
        <v>0</v>
      </c>
      <c r="DA84" s="126">
        <f t="shared" si="111"/>
        <v>-2.4</v>
      </c>
      <c r="DB84" s="126">
        <f t="shared" si="112"/>
        <v>0</v>
      </c>
      <c r="DC84" s="126">
        <f t="shared" si="113"/>
        <v>0</v>
      </c>
      <c r="DD84" s="126">
        <f t="shared" si="114"/>
        <v>-132.30000000000001</v>
      </c>
      <c r="DE84" s="126">
        <f t="shared" si="115"/>
        <v>0</v>
      </c>
      <c r="DF84" s="126">
        <f t="shared" si="116"/>
        <v>-2.6999999999999997</v>
      </c>
      <c r="DG84" s="126">
        <f t="shared" si="117"/>
        <v>0</v>
      </c>
      <c r="DH84" s="126">
        <f t="shared" si="118"/>
        <v>0</v>
      </c>
      <c r="DI84" s="126">
        <f t="shared" si="119"/>
        <v>-147</v>
      </c>
      <c r="DJ84" s="126">
        <f t="shared" si="120"/>
        <v>0</v>
      </c>
      <c r="DK84" s="126">
        <f t="shared" si="121"/>
        <v>-2.9999999999999996</v>
      </c>
      <c r="DL84" s="126">
        <f t="shared" si="122"/>
        <v>0</v>
      </c>
      <c r="DM84" s="126">
        <f t="shared" si="123"/>
        <v>0</v>
      </c>
      <c r="DN84" s="126">
        <f t="shared" si="124"/>
        <v>-161.69999999999999</v>
      </c>
      <c r="DO84" s="126">
        <f t="shared" si="125"/>
        <v>0</v>
      </c>
      <c r="DP84" s="126">
        <f t="shared" si="126"/>
        <v>-3.2999999999999994</v>
      </c>
      <c r="DQ84" s="126">
        <f t="shared" si="127"/>
        <v>0</v>
      </c>
      <c r="DR84" s="126">
        <f t="shared" si="128"/>
        <v>0</v>
      </c>
      <c r="DS84" s="126">
        <f t="shared" si="129"/>
        <v>-176.39999999999998</v>
      </c>
      <c r="DT84" s="126">
        <f t="shared" si="130"/>
        <v>0</v>
      </c>
      <c r="DU84" s="126">
        <f t="shared" si="131"/>
        <v>-3.5999999999999992</v>
      </c>
      <c r="DV84" s="126">
        <f t="shared" si="132"/>
        <v>0</v>
      </c>
      <c r="DW84" s="126">
        <f t="shared" si="133"/>
        <v>0</v>
      </c>
    </row>
    <row r="85" spans="1:127" customFormat="1" ht="15" customHeight="1" x14ac:dyDescent="0.2">
      <c r="A85" s="163" t="s">
        <v>372</v>
      </c>
      <c r="B85" s="180" t="s">
        <v>300</v>
      </c>
      <c r="C85" s="180" t="s">
        <v>301</v>
      </c>
      <c r="D85" s="180" t="s">
        <v>295</v>
      </c>
      <c r="E85" s="180">
        <v>12</v>
      </c>
      <c r="F85" s="180">
        <v>60</v>
      </c>
      <c r="G85" s="165">
        <v>-720</v>
      </c>
      <c r="H85" s="179">
        <v>-720</v>
      </c>
      <c r="I85" s="151"/>
      <c r="J85" s="154"/>
      <c r="K85" s="151">
        <v>8.3333333333333329E-2</v>
      </c>
      <c r="L85" s="151">
        <v>8.3333333333333329E-2</v>
      </c>
      <c r="M85" s="151">
        <v>8.3333333333333329E-2</v>
      </c>
      <c r="N85" s="151">
        <v>8.3333333333333329E-2</v>
      </c>
      <c r="O85" s="151">
        <v>8.3333333333333329E-2</v>
      </c>
      <c r="P85" s="151">
        <v>8.3333333333333329E-2</v>
      </c>
      <c r="Q85" s="151">
        <v>8.3333333333333329E-2</v>
      </c>
      <c r="R85" s="151">
        <v>8.3333333333333329E-2</v>
      </c>
      <c r="S85" s="151">
        <v>8.3333333333333329E-2</v>
      </c>
      <c r="T85" s="151">
        <v>8.3333333333333329E-2</v>
      </c>
      <c r="U85" s="151">
        <v>8.3333333333333329E-2</v>
      </c>
      <c r="V85" s="151">
        <v>8.3333333333333329E-2</v>
      </c>
      <c r="W85" s="152">
        <v>1</v>
      </c>
      <c r="X85" s="157">
        <v>-60</v>
      </c>
      <c r="Y85" s="157">
        <v>-60</v>
      </c>
      <c r="Z85" s="157">
        <v>-60</v>
      </c>
      <c r="AA85" s="157">
        <v>-60</v>
      </c>
      <c r="AB85" s="157">
        <v>-60</v>
      </c>
      <c r="AC85" s="157">
        <v>-60</v>
      </c>
      <c r="AD85" s="157">
        <v>-60</v>
      </c>
      <c r="AE85" s="157">
        <v>-60</v>
      </c>
      <c r="AF85" s="157">
        <v>-60</v>
      </c>
      <c r="AG85" s="157">
        <v>-60</v>
      </c>
      <c r="AH85" s="157">
        <v>-60</v>
      </c>
      <c r="AI85" s="157">
        <v>-60</v>
      </c>
      <c r="AJ85" s="151">
        <v>0.98</v>
      </c>
      <c r="AK85" s="151"/>
      <c r="AL85" s="151"/>
      <c r="AM85" s="151"/>
      <c r="AN85" s="151"/>
      <c r="AO85" s="151"/>
      <c r="AP85" s="151">
        <v>0.02</v>
      </c>
      <c r="AQ85" s="151"/>
      <c r="AR85" s="151"/>
      <c r="AS85" s="152">
        <v>1</v>
      </c>
      <c r="AT85" s="159">
        <v>-705.6</v>
      </c>
      <c r="AU85" s="159">
        <v>0</v>
      </c>
      <c r="AV85" s="159">
        <v>0</v>
      </c>
      <c r="AW85" s="159">
        <v>0</v>
      </c>
      <c r="AX85" s="159">
        <v>0</v>
      </c>
      <c r="AY85" s="159">
        <v>0</v>
      </c>
      <c r="AZ85" s="159">
        <v>-14.4</v>
      </c>
      <c r="BA85" s="159">
        <v>0</v>
      </c>
      <c r="BB85" s="159">
        <v>0</v>
      </c>
      <c r="BC85" s="159">
        <v>-720</v>
      </c>
      <c r="BD85" s="160">
        <v>-705.6</v>
      </c>
      <c r="BE85" s="160">
        <v>0</v>
      </c>
      <c r="BF85" s="160">
        <v>-14.4</v>
      </c>
      <c r="BG85" s="160">
        <v>0</v>
      </c>
      <c r="BH85" s="160">
        <v>0</v>
      </c>
      <c r="BI85" s="151">
        <v>62661000</v>
      </c>
      <c r="BJ85" s="122"/>
      <c r="BK85" s="122"/>
      <c r="BL85" s="122"/>
      <c r="BM85" s="122"/>
      <c r="BN85" s="122"/>
      <c r="BO85" s="122"/>
      <c r="BP85" s="126">
        <f t="shared" si="74"/>
        <v>-58.8</v>
      </c>
      <c r="BQ85" s="126">
        <f t="shared" si="75"/>
        <v>0</v>
      </c>
      <c r="BR85" s="126">
        <f t="shared" si="76"/>
        <v>-1.2</v>
      </c>
      <c r="BS85" s="126">
        <f t="shared" si="77"/>
        <v>0</v>
      </c>
      <c r="BT85" s="126">
        <f t="shared" si="78"/>
        <v>0</v>
      </c>
      <c r="BU85" s="126">
        <f t="shared" si="79"/>
        <v>-117.6</v>
      </c>
      <c r="BV85" s="126">
        <f t="shared" si="80"/>
        <v>0</v>
      </c>
      <c r="BW85" s="126">
        <f t="shared" si="81"/>
        <v>-2.4</v>
      </c>
      <c r="BX85" s="126">
        <f t="shared" si="82"/>
        <v>0</v>
      </c>
      <c r="BY85" s="126">
        <f t="shared" si="83"/>
        <v>0</v>
      </c>
      <c r="BZ85" s="126">
        <f t="shared" si="84"/>
        <v>-176.39999999999998</v>
      </c>
      <c r="CA85" s="126">
        <f t="shared" si="85"/>
        <v>0</v>
      </c>
      <c r="CB85" s="126">
        <f t="shared" si="86"/>
        <v>-3.5999999999999996</v>
      </c>
      <c r="CC85" s="126">
        <f t="shared" si="87"/>
        <v>0</v>
      </c>
      <c r="CD85" s="126">
        <f t="shared" si="88"/>
        <v>0</v>
      </c>
      <c r="CE85" s="126">
        <f t="shared" si="89"/>
        <v>-235.2</v>
      </c>
      <c r="CF85" s="126">
        <f t="shared" si="90"/>
        <v>0</v>
      </c>
      <c r="CG85" s="126">
        <f t="shared" si="91"/>
        <v>-4.8</v>
      </c>
      <c r="CH85" s="126">
        <f t="shared" si="92"/>
        <v>0</v>
      </c>
      <c r="CI85" s="126">
        <f t="shared" si="93"/>
        <v>0</v>
      </c>
      <c r="CJ85" s="126">
        <f t="shared" si="94"/>
        <v>-294</v>
      </c>
      <c r="CK85" s="126">
        <f t="shared" si="95"/>
        <v>0</v>
      </c>
      <c r="CL85" s="126">
        <f t="shared" si="96"/>
        <v>-6</v>
      </c>
      <c r="CM85" s="126">
        <f t="shared" si="97"/>
        <v>0</v>
      </c>
      <c r="CN85" s="126">
        <f t="shared" si="98"/>
        <v>0</v>
      </c>
      <c r="CO85" s="126">
        <f t="shared" si="99"/>
        <v>-352.8</v>
      </c>
      <c r="CP85" s="126">
        <f t="shared" si="100"/>
        <v>0</v>
      </c>
      <c r="CQ85" s="126">
        <f t="shared" si="101"/>
        <v>-7.2</v>
      </c>
      <c r="CR85" s="126">
        <f t="shared" si="102"/>
        <v>0</v>
      </c>
      <c r="CS85" s="126">
        <f t="shared" si="103"/>
        <v>0</v>
      </c>
      <c r="CT85" s="126">
        <f t="shared" si="104"/>
        <v>-411.6</v>
      </c>
      <c r="CU85" s="126">
        <f t="shared" si="105"/>
        <v>0</v>
      </c>
      <c r="CV85" s="126">
        <f t="shared" si="106"/>
        <v>-8.4</v>
      </c>
      <c r="CW85" s="126">
        <f t="shared" si="107"/>
        <v>0</v>
      </c>
      <c r="CX85" s="126">
        <f t="shared" si="108"/>
        <v>0</v>
      </c>
      <c r="CY85" s="126">
        <f t="shared" si="109"/>
        <v>-470.40000000000003</v>
      </c>
      <c r="CZ85" s="126">
        <f t="shared" si="110"/>
        <v>0</v>
      </c>
      <c r="DA85" s="126">
        <f t="shared" si="111"/>
        <v>-9.6</v>
      </c>
      <c r="DB85" s="126">
        <f t="shared" si="112"/>
        <v>0</v>
      </c>
      <c r="DC85" s="126">
        <f t="shared" si="113"/>
        <v>0</v>
      </c>
      <c r="DD85" s="126">
        <f t="shared" si="114"/>
        <v>-529.20000000000005</v>
      </c>
      <c r="DE85" s="126">
        <f t="shared" si="115"/>
        <v>0</v>
      </c>
      <c r="DF85" s="126">
        <f t="shared" si="116"/>
        <v>-10.799999999999999</v>
      </c>
      <c r="DG85" s="126">
        <f t="shared" si="117"/>
        <v>0</v>
      </c>
      <c r="DH85" s="126">
        <f t="shared" si="118"/>
        <v>0</v>
      </c>
      <c r="DI85" s="126">
        <f t="shared" si="119"/>
        <v>-588</v>
      </c>
      <c r="DJ85" s="126">
        <f t="shared" si="120"/>
        <v>0</v>
      </c>
      <c r="DK85" s="126">
        <f t="shared" si="121"/>
        <v>-11.999999999999998</v>
      </c>
      <c r="DL85" s="126">
        <f t="shared" si="122"/>
        <v>0</v>
      </c>
      <c r="DM85" s="126">
        <f t="shared" si="123"/>
        <v>0</v>
      </c>
      <c r="DN85" s="126">
        <f t="shared" si="124"/>
        <v>-646.79999999999995</v>
      </c>
      <c r="DO85" s="126">
        <f t="shared" si="125"/>
        <v>0</v>
      </c>
      <c r="DP85" s="126">
        <f t="shared" si="126"/>
        <v>-13.199999999999998</v>
      </c>
      <c r="DQ85" s="126">
        <f t="shared" si="127"/>
        <v>0</v>
      </c>
      <c r="DR85" s="126">
        <f t="shared" si="128"/>
        <v>0</v>
      </c>
      <c r="DS85" s="126">
        <f t="shared" si="129"/>
        <v>-705.59999999999991</v>
      </c>
      <c r="DT85" s="126">
        <f t="shared" si="130"/>
        <v>0</v>
      </c>
      <c r="DU85" s="126">
        <f t="shared" si="131"/>
        <v>-14.399999999999997</v>
      </c>
      <c r="DV85" s="126">
        <f t="shared" si="132"/>
        <v>0</v>
      </c>
      <c r="DW85" s="126">
        <f t="shared" si="133"/>
        <v>0</v>
      </c>
    </row>
    <row r="86" spans="1:127" customFormat="1" ht="15" customHeight="1" x14ac:dyDescent="0.2">
      <c r="A86" s="163" t="s">
        <v>373</v>
      </c>
      <c r="B86" s="180" t="s">
        <v>300</v>
      </c>
      <c r="C86" s="180" t="s">
        <v>301</v>
      </c>
      <c r="D86" s="180" t="s">
        <v>295</v>
      </c>
      <c r="E86" s="180">
        <v>12</v>
      </c>
      <c r="F86" s="180">
        <v>60</v>
      </c>
      <c r="G86" s="165">
        <v>-720</v>
      </c>
      <c r="H86" s="179">
        <v>-720</v>
      </c>
      <c r="I86" s="151"/>
      <c r="J86" s="154"/>
      <c r="K86" s="151">
        <v>8.3333333333333329E-2</v>
      </c>
      <c r="L86" s="151">
        <v>8.3333333333333329E-2</v>
      </c>
      <c r="M86" s="151">
        <v>8.3333333333333329E-2</v>
      </c>
      <c r="N86" s="151">
        <v>8.3333333333333329E-2</v>
      </c>
      <c r="O86" s="151">
        <v>8.3333333333333329E-2</v>
      </c>
      <c r="P86" s="151">
        <v>8.3333333333333329E-2</v>
      </c>
      <c r="Q86" s="151">
        <v>8.3333333333333329E-2</v>
      </c>
      <c r="R86" s="151">
        <v>8.3333333333333329E-2</v>
      </c>
      <c r="S86" s="151">
        <v>8.3333333333333329E-2</v>
      </c>
      <c r="T86" s="151">
        <v>8.3333333333333329E-2</v>
      </c>
      <c r="U86" s="151">
        <v>8.3333333333333329E-2</v>
      </c>
      <c r="V86" s="151">
        <v>8.3333333333333329E-2</v>
      </c>
      <c r="W86" s="152">
        <v>1</v>
      </c>
      <c r="X86" s="157">
        <v>-60</v>
      </c>
      <c r="Y86" s="157">
        <v>-60</v>
      </c>
      <c r="Z86" s="157">
        <v>-60</v>
      </c>
      <c r="AA86" s="157">
        <v>-60</v>
      </c>
      <c r="AB86" s="157">
        <v>-60</v>
      </c>
      <c r="AC86" s="157">
        <v>-60</v>
      </c>
      <c r="AD86" s="157">
        <v>-60</v>
      </c>
      <c r="AE86" s="157">
        <v>-60</v>
      </c>
      <c r="AF86" s="157">
        <v>-60</v>
      </c>
      <c r="AG86" s="157">
        <v>-60</v>
      </c>
      <c r="AH86" s="157">
        <v>-60</v>
      </c>
      <c r="AI86" s="157">
        <v>-60</v>
      </c>
      <c r="AJ86" s="151">
        <v>0.20877363022348897</v>
      </c>
      <c r="AK86" s="151">
        <v>0.3852213054503964</v>
      </c>
      <c r="AL86" s="151">
        <v>0.18804621023932344</v>
      </c>
      <c r="AM86" s="151">
        <v>0.12687827083924333</v>
      </c>
      <c r="AN86" s="151">
        <v>9.1080583247547919E-2</v>
      </c>
      <c r="AO86" s="151"/>
      <c r="AP86" s="151"/>
      <c r="AQ86" s="151"/>
      <c r="AR86" s="151"/>
      <c r="AS86" s="152">
        <v>1</v>
      </c>
      <c r="AT86" s="159">
        <v>-150.31701376091206</v>
      </c>
      <c r="AU86" s="159">
        <v>-277.35933992428539</v>
      </c>
      <c r="AV86" s="159">
        <v>-135.39327137231288</v>
      </c>
      <c r="AW86" s="159">
        <v>-91.352355004255202</v>
      </c>
      <c r="AX86" s="159">
        <v>-65.578019938234505</v>
      </c>
      <c r="AY86" s="159">
        <v>0</v>
      </c>
      <c r="AZ86" s="159">
        <v>0</v>
      </c>
      <c r="BA86" s="159">
        <v>0</v>
      </c>
      <c r="BB86" s="159">
        <v>0</v>
      </c>
      <c r="BC86" s="159">
        <v>-720.00000000000011</v>
      </c>
      <c r="BD86" s="160">
        <v>-150.31701376091206</v>
      </c>
      <c r="BE86" s="160">
        <v>0</v>
      </c>
      <c r="BF86" s="160">
        <v>-569.682986239088</v>
      </c>
      <c r="BG86" s="160">
        <v>0</v>
      </c>
      <c r="BH86" s="160">
        <v>0</v>
      </c>
      <c r="BI86" s="151">
        <v>62661000</v>
      </c>
      <c r="BJ86" s="122"/>
      <c r="BK86" s="122"/>
      <c r="BL86" s="122"/>
      <c r="BM86" s="122"/>
      <c r="BN86" s="122"/>
      <c r="BO86" s="122"/>
      <c r="BP86" s="126">
        <f t="shared" si="74"/>
        <v>-12.526417813409338</v>
      </c>
      <c r="BQ86" s="126">
        <f t="shared" si="75"/>
        <v>0</v>
      </c>
      <c r="BR86" s="126">
        <f t="shared" si="76"/>
        <v>-47.473582186590662</v>
      </c>
      <c r="BS86" s="126">
        <f t="shared" si="77"/>
        <v>0</v>
      </c>
      <c r="BT86" s="126">
        <f t="shared" si="78"/>
        <v>0</v>
      </c>
      <c r="BU86" s="126">
        <f t="shared" si="79"/>
        <v>-25.052835626818677</v>
      </c>
      <c r="BV86" s="126">
        <f t="shared" si="80"/>
        <v>0</v>
      </c>
      <c r="BW86" s="126">
        <f t="shared" si="81"/>
        <v>-94.947164373181323</v>
      </c>
      <c r="BX86" s="126">
        <f t="shared" si="82"/>
        <v>0</v>
      </c>
      <c r="BY86" s="126">
        <f t="shared" si="83"/>
        <v>0</v>
      </c>
      <c r="BZ86" s="126">
        <f t="shared" si="84"/>
        <v>-37.579253440228015</v>
      </c>
      <c r="CA86" s="126">
        <f t="shared" si="85"/>
        <v>0</v>
      </c>
      <c r="CB86" s="126">
        <f t="shared" si="86"/>
        <v>-142.420746559772</v>
      </c>
      <c r="CC86" s="126">
        <f t="shared" si="87"/>
        <v>0</v>
      </c>
      <c r="CD86" s="126">
        <f t="shared" si="88"/>
        <v>0</v>
      </c>
      <c r="CE86" s="126">
        <f t="shared" si="89"/>
        <v>-50.105671253637354</v>
      </c>
      <c r="CF86" s="126">
        <f t="shared" si="90"/>
        <v>0</v>
      </c>
      <c r="CG86" s="126">
        <f t="shared" si="91"/>
        <v>-189.89432874636265</v>
      </c>
      <c r="CH86" s="126">
        <f t="shared" si="92"/>
        <v>0</v>
      </c>
      <c r="CI86" s="126">
        <f t="shared" si="93"/>
        <v>0</v>
      </c>
      <c r="CJ86" s="126">
        <f t="shared" si="94"/>
        <v>-62.632089067046692</v>
      </c>
      <c r="CK86" s="126">
        <f t="shared" si="95"/>
        <v>0</v>
      </c>
      <c r="CL86" s="126">
        <f t="shared" si="96"/>
        <v>-237.36791093295329</v>
      </c>
      <c r="CM86" s="126">
        <f t="shared" si="97"/>
        <v>0</v>
      </c>
      <c r="CN86" s="126">
        <f t="shared" si="98"/>
        <v>0</v>
      </c>
      <c r="CO86" s="126">
        <f t="shared" si="99"/>
        <v>-75.158506880456031</v>
      </c>
      <c r="CP86" s="126">
        <f t="shared" si="100"/>
        <v>0</v>
      </c>
      <c r="CQ86" s="126">
        <f t="shared" si="101"/>
        <v>-284.84149311954394</v>
      </c>
      <c r="CR86" s="126">
        <f t="shared" si="102"/>
        <v>0</v>
      </c>
      <c r="CS86" s="126">
        <f t="shared" si="103"/>
        <v>0</v>
      </c>
      <c r="CT86" s="126">
        <f t="shared" si="104"/>
        <v>-87.684924693865369</v>
      </c>
      <c r="CU86" s="126">
        <f t="shared" si="105"/>
        <v>0</v>
      </c>
      <c r="CV86" s="126">
        <f t="shared" si="106"/>
        <v>-332.31507530613459</v>
      </c>
      <c r="CW86" s="126">
        <f t="shared" si="107"/>
        <v>0</v>
      </c>
      <c r="CX86" s="126">
        <f t="shared" si="108"/>
        <v>0</v>
      </c>
      <c r="CY86" s="126">
        <f t="shared" si="109"/>
        <v>-100.21134250727471</v>
      </c>
      <c r="CZ86" s="126">
        <f t="shared" si="110"/>
        <v>0</v>
      </c>
      <c r="DA86" s="126">
        <f t="shared" si="111"/>
        <v>-379.78865749272524</v>
      </c>
      <c r="DB86" s="126">
        <f t="shared" si="112"/>
        <v>0</v>
      </c>
      <c r="DC86" s="126">
        <f t="shared" si="113"/>
        <v>0</v>
      </c>
      <c r="DD86" s="126">
        <f t="shared" si="114"/>
        <v>-112.73776032068405</v>
      </c>
      <c r="DE86" s="126">
        <f t="shared" si="115"/>
        <v>0</v>
      </c>
      <c r="DF86" s="126">
        <f t="shared" si="116"/>
        <v>-427.26223967931588</v>
      </c>
      <c r="DG86" s="126">
        <f t="shared" si="117"/>
        <v>0</v>
      </c>
      <c r="DH86" s="126">
        <f t="shared" si="118"/>
        <v>0</v>
      </c>
      <c r="DI86" s="126">
        <f t="shared" si="119"/>
        <v>-125.26417813409338</v>
      </c>
      <c r="DJ86" s="126">
        <f t="shared" si="120"/>
        <v>0</v>
      </c>
      <c r="DK86" s="126">
        <f t="shared" si="121"/>
        <v>-474.73582186590653</v>
      </c>
      <c r="DL86" s="126">
        <f t="shared" si="122"/>
        <v>0</v>
      </c>
      <c r="DM86" s="126">
        <f t="shared" si="123"/>
        <v>0</v>
      </c>
      <c r="DN86" s="126">
        <f t="shared" si="124"/>
        <v>-137.79059594750271</v>
      </c>
      <c r="DO86" s="126">
        <f t="shared" si="125"/>
        <v>0</v>
      </c>
      <c r="DP86" s="126">
        <f t="shared" si="126"/>
        <v>-522.20940405249723</v>
      </c>
      <c r="DQ86" s="126">
        <f t="shared" si="127"/>
        <v>0</v>
      </c>
      <c r="DR86" s="126">
        <f t="shared" si="128"/>
        <v>0</v>
      </c>
      <c r="DS86" s="126">
        <f t="shared" si="129"/>
        <v>-150.31701376091206</v>
      </c>
      <c r="DT86" s="126">
        <f t="shared" si="130"/>
        <v>0</v>
      </c>
      <c r="DU86" s="126">
        <f t="shared" si="131"/>
        <v>-569.68298623908788</v>
      </c>
      <c r="DV86" s="126">
        <f t="shared" si="132"/>
        <v>0</v>
      </c>
      <c r="DW86" s="126">
        <f t="shared" si="133"/>
        <v>0</v>
      </c>
    </row>
    <row r="87" spans="1:127" customFormat="1" ht="15" customHeight="1" x14ac:dyDescent="0.2">
      <c r="A87" s="163" t="s">
        <v>374</v>
      </c>
      <c r="B87" s="180" t="s">
        <v>300</v>
      </c>
      <c r="C87" s="180" t="s">
        <v>301</v>
      </c>
      <c r="D87" s="180" t="s">
        <v>295</v>
      </c>
      <c r="E87" s="180">
        <v>12</v>
      </c>
      <c r="F87" s="180">
        <v>15</v>
      </c>
      <c r="G87" s="165">
        <v>-180</v>
      </c>
      <c r="H87" s="179">
        <v>-180</v>
      </c>
      <c r="I87" s="151"/>
      <c r="J87" s="154"/>
      <c r="K87" s="151">
        <v>8.3333333333333329E-2</v>
      </c>
      <c r="L87" s="151">
        <v>8.3333333333333329E-2</v>
      </c>
      <c r="M87" s="151">
        <v>8.3333333333333329E-2</v>
      </c>
      <c r="N87" s="151">
        <v>8.3333333333333329E-2</v>
      </c>
      <c r="O87" s="151">
        <v>8.3333333333333329E-2</v>
      </c>
      <c r="P87" s="151">
        <v>8.3333333333333329E-2</v>
      </c>
      <c r="Q87" s="151">
        <v>8.3333333333333329E-2</v>
      </c>
      <c r="R87" s="151">
        <v>8.3333333333333329E-2</v>
      </c>
      <c r="S87" s="151">
        <v>8.3333333333333329E-2</v>
      </c>
      <c r="T87" s="151">
        <v>8.3333333333333329E-2</v>
      </c>
      <c r="U87" s="151">
        <v>8.3333333333333329E-2</v>
      </c>
      <c r="V87" s="151">
        <v>8.3333333333333329E-2</v>
      </c>
      <c r="W87" s="152">
        <v>1</v>
      </c>
      <c r="X87" s="157">
        <v>-15</v>
      </c>
      <c r="Y87" s="157">
        <v>-15</v>
      </c>
      <c r="Z87" s="157">
        <v>-15</v>
      </c>
      <c r="AA87" s="157">
        <v>-15</v>
      </c>
      <c r="AB87" s="157">
        <v>-15</v>
      </c>
      <c r="AC87" s="157">
        <v>-15</v>
      </c>
      <c r="AD87" s="157">
        <v>-15</v>
      </c>
      <c r="AE87" s="157">
        <v>-15</v>
      </c>
      <c r="AF87" s="157">
        <v>-15</v>
      </c>
      <c r="AG87" s="157">
        <v>-15</v>
      </c>
      <c r="AH87" s="157">
        <v>-15</v>
      </c>
      <c r="AI87" s="157">
        <v>-15</v>
      </c>
      <c r="AJ87" s="151">
        <v>0.98</v>
      </c>
      <c r="AK87" s="151"/>
      <c r="AL87" s="151"/>
      <c r="AM87" s="151"/>
      <c r="AN87" s="151"/>
      <c r="AO87" s="151"/>
      <c r="AP87" s="151">
        <v>0.02</v>
      </c>
      <c r="AQ87" s="151"/>
      <c r="AR87" s="151"/>
      <c r="AS87" s="152">
        <v>1</v>
      </c>
      <c r="AT87" s="159">
        <v>-176.4</v>
      </c>
      <c r="AU87" s="159">
        <v>0</v>
      </c>
      <c r="AV87" s="159">
        <v>0</v>
      </c>
      <c r="AW87" s="159">
        <v>0</v>
      </c>
      <c r="AX87" s="159">
        <v>0</v>
      </c>
      <c r="AY87" s="159">
        <v>0</v>
      </c>
      <c r="AZ87" s="159">
        <v>-3.6</v>
      </c>
      <c r="BA87" s="159">
        <v>0</v>
      </c>
      <c r="BB87" s="159">
        <v>0</v>
      </c>
      <c r="BC87" s="159">
        <v>-180</v>
      </c>
      <c r="BD87" s="160">
        <v>-176.4</v>
      </c>
      <c r="BE87" s="160">
        <v>0</v>
      </c>
      <c r="BF87" s="160">
        <v>-3.6</v>
      </c>
      <c r="BG87" s="160">
        <v>0</v>
      </c>
      <c r="BH87" s="160">
        <v>0</v>
      </c>
      <c r="BI87" s="151">
        <v>62661000</v>
      </c>
      <c r="BJ87" s="122"/>
      <c r="BK87" s="122"/>
      <c r="BL87" s="122"/>
      <c r="BM87" s="122"/>
      <c r="BN87" s="122"/>
      <c r="BO87" s="122"/>
      <c r="BP87" s="126">
        <f t="shared" si="74"/>
        <v>-14.7</v>
      </c>
      <c r="BQ87" s="126">
        <f t="shared" si="75"/>
        <v>0</v>
      </c>
      <c r="BR87" s="126">
        <f t="shared" si="76"/>
        <v>-0.3</v>
      </c>
      <c r="BS87" s="126">
        <f t="shared" si="77"/>
        <v>0</v>
      </c>
      <c r="BT87" s="126">
        <f t="shared" si="78"/>
        <v>0</v>
      </c>
      <c r="BU87" s="126">
        <f t="shared" si="79"/>
        <v>-29.4</v>
      </c>
      <c r="BV87" s="126">
        <f t="shared" si="80"/>
        <v>0</v>
      </c>
      <c r="BW87" s="126">
        <f t="shared" si="81"/>
        <v>-0.6</v>
      </c>
      <c r="BX87" s="126">
        <f t="shared" si="82"/>
        <v>0</v>
      </c>
      <c r="BY87" s="126">
        <f t="shared" si="83"/>
        <v>0</v>
      </c>
      <c r="BZ87" s="126">
        <f t="shared" si="84"/>
        <v>-44.099999999999994</v>
      </c>
      <c r="CA87" s="126">
        <f t="shared" si="85"/>
        <v>0</v>
      </c>
      <c r="CB87" s="126">
        <f t="shared" si="86"/>
        <v>-0.89999999999999991</v>
      </c>
      <c r="CC87" s="126">
        <f t="shared" si="87"/>
        <v>0</v>
      </c>
      <c r="CD87" s="126">
        <f t="shared" si="88"/>
        <v>0</v>
      </c>
      <c r="CE87" s="126">
        <f t="shared" si="89"/>
        <v>-58.8</v>
      </c>
      <c r="CF87" s="126">
        <f t="shared" si="90"/>
        <v>0</v>
      </c>
      <c r="CG87" s="126">
        <f t="shared" si="91"/>
        <v>-1.2</v>
      </c>
      <c r="CH87" s="126">
        <f t="shared" si="92"/>
        <v>0</v>
      </c>
      <c r="CI87" s="126">
        <f t="shared" si="93"/>
        <v>0</v>
      </c>
      <c r="CJ87" s="126">
        <f t="shared" si="94"/>
        <v>-73.5</v>
      </c>
      <c r="CK87" s="126">
        <f t="shared" si="95"/>
        <v>0</v>
      </c>
      <c r="CL87" s="126">
        <f t="shared" si="96"/>
        <v>-1.5</v>
      </c>
      <c r="CM87" s="126">
        <f t="shared" si="97"/>
        <v>0</v>
      </c>
      <c r="CN87" s="126">
        <f t="shared" si="98"/>
        <v>0</v>
      </c>
      <c r="CO87" s="126">
        <f t="shared" si="99"/>
        <v>-88.2</v>
      </c>
      <c r="CP87" s="126">
        <f t="shared" si="100"/>
        <v>0</v>
      </c>
      <c r="CQ87" s="126">
        <f t="shared" si="101"/>
        <v>-1.8</v>
      </c>
      <c r="CR87" s="126">
        <f t="shared" si="102"/>
        <v>0</v>
      </c>
      <c r="CS87" s="126">
        <f t="shared" si="103"/>
        <v>0</v>
      </c>
      <c r="CT87" s="126">
        <f t="shared" si="104"/>
        <v>-102.9</v>
      </c>
      <c r="CU87" s="126">
        <f t="shared" si="105"/>
        <v>0</v>
      </c>
      <c r="CV87" s="126">
        <f t="shared" si="106"/>
        <v>-2.1</v>
      </c>
      <c r="CW87" s="126">
        <f t="shared" si="107"/>
        <v>0</v>
      </c>
      <c r="CX87" s="126">
        <f t="shared" si="108"/>
        <v>0</v>
      </c>
      <c r="CY87" s="126">
        <f t="shared" si="109"/>
        <v>-117.60000000000001</v>
      </c>
      <c r="CZ87" s="126">
        <f t="shared" si="110"/>
        <v>0</v>
      </c>
      <c r="DA87" s="126">
        <f t="shared" si="111"/>
        <v>-2.4</v>
      </c>
      <c r="DB87" s="126">
        <f t="shared" si="112"/>
        <v>0</v>
      </c>
      <c r="DC87" s="126">
        <f t="shared" si="113"/>
        <v>0</v>
      </c>
      <c r="DD87" s="126">
        <f t="shared" si="114"/>
        <v>-132.30000000000001</v>
      </c>
      <c r="DE87" s="126">
        <f t="shared" si="115"/>
        <v>0</v>
      </c>
      <c r="DF87" s="126">
        <f t="shared" si="116"/>
        <v>-2.6999999999999997</v>
      </c>
      <c r="DG87" s="126">
        <f t="shared" si="117"/>
        <v>0</v>
      </c>
      <c r="DH87" s="126">
        <f t="shared" si="118"/>
        <v>0</v>
      </c>
      <c r="DI87" s="126">
        <f t="shared" si="119"/>
        <v>-147</v>
      </c>
      <c r="DJ87" s="126">
        <f t="shared" si="120"/>
        <v>0</v>
      </c>
      <c r="DK87" s="126">
        <f t="shared" si="121"/>
        <v>-2.9999999999999996</v>
      </c>
      <c r="DL87" s="126">
        <f t="shared" si="122"/>
        <v>0</v>
      </c>
      <c r="DM87" s="126">
        <f t="shared" si="123"/>
        <v>0</v>
      </c>
      <c r="DN87" s="126">
        <f t="shared" si="124"/>
        <v>-161.69999999999999</v>
      </c>
      <c r="DO87" s="126">
        <f t="shared" si="125"/>
        <v>0</v>
      </c>
      <c r="DP87" s="126">
        <f t="shared" si="126"/>
        <v>-3.2999999999999994</v>
      </c>
      <c r="DQ87" s="126">
        <f t="shared" si="127"/>
        <v>0</v>
      </c>
      <c r="DR87" s="126">
        <f t="shared" si="128"/>
        <v>0</v>
      </c>
      <c r="DS87" s="126">
        <f t="shared" si="129"/>
        <v>-176.39999999999998</v>
      </c>
      <c r="DT87" s="126">
        <f t="shared" si="130"/>
        <v>0</v>
      </c>
      <c r="DU87" s="126">
        <f t="shared" si="131"/>
        <v>-3.5999999999999992</v>
      </c>
      <c r="DV87" s="126">
        <f t="shared" si="132"/>
        <v>0</v>
      </c>
      <c r="DW87" s="126">
        <f t="shared" si="133"/>
        <v>0</v>
      </c>
    </row>
    <row r="88" spans="1:127" customFormat="1" ht="15" customHeight="1" x14ac:dyDescent="0.2">
      <c r="A88" s="163" t="s">
        <v>375</v>
      </c>
      <c r="B88" s="180" t="s">
        <v>300</v>
      </c>
      <c r="C88" s="180" t="s">
        <v>301</v>
      </c>
      <c r="D88" s="180" t="s">
        <v>295</v>
      </c>
      <c r="E88" s="180">
        <v>12</v>
      </c>
      <c r="F88" s="180">
        <v>15</v>
      </c>
      <c r="G88" s="165">
        <v>-180</v>
      </c>
      <c r="H88" s="179">
        <v>-180</v>
      </c>
      <c r="I88" s="151"/>
      <c r="J88" s="154"/>
      <c r="K88" s="151">
        <v>8.3333333333333329E-2</v>
      </c>
      <c r="L88" s="151">
        <v>8.3333333333333329E-2</v>
      </c>
      <c r="M88" s="151">
        <v>8.3333333333333329E-2</v>
      </c>
      <c r="N88" s="151">
        <v>8.3333333333333329E-2</v>
      </c>
      <c r="O88" s="151">
        <v>8.3333333333333329E-2</v>
      </c>
      <c r="P88" s="151">
        <v>8.3333333333333329E-2</v>
      </c>
      <c r="Q88" s="151">
        <v>8.3333333333333329E-2</v>
      </c>
      <c r="R88" s="151">
        <v>8.3333333333333329E-2</v>
      </c>
      <c r="S88" s="151">
        <v>8.3333333333333329E-2</v>
      </c>
      <c r="T88" s="151">
        <v>8.3333333333333329E-2</v>
      </c>
      <c r="U88" s="151">
        <v>8.3333333333333329E-2</v>
      </c>
      <c r="V88" s="151">
        <v>8.3333333333333329E-2</v>
      </c>
      <c r="W88" s="152">
        <v>1</v>
      </c>
      <c r="X88" s="157">
        <v>-15</v>
      </c>
      <c r="Y88" s="157">
        <v>-15</v>
      </c>
      <c r="Z88" s="157">
        <v>-15</v>
      </c>
      <c r="AA88" s="157">
        <v>-15</v>
      </c>
      <c r="AB88" s="157">
        <v>-15</v>
      </c>
      <c r="AC88" s="157">
        <v>-15</v>
      </c>
      <c r="AD88" s="157">
        <v>-15</v>
      </c>
      <c r="AE88" s="157">
        <v>-15</v>
      </c>
      <c r="AF88" s="157">
        <v>-15</v>
      </c>
      <c r="AG88" s="157">
        <v>-15</v>
      </c>
      <c r="AH88" s="157">
        <v>-15</v>
      </c>
      <c r="AI88" s="157">
        <v>-15</v>
      </c>
      <c r="AJ88" s="151">
        <v>0.20877363022348897</v>
      </c>
      <c r="AK88" s="151">
        <v>0.3852213054503964</v>
      </c>
      <c r="AL88" s="151">
        <v>0.18804621023932344</v>
      </c>
      <c r="AM88" s="151">
        <v>0.12687827083924333</v>
      </c>
      <c r="AN88" s="151">
        <v>9.1080583247547919E-2</v>
      </c>
      <c r="AO88" s="151"/>
      <c r="AP88" s="151"/>
      <c r="AQ88" s="151"/>
      <c r="AR88" s="151"/>
      <c r="AS88" s="152">
        <v>1</v>
      </c>
      <c r="AT88" s="159">
        <v>-37.579253440228015</v>
      </c>
      <c r="AU88" s="159">
        <v>-69.339834981071348</v>
      </c>
      <c r="AV88" s="159">
        <v>-33.84831784307822</v>
      </c>
      <c r="AW88" s="159">
        <v>-22.8380887510638</v>
      </c>
      <c r="AX88" s="159">
        <v>-16.394504984558626</v>
      </c>
      <c r="AY88" s="159">
        <v>0</v>
      </c>
      <c r="AZ88" s="159">
        <v>0</v>
      </c>
      <c r="BA88" s="159">
        <v>0</v>
      </c>
      <c r="BB88" s="159">
        <v>0</v>
      </c>
      <c r="BC88" s="159">
        <v>-180.00000000000003</v>
      </c>
      <c r="BD88" s="160">
        <v>-37.579253440228015</v>
      </c>
      <c r="BE88" s="160">
        <v>0</v>
      </c>
      <c r="BF88" s="160">
        <v>-142.420746559772</v>
      </c>
      <c r="BG88" s="160">
        <v>0</v>
      </c>
      <c r="BH88" s="160">
        <v>0</v>
      </c>
      <c r="BI88" s="151">
        <v>62661000</v>
      </c>
      <c r="BJ88" s="122"/>
      <c r="BK88" s="122"/>
      <c r="BL88" s="122"/>
      <c r="BM88" s="122"/>
      <c r="BN88" s="122"/>
      <c r="BO88" s="122"/>
      <c r="BP88" s="126">
        <f t="shared" si="74"/>
        <v>-3.1316044533523346</v>
      </c>
      <c r="BQ88" s="126">
        <f t="shared" si="75"/>
        <v>0</v>
      </c>
      <c r="BR88" s="126">
        <f t="shared" si="76"/>
        <v>-11.868395546647665</v>
      </c>
      <c r="BS88" s="126">
        <f t="shared" si="77"/>
        <v>0</v>
      </c>
      <c r="BT88" s="126">
        <f t="shared" si="78"/>
        <v>0</v>
      </c>
      <c r="BU88" s="126">
        <f t="shared" si="79"/>
        <v>-6.2632089067046692</v>
      </c>
      <c r="BV88" s="126">
        <f t="shared" si="80"/>
        <v>0</v>
      </c>
      <c r="BW88" s="126">
        <f t="shared" si="81"/>
        <v>-23.736791093295331</v>
      </c>
      <c r="BX88" s="126">
        <f t="shared" si="82"/>
        <v>0</v>
      </c>
      <c r="BY88" s="126">
        <f t="shared" si="83"/>
        <v>0</v>
      </c>
      <c r="BZ88" s="126">
        <f t="shared" si="84"/>
        <v>-9.3948133600570038</v>
      </c>
      <c r="CA88" s="126">
        <f t="shared" si="85"/>
        <v>0</v>
      </c>
      <c r="CB88" s="126">
        <f t="shared" si="86"/>
        <v>-35.605186639943</v>
      </c>
      <c r="CC88" s="126">
        <f t="shared" si="87"/>
        <v>0</v>
      </c>
      <c r="CD88" s="126">
        <f t="shared" si="88"/>
        <v>0</v>
      </c>
      <c r="CE88" s="126">
        <f t="shared" si="89"/>
        <v>-12.526417813409338</v>
      </c>
      <c r="CF88" s="126">
        <f t="shared" si="90"/>
        <v>0</v>
      </c>
      <c r="CG88" s="126">
        <f t="shared" si="91"/>
        <v>-47.473582186590662</v>
      </c>
      <c r="CH88" s="126">
        <f t="shared" si="92"/>
        <v>0</v>
      </c>
      <c r="CI88" s="126">
        <f t="shared" si="93"/>
        <v>0</v>
      </c>
      <c r="CJ88" s="126">
        <f t="shared" si="94"/>
        <v>-15.658022266761673</v>
      </c>
      <c r="CK88" s="126">
        <f t="shared" si="95"/>
        <v>0</v>
      </c>
      <c r="CL88" s="126">
        <f t="shared" si="96"/>
        <v>-59.341977733238323</v>
      </c>
      <c r="CM88" s="126">
        <f t="shared" si="97"/>
        <v>0</v>
      </c>
      <c r="CN88" s="126">
        <f t="shared" si="98"/>
        <v>0</v>
      </c>
      <c r="CO88" s="126">
        <f t="shared" si="99"/>
        <v>-18.789626720114008</v>
      </c>
      <c r="CP88" s="126">
        <f t="shared" si="100"/>
        <v>0</v>
      </c>
      <c r="CQ88" s="126">
        <f t="shared" si="101"/>
        <v>-71.210373279885985</v>
      </c>
      <c r="CR88" s="126">
        <f t="shared" si="102"/>
        <v>0</v>
      </c>
      <c r="CS88" s="126">
        <f t="shared" si="103"/>
        <v>0</v>
      </c>
      <c r="CT88" s="126">
        <f t="shared" si="104"/>
        <v>-21.921231173466342</v>
      </c>
      <c r="CU88" s="126">
        <f t="shared" si="105"/>
        <v>0</v>
      </c>
      <c r="CV88" s="126">
        <f t="shared" si="106"/>
        <v>-83.078768826533647</v>
      </c>
      <c r="CW88" s="126">
        <f t="shared" si="107"/>
        <v>0</v>
      </c>
      <c r="CX88" s="126">
        <f t="shared" si="108"/>
        <v>0</v>
      </c>
      <c r="CY88" s="126">
        <f t="shared" si="109"/>
        <v>-25.052835626818677</v>
      </c>
      <c r="CZ88" s="126">
        <f t="shared" si="110"/>
        <v>0</v>
      </c>
      <c r="DA88" s="126">
        <f t="shared" si="111"/>
        <v>-94.947164373181309</v>
      </c>
      <c r="DB88" s="126">
        <f t="shared" si="112"/>
        <v>0</v>
      </c>
      <c r="DC88" s="126">
        <f t="shared" si="113"/>
        <v>0</v>
      </c>
      <c r="DD88" s="126">
        <f t="shared" si="114"/>
        <v>-28.184440080171012</v>
      </c>
      <c r="DE88" s="126">
        <f t="shared" si="115"/>
        <v>0</v>
      </c>
      <c r="DF88" s="126">
        <f t="shared" si="116"/>
        <v>-106.81555991982897</v>
      </c>
      <c r="DG88" s="126">
        <f t="shared" si="117"/>
        <v>0</v>
      </c>
      <c r="DH88" s="126">
        <f t="shared" si="118"/>
        <v>0</v>
      </c>
      <c r="DI88" s="126">
        <f t="shared" si="119"/>
        <v>-31.316044533523346</v>
      </c>
      <c r="DJ88" s="126">
        <f t="shared" si="120"/>
        <v>0</v>
      </c>
      <c r="DK88" s="126">
        <f t="shared" si="121"/>
        <v>-118.68395546647663</v>
      </c>
      <c r="DL88" s="126">
        <f t="shared" si="122"/>
        <v>0</v>
      </c>
      <c r="DM88" s="126">
        <f t="shared" si="123"/>
        <v>0</v>
      </c>
      <c r="DN88" s="126">
        <f t="shared" si="124"/>
        <v>-34.447648986875677</v>
      </c>
      <c r="DO88" s="126">
        <f t="shared" si="125"/>
        <v>0</v>
      </c>
      <c r="DP88" s="126">
        <f t="shared" si="126"/>
        <v>-130.55235101312431</v>
      </c>
      <c r="DQ88" s="126">
        <f t="shared" si="127"/>
        <v>0</v>
      </c>
      <c r="DR88" s="126">
        <f t="shared" si="128"/>
        <v>0</v>
      </c>
      <c r="DS88" s="126">
        <f t="shared" si="129"/>
        <v>-37.579253440228015</v>
      </c>
      <c r="DT88" s="126">
        <f t="shared" si="130"/>
        <v>0</v>
      </c>
      <c r="DU88" s="126">
        <f t="shared" si="131"/>
        <v>-142.42074655977197</v>
      </c>
      <c r="DV88" s="126">
        <f t="shared" si="132"/>
        <v>0</v>
      </c>
      <c r="DW88" s="126">
        <f t="shared" si="133"/>
        <v>0</v>
      </c>
    </row>
    <row r="89" spans="1:127" customFormat="1" ht="15" customHeight="1" x14ac:dyDescent="0.2">
      <c r="A89" s="163" t="s">
        <v>376</v>
      </c>
      <c r="B89" s="180" t="s">
        <v>300</v>
      </c>
      <c r="C89" s="180" t="s">
        <v>301</v>
      </c>
      <c r="D89" s="180" t="s">
        <v>295</v>
      </c>
      <c r="E89" s="180">
        <v>12</v>
      </c>
      <c r="F89" s="180">
        <v>15</v>
      </c>
      <c r="G89" s="165">
        <v>-180</v>
      </c>
      <c r="H89" s="179">
        <v>-180</v>
      </c>
      <c r="I89" s="151"/>
      <c r="J89" s="154"/>
      <c r="K89" s="151">
        <v>8.3333333333333329E-2</v>
      </c>
      <c r="L89" s="151">
        <v>8.3333333333333329E-2</v>
      </c>
      <c r="M89" s="151">
        <v>8.3333333333333329E-2</v>
      </c>
      <c r="N89" s="151">
        <v>8.3333333333333329E-2</v>
      </c>
      <c r="O89" s="151">
        <v>8.3333333333333329E-2</v>
      </c>
      <c r="P89" s="151">
        <v>8.3333333333333329E-2</v>
      </c>
      <c r="Q89" s="151">
        <v>8.3333333333333329E-2</v>
      </c>
      <c r="R89" s="151">
        <v>8.3333333333333329E-2</v>
      </c>
      <c r="S89" s="151">
        <v>8.3333333333333329E-2</v>
      </c>
      <c r="T89" s="151">
        <v>8.3333333333333329E-2</v>
      </c>
      <c r="U89" s="151">
        <v>8.3333333333333329E-2</v>
      </c>
      <c r="V89" s="151">
        <v>8.3333333333333329E-2</v>
      </c>
      <c r="W89" s="152">
        <v>1</v>
      </c>
      <c r="X89" s="157">
        <v>-15</v>
      </c>
      <c r="Y89" s="157">
        <v>-15</v>
      </c>
      <c r="Z89" s="157">
        <v>-15</v>
      </c>
      <c r="AA89" s="157">
        <v>-15</v>
      </c>
      <c r="AB89" s="157">
        <v>-15</v>
      </c>
      <c r="AC89" s="157">
        <v>-15</v>
      </c>
      <c r="AD89" s="157">
        <v>-15</v>
      </c>
      <c r="AE89" s="157">
        <v>-15</v>
      </c>
      <c r="AF89" s="157">
        <v>-15</v>
      </c>
      <c r="AG89" s="157">
        <v>-15</v>
      </c>
      <c r="AH89" s="157">
        <v>-15</v>
      </c>
      <c r="AI89" s="157">
        <v>-15</v>
      </c>
      <c r="AJ89" s="151">
        <v>0.20877363022348897</v>
      </c>
      <c r="AK89" s="151">
        <v>0.3852213054503964</v>
      </c>
      <c r="AL89" s="151">
        <v>0.18804621023932344</v>
      </c>
      <c r="AM89" s="151">
        <v>0.12687827083924333</v>
      </c>
      <c r="AN89" s="151">
        <v>9.1080583247547919E-2</v>
      </c>
      <c r="AO89" s="151"/>
      <c r="AP89" s="151"/>
      <c r="AQ89" s="151"/>
      <c r="AR89" s="151"/>
      <c r="AS89" s="152">
        <v>1</v>
      </c>
      <c r="AT89" s="159">
        <v>-37.579253440228015</v>
      </c>
      <c r="AU89" s="159">
        <v>-69.339834981071348</v>
      </c>
      <c r="AV89" s="159">
        <v>-33.84831784307822</v>
      </c>
      <c r="AW89" s="159">
        <v>-22.8380887510638</v>
      </c>
      <c r="AX89" s="159">
        <v>-16.394504984558626</v>
      </c>
      <c r="AY89" s="159">
        <v>0</v>
      </c>
      <c r="AZ89" s="159">
        <v>0</v>
      </c>
      <c r="BA89" s="159">
        <v>0</v>
      </c>
      <c r="BB89" s="159">
        <v>0</v>
      </c>
      <c r="BC89" s="159">
        <v>-180.00000000000003</v>
      </c>
      <c r="BD89" s="160">
        <v>-37.579253440228015</v>
      </c>
      <c r="BE89" s="160">
        <v>0</v>
      </c>
      <c r="BF89" s="160">
        <v>-142.420746559772</v>
      </c>
      <c r="BG89" s="160">
        <v>0</v>
      </c>
      <c r="BH89" s="160">
        <v>0</v>
      </c>
      <c r="BI89" s="151">
        <v>62661000</v>
      </c>
      <c r="BJ89" s="122"/>
      <c r="BK89" s="122"/>
      <c r="BL89" s="122"/>
      <c r="BM89" s="122"/>
      <c r="BN89" s="122"/>
      <c r="BO89" s="122"/>
      <c r="BP89" s="126">
        <f t="shared" si="74"/>
        <v>-3.1316044533523346</v>
      </c>
      <c r="BQ89" s="126">
        <f t="shared" si="75"/>
        <v>0</v>
      </c>
      <c r="BR89" s="126">
        <f t="shared" si="76"/>
        <v>-11.868395546647665</v>
      </c>
      <c r="BS89" s="126">
        <f t="shared" si="77"/>
        <v>0</v>
      </c>
      <c r="BT89" s="126">
        <f t="shared" si="78"/>
        <v>0</v>
      </c>
      <c r="BU89" s="126">
        <f t="shared" si="79"/>
        <v>-6.2632089067046692</v>
      </c>
      <c r="BV89" s="126">
        <f t="shared" si="80"/>
        <v>0</v>
      </c>
      <c r="BW89" s="126">
        <f t="shared" si="81"/>
        <v>-23.736791093295331</v>
      </c>
      <c r="BX89" s="126">
        <f t="shared" si="82"/>
        <v>0</v>
      </c>
      <c r="BY89" s="126">
        <f t="shared" si="83"/>
        <v>0</v>
      </c>
      <c r="BZ89" s="126">
        <f t="shared" si="84"/>
        <v>-9.3948133600570038</v>
      </c>
      <c r="CA89" s="126">
        <f t="shared" si="85"/>
        <v>0</v>
      </c>
      <c r="CB89" s="126">
        <f t="shared" si="86"/>
        <v>-35.605186639943</v>
      </c>
      <c r="CC89" s="126">
        <f t="shared" si="87"/>
        <v>0</v>
      </c>
      <c r="CD89" s="126">
        <f t="shared" si="88"/>
        <v>0</v>
      </c>
      <c r="CE89" s="126">
        <f t="shared" si="89"/>
        <v>-12.526417813409338</v>
      </c>
      <c r="CF89" s="126">
        <f t="shared" si="90"/>
        <v>0</v>
      </c>
      <c r="CG89" s="126">
        <f t="shared" si="91"/>
        <v>-47.473582186590662</v>
      </c>
      <c r="CH89" s="126">
        <f t="shared" si="92"/>
        <v>0</v>
      </c>
      <c r="CI89" s="126">
        <f t="shared" si="93"/>
        <v>0</v>
      </c>
      <c r="CJ89" s="126">
        <f t="shared" si="94"/>
        <v>-15.658022266761673</v>
      </c>
      <c r="CK89" s="126">
        <f t="shared" si="95"/>
        <v>0</v>
      </c>
      <c r="CL89" s="126">
        <f t="shared" si="96"/>
        <v>-59.341977733238323</v>
      </c>
      <c r="CM89" s="126">
        <f t="shared" si="97"/>
        <v>0</v>
      </c>
      <c r="CN89" s="126">
        <f t="shared" si="98"/>
        <v>0</v>
      </c>
      <c r="CO89" s="126">
        <f t="shared" si="99"/>
        <v>-18.789626720114008</v>
      </c>
      <c r="CP89" s="126">
        <f t="shared" si="100"/>
        <v>0</v>
      </c>
      <c r="CQ89" s="126">
        <f t="shared" si="101"/>
        <v>-71.210373279885985</v>
      </c>
      <c r="CR89" s="126">
        <f t="shared" si="102"/>
        <v>0</v>
      </c>
      <c r="CS89" s="126">
        <f t="shared" si="103"/>
        <v>0</v>
      </c>
      <c r="CT89" s="126">
        <f t="shared" si="104"/>
        <v>-21.921231173466342</v>
      </c>
      <c r="CU89" s="126">
        <f t="shared" si="105"/>
        <v>0</v>
      </c>
      <c r="CV89" s="126">
        <f t="shared" si="106"/>
        <v>-83.078768826533647</v>
      </c>
      <c r="CW89" s="126">
        <f t="shared" si="107"/>
        <v>0</v>
      </c>
      <c r="CX89" s="126">
        <f t="shared" si="108"/>
        <v>0</v>
      </c>
      <c r="CY89" s="126">
        <f t="shared" si="109"/>
        <v>-25.052835626818677</v>
      </c>
      <c r="CZ89" s="126">
        <f t="shared" si="110"/>
        <v>0</v>
      </c>
      <c r="DA89" s="126">
        <f t="shared" si="111"/>
        <v>-94.947164373181309</v>
      </c>
      <c r="DB89" s="126">
        <f t="shared" si="112"/>
        <v>0</v>
      </c>
      <c r="DC89" s="126">
        <f t="shared" si="113"/>
        <v>0</v>
      </c>
      <c r="DD89" s="126">
        <f t="shared" si="114"/>
        <v>-28.184440080171012</v>
      </c>
      <c r="DE89" s="126">
        <f t="shared" si="115"/>
        <v>0</v>
      </c>
      <c r="DF89" s="126">
        <f t="shared" si="116"/>
        <v>-106.81555991982897</v>
      </c>
      <c r="DG89" s="126">
        <f t="shared" si="117"/>
        <v>0</v>
      </c>
      <c r="DH89" s="126">
        <f t="shared" si="118"/>
        <v>0</v>
      </c>
      <c r="DI89" s="126">
        <f t="shared" si="119"/>
        <v>-31.316044533523346</v>
      </c>
      <c r="DJ89" s="126">
        <f t="shared" si="120"/>
        <v>0</v>
      </c>
      <c r="DK89" s="126">
        <f t="shared" si="121"/>
        <v>-118.68395546647663</v>
      </c>
      <c r="DL89" s="126">
        <f t="shared" si="122"/>
        <v>0</v>
      </c>
      <c r="DM89" s="126">
        <f t="shared" si="123"/>
        <v>0</v>
      </c>
      <c r="DN89" s="126">
        <f t="shared" si="124"/>
        <v>-34.447648986875677</v>
      </c>
      <c r="DO89" s="126">
        <f t="shared" si="125"/>
        <v>0</v>
      </c>
      <c r="DP89" s="126">
        <f t="shared" si="126"/>
        <v>-130.55235101312431</v>
      </c>
      <c r="DQ89" s="126">
        <f t="shared" si="127"/>
        <v>0</v>
      </c>
      <c r="DR89" s="126">
        <f t="shared" si="128"/>
        <v>0</v>
      </c>
      <c r="DS89" s="126">
        <f t="shared" si="129"/>
        <v>-37.579253440228015</v>
      </c>
      <c r="DT89" s="126">
        <f t="shared" si="130"/>
        <v>0</v>
      </c>
      <c r="DU89" s="126">
        <f t="shared" si="131"/>
        <v>-142.42074655977197</v>
      </c>
      <c r="DV89" s="126">
        <f t="shared" si="132"/>
        <v>0</v>
      </c>
      <c r="DW89" s="126">
        <f t="shared" si="133"/>
        <v>0</v>
      </c>
    </row>
    <row r="90" spans="1:127" customFormat="1" ht="15" customHeight="1" x14ac:dyDescent="0.2">
      <c r="A90" s="163" t="s">
        <v>377</v>
      </c>
      <c r="B90" s="180" t="s">
        <v>300</v>
      </c>
      <c r="C90" s="180" t="s">
        <v>301</v>
      </c>
      <c r="D90" s="180" t="s">
        <v>295</v>
      </c>
      <c r="E90" s="174">
        <v>0</v>
      </c>
      <c r="F90" s="180">
        <v>15</v>
      </c>
      <c r="G90" s="165">
        <v>0</v>
      </c>
      <c r="H90" s="179">
        <v>0</v>
      </c>
      <c r="I90" s="151"/>
      <c r="J90" s="154"/>
      <c r="K90" s="151">
        <v>8.3333333333333329E-2</v>
      </c>
      <c r="L90" s="151">
        <v>8.3333333333333329E-2</v>
      </c>
      <c r="M90" s="151">
        <v>8.3333333333333329E-2</v>
      </c>
      <c r="N90" s="151">
        <v>8.3333333333333329E-2</v>
      </c>
      <c r="O90" s="151">
        <v>8.3333333333333329E-2</v>
      </c>
      <c r="P90" s="151">
        <v>8.3333333333333329E-2</v>
      </c>
      <c r="Q90" s="151">
        <v>8.3333333333333329E-2</v>
      </c>
      <c r="R90" s="151">
        <v>8.3333333333333329E-2</v>
      </c>
      <c r="S90" s="151">
        <v>8.3333333333333329E-2</v>
      </c>
      <c r="T90" s="151">
        <v>8.3333333333333329E-2</v>
      </c>
      <c r="U90" s="151">
        <v>8.3333333333333329E-2</v>
      </c>
      <c r="V90" s="151">
        <v>8.3333333333333329E-2</v>
      </c>
      <c r="W90" s="152">
        <v>1</v>
      </c>
      <c r="X90" s="157">
        <v>0</v>
      </c>
      <c r="Y90" s="157">
        <v>0</v>
      </c>
      <c r="Z90" s="157">
        <v>0</v>
      </c>
      <c r="AA90" s="157">
        <v>0</v>
      </c>
      <c r="AB90" s="157">
        <v>0</v>
      </c>
      <c r="AC90" s="157">
        <v>0</v>
      </c>
      <c r="AD90" s="157">
        <v>0</v>
      </c>
      <c r="AE90" s="157">
        <v>0</v>
      </c>
      <c r="AF90" s="157">
        <v>0</v>
      </c>
      <c r="AG90" s="157">
        <v>0</v>
      </c>
      <c r="AH90" s="157">
        <v>0</v>
      </c>
      <c r="AI90" s="157">
        <v>0</v>
      </c>
      <c r="AJ90" s="151">
        <v>0.98</v>
      </c>
      <c r="AK90" s="151"/>
      <c r="AL90" s="151"/>
      <c r="AM90" s="151"/>
      <c r="AN90" s="151"/>
      <c r="AO90" s="151"/>
      <c r="AP90" s="151">
        <v>0.02</v>
      </c>
      <c r="AQ90" s="151"/>
      <c r="AR90" s="151"/>
      <c r="AS90" s="152">
        <v>1</v>
      </c>
      <c r="AT90" s="159">
        <v>0</v>
      </c>
      <c r="AU90" s="159">
        <v>0</v>
      </c>
      <c r="AV90" s="159">
        <v>0</v>
      </c>
      <c r="AW90" s="159">
        <v>0</v>
      </c>
      <c r="AX90" s="159">
        <v>0</v>
      </c>
      <c r="AY90" s="159">
        <v>0</v>
      </c>
      <c r="AZ90" s="159">
        <v>0</v>
      </c>
      <c r="BA90" s="159">
        <v>0</v>
      </c>
      <c r="BB90" s="159">
        <v>0</v>
      </c>
      <c r="BC90" s="159">
        <v>0</v>
      </c>
      <c r="BD90" s="160">
        <v>0</v>
      </c>
      <c r="BE90" s="160">
        <v>0</v>
      </c>
      <c r="BF90" s="160">
        <v>0</v>
      </c>
      <c r="BG90" s="160">
        <v>0</v>
      </c>
      <c r="BH90" s="160">
        <v>0</v>
      </c>
      <c r="BI90" s="151">
        <v>62661000</v>
      </c>
      <c r="BJ90" s="122"/>
      <c r="BK90" s="122"/>
      <c r="BL90" s="122"/>
      <c r="BM90" s="122"/>
      <c r="BN90" s="122"/>
      <c r="BO90" s="122"/>
      <c r="BP90" s="126">
        <f t="shared" si="74"/>
        <v>0</v>
      </c>
      <c r="BQ90" s="126">
        <f t="shared" si="75"/>
        <v>0</v>
      </c>
      <c r="BR90" s="126">
        <f t="shared" si="76"/>
        <v>0</v>
      </c>
      <c r="BS90" s="126">
        <f t="shared" si="77"/>
        <v>0</v>
      </c>
      <c r="BT90" s="126">
        <f t="shared" si="78"/>
        <v>0</v>
      </c>
      <c r="BU90" s="126">
        <f t="shared" si="79"/>
        <v>0</v>
      </c>
      <c r="BV90" s="126">
        <f t="shared" si="80"/>
        <v>0</v>
      </c>
      <c r="BW90" s="126">
        <f t="shared" si="81"/>
        <v>0</v>
      </c>
      <c r="BX90" s="126">
        <f t="shared" si="82"/>
        <v>0</v>
      </c>
      <c r="BY90" s="126">
        <f t="shared" si="83"/>
        <v>0</v>
      </c>
      <c r="BZ90" s="126">
        <f t="shared" si="84"/>
        <v>0</v>
      </c>
      <c r="CA90" s="126">
        <f t="shared" si="85"/>
        <v>0</v>
      </c>
      <c r="CB90" s="126">
        <f t="shared" si="86"/>
        <v>0</v>
      </c>
      <c r="CC90" s="126">
        <f t="shared" si="87"/>
        <v>0</v>
      </c>
      <c r="CD90" s="126">
        <f t="shared" si="88"/>
        <v>0</v>
      </c>
      <c r="CE90" s="126">
        <f t="shared" si="89"/>
        <v>0</v>
      </c>
      <c r="CF90" s="126">
        <f t="shared" si="90"/>
        <v>0</v>
      </c>
      <c r="CG90" s="126">
        <f t="shared" si="91"/>
        <v>0</v>
      </c>
      <c r="CH90" s="126">
        <f t="shared" si="92"/>
        <v>0</v>
      </c>
      <c r="CI90" s="126">
        <f t="shared" si="93"/>
        <v>0</v>
      </c>
      <c r="CJ90" s="126">
        <f t="shared" si="94"/>
        <v>0</v>
      </c>
      <c r="CK90" s="126">
        <f t="shared" si="95"/>
        <v>0</v>
      </c>
      <c r="CL90" s="126">
        <f t="shared" si="96"/>
        <v>0</v>
      </c>
      <c r="CM90" s="126">
        <f t="shared" si="97"/>
        <v>0</v>
      </c>
      <c r="CN90" s="126">
        <f t="shared" si="98"/>
        <v>0</v>
      </c>
      <c r="CO90" s="126">
        <f t="shared" si="99"/>
        <v>0</v>
      </c>
      <c r="CP90" s="126">
        <f t="shared" si="100"/>
        <v>0</v>
      </c>
      <c r="CQ90" s="126">
        <f t="shared" si="101"/>
        <v>0</v>
      </c>
      <c r="CR90" s="126">
        <f t="shared" si="102"/>
        <v>0</v>
      </c>
      <c r="CS90" s="126">
        <f t="shared" si="103"/>
        <v>0</v>
      </c>
      <c r="CT90" s="126">
        <f t="shared" si="104"/>
        <v>0</v>
      </c>
      <c r="CU90" s="126">
        <f t="shared" si="105"/>
        <v>0</v>
      </c>
      <c r="CV90" s="126">
        <f t="shared" si="106"/>
        <v>0</v>
      </c>
      <c r="CW90" s="126">
        <f t="shared" si="107"/>
        <v>0</v>
      </c>
      <c r="CX90" s="126">
        <f t="shared" si="108"/>
        <v>0</v>
      </c>
      <c r="CY90" s="126">
        <f t="shared" si="109"/>
        <v>0</v>
      </c>
      <c r="CZ90" s="126">
        <f t="shared" si="110"/>
        <v>0</v>
      </c>
      <c r="DA90" s="126">
        <f t="shared" si="111"/>
        <v>0</v>
      </c>
      <c r="DB90" s="126">
        <f t="shared" si="112"/>
        <v>0</v>
      </c>
      <c r="DC90" s="126">
        <f t="shared" si="113"/>
        <v>0</v>
      </c>
      <c r="DD90" s="126">
        <f t="shared" si="114"/>
        <v>0</v>
      </c>
      <c r="DE90" s="126">
        <f t="shared" si="115"/>
        <v>0</v>
      </c>
      <c r="DF90" s="126">
        <f t="shared" si="116"/>
        <v>0</v>
      </c>
      <c r="DG90" s="126">
        <f t="shared" si="117"/>
        <v>0</v>
      </c>
      <c r="DH90" s="126">
        <f t="shared" si="118"/>
        <v>0</v>
      </c>
      <c r="DI90" s="126">
        <f t="shared" si="119"/>
        <v>0</v>
      </c>
      <c r="DJ90" s="126">
        <f t="shared" si="120"/>
        <v>0</v>
      </c>
      <c r="DK90" s="126">
        <f t="shared" si="121"/>
        <v>0</v>
      </c>
      <c r="DL90" s="126">
        <f t="shared" si="122"/>
        <v>0</v>
      </c>
      <c r="DM90" s="126">
        <f t="shared" si="123"/>
        <v>0</v>
      </c>
      <c r="DN90" s="126">
        <f t="shared" si="124"/>
        <v>0</v>
      </c>
      <c r="DO90" s="126">
        <f t="shared" si="125"/>
        <v>0</v>
      </c>
      <c r="DP90" s="126">
        <f t="shared" si="126"/>
        <v>0</v>
      </c>
      <c r="DQ90" s="126">
        <f t="shared" si="127"/>
        <v>0</v>
      </c>
      <c r="DR90" s="126">
        <f t="shared" si="128"/>
        <v>0</v>
      </c>
      <c r="DS90" s="126">
        <f t="shared" si="129"/>
        <v>0</v>
      </c>
      <c r="DT90" s="126">
        <f t="shared" si="130"/>
        <v>0</v>
      </c>
      <c r="DU90" s="126">
        <f t="shared" si="131"/>
        <v>0</v>
      </c>
      <c r="DV90" s="126">
        <f t="shared" si="132"/>
        <v>0</v>
      </c>
      <c r="DW90" s="126">
        <f t="shared" si="133"/>
        <v>0</v>
      </c>
    </row>
    <row r="91" spans="1:127" customFormat="1" ht="15" customHeight="1" x14ac:dyDescent="0.2">
      <c r="A91" s="163" t="s">
        <v>378</v>
      </c>
      <c r="B91" s="180" t="s">
        <v>300</v>
      </c>
      <c r="C91" s="180" t="s">
        <v>301</v>
      </c>
      <c r="D91" s="180" t="s">
        <v>295</v>
      </c>
      <c r="E91" s="180">
        <v>12</v>
      </c>
      <c r="F91" s="180">
        <v>15</v>
      </c>
      <c r="G91" s="165">
        <v>-180</v>
      </c>
      <c r="H91" s="179">
        <v>-180</v>
      </c>
      <c r="I91" s="151"/>
      <c r="J91" s="154"/>
      <c r="K91" s="151">
        <v>8.3333333333333329E-2</v>
      </c>
      <c r="L91" s="151">
        <v>8.3333333333333329E-2</v>
      </c>
      <c r="M91" s="151">
        <v>8.3333333333333329E-2</v>
      </c>
      <c r="N91" s="151">
        <v>8.3333333333333329E-2</v>
      </c>
      <c r="O91" s="151">
        <v>8.3333333333333329E-2</v>
      </c>
      <c r="P91" s="151">
        <v>8.3333333333333329E-2</v>
      </c>
      <c r="Q91" s="151">
        <v>8.3333333333333329E-2</v>
      </c>
      <c r="R91" s="151">
        <v>8.3333333333333329E-2</v>
      </c>
      <c r="S91" s="151">
        <v>8.3333333333333329E-2</v>
      </c>
      <c r="T91" s="151">
        <v>8.3333333333333329E-2</v>
      </c>
      <c r="U91" s="151">
        <v>8.3333333333333329E-2</v>
      </c>
      <c r="V91" s="151">
        <v>8.3333333333333329E-2</v>
      </c>
      <c r="W91" s="152">
        <v>1</v>
      </c>
      <c r="X91" s="157">
        <v>-15</v>
      </c>
      <c r="Y91" s="157">
        <v>-15</v>
      </c>
      <c r="Z91" s="157">
        <v>-15</v>
      </c>
      <c r="AA91" s="157">
        <v>-15</v>
      </c>
      <c r="AB91" s="157">
        <v>-15</v>
      </c>
      <c r="AC91" s="157">
        <v>-15</v>
      </c>
      <c r="AD91" s="157">
        <v>-15</v>
      </c>
      <c r="AE91" s="157">
        <v>-15</v>
      </c>
      <c r="AF91" s="157">
        <v>-15</v>
      </c>
      <c r="AG91" s="157">
        <v>-15</v>
      </c>
      <c r="AH91" s="157">
        <v>-15</v>
      </c>
      <c r="AI91" s="157">
        <v>-15</v>
      </c>
      <c r="AJ91" s="151">
        <v>0.98</v>
      </c>
      <c r="AK91" s="151"/>
      <c r="AL91" s="151"/>
      <c r="AM91" s="151"/>
      <c r="AN91" s="151"/>
      <c r="AO91" s="151"/>
      <c r="AP91" s="151">
        <v>0.02</v>
      </c>
      <c r="AQ91" s="151"/>
      <c r="AR91" s="151"/>
      <c r="AS91" s="152">
        <v>1</v>
      </c>
      <c r="AT91" s="159">
        <v>-176.4</v>
      </c>
      <c r="AU91" s="159">
        <v>0</v>
      </c>
      <c r="AV91" s="159">
        <v>0</v>
      </c>
      <c r="AW91" s="159">
        <v>0</v>
      </c>
      <c r="AX91" s="159">
        <v>0</v>
      </c>
      <c r="AY91" s="159">
        <v>0</v>
      </c>
      <c r="AZ91" s="159">
        <v>-3.6</v>
      </c>
      <c r="BA91" s="159">
        <v>0</v>
      </c>
      <c r="BB91" s="159">
        <v>0</v>
      </c>
      <c r="BC91" s="159">
        <v>-180</v>
      </c>
      <c r="BD91" s="160">
        <v>-176.4</v>
      </c>
      <c r="BE91" s="160">
        <v>0</v>
      </c>
      <c r="BF91" s="160">
        <v>-3.6</v>
      </c>
      <c r="BG91" s="160">
        <v>0</v>
      </c>
      <c r="BH91" s="160">
        <v>0</v>
      </c>
      <c r="BI91" s="151">
        <v>62661000</v>
      </c>
      <c r="BJ91" s="122"/>
      <c r="BK91" s="122"/>
      <c r="BL91" s="122"/>
      <c r="BM91" s="122"/>
      <c r="BN91" s="122"/>
      <c r="BO91" s="122"/>
      <c r="BP91" s="126">
        <f t="shared" si="74"/>
        <v>-14.7</v>
      </c>
      <c r="BQ91" s="126">
        <f t="shared" si="75"/>
        <v>0</v>
      </c>
      <c r="BR91" s="126">
        <f t="shared" si="76"/>
        <v>-0.3</v>
      </c>
      <c r="BS91" s="126">
        <f t="shared" si="77"/>
        <v>0</v>
      </c>
      <c r="BT91" s="126">
        <f t="shared" si="78"/>
        <v>0</v>
      </c>
      <c r="BU91" s="126">
        <f t="shared" si="79"/>
        <v>-29.4</v>
      </c>
      <c r="BV91" s="126">
        <f t="shared" si="80"/>
        <v>0</v>
      </c>
      <c r="BW91" s="126">
        <f t="shared" si="81"/>
        <v>-0.6</v>
      </c>
      <c r="BX91" s="126">
        <f t="shared" si="82"/>
        <v>0</v>
      </c>
      <c r="BY91" s="126">
        <f t="shared" si="83"/>
        <v>0</v>
      </c>
      <c r="BZ91" s="126">
        <f t="shared" si="84"/>
        <v>-44.099999999999994</v>
      </c>
      <c r="CA91" s="126">
        <f t="shared" si="85"/>
        <v>0</v>
      </c>
      <c r="CB91" s="126">
        <f t="shared" si="86"/>
        <v>-0.89999999999999991</v>
      </c>
      <c r="CC91" s="126">
        <f t="shared" si="87"/>
        <v>0</v>
      </c>
      <c r="CD91" s="126">
        <f t="shared" si="88"/>
        <v>0</v>
      </c>
      <c r="CE91" s="126">
        <f t="shared" si="89"/>
        <v>-58.8</v>
      </c>
      <c r="CF91" s="126">
        <f t="shared" si="90"/>
        <v>0</v>
      </c>
      <c r="CG91" s="126">
        <f t="shared" si="91"/>
        <v>-1.2</v>
      </c>
      <c r="CH91" s="126">
        <f t="shared" si="92"/>
        <v>0</v>
      </c>
      <c r="CI91" s="126">
        <f t="shared" si="93"/>
        <v>0</v>
      </c>
      <c r="CJ91" s="126">
        <f t="shared" si="94"/>
        <v>-73.5</v>
      </c>
      <c r="CK91" s="126">
        <f t="shared" si="95"/>
        <v>0</v>
      </c>
      <c r="CL91" s="126">
        <f t="shared" si="96"/>
        <v>-1.5</v>
      </c>
      <c r="CM91" s="126">
        <f t="shared" si="97"/>
        <v>0</v>
      </c>
      <c r="CN91" s="126">
        <f t="shared" si="98"/>
        <v>0</v>
      </c>
      <c r="CO91" s="126">
        <f t="shared" si="99"/>
        <v>-88.2</v>
      </c>
      <c r="CP91" s="126">
        <f t="shared" si="100"/>
        <v>0</v>
      </c>
      <c r="CQ91" s="126">
        <f t="shared" si="101"/>
        <v>-1.8</v>
      </c>
      <c r="CR91" s="126">
        <f t="shared" si="102"/>
        <v>0</v>
      </c>
      <c r="CS91" s="126">
        <f t="shared" si="103"/>
        <v>0</v>
      </c>
      <c r="CT91" s="126">
        <f t="shared" si="104"/>
        <v>-102.9</v>
      </c>
      <c r="CU91" s="126">
        <f t="shared" si="105"/>
        <v>0</v>
      </c>
      <c r="CV91" s="126">
        <f t="shared" si="106"/>
        <v>-2.1</v>
      </c>
      <c r="CW91" s="126">
        <f t="shared" si="107"/>
        <v>0</v>
      </c>
      <c r="CX91" s="126">
        <f t="shared" si="108"/>
        <v>0</v>
      </c>
      <c r="CY91" s="126">
        <f t="shared" si="109"/>
        <v>-117.60000000000001</v>
      </c>
      <c r="CZ91" s="126">
        <f t="shared" si="110"/>
        <v>0</v>
      </c>
      <c r="DA91" s="126">
        <f t="shared" si="111"/>
        <v>-2.4</v>
      </c>
      <c r="DB91" s="126">
        <f t="shared" si="112"/>
        <v>0</v>
      </c>
      <c r="DC91" s="126">
        <f t="shared" si="113"/>
        <v>0</v>
      </c>
      <c r="DD91" s="126">
        <f t="shared" si="114"/>
        <v>-132.30000000000001</v>
      </c>
      <c r="DE91" s="126">
        <f t="shared" si="115"/>
        <v>0</v>
      </c>
      <c r="DF91" s="126">
        <f t="shared" si="116"/>
        <v>-2.6999999999999997</v>
      </c>
      <c r="DG91" s="126">
        <f t="shared" si="117"/>
        <v>0</v>
      </c>
      <c r="DH91" s="126">
        <f t="shared" si="118"/>
        <v>0</v>
      </c>
      <c r="DI91" s="126">
        <f t="shared" si="119"/>
        <v>-147</v>
      </c>
      <c r="DJ91" s="126">
        <f t="shared" si="120"/>
        <v>0</v>
      </c>
      <c r="DK91" s="126">
        <f t="shared" si="121"/>
        <v>-2.9999999999999996</v>
      </c>
      <c r="DL91" s="126">
        <f t="shared" si="122"/>
        <v>0</v>
      </c>
      <c r="DM91" s="126">
        <f t="shared" si="123"/>
        <v>0</v>
      </c>
      <c r="DN91" s="126">
        <f t="shared" si="124"/>
        <v>-161.69999999999999</v>
      </c>
      <c r="DO91" s="126">
        <f t="shared" si="125"/>
        <v>0</v>
      </c>
      <c r="DP91" s="126">
        <f t="shared" si="126"/>
        <v>-3.2999999999999994</v>
      </c>
      <c r="DQ91" s="126">
        <f t="shared" si="127"/>
        <v>0</v>
      </c>
      <c r="DR91" s="126">
        <f t="shared" si="128"/>
        <v>0</v>
      </c>
      <c r="DS91" s="126">
        <f t="shared" si="129"/>
        <v>-176.39999999999998</v>
      </c>
      <c r="DT91" s="126">
        <f t="shared" si="130"/>
        <v>0</v>
      </c>
      <c r="DU91" s="126">
        <f t="shared" si="131"/>
        <v>-3.5999999999999992</v>
      </c>
      <c r="DV91" s="126">
        <f t="shared" si="132"/>
        <v>0</v>
      </c>
      <c r="DW91" s="126">
        <f t="shared" si="133"/>
        <v>0</v>
      </c>
    </row>
    <row r="92" spans="1:127" customFormat="1" ht="15" customHeight="1" x14ac:dyDescent="0.2">
      <c r="A92" s="163" t="s">
        <v>379</v>
      </c>
      <c r="B92" s="180" t="s">
        <v>300</v>
      </c>
      <c r="C92" s="180" t="s">
        <v>301</v>
      </c>
      <c r="D92" s="180" t="s">
        <v>295</v>
      </c>
      <c r="E92" s="180">
        <v>12</v>
      </c>
      <c r="F92" s="180">
        <v>15</v>
      </c>
      <c r="G92" s="165">
        <v>-180</v>
      </c>
      <c r="H92" s="179">
        <v>-180</v>
      </c>
      <c r="I92" s="151"/>
      <c r="J92" s="154"/>
      <c r="K92" s="151">
        <v>8.3333333333333329E-2</v>
      </c>
      <c r="L92" s="151">
        <v>8.3333333333333329E-2</v>
      </c>
      <c r="M92" s="151">
        <v>8.3333333333333329E-2</v>
      </c>
      <c r="N92" s="151">
        <v>8.3333333333333329E-2</v>
      </c>
      <c r="O92" s="151">
        <v>8.3333333333333329E-2</v>
      </c>
      <c r="P92" s="151">
        <v>8.3333333333333329E-2</v>
      </c>
      <c r="Q92" s="151">
        <v>8.3333333333333329E-2</v>
      </c>
      <c r="R92" s="151">
        <v>8.3333333333333329E-2</v>
      </c>
      <c r="S92" s="151">
        <v>8.3333333333333329E-2</v>
      </c>
      <c r="T92" s="151">
        <v>8.3333333333333329E-2</v>
      </c>
      <c r="U92" s="151">
        <v>8.3333333333333329E-2</v>
      </c>
      <c r="V92" s="151">
        <v>8.3333333333333329E-2</v>
      </c>
      <c r="W92" s="152">
        <v>1</v>
      </c>
      <c r="X92" s="157">
        <v>-15</v>
      </c>
      <c r="Y92" s="157">
        <v>-15</v>
      </c>
      <c r="Z92" s="157">
        <v>-15</v>
      </c>
      <c r="AA92" s="157">
        <v>-15</v>
      </c>
      <c r="AB92" s="157">
        <v>-15</v>
      </c>
      <c r="AC92" s="157">
        <v>-15</v>
      </c>
      <c r="AD92" s="157">
        <v>-15</v>
      </c>
      <c r="AE92" s="157">
        <v>-15</v>
      </c>
      <c r="AF92" s="157">
        <v>-15</v>
      </c>
      <c r="AG92" s="157">
        <v>-15</v>
      </c>
      <c r="AH92" s="157">
        <v>-15</v>
      </c>
      <c r="AI92" s="157">
        <v>-15</v>
      </c>
      <c r="AJ92" s="151">
        <v>0.98</v>
      </c>
      <c r="AK92" s="151"/>
      <c r="AL92" s="151"/>
      <c r="AM92" s="151"/>
      <c r="AN92" s="151"/>
      <c r="AO92" s="151"/>
      <c r="AP92" s="151">
        <v>0.02</v>
      </c>
      <c r="AQ92" s="151"/>
      <c r="AR92" s="151"/>
      <c r="AS92" s="152">
        <v>1</v>
      </c>
      <c r="AT92" s="159">
        <v>-176.4</v>
      </c>
      <c r="AU92" s="159">
        <v>0</v>
      </c>
      <c r="AV92" s="159">
        <v>0</v>
      </c>
      <c r="AW92" s="159">
        <v>0</v>
      </c>
      <c r="AX92" s="159">
        <v>0</v>
      </c>
      <c r="AY92" s="159">
        <v>0</v>
      </c>
      <c r="AZ92" s="159">
        <v>-3.6</v>
      </c>
      <c r="BA92" s="159">
        <v>0</v>
      </c>
      <c r="BB92" s="159">
        <v>0</v>
      </c>
      <c r="BC92" s="159">
        <v>-180</v>
      </c>
      <c r="BD92" s="160">
        <v>-176.4</v>
      </c>
      <c r="BE92" s="160">
        <v>0</v>
      </c>
      <c r="BF92" s="160">
        <v>-3.6</v>
      </c>
      <c r="BG92" s="160">
        <v>0</v>
      </c>
      <c r="BH92" s="160">
        <v>0</v>
      </c>
      <c r="BI92" s="151">
        <v>62661000</v>
      </c>
      <c r="BJ92" s="122"/>
      <c r="BK92" s="122"/>
      <c r="BL92" s="122"/>
      <c r="BM92" s="122"/>
      <c r="BN92" s="122"/>
      <c r="BO92" s="122"/>
      <c r="BP92" s="126">
        <f t="shared" si="74"/>
        <v>-14.7</v>
      </c>
      <c r="BQ92" s="126">
        <f t="shared" si="75"/>
        <v>0</v>
      </c>
      <c r="BR92" s="126">
        <f t="shared" si="76"/>
        <v>-0.3</v>
      </c>
      <c r="BS92" s="126">
        <f t="shared" si="77"/>
        <v>0</v>
      </c>
      <c r="BT92" s="126">
        <f t="shared" si="78"/>
        <v>0</v>
      </c>
      <c r="BU92" s="126">
        <f t="shared" si="79"/>
        <v>-29.4</v>
      </c>
      <c r="BV92" s="126">
        <f t="shared" si="80"/>
        <v>0</v>
      </c>
      <c r="BW92" s="126">
        <f t="shared" si="81"/>
        <v>-0.6</v>
      </c>
      <c r="BX92" s="126">
        <f t="shared" si="82"/>
        <v>0</v>
      </c>
      <c r="BY92" s="126">
        <f t="shared" si="83"/>
        <v>0</v>
      </c>
      <c r="BZ92" s="126">
        <f t="shared" si="84"/>
        <v>-44.099999999999994</v>
      </c>
      <c r="CA92" s="126">
        <f t="shared" si="85"/>
        <v>0</v>
      </c>
      <c r="CB92" s="126">
        <f t="shared" si="86"/>
        <v>-0.89999999999999991</v>
      </c>
      <c r="CC92" s="126">
        <f t="shared" si="87"/>
        <v>0</v>
      </c>
      <c r="CD92" s="126">
        <f t="shared" si="88"/>
        <v>0</v>
      </c>
      <c r="CE92" s="126">
        <f t="shared" si="89"/>
        <v>-58.8</v>
      </c>
      <c r="CF92" s="126">
        <f t="shared" si="90"/>
        <v>0</v>
      </c>
      <c r="CG92" s="126">
        <f t="shared" si="91"/>
        <v>-1.2</v>
      </c>
      <c r="CH92" s="126">
        <f t="shared" si="92"/>
        <v>0</v>
      </c>
      <c r="CI92" s="126">
        <f t="shared" si="93"/>
        <v>0</v>
      </c>
      <c r="CJ92" s="126">
        <f t="shared" si="94"/>
        <v>-73.5</v>
      </c>
      <c r="CK92" s="126">
        <f t="shared" si="95"/>
        <v>0</v>
      </c>
      <c r="CL92" s="126">
        <f t="shared" si="96"/>
        <v>-1.5</v>
      </c>
      <c r="CM92" s="126">
        <f t="shared" si="97"/>
        <v>0</v>
      </c>
      <c r="CN92" s="126">
        <f t="shared" si="98"/>
        <v>0</v>
      </c>
      <c r="CO92" s="126">
        <f t="shared" si="99"/>
        <v>-88.2</v>
      </c>
      <c r="CP92" s="126">
        <f t="shared" si="100"/>
        <v>0</v>
      </c>
      <c r="CQ92" s="126">
        <f t="shared" si="101"/>
        <v>-1.8</v>
      </c>
      <c r="CR92" s="126">
        <f t="shared" si="102"/>
        <v>0</v>
      </c>
      <c r="CS92" s="126">
        <f t="shared" si="103"/>
        <v>0</v>
      </c>
      <c r="CT92" s="126">
        <f t="shared" si="104"/>
        <v>-102.9</v>
      </c>
      <c r="CU92" s="126">
        <f t="shared" si="105"/>
        <v>0</v>
      </c>
      <c r="CV92" s="126">
        <f t="shared" si="106"/>
        <v>-2.1</v>
      </c>
      <c r="CW92" s="126">
        <f t="shared" si="107"/>
        <v>0</v>
      </c>
      <c r="CX92" s="126">
        <f t="shared" si="108"/>
        <v>0</v>
      </c>
      <c r="CY92" s="126">
        <f t="shared" si="109"/>
        <v>-117.60000000000001</v>
      </c>
      <c r="CZ92" s="126">
        <f t="shared" si="110"/>
        <v>0</v>
      </c>
      <c r="DA92" s="126">
        <f t="shared" si="111"/>
        <v>-2.4</v>
      </c>
      <c r="DB92" s="126">
        <f t="shared" si="112"/>
        <v>0</v>
      </c>
      <c r="DC92" s="126">
        <f t="shared" si="113"/>
        <v>0</v>
      </c>
      <c r="DD92" s="126">
        <f t="shared" si="114"/>
        <v>-132.30000000000001</v>
      </c>
      <c r="DE92" s="126">
        <f t="shared" si="115"/>
        <v>0</v>
      </c>
      <c r="DF92" s="126">
        <f t="shared" si="116"/>
        <v>-2.6999999999999997</v>
      </c>
      <c r="DG92" s="126">
        <f t="shared" si="117"/>
        <v>0</v>
      </c>
      <c r="DH92" s="126">
        <f t="shared" si="118"/>
        <v>0</v>
      </c>
      <c r="DI92" s="126">
        <f t="shared" si="119"/>
        <v>-147</v>
      </c>
      <c r="DJ92" s="126">
        <f t="shared" si="120"/>
        <v>0</v>
      </c>
      <c r="DK92" s="126">
        <f t="shared" si="121"/>
        <v>-2.9999999999999996</v>
      </c>
      <c r="DL92" s="126">
        <f t="shared" si="122"/>
        <v>0</v>
      </c>
      <c r="DM92" s="126">
        <f t="shared" si="123"/>
        <v>0</v>
      </c>
      <c r="DN92" s="126">
        <f t="shared" si="124"/>
        <v>-161.69999999999999</v>
      </c>
      <c r="DO92" s="126">
        <f t="shared" si="125"/>
        <v>0</v>
      </c>
      <c r="DP92" s="126">
        <f t="shared" si="126"/>
        <v>-3.2999999999999994</v>
      </c>
      <c r="DQ92" s="126">
        <f t="shared" si="127"/>
        <v>0</v>
      </c>
      <c r="DR92" s="126">
        <f t="shared" si="128"/>
        <v>0</v>
      </c>
      <c r="DS92" s="126">
        <f t="shared" si="129"/>
        <v>-176.39999999999998</v>
      </c>
      <c r="DT92" s="126">
        <f t="shared" si="130"/>
        <v>0</v>
      </c>
      <c r="DU92" s="126">
        <f t="shared" si="131"/>
        <v>-3.5999999999999992</v>
      </c>
      <c r="DV92" s="126">
        <f t="shared" si="132"/>
        <v>0</v>
      </c>
      <c r="DW92" s="126">
        <f t="shared" si="133"/>
        <v>0</v>
      </c>
    </row>
    <row r="93" spans="1:127" customFormat="1" ht="13.25" customHeight="1" x14ac:dyDescent="0.2">
      <c r="A93" s="163" t="s">
        <v>380</v>
      </c>
      <c r="B93" s="180" t="s">
        <v>300</v>
      </c>
      <c r="C93" s="180" t="s">
        <v>301</v>
      </c>
      <c r="D93" s="180" t="s">
        <v>295</v>
      </c>
      <c r="E93" s="180">
        <v>12</v>
      </c>
      <c r="F93" s="180">
        <v>15</v>
      </c>
      <c r="G93" s="165">
        <v>-180</v>
      </c>
      <c r="H93" s="179">
        <v>-180</v>
      </c>
      <c r="I93" s="151"/>
      <c r="J93" s="154"/>
      <c r="K93" s="151">
        <v>8.3333333333333329E-2</v>
      </c>
      <c r="L93" s="151">
        <v>8.3333333333333329E-2</v>
      </c>
      <c r="M93" s="151">
        <v>8.3333333333333329E-2</v>
      </c>
      <c r="N93" s="151">
        <v>8.3333333333333329E-2</v>
      </c>
      <c r="O93" s="151">
        <v>8.3333333333333329E-2</v>
      </c>
      <c r="P93" s="151">
        <v>8.3333333333333329E-2</v>
      </c>
      <c r="Q93" s="151">
        <v>8.3333333333333329E-2</v>
      </c>
      <c r="R93" s="151">
        <v>8.3333333333333329E-2</v>
      </c>
      <c r="S93" s="151">
        <v>8.3333333333333329E-2</v>
      </c>
      <c r="T93" s="151">
        <v>8.3333333333333329E-2</v>
      </c>
      <c r="U93" s="151">
        <v>8.3333333333333329E-2</v>
      </c>
      <c r="V93" s="151">
        <v>8.3333333333333329E-2</v>
      </c>
      <c r="W93" s="152">
        <v>1</v>
      </c>
      <c r="X93" s="157">
        <v>-15</v>
      </c>
      <c r="Y93" s="157">
        <v>-15</v>
      </c>
      <c r="Z93" s="157">
        <v>-15</v>
      </c>
      <c r="AA93" s="157">
        <v>-15</v>
      </c>
      <c r="AB93" s="157">
        <v>-15</v>
      </c>
      <c r="AC93" s="157">
        <v>-15</v>
      </c>
      <c r="AD93" s="157">
        <v>-15</v>
      </c>
      <c r="AE93" s="157">
        <v>-15</v>
      </c>
      <c r="AF93" s="157">
        <v>-15</v>
      </c>
      <c r="AG93" s="157">
        <v>-15</v>
      </c>
      <c r="AH93" s="157">
        <v>-15</v>
      </c>
      <c r="AI93" s="157">
        <v>-15</v>
      </c>
      <c r="AJ93" s="151">
        <v>0.72893142071038497</v>
      </c>
      <c r="AK93" s="151">
        <v>3.5540302555058287E-2</v>
      </c>
      <c r="AL93" s="151">
        <v>1.4163667622753881E-2</v>
      </c>
      <c r="AM93" s="151">
        <v>1.6428791884127443E-2</v>
      </c>
      <c r="AN93" s="151">
        <v>4.2252197672237929E-3</v>
      </c>
      <c r="AO93" s="151"/>
      <c r="AP93" s="151">
        <v>7.1059746045169748E-4</v>
      </c>
      <c r="AQ93" s="151"/>
      <c r="AR93" s="151">
        <v>0.2</v>
      </c>
      <c r="AS93" s="152">
        <v>1</v>
      </c>
      <c r="AT93" s="159">
        <v>-131.20765572786928</v>
      </c>
      <c r="AU93" s="159">
        <v>-6.3972544599104912</v>
      </c>
      <c r="AV93" s="159">
        <v>-2.5494601720956984</v>
      </c>
      <c r="AW93" s="159">
        <v>-2.9571825391429396</v>
      </c>
      <c r="AX93" s="159">
        <v>-0.76053955810028273</v>
      </c>
      <c r="AY93" s="159">
        <v>0</v>
      </c>
      <c r="AZ93" s="159">
        <v>-0.12790754288130554</v>
      </c>
      <c r="BA93" s="159">
        <v>0</v>
      </c>
      <c r="BB93" s="159">
        <v>-36</v>
      </c>
      <c r="BC93" s="159">
        <v>-180</v>
      </c>
      <c r="BD93" s="160">
        <v>-131.20765572786928</v>
      </c>
      <c r="BE93" s="160">
        <v>0</v>
      </c>
      <c r="BF93" s="160">
        <v>-12.792344272130716</v>
      </c>
      <c r="BG93" s="160">
        <v>0</v>
      </c>
      <c r="BH93" s="160">
        <v>-36</v>
      </c>
      <c r="BI93" s="151">
        <v>62661000</v>
      </c>
      <c r="BJ93" s="122"/>
      <c r="BK93" s="122"/>
      <c r="BL93" s="122"/>
      <c r="BM93" s="122"/>
      <c r="BN93" s="122"/>
      <c r="BO93" s="122"/>
      <c r="BP93" s="126">
        <f t="shared" si="74"/>
        <v>-10.933971310655773</v>
      </c>
      <c r="BQ93" s="126">
        <f t="shared" si="75"/>
        <v>0</v>
      </c>
      <c r="BR93" s="126">
        <f t="shared" si="76"/>
        <v>-1.0660286893442263</v>
      </c>
      <c r="BS93" s="126">
        <f t="shared" si="77"/>
        <v>0</v>
      </c>
      <c r="BT93" s="126">
        <f t="shared" si="78"/>
        <v>-3</v>
      </c>
      <c r="BU93" s="126">
        <f t="shared" si="79"/>
        <v>-21.867942621311546</v>
      </c>
      <c r="BV93" s="126">
        <f t="shared" si="80"/>
        <v>0</v>
      </c>
      <c r="BW93" s="126">
        <f t="shared" si="81"/>
        <v>-2.1320573786884527</v>
      </c>
      <c r="BX93" s="126">
        <f t="shared" si="82"/>
        <v>0</v>
      </c>
      <c r="BY93" s="126">
        <f t="shared" si="83"/>
        <v>-6</v>
      </c>
      <c r="BZ93" s="126">
        <f t="shared" si="84"/>
        <v>-32.80191393196732</v>
      </c>
      <c r="CA93" s="126">
        <f t="shared" si="85"/>
        <v>0</v>
      </c>
      <c r="CB93" s="126">
        <f t="shared" si="86"/>
        <v>-3.198086068032679</v>
      </c>
      <c r="CC93" s="126">
        <f t="shared" si="87"/>
        <v>0</v>
      </c>
      <c r="CD93" s="126">
        <f t="shared" si="88"/>
        <v>-9</v>
      </c>
      <c r="CE93" s="126">
        <f t="shared" si="89"/>
        <v>-43.735885242623091</v>
      </c>
      <c r="CF93" s="126">
        <f t="shared" si="90"/>
        <v>0</v>
      </c>
      <c r="CG93" s="126">
        <f t="shared" si="91"/>
        <v>-4.2641147573769054</v>
      </c>
      <c r="CH93" s="126">
        <f t="shared" si="92"/>
        <v>0</v>
      </c>
      <c r="CI93" s="126">
        <f t="shared" si="93"/>
        <v>-12</v>
      </c>
      <c r="CJ93" s="126">
        <f t="shared" si="94"/>
        <v>-54.669856553278862</v>
      </c>
      <c r="CK93" s="126">
        <f t="shared" si="95"/>
        <v>0</v>
      </c>
      <c r="CL93" s="126">
        <f t="shared" si="96"/>
        <v>-5.3301434467211317</v>
      </c>
      <c r="CM93" s="126">
        <f t="shared" si="97"/>
        <v>0</v>
      </c>
      <c r="CN93" s="126">
        <f t="shared" si="98"/>
        <v>-15</v>
      </c>
      <c r="CO93" s="126">
        <f t="shared" si="99"/>
        <v>-65.60382786393464</v>
      </c>
      <c r="CP93" s="126">
        <f t="shared" si="100"/>
        <v>0</v>
      </c>
      <c r="CQ93" s="126">
        <f t="shared" si="101"/>
        <v>-6.3961721360653581</v>
      </c>
      <c r="CR93" s="126">
        <f t="shared" si="102"/>
        <v>0</v>
      </c>
      <c r="CS93" s="126">
        <f t="shared" si="103"/>
        <v>-18</v>
      </c>
      <c r="CT93" s="126">
        <f t="shared" si="104"/>
        <v>-76.537799174590418</v>
      </c>
      <c r="CU93" s="126">
        <f t="shared" si="105"/>
        <v>0</v>
      </c>
      <c r="CV93" s="126">
        <f t="shared" si="106"/>
        <v>-7.4622008254095844</v>
      </c>
      <c r="CW93" s="126">
        <f t="shared" si="107"/>
        <v>0</v>
      </c>
      <c r="CX93" s="126">
        <f t="shared" si="108"/>
        <v>-21</v>
      </c>
      <c r="CY93" s="126">
        <f t="shared" si="109"/>
        <v>-87.471770485246196</v>
      </c>
      <c r="CZ93" s="126">
        <f t="shared" si="110"/>
        <v>0</v>
      </c>
      <c r="DA93" s="126">
        <f t="shared" si="111"/>
        <v>-8.5282295147538107</v>
      </c>
      <c r="DB93" s="126">
        <f t="shared" si="112"/>
        <v>0</v>
      </c>
      <c r="DC93" s="126">
        <f t="shared" si="113"/>
        <v>-24</v>
      </c>
      <c r="DD93" s="126">
        <f t="shared" si="114"/>
        <v>-98.405741795901974</v>
      </c>
      <c r="DE93" s="126">
        <f t="shared" si="115"/>
        <v>0</v>
      </c>
      <c r="DF93" s="126">
        <f t="shared" si="116"/>
        <v>-9.5942582040980362</v>
      </c>
      <c r="DG93" s="126">
        <f t="shared" si="117"/>
        <v>0</v>
      </c>
      <c r="DH93" s="126">
        <f t="shared" si="118"/>
        <v>-27</v>
      </c>
      <c r="DI93" s="126">
        <f t="shared" si="119"/>
        <v>-109.33971310655775</v>
      </c>
      <c r="DJ93" s="126">
        <f t="shared" si="120"/>
        <v>0</v>
      </c>
      <c r="DK93" s="126">
        <f t="shared" si="121"/>
        <v>-10.660286893442262</v>
      </c>
      <c r="DL93" s="126">
        <f t="shared" si="122"/>
        <v>0</v>
      </c>
      <c r="DM93" s="126">
        <f t="shared" si="123"/>
        <v>-30</v>
      </c>
      <c r="DN93" s="126">
        <f t="shared" si="124"/>
        <v>-120.27368441721353</v>
      </c>
      <c r="DO93" s="126">
        <f t="shared" si="125"/>
        <v>0</v>
      </c>
      <c r="DP93" s="126">
        <f t="shared" si="126"/>
        <v>-11.726315582786487</v>
      </c>
      <c r="DQ93" s="126">
        <f t="shared" si="127"/>
        <v>0</v>
      </c>
      <c r="DR93" s="126">
        <f t="shared" si="128"/>
        <v>-33</v>
      </c>
      <c r="DS93" s="126">
        <f t="shared" si="129"/>
        <v>-131.20765572786931</v>
      </c>
      <c r="DT93" s="126">
        <f t="shared" si="130"/>
        <v>0</v>
      </c>
      <c r="DU93" s="126">
        <f t="shared" si="131"/>
        <v>-12.792344272130713</v>
      </c>
      <c r="DV93" s="126">
        <f t="shared" si="132"/>
        <v>0</v>
      </c>
      <c r="DW93" s="126">
        <f t="shared" si="133"/>
        <v>-36</v>
      </c>
    </row>
    <row r="94" spans="1:127" customFormat="1" ht="15" customHeight="1" x14ac:dyDescent="0.2">
      <c r="A94" s="163" t="s">
        <v>381</v>
      </c>
      <c r="B94" s="180" t="s">
        <v>300</v>
      </c>
      <c r="C94" s="180" t="s">
        <v>301</v>
      </c>
      <c r="D94" s="180" t="s">
        <v>295</v>
      </c>
      <c r="E94" s="180">
        <v>12</v>
      </c>
      <c r="F94" s="180">
        <v>15</v>
      </c>
      <c r="G94" s="165">
        <v>-180</v>
      </c>
      <c r="H94" s="179">
        <v>-180</v>
      </c>
      <c r="I94" s="151"/>
      <c r="J94" s="154"/>
      <c r="K94" s="151">
        <v>8.3333333333333329E-2</v>
      </c>
      <c r="L94" s="151">
        <v>8.3333333333333329E-2</v>
      </c>
      <c r="M94" s="151">
        <v>8.3333333333333329E-2</v>
      </c>
      <c r="N94" s="151">
        <v>8.3333333333333329E-2</v>
      </c>
      <c r="O94" s="151">
        <v>8.3333333333333329E-2</v>
      </c>
      <c r="P94" s="151">
        <v>8.3333333333333329E-2</v>
      </c>
      <c r="Q94" s="151">
        <v>8.3333333333333329E-2</v>
      </c>
      <c r="R94" s="151">
        <v>8.3333333333333329E-2</v>
      </c>
      <c r="S94" s="151">
        <v>8.3333333333333329E-2</v>
      </c>
      <c r="T94" s="151">
        <v>8.3333333333333329E-2</v>
      </c>
      <c r="U94" s="151">
        <v>8.3333333333333329E-2</v>
      </c>
      <c r="V94" s="151">
        <v>8.3333333333333329E-2</v>
      </c>
      <c r="W94" s="152">
        <v>1</v>
      </c>
      <c r="X94" s="157">
        <v>-15</v>
      </c>
      <c r="Y94" s="157">
        <v>-15</v>
      </c>
      <c r="Z94" s="157">
        <v>-15</v>
      </c>
      <c r="AA94" s="157">
        <v>-15</v>
      </c>
      <c r="AB94" s="157">
        <v>-15</v>
      </c>
      <c r="AC94" s="157">
        <v>-15</v>
      </c>
      <c r="AD94" s="157">
        <v>-15</v>
      </c>
      <c r="AE94" s="157">
        <v>-15</v>
      </c>
      <c r="AF94" s="157">
        <v>-15</v>
      </c>
      <c r="AG94" s="157">
        <v>-15</v>
      </c>
      <c r="AH94" s="157">
        <v>-15</v>
      </c>
      <c r="AI94" s="157">
        <v>-15</v>
      </c>
      <c r="AJ94" s="151">
        <v>0.20877363022348897</v>
      </c>
      <c r="AK94" s="151">
        <v>0.3852213054503964</v>
      </c>
      <c r="AL94" s="151">
        <v>0.18804621023932344</v>
      </c>
      <c r="AM94" s="151">
        <v>0.12687827083924333</v>
      </c>
      <c r="AN94" s="151">
        <v>9.1080583247547919E-2</v>
      </c>
      <c r="AO94" s="151"/>
      <c r="AP94" s="151"/>
      <c r="AQ94" s="151"/>
      <c r="AR94" s="151"/>
      <c r="AS94" s="152">
        <v>1</v>
      </c>
      <c r="AT94" s="159">
        <v>-37.579253440228015</v>
      </c>
      <c r="AU94" s="159">
        <v>-69.339834981071348</v>
      </c>
      <c r="AV94" s="159">
        <v>-33.84831784307822</v>
      </c>
      <c r="AW94" s="159">
        <v>-22.8380887510638</v>
      </c>
      <c r="AX94" s="159">
        <v>-16.394504984558626</v>
      </c>
      <c r="AY94" s="159">
        <v>0</v>
      </c>
      <c r="AZ94" s="159">
        <v>0</v>
      </c>
      <c r="BA94" s="159">
        <v>0</v>
      </c>
      <c r="BB94" s="159">
        <v>0</v>
      </c>
      <c r="BC94" s="159">
        <v>-180.00000000000003</v>
      </c>
      <c r="BD94" s="160">
        <v>-37.579253440228015</v>
      </c>
      <c r="BE94" s="160">
        <v>0</v>
      </c>
      <c r="BF94" s="160">
        <v>-142.420746559772</v>
      </c>
      <c r="BG94" s="160">
        <v>0</v>
      </c>
      <c r="BH94" s="160">
        <v>0</v>
      </c>
      <c r="BI94" s="151">
        <v>62661000</v>
      </c>
      <c r="BJ94" s="122"/>
      <c r="BK94" s="122"/>
      <c r="BL94" s="122"/>
      <c r="BM94" s="122"/>
      <c r="BN94" s="122"/>
      <c r="BO94" s="122"/>
      <c r="BP94" s="126">
        <f t="shared" si="74"/>
        <v>-3.1316044533523346</v>
      </c>
      <c r="BQ94" s="126">
        <f t="shared" si="75"/>
        <v>0</v>
      </c>
      <c r="BR94" s="126">
        <f t="shared" si="76"/>
        <v>-11.868395546647665</v>
      </c>
      <c r="BS94" s="126">
        <f t="shared" si="77"/>
        <v>0</v>
      </c>
      <c r="BT94" s="126">
        <f t="shared" si="78"/>
        <v>0</v>
      </c>
      <c r="BU94" s="126">
        <f t="shared" si="79"/>
        <v>-6.2632089067046692</v>
      </c>
      <c r="BV94" s="126">
        <f t="shared" si="80"/>
        <v>0</v>
      </c>
      <c r="BW94" s="126">
        <f t="shared" si="81"/>
        <v>-23.736791093295331</v>
      </c>
      <c r="BX94" s="126">
        <f t="shared" si="82"/>
        <v>0</v>
      </c>
      <c r="BY94" s="126">
        <f t="shared" si="83"/>
        <v>0</v>
      </c>
      <c r="BZ94" s="126">
        <f t="shared" si="84"/>
        <v>-9.3948133600570038</v>
      </c>
      <c r="CA94" s="126">
        <f t="shared" si="85"/>
        <v>0</v>
      </c>
      <c r="CB94" s="126">
        <f t="shared" si="86"/>
        <v>-35.605186639943</v>
      </c>
      <c r="CC94" s="126">
        <f t="shared" si="87"/>
        <v>0</v>
      </c>
      <c r="CD94" s="126">
        <f t="shared" si="88"/>
        <v>0</v>
      </c>
      <c r="CE94" s="126">
        <f t="shared" si="89"/>
        <v>-12.526417813409338</v>
      </c>
      <c r="CF94" s="126">
        <f t="shared" si="90"/>
        <v>0</v>
      </c>
      <c r="CG94" s="126">
        <f t="shared" si="91"/>
        <v>-47.473582186590662</v>
      </c>
      <c r="CH94" s="126">
        <f t="shared" si="92"/>
        <v>0</v>
      </c>
      <c r="CI94" s="126">
        <f t="shared" si="93"/>
        <v>0</v>
      </c>
      <c r="CJ94" s="126">
        <f t="shared" si="94"/>
        <v>-15.658022266761673</v>
      </c>
      <c r="CK94" s="126">
        <f t="shared" si="95"/>
        <v>0</v>
      </c>
      <c r="CL94" s="126">
        <f t="shared" si="96"/>
        <v>-59.341977733238323</v>
      </c>
      <c r="CM94" s="126">
        <f t="shared" si="97"/>
        <v>0</v>
      </c>
      <c r="CN94" s="126">
        <f t="shared" si="98"/>
        <v>0</v>
      </c>
      <c r="CO94" s="126">
        <f t="shared" si="99"/>
        <v>-18.789626720114008</v>
      </c>
      <c r="CP94" s="126">
        <f t="shared" si="100"/>
        <v>0</v>
      </c>
      <c r="CQ94" s="126">
        <f t="shared" si="101"/>
        <v>-71.210373279885985</v>
      </c>
      <c r="CR94" s="126">
        <f t="shared" si="102"/>
        <v>0</v>
      </c>
      <c r="CS94" s="126">
        <f t="shared" si="103"/>
        <v>0</v>
      </c>
      <c r="CT94" s="126">
        <f t="shared" si="104"/>
        <v>-21.921231173466342</v>
      </c>
      <c r="CU94" s="126">
        <f t="shared" si="105"/>
        <v>0</v>
      </c>
      <c r="CV94" s="126">
        <f t="shared" si="106"/>
        <v>-83.078768826533647</v>
      </c>
      <c r="CW94" s="126">
        <f t="shared" si="107"/>
        <v>0</v>
      </c>
      <c r="CX94" s="126">
        <f t="shared" si="108"/>
        <v>0</v>
      </c>
      <c r="CY94" s="126">
        <f t="shared" si="109"/>
        <v>-25.052835626818677</v>
      </c>
      <c r="CZ94" s="126">
        <f t="shared" si="110"/>
        <v>0</v>
      </c>
      <c r="DA94" s="126">
        <f t="shared" si="111"/>
        <v>-94.947164373181309</v>
      </c>
      <c r="DB94" s="126">
        <f t="shared" si="112"/>
        <v>0</v>
      </c>
      <c r="DC94" s="126">
        <f t="shared" si="113"/>
        <v>0</v>
      </c>
      <c r="DD94" s="126">
        <f t="shared" si="114"/>
        <v>-28.184440080171012</v>
      </c>
      <c r="DE94" s="126">
        <f t="shared" si="115"/>
        <v>0</v>
      </c>
      <c r="DF94" s="126">
        <f t="shared" si="116"/>
        <v>-106.81555991982897</v>
      </c>
      <c r="DG94" s="126">
        <f t="shared" si="117"/>
        <v>0</v>
      </c>
      <c r="DH94" s="126">
        <f t="shared" si="118"/>
        <v>0</v>
      </c>
      <c r="DI94" s="126">
        <f t="shared" si="119"/>
        <v>-31.316044533523346</v>
      </c>
      <c r="DJ94" s="126">
        <f t="shared" si="120"/>
        <v>0</v>
      </c>
      <c r="DK94" s="126">
        <f t="shared" si="121"/>
        <v>-118.68395546647663</v>
      </c>
      <c r="DL94" s="126">
        <f t="shared" si="122"/>
        <v>0</v>
      </c>
      <c r="DM94" s="126">
        <f t="shared" si="123"/>
        <v>0</v>
      </c>
      <c r="DN94" s="126">
        <f t="shared" si="124"/>
        <v>-34.447648986875677</v>
      </c>
      <c r="DO94" s="126">
        <f t="shared" si="125"/>
        <v>0</v>
      </c>
      <c r="DP94" s="126">
        <f t="shared" si="126"/>
        <v>-130.55235101312431</v>
      </c>
      <c r="DQ94" s="126">
        <f t="shared" si="127"/>
        <v>0</v>
      </c>
      <c r="DR94" s="126">
        <f t="shared" si="128"/>
        <v>0</v>
      </c>
      <c r="DS94" s="126">
        <f t="shared" si="129"/>
        <v>-37.579253440228015</v>
      </c>
      <c r="DT94" s="126">
        <f t="shared" si="130"/>
        <v>0</v>
      </c>
      <c r="DU94" s="126">
        <f t="shared" si="131"/>
        <v>-142.42074655977197</v>
      </c>
      <c r="DV94" s="126">
        <f t="shared" si="132"/>
        <v>0</v>
      </c>
      <c r="DW94" s="126">
        <f t="shared" si="133"/>
        <v>0</v>
      </c>
    </row>
    <row r="95" spans="1:127" customFormat="1" ht="15" customHeight="1" x14ac:dyDescent="0.2">
      <c r="A95" s="163" t="s">
        <v>382</v>
      </c>
      <c r="B95" s="180" t="s">
        <v>300</v>
      </c>
      <c r="C95" s="180" t="s">
        <v>301</v>
      </c>
      <c r="D95" s="180" t="s">
        <v>295</v>
      </c>
      <c r="E95" s="180">
        <v>12</v>
      </c>
      <c r="F95" s="180">
        <v>15</v>
      </c>
      <c r="G95" s="165">
        <v>-180</v>
      </c>
      <c r="H95" s="179">
        <v>-180</v>
      </c>
      <c r="I95" s="151"/>
      <c r="J95" s="154"/>
      <c r="K95" s="151">
        <v>8.3333333333333329E-2</v>
      </c>
      <c r="L95" s="151">
        <v>8.3333333333333329E-2</v>
      </c>
      <c r="M95" s="151">
        <v>8.3333333333333329E-2</v>
      </c>
      <c r="N95" s="151">
        <v>8.3333333333333329E-2</v>
      </c>
      <c r="O95" s="151">
        <v>8.3333333333333329E-2</v>
      </c>
      <c r="P95" s="151">
        <v>8.3333333333333329E-2</v>
      </c>
      <c r="Q95" s="151">
        <v>8.3333333333333329E-2</v>
      </c>
      <c r="R95" s="151">
        <v>8.3333333333333329E-2</v>
      </c>
      <c r="S95" s="151">
        <v>8.3333333333333329E-2</v>
      </c>
      <c r="T95" s="151">
        <v>8.3333333333333329E-2</v>
      </c>
      <c r="U95" s="151">
        <v>8.3333333333333329E-2</v>
      </c>
      <c r="V95" s="151">
        <v>8.3333333333333329E-2</v>
      </c>
      <c r="W95" s="152">
        <v>1</v>
      </c>
      <c r="X95" s="157">
        <v>-15</v>
      </c>
      <c r="Y95" s="157">
        <v>-15</v>
      </c>
      <c r="Z95" s="157">
        <v>-15</v>
      </c>
      <c r="AA95" s="157">
        <v>-15</v>
      </c>
      <c r="AB95" s="157">
        <v>-15</v>
      </c>
      <c r="AC95" s="157">
        <v>-15</v>
      </c>
      <c r="AD95" s="157">
        <v>-15</v>
      </c>
      <c r="AE95" s="157">
        <v>-15</v>
      </c>
      <c r="AF95" s="157">
        <v>-15</v>
      </c>
      <c r="AG95" s="157">
        <v>-15</v>
      </c>
      <c r="AH95" s="157">
        <v>-15</v>
      </c>
      <c r="AI95" s="157">
        <v>-15</v>
      </c>
      <c r="AJ95" s="151">
        <v>0.98</v>
      </c>
      <c r="AK95" s="151"/>
      <c r="AL95" s="151"/>
      <c r="AM95" s="151"/>
      <c r="AN95" s="151"/>
      <c r="AO95" s="151"/>
      <c r="AP95" s="151">
        <v>0.02</v>
      </c>
      <c r="AQ95" s="151"/>
      <c r="AR95" s="151"/>
      <c r="AS95" s="152">
        <v>1</v>
      </c>
      <c r="AT95" s="159">
        <v>-176.4</v>
      </c>
      <c r="AU95" s="159">
        <v>0</v>
      </c>
      <c r="AV95" s="159">
        <v>0</v>
      </c>
      <c r="AW95" s="159">
        <v>0</v>
      </c>
      <c r="AX95" s="159">
        <v>0</v>
      </c>
      <c r="AY95" s="159">
        <v>0</v>
      </c>
      <c r="AZ95" s="159">
        <v>-3.6</v>
      </c>
      <c r="BA95" s="159">
        <v>0</v>
      </c>
      <c r="BB95" s="159">
        <v>0</v>
      </c>
      <c r="BC95" s="159">
        <v>-180</v>
      </c>
      <c r="BD95" s="160">
        <v>-176.4</v>
      </c>
      <c r="BE95" s="160">
        <v>0</v>
      </c>
      <c r="BF95" s="160">
        <v>-3.6</v>
      </c>
      <c r="BG95" s="160">
        <v>0</v>
      </c>
      <c r="BH95" s="160">
        <v>0</v>
      </c>
      <c r="BI95" s="151">
        <v>62661000</v>
      </c>
      <c r="BJ95" s="122"/>
      <c r="BK95" s="122"/>
      <c r="BL95" s="122"/>
      <c r="BM95" s="122"/>
      <c r="BN95" s="122"/>
      <c r="BO95" s="122"/>
      <c r="BP95" s="126">
        <f t="shared" si="74"/>
        <v>-14.7</v>
      </c>
      <c r="BQ95" s="126">
        <f t="shared" si="75"/>
        <v>0</v>
      </c>
      <c r="BR95" s="126">
        <f t="shared" si="76"/>
        <v>-0.3</v>
      </c>
      <c r="BS95" s="126">
        <f t="shared" si="77"/>
        <v>0</v>
      </c>
      <c r="BT95" s="126">
        <f t="shared" si="78"/>
        <v>0</v>
      </c>
      <c r="BU95" s="126">
        <f t="shared" si="79"/>
        <v>-29.4</v>
      </c>
      <c r="BV95" s="126">
        <f t="shared" si="80"/>
        <v>0</v>
      </c>
      <c r="BW95" s="126">
        <f t="shared" si="81"/>
        <v>-0.6</v>
      </c>
      <c r="BX95" s="126">
        <f t="shared" si="82"/>
        <v>0</v>
      </c>
      <c r="BY95" s="126">
        <f t="shared" si="83"/>
        <v>0</v>
      </c>
      <c r="BZ95" s="126">
        <f t="shared" si="84"/>
        <v>-44.099999999999994</v>
      </c>
      <c r="CA95" s="126">
        <f t="shared" si="85"/>
        <v>0</v>
      </c>
      <c r="CB95" s="126">
        <f t="shared" si="86"/>
        <v>-0.89999999999999991</v>
      </c>
      <c r="CC95" s="126">
        <f t="shared" si="87"/>
        <v>0</v>
      </c>
      <c r="CD95" s="126">
        <f t="shared" si="88"/>
        <v>0</v>
      </c>
      <c r="CE95" s="126">
        <f t="shared" si="89"/>
        <v>-58.8</v>
      </c>
      <c r="CF95" s="126">
        <f t="shared" si="90"/>
        <v>0</v>
      </c>
      <c r="CG95" s="126">
        <f t="shared" si="91"/>
        <v>-1.2</v>
      </c>
      <c r="CH95" s="126">
        <f t="shared" si="92"/>
        <v>0</v>
      </c>
      <c r="CI95" s="126">
        <f t="shared" si="93"/>
        <v>0</v>
      </c>
      <c r="CJ95" s="126">
        <f t="shared" si="94"/>
        <v>-73.5</v>
      </c>
      <c r="CK95" s="126">
        <f t="shared" si="95"/>
        <v>0</v>
      </c>
      <c r="CL95" s="126">
        <f t="shared" si="96"/>
        <v>-1.5</v>
      </c>
      <c r="CM95" s="126">
        <f t="shared" si="97"/>
        <v>0</v>
      </c>
      <c r="CN95" s="126">
        <f t="shared" si="98"/>
        <v>0</v>
      </c>
      <c r="CO95" s="126">
        <f t="shared" si="99"/>
        <v>-88.2</v>
      </c>
      <c r="CP95" s="126">
        <f t="shared" si="100"/>
        <v>0</v>
      </c>
      <c r="CQ95" s="126">
        <f t="shared" si="101"/>
        <v>-1.8</v>
      </c>
      <c r="CR95" s="126">
        <f t="shared" si="102"/>
        <v>0</v>
      </c>
      <c r="CS95" s="126">
        <f t="shared" si="103"/>
        <v>0</v>
      </c>
      <c r="CT95" s="126">
        <f t="shared" si="104"/>
        <v>-102.9</v>
      </c>
      <c r="CU95" s="126">
        <f t="shared" si="105"/>
        <v>0</v>
      </c>
      <c r="CV95" s="126">
        <f t="shared" si="106"/>
        <v>-2.1</v>
      </c>
      <c r="CW95" s="126">
        <f t="shared" si="107"/>
        <v>0</v>
      </c>
      <c r="CX95" s="126">
        <f t="shared" si="108"/>
        <v>0</v>
      </c>
      <c r="CY95" s="126">
        <f t="shared" si="109"/>
        <v>-117.60000000000001</v>
      </c>
      <c r="CZ95" s="126">
        <f t="shared" si="110"/>
        <v>0</v>
      </c>
      <c r="DA95" s="126">
        <f t="shared" si="111"/>
        <v>-2.4</v>
      </c>
      <c r="DB95" s="126">
        <f t="shared" si="112"/>
        <v>0</v>
      </c>
      <c r="DC95" s="126">
        <f t="shared" si="113"/>
        <v>0</v>
      </c>
      <c r="DD95" s="126">
        <f t="shared" si="114"/>
        <v>-132.30000000000001</v>
      </c>
      <c r="DE95" s="126">
        <f t="shared" si="115"/>
        <v>0</v>
      </c>
      <c r="DF95" s="126">
        <f t="shared" si="116"/>
        <v>-2.6999999999999997</v>
      </c>
      <c r="DG95" s="126">
        <f t="shared" si="117"/>
        <v>0</v>
      </c>
      <c r="DH95" s="126">
        <f t="shared" si="118"/>
        <v>0</v>
      </c>
      <c r="DI95" s="126">
        <f t="shared" si="119"/>
        <v>-147</v>
      </c>
      <c r="DJ95" s="126">
        <f t="shared" si="120"/>
        <v>0</v>
      </c>
      <c r="DK95" s="126">
        <f t="shared" si="121"/>
        <v>-2.9999999999999996</v>
      </c>
      <c r="DL95" s="126">
        <f t="shared" si="122"/>
        <v>0</v>
      </c>
      <c r="DM95" s="126">
        <f t="shared" si="123"/>
        <v>0</v>
      </c>
      <c r="DN95" s="126">
        <f t="shared" si="124"/>
        <v>-161.69999999999999</v>
      </c>
      <c r="DO95" s="126">
        <f t="shared" si="125"/>
        <v>0</v>
      </c>
      <c r="DP95" s="126">
        <f t="shared" si="126"/>
        <v>-3.2999999999999994</v>
      </c>
      <c r="DQ95" s="126">
        <f t="shared" si="127"/>
        <v>0</v>
      </c>
      <c r="DR95" s="126">
        <f t="shared" si="128"/>
        <v>0</v>
      </c>
      <c r="DS95" s="126">
        <f t="shared" si="129"/>
        <v>-176.39999999999998</v>
      </c>
      <c r="DT95" s="126">
        <f t="shared" si="130"/>
        <v>0</v>
      </c>
      <c r="DU95" s="126">
        <f t="shared" si="131"/>
        <v>-3.5999999999999992</v>
      </c>
      <c r="DV95" s="126">
        <f t="shared" si="132"/>
        <v>0</v>
      </c>
      <c r="DW95" s="126">
        <f t="shared" si="133"/>
        <v>0</v>
      </c>
    </row>
    <row r="96" spans="1:127" customFormat="1" ht="15" customHeight="1" x14ac:dyDescent="0.2">
      <c r="A96" s="163" t="s">
        <v>383</v>
      </c>
      <c r="B96" s="180" t="s">
        <v>300</v>
      </c>
      <c r="C96" s="180" t="s">
        <v>301</v>
      </c>
      <c r="D96" s="180" t="s">
        <v>295</v>
      </c>
      <c r="E96" s="180">
        <v>12</v>
      </c>
      <c r="F96" s="180">
        <v>15</v>
      </c>
      <c r="G96" s="165">
        <v>-180</v>
      </c>
      <c r="H96" s="179">
        <v>-180</v>
      </c>
      <c r="I96" s="151"/>
      <c r="J96" s="154"/>
      <c r="K96" s="151">
        <v>8.3333333333333329E-2</v>
      </c>
      <c r="L96" s="151">
        <v>8.3333333333333329E-2</v>
      </c>
      <c r="M96" s="151">
        <v>8.3333333333333329E-2</v>
      </c>
      <c r="N96" s="151">
        <v>8.3333333333333329E-2</v>
      </c>
      <c r="O96" s="151">
        <v>8.3333333333333329E-2</v>
      </c>
      <c r="P96" s="151">
        <v>8.3333333333333329E-2</v>
      </c>
      <c r="Q96" s="151">
        <v>8.3333333333333329E-2</v>
      </c>
      <c r="R96" s="151">
        <v>8.3333333333333329E-2</v>
      </c>
      <c r="S96" s="151">
        <v>8.3333333333333329E-2</v>
      </c>
      <c r="T96" s="151">
        <v>8.3333333333333329E-2</v>
      </c>
      <c r="U96" s="151">
        <v>8.3333333333333329E-2</v>
      </c>
      <c r="V96" s="151">
        <v>8.3333333333333329E-2</v>
      </c>
      <c r="W96" s="152">
        <v>1</v>
      </c>
      <c r="X96" s="157">
        <v>-15</v>
      </c>
      <c r="Y96" s="157">
        <v>-15</v>
      </c>
      <c r="Z96" s="157">
        <v>-15</v>
      </c>
      <c r="AA96" s="157">
        <v>-15</v>
      </c>
      <c r="AB96" s="157">
        <v>-15</v>
      </c>
      <c r="AC96" s="157">
        <v>-15</v>
      </c>
      <c r="AD96" s="157">
        <v>-15</v>
      </c>
      <c r="AE96" s="157">
        <v>-15</v>
      </c>
      <c r="AF96" s="157">
        <v>-15</v>
      </c>
      <c r="AG96" s="157">
        <v>-15</v>
      </c>
      <c r="AH96" s="157">
        <v>-15</v>
      </c>
      <c r="AI96" s="157">
        <v>-15</v>
      </c>
      <c r="AJ96" s="151">
        <v>0.20877363022348897</v>
      </c>
      <c r="AK96" s="151">
        <v>0.3852213054503964</v>
      </c>
      <c r="AL96" s="151">
        <v>0.18804621023932344</v>
      </c>
      <c r="AM96" s="151">
        <v>0.12687827083924333</v>
      </c>
      <c r="AN96" s="151">
        <v>9.1080583247547919E-2</v>
      </c>
      <c r="AO96" s="151"/>
      <c r="AP96" s="151"/>
      <c r="AQ96" s="151"/>
      <c r="AR96" s="151"/>
      <c r="AS96" s="152">
        <v>1</v>
      </c>
      <c r="AT96" s="159">
        <v>-37.579253440228015</v>
      </c>
      <c r="AU96" s="159">
        <v>-69.339834981071348</v>
      </c>
      <c r="AV96" s="159">
        <v>-33.84831784307822</v>
      </c>
      <c r="AW96" s="159">
        <v>-22.8380887510638</v>
      </c>
      <c r="AX96" s="159">
        <v>-16.394504984558626</v>
      </c>
      <c r="AY96" s="159">
        <v>0</v>
      </c>
      <c r="AZ96" s="159">
        <v>0</v>
      </c>
      <c r="BA96" s="159">
        <v>0</v>
      </c>
      <c r="BB96" s="159">
        <v>0</v>
      </c>
      <c r="BC96" s="159">
        <v>-180.00000000000003</v>
      </c>
      <c r="BD96" s="160">
        <v>-37.579253440228015</v>
      </c>
      <c r="BE96" s="160">
        <v>0</v>
      </c>
      <c r="BF96" s="160">
        <v>-142.420746559772</v>
      </c>
      <c r="BG96" s="160">
        <v>0</v>
      </c>
      <c r="BH96" s="160">
        <v>0</v>
      </c>
      <c r="BI96" s="151">
        <v>62661000</v>
      </c>
      <c r="BJ96" s="122"/>
      <c r="BK96" s="122"/>
      <c r="BL96" s="122"/>
      <c r="BM96" s="122"/>
      <c r="BN96" s="122"/>
      <c r="BO96" s="122"/>
      <c r="BP96" s="126">
        <f t="shared" si="74"/>
        <v>-3.1316044533523346</v>
      </c>
      <c r="BQ96" s="126">
        <f t="shared" si="75"/>
        <v>0</v>
      </c>
      <c r="BR96" s="126">
        <f t="shared" si="76"/>
        <v>-11.868395546647665</v>
      </c>
      <c r="BS96" s="126">
        <f t="shared" si="77"/>
        <v>0</v>
      </c>
      <c r="BT96" s="126">
        <f t="shared" si="78"/>
        <v>0</v>
      </c>
      <c r="BU96" s="126">
        <f t="shared" si="79"/>
        <v>-6.2632089067046692</v>
      </c>
      <c r="BV96" s="126">
        <f t="shared" si="80"/>
        <v>0</v>
      </c>
      <c r="BW96" s="126">
        <f t="shared" si="81"/>
        <v>-23.736791093295331</v>
      </c>
      <c r="BX96" s="126">
        <f t="shared" si="82"/>
        <v>0</v>
      </c>
      <c r="BY96" s="126">
        <f t="shared" si="83"/>
        <v>0</v>
      </c>
      <c r="BZ96" s="126">
        <f t="shared" si="84"/>
        <v>-9.3948133600570038</v>
      </c>
      <c r="CA96" s="126">
        <f t="shared" si="85"/>
        <v>0</v>
      </c>
      <c r="CB96" s="126">
        <f t="shared" si="86"/>
        <v>-35.605186639943</v>
      </c>
      <c r="CC96" s="126">
        <f t="shared" si="87"/>
        <v>0</v>
      </c>
      <c r="CD96" s="126">
        <f t="shared" si="88"/>
        <v>0</v>
      </c>
      <c r="CE96" s="126">
        <f t="shared" si="89"/>
        <v>-12.526417813409338</v>
      </c>
      <c r="CF96" s="126">
        <f t="shared" si="90"/>
        <v>0</v>
      </c>
      <c r="CG96" s="126">
        <f t="shared" si="91"/>
        <v>-47.473582186590662</v>
      </c>
      <c r="CH96" s="126">
        <f t="shared" si="92"/>
        <v>0</v>
      </c>
      <c r="CI96" s="126">
        <f t="shared" si="93"/>
        <v>0</v>
      </c>
      <c r="CJ96" s="126">
        <f t="shared" si="94"/>
        <v>-15.658022266761673</v>
      </c>
      <c r="CK96" s="126">
        <f t="shared" si="95"/>
        <v>0</v>
      </c>
      <c r="CL96" s="126">
        <f t="shared" si="96"/>
        <v>-59.341977733238323</v>
      </c>
      <c r="CM96" s="126">
        <f t="shared" si="97"/>
        <v>0</v>
      </c>
      <c r="CN96" s="126">
        <f t="shared" si="98"/>
        <v>0</v>
      </c>
      <c r="CO96" s="126">
        <f t="shared" si="99"/>
        <v>-18.789626720114008</v>
      </c>
      <c r="CP96" s="126">
        <f t="shared" si="100"/>
        <v>0</v>
      </c>
      <c r="CQ96" s="126">
        <f t="shared" si="101"/>
        <v>-71.210373279885985</v>
      </c>
      <c r="CR96" s="126">
        <f t="shared" si="102"/>
        <v>0</v>
      </c>
      <c r="CS96" s="126">
        <f t="shared" si="103"/>
        <v>0</v>
      </c>
      <c r="CT96" s="126">
        <f t="shared" si="104"/>
        <v>-21.921231173466342</v>
      </c>
      <c r="CU96" s="126">
        <f t="shared" si="105"/>
        <v>0</v>
      </c>
      <c r="CV96" s="126">
        <f t="shared" si="106"/>
        <v>-83.078768826533647</v>
      </c>
      <c r="CW96" s="126">
        <f t="shared" si="107"/>
        <v>0</v>
      </c>
      <c r="CX96" s="126">
        <f t="shared" si="108"/>
        <v>0</v>
      </c>
      <c r="CY96" s="126">
        <f t="shared" si="109"/>
        <v>-25.052835626818677</v>
      </c>
      <c r="CZ96" s="126">
        <f t="shared" si="110"/>
        <v>0</v>
      </c>
      <c r="DA96" s="126">
        <f t="shared" si="111"/>
        <v>-94.947164373181309</v>
      </c>
      <c r="DB96" s="126">
        <f t="shared" si="112"/>
        <v>0</v>
      </c>
      <c r="DC96" s="126">
        <f t="shared" si="113"/>
        <v>0</v>
      </c>
      <c r="DD96" s="126">
        <f t="shared" si="114"/>
        <v>-28.184440080171012</v>
      </c>
      <c r="DE96" s="126">
        <f t="shared" si="115"/>
        <v>0</v>
      </c>
      <c r="DF96" s="126">
        <f t="shared" si="116"/>
        <v>-106.81555991982897</v>
      </c>
      <c r="DG96" s="126">
        <f t="shared" si="117"/>
        <v>0</v>
      </c>
      <c r="DH96" s="126">
        <f t="shared" si="118"/>
        <v>0</v>
      </c>
      <c r="DI96" s="126">
        <f t="shared" si="119"/>
        <v>-31.316044533523346</v>
      </c>
      <c r="DJ96" s="126">
        <f t="shared" si="120"/>
        <v>0</v>
      </c>
      <c r="DK96" s="126">
        <f t="shared" si="121"/>
        <v>-118.68395546647663</v>
      </c>
      <c r="DL96" s="126">
        <f t="shared" si="122"/>
        <v>0</v>
      </c>
      <c r="DM96" s="126">
        <f t="shared" si="123"/>
        <v>0</v>
      </c>
      <c r="DN96" s="126">
        <f t="shared" si="124"/>
        <v>-34.447648986875677</v>
      </c>
      <c r="DO96" s="126">
        <f t="shared" si="125"/>
        <v>0</v>
      </c>
      <c r="DP96" s="126">
        <f t="shared" si="126"/>
        <v>-130.55235101312431</v>
      </c>
      <c r="DQ96" s="126">
        <f t="shared" si="127"/>
        <v>0</v>
      </c>
      <c r="DR96" s="126">
        <f t="shared" si="128"/>
        <v>0</v>
      </c>
      <c r="DS96" s="126">
        <f t="shared" si="129"/>
        <v>-37.579253440228015</v>
      </c>
      <c r="DT96" s="126">
        <f t="shared" si="130"/>
        <v>0</v>
      </c>
      <c r="DU96" s="126">
        <f t="shared" si="131"/>
        <v>-142.42074655977197</v>
      </c>
      <c r="DV96" s="126">
        <f t="shared" si="132"/>
        <v>0</v>
      </c>
      <c r="DW96" s="126">
        <f t="shared" si="133"/>
        <v>0</v>
      </c>
    </row>
    <row r="97" spans="1:127" customFormat="1" ht="15" customHeight="1" x14ac:dyDescent="0.2">
      <c r="A97" s="163" t="s">
        <v>384</v>
      </c>
      <c r="B97" s="180" t="s">
        <v>300</v>
      </c>
      <c r="C97" s="180" t="s">
        <v>301</v>
      </c>
      <c r="D97" s="180" t="s">
        <v>295</v>
      </c>
      <c r="E97" s="180">
        <v>12</v>
      </c>
      <c r="F97" s="180">
        <v>15</v>
      </c>
      <c r="G97" s="165">
        <v>-180</v>
      </c>
      <c r="H97" s="179">
        <v>-180</v>
      </c>
      <c r="I97" s="151"/>
      <c r="J97" s="154"/>
      <c r="K97" s="151">
        <v>8.3333333333333329E-2</v>
      </c>
      <c r="L97" s="151">
        <v>8.3333333333333329E-2</v>
      </c>
      <c r="M97" s="151">
        <v>8.3333333333333329E-2</v>
      </c>
      <c r="N97" s="151">
        <v>8.3333333333333329E-2</v>
      </c>
      <c r="O97" s="151">
        <v>8.3333333333333329E-2</v>
      </c>
      <c r="P97" s="151">
        <v>8.3333333333333329E-2</v>
      </c>
      <c r="Q97" s="151">
        <v>8.3333333333333329E-2</v>
      </c>
      <c r="R97" s="151">
        <v>8.3333333333333329E-2</v>
      </c>
      <c r="S97" s="151">
        <v>8.3333333333333329E-2</v>
      </c>
      <c r="T97" s="151">
        <v>8.3333333333333329E-2</v>
      </c>
      <c r="U97" s="151">
        <v>8.3333333333333329E-2</v>
      </c>
      <c r="V97" s="151">
        <v>8.3333333333333329E-2</v>
      </c>
      <c r="W97" s="152">
        <v>1</v>
      </c>
      <c r="X97" s="157">
        <v>-15</v>
      </c>
      <c r="Y97" s="157">
        <v>-15</v>
      </c>
      <c r="Z97" s="157">
        <v>-15</v>
      </c>
      <c r="AA97" s="157">
        <v>-15</v>
      </c>
      <c r="AB97" s="157">
        <v>-15</v>
      </c>
      <c r="AC97" s="157">
        <v>-15</v>
      </c>
      <c r="AD97" s="157">
        <v>-15</v>
      </c>
      <c r="AE97" s="157">
        <v>-15</v>
      </c>
      <c r="AF97" s="157">
        <v>-15</v>
      </c>
      <c r="AG97" s="157">
        <v>-15</v>
      </c>
      <c r="AH97" s="157">
        <v>-15</v>
      </c>
      <c r="AI97" s="157">
        <v>-15</v>
      </c>
      <c r="AJ97" s="151">
        <v>0.98</v>
      </c>
      <c r="AK97" s="151"/>
      <c r="AL97" s="151"/>
      <c r="AM97" s="151"/>
      <c r="AN97" s="151"/>
      <c r="AO97" s="151"/>
      <c r="AP97" s="151">
        <v>0.02</v>
      </c>
      <c r="AQ97" s="151"/>
      <c r="AR97" s="151"/>
      <c r="AS97" s="152">
        <v>1</v>
      </c>
      <c r="AT97" s="159">
        <v>-176.4</v>
      </c>
      <c r="AU97" s="159">
        <v>0</v>
      </c>
      <c r="AV97" s="159">
        <v>0</v>
      </c>
      <c r="AW97" s="159">
        <v>0</v>
      </c>
      <c r="AX97" s="159">
        <v>0</v>
      </c>
      <c r="AY97" s="159">
        <v>0</v>
      </c>
      <c r="AZ97" s="159">
        <v>-3.6</v>
      </c>
      <c r="BA97" s="159">
        <v>0</v>
      </c>
      <c r="BB97" s="159">
        <v>0</v>
      </c>
      <c r="BC97" s="159">
        <v>-180</v>
      </c>
      <c r="BD97" s="160">
        <v>-176.4</v>
      </c>
      <c r="BE97" s="160">
        <v>0</v>
      </c>
      <c r="BF97" s="160">
        <v>-3.6</v>
      </c>
      <c r="BG97" s="160">
        <v>0</v>
      </c>
      <c r="BH97" s="160">
        <v>0</v>
      </c>
      <c r="BI97" s="151">
        <v>62661000</v>
      </c>
      <c r="BJ97" s="122"/>
      <c r="BK97" s="122"/>
      <c r="BL97" s="122"/>
      <c r="BM97" s="122"/>
      <c r="BN97" s="122"/>
      <c r="BO97" s="122"/>
      <c r="BP97" s="126">
        <f t="shared" si="74"/>
        <v>-14.7</v>
      </c>
      <c r="BQ97" s="126">
        <f t="shared" si="75"/>
        <v>0</v>
      </c>
      <c r="BR97" s="126">
        <f t="shared" si="76"/>
        <v>-0.3</v>
      </c>
      <c r="BS97" s="126">
        <f t="shared" si="77"/>
        <v>0</v>
      </c>
      <c r="BT97" s="126">
        <f t="shared" si="78"/>
        <v>0</v>
      </c>
      <c r="BU97" s="126">
        <f t="shared" si="79"/>
        <v>-29.4</v>
      </c>
      <c r="BV97" s="126">
        <f t="shared" si="80"/>
        <v>0</v>
      </c>
      <c r="BW97" s="126">
        <f t="shared" si="81"/>
        <v>-0.6</v>
      </c>
      <c r="BX97" s="126">
        <f t="shared" si="82"/>
        <v>0</v>
      </c>
      <c r="BY97" s="126">
        <f t="shared" si="83"/>
        <v>0</v>
      </c>
      <c r="BZ97" s="126">
        <f t="shared" si="84"/>
        <v>-44.099999999999994</v>
      </c>
      <c r="CA97" s="126">
        <f t="shared" si="85"/>
        <v>0</v>
      </c>
      <c r="CB97" s="126">
        <f t="shared" si="86"/>
        <v>-0.89999999999999991</v>
      </c>
      <c r="CC97" s="126">
        <f t="shared" si="87"/>
        <v>0</v>
      </c>
      <c r="CD97" s="126">
        <f t="shared" si="88"/>
        <v>0</v>
      </c>
      <c r="CE97" s="126">
        <f t="shared" si="89"/>
        <v>-58.8</v>
      </c>
      <c r="CF97" s="126">
        <f t="shared" si="90"/>
        <v>0</v>
      </c>
      <c r="CG97" s="126">
        <f t="shared" si="91"/>
        <v>-1.2</v>
      </c>
      <c r="CH97" s="126">
        <f t="shared" si="92"/>
        <v>0</v>
      </c>
      <c r="CI97" s="126">
        <f t="shared" si="93"/>
        <v>0</v>
      </c>
      <c r="CJ97" s="126">
        <f t="shared" si="94"/>
        <v>-73.5</v>
      </c>
      <c r="CK97" s="126">
        <f t="shared" si="95"/>
        <v>0</v>
      </c>
      <c r="CL97" s="126">
        <f t="shared" si="96"/>
        <v>-1.5</v>
      </c>
      <c r="CM97" s="126">
        <f t="shared" si="97"/>
        <v>0</v>
      </c>
      <c r="CN97" s="126">
        <f t="shared" si="98"/>
        <v>0</v>
      </c>
      <c r="CO97" s="126">
        <f t="shared" si="99"/>
        <v>-88.2</v>
      </c>
      <c r="CP97" s="126">
        <f t="shared" si="100"/>
        <v>0</v>
      </c>
      <c r="CQ97" s="126">
        <f t="shared" si="101"/>
        <v>-1.8</v>
      </c>
      <c r="CR97" s="126">
        <f t="shared" si="102"/>
        <v>0</v>
      </c>
      <c r="CS97" s="126">
        <f t="shared" si="103"/>
        <v>0</v>
      </c>
      <c r="CT97" s="126">
        <f t="shared" si="104"/>
        <v>-102.9</v>
      </c>
      <c r="CU97" s="126">
        <f t="shared" si="105"/>
        <v>0</v>
      </c>
      <c r="CV97" s="126">
        <f t="shared" si="106"/>
        <v>-2.1</v>
      </c>
      <c r="CW97" s="126">
        <f t="shared" si="107"/>
        <v>0</v>
      </c>
      <c r="CX97" s="126">
        <f t="shared" si="108"/>
        <v>0</v>
      </c>
      <c r="CY97" s="126">
        <f t="shared" si="109"/>
        <v>-117.60000000000001</v>
      </c>
      <c r="CZ97" s="126">
        <f t="shared" si="110"/>
        <v>0</v>
      </c>
      <c r="DA97" s="126">
        <f t="shared" si="111"/>
        <v>-2.4</v>
      </c>
      <c r="DB97" s="126">
        <f t="shared" si="112"/>
        <v>0</v>
      </c>
      <c r="DC97" s="126">
        <f t="shared" si="113"/>
        <v>0</v>
      </c>
      <c r="DD97" s="126">
        <f t="shared" si="114"/>
        <v>-132.30000000000001</v>
      </c>
      <c r="DE97" s="126">
        <f t="shared" si="115"/>
        <v>0</v>
      </c>
      <c r="DF97" s="126">
        <f t="shared" si="116"/>
        <v>-2.6999999999999997</v>
      </c>
      <c r="DG97" s="126">
        <f t="shared" si="117"/>
        <v>0</v>
      </c>
      <c r="DH97" s="126">
        <f t="shared" si="118"/>
        <v>0</v>
      </c>
      <c r="DI97" s="126">
        <f t="shared" si="119"/>
        <v>-147</v>
      </c>
      <c r="DJ97" s="126">
        <f t="shared" si="120"/>
        <v>0</v>
      </c>
      <c r="DK97" s="126">
        <f t="shared" si="121"/>
        <v>-2.9999999999999996</v>
      </c>
      <c r="DL97" s="126">
        <f t="shared" si="122"/>
        <v>0</v>
      </c>
      <c r="DM97" s="126">
        <f t="shared" si="123"/>
        <v>0</v>
      </c>
      <c r="DN97" s="126">
        <f t="shared" si="124"/>
        <v>-161.69999999999999</v>
      </c>
      <c r="DO97" s="126">
        <f t="shared" si="125"/>
        <v>0</v>
      </c>
      <c r="DP97" s="126">
        <f t="shared" si="126"/>
        <v>-3.2999999999999994</v>
      </c>
      <c r="DQ97" s="126">
        <f t="shared" si="127"/>
        <v>0</v>
      </c>
      <c r="DR97" s="126">
        <f t="shared" si="128"/>
        <v>0</v>
      </c>
      <c r="DS97" s="126">
        <f t="shared" si="129"/>
        <v>-176.39999999999998</v>
      </c>
      <c r="DT97" s="126">
        <f t="shared" si="130"/>
        <v>0</v>
      </c>
      <c r="DU97" s="126">
        <f t="shared" si="131"/>
        <v>-3.5999999999999992</v>
      </c>
      <c r="DV97" s="126">
        <f t="shared" si="132"/>
        <v>0</v>
      </c>
      <c r="DW97" s="126">
        <f t="shared" si="133"/>
        <v>0</v>
      </c>
    </row>
    <row r="98" spans="1:127" customFormat="1" ht="15" customHeight="1" x14ac:dyDescent="0.2">
      <c r="A98" s="163" t="s">
        <v>385</v>
      </c>
      <c r="B98" s="180" t="s">
        <v>300</v>
      </c>
      <c r="C98" s="180" t="s">
        <v>301</v>
      </c>
      <c r="D98" s="180" t="s">
        <v>295</v>
      </c>
      <c r="E98" s="180">
        <v>12</v>
      </c>
      <c r="F98" s="180">
        <v>10</v>
      </c>
      <c r="G98" s="165">
        <v>-120</v>
      </c>
      <c r="H98" s="179">
        <v>-120</v>
      </c>
      <c r="I98" s="151"/>
      <c r="J98" s="154"/>
      <c r="K98" s="151">
        <v>8.3333333333333329E-2</v>
      </c>
      <c r="L98" s="151">
        <v>8.3333333333333329E-2</v>
      </c>
      <c r="M98" s="151">
        <v>8.3333333333333329E-2</v>
      </c>
      <c r="N98" s="151">
        <v>8.3333333333333329E-2</v>
      </c>
      <c r="O98" s="151">
        <v>8.3333333333333329E-2</v>
      </c>
      <c r="P98" s="151">
        <v>8.3333333333333329E-2</v>
      </c>
      <c r="Q98" s="151">
        <v>8.3333333333333329E-2</v>
      </c>
      <c r="R98" s="151">
        <v>8.3333333333333329E-2</v>
      </c>
      <c r="S98" s="151">
        <v>8.3333333333333329E-2</v>
      </c>
      <c r="T98" s="151">
        <v>8.3333333333333329E-2</v>
      </c>
      <c r="U98" s="151">
        <v>8.3333333333333329E-2</v>
      </c>
      <c r="V98" s="151">
        <v>8.3333333333333329E-2</v>
      </c>
      <c r="W98" s="152">
        <v>1</v>
      </c>
      <c r="X98" s="157">
        <v>-10</v>
      </c>
      <c r="Y98" s="157">
        <v>-10</v>
      </c>
      <c r="Z98" s="157">
        <v>-10</v>
      </c>
      <c r="AA98" s="157">
        <v>-10</v>
      </c>
      <c r="AB98" s="157">
        <v>-10</v>
      </c>
      <c r="AC98" s="157">
        <v>-10</v>
      </c>
      <c r="AD98" s="157">
        <v>-10</v>
      </c>
      <c r="AE98" s="157">
        <v>-10</v>
      </c>
      <c r="AF98" s="157">
        <v>-10</v>
      </c>
      <c r="AG98" s="157">
        <v>-10</v>
      </c>
      <c r="AH98" s="157">
        <v>-10</v>
      </c>
      <c r="AI98" s="157">
        <v>-10</v>
      </c>
      <c r="AJ98" s="151">
        <v>0.7</v>
      </c>
      <c r="AK98" s="151">
        <v>0.14605983325323404</v>
      </c>
      <c r="AL98" s="151">
        <v>7.129927063443503E-2</v>
      </c>
      <c r="AM98" s="151">
        <v>4.8106942217464727E-2</v>
      </c>
      <c r="AN98" s="151">
        <v>3.453395389486618E-2</v>
      </c>
      <c r="AO98" s="151"/>
      <c r="AP98" s="151"/>
      <c r="AQ98" s="151"/>
      <c r="AR98" s="151"/>
      <c r="AS98" s="152">
        <v>0.99999999999999978</v>
      </c>
      <c r="AT98" s="159">
        <v>-84</v>
      </c>
      <c r="AU98" s="159">
        <v>-17.527179990388085</v>
      </c>
      <c r="AV98" s="159">
        <v>-8.5559124761322032</v>
      </c>
      <c r="AW98" s="159">
        <v>-5.7728330660957674</v>
      </c>
      <c r="AX98" s="159">
        <v>-4.144074467383942</v>
      </c>
      <c r="AY98" s="159">
        <v>0</v>
      </c>
      <c r="AZ98" s="159">
        <v>0</v>
      </c>
      <c r="BA98" s="159">
        <v>0</v>
      </c>
      <c r="BB98" s="159">
        <v>0</v>
      </c>
      <c r="BC98" s="159">
        <v>-120</v>
      </c>
      <c r="BD98" s="160">
        <v>-84</v>
      </c>
      <c r="BE98" s="160">
        <v>0</v>
      </c>
      <c r="BF98" s="160">
        <v>-36</v>
      </c>
      <c r="BG98" s="160">
        <v>0</v>
      </c>
      <c r="BH98" s="160">
        <v>0</v>
      </c>
      <c r="BI98" s="151">
        <v>62661000</v>
      </c>
      <c r="BJ98" s="122"/>
      <c r="BK98" s="122"/>
      <c r="BL98" s="122"/>
      <c r="BM98" s="122"/>
      <c r="BN98" s="122"/>
      <c r="BO98" s="122"/>
      <c r="BP98" s="126">
        <f t="shared" si="74"/>
        <v>-7</v>
      </c>
      <c r="BQ98" s="126">
        <f t="shared" si="75"/>
        <v>0</v>
      </c>
      <c r="BR98" s="126">
        <f t="shared" si="76"/>
        <v>-3</v>
      </c>
      <c r="BS98" s="126">
        <f t="shared" si="77"/>
        <v>0</v>
      </c>
      <c r="BT98" s="126">
        <f t="shared" si="78"/>
        <v>0</v>
      </c>
      <c r="BU98" s="126">
        <f t="shared" si="79"/>
        <v>-14</v>
      </c>
      <c r="BV98" s="126">
        <f t="shared" si="80"/>
        <v>0</v>
      </c>
      <c r="BW98" s="126">
        <f t="shared" si="81"/>
        <v>-6</v>
      </c>
      <c r="BX98" s="126">
        <f t="shared" si="82"/>
        <v>0</v>
      </c>
      <c r="BY98" s="126">
        <f t="shared" si="83"/>
        <v>0</v>
      </c>
      <c r="BZ98" s="126">
        <f t="shared" si="84"/>
        <v>-21</v>
      </c>
      <c r="CA98" s="126">
        <f t="shared" si="85"/>
        <v>0</v>
      </c>
      <c r="CB98" s="126">
        <f t="shared" si="86"/>
        <v>-9</v>
      </c>
      <c r="CC98" s="126">
        <f t="shared" si="87"/>
        <v>0</v>
      </c>
      <c r="CD98" s="126">
        <f t="shared" si="88"/>
        <v>0</v>
      </c>
      <c r="CE98" s="126">
        <f t="shared" si="89"/>
        <v>-28</v>
      </c>
      <c r="CF98" s="126">
        <f t="shared" si="90"/>
        <v>0</v>
      </c>
      <c r="CG98" s="126">
        <f t="shared" si="91"/>
        <v>-12</v>
      </c>
      <c r="CH98" s="126">
        <f t="shared" si="92"/>
        <v>0</v>
      </c>
      <c r="CI98" s="126">
        <f t="shared" si="93"/>
        <v>0</v>
      </c>
      <c r="CJ98" s="126">
        <f t="shared" si="94"/>
        <v>-35</v>
      </c>
      <c r="CK98" s="126">
        <f t="shared" si="95"/>
        <v>0</v>
      </c>
      <c r="CL98" s="126">
        <f t="shared" si="96"/>
        <v>-15</v>
      </c>
      <c r="CM98" s="126">
        <f t="shared" si="97"/>
        <v>0</v>
      </c>
      <c r="CN98" s="126">
        <f t="shared" si="98"/>
        <v>0</v>
      </c>
      <c r="CO98" s="126">
        <f t="shared" si="99"/>
        <v>-42</v>
      </c>
      <c r="CP98" s="126">
        <f t="shared" si="100"/>
        <v>0</v>
      </c>
      <c r="CQ98" s="126">
        <f t="shared" si="101"/>
        <v>-18</v>
      </c>
      <c r="CR98" s="126">
        <f t="shared" si="102"/>
        <v>0</v>
      </c>
      <c r="CS98" s="126">
        <f t="shared" si="103"/>
        <v>0</v>
      </c>
      <c r="CT98" s="126">
        <f t="shared" si="104"/>
        <v>-49</v>
      </c>
      <c r="CU98" s="126">
        <f t="shared" si="105"/>
        <v>0</v>
      </c>
      <c r="CV98" s="126">
        <f t="shared" si="106"/>
        <v>-21</v>
      </c>
      <c r="CW98" s="126">
        <f t="shared" si="107"/>
        <v>0</v>
      </c>
      <c r="CX98" s="126">
        <f t="shared" si="108"/>
        <v>0</v>
      </c>
      <c r="CY98" s="126">
        <f t="shared" si="109"/>
        <v>-56</v>
      </c>
      <c r="CZ98" s="126">
        <f t="shared" si="110"/>
        <v>0</v>
      </c>
      <c r="DA98" s="126">
        <f t="shared" si="111"/>
        <v>-24</v>
      </c>
      <c r="DB98" s="126">
        <f t="shared" si="112"/>
        <v>0</v>
      </c>
      <c r="DC98" s="126">
        <f t="shared" si="113"/>
        <v>0</v>
      </c>
      <c r="DD98" s="126">
        <f t="shared" si="114"/>
        <v>-63</v>
      </c>
      <c r="DE98" s="126">
        <f t="shared" si="115"/>
        <v>0</v>
      </c>
      <c r="DF98" s="126">
        <f t="shared" si="116"/>
        <v>-27</v>
      </c>
      <c r="DG98" s="126">
        <f t="shared" si="117"/>
        <v>0</v>
      </c>
      <c r="DH98" s="126">
        <f t="shared" si="118"/>
        <v>0</v>
      </c>
      <c r="DI98" s="126">
        <f t="shared" si="119"/>
        <v>-70</v>
      </c>
      <c r="DJ98" s="126">
        <f t="shared" si="120"/>
        <v>0</v>
      </c>
      <c r="DK98" s="126">
        <f t="shared" si="121"/>
        <v>-30</v>
      </c>
      <c r="DL98" s="126">
        <f t="shared" si="122"/>
        <v>0</v>
      </c>
      <c r="DM98" s="126">
        <f t="shared" si="123"/>
        <v>0</v>
      </c>
      <c r="DN98" s="126">
        <f t="shared" si="124"/>
        <v>-77</v>
      </c>
      <c r="DO98" s="126">
        <f t="shared" si="125"/>
        <v>0</v>
      </c>
      <c r="DP98" s="126">
        <f t="shared" si="126"/>
        <v>-33</v>
      </c>
      <c r="DQ98" s="126">
        <f t="shared" si="127"/>
        <v>0</v>
      </c>
      <c r="DR98" s="126">
        <f t="shared" si="128"/>
        <v>0</v>
      </c>
      <c r="DS98" s="126">
        <f t="shared" si="129"/>
        <v>-84</v>
      </c>
      <c r="DT98" s="126">
        <f t="shared" si="130"/>
        <v>0</v>
      </c>
      <c r="DU98" s="126">
        <f t="shared" si="131"/>
        <v>-36</v>
      </c>
      <c r="DV98" s="126">
        <f t="shared" si="132"/>
        <v>0</v>
      </c>
      <c r="DW98" s="126">
        <f t="shared" si="133"/>
        <v>0</v>
      </c>
    </row>
    <row r="99" spans="1:127" customFormat="1" ht="15" customHeight="1" x14ac:dyDescent="0.2">
      <c r="A99" s="163" t="s">
        <v>386</v>
      </c>
      <c r="B99" s="180" t="s">
        <v>300</v>
      </c>
      <c r="C99" s="180" t="s">
        <v>301</v>
      </c>
      <c r="D99" s="180" t="s">
        <v>295</v>
      </c>
      <c r="E99" s="180">
        <v>12</v>
      </c>
      <c r="F99" s="180">
        <v>10</v>
      </c>
      <c r="G99" s="165">
        <v>-120</v>
      </c>
      <c r="H99" s="179">
        <v>-120</v>
      </c>
      <c r="I99" s="151"/>
      <c r="J99" s="154"/>
      <c r="K99" s="151">
        <v>8.3333333333333329E-2</v>
      </c>
      <c r="L99" s="151">
        <v>8.3333333333333329E-2</v>
      </c>
      <c r="M99" s="151">
        <v>8.3333333333333329E-2</v>
      </c>
      <c r="N99" s="151">
        <v>8.3333333333333329E-2</v>
      </c>
      <c r="O99" s="151">
        <v>8.3333333333333329E-2</v>
      </c>
      <c r="P99" s="151">
        <v>8.3333333333333329E-2</v>
      </c>
      <c r="Q99" s="151">
        <v>8.3333333333333329E-2</v>
      </c>
      <c r="R99" s="151">
        <v>8.3333333333333329E-2</v>
      </c>
      <c r="S99" s="151">
        <v>8.3333333333333329E-2</v>
      </c>
      <c r="T99" s="151">
        <v>8.3333333333333329E-2</v>
      </c>
      <c r="U99" s="151">
        <v>8.3333333333333329E-2</v>
      </c>
      <c r="V99" s="151">
        <v>8.3333333333333329E-2</v>
      </c>
      <c r="W99" s="152">
        <v>1</v>
      </c>
      <c r="X99" s="157">
        <v>-10</v>
      </c>
      <c r="Y99" s="157">
        <v>-10</v>
      </c>
      <c r="Z99" s="157">
        <v>-10</v>
      </c>
      <c r="AA99" s="157">
        <v>-10</v>
      </c>
      <c r="AB99" s="157">
        <v>-10</v>
      </c>
      <c r="AC99" s="157">
        <v>-10</v>
      </c>
      <c r="AD99" s="157">
        <v>-10</v>
      </c>
      <c r="AE99" s="157">
        <v>-10</v>
      </c>
      <c r="AF99" s="157">
        <v>-10</v>
      </c>
      <c r="AG99" s="157">
        <v>-10</v>
      </c>
      <c r="AH99" s="157">
        <v>-10</v>
      </c>
      <c r="AI99" s="157">
        <v>-10</v>
      </c>
      <c r="AJ99" s="151">
        <v>0.7</v>
      </c>
      <c r="AK99" s="151">
        <v>0.14605983325323404</v>
      </c>
      <c r="AL99" s="151">
        <v>7.129927063443503E-2</v>
      </c>
      <c r="AM99" s="151">
        <v>4.8106942217464727E-2</v>
      </c>
      <c r="AN99" s="151">
        <v>3.453395389486618E-2</v>
      </c>
      <c r="AO99" s="151"/>
      <c r="AP99" s="151"/>
      <c r="AQ99" s="151"/>
      <c r="AR99" s="151"/>
      <c r="AS99" s="152">
        <v>0.99999999999999978</v>
      </c>
      <c r="AT99" s="159">
        <v>-84</v>
      </c>
      <c r="AU99" s="159">
        <v>-17.527179990388085</v>
      </c>
      <c r="AV99" s="159">
        <v>-8.5559124761322032</v>
      </c>
      <c r="AW99" s="159">
        <v>-5.7728330660957674</v>
      </c>
      <c r="AX99" s="159">
        <v>-4.144074467383942</v>
      </c>
      <c r="AY99" s="159">
        <v>0</v>
      </c>
      <c r="AZ99" s="159">
        <v>0</v>
      </c>
      <c r="BA99" s="159">
        <v>0</v>
      </c>
      <c r="BB99" s="159">
        <v>0</v>
      </c>
      <c r="BC99" s="159">
        <v>-120</v>
      </c>
      <c r="BD99" s="160">
        <v>-84</v>
      </c>
      <c r="BE99" s="160">
        <v>0</v>
      </c>
      <c r="BF99" s="160">
        <v>-36</v>
      </c>
      <c r="BG99" s="160">
        <v>0</v>
      </c>
      <c r="BH99" s="160">
        <v>0</v>
      </c>
      <c r="BI99" s="151">
        <v>62661000</v>
      </c>
      <c r="BJ99" s="122"/>
      <c r="BK99" s="122"/>
      <c r="BL99" s="122"/>
      <c r="BM99" s="122"/>
      <c r="BN99" s="122"/>
      <c r="BO99" s="122"/>
      <c r="BP99" s="126">
        <f t="shared" si="74"/>
        <v>-7</v>
      </c>
      <c r="BQ99" s="126">
        <f t="shared" si="75"/>
        <v>0</v>
      </c>
      <c r="BR99" s="126">
        <f t="shared" si="76"/>
        <v>-3</v>
      </c>
      <c r="BS99" s="126">
        <f t="shared" si="77"/>
        <v>0</v>
      </c>
      <c r="BT99" s="126">
        <f t="shared" si="78"/>
        <v>0</v>
      </c>
      <c r="BU99" s="126">
        <f t="shared" si="79"/>
        <v>-14</v>
      </c>
      <c r="BV99" s="126">
        <f t="shared" si="80"/>
        <v>0</v>
      </c>
      <c r="BW99" s="126">
        <f t="shared" si="81"/>
        <v>-6</v>
      </c>
      <c r="BX99" s="126">
        <f t="shared" si="82"/>
        <v>0</v>
      </c>
      <c r="BY99" s="126">
        <f t="shared" si="83"/>
        <v>0</v>
      </c>
      <c r="BZ99" s="126">
        <f t="shared" si="84"/>
        <v>-21</v>
      </c>
      <c r="CA99" s="126">
        <f t="shared" si="85"/>
        <v>0</v>
      </c>
      <c r="CB99" s="126">
        <f t="shared" si="86"/>
        <v>-9</v>
      </c>
      <c r="CC99" s="126">
        <f t="shared" si="87"/>
        <v>0</v>
      </c>
      <c r="CD99" s="126">
        <f t="shared" si="88"/>
        <v>0</v>
      </c>
      <c r="CE99" s="126">
        <f t="shared" si="89"/>
        <v>-28</v>
      </c>
      <c r="CF99" s="126">
        <f t="shared" si="90"/>
        <v>0</v>
      </c>
      <c r="CG99" s="126">
        <f t="shared" si="91"/>
        <v>-12</v>
      </c>
      <c r="CH99" s="126">
        <f t="shared" si="92"/>
        <v>0</v>
      </c>
      <c r="CI99" s="126">
        <f t="shared" si="93"/>
        <v>0</v>
      </c>
      <c r="CJ99" s="126">
        <f t="shared" si="94"/>
        <v>-35</v>
      </c>
      <c r="CK99" s="126">
        <f t="shared" si="95"/>
        <v>0</v>
      </c>
      <c r="CL99" s="126">
        <f t="shared" si="96"/>
        <v>-15</v>
      </c>
      <c r="CM99" s="126">
        <f t="shared" si="97"/>
        <v>0</v>
      </c>
      <c r="CN99" s="126">
        <f t="shared" si="98"/>
        <v>0</v>
      </c>
      <c r="CO99" s="126">
        <f t="shared" si="99"/>
        <v>-42</v>
      </c>
      <c r="CP99" s="126">
        <f t="shared" si="100"/>
        <v>0</v>
      </c>
      <c r="CQ99" s="126">
        <f t="shared" si="101"/>
        <v>-18</v>
      </c>
      <c r="CR99" s="126">
        <f t="shared" si="102"/>
        <v>0</v>
      </c>
      <c r="CS99" s="126">
        <f t="shared" si="103"/>
        <v>0</v>
      </c>
      <c r="CT99" s="126">
        <f t="shared" si="104"/>
        <v>-49</v>
      </c>
      <c r="CU99" s="126">
        <f t="shared" si="105"/>
        <v>0</v>
      </c>
      <c r="CV99" s="126">
        <f t="shared" si="106"/>
        <v>-21</v>
      </c>
      <c r="CW99" s="126">
        <f t="shared" si="107"/>
        <v>0</v>
      </c>
      <c r="CX99" s="126">
        <f t="shared" si="108"/>
        <v>0</v>
      </c>
      <c r="CY99" s="126">
        <f t="shared" si="109"/>
        <v>-56</v>
      </c>
      <c r="CZ99" s="126">
        <f t="shared" si="110"/>
        <v>0</v>
      </c>
      <c r="DA99" s="126">
        <f t="shared" si="111"/>
        <v>-24</v>
      </c>
      <c r="DB99" s="126">
        <f t="shared" si="112"/>
        <v>0</v>
      </c>
      <c r="DC99" s="126">
        <f t="shared" si="113"/>
        <v>0</v>
      </c>
      <c r="DD99" s="126">
        <f t="shared" si="114"/>
        <v>-63</v>
      </c>
      <c r="DE99" s="126">
        <f t="shared" si="115"/>
        <v>0</v>
      </c>
      <c r="DF99" s="126">
        <f t="shared" si="116"/>
        <v>-27</v>
      </c>
      <c r="DG99" s="126">
        <f t="shared" si="117"/>
        <v>0</v>
      </c>
      <c r="DH99" s="126">
        <f t="shared" si="118"/>
        <v>0</v>
      </c>
      <c r="DI99" s="126">
        <f t="shared" si="119"/>
        <v>-70</v>
      </c>
      <c r="DJ99" s="126">
        <f t="shared" si="120"/>
        <v>0</v>
      </c>
      <c r="DK99" s="126">
        <f t="shared" si="121"/>
        <v>-30</v>
      </c>
      <c r="DL99" s="126">
        <f t="shared" si="122"/>
        <v>0</v>
      </c>
      <c r="DM99" s="126">
        <f t="shared" si="123"/>
        <v>0</v>
      </c>
      <c r="DN99" s="126">
        <f t="shared" si="124"/>
        <v>-77</v>
      </c>
      <c r="DO99" s="126">
        <f t="shared" si="125"/>
        <v>0</v>
      </c>
      <c r="DP99" s="126">
        <f t="shared" si="126"/>
        <v>-33</v>
      </c>
      <c r="DQ99" s="126">
        <f t="shared" si="127"/>
        <v>0</v>
      </c>
      <c r="DR99" s="126">
        <f t="shared" si="128"/>
        <v>0</v>
      </c>
      <c r="DS99" s="126">
        <f t="shared" si="129"/>
        <v>-84</v>
      </c>
      <c r="DT99" s="126">
        <f t="shared" si="130"/>
        <v>0</v>
      </c>
      <c r="DU99" s="126">
        <f t="shared" si="131"/>
        <v>-36</v>
      </c>
      <c r="DV99" s="126">
        <f t="shared" si="132"/>
        <v>0</v>
      </c>
      <c r="DW99" s="126">
        <f t="shared" si="133"/>
        <v>0</v>
      </c>
    </row>
    <row r="100" spans="1:127" customFormat="1" ht="15" customHeight="1" x14ac:dyDescent="0.2">
      <c r="A100" s="163" t="s">
        <v>387</v>
      </c>
      <c r="B100" s="180" t="s">
        <v>388</v>
      </c>
      <c r="C100" s="180"/>
      <c r="D100" s="180" t="s">
        <v>314</v>
      </c>
      <c r="E100" s="180">
        <v>22</v>
      </c>
      <c r="F100" s="180">
        <v>65</v>
      </c>
      <c r="G100" s="165">
        <v>-1430</v>
      </c>
      <c r="H100" s="179">
        <v>-1430</v>
      </c>
      <c r="I100" s="151" t="s">
        <v>389</v>
      </c>
      <c r="J100" s="151" t="s">
        <v>148</v>
      </c>
      <c r="K100" s="151"/>
      <c r="L100" s="151"/>
      <c r="M100" s="151">
        <v>0.25</v>
      </c>
      <c r="N100" s="151"/>
      <c r="O100" s="151"/>
      <c r="P100" s="151">
        <v>0.25</v>
      </c>
      <c r="Q100" s="151"/>
      <c r="R100" s="151"/>
      <c r="S100" s="151">
        <v>0.25</v>
      </c>
      <c r="T100" s="151"/>
      <c r="U100" s="151"/>
      <c r="V100" s="151">
        <v>0.25</v>
      </c>
      <c r="W100" s="152">
        <v>1</v>
      </c>
      <c r="X100" s="157">
        <v>0</v>
      </c>
      <c r="Y100" s="157">
        <v>0</v>
      </c>
      <c r="Z100" s="157">
        <v>-357.5</v>
      </c>
      <c r="AA100" s="157">
        <v>0</v>
      </c>
      <c r="AB100" s="157">
        <v>0</v>
      </c>
      <c r="AC100" s="157">
        <v>-357.5</v>
      </c>
      <c r="AD100" s="157">
        <v>0</v>
      </c>
      <c r="AE100" s="157">
        <v>0</v>
      </c>
      <c r="AF100" s="157">
        <v>-357.5</v>
      </c>
      <c r="AG100" s="157">
        <v>0</v>
      </c>
      <c r="AH100" s="157">
        <v>0</v>
      </c>
      <c r="AI100" s="157">
        <v>-357.5</v>
      </c>
      <c r="AJ100" s="151">
        <v>0.65865567925978707</v>
      </c>
      <c r="AK100" s="151">
        <v>0.1605088772709985</v>
      </c>
      <c r="AL100" s="151">
        <v>7.8352587599718096E-2</v>
      </c>
      <c r="AM100" s="151">
        <v>5.2865946183018049E-2</v>
      </c>
      <c r="AN100" s="151">
        <v>3.7950243019811633E-2</v>
      </c>
      <c r="AO100" s="151"/>
      <c r="AP100" s="151">
        <v>1.1666666666666667E-2</v>
      </c>
      <c r="AQ100" s="151"/>
      <c r="AR100" s="151"/>
      <c r="AS100" s="152">
        <v>1</v>
      </c>
      <c r="AT100" s="159">
        <v>-941.87762134149557</v>
      </c>
      <c r="AU100" s="159">
        <v>-229.52769449752785</v>
      </c>
      <c r="AV100" s="159">
        <v>-112.04420026759688</v>
      </c>
      <c r="AW100" s="159">
        <v>-75.598303041715809</v>
      </c>
      <c r="AX100" s="159">
        <v>-54.268847518330638</v>
      </c>
      <c r="AY100" s="159">
        <v>0</v>
      </c>
      <c r="AZ100" s="159">
        <v>-16.683333333333334</v>
      </c>
      <c r="BA100" s="159">
        <v>0</v>
      </c>
      <c r="BB100" s="159">
        <v>0</v>
      </c>
      <c r="BC100" s="159">
        <v>-1430</v>
      </c>
      <c r="BD100" s="160">
        <v>-941.87762134149557</v>
      </c>
      <c r="BE100" s="160">
        <v>0</v>
      </c>
      <c r="BF100" s="160">
        <v>-488.12237865850449</v>
      </c>
      <c r="BG100" s="160">
        <v>0</v>
      </c>
      <c r="BH100" s="160">
        <v>0</v>
      </c>
      <c r="BI100" s="151">
        <v>60630000</v>
      </c>
      <c r="BJ100" s="122"/>
      <c r="BK100" s="122"/>
      <c r="BL100" s="122"/>
      <c r="BM100" s="122"/>
      <c r="BN100" s="122"/>
      <c r="BO100" s="122"/>
      <c r="BP100" s="126">
        <f t="shared" si="74"/>
        <v>0</v>
      </c>
      <c r="BQ100" s="126">
        <f t="shared" si="75"/>
        <v>0</v>
      </c>
      <c r="BR100" s="126">
        <f t="shared" si="76"/>
        <v>0</v>
      </c>
      <c r="BS100" s="126">
        <f t="shared" si="77"/>
        <v>0</v>
      </c>
      <c r="BT100" s="126">
        <f t="shared" si="78"/>
        <v>0</v>
      </c>
      <c r="BU100" s="126">
        <f t="shared" si="79"/>
        <v>0</v>
      </c>
      <c r="BV100" s="126">
        <f t="shared" si="80"/>
        <v>0</v>
      </c>
      <c r="BW100" s="126">
        <f t="shared" si="81"/>
        <v>0</v>
      </c>
      <c r="BX100" s="126">
        <f t="shared" si="82"/>
        <v>0</v>
      </c>
      <c r="BY100" s="126">
        <f t="shared" si="83"/>
        <v>0</v>
      </c>
      <c r="BZ100" s="126">
        <f t="shared" si="84"/>
        <v>-235.46940533537389</v>
      </c>
      <c r="CA100" s="126">
        <f t="shared" si="85"/>
        <v>0</v>
      </c>
      <c r="CB100" s="126">
        <f t="shared" si="86"/>
        <v>-122.03059466462612</v>
      </c>
      <c r="CC100" s="126">
        <f t="shared" si="87"/>
        <v>0</v>
      </c>
      <c r="CD100" s="126">
        <f t="shared" si="88"/>
        <v>0</v>
      </c>
      <c r="CE100" s="126">
        <f t="shared" si="89"/>
        <v>-235.46940533537389</v>
      </c>
      <c r="CF100" s="126">
        <f t="shared" si="90"/>
        <v>0</v>
      </c>
      <c r="CG100" s="126">
        <f t="shared" si="91"/>
        <v>-122.03059466462612</v>
      </c>
      <c r="CH100" s="126">
        <f t="shared" si="92"/>
        <v>0</v>
      </c>
      <c r="CI100" s="126">
        <f t="shared" si="93"/>
        <v>0</v>
      </c>
      <c r="CJ100" s="126">
        <f t="shared" si="94"/>
        <v>-235.46940533537389</v>
      </c>
      <c r="CK100" s="126">
        <f t="shared" si="95"/>
        <v>0</v>
      </c>
      <c r="CL100" s="126">
        <f t="shared" si="96"/>
        <v>-122.03059466462612</v>
      </c>
      <c r="CM100" s="126">
        <f t="shared" si="97"/>
        <v>0</v>
      </c>
      <c r="CN100" s="126">
        <f t="shared" si="98"/>
        <v>0</v>
      </c>
      <c r="CO100" s="126">
        <f t="shared" si="99"/>
        <v>-470.93881067074778</v>
      </c>
      <c r="CP100" s="126">
        <f t="shared" si="100"/>
        <v>0</v>
      </c>
      <c r="CQ100" s="126">
        <f t="shared" si="101"/>
        <v>-244.06118932925224</v>
      </c>
      <c r="CR100" s="126">
        <f t="shared" si="102"/>
        <v>0</v>
      </c>
      <c r="CS100" s="126">
        <f t="shared" si="103"/>
        <v>0</v>
      </c>
      <c r="CT100" s="126">
        <f t="shared" si="104"/>
        <v>-470.93881067074778</v>
      </c>
      <c r="CU100" s="126">
        <f t="shared" si="105"/>
        <v>0</v>
      </c>
      <c r="CV100" s="126">
        <f t="shared" si="106"/>
        <v>-244.06118932925224</v>
      </c>
      <c r="CW100" s="126">
        <f t="shared" si="107"/>
        <v>0</v>
      </c>
      <c r="CX100" s="126">
        <f t="shared" si="108"/>
        <v>0</v>
      </c>
      <c r="CY100" s="126">
        <f t="shared" si="109"/>
        <v>-470.93881067074778</v>
      </c>
      <c r="CZ100" s="126">
        <f t="shared" si="110"/>
        <v>0</v>
      </c>
      <c r="DA100" s="126">
        <f t="shared" si="111"/>
        <v>-244.06118932925224</v>
      </c>
      <c r="DB100" s="126">
        <f t="shared" si="112"/>
        <v>0</v>
      </c>
      <c r="DC100" s="126">
        <f t="shared" si="113"/>
        <v>0</v>
      </c>
      <c r="DD100" s="126">
        <f t="shared" si="114"/>
        <v>-706.40821600612162</v>
      </c>
      <c r="DE100" s="126">
        <f t="shared" si="115"/>
        <v>0</v>
      </c>
      <c r="DF100" s="126">
        <f t="shared" si="116"/>
        <v>-366.09178399387838</v>
      </c>
      <c r="DG100" s="126">
        <f t="shared" si="117"/>
        <v>0</v>
      </c>
      <c r="DH100" s="126">
        <f t="shared" si="118"/>
        <v>0</v>
      </c>
      <c r="DI100" s="126">
        <f t="shared" si="119"/>
        <v>-706.40821600612162</v>
      </c>
      <c r="DJ100" s="126">
        <f t="shared" si="120"/>
        <v>0</v>
      </c>
      <c r="DK100" s="126">
        <f t="shared" si="121"/>
        <v>-366.09178399387838</v>
      </c>
      <c r="DL100" s="126">
        <f t="shared" si="122"/>
        <v>0</v>
      </c>
      <c r="DM100" s="126">
        <f t="shared" si="123"/>
        <v>0</v>
      </c>
      <c r="DN100" s="126">
        <f t="shared" si="124"/>
        <v>-706.40821600612162</v>
      </c>
      <c r="DO100" s="126">
        <f t="shared" si="125"/>
        <v>0</v>
      </c>
      <c r="DP100" s="126">
        <f t="shared" si="126"/>
        <v>-366.09178399387838</v>
      </c>
      <c r="DQ100" s="126">
        <f t="shared" si="127"/>
        <v>0</v>
      </c>
      <c r="DR100" s="126">
        <f t="shared" si="128"/>
        <v>0</v>
      </c>
      <c r="DS100" s="126">
        <f t="shared" si="129"/>
        <v>-941.87762134149557</v>
      </c>
      <c r="DT100" s="126">
        <f t="shared" si="130"/>
        <v>0</v>
      </c>
      <c r="DU100" s="126">
        <f t="shared" si="131"/>
        <v>-488.12237865850449</v>
      </c>
      <c r="DV100" s="126">
        <f t="shared" si="132"/>
        <v>0</v>
      </c>
      <c r="DW100" s="126">
        <f t="shared" si="133"/>
        <v>0</v>
      </c>
    </row>
    <row r="101" spans="1:127" customFormat="1" ht="15" customHeight="1" x14ac:dyDescent="0.2">
      <c r="A101" s="168" t="s">
        <v>390</v>
      </c>
      <c r="B101" s="169" t="s">
        <v>388</v>
      </c>
      <c r="C101" s="169"/>
      <c r="D101" s="169" t="s">
        <v>314</v>
      </c>
      <c r="E101" s="169">
        <v>2</v>
      </c>
      <c r="F101" s="180">
        <v>75</v>
      </c>
      <c r="G101" s="165">
        <v>-150</v>
      </c>
      <c r="H101" s="179">
        <v>-150</v>
      </c>
      <c r="I101" s="151" t="s">
        <v>391</v>
      </c>
      <c r="J101" s="151" t="s">
        <v>148</v>
      </c>
      <c r="K101" s="151"/>
      <c r="L101" s="151"/>
      <c r="M101" s="151">
        <v>0.25</v>
      </c>
      <c r="N101" s="151"/>
      <c r="O101" s="151"/>
      <c r="P101" s="151">
        <v>0.25</v>
      </c>
      <c r="Q101" s="151"/>
      <c r="R101" s="151"/>
      <c r="S101" s="151">
        <v>0.25</v>
      </c>
      <c r="T101" s="151"/>
      <c r="U101" s="151"/>
      <c r="V101" s="151">
        <v>0.25</v>
      </c>
      <c r="W101" s="152">
        <v>1</v>
      </c>
      <c r="X101" s="157">
        <v>0</v>
      </c>
      <c r="Y101" s="157">
        <v>0</v>
      </c>
      <c r="Z101" s="157">
        <v>-37.5</v>
      </c>
      <c r="AA101" s="157">
        <v>0</v>
      </c>
      <c r="AB101" s="157">
        <v>0</v>
      </c>
      <c r="AC101" s="157">
        <v>-37.5</v>
      </c>
      <c r="AD101" s="157">
        <v>0</v>
      </c>
      <c r="AE101" s="157">
        <v>0</v>
      </c>
      <c r="AF101" s="157">
        <v>-37.5</v>
      </c>
      <c r="AG101" s="157">
        <v>0</v>
      </c>
      <c r="AH101" s="157">
        <v>0</v>
      </c>
      <c r="AI101" s="157">
        <v>-37.5</v>
      </c>
      <c r="AJ101" s="151"/>
      <c r="AK101" s="151"/>
      <c r="AL101" s="151"/>
      <c r="AM101" s="151"/>
      <c r="AN101" s="151"/>
      <c r="AO101" s="151">
        <v>1</v>
      </c>
      <c r="AP101" s="151"/>
      <c r="AQ101" s="151"/>
      <c r="AR101" s="151"/>
      <c r="AS101" s="152">
        <v>1</v>
      </c>
      <c r="AT101" s="159">
        <v>0</v>
      </c>
      <c r="AU101" s="159">
        <v>0</v>
      </c>
      <c r="AV101" s="159">
        <v>0</v>
      </c>
      <c r="AW101" s="159">
        <v>0</v>
      </c>
      <c r="AX101" s="159">
        <v>0</v>
      </c>
      <c r="AY101" s="159">
        <v>-150</v>
      </c>
      <c r="AZ101" s="159">
        <v>0</v>
      </c>
      <c r="BA101" s="159">
        <v>0</v>
      </c>
      <c r="BB101" s="159">
        <v>0</v>
      </c>
      <c r="BC101" s="159">
        <v>-150</v>
      </c>
      <c r="BD101" s="160">
        <v>0</v>
      </c>
      <c r="BE101" s="160">
        <v>-150</v>
      </c>
      <c r="BF101" s="160">
        <v>0</v>
      </c>
      <c r="BG101" s="160">
        <v>0</v>
      </c>
      <c r="BH101" s="160">
        <v>0</v>
      </c>
      <c r="BI101" s="151">
        <v>60630000</v>
      </c>
      <c r="BJ101" s="122"/>
      <c r="BK101" s="122"/>
      <c r="BL101" s="122"/>
      <c r="BM101" s="122"/>
      <c r="BN101" s="122"/>
      <c r="BO101" s="122"/>
      <c r="BP101" s="126">
        <f t="shared" si="74"/>
        <v>0</v>
      </c>
      <c r="BQ101" s="126">
        <f t="shared" si="75"/>
        <v>0</v>
      </c>
      <c r="BR101" s="126">
        <f t="shared" si="76"/>
        <v>0</v>
      </c>
      <c r="BS101" s="126">
        <f t="shared" si="77"/>
        <v>0</v>
      </c>
      <c r="BT101" s="126">
        <f t="shared" si="78"/>
        <v>0</v>
      </c>
      <c r="BU101" s="126">
        <f t="shared" si="79"/>
        <v>0</v>
      </c>
      <c r="BV101" s="126">
        <f t="shared" si="80"/>
        <v>0</v>
      </c>
      <c r="BW101" s="126">
        <f t="shared" si="81"/>
        <v>0</v>
      </c>
      <c r="BX101" s="126">
        <f t="shared" si="82"/>
        <v>0</v>
      </c>
      <c r="BY101" s="126">
        <f t="shared" si="83"/>
        <v>0</v>
      </c>
      <c r="BZ101" s="126">
        <f t="shared" si="84"/>
        <v>0</v>
      </c>
      <c r="CA101" s="126">
        <f t="shared" si="85"/>
        <v>-37.5</v>
      </c>
      <c r="CB101" s="126">
        <f t="shared" si="86"/>
        <v>0</v>
      </c>
      <c r="CC101" s="126">
        <f t="shared" si="87"/>
        <v>0</v>
      </c>
      <c r="CD101" s="126">
        <f t="shared" si="88"/>
        <v>0</v>
      </c>
      <c r="CE101" s="126">
        <f t="shared" si="89"/>
        <v>0</v>
      </c>
      <c r="CF101" s="126">
        <f t="shared" si="90"/>
        <v>-37.5</v>
      </c>
      <c r="CG101" s="126">
        <f t="shared" si="91"/>
        <v>0</v>
      </c>
      <c r="CH101" s="126">
        <f t="shared" si="92"/>
        <v>0</v>
      </c>
      <c r="CI101" s="126">
        <f t="shared" si="93"/>
        <v>0</v>
      </c>
      <c r="CJ101" s="126">
        <f t="shared" si="94"/>
        <v>0</v>
      </c>
      <c r="CK101" s="126">
        <f t="shared" si="95"/>
        <v>-37.5</v>
      </c>
      <c r="CL101" s="126">
        <f t="shared" si="96"/>
        <v>0</v>
      </c>
      <c r="CM101" s="126">
        <f t="shared" si="97"/>
        <v>0</v>
      </c>
      <c r="CN101" s="126">
        <f t="shared" si="98"/>
        <v>0</v>
      </c>
      <c r="CO101" s="126">
        <f t="shared" si="99"/>
        <v>0</v>
      </c>
      <c r="CP101" s="126">
        <f t="shared" si="100"/>
        <v>-75</v>
      </c>
      <c r="CQ101" s="126">
        <f t="shared" si="101"/>
        <v>0</v>
      </c>
      <c r="CR101" s="126">
        <f t="shared" si="102"/>
        <v>0</v>
      </c>
      <c r="CS101" s="126">
        <f t="shared" si="103"/>
        <v>0</v>
      </c>
      <c r="CT101" s="126">
        <f t="shared" si="104"/>
        <v>0</v>
      </c>
      <c r="CU101" s="126">
        <f t="shared" si="105"/>
        <v>-75</v>
      </c>
      <c r="CV101" s="126">
        <f t="shared" si="106"/>
        <v>0</v>
      </c>
      <c r="CW101" s="126">
        <f t="shared" si="107"/>
        <v>0</v>
      </c>
      <c r="CX101" s="126">
        <f t="shared" si="108"/>
        <v>0</v>
      </c>
      <c r="CY101" s="126">
        <f t="shared" si="109"/>
        <v>0</v>
      </c>
      <c r="CZ101" s="126">
        <f t="shared" si="110"/>
        <v>-75</v>
      </c>
      <c r="DA101" s="126">
        <f t="shared" si="111"/>
        <v>0</v>
      </c>
      <c r="DB101" s="126">
        <f t="shared" si="112"/>
        <v>0</v>
      </c>
      <c r="DC101" s="126">
        <f t="shared" si="113"/>
        <v>0</v>
      </c>
      <c r="DD101" s="126">
        <f t="shared" si="114"/>
        <v>0</v>
      </c>
      <c r="DE101" s="126">
        <f t="shared" si="115"/>
        <v>-112.5</v>
      </c>
      <c r="DF101" s="126">
        <f t="shared" si="116"/>
        <v>0</v>
      </c>
      <c r="DG101" s="126">
        <f t="shared" si="117"/>
        <v>0</v>
      </c>
      <c r="DH101" s="126">
        <f t="shared" si="118"/>
        <v>0</v>
      </c>
      <c r="DI101" s="126">
        <f t="shared" si="119"/>
        <v>0</v>
      </c>
      <c r="DJ101" s="126">
        <f t="shared" si="120"/>
        <v>-112.5</v>
      </c>
      <c r="DK101" s="126">
        <f t="shared" si="121"/>
        <v>0</v>
      </c>
      <c r="DL101" s="126">
        <f t="shared" si="122"/>
        <v>0</v>
      </c>
      <c r="DM101" s="126">
        <f t="shared" si="123"/>
        <v>0</v>
      </c>
      <c r="DN101" s="126">
        <f t="shared" si="124"/>
        <v>0</v>
      </c>
      <c r="DO101" s="126">
        <f t="shared" si="125"/>
        <v>-112.5</v>
      </c>
      <c r="DP101" s="126">
        <f t="shared" si="126"/>
        <v>0</v>
      </c>
      <c r="DQ101" s="126">
        <f t="shared" si="127"/>
        <v>0</v>
      </c>
      <c r="DR101" s="126">
        <f t="shared" si="128"/>
        <v>0</v>
      </c>
      <c r="DS101" s="126">
        <f t="shared" si="129"/>
        <v>0</v>
      </c>
      <c r="DT101" s="126">
        <f t="shared" si="130"/>
        <v>-150</v>
      </c>
      <c r="DU101" s="126">
        <f t="shared" si="131"/>
        <v>0</v>
      </c>
      <c r="DV101" s="126">
        <f t="shared" si="132"/>
        <v>0</v>
      </c>
      <c r="DW101" s="126">
        <f t="shared" si="133"/>
        <v>0</v>
      </c>
    </row>
    <row r="102" spans="1:127" customFormat="1" ht="15" customHeight="1" x14ac:dyDescent="0.2">
      <c r="A102" s="163" t="s">
        <v>392</v>
      </c>
      <c r="B102" s="180" t="s">
        <v>388</v>
      </c>
      <c r="C102" s="180"/>
      <c r="D102" s="180" t="s">
        <v>314</v>
      </c>
      <c r="E102" s="180">
        <v>44</v>
      </c>
      <c r="F102" s="180">
        <v>60</v>
      </c>
      <c r="G102" s="165">
        <v>-2640</v>
      </c>
      <c r="H102" s="179">
        <v>-2640</v>
      </c>
      <c r="I102" s="151" t="s">
        <v>393</v>
      </c>
      <c r="J102" s="151" t="s">
        <v>148</v>
      </c>
      <c r="K102" s="151"/>
      <c r="L102" s="151"/>
      <c r="M102" s="151">
        <v>0.25</v>
      </c>
      <c r="N102" s="151"/>
      <c r="O102" s="151"/>
      <c r="P102" s="151">
        <v>0.25</v>
      </c>
      <c r="Q102" s="151"/>
      <c r="R102" s="151"/>
      <c r="S102" s="151">
        <v>0.25</v>
      </c>
      <c r="T102" s="151"/>
      <c r="U102" s="151"/>
      <c r="V102" s="151">
        <v>0.25</v>
      </c>
      <c r="W102" s="152">
        <v>1</v>
      </c>
      <c r="X102" s="157">
        <v>0</v>
      </c>
      <c r="Y102" s="157">
        <v>0</v>
      </c>
      <c r="Z102" s="157">
        <v>-660</v>
      </c>
      <c r="AA102" s="157">
        <v>0</v>
      </c>
      <c r="AB102" s="157">
        <v>0</v>
      </c>
      <c r="AC102" s="157">
        <v>-660</v>
      </c>
      <c r="AD102" s="157">
        <v>0</v>
      </c>
      <c r="AE102" s="157">
        <v>0</v>
      </c>
      <c r="AF102" s="157">
        <v>-660</v>
      </c>
      <c r="AG102" s="157">
        <v>0</v>
      </c>
      <c r="AH102" s="157">
        <v>0</v>
      </c>
      <c r="AI102" s="157">
        <v>-660</v>
      </c>
      <c r="AJ102" s="151">
        <v>0.65865567925978707</v>
      </c>
      <c r="AK102" s="151">
        <v>0.1605088772709985</v>
      </c>
      <c r="AL102" s="151">
        <v>7.8352587599718096E-2</v>
      </c>
      <c r="AM102" s="151">
        <v>5.2865946183018049E-2</v>
      </c>
      <c r="AN102" s="151">
        <v>3.7950243019811633E-2</v>
      </c>
      <c r="AO102" s="151"/>
      <c r="AP102" s="151">
        <v>1.1666666666666667E-2</v>
      </c>
      <c r="AQ102" s="151"/>
      <c r="AR102" s="151"/>
      <c r="AS102" s="152">
        <v>1</v>
      </c>
      <c r="AT102" s="159">
        <v>-1738.8509932458378</v>
      </c>
      <c r="AU102" s="159">
        <v>-423.74343599543602</v>
      </c>
      <c r="AV102" s="159">
        <v>-206.85083126325577</v>
      </c>
      <c r="AW102" s="159">
        <v>-139.56609792316766</v>
      </c>
      <c r="AX102" s="159">
        <v>-100.18864157230271</v>
      </c>
      <c r="AY102" s="159">
        <v>0</v>
      </c>
      <c r="AZ102" s="159">
        <v>-30.8</v>
      </c>
      <c r="BA102" s="159">
        <v>0</v>
      </c>
      <c r="BB102" s="159">
        <v>0</v>
      </c>
      <c r="BC102" s="159">
        <v>-2640</v>
      </c>
      <c r="BD102" s="160">
        <v>-1738.8509932458378</v>
      </c>
      <c r="BE102" s="160">
        <v>0</v>
      </c>
      <c r="BF102" s="160">
        <v>-901.1490067541622</v>
      </c>
      <c r="BG102" s="160">
        <v>0</v>
      </c>
      <c r="BH102" s="160">
        <v>0</v>
      </c>
      <c r="BI102" s="151">
        <v>60630000</v>
      </c>
      <c r="BJ102" s="122"/>
      <c r="BK102" s="122"/>
      <c r="BL102" s="122"/>
      <c r="BM102" s="122"/>
      <c r="BN102" s="122"/>
      <c r="BO102" s="122"/>
      <c r="BP102" s="126">
        <f t="shared" si="74"/>
        <v>0</v>
      </c>
      <c r="BQ102" s="126">
        <f t="shared" si="75"/>
        <v>0</v>
      </c>
      <c r="BR102" s="126">
        <f t="shared" si="76"/>
        <v>0</v>
      </c>
      <c r="BS102" s="126">
        <f t="shared" si="77"/>
        <v>0</v>
      </c>
      <c r="BT102" s="126">
        <f t="shared" si="78"/>
        <v>0</v>
      </c>
      <c r="BU102" s="126">
        <f t="shared" si="79"/>
        <v>0</v>
      </c>
      <c r="BV102" s="126">
        <f t="shared" si="80"/>
        <v>0</v>
      </c>
      <c r="BW102" s="126">
        <f t="shared" si="81"/>
        <v>0</v>
      </c>
      <c r="BX102" s="126">
        <f t="shared" si="82"/>
        <v>0</v>
      </c>
      <c r="BY102" s="126">
        <f t="shared" si="83"/>
        <v>0</v>
      </c>
      <c r="BZ102" s="126">
        <f t="shared" si="84"/>
        <v>-434.71274831145945</v>
      </c>
      <c r="CA102" s="126">
        <f t="shared" si="85"/>
        <v>0</v>
      </c>
      <c r="CB102" s="126">
        <f t="shared" si="86"/>
        <v>-225.28725168854055</v>
      </c>
      <c r="CC102" s="126">
        <f t="shared" si="87"/>
        <v>0</v>
      </c>
      <c r="CD102" s="126">
        <f t="shared" si="88"/>
        <v>0</v>
      </c>
      <c r="CE102" s="126">
        <f t="shared" si="89"/>
        <v>-434.71274831145945</v>
      </c>
      <c r="CF102" s="126">
        <f t="shared" si="90"/>
        <v>0</v>
      </c>
      <c r="CG102" s="126">
        <f t="shared" si="91"/>
        <v>-225.28725168854055</v>
      </c>
      <c r="CH102" s="126">
        <f t="shared" si="92"/>
        <v>0</v>
      </c>
      <c r="CI102" s="126">
        <f t="shared" si="93"/>
        <v>0</v>
      </c>
      <c r="CJ102" s="126">
        <f t="shared" si="94"/>
        <v>-434.71274831145945</v>
      </c>
      <c r="CK102" s="126">
        <f t="shared" si="95"/>
        <v>0</v>
      </c>
      <c r="CL102" s="126">
        <f t="shared" si="96"/>
        <v>-225.28725168854055</v>
      </c>
      <c r="CM102" s="126">
        <f t="shared" si="97"/>
        <v>0</v>
      </c>
      <c r="CN102" s="126">
        <f t="shared" si="98"/>
        <v>0</v>
      </c>
      <c r="CO102" s="126">
        <f t="shared" si="99"/>
        <v>-869.4254966229189</v>
      </c>
      <c r="CP102" s="126">
        <f t="shared" si="100"/>
        <v>0</v>
      </c>
      <c r="CQ102" s="126">
        <f t="shared" si="101"/>
        <v>-450.5745033770811</v>
      </c>
      <c r="CR102" s="126">
        <f t="shared" si="102"/>
        <v>0</v>
      </c>
      <c r="CS102" s="126">
        <f t="shared" si="103"/>
        <v>0</v>
      </c>
      <c r="CT102" s="126">
        <f t="shared" si="104"/>
        <v>-869.4254966229189</v>
      </c>
      <c r="CU102" s="126">
        <f t="shared" si="105"/>
        <v>0</v>
      </c>
      <c r="CV102" s="126">
        <f t="shared" si="106"/>
        <v>-450.5745033770811</v>
      </c>
      <c r="CW102" s="126">
        <f t="shared" si="107"/>
        <v>0</v>
      </c>
      <c r="CX102" s="126">
        <f t="shared" si="108"/>
        <v>0</v>
      </c>
      <c r="CY102" s="126">
        <f t="shared" si="109"/>
        <v>-869.4254966229189</v>
      </c>
      <c r="CZ102" s="126">
        <f t="shared" si="110"/>
        <v>0</v>
      </c>
      <c r="DA102" s="126">
        <f t="shared" si="111"/>
        <v>-450.5745033770811</v>
      </c>
      <c r="DB102" s="126">
        <f t="shared" si="112"/>
        <v>0</v>
      </c>
      <c r="DC102" s="126">
        <f t="shared" si="113"/>
        <v>0</v>
      </c>
      <c r="DD102" s="126">
        <f t="shared" si="114"/>
        <v>-1304.1382449343782</v>
      </c>
      <c r="DE102" s="126">
        <f t="shared" si="115"/>
        <v>0</v>
      </c>
      <c r="DF102" s="126">
        <f t="shared" si="116"/>
        <v>-675.86175506562165</v>
      </c>
      <c r="DG102" s="126">
        <f t="shared" si="117"/>
        <v>0</v>
      </c>
      <c r="DH102" s="126">
        <f t="shared" si="118"/>
        <v>0</v>
      </c>
      <c r="DI102" s="126">
        <f t="shared" si="119"/>
        <v>-1304.1382449343782</v>
      </c>
      <c r="DJ102" s="126">
        <f t="shared" si="120"/>
        <v>0</v>
      </c>
      <c r="DK102" s="126">
        <f t="shared" si="121"/>
        <v>-675.86175506562165</v>
      </c>
      <c r="DL102" s="126">
        <f t="shared" si="122"/>
        <v>0</v>
      </c>
      <c r="DM102" s="126">
        <f t="shared" si="123"/>
        <v>0</v>
      </c>
      <c r="DN102" s="126">
        <f t="shared" si="124"/>
        <v>-1304.1382449343782</v>
      </c>
      <c r="DO102" s="126">
        <f t="shared" si="125"/>
        <v>0</v>
      </c>
      <c r="DP102" s="126">
        <f t="shared" si="126"/>
        <v>-675.86175506562165</v>
      </c>
      <c r="DQ102" s="126">
        <f t="shared" si="127"/>
        <v>0</v>
      </c>
      <c r="DR102" s="126">
        <f t="shared" si="128"/>
        <v>0</v>
      </c>
      <c r="DS102" s="126">
        <f t="shared" si="129"/>
        <v>-1738.8509932458378</v>
      </c>
      <c r="DT102" s="126">
        <f t="shared" si="130"/>
        <v>0</v>
      </c>
      <c r="DU102" s="126">
        <f t="shared" si="131"/>
        <v>-901.1490067541622</v>
      </c>
      <c r="DV102" s="126">
        <f t="shared" si="132"/>
        <v>0</v>
      </c>
      <c r="DW102" s="126">
        <f t="shared" si="133"/>
        <v>0</v>
      </c>
    </row>
    <row r="103" spans="1:127" customFormat="1" ht="15" customHeight="1" x14ac:dyDescent="0.2">
      <c r="A103" s="163" t="s">
        <v>394</v>
      </c>
      <c r="B103" s="180" t="s">
        <v>388</v>
      </c>
      <c r="C103" s="180"/>
      <c r="D103" s="180" t="s">
        <v>314</v>
      </c>
      <c r="E103" s="180">
        <v>150</v>
      </c>
      <c r="F103" s="180">
        <v>10</v>
      </c>
      <c r="G103" s="165">
        <v>-1500</v>
      </c>
      <c r="H103" s="179">
        <v>-1500</v>
      </c>
      <c r="I103" s="151" t="s">
        <v>395</v>
      </c>
      <c r="J103" s="151" t="s">
        <v>148</v>
      </c>
      <c r="K103" s="151"/>
      <c r="L103" s="151"/>
      <c r="M103" s="151">
        <v>0.25</v>
      </c>
      <c r="N103" s="151"/>
      <c r="O103" s="151"/>
      <c r="P103" s="151">
        <v>0.25</v>
      </c>
      <c r="Q103" s="151"/>
      <c r="R103" s="151"/>
      <c r="S103" s="151">
        <v>0.25</v>
      </c>
      <c r="T103" s="151"/>
      <c r="U103" s="151"/>
      <c r="V103" s="151">
        <v>0.25</v>
      </c>
      <c r="W103" s="152">
        <v>1</v>
      </c>
      <c r="X103" s="157">
        <v>0</v>
      </c>
      <c r="Y103" s="157">
        <v>0</v>
      </c>
      <c r="Z103" s="157">
        <v>-375</v>
      </c>
      <c r="AA103" s="157">
        <v>0</v>
      </c>
      <c r="AB103" s="157">
        <v>0</v>
      </c>
      <c r="AC103" s="157">
        <v>-375</v>
      </c>
      <c r="AD103" s="157">
        <v>0</v>
      </c>
      <c r="AE103" s="157">
        <v>0</v>
      </c>
      <c r="AF103" s="157">
        <v>-375</v>
      </c>
      <c r="AG103" s="157">
        <v>0</v>
      </c>
      <c r="AH103" s="157">
        <v>0</v>
      </c>
      <c r="AI103" s="157">
        <v>-375</v>
      </c>
      <c r="AJ103" s="151">
        <v>0.65865567925978707</v>
      </c>
      <c r="AK103" s="151">
        <v>0.1605088772709985</v>
      </c>
      <c r="AL103" s="151">
        <v>7.8352587599718096E-2</v>
      </c>
      <c r="AM103" s="151">
        <v>5.2865946183018049E-2</v>
      </c>
      <c r="AN103" s="151">
        <v>3.7950243019811633E-2</v>
      </c>
      <c r="AO103" s="151"/>
      <c r="AP103" s="151">
        <v>1.1666666666666667E-2</v>
      </c>
      <c r="AQ103" s="151"/>
      <c r="AR103" s="151"/>
      <c r="AS103" s="152">
        <v>1</v>
      </c>
      <c r="AT103" s="159">
        <v>-987.98351888968057</v>
      </c>
      <c r="AU103" s="159">
        <v>-240.76331590649775</v>
      </c>
      <c r="AV103" s="159">
        <v>-117.52888139957714</v>
      </c>
      <c r="AW103" s="159">
        <v>-79.29891927452708</v>
      </c>
      <c r="AX103" s="159">
        <v>-56.925364529717449</v>
      </c>
      <c r="AY103" s="159">
        <v>0</v>
      </c>
      <c r="AZ103" s="159">
        <v>-17.5</v>
      </c>
      <c r="BA103" s="159">
        <v>0</v>
      </c>
      <c r="BB103" s="159">
        <v>0</v>
      </c>
      <c r="BC103" s="159">
        <v>-1500</v>
      </c>
      <c r="BD103" s="160">
        <v>-987.98351888968057</v>
      </c>
      <c r="BE103" s="160">
        <v>0</v>
      </c>
      <c r="BF103" s="160">
        <v>-512.01648111031943</v>
      </c>
      <c r="BG103" s="160">
        <v>0</v>
      </c>
      <c r="BH103" s="160">
        <v>0</v>
      </c>
      <c r="BI103" s="151">
        <v>60630000</v>
      </c>
      <c r="BJ103" s="122"/>
      <c r="BK103" s="122"/>
      <c r="BL103" s="122"/>
      <c r="BM103" s="122"/>
      <c r="BN103" s="122"/>
      <c r="BO103" s="122"/>
      <c r="BP103" s="126">
        <f t="shared" si="74"/>
        <v>0</v>
      </c>
      <c r="BQ103" s="126">
        <f t="shared" si="75"/>
        <v>0</v>
      </c>
      <c r="BR103" s="126">
        <f t="shared" si="76"/>
        <v>0</v>
      </c>
      <c r="BS103" s="126">
        <f t="shared" si="77"/>
        <v>0</v>
      </c>
      <c r="BT103" s="126">
        <f t="shared" si="78"/>
        <v>0</v>
      </c>
      <c r="BU103" s="126">
        <f t="shared" si="79"/>
        <v>0</v>
      </c>
      <c r="BV103" s="126">
        <f t="shared" si="80"/>
        <v>0</v>
      </c>
      <c r="BW103" s="126">
        <f t="shared" si="81"/>
        <v>0</v>
      </c>
      <c r="BX103" s="126">
        <f t="shared" si="82"/>
        <v>0</v>
      </c>
      <c r="BY103" s="126">
        <f t="shared" si="83"/>
        <v>0</v>
      </c>
      <c r="BZ103" s="126">
        <f t="shared" si="84"/>
        <v>-246.99587972242014</v>
      </c>
      <c r="CA103" s="126">
        <f t="shared" si="85"/>
        <v>0</v>
      </c>
      <c r="CB103" s="126">
        <f t="shared" si="86"/>
        <v>-128.00412027757986</v>
      </c>
      <c r="CC103" s="126">
        <f t="shared" si="87"/>
        <v>0</v>
      </c>
      <c r="CD103" s="126">
        <f t="shared" si="88"/>
        <v>0</v>
      </c>
      <c r="CE103" s="126">
        <f t="shared" si="89"/>
        <v>-246.99587972242014</v>
      </c>
      <c r="CF103" s="126">
        <f t="shared" si="90"/>
        <v>0</v>
      </c>
      <c r="CG103" s="126">
        <f t="shared" si="91"/>
        <v>-128.00412027757986</v>
      </c>
      <c r="CH103" s="126">
        <f t="shared" si="92"/>
        <v>0</v>
      </c>
      <c r="CI103" s="126">
        <f t="shared" si="93"/>
        <v>0</v>
      </c>
      <c r="CJ103" s="126">
        <f t="shared" si="94"/>
        <v>-246.99587972242014</v>
      </c>
      <c r="CK103" s="126">
        <f t="shared" si="95"/>
        <v>0</v>
      </c>
      <c r="CL103" s="126">
        <f t="shared" si="96"/>
        <v>-128.00412027757986</v>
      </c>
      <c r="CM103" s="126">
        <f t="shared" si="97"/>
        <v>0</v>
      </c>
      <c r="CN103" s="126">
        <f t="shared" si="98"/>
        <v>0</v>
      </c>
      <c r="CO103" s="126">
        <f t="shared" si="99"/>
        <v>-493.99175944484028</v>
      </c>
      <c r="CP103" s="126">
        <f t="shared" si="100"/>
        <v>0</v>
      </c>
      <c r="CQ103" s="126">
        <f t="shared" si="101"/>
        <v>-256.00824055515972</v>
      </c>
      <c r="CR103" s="126">
        <f t="shared" si="102"/>
        <v>0</v>
      </c>
      <c r="CS103" s="126">
        <f t="shared" si="103"/>
        <v>0</v>
      </c>
      <c r="CT103" s="126">
        <f t="shared" si="104"/>
        <v>-493.99175944484028</v>
      </c>
      <c r="CU103" s="126">
        <f t="shared" si="105"/>
        <v>0</v>
      </c>
      <c r="CV103" s="126">
        <f t="shared" si="106"/>
        <v>-256.00824055515972</v>
      </c>
      <c r="CW103" s="126">
        <f t="shared" si="107"/>
        <v>0</v>
      </c>
      <c r="CX103" s="126">
        <f t="shared" si="108"/>
        <v>0</v>
      </c>
      <c r="CY103" s="126">
        <f t="shared" si="109"/>
        <v>-493.99175944484028</v>
      </c>
      <c r="CZ103" s="126">
        <f t="shared" si="110"/>
        <v>0</v>
      </c>
      <c r="DA103" s="126">
        <f t="shared" si="111"/>
        <v>-256.00824055515972</v>
      </c>
      <c r="DB103" s="126">
        <f t="shared" si="112"/>
        <v>0</v>
      </c>
      <c r="DC103" s="126">
        <f t="shared" si="113"/>
        <v>0</v>
      </c>
      <c r="DD103" s="126">
        <f t="shared" si="114"/>
        <v>-740.98763916726045</v>
      </c>
      <c r="DE103" s="126">
        <f t="shared" si="115"/>
        <v>0</v>
      </c>
      <c r="DF103" s="126">
        <f t="shared" si="116"/>
        <v>-384.01236083273955</v>
      </c>
      <c r="DG103" s="126">
        <f t="shared" si="117"/>
        <v>0</v>
      </c>
      <c r="DH103" s="126">
        <f t="shared" si="118"/>
        <v>0</v>
      </c>
      <c r="DI103" s="126">
        <f t="shared" si="119"/>
        <v>-740.98763916726045</v>
      </c>
      <c r="DJ103" s="126">
        <f t="shared" si="120"/>
        <v>0</v>
      </c>
      <c r="DK103" s="126">
        <f t="shared" si="121"/>
        <v>-384.01236083273955</v>
      </c>
      <c r="DL103" s="126">
        <f t="shared" si="122"/>
        <v>0</v>
      </c>
      <c r="DM103" s="126">
        <f t="shared" si="123"/>
        <v>0</v>
      </c>
      <c r="DN103" s="126">
        <f t="shared" si="124"/>
        <v>-740.98763916726045</v>
      </c>
      <c r="DO103" s="126">
        <f t="shared" si="125"/>
        <v>0</v>
      </c>
      <c r="DP103" s="126">
        <f t="shared" si="126"/>
        <v>-384.01236083273955</v>
      </c>
      <c r="DQ103" s="126">
        <f t="shared" si="127"/>
        <v>0</v>
      </c>
      <c r="DR103" s="126">
        <f t="shared" si="128"/>
        <v>0</v>
      </c>
      <c r="DS103" s="126">
        <f t="shared" si="129"/>
        <v>-987.98351888968057</v>
      </c>
      <c r="DT103" s="126">
        <f t="shared" si="130"/>
        <v>0</v>
      </c>
      <c r="DU103" s="126">
        <f t="shared" si="131"/>
        <v>-512.01648111031943</v>
      </c>
      <c r="DV103" s="126">
        <f t="shared" si="132"/>
        <v>0</v>
      </c>
      <c r="DW103" s="126">
        <f t="shared" si="133"/>
        <v>0</v>
      </c>
    </row>
    <row r="104" spans="1:127" customFormat="1" ht="15" customHeight="1" x14ac:dyDescent="0.2">
      <c r="A104" s="163" t="s">
        <v>396</v>
      </c>
      <c r="B104" s="180" t="s">
        <v>388</v>
      </c>
      <c r="C104" s="180"/>
      <c r="D104" s="180" t="s">
        <v>314</v>
      </c>
      <c r="E104" s="180">
        <v>150</v>
      </c>
      <c r="F104" s="180">
        <v>1.92</v>
      </c>
      <c r="G104" s="165">
        <v>-288</v>
      </c>
      <c r="H104" s="179">
        <v>-288</v>
      </c>
      <c r="I104" s="151" t="s">
        <v>395</v>
      </c>
      <c r="J104" s="151" t="s">
        <v>148</v>
      </c>
      <c r="K104" s="151"/>
      <c r="L104" s="151"/>
      <c r="M104" s="151">
        <v>0.25</v>
      </c>
      <c r="N104" s="151"/>
      <c r="O104" s="151"/>
      <c r="P104" s="151">
        <v>0.25</v>
      </c>
      <c r="Q104" s="151"/>
      <c r="R104" s="151"/>
      <c r="S104" s="151">
        <v>0.25</v>
      </c>
      <c r="T104" s="151"/>
      <c r="U104" s="151"/>
      <c r="V104" s="151">
        <v>0.25</v>
      </c>
      <c r="W104" s="152">
        <v>1</v>
      </c>
      <c r="X104" s="157">
        <v>0</v>
      </c>
      <c r="Y104" s="157">
        <v>0</v>
      </c>
      <c r="Z104" s="157">
        <v>-72</v>
      </c>
      <c r="AA104" s="157">
        <v>0</v>
      </c>
      <c r="AB104" s="157">
        <v>0</v>
      </c>
      <c r="AC104" s="157">
        <v>-72</v>
      </c>
      <c r="AD104" s="157">
        <v>0</v>
      </c>
      <c r="AE104" s="157">
        <v>0</v>
      </c>
      <c r="AF104" s="157">
        <v>-72</v>
      </c>
      <c r="AG104" s="157">
        <v>0</v>
      </c>
      <c r="AH104" s="157">
        <v>0</v>
      </c>
      <c r="AI104" s="157">
        <v>-72</v>
      </c>
      <c r="AJ104" s="151">
        <v>0.65865567925978707</v>
      </c>
      <c r="AK104" s="151">
        <v>0.1605088772709985</v>
      </c>
      <c r="AL104" s="151">
        <v>7.8352587599718096E-2</v>
      </c>
      <c r="AM104" s="151">
        <v>5.2865946183018049E-2</v>
      </c>
      <c r="AN104" s="151">
        <v>3.7950243019811633E-2</v>
      </c>
      <c r="AO104" s="151"/>
      <c r="AP104" s="151">
        <v>1.1666666666666667E-2</v>
      </c>
      <c r="AQ104" s="151"/>
      <c r="AR104" s="151"/>
      <c r="AS104" s="152">
        <v>1</v>
      </c>
      <c r="AT104" s="159">
        <v>-189.69283562681869</v>
      </c>
      <c r="AU104" s="159">
        <v>-46.22655665404757</v>
      </c>
      <c r="AV104" s="159">
        <v>-22.565545228718811</v>
      </c>
      <c r="AW104" s="159">
        <v>-15.225392500709198</v>
      </c>
      <c r="AX104" s="159">
        <v>-10.929669989705751</v>
      </c>
      <c r="AY104" s="159">
        <v>0</v>
      </c>
      <c r="AZ104" s="159">
        <v>-3.3600000000000003</v>
      </c>
      <c r="BA104" s="159">
        <v>0</v>
      </c>
      <c r="BB104" s="159">
        <v>0</v>
      </c>
      <c r="BC104" s="159">
        <v>-288</v>
      </c>
      <c r="BD104" s="160">
        <v>-189.69283562681869</v>
      </c>
      <c r="BE104" s="160">
        <v>0</v>
      </c>
      <c r="BF104" s="160">
        <v>-98.307164373181351</v>
      </c>
      <c r="BG104" s="160">
        <v>0</v>
      </c>
      <c r="BH104" s="160">
        <v>0</v>
      </c>
      <c r="BI104" s="151">
        <v>60630000</v>
      </c>
      <c r="BJ104" s="122"/>
      <c r="BK104" s="122"/>
      <c r="BL104" s="122"/>
      <c r="BM104" s="122"/>
      <c r="BN104" s="122"/>
      <c r="BO104" s="122"/>
      <c r="BP104" s="126">
        <f t="shared" si="74"/>
        <v>0</v>
      </c>
      <c r="BQ104" s="126">
        <f t="shared" si="75"/>
        <v>0</v>
      </c>
      <c r="BR104" s="126">
        <f t="shared" si="76"/>
        <v>0</v>
      </c>
      <c r="BS104" s="126">
        <f t="shared" si="77"/>
        <v>0</v>
      </c>
      <c r="BT104" s="126">
        <f t="shared" si="78"/>
        <v>0</v>
      </c>
      <c r="BU104" s="126">
        <f t="shared" si="79"/>
        <v>0</v>
      </c>
      <c r="BV104" s="126">
        <f t="shared" si="80"/>
        <v>0</v>
      </c>
      <c r="BW104" s="126">
        <f t="shared" si="81"/>
        <v>0</v>
      </c>
      <c r="BX104" s="126">
        <f t="shared" si="82"/>
        <v>0</v>
      </c>
      <c r="BY104" s="126">
        <f t="shared" si="83"/>
        <v>0</v>
      </c>
      <c r="BZ104" s="126">
        <f t="shared" si="84"/>
        <v>-47.423208906704673</v>
      </c>
      <c r="CA104" s="126">
        <f t="shared" si="85"/>
        <v>0</v>
      </c>
      <c r="CB104" s="126">
        <f t="shared" si="86"/>
        <v>-24.576791093295338</v>
      </c>
      <c r="CC104" s="126">
        <f t="shared" si="87"/>
        <v>0</v>
      </c>
      <c r="CD104" s="126">
        <f t="shared" si="88"/>
        <v>0</v>
      </c>
      <c r="CE104" s="126">
        <f t="shared" si="89"/>
        <v>-47.423208906704673</v>
      </c>
      <c r="CF104" s="126">
        <f t="shared" si="90"/>
        <v>0</v>
      </c>
      <c r="CG104" s="126">
        <f t="shared" si="91"/>
        <v>-24.576791093295338</v>
      </c>
      <c r="CH104" s="126">
        <f t="shared" si="92"/>
        <v>0</v>
      </c>
      <c r="CI104" s="126">
        <f t="shared" si="93"/>
        <v>0</v>
      </c>
      <c r="CJ104" s="126">
        <f t="shared" si="94"/>
        <v>-47.423208906704673</v>
      </c>
      <c r="CK104" s="126">
        <f t="shared" si="95"/>
        <v>0</v>
      </c>
      <c r="CL104" s="126">
        <f t="shared" si="96"/>
        <v>-24.576791093295338</v>
      </c>
      <c r="CM104" s="126">
        <f t="shared" si="97"/>
        <v>0</v>
      </c>
      <c r="CN104" s="126">
        <f t="shared" si="98"/>
        <v>0</v>
      </c>
      <c r="CO104" s="126">
        <f t="shared" si="99"/>
        <v>-94.846417813409346</v>
      </c>
      <c r="CP104" s="126">
        <f t="shared" si="100"/>
        <v>0</v>
      </c>
      <c r="CQ104" s="126">
        <f t="shared" si="101"/>
        <v>-49.153582186590675</v>
      </c>
      <c r="CR104" s="126">
        <f t="shared" si="102"/>
        <v>0</v>
      </c>
      <c r="CS104" s="126">
        <f t="shared" si="103"/>
        <v>0</v>
      </c>
      <c r="CT104" s="126">
        <f t="shared" si="104"/>
        <v>-94.846417813409346</v>
      </c>
      <c r="CU104" s="126">
        <f t="shared" si="105"/>
        <v>0</v>
      </c>
      <c r="CV104" s="126">
        <f t="shared" si="106"/>
        <v>-49.153582186590675</v>
      </c>
      <c r="CW104" s="126">
        <f t="shared" si="107"/>
        <v>0</v>
      </c>
      <c r="CX104" s="126">
        <f t="shared" si="108"/>
        <v>0</v>
      </c>
      <c r="CY104" s="126">
        <f t="shared" si="109"/>
        <v>-94.846417813409346</v>
      </c>
      <c r="CZ104" s="126">
        <f t="shared" si="110"/>
        <v>0</v>
      </c>
      <c r="DA104" s="126">
        <f t="shared" si="111"/>
        <v>-49.153582186590675</v>
      </c>
      <c r="DB104" s="126">
        <f t="shared" si="112"/>
        <v>0</v>
      </c>
      <c r="DC104" s="126">
        <f t="shared" si="113"/>
        <v>0</v>
      </c>
      <c r="DD104" s="126">
        <f t="shared" si="114"/>
        <v>-142.26962672011402</v>
      </c>
      <c r="DE104" s="126">
        <f t="shared" si="115"/>
        <v>0</v>
      </c>
      <c r="DF104" s="126">
        <f t="shared" si="116"/>
        <v>-73.73037327988601</v>
      </c>
      <c r="DG104" s="126">
        <f t="shared" si="117"/>
        <v>0</v>
      </c>
      <c r="DH104" s="126">
        <f t="shared" si="118"/>
        <v>0</v>
      </c>
      <c r="DI104" s="126">
        <f t="shared" si="119"/>
        <v>-142.26962672011402</v>
      </c>
      <c r="DJ104" s="126">
        <f t="shared" si="120"/>
        <v>0</v>
      </c>
      <c r="DK104" s="126">
        <f t="shared" si="121"/>
        <v>-73.73037327988601</v>
      </c>
      <c r="DL104" s="126">
        <f t="shared" si="122"/>
        <v>0</v>
      </c>
      <c r="DM104" s="126">
        <f t="shared" si="123"/>
        <v>0</v>
      </c>
      <c r="DN104" s="126">
        <f t="shared" si="124"/>
        <v>-142.26962672011402</v>
      </c>
      <c r="DO104" s="126">
        <f t="shared" si="125"/>
        <v>0</v>
      </c>
      <c r="DP104" s="126">
        <f t="shared" si="126"/>
        <v>-73.73037327988601</v>
      </c>
      <c r="DQ104" s="126">
        <f t="shared" si="127"/>
        <v>0</v>
      </c>
      <c r="DR104" s="126">
        <f t="shared" si="128"/>
        <v>0</v>
      </c>
      <c r="DS104" s="126">
        <f t="shared" si="129"/>
        <v>-189.69283562681869</v>
      </c>
      <c r="DT104" s="126">
        <f t="shared" si="130"/>
        <v>0</v>
      </c>
      <c r="DU104" s="126">
        <f t="shared" si="131"/>
        <v>-98.307164373181351</v>
      </c>
      <c r="DV104" s="126">
        <f t="shared" si="132"/>
        <v>0</v>
      </c>
      <c r="DW104" s="126">
        <f t="shared" si="133"/>
        <v>0</v>
      </c>
    </row>
    <row r="105" spans="1:127" customFormat="1" ht="15" customHeight="1" x14ac:dyDescent="0.2">
      <c r="A105" s="163" t="s">
        <v>397</v>
      </c>
      <c r="B105" s="180" t="s">
        <v>388</v>
      </c>
      <c r="C105" s="180"/>
      <c r="D105" s="180" t="s">
        <v>314</v>
      </c>
      <c r="E105" s="180">
        <v>6</v>
      </c>
      <c r="F105" s="180">
        <v>25.81</v>
      </c>
      <c r="G105" s="165">
        <v>-154.85999999999999</v>
      </c>
      <c r="H105" s="179">
        <v>-154.85999999999999</v>
      </c>
      <c r="I105" s="153"/>
      <c r="J105" s="151" t="s">
        <v>148</v>
      </c>
      <c r="K105" s="151"/>
      <c r="L105" s="151"/>
      <c r="M105" s="151">
        <v>0.25</v>
      </c>
      <c r="N105" s="151"/>
      <c r="O105" s="151"/>
      <c r="P105" s="151">
        <v>0.25</v>
      </c>
      <c r="Q105" s="151"/>
      <c r="R105" s="151"/>
      <c r="S105" s="151">
        <v>0.25</v>
      </c>
      <c r="T105" s="151"/>
      <c r="U105" s="151"/>
      <c r="V105" s="151">
        <v>0.25</v>
      </c>
      <c r="W105" s="152">
        <v>1</v>
      </c>
      <c r="X105" s="157">
        <v>0</v>
      </c>
      <c r="Y105" s="157">
        <v>0</v>
      </c>
      <c r="Z105" s="157">
        <v>-38.714999999999996</v>
      </c>
      <c r="AA105" s="157">
        <v>0</v>
      </c>
      <c r="AB105" s="157">
        <v>0</v>
      </c>
      <c r="AC105" s="157">
        <v>-38.714999999999996</v>
      </c>
      <c r="AD105" s="157">
        <v>0</v>
      </c>
      <c r="AE105" s="157">
        <v>0</v>
      </c>
      <c r="AF105" s="157">
        <v>-38.714999999999996</v>
      </c>
      <c r="AG105" s="157">
        <v>0</v>
      </c>
      <c r="AH105" s="157">
        <v>0</v>
      </c>
      <c r="AI105" s="157">
        <v>-38.714999999999996</v>
      </c>
      <c r="AJ105" s="151">
        <v>0.65865567925978707</v>
      </c>
      <c r="AK105" s="151">
        <v>0.1605088772709985</v>
      </c>
      <c r="AL105" s="151">
        <v>7.8352587599718096E-2</v>
      </c>
      <c r="AM105" s="151">
        <v>5.2865946183018049E-2</v>
      </c>
      <c r="AN105" s="151">
        <v>3.7950243019811633E-2</v>
      </c>
      <c r="AO105" s="151"/>
      <c r="AP105" s="151">
        <v>1.1666666666666667E-2</v>
      </c>
      <c r="AQ105" s="151"/>
      <c r="AR105" s="151"/>
      <c r="AS105" s="152">
        <v>1</v>
      </c>
      <c r="AT105" s="159">
        <v>-101.99941849017061</v>
      </c>
      <c r="AU105" s="159">
        <v>-24.856404734186825</v>
      </c>
      <c r="AV105" s="159">
        <v>-12.133681715692344</v>
      </c>
      <c r="AW105" s="159">
        <v>-8.1868204259021748</v>
      </c>
      <c r="AX105" s="159">
        <v>-5.8769746340480289</v>
      </c>
      <c r="AY105" s="159">
        <v>0</v>
      </c>
      <c r="AZ105" s="159">
        <v>-1.8067</v>
      </c>
      <c r="BA105" s="159">
        <v>0</v>
      </c>
      <c r="BB105" s="159">
        <v>0</v>
      </c>
      <c r="BC105" s="159">
        <v>-154.85999999999999</v>
      </c>
      <c r="BD105" s="160">
        <v>-101.99941849017061</v>
      </c>
      <c r="BE105" s="160">
        <v>0</v>
      </c>
      <c r="BF105" s="160">
        <v>-52.86058150982938</v>
      </c>
      <c r="BG105" s="160">
        <v>0</v>
      </c>
      <c r="BH105" s="160">
        <v>0</v>
      </c>
      <c r="BI105" s="151">
        <v>60630000</v>
      </c>
      <c r="BJ105" s="122"/>
      <c r="BK105" s="122"/>
      <c r="BL105" s="122"/>
      <c r="BM105" s="122"/>
      <c r="BN105" s="122"/>
      <c r="BO105" s="122"/>
      <c r="BP105" s="126">
        <f t="shared" si="74"/>
        <v>0</v>
      </c>
      <c r="BQ105" s="126">
        <f t="shared" si="75"/>
        <v>0</v>
      </c>
      <c r="BR105" s="126">
        <f t="shared" si="76"/>
        <v>0</v>
      </c>
      <c r="BS105" s="126">
        <f t="shared" si="77"/>
        <v>0</v>
      </c>
      <c r="BT105" s="126">
        <f t="shared" si="78"/>
        <v>0</v>
      </c>
      <c r="BU105" s="126">
        <f t="shared" si="79"/>
        <v>0</v>
      </c>
      <c r="BV105" s="126">
        <f t="shared" si="80"/>
        <v>0</v>
      </c>
      <c r="BW105" s="126">
        <f t="shared" si="81"/>
        <v>0</v>
      </c>
      <c r="BX105" s="126">
        <f t="shared" si="82"/>
        <v>0</v>
      </c>
      <c r="BY105" s="126">
        <f t="shared" si="83"/>
        <v>0</v>
      </c>
      <c r="BZ105" s="126">
        <f t="shared" si="84"/>
        <v>-25.499854622542653</v>
      </c>
      <c r="CA105" s="126">
        <f t="shared" si="85"/>
        <v>0</v>
      </c>
      <c r="CB105" s="126">
        <f t="shared" si="86"/>
        <v>-13.215145377457345</v>
      </c>
      <c r="CC105" s="126">
        <f t="shared" si="87"/>
        <v>0</v>
      </c>
      <c r="CD105" s="126">
        <f t="shared" si="88"/>
        <v>0</v>
      </c>
      <c r="CE105" s="126">
        <f t="shared" si="89"/>
        <v>-25.499854622542653</v>
      </c>
      <c r="CF105" s="126">
        <f t="shared" si="90"/>
        <v>0</v>
      </c>
      <c r="CG105" s="126">
        <f t="shared" si="91"/>
        <v>-13.215145377457345</v>
      </c>
      <c r="CH105" s="126">
        <f t="shared" si="92"/>
        <v>0</v>
      </c>
      <c r="CI105" s="126">
        <f t="shared" si="93"/>
        <v>0</v>
      </c>
      <c r="CJ105" s="126">
        <f t="shared" si="94"/>
        <v>-25.499854622542653</v>
      </c>
      <c r="CK105" s="126">
        <f t="shared" si="95"/>
        <v>0</v>
      </c>
      <c r="CL105" s="126">
        <f t="shared" si="96"/>
        <v>-13.215145377457345</v>
      </c>
      <c r="CM105" s="126">
        <f t="shared" si="97"/>
        <v>0</v>
      </c>
      <c r="CN105" s="126">
        <f t="shared" si="98"/>
        <v>0</v>
      </c>
      <c r="CO105" s="126">
        <f t="shared" si="99"/>
        <v>-50.999709245085306</v>
      </c>
      <c r="CP105" s="126">
        <f t="shared" si="100"/>
        <v>0</v>
      </c>
      <c r="CQ105" s="126">
        <f t="shared" si="101"/>
        <v>-26.43029075491469</v>
      </c>
      <c r="CR105" s="126">
        <f t="shared" si="102"/>
        <v>0</v>
      </c>
      <c r="CS105" s="126">
        <f t="shared" si="103"/>
        <v>0</v>
      </c>
      <c r="CT105" s="126">
        <f t="shared" si="104"/>
        <v>-50.999709245085306</v>
      </c>
      <c r="CU105" s="126">
        <f t="shared" si="105"/>
        <v>0</v>
      </c>
      <c r="CV105" s="126">
        <f t="shared" si="106"/>
        <v>-26.43029075491469</v>
      </c>
      <c r="CW105" s="126">
        <f t="shared" si="107"/>
        <v>0</v>
      </c>
      <c r="CX105" s="126">
        <f t="shared" si="108"/>
        <v>0</v>
      </c>
      <c r="CY105" s="126">
        <f t="shared" si="109"/>
        <v>-50.999709245085306</v>
      </c>
      <c r="CZ105" s="126">
        <f t="shared" si="110"/>
        <v>0</v>
      </c>
      <c r="DA105" s="126">
        <f t="shared" si="111"/>
        <v>-26.43029075491469</v>
      </c>
      <c r="DB105" s="126">
        <f t="shared" si="112"/>
        <v>0</v>
      </c>
      <c r="DC105" s="126">
        <f t="shared" si="113"/>
        <v>0</v>
      </c>
      <c r="DD105" s="126">
        <f t="shared" si="114"/>
        <v>-76.499563867627955</v>
      </c>
      <c r="DE105" s="126">
        <f t="shared" si="115"/>
        <v>0</v>
      </c>
      <c r="DF105" s="126">
        <f t="shared" si="116"/>
        <v>-39.645436132372033</v>
      </c>
      <c r="DG105" s="126">
        <f t="shared" si="117"/>
        <v>0</v>
      </c>
      <c r="DH105" s="126">
        <f t="shared" si="118"/>
        <v>0</v>
      </c>
      <c r="DI105" s="126">
        <f t="shared" si="119"/>
        <v>-76.499563867627955</v>
      </c>
      <c r="DJ105" s="126">
        <f t="shared" si="120"/>
        <v>0</v>
      </c>
      <c r="DK105" s="126">
        <f t="shared" si="121"/>
        <v>-39.645436132372033</v>
      </c>
      <c r="DL105" s="126">
        <f t="shared" si="122"/>
        <v>0</v>
      </c>
      <c r="DM105" s="126">
        <f t="shared" si="123"/>
        <v>0</v>
      </c>
      <c r="DN105" s="126">
        <f t="shared" si="124"/>
        <v>-76.499563867627955</v>
      </c>
      <c r="DO105" s="126">
        <f t="shared" si="125"/>
        <v>0</v>
      </c>
      <c r="DP105" s="126">
        <f t="shared" si="126"/>
        <v>-39.645436132372033</v>
      </c>
      <c r="DQ105" s="126">
        <f t="shared" si="127"/>
        <v>0</v>
      </c>
      <c r="DR105" s="126">
        <f t="shared" si="128"/>
        <v>0</v>
      </c>
      <c r="DS105" s="126">
        <f t="shared" si="129"/>
        <v>-101.99941849017061</v>
      </c>
      <c r="DT105" s="126">
        <f t="shared" si="130"/>
        <v>0</v>
      </c>
      <c r="DU105" s="126">
        <f t="shared" si="131"/>
        <v>-52.86058150982938</v>
      </c>
      <c r="DV105" s="126">
        <f t="shared" si="132"/>
        <v>0</v>
      </c>
      <c r="DW105" s="126">
        <f t="shared" si="133"/>
        <v>0</v>
      </c>
    </row>
    <row r="106" spans="1:127" customFormat="1" ht="15" customHeight="1" x14ac:dyDescent="0.2">
      <c r="A106" s="163" t="s">
        <v>398</v>
      </c>
      <c r="B106" s="180" t="s">
        <v>388</v>
      </c>
      <c r="C106" s="180"/>
      <c r="D106" s="180" t="s">
        <v>314</v>
      </c>
      <c r="E106" s="180">
        <v>3</v>
      </c>
      <c r="F106" s="180">
        <v>338.9</v>
      </c>
      <c r="G106" s="165">
        <v>-1016.6999999999999</v>
      </c>
      <c r="H106" s="179">
        <v>-1016.6999999999999</v>
      </c>
      <c r="I106" s="153"/>
      <c r="J106" s="151" t="s">
        <v>148</v>
      </c>
      <c r="K106" s="151"/>
      <c r="L106" s="151"/>
      <c r="M106" s="151">
        <v>0.25</v>
      </c>
      <c r="N106" s="151"/>
      <c r="O106" s="151"/>
      <c r="P106" s="151">
        <v>0.25</v>
      </c>
      <c r="Q106" s="151"/>
      <c r="R106" s="151"/>
      <c r="S106" s="151">
        <v>0.25</v>
      </c>
      <c r="T106" s="151"/>
      <c r="U106" s="151"/>
      <c r="V106" s="151">
        <v>0.25</v>
      </c>
      <c r="W106" s="152">
        <v>1</v>
      </c>
      <c r="X106" s="157">
        <v>0</v>
      </c>
      <c r="Y106" s="157">
        <v>0</v>
      </c>
      <c r="Z106" s="157">
        <v>-254.17499999999998</v>
      </c>
      <c r="AA106" s="157">
        <v>0</v>
      </c>
      <c r="AB106" s="157">
        <v>0</v>
      </c>
      <c r="AC106" s="157">
        <v>-254.17499999999998</v>
      </c>
      <c r="AD106" s="157">
        <v>0</v>
      </c>
      <c r="AE106" s="157">
        <v>0</v>
      </c>
      <c r="AF106" s="157">
        <v>-254.17499999999998</v>
      </c>
      <c r="AG106" s="157">
        <v>0</v>
      </c>
      <c r="AH106" s="157">
        <v>0</v>
      </c>
      <c r="AI106" s="157">
        <v>-254.17499999999998</v>
      </c>
      <c r="AJ106" s="151">
        <v>0.65865567925978707</v>
      </c>
      <c r="AK106" s="151">
        <v>0.1605088772709985</v>
      </c>
      <c r="AL106" s="151">
        <v>7.8352587599718096E-2</v>
      </c>
      <c r="AM106" s="151">
        <v>5.2865946183018049E-2</v>
      </c>
      <c r="AN106" s="151">
        <v>3.7950243019811633E-2</v>
      </c>
      <c r="AO106" s="151"/>
      <c r="AP106" s="151">
        <v>1.1666666666666667E-2</v>
      </c>
      <c r="AQ106" s="151"/>
      <c r="AR106" s="151"/>
      <c r="AS106" s="152">
        <v>1</v>
      </c>
      <c r="AT106" s="159">
        <v>-669.65522910342543</v>
      </c>
      <c r="AU106" s="159">
        <v>-163.18937552142415</v>
      </c>
      <c r="AV106" s="159">
        <v>-79.661075812633385</v>
      </c>
      <c r="AW106" s="159">
        <v>-53.748807484274444</v>
      </c>
      <c r="AX106" s="159">
        <v>-38.584012078242488</v>
      </c>
      <c r="AY106" s="159">
        <v>0</v>
      </c>
      <c r="AZ106" s="159">
        <v>-11.861499999999999</v>
      </c>
      <c r="BA106" s="159">
        <v>0</v>
      </c>
      <c r="BB106" s="159">
        <v>0</v>
      </c>
      <c r="BC106" s="159">
        <v>-1016.6999999999999</v>
      </c>
      <c r="BD106" s="160">
        <v>-669.65522910342543</v>
      </c>
      <c r="BE106" s="160">
        <v>0</v>
      </c>
      <c r="BF106" s="160">
        <v>-347.04477089657445</v>
      </c>
      <c r="BG106" s="160">
        <v>0</v>
      </c>
      <c r="BH106" s="160">
        <v>0</v>
      </c>
      <c r="BI106" s="151">
        <v>60630000</v>
      </c>
      <c r="BJ106" s="122"/>
      <c r="BK106" s="122"/>
      <c r="BL106" s="122"/>
      <c r="BM106" s="122"/>
      <c r="BN106" s="122"/>
      <c r="BO106" s="122"/>
      <c r="BP106" s="126">
        <f t="shared" si="74"/>
        <v>0</v>
      </c>
      <c r="BQ106" s="126">
        <f t="shared" si="75"/>
        <v>0</v>
      </c>
      <c r="BR106" s="126">
        <f t="shared" si="76"/>
        <v>0</v>
      </c>
      <c r="BS106" s="126">
        <f t="shared" si="77"/>
        <v>0</v>
      </c>
      <c r="BT106" s="126">
        <f t="shared" si="78"/>
        <v>0</v>
      </c>
      <c r="BU106" s="126">
        <f t="shared" si="79"/>
        <v>0</v>
      </c>
      <c r="BV106" s="126">
        <f t="shared" si="80"/>
        <v>0</v>
      </c>
      <c r="BW106" s="126">
        <f t="shared" si="81"/>
        <v>0</v>
      </c>
      <c r="BX106" s="126">
        <f t="shared" si="82"/>
        <v>0</v>
      </c>
      <c r="BY106" s="126">
        <f t="shared" si="83"/>
        <v>0</v>
      </c>
      <c r="BZ106" s="126">
        <f t="shared" si="84"/>
        <v>-167.41380727585636</v>
      </c>
      <c r="CA106" s="126">
        <f t="shared" si="85"/>
        <v>0</v>
      </c>
      <c r="CB106" s="126">
        <f t="shared" si="86"/>
        <v>-86.761192724143612</v>
      </c>
      <c r="CC106" s="126">
        <f t="shared" si="87"/>
        <v>0</v>
      </c>
      <c r="CD106" s="126">
        <f t="shared" si="88"/>
        <v>0</v>
      </c>
      <c r="CE106" s="126">
        <f t="shared" si="89"/>
        <v>-167.41380727585636</v>
      </c>
      <c r="CF106" s="126">
        <f t="shared" si="90"/>
        <v>0</v>
      </c>
      <c r="CG106" s="126">
        <f t="shared" si="91"/>
        <v>-86.761192724143612</v>
      </c>
      <c r="CH106" s="126">
        <f t="shared" si="92"/>
        <v>0</v>
      </c>
      <c r="CI106" s="126">
        <f t="shared" si="93"/>
        <v>0</v>
      </c>
      <c r="CJ106" s="126">
        <f t="shared" si="94"/>
        <v>-167.41380727585636</v>
      </c>
      <c r="CK106" s="126">
        <f t="shared" si="95"/>
        <v>0</v>
      </c>
      <c r="CL106" s="126">
        <f t="shared" si="96"/>
        <v>-86.761192724143612</v>
      </c>
      <c r="CM106" s="126">
        <f t="shared" si="97"/>
        <v>0</v>
      </c>
      <c r="CN106" s="126">
        <f t="shared" si="98"/>
        <v>0</v>
      </c>
      <c r="CO106" s="126">
        <f t="shared" si="99"/>
        <v>-334.82761455171271</v>
      </c>
      <c r="CP106" s="126">
        <f t="shared" si="100"/>
        <v>0</v>
      </c>
      <c r="CQ106" s="126">
        <f t="shared" si="101"/>
        <v>-173.52238544828722</v>
      </c>
      <c r="CR106" s="126">
        <f t="shared" si="102"/>
        <v>0</v>
      </c>
      <c r="CS106" s="126">
        <f t="shared" si="103"/>
        <v>0</v>
      </c>
      <c r="CT106" s="126">
        <f t="shared" si="104"/>
        <v>-334.82761455171271</v>
      </c>
      <c r="CU106" s="126">
        <f t="shared" si="105"/>
        <v>0</v>
      </c>
      <c r="CV106" s="126">
        <f t="shared" si="106"/>
        <v>-173.52238544828722</v>
      </c>
      <c r="CW106" s="126">
        <f t="shared" si="107"/>
        <v>0</v>
      </c>
      <c r="CX106" s="126">
        <f t="shared" si="108"/>
        <v>0</v>
      </c>
      <c r="CY106" s="126">
        <f t="shared" si="109"/>
        <v>-334.82761455171271</v>
      </c>
      <c r="CZ106" s="126">
        <f t="shared" si="110"/>
        <v>0</v>
      </c>
      <c r="DA106" s="126">
        <f t="shared" si="111"/>
        <v>-173.52238544828722</v>
      </c>
      <c r="DB106" s="126">
        <f t="shared" si="112"/>
        <v>0</v>
      </c>
      <c r="DC106" s="126">
        <f t="shared" si="113"/>
        <v>0</v>
      </c>
      <c r="DD106" s="126">
        <f t="shared" si="114"/>
        <v>-502.24142182756907</v>
      </c>
      <c r="DE106" s="126">
        <f t="shared" si="115"/>
        <v>0</v>
      </c>
      <c r="DF106" s="126">
        <f t="shared" si="116"/>
        <v>-260.28357817243085</v>
      </c>
      <c r="DG106" s="126">
        <f t="shared" si="117"/>
        <v>0</v>
      </c>
      <c r="DH106" s="126">
        <f t="shared" si="118"/>
        <v>0</v>
      </c>
      <c r="DI106" s="126">
        <f t="shared" si="119"/>
        <v>-502.24142182756907</v>
      </c>
      <c r="DJ106" s="126">
        <f t="shared" si="120"/>
        <v>0</v>
      </c>
      <c r="DK106" s="126">
        <f t="shared" si="121"/>
        <v>-260.28357817243085</v>
      </c>
      <c r="DL106" s="126">
        <f t="shared" si="122"/>
        <v>0</v>
      </c>
      <c r="DM106" s="126">
        <f t="shared" si="123"/>
        <v>0</v>
      </c>
      <c r="DN106" s="126">
        <f t="shared" si="124"/>
        <v>-502.24142182756907</v>
      </c>
      <c r="DO106" s="126">
        <f t="shared" si="125"/>
        <v>0</v>
      </c>
      <c r="DP106" s="126">
        <f t="shared" si="126"/>
        <v>-260.28357817243085</v>
      </c>
      <c r="DQ106" s="126">
        <f t="shared" si="127"/>
        <v>0</v>
      </c>
      <c r="DR106" s="126">
        <f t="shared" si="128"/>
        <v>0</v>
      </c>
      <c r="DS106" s="126">
        <f t="shared" si="129"/>
        <v>-669.65522910342543</v>
      </c>
      <c r="DT106" s="126">
        <f t="shared" si="130"/>
        <v>0</v>
      </c>
      <c r="DU106" s="126">
        <f t="shared" si="131"/>
        <v>-347.04477089657445</v>
      </c>
      <c r="DV106" s="126">
        <f t="shared" si="132"/>
        <v>0</v>
      </c>
      <c r="DW106" s="126">
        <f t="shared" si="133"/>
        <v>0</v>
      </c>
    </row>
    <row r="107" spans="1:127" customFormat="1" ht="15" customHeight="1" x14ac:dyDescent="0.2">
      <c r="A107" s="163" t="s">
        <v>399</v>
      </c>
      <c r="B107" s="180" t="s">
        <v>388</v>
      </c>
      <c r="C107" s="180"/>
      <c r="D107" s="180" t="s">
        <v>314</v>
      </c>
      <c r="E107" s="180">
        <v>10</v>
      </c>
      <c r="F107" s="180">
        <v>35</v>
      </c>
      <c r="G107" s="165">
        <v>-350</v>
      </c>
      <c r="H107" s="179">
        <v>-350</v>
      </c>
      <c r="I107" s="153"/>
      <c r="J107" s="151" t="s">
        <v>148</v>
      </c>
      <c r="K107" s="151"/>
      <c r="L107" s="151"/>
      <c r="M107" s="151">
        <v>0.25</v>
      </c>
      <c r="N107" s="151"/>
      <c r="O107" s="151"/>
      <c r="P107" s="151">
        <v>0.25</v>
      </c>
      <c r="Q107" s="151"/>
      <c r="R107" s="151"/>
      <c r="S107" s="151">
        <v>0.25</v>
      </c>
      <c r="T107" s="151"/>
      <c r="U107" s="151"/>
      <c r="V107" s="151">
        <v>0.25</v>
      </c>
      <c r="W107" s="152">
        <v>1</v>
      </c>
      <c r="X107" s="157">
        <v>0</v>
      </c>
      <c r="Y107" s="157">
        <v>0</v>
      </c>
      <c r="Z107" s="157">
        <v>-87.5</v>
      </c>
      <c r="AA107" s="157">
        <v>0</v>
      </c>
      <c r="AB107" s="157">
        <v>0</v>
      </c>
      <c r="AC107" s="157">
        <v>-87.5</v>
      </c>
      <c r="AD107" s="157">
        <v>0</v>
      </c>
      <c r="AE107" s="157">
        <v>0</v>
      </c>
      <c r="AF107" s="157">
        <v>-87.5</v>
      </c>
      <c r="AG107" s="157">
        <v>0</v>
      </c>
      <c r="AH107" s="157">
        <v>0</v>
      </c>
      <c r="AI107" s="157">
        <v>-87.5</v>
      </c>
      <c r="AJ107" s="151">
        <v>0.65865567925978707</v>
      </c>
      <c r="AK107" s="151">
        <v>0.160508877270998</v>
      </c>
      <c r="AL107" s="151">
        <v>7.8352587599718096E-2</v>
      </c>
      <c r="AM107" s="151">
        <v>5.2865946183018001E-2</v>
      </c>
      <c r="AN107" s="151">
        <v>3.7950243019811598E-2</v>
      </c>
      <c r="AO107" s="151"/>
      <c r="AP107" s="151">
        <v>1.16666666666667E-2</v>
      </c>
      <c r="AQ107" s="151"/>
      <c r="AR107" s="151"/>
      <c r="AS107" s="152">
        <v>0.99999999999999944</v>
      </c>
      <c r="AT107" s="159">
        <v>-230.52948774092548</v>
      </c>
      <c r="AU107" s="159">
        <v>-56.178107044849298</v>
      </c>
      <c r="AV107" s="159">
        <v>-27.423405659901334</v>
      </c>
      <c r="AW107" s="159">
        <v>-18.503081164056301</v>
      </c>
      <c r="AX107" s="159">
        <v>-13.28258505693406</v>
      </c>
      <c r="AY107" s="159">
        <v>0</v>
      </c>
      <c r="AZ107" s="159">
        <v>-4.0833333333333455</v>
      </c>
      <c r="BA107" s="159">
        <v>0</v>
      </c>
      <c r="BB107" s="159">
        <v>0</v>
      </c>
      <c r="BC107" s="159">
        <v>-349.99999999999983</v>
      </c>
      <c r="BD107" s="160">
        <v>-230.52948774092548</v>
      </c>
      <c r="BE107" s="160">
        <v>0</v>
      </c>
      <c r="BF107" s="160">
        <v>-119.47051225907433</v>
      </c>
      <c r="BG107" s="160">
        <v>0</v>
      </c>
      <c r="BH107" s="160">
        <v>0</v>
      </c>
      <c r="BI107" s="151">
        <v>60630000</v>
      </c>
      <c r="BJ107" s="122"/>
      <c r="BK107" s="122"/>
      <c r="BL107" s="122"/>
      <c r="BM107" s="122"/>
      <c r="BN107" s="122"/>
      <c r="BO107" s="122"/>
      <c r="BP107" s="126">
        <f t="shared" si="74"/>
        <v>0</v>
      </c>
      <c r="BQ107" s="126">
        <f t="shared" si="75"/>
        <v>0</v>
      </c>
      <c r="BR107" s="126">
        <f t="shared" si="76"/>
        <v>0</v>
      </c>
      <c r="BS107" s="126">
        <f t="shared" si="77"/>
        <v>0</v>
      </c>
      <c r="BT107" s="126">
        <f t="shared" si="78"/>
        <v>0</v>
      </c>
      <c r="BU107" s="126">
        <f t="shared" si="79"/>
        <v>0</v>
      </c>
      <c r="BV107" s="126">
        <f t="shared" si="80"/>
        <v>0</v>
      </c>
      <c r="BW107" s="126">
        <f t="shared" si="81"/>
        <v>0</v>
      </c>
      <c r="BX107" s="126">
        <f t="shared" si="82"/>
        <v>0</v>
      </c>
      <c r="BY107" s="126">
        <f t="shared" si="83"/>
        <v>0</v>
      </c>
      <c r="BZ107" s="126">
        <f t="shared" si="84"/>
        <v>-57.632371935231369</v>
      </c>
      <c r="CA107" s="126">
        <f t="shared" si="85"/>
        <v>0</v>
      </c>
      <c r="CB107" s="126">
        <f t="shared" si="86"/>
        <v>-29.867628064768581</v>
      </c>
      <c r="CC107" s="126">
        <f t="shared" si="87"/>
        <v>0</v>
      </c>
      <c r="CD107" s="126">
        <f t="shared" si="88"/>
        <v>0</v>
      </c>
      <c r="CE107" s="126">
        <f t="shared" si="89"/>
        <v>-57.632371935231369</v>
      </c>
      <c r="CF107" s="126">
        <f t="shared" si="90"/>
        <v>0</v>
      </c>
      <c r="CG107" s="126">
        <f t="shared" si="91"/>
        <v>-29.867628064768581</v>
      </c>
      <c r="CH107" s="126">
        <f t="shared" si="92"/>
        <v>0</v>
      </c>
      <c r="CI107" s="126">
        <f t="shared" si="93"/>
        <v>0</v>
      </c>
      <c r="CJ107" s="126">
        <f t="shared" si="94"/>
        <v>-57.632371935231369</v>
      </c>
      <c r="CK107" s="126">
        <f t="shared" si="95"/>
        <v>0</v>
      </c>
      <c r="CL107" s="126">
        <f t="shared" si="96"/>
        <v>-29.867628064768581</v>
      </c>
      <c r="CM107" s="126">
        <f t="shared" si="97"/>
        <v>0</v>
      </c>
      <c r="CN107" s="126">
        <f t="shared" si="98"/>
        <v>0</v>
      </c>
      <c r="CO107" s="126">
        <f t="shared" si="99"/>
        <v>-115.26474387046274</v>
      </c>
      <c r="CP107" s="126">
        <f t="shared" si="100"/>
        <v>0</v>
      </c>
      <c r="CQ107" s="126">
        <f t="shared" si="101"/>
        <v>-59.735256129537163</v>
      </c>
      <c r="CR107" s="126">
        <f t="shared" si="102"/>
        <v>0</v>
      </c>
      <c r="CS107" s="126">
        <f t="shared" si="103"/>
        <v>0</v>
      </c>
      <c r="CT107" s="126">
        <f t="shared" si="104"/>
        <v>-115.26474387046274</v>
      </c>
      <c r="CU107" s="126">
        <f t="shared" si="105"/>
        <v>0</v>
      </c>
      <c r="CV107" s="126">
        <f t="shared" si="106"/>
        <v>-59.735256129537163</v>
      </c>
      <c r="CW107" s="126">
        <f t="shared" si="107"/>
        <v>0</v>
      </c>
      <c r="CX107" s="126">
        <f t="shared" si="108"/>
        <v>0</v>
      </c>
      <c r="CY107" s="126">
        <f t="shared" si="109"/>
        <v>-115.26474387046274</v>
      </c>
      <c r="CZ107" s="126">
        <f t="shared" si="110"/>
        <v>0</v>
      </c>
      <c r="DA107" s="126">
        <f t="shared" si="111"/>
        <v>-59.735256129537163</v>
      </c>
      <c r="DB107" s="126">
        <f t="shared" si="112"/>
        <v>0</v>
      </c>
      <c r="DC107" s="126">
        <f t="shared" si="113"/>
        <v>0</v>
      </c>
      <c r="DD107" s="126">
        <f t="shared" si="114"/>
        <v>-172.89711580569411</v>
      </c>
      <c r="DE107" s="126">
        <f t="shared" si="115"/>
        <v>0</v>
      </c>
      <c r="DF107" s="126">
        <f t="shared" si="116"/>
        <v>-89.602884194305744</v>
      </c>
      <c r="DG107" s="126">
        <f t="shared" si="117"/>
        <v>0</v>
      </c>
      <c r="DH107" s="126">
        <f t="shared" si="118"/>
        <v>0</v>
      </c>
      <c r="DI107" s="126">
        <f t="shared" si="119"/>
        <v>-172.89711580569411</v>
      </c>
      <c r="DJ107" s="126">
        <f t="shared" si="120"/>
        <v>0</v>
      </c>
      <c r="DK107" s="126">
        <f t="shared" si="121"/>
        <v>-89.602884194305744</v>
      </c>
      <c r="DL107" s="126">
        <f t="shared" si="122"/>
        <v>0</v>
      </c>
      <c r="DM107" s="126">
        <f t="shared" si="123"/>
        <v>0</v>
      </c>
      <c r="DN107" s="126">
        <f t="shared" si="124"/>
        <v>-172.89711580569411</v>
      </c>
      <c r="DO107" s="126">
        <f t="shared" si="125"/>
        <v>0</v>
      </c>
      <c r="DP107" s="126">
        <f t="shared" si="126"/>
        <v>-89.602884194305744</v>
      </c>
      <c r="DQ107" s="126">
        <f t="shared" si="127"/>
        <v>0</v>
      </c>
      <c r="DR107" s="126">
        <f t="shared" si="128"/>
        <v>0</v>
      </c>
      <c r="DS107" s="126">
        <f t="shared" si="129"/>
        <v>-230.52948774092548</v>
      </c>
      <c r="DT107" s="126">
        <f t="shared" si="130"/>
        <v>0</v>
      </c>
      <c r="DU107" s="126">
        <f t="shared" si="131"/>
        <v>-119.47051225907433</v>
      </c>
      <c r="DV107" s="126">
        <f t="shared" si="132"/>
        <v>0</v>
      </c>
      <c r="DW107" s="126">
        <f t="shared" si="133"/>
        <v>0</v>
      </c>
    </row>
    <row r="108" spans="1:127" customFormat="1" ht="15" customHeight="1" x14ac:dyDescent="0.2">
      <c r="A108" s="163" t="s">
        <v>400</v>
      </c>
      <c r="B108" s="180" t="s">
        <v>388</v>
      </c>
      <c r="C108" s="180"/>
      <c r="D108" s="180" t="s">
        <v>314</v>
      </c>
      <c r="E108" s="180">
        <v>3</v>
      </c>
      <c r="F108" s="180">
        <v>100</v>
      </c>
      <c r="G108" s="165">
        <v>-300</v>
      </c>
      <c r="H108" s="179">
        <v>-300</v>
      </c>
      <c r="I108" s="153"/>
      <c r="J108" s="151" t="s">
        <v>148</v>
      </c>
      <c r="K108" s="151"/>
      <c r="L108" s="151"/>
      <c r="M108" s="151">
        <v>0.25</v>
      </c>
      <c r="N108" s="151"/>
      <c r="O108" s="151"/>
      <c r="P108" s="151">
        <v>0.25</v>
      </c>
      <c r="Q108" s="151"/>
      <c r="R108" s="151"/>
      <c r="S108" s="151">
        <v>0.25</v>
      </c>
      <c r="T108" s="151"/>
      <c r="U108" s="151"/>
      <c r="V108" s="151">
        <v>0.25</v>
      </c>
      <c r="W108" s="152">
        <v>1</v>
      </c>
      <c r="X108" s="157">
        <v>0</v>
      </c>
      <c r="Y108" s="157">
        <v>0</v>
      </c>
      <c r="Z108" s="157">
        <v>-75</v>
      </c>
      <c r="AA108" s="157">
        <v>0</v>
      </c>
      <c r="AB108" s="157">
        <v>0</v>
      </c>
      <c r="AC108" s="157">
        <v>-75</v>
      </c>
      <c r="AD108" s="157">
        <v>0</v>
      </c>
      <c r="AE108" s="157">
        <v>0</v>
      </c>
      <c r="AF108" s="157">
        <v>-75</v>
      </c>
      <c r="AG108" s="157">
        <v>0</v>
      </c>
      <c r="AH108" s="157">
        <v>0</v>
      </c>
      <c r="AI108" s="157">
        <v>-75</v>
      </c>
      <c r="AJ108" s="151">
        <v>0.65865567925978707</v>
      </c>
      <c r="AK108" s="151">
        <v>0.160508877270998</v>
      </c>
      <c r="AL108" s="151">
        <v>7.8352587599718096E-2</v>
      </c>
      <c r="AM108" s="151">
        <v>5.2865946183018001E-2</v>
      </c>
      <c r="AN108" s="151">
        <v>3.7950243019811598E-2</v>
      </c>
      <c r="AO108" s="151"/>
      <c r="AP108" s="151">
        <v>1.16666666666667E-2</v>
      </c>
      <c r="AQ108" s="151"/>
      <c r="AR108" s="151"/>
      <c r="AS108" s="152">
        <v>0.99999999999999944</v>
      </c>
      <c r="AT108" s="159">
        <v>-197.59670377793611</v>
      </c>
      <c r="AU108" s="159">
        <v>-48.152663181299395</v>
      </c>
      <c r="AV108" s="159">
        <v>-23.50577627991543</v>
      </c>
      <c r="AW108" s="159">
        <v>-15.8597838549054</v>
      </c>
      <c r="AX108" s="159">
        <v>-11.385072905943479</v>
      </c>
      <c r="AY108" s="159">
        <v>0</v>
      </c>
      <c r="AZ108" s="159">
        <v>-3.5000000000000102</v>
      </c>
      <c r="BA108" s="159">
        <v>0</v>
      </c>
      <c r="BB108" s="159">
        <v>0</v>
      </c>
      <c r="BC108" s="159">
        <v>-299.99999999999983</v>
      </c>
      <c r="BD108" s="160">
        <v>-197.59670377793611</v>
      </c>
      <c r="BE108" s="160">
        <v>0</v>
      </c>
      <c r="BF108" s="160">
        <v>-102.40329622206372</v>
      </c>
      <c r="BG108" s="160">
        <v>0</v>
      </c>
      <c r="BH108" s="160">
        <v>0</v>
      </c>
      <c r="BI108" s="151">
        <v>60630000</v>
      </c>
      <c r="BJ108" s="122"/>
      <c r="BK108" s="122"/>
      <c r="BL108" s="122"/>
      <c r="BM108" s="122"/>
      <c r="BN108" s="122"/>
      <c r="BO108" s="122"/>
      <c r="BP108" s="126">
        <f t="shared" si="74"/>
        <v>0</v>
      </c>
      <c r="BQ108" s="126">
        <f t="shared" si="75"/>
        <v>0</v>
      </c>
      <c r="BR108" s="126">
        <f t="shared" si="76"/>
        <v>0</v>
      </c>
      <c r="BS108" s="126">
        <f t="shared" si="77"/>
        <v>0</v>
      </c>
      <c r="BT108" s="126">
        <f t="shared" si="78"/>
        <v>0</v>
      </c>
      <c r="BU108" s="126">
        <f t="shared" si="79"/>
        <v>0</v>
      </c>
      <c r="BV108" s="126">
        <f t="shared" si="80"/>
        <v>0</v>
      </c>
      <c r="BW108" s="126">
        <f t="shared" si="81"/>
        <v>0</v>
      </c>
      <c r="BX108" s="126">
        <f t="shared" si="82"/>
        <v>0</v>
      </c>
      <c r="BY108" s="126">
        <f t="shared" si="83"/>
        <v>0</v>
      </c>
      <c r="BZ108" s="126">
        <f t="shared" si="84"/>
        <v>-49.399175944484028</v>
      </c>
      <c r="CA108" s="126">
        <f t="shared" si="85"/>
        <v>0</v>
      </c>
      <c r="CB108" s="126">
        <f t="shared" si="86"/>
        <v>-25.600824055515929</v>
      </c>
      <c r="CC108" s="126">
        <f t="shared" si="87"/>
        <v>0</v>
      </c>
      <c r="CD108" s="126">
        <f t="shared" si="88"/>
        <v>0</v>
      </c>
      <c r="CE108" s="126">
        <f t="shared" si="89"/>
        <v>-49.399175944484028</v>
      </c>
      <c r="CF108" s="126">
        <f t="shared" si="90"/>
        <v>0</v>
      </c>
      <c r="CG108" s="126">
        <f t="shared" si="91"/>
        <v>-25.600824055515929</v>
      </c>
      <c r="CH108" s="126">
        <f t="shared" si="92"/>
        <v>0</v>
      </c>
      <c r="CI108" s="126">
        <f t="shared" si="93"/>
        <v>0</v>
      </c>
      <c r="CJ108" s="126">
        <f t="shared" si="94"/>
        <v>-49.399175944484028</v>
      </c>
      <c r="CK108" s="126">
        <f t="shared" si="95"/>
        <v>0</v>
      </c>
      <c r="CL108" s="126">
        <f t="shared" si="96"/>
        <v>-25.600824055515929</v>
      </c>
      <c r="CM108" s="126">
        <f t="shared" si="97"/>
        <v>0</v>
      </c>
      <c r="CN108" s="126">
        <f t="shared" si="98"/>
        <v>0</v>
      </c>
      <c r="CO108" s="126">
        <f t="shared" si="99"/>
        <v>-98.798351888968057</v>
      </c>
      <c r="CP108" s="126">
        <f t="shared" si="100"/>
        <v>0</v>
      </c>
      <c r="CQ108" s="126">
        <f t="shared" si="101"/>
        <v>-51.201648111031858</v>
      </c>
      <c r="CR108" s="126">
        <f t="shared" si="102"/>
        <v>0</v>
      </c>
      <c r="CS108" s="126">
        <f t="shared" si="103"/>
        <v>0</v>
      </c>
      <c r="CT108" s="126">
        <f t="shared" si="104"/>
        <v>-98.798351888968057</v>
      </c>
      <c r="CU108" s="126">
        <f t="shared" si="105"/>
        <v>0</v>
      </c>
      <c r="CV108" s="126">
        <f t="shared" si="106"/>
        <v>-51.201648111031858</v>
      </c>
      <c r="CW108" s="126">
        <f t="shared" si="107"/>
        <v>0</v>
      </c>
      <c r="CX108" s="126">
        <f t="shared" si="108"/>
        <v>0</v>
      </c>
      <c r="CY108" s="126">
        <f t="shared" si="109"/>
        <v>-98.798351888968057</v>
      </c>
      <c r="CZ108" s="126">
        <f t="shared" si="110"/>
        <v>0</v>
      </c>
      <c r="DA108" s="126">
        <f t="shared" si="111"/>
        <v>-51.201648111031858</v>
      </c>
      <c r="DB108" s="126">
        <f t="shared" si="112"/>
        <v>0</v>
      </c>
      <c r="DC108" s="126">
        <f t="shared" si="113"/>
        <v>0</v>
      </c>
      <c r="DD108" s="126">
        <f t="shared" si="114"/>
        <v>-148.19752783345209</v>
      </c>
      <c r="DE108" s="126">
        <f t="shared" si="115"/>
        <v>0</v>
      </c>
      <c r="DF108" s="126">
        <f t="shared" si="116"/>
        <v>-76.802472166547787</v>
      </c>
      <c r="DG108" s="126">
        <f t="shared" si="117"/>
        <v>0</v>
      </c>
      <c r="DH108" s="126">
        <f t="shared" si="118"/>
        <v>0</v>
      </c>
      <c r="DI108" s="126">
        <f t="shared" si="119"/>
        <v>-148.19752783345209</v>
      </c>
      <c r="DJ108" s="126">
        <f t="shared" si="120"/>
        <v>0</v>
      </c>
      <c r="DK108" s="126">
        <f t="shared" si="121"/>
        <v>-76.802472166547787</v>
      </c>
      <c r="DL108" s="126">
        <f t="shared" si="122"/>
        <v>0</v>
      </c>
      <c r="DM108" s="126">
        <f t="shared" si="123"/>
        <v>0</v>
      </c>
      <c r="DN108" s="126">
        <f t="shared" si="124"/>
        <v>-148.19752783345209</v>
      </c>
      <c r="DO108" s="126">
        <f t="shared" si="125"/>
        <v>0</v>
      </c>
      <c r="DP108" s="126">
        <f t="shared" si="126"/>
        <v>-76.802472166547787</v>
      </c>
      <c r="DQ108" s="126">
        <f t="shared" si="127"/>
        <v>0</v>
      </c>
      <c r="DR108" s="126">
        <f t="shared" si="128"/>
        <v>0</v>
      </c>
      <c r="DS108" s="126">
        <f t="shared" si="129"/>
        <v>-197.59670377793611</v>
      </c>
      <c r="DT108" s="126">
        <f t="shared" si="130"/>
        <v>0</v>
      </c>
      <c r="DU108" s="126">
        <f t="shared" si="131"/>
        <v>-102.40329622206372</v>
      </c>
      <c r="DV108" s="126">
        <f t="shared" si="132"/>
        <v>0</v>
      </c>
      <c r="DW108" s="126">
        <f t="shared" si="133"/>
        <v>0</v>
      </c>
    </row>
    <row r="109" spans="1:127" customFormat="1" ht="15" customHeight="1" x14ac:dyDescent="0.2">
      <c r="A109" s="163" t="s">
        <v>401</v>
      </c>
      <c r="B109" s="180" t="s">
        <v>388</v>
      </c>
      <c r="C109" s="180"/>
      <c r="D109" s="180" t="s">
        <v>314</v>
      </c>
      <c r="E109" s="180">
        <v>0</v>
      </c>
      <c r="F109" s="180">
        <v>263</v>
      </c>
      <c r="G109" s="165">
        <v>0</v>
      </c>
      <c r="H109" s="179">
        <v>0</v>
      </c>
      <c r="I109" s="153"/>
      <c r="J109" s="151" t="s">
        <v>148</v>
      </c>
      <c r="K109" s="151"/>
      <c r="L109" s="151"/>
      <c r="M109" s="151">
        <v>1</v>
      </c>
      <c r="N109" s="151"/>
      <c r="O109" s="151"/>
      <c r="P109" s="151"/>
      <c r="Q109" s="151"/>
      <c r="R109" s="151"/>
      <c r="S109" s="151"/>
      <c r="T109" s="151"/>
      <c r="U109" s="151"/>
      <c r="V109" s="151"/>
      <c r="W109" s="152">
        <v>1</v>
      </c>
      <c r="X109" s="157">
        <v>0</v>
      </c>
      <c r="Y109" s="157">
        <v>0</v>
      </c>
      <c r="Z109" s="157">
        <v>0</v>
      </c>
      <c r="AA109" s="157">
        <v>0</v>
      </c>
      <c r="AB109" s="157">
        <v>0</v>
      </c>
      <c r="AC109" s="157">
        <v>0</v>
      </c>
      <c r="AD109" s="157">
        <v>0</v>
      </c>
      <c r="AE109" s="157">
        <v>0</v>
      </c>
      <c r="AF109" s="157">
        <v>0</v>
      </c>
      <c r="AG109" s="157">
        <v>0</v>
      </c>
      <c r="AH109" s="157">
        <v>0</v>
      </c>
      <c r="AI109" s="157">
        <v>0</v>
      </c>
      <c r="AJ109" s="151">
        <v>0.20877363022348897</v>
      </c>
      <c r="AK109" s="151">
        <v>0.3852213054503964</v>
      </c>
      <c r="AL109" s="151">
        <v>0.18804621023932344</v>
      </c>
      <c r="AM109" s="151">
        <v>0.12687827083924333</v>
      </c>
      <c r="AN109" s="151">
        <v>9.1080583247547919E-2</v>
      </c>
      <c r="AO109" s="151"/>
      <c r="AP109" s="151"/>
      <c r="AQ109" s="151"/>
      <c r="AR109" s="151"/>
      <c r="AS109" s="152">
        <v>1</v>
      </c>
      <c r="AT109" s="159">
        <v>0</v>
      </c>
      <c r="AU109" s="159">
        <v>0</v>
      </c>
      <c r="AV109" s="159">
        <v>0</v>
      </c>
      <c r="AW109" s="159">
        <v>0</v>
      </c>
      <c r="AX109" s="159">
        <v>0</v>
      </c>
      <c r="AY109" s="159">
        <v>0</v>
      </c>
      <c r="AZ109" s="159">
        <v>0</v>
      </c>
      <c r="BA109" s="159">
        <v>0</v>
      </c>
      <c r="BB109" s="159">
        <v>0</v>
      </c>
      <c r="BC109" s="159">
        <v>0</v>
      </c>
      <c r="BD109" s="160">
        <v>0</v>
      </c>
      <c r="BE109" s="160">
        <v>0</v>
      </c>
      <c r="BF109" s="160">
        <v>0</v>
      </c>
      <c r="BG109" s="160">
        <v>0</v>
      </c>
      <c r="BH109" s="160">
        <v>0</v>
      </c>
      <c r="BI109" s="151">
        <v>60630000</v>
      </c>
      <c r="BJ109" s="122"/>
      <c r="BK109" s="122"/>
      <c r="BL109" s="122"/>
      <c r="BM109" s="122"/>
      <c r="BN109" s="122"/>
      <c r="BO109" s="122"/>
      <c r="BP109" s="126">
        <f t="shared" si="74"/>
        <v>0</v>
      </c>
      <c r="BQ109" s="126">
        <f t="shared" si="75"/>
        <v>0</v>
      </c>
      <c r="BR109" s="126">
        <f t="shared" si="76"/>
        <v>0</v>
      </c>
      <c r="BS109" s="126">
        <f t="shared" si="77"/>
        <v>0</v>
      </c>
      <c r="BT109" s="126">
        <f t="shared" si="78"/>
        <v>0</v>
      </c>
      <c r="BU109" s="126">
        <f t="shared" si="79"/>
        <v>0</v>
      </c>
      <c r="BV109" s="126">
        <f t="shared" si="80"/>
        <v>0</v>
      </c>
      <c r="BW109" s="126">
        <f t="shared" si="81"/>
        <v>0</v>
      </c>
      <c r="BX109" s="126">
        <f t="shared" si="82"/>
        <v>0</v>
      </c>
      <c r="BY109" s="126">
        <f t="shared" si="83"/>
        <v>0</v>
      </c>
      <c r="BZ109" s="126">
        <f t="shared" si="84"/>
        <v>0</v>
      </c>
      <c r="CA109" s="126">
        <f t="shared" si="85"/>
        <v>0</v>
      </c>
      <c r="CB109" s="126">
        <f t="shared" si="86"/>
        <v>0</v>
      </c>
      <c r="CC109" s="126">
        <f t="shared" si="87"/>
        <v>0</v>
      </c>
      <c r="CD109" s="126">
        <f t="shared" si="88"/>
        <v>0</v>
      </c>
      <c r="CE109" s="126">
        <f t="shared" si="89"/>
        <v>0</v>
      </c>
      <c r="CF109" s="126">
        <f t="shared" si="90"/>
        <v>0</v>
      </c>
      <c r="CG109" s="126">
        <f t="shared" si="91"/>
        <v>0</v>
      </c>
      <c r="CH109" s="126">
        <f t="shared" si="92"/>
        <v>0</v>
      </c>
      <c r="CI109" s="126">
        <f t="shared" si="93"/>
        <v>0</v>
      </c>
      <c r="CJ109" s="126">
        <f t="shared" si="94"/>
        <v>0</v>
      </c>
      <c r="CK109" s="126">
        <f t="shared" si="95"/>
        <v>0</v>
      </c>
      <c r="CL109" s="126">
        <f t="shared" si="96"/>
        <v>0</v>
      </c>
      <c r="CM109" s="126">
        <f t="shared" si="97"/>
        <v>0</v>
      </c>
      <c r="CN109" s="126">
        <f t="shared" si="98"/>
        <v>0</v>
      </c>
      <c r="CO109" s="126">
        <f t="shared" si="99"/>
        <v>0</v>
      </c>
      <c r="CP109" s="126">
        <f t="shared" si="100"/>
        <v>0</v>
      </c>
      <c r="CQ109" s="126">
        <f t="shared" si="101"/>
        <v>0</v>
      </c>
      <c r="CR109" s="126">
        <f t="shared" si="102"/>
        <v>0</v>
      </c>
      <c r="CS109" s="126">
        <f t="shared" si="103"/>
        <v>0</v>
      </c>
      <c r="CT109" s="126">
        <f t="shared" si="104"/>
        <v>0</v>
      </c>
      <c r="CU109" s="126">
        <f t="shared" si="105"/>
        <v>0</v>
      </c>
      <c r="CV109" s="126">
        <f t="shared" si="106"/>
        <v>0</v>
      </c>
      <c r="CW109" s="126">
        <f t="shared" si="107"/>
        <v>0</v>
      </c>
      <c r="CX109" s="126">
        <f t="shared" si="108"/>
        <v>0</v>
      </c>
      <c r="CY109" s="126">
        <f t="shared" si="109"/>
        <v>0</v>
      </c>
      <c r="CZ109" s="126">
        <f t="shared" si="110"/>
        <v>0</v>
      </c>
      <c r="DA109" s="126">
        <f t="shared" si="111"/>
        <v>0</v>
      </c>
      <c r="DB109" s="126">
        <f t="shared" si="112"/>
        <v>0</v>
      </c>
      <c r="DC109" s="126">
        <f t="shared" si="113"/>
        <v>0</v>
      </c>
      <c r="DD109" s="126">
        <f t="shared" si="114"/>
        <v>0</v>
      </c>
      <c r="DE109" s="126">
        <f t="shared" si="115"/>
        <v>0</v>
      </c>
      <c r="DF109" s="126">
        <f t="shared" si="116"/>
        <v>0</v>
      </c>
      <c r="DG109" s="126">
        <f t="shared" si="117"/>
        <v>0</v>
      </c>
      <c r="DH109" s="126">
        <f t="shared" si="118"/>
        <v>0</v>
      </c>
      <c r="DI109" s="126">
        <f t="shared" si="119"/>
        <v>0</v>
      </c>
      <c r="DJ109" s="126">
        <f t="shared" si="120"/>
        <v>0</v>
      </c>
      <c r="DK109" s="126">
        <f t="shared" si="121"/>
        <v>0</v>
      </c>
      <c r="DL109" s="126">
        <f t="shared" si="122"/>
        <v>0</v>
      </c>
      <c r="DM109" s="126">
        <f t="shared" si="123"/>
        <v>0</v>
      </c>
      <c r="DN109" s="126">
        <f t="shared" si="124"/>
        <v>0</v>
      </c>
      <c r="DO109" s="126">
        <f t="shared" si="125"/>
        <v>0</v>
      </c>
      <c r="DP109" s="126">
        <f t="shared" si="126"/>
        <v>0</v>
      </c>
      <c r="DQ109" s="126">
        <f t="shared" si="127"/>
        <v>0</v>
      </c>
      <c r="DR109" s="126">
        <f t="shared" si="128"/>
        <v>0</v>
      </c>
      <c r="DS109" s="126">
        <f t="shared" si="129"/>
        <v>0</v>
      </c>
      <c r="DT109" s="126">
        <f t="shared" si="130"/>
        <v>0</v>
      </c>
      <c r="DU109" s="126">
        <f t="shared" si="131"/>
        <v>0</v>
      </c>
      <c r="DV109" s="126">
        <f t="shared" si="132"/>
        <v>0</v>
      </c>
      <c r="DW109" s="126">
        <f t="shared" si="133"/>
        <v>0</v>
      </c>
    </row>
    <row r="110" spans="1:127" customFormat="1" ht="15" customHeight="1" x14ac:dyDescent="0.2">
      <c r="A110" s="163" t="s">
        <v>402</v>
      </c>
      <c r="B110" s="180" t="s">
        <v>388</v>
      </c>
      <c r="C110" s="180"/>
      <c r="D110" s="180" t="s">
        <v>314</v>
      </c>
      <c r="E110" s="180">
        <v>1</v>
      </c>
      <c r="F110" s="180">
        <v>1015</v>
      </c>
      <c r="G110" s="165">
        <v>-1015</v>
      </c>
      <c r="H110" s="179">
        <v>-1015</v>
      </c>
      <c r="I110" s="153"/>
      <c r="J110" s="151" t="s">
        <v>151</v>
      </c>
      <c r="K110" s="151"/>
      <c r="L110" s="151"/>
      <c r="M110" s="151"/>
      <c r="N110" s="151"/>
      <c r="O110" s="151"/>
      <c r="P110" s="151"/>
      <c r="Q110" s="151"/>
      <c r="R110" s="151"/>
      <c r="S110" s="151"/>
      <c r="T110" s="151">
        <v>1</v>
      </c>
      <c r="U110" s="151"/>
      <c r="V110" s="151"/>
      <c r="W110" s="152">
        <v>1</v>
      </c>
      <c r="X110" s="157">
        <v>0</v>
      </c>
      <c r="Y110" s="157">
        <v>0</v>
      </c>
      <c r="Z110" s="157">
        <v>0</v>
      </c>
      <c r="AA110" s="157">
        <v>0</v>
      </c>
      <c r="AB110" s="157">
        <v>0</v>
      </c>
      <c r="AC110" s="157">
        <v>0</v>
      </c>
      <c r="AD110" s="157">
        <v>0</v>
      </c>
      <c r="AE110" s="157">
        <v>0</v>
      </c>
      <c r="AF110" s="157">
        <v>0</v>
      </c>
      <c r="AG110" s="157">
        <v>-1015</v>
      </c>
      <c r="AH110" s="157">
        <v>0</v>
      </c>
      <c r="AI110" s="157">
        <v>0</v>
      </c>
      <c r="AJ110" s="151">
        <v>0.65865567925978707</v>
      </c>
      <c r="AK110" s="151">
        <v>0.160508877270998</v>
      </c>
      <c r="AL110" s="151">
        <v>7.8352587599718096E-2</v>
      </c>
      <c r="AM110" s="151">
        <v>5.2865946183018001E-2</v>
      </c>
      <c r="AN110" s="151">
        <v>3.7950243019811598E-2</v>
      </c>
      <c r="AO110" s="151"/>
      <c r="AP110" s="151">
        <v>1.16666666666667E-2</v>
      </c>
      <c r="AQ110" s="151"/>
      <c r="AR110" s="151"/>
      <c r="AS110" s="152">
        <v>0.99999999999999944</v>
      </c>
      <c r="AT110" s="159">
        <v>-668.5355144486839</v>
      </c>
      <c r="AU110" s="159">
        <v>-162.91651043006297</v>
      </c>
      <c r="AV110" s="159">
        <v>-79.527876413713869</v>
      </c>
      <c r="AW110" s="159">
        <v>-53.658935375763271</v>
      </c>
      <c r="AX110" s="159">
        <v>-38.519496665108775</v>
      </c>
      <c r="AY110" s="159">
        <v>0</v>
      </c>
      <c r="AZ110" s="159">
        <v>-11.841666666666701</v>
      </c>
      <c r="BA110" s="159">
        <v>0</v>
      </c>
      <c r="BB110" s="159">
        <v>0</v>
      </c>
      <c r="BC110" s="159">
        <v>-1014.9999999999995</v>
      </c>
      <c r="BD110" s="160">
        <v>-668.5355144486839</v>
      </c>
      <c r="BE110" s="160">
        <v>0</v>
      </c>
      <c r="BF110" s="160">
        <v>-346.46448555131559</v>
      </c>
      <c r="BG110" s="160">
        <v>0</v>
      </c>
      <c r="BH110" s="160">
        <v>0</v>
      </c>
      <c r="BI110" s="151">
        <v>60630000</v>
      </c>
      <c r="BJ110" s="122"/>
      <c r="BK110" s="122">
        <f>+IF('FEUILLE 1'!$BJ110="",SUMIFS('FEUILLE 2'!$P:$P,'FEUILLE 2'!$C:$C,"BLF",'FEUILLE 2'!$K:$K,'FEUILLE 1'!$J110),SUMIFS('FEUILLE 2'!$P:$P,'FEUILLE 2'!$C:$C,"BLF",'FEUILLE 2'!$K:$K,'FEUILLE 1'!$J110,'FEUILLE 2'!$B:$B,'FEUILLE 1'!$BJ110))</f>
        <v>0</v>
      </c>
      <c r="BL110" s="122"/>
      <c r="BM110" s="122"/>
      <c r="BN110" s="122"/>
      <c r="BO110" s="122"/>
      <c r="BP110" s="126">
        <f t="shared" si="74"/>
        <v>0</v>
      </c>
      <c r="BQ110" s="126">
        <f t="shared" si="75"/>
        <v>0</v>
      </c>
      <c r="BR110" s="126">
        <f t="shared" si="76"/>
        <v>0</v>
      </c>
      <c r="BS110" s="126">
        <f t="shared" si="77"/>
        <v>0</v>
      </c>
      <c r="BT110" s="126">
        <f t="shared" si="78"/>
        <v>0</v>
      </c>
      <c r="BU110" s="126">
        <f t="shared" si="79"/>
        <v>0</v>
      </c>
      <c r="BV110" s="126">
        <f t="shared" si="80"/>
        <v>0</v>
      </c>
      <c r="BW110" s="126">
        <f t="shared" si="81"/>
        <v>0</v>
      </c>
      <c r="BX110" s="126">
        <f t="shared" si="82"/>
        <v>0</v>
      </c>
      <c r="BY110" s="126">
        <f t="shared" si="83"/>
        <v>0</v>
      </c>
      <c r="BZ110" s="126">
        <f t="shared" si="84"/>
        <v>0</v>
      </c>
      <c r="CA110" s="126">
        <f t="shared" si="85"/>
        <v>0</v>
      </c>
      <c r="CB110" s="126">
        <f t="shared" si="86"/>
        <v>0</v>
      </c>
      <c r="CC110" s="126">
        <f t="shared" si="87"/>
        <v>0</v>
      </c>
      <c r="CD110" s="126">
        <f t="shared" si="88"/>
        <v>0</v>
      </c>
      <c r="CE110" s="126">
        <f t="shared" si="89"/>
        <v>0</v>
      </c>
      <c r="CF110" s="126">
        <f t="shared" si="90"/>
        <v>0</v>
      </c>
      <c r="CG110" s="126">
        <f t="shared" si="91"/>
        <v>0</v>
      </c>
      <c r="CH110" s="126">
        <f t="shared" si="92"/>
        <v>0</v>
      </c>
      <c r="CI110" s="126">
        <f t="shared" si="93"/>
        <v>0</v>
      </c>
      <c r="CJ110" s="126">
        <f t="shared" si="94"/>
        <v>0</v>
      </c>
      <c r="CK110" s="126">
        <f t="shared" si="95"/>
        <v>0</v>
      </c>
      <c r="CL110" s="126">
        <f t="shared" si="96"/>
        <v>0</v>
      </c>
      <c r="CM110" s="126">
        <f t="shared" si="97"/>
        <v>0</v>
      </c>
      <c r="CN110" s="126">
        <f t="shared" si="98"/>
        <v>0</v>
      </c>
      <c r="CO110" s="126">
        <f t="shared" si="99"/>
        <v>0</v>
      </c>
      <c r="CP110" s="126">
        <f t="shared" si="100"/>
        <v>0</v>
      </c>
      <c r="CQ110" s="126">
        <f t="shared" si="101"/>
        <v>0</v>
      </c>
      <c r="CR110" s="126">
        <f t="shared" si="102"/>
        <v>0</v>
      </c>
      <c r="CS110" s="126">
        <f t="shared" si="103"/>
        <v>0</v>
      </c>
      <c r="CT110" s="126">
        <f t="shared" si="104"/>
        <v>0</v>
      </c>
      <c r="CU110" s="126">
        <f t="shared" si="105"/>
        <v>0</v>
      </c>
      <c r="CV110" s="126">
        <f t="shared" si="106"/>
        <v>0</v>
      </c>
      <c r="CW110" s="126">
        <f t="shared" si="107"/>
        <v>0</v>
      </c>
      <c r="CX110" s="126">
        <f t="shared" si="108"/>
        <v>0</v>
      </c>
      <c r="CY110" s="126">
        <f t="shared" si="109"/>
        <v>0</v>
      </c>
      <c r="CZ110" s="126">
        <f t="shared" si="110"/>
        <v>0</v>
      </c>
      <c r="DA110" s="126">
        <f t="shared" si="111"/>
        <v>0</v>
      </c>
      <c r="DB110" s="126">
        <f t="shared" si="112"/>
        <v>0</v>
      </c>
      <c r="DC110" s="126">
        <f t="shared" si="113"/>
        <v>0</v>
      </c>
      <c r="DD110" s="126">
        <f t="shared" si="114"/>
        <v>0</v>
      </c>
      <c r="DE110" s="126">
        <f t="shared" si="115"/>
        <v>0</v>
      </c>
      <c r="DF110" s="126">
        <f t="shared" si="116"/>
        <v>0</v>
      </c>
      <c r="DG110" s="126">
        <f t="shared" si="117"/>
        <v>0</v>
      </c>
      <c r="DH110" s="126">
        <f t="shared" si="118"/>
        <v>0</v>
      </c>
      <c r="DI110" s="126">
        <f t="shared" si="119"/>
        <v>-668.5355144486839</v>
      </c>
      <c r="DJ110" s="126">
        <f t="shared" si="120"/>
        <v>0</v>
      </c>
      <c r="DK110" s="126">
        <f t="shared" si="121"/>
        <v>-346.46448555131559</v>
      </c>
      <c r="DL110" s="126">
        <f t="shared" si="122"/>
        <v>0</v>
      </c>
      <c r="DM110" s="126">
        <f t="shared" si="123"/>
        <v>0</v>
      </c>
      <c r="DN110" s="126">
        <f t="shared" si="124"/>
        <v>-668.5355144486839</v>
      </c>
      <c r="DO110" s="126">
        <f t="shared" si="125"/>
        <v>0</v>
      </c>
      <c r="DP110" s="126">
        <f t="shared" si="126"/>
        <v>-346.46448555131559</v>
      </c>
      <c r="DQ110" s="126">
        <f t="shared" si="127"/>
        <v>0</v>
      </c>
      <c r="DR110" s="126">
        <f t="shared" si="128"/>
        <v>0</v>
      </c>
      <c r="DS110" s="126">
        <f t="shared" si="129"/>
        <v>-668.5355144486839</v>
      </c>
      <c r="DT110" s="126">
        <f t="shared" si="130"/>
        <v>0</v>
      </c>
      <c r="DU110" s="126">
        <f t="shared" si="131"/>
        <v>-346.46448555131559</v>
      </c>
      <c r="DV110" s="126">
        <f t="shared" si="132"/>
        <v>0</v>
      </c>
      <c r="DW110" s="126">
        <f t="shared" si="133"/>
        <v>0</v>
      </c>
    </row>
    <row r="111" spans="1:127" customFormat="1" ht="15" customHeight="1" x14ac:dyDescent="0.2">
      <c r="A111" s="163" t="s">
        <v>403</v>
      </c>
      <c r="B111" s="180" t="s">
        <v>388</v>
      </c>
      <c r="C111" s="180"/>
      <c r="D111" s="180" t="s">
        <v>314</v>
      </c>
      <c r="E111" s="180">
        <v>4</v>
      </c>
      <c r="F111" s="180">
        <v>200</v>
      </c>
      <c r="G111" s="165">
        <v>-800</v>
      </c>
      <c r="H111" s="179">
        <v>-800</v>
      </c>
      <c r="I111" s="153"/>
      <c r="J111" s="151" t="s">
        <v>151</v>
      </c>
      <c r="K111" s="151"/>
      <c r="L111" s="151"/>
      <c r="M111" s="151">
        <v>1</v>
      </c>
      <c r="N111" s="151"/>
      <c r="O111" s="151"/>
      <c r="P111" s="151"/>
      <c r="Q111" s="151"/>
      <c r="R111" s="151"/>
      <c r="S111" s="151"/>
      <c r="T111" s="151"/>
      <c r="U111" s="151"/>
      <c r="V111" s="151"/>
      <c r="W111" s="152">
        <v>1</v>
      </c>
      <c r="X111" s="157">
        <v>0</v>
      </c>
      <c r="Y111" s="157">
        <v>0</v>
      </c>
      <c r="Z111" s="157">
        <v>-800</v>
      </c>
      <c r="AA111" s="157">
        <v>0</v>
      </c>
      <c r="AB111" s="157">
        <v>0</v>
      </c>
      <c r="AC111" s="157">
        <v>0</v>
      </c>
      <c r="AD111" s="157">
        <v>0</v>
      </c>
      <c r="AE111" s="157">
        <v>0</v>
      </c>
      <c r="AF111" s="157">
        <v>0</v>
      </c>
      <c r="AG111" s="157">
        <v>0</v>
      </c>
      <c r="AH111" s="157">
        <v>0</v>
      </c>
      <c r="AI111" s="157">
        <v>0</v>
      </c>
      <c r="AJ111" s="151">
        <v>0.65865567925978707</v>
      </c>
      <c r="AK111" s="151">
        <v>0.160508877270998</v>
      </c>
      <c r="AL111" s="151">
        <v>7.8352587599718096E-2</v>
      </c>
      <c r="AM111" s="151">
        <v>5.2865946183018001E-2</v>
      </c>
      <c r="AN111" s="151">
        <v>3.7950243019811598E-2</v>
      </c>
      <c r="AO111" s="151"/>
      <c r="AP111" s="151">
        <v>1.16666666666667E-2</v>
      </c>
      <c r="AQ111" s="151"/>
      <c r="AR111" s="151"/>
      <c r="AS111" s="152">
        <v>0.99999999999999944</v>
      </c>
      <c r="AT111" s="159">
        <v>-526.92454340782967</v>
      </c>
      <c r="AU111" s="159">
        <v>-128.40710181679839</v>
      </c>
      <c r="AV111" s="159">
        <v>-62.682070079774476</v>
      </c>
      <c r="AW111" s="159">
        <v>-42.2927569464144</v>
      </c>
      <c r="AX111" s="159">
        <v>-30.360194415849278</v>
      </c>
      <c r="AY111" s="159">
        <v>0</v>
      </c>
      <c r="AZ111" s="159">
        <v>-9.3333333333333606</v>
      </c>
      <c r="BA111" s="159">
        <v>0</v>
      </c>
      <c r="BB111" s="159">
        <v>0</v>
      </c>
      <c r="BC111" s="159">
        <v>-799.99999999999966</v>
      </c>
      <c r="BD111" s="160">
        <v>-526.92454340782967</v>
      </c>
      <c r="BE111" s="160">
        <v>0</v>
      </c>
      <c r="BF111" s="160">
        <v>-273.07545659216987</v>
      </c>
      <c r="BG111" s="160">
        <v>0</v>
      </c>
      <c r="BH111" s="160">
        <v>0</v>
      </c>
      <c r="BI111" s="151">
        <v>60630000</v>
      </c>
      <c r="BJ111" s="122"/>
      <c r="BK111" s="122">
        <f>+IF('FEUILLE 1'!$BJ111="",SUMIFS('FEUILLE 2'!$P:$P,'FEUILLE 2'!$C:$C,"BLF",'FEUILLE 2'!$K:$K,'FEUILLE 1'!$J111),SUMIFS('FEUILLE 2'!$P:$P,'FEUILLE 2'!$C:$C,"BLF",'FEUILLE 2'!$K:$K,'FEUILLE 1'!$J111,'FEUILLE 2'!$B:$B,'FEUILLE 1'!$BJ111))</f>
        <v>0</v>
      </c>
      <c r="BL111" s="122"/>
      <c r="BM111" s="122"/>
      <c r="BN111" s="122"/>
      <c r="BO111" s="122"/>
      <c r="BP111" s="126">
        <f t="shared" si="74"/>
        <v>0</v>
      </c>
      <c r="BQ111" s="126">
        <f t="shared" si="75"/>
        <v>0</v>
      </c>
      <c r="BR111" s="126">
        <f t="shared" si="76"/>
        <v>0</v>
      </c>
      <c r="BS111" s="126">
        <f t="shared" si="77"/>
        <v>0</v>
      </c>
      <c r="BT111" s="126">
        <f t="shared" si="78"/>
        <v>0</v>
      </c>
      <c r="BU111" s="126">
        <f t="shared" si="79"/>
        <v>0</v>
      </c>
      <c r="BV111" s="126">
        <f t="shared" si="80"/>
        <v>0</v>
      </c>
      <c r="BW111" s="126">
        <f t="shared" si="81"/>
        <v>0</v>
      </c>
      <c r="BX111" s="126">
        <f t="shared" si="82"/>
        <v>0</v>
      </c>
      <c r="BY111" s="126">
        <f t="shared" si="83"/>
        <v>0</v>
      </c>
      <c r="BZ111" s="126">
        <f t="shared" si="84"/>
        <v>-526.92454340782967</v>
      </c>
      <c r="CA111" s="126">
        <f t="shared" si="85"/>
        <v>0</v>
      </c>
      <c r="CB111" s="126">
        <f t="shared" si="86"/>
        <v>-273.07545659216987</v>
      </c>
      <c r="CC111" s="126">
        <f t="shared" si="87"/>
        <v>0</v>
      </c>
      <c r="CD111" s="126">
        <f t="shared" si="88"/>
        <v>0</v>
      </c>
      <c r="CE111" s="126">
        <f t="shared" si="89"/>
        <v>-526.92454340782967</v>
      </c>
      <c r="CF111" s="126">
        <f t="shared" si="90"/>
        <v>0</v>
      </c>
      <c r="CG111" s="126">
        <f t="shared" si="91"/>
        <v>-273.07545659216987</v>
      </c>
      <c r="CH111" s="126">
        <f t="shared" si="92"/>
        <v>0</v>
      </c>
      <c r="CI111" s="126">
        <f t="shared" si="93"/>
        <v>0</v>
      </c>
      <c r="CJ111" s="126">
        <f t="shared" si="94"/>
        <v>-526.92454340782967</v>
      </c>
      <c r="CK111" s="126">
        <f t="shared" si="95"/>
        <v>0</v>
      </c>
      <c r="CL111" s="126">
        <f t="shared" si="96"/>
        <v>-273.07545659216987</v>
      </c>
      <c r="CM111" s="126">
        <f t="shared" si="97"/>
        <v>0</v>
      </c>
      <c r="CN111" s="126">
        <f t="shared" si="98"/>
        <v>0</v>
      </c>
      <c r="CO111" s="126">
        <f t="shared" si="99"/>
        <v>-526.92454340782967</v>
      </c>
      <c r="CP111" s="126">
        <f t="shared" si="100"/>
        <v>0</v>
      </c>
      <c r="CQ111" s="126">
        <f t="shared" si="101"/>
        <v>-273.07545659216987</v>
      </c>
      <c r="CR111" s="126">
        <f t="shared" si="102"/>
        <v>0</v>
      </c>
      <c r="CS111" s="126">
        <f t="shared" si="103"/>
        <v>0</v>
      </c>
      <c r="CT111" s="126">
        <f t="shared" si="104"/>
        <v>-526.92454340782967</v>
      </c>
      <c r="CU111" s="126">
        <f t="shared" si="105"/>
        <v>0</v>
      </c>
      <c r="CV111" s="126">
        <f t="shared" si="106"/>
        <v>-273.07545659216987</v>
      </c>
      <c r="CW111" s="126">
        <f t="shared" si="107"/>
        <v>0</v>
      </c>
      <c r="CX111" s="126">
        <f t="shared" si="108"/>
        <v>0</v>
      </c>
      <c r="CY111" s="126">
        <f t="shared" si="109"/>
        <v>-526.92454340782967</v>
      </c>
      <c r="CZ111" s="126">
        <f t="shared" si="110"/>
        <v>0</v>
      </c>
      <c r="DA111" s="126">
        <f t="shared" si="111"/>
        <v>-273.07545659216987</v>
      </c>
      <c r="DB111" s="126">
        <f t="shared" si="112"/>
        <v>0</v>
      </c>
      <c r="DC111" s="126">
        <f t="shared" si="113"/>
        <v>0</v>
      </c>
      <c r="DD111" s="126">
        <f t="shared" si="114"/>
        <v>-526.92454340782967</v>
      </c>
      <c r="DE111" s="126">
        <f t="shared" si="115"/>
        <v>0</v>
      </c>
      <c r="DF111" s="126">
        <f t="shared" si="116"/>
        <v>-273.07545659216987</v>
      </c>
      <c r="DG111" s="126">
        <f t="shared" si="117"/>
        <v>0</v>
      </c>
      <c r="DH111" s="126">
        <f t="shared" si="118"/>
        <v>0</v>
      </c>
      <c r="DI111" s="126">
        <f t="shared" si="119"/>
        <v>-526.92454340782967</v>
      </c>
      <c r="DJ111" s="126">
        <f t="shared" si="120"/>
        <v>0</v>
      </c>
      <c r="DK111" s="126">
        <f t="shared" si="121"/>
        <v>-273.07545659216987</v>
      </c>
      <c r="DL111" s="126">
        <f t="shared" si="122"/>
        <v>0</v>
      </c>
      <c r="DM111" s="126">
        <f t="shared" si="123"/>
        <v>0</v>
      </c>
      <c r="DN111" s="126">
        <f t="shared" si="124"/>
        <v>-526.92454340782967</v>
      </c>
      <c r="DO111" s="126">
        <f t="shared" si="125"/>
        <v>0</v>
      </c>
      <c r="DP111" s="126">
        <f t="shared" si="126"/>
        <v>-273.07545659216987</v>
      </c>
      <c r="DQ111" s="126">
        <f t="shared" si="127"/>
        <v>0</v>
      </c>
      <c r="DR111" s="126">
        <f t="shared" si="128"/>
        <v>0</v>
      </c>
      <c r="DS111" s="126">
        <f t="shared" si="129"/>
        <v>-526.92454340782967</v>
      </c>
      <c r="DT111" s="126">
        <f t="shared" si="130"/>
        <v>0</v>
      </c>
      <c r="DU111" s="126">
        <f t="shared" si="131"/>
        <v>-273.07545659216987</v>
      </c>
      <c r="DV111" s="126">
        <f t="shared" si="132"/>
        <v>0</v>
      </c>
      <c r="DW111" s="126">
        <f t="shared" si="133"/>
        <v>0</v>
      </c>
    </row>
    <row r="112" spans="1:127" customFormat="1" ht="15" customHeight="1" x14ac:dyDescent="0.2">
      <c r="A112" s="163" t="s">
        <v>404</v>
      </c>
      <c r="B112" s="180" t="s">
        <v>388</v>
      </c>
      <c r="C112" s="180"/>
      <c r="D112" s="180" t="s">
        <v>314</v>
      </c>
      <c r="E112" s="180">
        <v>4</v>
      </c>
      <c r="F112" s="180">
        <v>250</v>
      </c>
      <c r="G112" s="165">
        <v>-1000</v>
      </c>
      <c r="H112" s="179">
        <v>-1000</v>
      </c>
      <c r="I112" s="153"/>
      <c r="J112" s="151" t="s">
        <v>148</v>
      </c>
      <c r="K112" s="151"/>
      <c r="L112" s="151"/>
      <c r="M112" s="151">
        <v>1</v>
      </c>
      <c r="N112" s="151"/>
      <c r="O112" s="151"/>
      <c r="P112" s="151"/>
      <c r="Q112" s="151"/>
      <c r="R112" s="151"/>
      <c r="S112" s="151"/>
      <c r="T112" s="151"/>
      <c r="U112" s="151"/>
      <c r="V112" s="151"/>
      <c r="W112" s="152">
        <v>1</v>
      </c>
      <c r="X112" s="157">
        <v>0</v>
      </c>
      <c r="Y112" s="157">
        <v>0</v>
      </c>
      <c r="Z112" s="157">
        <v>-1000</v>
      </c>
      <c r="AA112" s="157">
        <v>0</v>
      </c>
      <c r="AB112" s="157">
        <v>0</v>
      </c>
      <c r="AC112" s="157">
        <v>0</v>
      </c>
      <c r="AD112" s="157">
        <v>0</v>
      </c>
      <c r="AE112" s="157">
        <v>0</v>
      </c>
      <c r="AF112" s="157">
        <v>0</v>
      </c>
      <c r="AG112" s="157">
        <v>0</v>
      </c>
      <c r="AH112" s="157">
        <v>0</v>
      </c>
      <c r="AI112" s="157">
        <v>0</v>
      </c>
      <c r="AJ112" s="151">
        <v>0.65865567925978707</v>
      </c>
      <c r="AK112" s="151">
        <v>0.160508877270998</v>
      </c>
      <c r="AL112" s="151">
        <v>7.8352587599718096E-2</v>
      </c>
      <c r="AM112" s="151">
        <v>5.2865946183018001E-2</v>
      </c>
      <c r="AN112" s="151">
        <v>3.7950243019811598E-2</v>
      </c>
      <c r="AO112" s="151"/>
      <c r="AP112" s="151">
        <v>1.16666666666667E-2</v>
      </c>
      <c r="AQ112" s="151"/>
      <c r="AR112" s="151"/>
      <c r="AS112" s="152">
        <v>0.99999999999999944</v>
      </c>
      <c r="AT112" s="159">
        <v>-658.65567925978712</v>
      </c>
      <c r="AU112" s="159">
        <v>-160.508877270998</v>
      </c>
      <c r="AV112" s="159">
        <v>-78.352587599718092</v>
      </c>
      <c r="AW112" s="159">
        <v>-52.865946183018004</v>
      </c>
      <c r="AX112" s="159">
        <v>-37.950243019811602</v>
      </c>
      <c r="AY112" s="159">
        <v>0</v>
      </c>
      <c r="AZ112" s="159">
        <v>-11.6666666666667</v>
      </c>
      <c r="BA112" s="159">
        <v>0</v>
      </c>
      <c r="BB112" s="159">
        <v>0</v>
      </c>
      <c r="BC112" s="159">
        <v>-999.99999999999955</v>
      </c>
      <c r="BD112" s="160">
        <v>-658.65567925978712</v>
      </c>
      <c r="BE112" s="160">
        <v>0</v>
      </c>
      <c r="BF112" s="160">
        <v>-341.34432074021237</v>
      </c>
      <c r="BG112" s="160">
        <v>0</v>
      </c>
      <c r="BH112" s="160">
        <v>0</v>
      </c>
      <c r="BI112" s="151">
        <v>60630000</v>
      </c>
      <c r="BJ112" s="122"/>
      <c r="BK112" s="122"/>
      <c r="BL112" s="122"/>
      <c r="BM112" s="122"/>
      <c r="BN112" s="122"/>
      <c r="BO112" s="122"/>
      <c r="BP112" s="126">
        <f t="shared" si="74"/>
        <v>0</v>
      </c>
      <c r="BQ112" s="126">
        <f t="shared" si="75"/>
        <v>0</v>
      </c>
      <c r="BR112" s="126">
        <f t="shared" si="76"/>
        <v>0</v>
      </c>
      <c r="BS112" s="126">
        <f t="shared" si="77"/>
        <v>0</v>
      </c>
      <c r="BT112" s="126">
        <f t="shared" si="78"/>
        <v>0</v>
      </c>
      <c r="BU112" s="126">
        <f t="shared" si="79"/>
        <v>0</v>
      </c>
      <c r="BV112" s="126">
        <f t="shared" si="80"/>
        <v>0</v>
      </c>
      <c r="BW112" s="126">
        <f t="shared" si="81"/>
        <v>0</v>
      </c>
      <c r="BX112" s="126">
        <f t="shared" si="82"/>
        <v>0</v>
      </c>
      <c r="BY112" s="126">
        <f t="shared" si="83"/>
        <v>0</v>
      </c>
      <c r="BZ112" s="126">
        <f t="shared" si="84"/>
        <v>-658.65567925978712</v>
      </c>
      <c r="CA112" s="126">
        <f t="shared" si="85"/>
        <v>0</v>
      </c>
      <c r="CB112" s="126">
        <f t="shared" si="86"/>
        <v>-341.34432074021237</v>
      </c>
      <c r="CC112" s="126">
        <f t="shared" si="87"/>
        <v>0</v>
      </c>
      <c r="CD112" s="126">
        <f t="shared" si="88"/>
        <v>0</v>
      </c>
      <c r="CE112" s="126">
        <f t="shared" si="89"/>
        <v>-658.65567925978712</v>
      </c>
      <c r="CF112" s="126">
        <f t="shared" si="90"/>
        <v>0</v>
      </c>
      <c r="CG112" s="126">
        <f t="shared" si="91"/>
        <v>-341.34432074021237</v>
      </c>
      <c r="CH112" s="126">
        <f t="shared" si="92"/>
        <v>0</v>
      </c>
      <c r="CI112" s="126">
        <f t="shared" si="93"/>
        <v>0</v>
      </c>
      <c r="CJ112" s="126">
        <f t="shared" si="94"/>
        <v>-658.65567925978712</v>
      </c>
      <c r="CK112" s="126">
        <f t="shared" si="95"/>
        <v>0</v>
      </c>
      <c r="CL112" s="126">
        <f t="shared" si="96"/>
        <v>-341.34432074021237</v>
      </c>
      <c r="CM112" s="126">
        <f t="shared" si="97"/>
        <v>0</v>
      </c>
      <c r="CN112" s="126">
        <f t="shared" si="98"/>
        <v>0</v>
      </c>
      <c r="CO112" s="126">
        <f t="shared" si="99"/>
        <v>-658.65567925978712</v>
      </c>
      <c r="CP112" s="126">
        <f t="shared" si="100"/>
        <v>0</v>
      </c>
      <c r="CQ112" s="126">
        <f t="shared" si="101"/>
        <v>-341.34432074021237</v>
      </c>
      <c r="CR112" s="126">
        <f t="shared" si="102"/>
        <v>0</v>
      </c>
      <c r="CS112" s="126">
        <f t="shared" si="103"/>
        <v>0</v>
      </c>
      <c r="CT112" s="126">
        <f t="shared" si="104"/>
        <v>-658.65567925978712</v>
      </c>
      <c r="CU112" s="126">
        <f t="shared" si="105"/>
        <v>0</v>
      </c>
      <c r="CV112" s="126">
        <f t="shared" si="106"/>
        <v>-341.34432074021237</v>
      </c>
      <c r="CW112" s="126">
        <f t="shared" si="107"/>
        <v>0</v>
      </c>
      <c r="CX112" s="126">
        <f t="shared" si="108"/>
        <v>0</v>
      </c>
      <c r="CY112" s="126">
        <f t="shared" si="109"/>
        <v>-658.65567925978712</v>
      </c>
      <c r="CZ112" s="126">
        <f t="shared" si="110"/>
        <v>0</v>
      </c>
      <c r="DA112" s="126">
        <f t="shared" si="111"/>
        <v>-341.34432074021237</v>
      </c>
      <c r="DB112" s="126">
        <f t="shared" si="112"/>
        <v>0</v>
      </c>
      <c r="DC112" s="126">
        <f t="shared" si="113"/>
        <v>0</v>
      </c>
      <c r="DD112" s="126">
        <f t="shared" si="114"/>
        <v>-658.65567925978712</v>
      </c>
      <c r="DE112" s="126">
        <f t="shared" si="115"/>
        <v>0</v>
      </c>
      <c r="DF112" s="126">
        <f t="shared" si="116"/>
        <v>-341.34432074021237</v>
      </c>
      <c r="DG112" s="126">
        <f t="shared" si="117"/>
        <v>0</v>
      </c>
      <c r="DH112" s="126">
        <f t="shared" si="118"/>
        <v>0</v>
      </c>
      <c r="DI112" s="126">
        <f t="shared" si="119"/>
        <v>-658.65567925978712</v>
      </c>
      <c r="DJ112" s="126">
        <f t="shared" si="120"/>
        <v>0</v>
      </c>
      <c r="DK112" s="126">
        <f t="shared" si="121"/>
        <v>-341.34432074021237</v>
      </c>
      <c r="DL112" s="126">
        <f t="shared" si="122"/>
        <v>0</v>
      </c>
      <c r="DM112" s="126">
        <f t="shared" si="123"/>
        <v>0</v>
      </c>
      <c r="DN112" s="126">
        <f t="shared" si="124"/>
        <v>-658.65567925978712</v>
      </c>
      <c r="DO112" s="126">
        <f t="shared" si="125"/>
        <v>0</v>
      </c>
      <c r="DP112" s="126">
        <f t="shared" si="126"/>
        <v>-341.34432074021237</v>
      </c>
      <c r="DQ112" s="126">
        <f t="shared" si="127"/>
        <v>0</v>
      </c>
      <c r="DR112" s="126">
        <f t="shared" si="128"/>
        <v>0</v>
      </c>
      <c r="DS112" s="126">
        <f t="shared" si="129"/>
        <v>-658.65567925978712</v>
      </c>
      <c r="DT112" s="126">
        <f t="shared" si="130"/>
        <v>0</v>
      </c>
      <c r="DU112" s="126">
        <f t="shared" si="131"/>
        <v>-341.34432074021237</v>
      </c>
      <c r="DV112" s="126">
        <f t="shared" si="132"/>
        <v>0</v>
      </c>
      <c r="DW112" s="126">
        <f t="shared" si="133"/>
        <v>0</v>
      </c>
    </row>
    <row r="113" spans="1:131" customFormat="1" ht="15" customHeight="1" x14ac:dyDescent="0.2">
      <c r="A113" s="163" t="s">
        <v>405</v>
      </c>
      <c r="B113" s="180" t="s">
        <v>388</v>
      </c>
      <c r="C113" s="180"/>
      <c r="D113" s="180" t="s">
        <v>314</v>
      </c>
      <c r="E113" s="180">
        <v>4</v>
      </c>
      <c r="F113" s="180">
        <v>51.5</v>
      </c>
      <c r="G113" s="165">
        <v>-206</v>
      </c>
      <c r="H113" s="179">
        <v>-206</v>
      </c>
      <c r="I113" s="153"/>
      <c r="J113" s="151" t="s">
        <v>148</v>
      </c>
      <c r="K113" s="151"/>
      <c r="L113" s="151"/>
      <c r="M113" s="151">
        <v>1</v>
      </c>
      <c r="N113" s="151"/>
      <c r="O113" s="151"/>
      <c r="P113" s="151"/>
      <c r="Q113" s="151"/>
      <c r="R113" s="151"/>
      <c r="S113" s="151"/>
      <c r="T113" s="151"/>
      <c r="U113" s="151"/>
      <c r="V113" s="151"/>
      <c r="W113" s="152">
        <v>1</v>
      </c>
      <c r="X113" s="157">
        <v>0</v>
      </c>
      <c r="Y113" s="157">
        <v>0</v>
      </c>
      <c r="Z113" s="157">
        <v>-206</v>
      </c>
      <c r="AA113" s="157">
        <v>0</v>
      </c>
      <c r="AB113" s="157">
        <v>0</v>
      </c>
      <c r="AC113" s="157">
        <v>0</v>
      </c>
      <c r="AD113" s="157">
        <v>0</v>
      </c>
      <c r="AE113" s="157">
        <v>0</v>
      </c>
      <c r="AF113" s="157">
        <v>0</v>
      </c>
      <c r="AG113" s="157">
        <v>0</v>
      </c>
      <c r="AH113" s="157">
        <v>0</v>
      </c>
      <c r="AI113" s="157">
        <v>0</v>
      </c>
      <c r="AJ113" s="151">
        <v>0.65865567925978707</v>
      </c>
      <c r="AK113" s="151">
        <v>0.160508877270998</v>
      </c>
      <c r="AL113" s="151">
        <v>7.8352587599718096E-2</v>
      </c>
      <c r="AM113" s="151">
        <v>5.2865946183018001E-2</v>
      </c>
      <c r="AN113" s="151">
        <v>3.7950243019811598E-2</v>
      </c>
      <c r="AO113" s="151"/>
      <c r="AP113" s="151">
        <v>1.16666666666667E-2</v>
      </c>
      <c r="AQ113" s="151"/>
      <c r="AR113" s="151"/>
      <c r="AS113" s="152">
        <v>0.99999999999999944</v>
      </c>
      <c r="AT113" s="159">
        <v>-135.68306992751613</v>
      </c>
      <c r="AU113" s="159">
        <v>-33.064828717825584</v>
      </c>
      <c r="AV113" s="159">
        <v>-16.140633045541929</v>
      </c>
      <c r="AW113" s="159">
        <v>-10.890384913701707</v>
      </c>
      <c r="AX113" s="159">
        <v>-7.8177500620811893</v>
      </c>
      <c r="AY113" s="159">
        <v>0</v>
      </c>
      <c r="AZ113" s="159">
        <v>-2.4033333333333404</v>
      </c>
      <c r="BA113" s="159">
        <v>0</v>
      </c>
      <c r="BB113" s="159">
        <v>0</v>
      </c>
      <c r="BC113" s="159">
        <v>-205.99999999999986</v>
      </c>
      <c r="BD113" s="160">
        <v>-135.68306992751613</v>
      </c>
      <c r="BE113" s="160">
        <v>0</v>
      </c>
      <c r="BF113" s="160">
        <v>-70.316930072483743</v>
      </c>
      <c r="BG113" s="160">
        <v>0</v>
      </c>
      <c r="BH113" s="160">
        <v>0</v>
      </c>
      <c r="BI113" s="151">
        <v>60630000</v>
      </c>
      <c r="BJ113" s="122"/>
      <c r="BK113" s="122"/>
      <c r="BL113" s="122"/>
      <c r="BM113" s="122"/>
      <c r="BN113" s="122"/>
      <c r="BO113" s="122"/>
      <c r="BP113" s="126">
        <f t="shared" si="74"/>
        <v>0</v>
      </c>
      <c r="BQ113" s="126">
        <f t="shared" si="75"/>
        <v>0</v>
      </c>
      <c r="BR113" s="126">
        <f t="shared" si="76"/>
        <v>0</v>
      </c>
      <c r="BS113" s="126">
        <f t="shared" si="77"/>
        <v>0</v>
      </c>
      <c r="BT113" s="126">
        <f t="shared" si="78"/>
        <v>0</v>
      </c>
      <c r="BU113" s="126">
        <f t="shared" si="79"/>
        <v>0</v>
      </c>
      <c r="BV113" s="126">
        <f t="shared" si="80"/>
        <v>0</v>
      </c>
      <c r="BW113" s="126">
        <f t="shared" si="81"/>
        <v>0</v>
      </c>
      <c r="BX113" s="126">
        <f t="shared" si="82"/>
        <v>0</v>
      </c>
      <c r="BY113" s="126">
        <f t="shared" si="83"/>
        <v>0</v>
      </c>
      <c r="BZ113" s="126">
        <f t="shared" si="84"/>
        <v>-135.68306992751613</v>
      </c>
      <c r="CA113" s="126">
        <f t="shared" si="85"/>
        <v>0</v>
      </c>
      <c r="CB113" s="126">
        <f t="shared" si="86"/>
        <v>-70.316930072483743</v>
      </c>
      <c r="CC113" s="126">
        <f t="shared" si="87"/>
        <v>0</v>
      </c>
      <c r="CD113" s="126">
        <f t="shared" si="88"/>
        <v>0</v>
      </c>
      <c r="CE113" s="126">
        <f t="shared" si="89"/>
        <v>-135.68306992751613</v>
      </c>
      <c r="CF113" s="126">
        <f t="shared" si="90"/>
        <v>0</v>
      </c>
      <c r="CG113" s="126">
        <f t="shared" si="91"/>
        <v>-70.316930072483743</v>
      </c>
      <c r="CH113" s="126">
        <f t="shared" si="92"/>
        <v>0</v>
      </c>
      <c r="CI113" s="126">
        <f t="shared" si="93"/>
        <v>0</v>
      </c>
      <c r="CJ113" s="126">
        <f t="shared" si="94"/>
        <v>-135.68306992751613</v>
      </c>
      <c r="CK113" s="126">
        <f t="shared" si="95"/>
        <v>0</v>
      </c>
      <c r="CL113" s="126">
        <f t="shared" si="96"/>
        <v>-70.316930072483743</v>
      </c>
      <c r="CM113" s="126">
        <f t="shared" si="97"/>
        <v>0</v>
      </c>
      <c r="CN113" s="126">
        <f t="shared" si="98"/>
        <v>0</v>
      </c>
      <c r="CO113" s="126">
        <f t="shared" si="99"/>
        <v>-135.68306992751613</v>
      </c>
      <c r="CP113" s="126">
        <f t="shared" si="100"/>
        <v>0</v>
      </c>
      <c r="CQ113" s="126">
        <f t="shared" si="101"/>
        <v>-70.316930072483743</v>
      </c>
      <c r="CR113" s="126">
        <f t="shared" si="102"/>
        <v>0</v>
      </c>
      <c r="CS113" s="126">
        <f t="shared" si="103"/>
        <v>0</v>
      </c>
      <c r="CT113" s="126">
        <f t="shared" si="104"/>
        <v>-135.68306992751613</v>
      </c>
      <c r="CU113" s="126">
        <f t="shared" si="105"/>
        <v>0</v>
      </c>
      <c r="CV113" s="126">
        <f t="shared" si="106"/>
        <v>-70.316930072483743</v>
      </c>
      <c r="CW113" s="126">
        <f t="shared" si="107"/>
        <v>0</v>
      </c>
      <c r="CX113" s="126">
        <f t="shared" si="108"/>
        <v>0</v>
      </c>
      <c r="CY113" s="126">
        <f t="shared" si="109"/>
        <v>-135.68306992751613</v>
      </c>
      <c r="CZ113" s="126">
        <f t="shared" si="110"/>
        <v>0</v>
      </c>
      <c r="DA113" s="126">
        <f t="shared" si="111"/>
        <v>-70.316930072483743</v>
      </c>
      <c r="DB113" s="126">
        <f t="shared" si="112"/>
        <v>0</v>
      </c>
      <c r="DC113" s="126">
        <f t="shared" si="113"/>
        <v>0</v>
      </c>
      <c r="DD113" s="126">
        <f t="shared" si="114"/>
        <v>-135.68306992751613</v>
      </c>
      <c r="DE113" s="126">
        <f t="shared" si="115"/>
        <v>0</v>
      </c>
      <c r="DF113" s="126">
        <f t="shared" si="116"/>
        <v>-70.316930072483743</v>
      </c>
      <c r="DG113" s="126">
        <f t="shared" si="117"/>
        <v>0</v>
      </c>
      <c r="DH113" s="126">
        <f t="shared" si="118"/>
        <v>0</v>
      </c>
      <c r="DI113" s="126">
        <f t="shared" si="119"/>
        <v>-135.68306992751613</v>
      </c>
      <c r="DJ113" s="126">
        <f t="shared" si="120"/>
        <v>0</v>
      </c>
      <c r="DK113" s="126">
        <f t="shared" si="121"/>
        <v>-70.316930072483743</v>
      </c>
      <c r="DL113" s="126">
        <f t="shared" si="122"/>
        <v>0</v>
      </c>
      <c r="DM113" s="126">
        <f t="shared" si="123"/>
        <v>0</v>
      </c>
      <c r="DN113" s="126">
        <f t="shared" si="124"/>
        <v>-135.68306992751613</v>
      </c>
      <c r="DO113" s="126">
        <f t="shared" si="125"/>
        <v>0</v>
      </c>
      <c r="DP113" s="126">
        <f t="shared" si="126"/>
        <v>-70.316930072483743</v>
      </c>
      <c r="DQ113" s="126">
        <f t="shared" si="127"/>
        <v>0</v>
      </c>
      <c r="DR113" s="126">
        <f t="shared" si="128"/>
        <v>0</v>
      </c>
      <c r="DS113" s="126">
        <f t="shared" si="129"/>
        <v>-135.68306992751613</v>
      </c>
      <c r="DT113" s="126">
        <f t="shared" si="130"/>
        <v>0</v>
      </c>
      <c r="DU113" s="126">
        <f t="shared" si="131"/>
        <v>-70.316930072483743</v>
      </c>
      <c r="DV113" s="126">
        <f t="shared" si="132"/>
        <v>0</v>
      </c>
      <c r="DW113" s="126">
        <f t="shared" si="133"/>
        <v>0</v>
      </c>
    </row>
    <row r="114" spans="1:131" customFormat="1" ht="15" customHeight="1" x14ac:dyDescent="0.2">
      <c r="A114" s="163" t="s">
        <v>406</v>
      </c>
      <c r="B114" s="180" t="s">
        <v>388</v>
      </c>
      <c r="C114" s="180"/>
      <c r="D114" s="180" t="s">
        <v>314</v>
      </c>
      <c r="E114" s="180">
        <v>4</v>
      </c>
      <c r="F114" s="180">
        <v>440</v>
      </c>
      <c r="G114" s="165">
        <v>-1760</v>
      </c>
      <c r="H114" s="179">
        <v>-1760</v>
      </c>
      <c r="I114" s="153"/>
      <c r="J114" s="151" t="s">
        <v>151</v>
      </c>
      <c r="K114" s="151"/>
      <c r="L114" s="151"/>
      <c r="M114" s="151">
        <v>1</v>
      </c>
      <c r="N114" s="151"/>
      <c r="O114" s="151"/>
      <c r="P114" s="151"/>
      <c r="Q114" s="151"/>
      <c r="R114" s="151"/>
      <c r="S114" s="151"/>
      <c r="T114" s="151"/>
      <c r="U114" s="151"/>
      <c r="V114" s="151"/>
      <c r="W114" s="152">
        <v>1</v>
      </c>
      <c r="X114" s="157">
        <v>0</v>
      </c>
      <c r="Y114" s="157">
        <v>0</v>
      </c>
      <c r="Z114" s="157">
        <v>-1760</v>
      </c>
      <c r="AA114" s="157">
        <v>0</v>
      </c>
      <c r="AB114" s="157">
        <v>0</v>
      </c>
      <c r="AC114" s="157">
        <v>0</v>
      </c>
      <c r="AD114" s="157">
        <v>0</v>
      </c>
      <c r="AE114" s="157">
        <v>0</v>
      </c>
      <c r="AF114" s="157">
        <v>0</v>
      </c>
      <c r="AG114" s="157">
        <v>0</v>
      </c>
      <c r="AH114" s="157">
        <v>0</v>
      </c>
      <c r="AI114" s="157">
        <v>0</v>
      </c>
      <c r="AJ114" s="151">
        <v>0.65865567925978707</v>
      </c>
      <c r="AK114" s="151">
        <v>0.160508877270998</v>
      </c>
      <c r="AL114" s="151">
        <v>7.8352587599718096E-2</v>
      </c>
      <c r="AM114" s="151">
        <v>5.2865946183018001E-2</v>
      </c>
      <c r="AN114" s="151">
        <v>3.7950243019811598E-2</v>
      </c>
      <c r="AO114" s="151"/>
      <c r="AP114" s="151">
        <v>1.16666666666667E-2</v>
      </c>
      <c r="AQ114" s="151"/>
      <c r="AR114" s="151"/>
      <c r="AS114" s="152">
        <v>0.99999999999999944</v>
      </c>
      <c r="AT114" s="159">
        <v>-1159.2339954972254</v>
      </c>
      <c r="AU114" s="159">
        <v>-282.49562399695645</v>
      </c>
      <c r="AV114" s="159">
        <v>-137.90055417550386</v>
      </c>
      <c r="AW114" s="159">
        <v>-93.044065282111674</v>
      </c>
      <c r="AX114" s="159">
        <v>-66.79242771486841</v>
      </c>
      <c r="AY114" s="159">
        <v>0</v>
      </c>
      <c r="AZ114" s="159">
        <v>-20.533333333333392</v>
      </c>
      <c r="BA114" s="159">
        <v>0</v>
      </c>
      <c r="BB114" s="159">
        <v>0</v>
      </c>
      <c r="BC114" s="159">
        <v>-1759.9999999999991</v>
      </c>
      <c r="BD114" s="160">
        <v>-1159.2339954972254</v>
      </c>
      <c r="BE114" s="160">
        <v>0</v>
      </c>
      <c r="BF114" s="160">
        <v>-600.76600450277374</v>
      </c>
      <c r="BG114" s="160">
        <v>0</v>
      </c>
      <c r="BH114" s="160">
        <v>0</v>
      </c>
      <c r="BI114" s="151">
        <v>60630000</v>
      </c>
      <c r="BJ114" s="122"/>
      <c r="BK114" s="122">
        <f>+IF('FEUILLE 1'!$BJ114="",SUMIFS('FEUILLE 2'!$P:$P,'FEUILLE 2'!$C:$C,"BLF",'FEUILLE 2'!$K:$K,'FEUILLE 1'!$J114),SUMIFS('FEUILLE 2'!$P:$P,'FEUILLE 2'!$C:$C,"BLF",'FEUILLE 2'!$K:$K,'FEUILLE 1'!$J114,'FEUILLE 2'!$B:$B,'FEUILLE 1'!$BJ114))</f>
        <v>0</v>
      </c>
      <c r="BL114" s="122"/>
      <c r="BM114" s="122"/>
      <c r="BN114" s="122"/>
      <c r="BO114" s="122"/>
      <c r="BP114" s="126">
        <f t="shared" si="74"/>
        <v>0</v>
      </c>
      <c r="BQ114" s="126">
        <f t="shared" si="75"/>
        <v>0</v>
      </c>
      <c r="BR114" s="126">
        <f t="shared" si="76"/>
        <v>0</v>
      </c>
      <c r="BS114" s="126">
        <f t="shared" si="77"/>
        <v>0</v>
      </c>
      <c r="BT114" s="126">
        <f t="shared" si="78"/>
        <v>0</v>
      </c>
      <c r="BU114" s="126">
        <f t="shared" si="79"/>
        <v>0</v>
      </c>
      <c r="BV114" s="126">
        <f t="shared" si="80"/>
        <v>0</v>
      </c>
      <c r="BW114" s="126">
        <f t="shared" si="81"/>
        <v>0</v>
      </c>
      <c r="BX114" s="126">
        <f t="shared" si="82"/>
        <v>0</v>
      </c>
      <c r="BY114" s="126">
        <f t="shared" si="83"/>
        <v>0</v>
      </c>
      <c r="BZ114" s="126">
        <f t="shared" si="84"/>
        <v>-1159.2339954972254</v>
      </c>
      <c r="CA114" s="126">
        <f t="shared" si="85"/>
        <v>0</v>
      </c>
      <c r="CB114" s="126">
        <f t="shared" si="86"/>
        <v>-600.76600450277374</v>
      </c>
      <c r="CC114" s="126">
        <f t="shared" si="87"/>
        <v>0</v>
      </c>
      <c r="CD114" s="126">
        <f t="shared" si="88"/>
        <v>0</v>
      </c>
      <c r="CE114" s="126">
        <f t="shared" si="89"/>
        <v>-1159.2339954972254</v>
      </c>
      <c r="CF114" s="126">
        <f t="shared" si="90"/>
        <v>0</v>
      </c>
      <c r="CG114" s="126">
        <f t="shared" si="91"/>
        <v>-600.76600450277374</v>
      </c>
      <c r="CH114" s="126">
        <f t="shared" si="92"/>
        <v>0</v>
      </c>
      <c r="CI114" s="126">
        <f t="shared" si="93"/>
        <v>0</v>
      </c>
      <c r="CJ114" s="126">
        <f t="shared" si="94"/>
        <v>-1159.2339954972254</v>
      </c>
      <c r="CK114" s="126">
        <f t="shared" si="95"/>
        <v>0</v>
      </c>
      <c r="CL114" s="126">
        <f t="shared" si="96"/>
        <v>-600.76600450277374</v>
      </c>
      <c r="CM114" s="126">
        <f t="shared" si="97"/>
        <v>0</v>
      </c>
      <c r="CN114" s="126">
        <f t="shared" si="98"/>
        <v>0</v>
      </c>
      <c r="CO114" s="126">
        <f t="shared" si="99"/>
        <v>-1159.2339954972254</v>
      </c>
      <c r="CP114" s="126">
        <f t="shared" si="100"/>
        <v>0</v>
      </c>
      <c r="CQ114" s="126">
        <f t="shared" si="101"/>
        <v>-600.76600450277374</v>
      </c>
      <c r="CR114" s="126">
        <f t="shared" si="102"/>
        <v>0</v>
      </c>
      <c r="CS114" s="126">
        <f t="shared" si="103"/>
        <v>0</v>
      </c>
      <c r="CT114" s="126">
        <f t="shared" si="104"/>
        <v>-1159.2339954972254</v>
      </c>
      <c r="CU114" s="126">
        <f t="shared" si="105"/>
        <v>0</v>
      </c>
      <c r="CV114" s="126">
        <f t="shared" si="106"/>
        <v>-600.76600450277374</v>
      </c>
      <c r="CW114" s="126">
        <f t="shared" si="107"/>
        <v>0</v>
      </c>
      <c r="CX114" s="126">
        <f t="shared" si="108"/>
        <v>0</v>
      </c>
      <c r="CY114" s="126">
        <f t="shared" si="109"/>
        <v>-1159.2339954972254</v>
      </c>
      <c r="CZ114" s="126">
        <f t="shared" si="110"/>
        <v>0</v>
      </c>
      <c r="DA114" s="126">
        <f t="shared" si="111"/>
        <v>-600.76600450277374</v>
      </c>
      <c r="DB114" s="126">
        <f t="shared" si="112"/>
        <v>0</v>
      </c>
      <c r="DC114" s="126">
        <f t="shared" si="113"/>
        <v>0</v>
      </c>
      <c r="DD114" s="126">
        <f t="shared" si="114"/>
        <v>-1159.2339954972254</v>
      </c>
      <c r="DE114" s="126">
        <f t="shared" si="115"/>
        <v>0</v>
      </c>
      <c r="DF114" s="126">
        <f t="shared" si="116"/>
        <v>-600.76600450277374</v>
      </c>
      <c r="DG114" s="126">
        <f t="shared" si="117"/>
        <v>0</v>
      </c>
      <c r="DH114" s="126">
        <f t="shared" si="118"/>
        <v>0</v>
      </c>
      <c r="DI114" s="126">
        <f t="shared" si="119"/>
        <v>-1159.2339954972254</v>
      </c>
      <c r="DJ114" s="126">
        <f t="shared" si="120"/>
        <v>0</v>
      </c>
      <c r="DK114" s="126">
        <f t="shared" si="121"/>
        <v>-600.76600450277374</v>
      </c>
      <c r="DL114" s="126">
        <f t="shared" si="122"/>
        <v>0</v>
      </c>
      <c r="DM114" s="126">
        <f t="shared" si="123"/>
        <v>0</v>
      </c>
      <c r="DN114" s="126">
        <f t="shared" si="124"/>
        <v>-1159.2339954972254</v>
      </c>
      <c r="DO114" s="126">
        <f t="shared" si="125"/>
        <v>0</v>
      </c>
      <c r="DP114" s="126">
        <f t="shared" si="126"/>
        <v>-600.76600450277374</v>
      </c>
      <c r="DQ114" s="126">
        <f t="shared" si="127"/>
        <v>0</v>
      </c>
      <c r="DR114" s="126">
        <f t="shared" si="128"/>
        <v>0</v>
      </c>
      <c r="DS114" s="126">
        <f t="shared" si="129"/>
        <v>-1159.2339954972254</v>
      </c>
      <c r="DT114" s="126">
        <f t="shared" si="130"/>
        <v>0</v>
      </c>
      <c r="DU114" s="126">
        <f t="shared" si="131"/>
        <v>-600.76600450277374</v>
      </c>
      <c r="DV114" s="126">
        <f t="shared" si="132"/>
        <v>0</v>
      </c>
      <c r="DW114" s="126">
        <f t="shared" si="133"/>
        <v>0</v>
      </c>
    </row>
    <row r="115" spans="1:131" customFormat="1" ht="15" customHeight="1" x14ac:dyDescent="0.2">
      <c r="A115" s="163" t="s">
        <v>407</v>
      </c>
      <c r="B115" s="180" t="s">
        <v>388</v>
      </c>
      <c r="C115" s="180"/>
      <c r="D115" s="180" t="s">
        <v>265</v>
      </c>
      <c r="E115" s="180">
        <v>0.3</v>
      </c>
      <c r="F115" s="180">
        <v>12000</v>
      </c>
      <c r="G115" s="165">
        <v>-3600</v>
      </c>
      <c r="H115" s="179">
        <v>-3600</v>
      </c>
      <c r="I115" s="153"/>
      <c r="J115" s="151" t="s">
        <v>148</v>
      </c>
      <c r="K115" s="151"/>
      <c r="L115" s="151"/>
      <c r="M115" s="151">
        <v>0.25</v>
      </c>
      <c r="N115" s="151"/>
      <c r="O115" s="151"/>
      <c r="P115" s="151">
        <v>0.25</v>
      </c>
      <c r="Q115" s="151"/>
      <c r="R115" s="151"/>
      <c r="S115" s="151">
        <v>0.25</v>
      </c>
      <c r="T115" s="151"/>
      <c r="U115" s="151"/>
      <c r="V115" s="151">
        <v>0.25</v>
      </c>
      <c r="W115" s="152">
        <v>1</v>
      </c>
      <c r="X115" s="157">
        <v>0</v>
      </c>
      <c r="Y115" s="157">
        <v>0</v>
      </c>
      <c r="Z115" s="157">
        <v>-900</v>
      </c>
      <c r="AA115" s="157">
        <v>0</v>
      </c>
      <c r="AB115" s="157">
        <v>0</v>
      </c>
      <c r="AC115" s="157">
        <v>-900</v>
      </c>
      <c r="AD115" s="157">
        <v>0</v>
      </c>
      <c r="AE115" s="157">
        <v>0</v>
      </c>
      <c r="AF115" s="157">
        <v>-900</v>
      </c>
      <c r="AG115" s="157">
        <v>0</v>
      </c>
      <c r="AH115" s="157">
        <v>0</v>
      </c>
      <c r="AI115" s="157">
        <v>-900</v>
      </c>
      <c r="AJ115" s="151">
        <v>0.65865567925978707</v>
      </c>
      <c r="AK115" s="151">
        <v>0.160508877270998</v>
      </c>
      <c r="AL115" s="151">
        <v>7.8352587599718096E-2</v>
      </c>
      <c r="AM115" s="151">
        <v>5.2865946183018001E-2</v>
      </c>
      <c r="AN115" s="151">
        <v>3.7950243019811598E-2</v>
      </c>
      <c r="AO115" s="151"/>
      <c r="AP115" s="151">
        <v>1.16666666666667E-2</v>
      </c>
      <c r="AQ115" s="151"/>
      <c r="AR115" s="151"/>
      <c r="AS115" s="152">
        <v>0.99999999999999944</v>
      </c>
      <c r="AT115" s="159">
        <v>-2371.1604453352334</v>
      </c>
      <c r="AU115" s="159">
        <v>-577.83195817559283</v>
      </c>
      <c r="AV115" s="159">
        <v>-282.06931535898514</v>
      </c>
      <c r="AW115" s="159">
        <v>-190.31740625886479</v>
      </c>
      <c r="AX115" s="159">
        <v>-136.62087487132175</v>
      </c>
      <c r="AY115" s="159">
        <v>0</v>
      </c>
      <c r="AZ115" s="159">
        <v>-42.000000000000121</v>
      </c>
      <c r="BA115" s="159">
        <v>0</v>
      </c>
      <c r="BB115" s="159">
        <v>0</v>
      </c>
      <c r="BC115" s="159">
        <v>-3599.9999999999973</v>
      </c>
      <c r="BD115" s="160">
        <v>-2371.1604453352334</v>
      </c>
      <c r="BE115" s="160">
        <v>0</v>
      </c>
      <c r="BF115" s="160">
        <v>-1228.8395546647648</v>
      </c>
      <c r="BG115" s="160">
        <v>0</v>
      </c>
      <c r="BH115" s="160">
        <v>0</v>
      </c>
      <c r="BI115" s="151">
        <v>60630000</v>
      </c>
      <c r="BJ115" s="122"/>
      <c r="BK115" s="122">
        <f>+IF('FEUILLE 1'!$BJ115="",SUMIFS('FEUILLE 2'!$P:$P,'FEUILLE 2'!$C:$C,"BLF",'FEUILLE 2'!$K:$K,'FEUILLE 1'!$J115),SUMIFS('FEUILLE 2'!$P:$P,'FEUILLE 2'!$C:$C,"BLF",'FEUILLE 2'!$K:$K,'FEUILLE 1'!$J115,'FEUILLE 2'!$B:$B,'FEUILLE 1'!$BJ115))</f>
        <v>1991.22</v>
      </c>
      <c r="BL115" s="122"/>
      <c r="BM115" s="122"/>
      <c r="BN115" s="122"/>
      <c r="BO115" s="122"/>
      <c r="BP115" s="126">
        <f t="shared" si="74"/>
        <v>0</v>
      </c>
      <c r="BQ115" s="126">
        <f t="shared" si="75"/>
        <v>0</v>
      </c>
      <c r="BR115" s="126">
        <f t="shared" si="76"/>
        <v>0</v>
      </c>
      <c r="BS115" s="126">
        <f t="shared" si="77"/>
        <v>0</v>
      </c>
      <c r="BT115" s="126">
        <f t="shared" si="78"/>
        <v>0</v>
      </c>
      <c r="BU115" s="126">
        <f t="shared" si="79"/>
        <v>0</v>
      </c>
      <c r="BV115" s="126">
        <f t="shared" si="80"/>
        <v>0</v>
      </c>
      <c r="BW115" s="126">
        <f t="shared" si="81"/>
        <v>0</v>
      </c>
      <c r="BX115" s="126">
        <f t="shared" si="82"/>
        <v>0</v>
      </c>
      <c r="BY115" s="126">
        <f t="shared" si="83"/>
        <v>0</v>
      </c>
      <c r="BZ115" s="126">
        <f t="shared" si="84"/>
        <v>-592.79011133380834</v>
      </c>
      <c r="CA115" s="126">
        <f t="shared" si="85"/>
        <v>0</v>
      </c>
      <c r="CB115" s="126">
        <f t="shared" si="86"/>
        <v>-307.2098886661912</v>
      </c>
      <c r="CC115" s="126">
        <f t="shared" si="87"/>
        <v>0</v>
      </c>
      <c r="CD115" s="126">
        <f t="shared" si="88"/>
        <v>0</v>
      </c>
      <c r="CE115" s="126">
        <f t="shared" si="89"/>
        <v>-592.79011133380834</v>
      </c>
      <c r="CF115" s="126">
        <f t="shared" si="90"/>
        <v>0</v>
      </c>
      <c r="CG115" s="126">
        <f t="shared" si="91"/>
        <v>-307.2098886661912</v>
      </c>
      <c r="CH115" s="126">
        <f t="shared" si="92"/>
        <v>0</v>
      </c>
      <c r="CI115" s="126">
        <f t="shared" si="93"/>
        <v>0</v>
      </c>
      <c r="CJ115" s="126">
        <f t="shared" si="94"/>
        <v>-592.79011133380834</v>
      </c>
      <c r="CK115" s="126">
        <f t="shared" si="95"/>
        <v>0</v>
      </c>
      <c r="CL115" s="126">
        <f t="shared" si="96"/>
        <v>-307.2098886661912</v>
      </c>
      <c r="CM115" s="126">
        <f t="shared" si="97"/>
        <v>0</v>
      </c>
      <c r="CN115" s="126">
        <f t="shared" si="98"/>
        <v>0</v>
      </c>
      <c r="CO115" s="126">
        <f t="shared" si="99"/>
        <v>-1185.5802226676167</v>
      </c>
      <c r="CP115" s="126">
        <f t="shared" si="100"/>
        <v>0</v>
      </c>
      <c r="CQ115" s="126">
        <f t="shared" si="101"/>
        <v>-614.41977733238241</v>
      </c>
      <c r="CR115" s="126">
        <f t="shared" si="102"/>
        <v>0</v>
      </c>
      <c r="CS115" s="126">
        <f t="shared" si="103"/>
        <v>0</v>
      </c>
      <c r="CT115" s="126">
        <f t="shared" si="104"/>
        <v>-1185.5802226676167</v>
      </c>
      <c r="CU115" s="126">
        <f t="shared" si="105"/>
        <v>0</v>
      </c>
      <c r="CV115" s="126">
        <f t="shared" si="106"/>
        <v>-614.41977733238241</v>
      </c>
      <c r="CW115" s="126">
        <f t="shared" si="107"/>
        <v>0</v>
      </c>
      <c r="CX115" s="126">
        <f t="shared" si="108"/>
        <v>0</v>
      </c>
      <c r="CY115" s="126">
        <f t="shared" si="109"/>
        <v>-1185.5802226676167</v>
      </c>
      <c r="CZ115" s="126">
        <f t="shared" si="110"/>
        <v>0</v>
      </c>
      <c r="DA115" s="126">
        <f t="shared" si="111"/>
        <v>-614.41977733238241</v>
      </c>
      <c r="DB115" s="126">
        <f t="shared" si="112"/>
        <v>0</v>
      </c>
      <c r="DC115" s="126">
        <f t="shared" si="113"/>
        <v>0</v>
      </c>
      <c r="DD115" s="126">
        <f t="shared" si="114"/>
        <v>-1778.3703340014249</v>
      </c>
      <c r="DE115" s="126">
        <f t="shared" si="115"/>
        <v>0</v>
      </c>
      <c r="DF115" s="126">
        <f t="shared" si="116"/>
        <v>-921.62966599857361</v>
      </c>
      <c r="DG115" s="126">
        <f t="shared" si="117"/>
        <v>0</v>
      </c>
      <c r="DH115" s="126">
        <f t="shared" si="118"/>
        <v>0</v>
      </c>
      <c r="DI115" s="126">
        <f t="shared" si="119"/>
        <v>-1778.3703340014249</v>
      </c>
      <c r="DJ115" s="126">
        <f t="shared" si="120"/>
        <v>0</v>
      </c>
      <c r="DK115" s="126">
        <f t="shared" si="121"/>
        <v>-921.62966599857361</v>
      </c>
      <c r="DL115" s="126">
        <f t="shared" si="122"/>
        <v>0</v>
      </c>
      <c r="DM115" s="126">
        <f t="shared" si="123"/>
        <v>0</v>
      </c>
      <c r="DN115" s="126">
        <f t="shared" si="124"/>
        <v>-1778.3703340014249</v>
      </c>
      <c r="DO115" s="126">
        <f t="shared" si="125"/>
        <v>0</v>
      </c>
      <c r="DP115" s="126">
        <f t="shared" si="126"/>
        <v>-921.62966599857361</v>
      </c>
      <c r="DQ115" s="126">
        <f t="shared" si="127"/>
        <v>0</v>
      </c>
      <c r="DR115" s="126">
        <f t="shared" si="128"/>
        <v>0</v>
      </c>
      <c r="DS115" s="126">
        <f t="shared" si="129"/>
        <v>-2371.1604453352334</v>
      </c>
      <c r="DT115" s="126">
        <f t="shared" si="130"/>
        <v>0</v>
      </c>
      <c r="DU115" s="126">
        <f t="shared" si="131"/>
        <v>-1228.8395546647648</v>
      </c>
      <c r="DV115" s="126">
        <f t="shared" si="132"/>
        <v>0</v>
      </c>
      <c r="DW115" s="126">
        <f t="shared" si="133"/>
        <v>0</v>
      </c>
    </row>
    <row r="116" spans="1:131" customFormat="1" ht="15" customHeight="1" x14ac:dyDescent="0.2">
      <c r="A116" s="163" t="s">
        <v>408</v>
      </c>
      <c r="B116" s="180" t="s">
        <v>409</v>
      </c>
      <c r="C116" s="180"/>
      <c r="D116" s="180" t="s">
        <v>314</v>
      </c>
      <c r="E116" s="180">
        <v>1</v>
      </c>
      <c r="F116" s="180">
        <v>4000</v>
      </c>
      <c r="G116" s="165"/>
      <c r="H116" s="179"/>
      <c r="I116" s="153"/>
      <c r="J116" s="151" t="s">
        <v>10</v>
      </c>
      <c r="K116" s="151"/>
      <c r="L116" s="151"/>
      <c r="M116" s="151"/>
      <c r="N116" s="151"/>
      <c r="O116" s="151"/>
      <c r="P116" s="151"/>
      <c r="Q116" s="151">
        <v>1</v>
      </c>
      <c r="R116" s="151"/>
      <c r="S116" s="151"/>
      <c r="T116" s="151"/>
      <c r="U116" s="151"/>
      <c r="V116" s="151"/>
      <c r="W116" s="152">
        <v>1</v>
      </c>
      <c r="X116" s="157">
        <v>0</v>
      </c>
      <c r="Y116" s="157">
        <v>0</v>
      </c>
      <c r="Z116" s="157">
        <v>0</v>
      </c>
      <c r="AA116" s="157">
        <v>0</v>
      </c>
      <c r="AB116" s="157">
        <v>0</v>
      </c>
      <c r="AC116" s="157">
        <v>0</v>
      </c>
      <c r="AD116" s="157">
        <v>0</v>
      </c>
      <c r="AE116" s="157">
        <v>0</v>
      </c>
      <c r="AF116" s="157">
        <v>0</v>
      </c>
      <c r="AG116" s="157">
        <v>0</v>
      </c>
      <c r="AH116" s="157">
        <v>0</v>
      </c>
      <c r="AI116" s="157">
        <v>0</v>
      </c>
      <c r="AJ116" s="151">
        <v>0.65865567925978707</v>
      </c>
      <c r="AK116" s="151">
        <v>0.160508877270998</v>
      </c>
      <c r="AL116" s="151">
        <v>7.8352587599718096E-2</v>
      </c>
      <c r="AM116" s="151">
        <v>5.2865946183018001E-2</v>
      </c>
      <c r="AN116" s="151">
        <v>3.7950243019811598E-2</v>
      </c>
      <c r="AO116" s="151"/>
      <c r="AP116" s="151">
        <v>1.16666666666667E-2</v>
      </c>
      <c r="AQ116" s="151"/>
      <c r="AR116" s="151"/>
      <c r="AS116" s="152">
        <v>0.99999999999999944</v>
      </c>
      <c r="AT116" s="159">
        <v>0</v>
      </c>
      <c r="AU116" s="159">
        <v>0</v>
      </c>
      <c r="AV116" s="159">
        <v>0</v>
      </c>
      <c r="AW116" s="159">
        <v>0</v>
      </c>
      <c r="AX116" s="159">
        <v>0</v>
      </c>
      <c r="AY116" s="159">
        <v>0</v>
      </c>
      <c r="AZ116" s="159">
        <v>0</v>
      </c>
      <c r="BA116" s="159">
        <v>0</v>
      </c>
      <c r="BB116" s="159">
        <v>0</v>
      </c>
      <c r="BC116" s="159">
        <v>0</v>
      </c>
      <c r="BD116" s="160">
        <v>0</v>
      </c>
      <c r="BE116" s="160">
        <v>0</v>
      </c>
      <c r="BF116" s="160">
        <v>0</v>
      </c>
      <c r="BG116" s="160">
        <v>0</v>
      </c>
      <c r="BH116" s="160">
        <v>0</v>
      </c>
      <c r="BI116" s="151">
        <v>68112000</v>
      </c>
      <c r="BJ116" s="122"/>
      <c r="BK116" s="122"/>
      <c r="BL116" s="122"/>
      <c r="BM116" s="122"/>
      <c r="BN116" s="122"/>
      <c r="BO116" s="122"/>
      <c r="BP116" s="126">
        <f t="shared" si="74"/>
        <v>0</v>
      </c>
      <c r="BQ116" s="126">
        <f t="shared" si="75"/>
        <v>0</v>
      </c>
      <c r="BR116" s="126">
        <f t="shared" si="76"/>
        <v>0</v>
      </c>
      <c r="BS116" s="126">
        <f t="shared" si="77"/>
        <v>0</v>
      </c>
      <c r="BT116" s="126">
        <f t="shared" si="78"/>
        <v>0</v>
      </c>
      <c r="BU116" s="126">
        <f t="shared" si="79"/>
        <v>0</v>
      </c>
      <c r="BV116" s="126">
        <f t="shared" si="80"/>
        <v>0</v>
      </c>
      <c r="BW116" s="126">
        <f t="shared" si="81"/>
        <v>0</v>
      </c>
      <c r="BX116" s="126">
        <f t="shared" si="82"/>
        <v>0</v>
      </c>
      <c r="BY116" s="126">
        <f t="shared" si="83"/>
        <v>0</v>
      </c>
      <c r="BZ116" s="126">
        <f t="shared" si="84"/>
        <v>0</v>
      </c>
      <c r="CA116" s="126">
        <f t="shared" si="85"/>
        <v>0</v>
      </c>
      <c r="CB116" s="126">
        <f t="shared" si="86"/>
        <v>0</v>
      </c>
      <c r="CC116" s="126">
        <f t="shared" si="87"/>
        <v>0</v>
      </c>
      <c r="CD116" s="126">
        <f t="shared" si="88"/>
        <v>0</v>
      </c>
      <c r="CE116" s="126">
        <f t="shared" si="89"/>
        <v>0</v>
      </c>
      <c r="CF116" s="126">
        <f t="shared" si="90"/>
        <v>0</v>
      </c>
      <c r="CG116" s="126">
        <f t="shared" si="91"/>
        <v>0</v>
      </c>
      <c r="CH116" s="126">
        <f t="shared" si="92"/>
        <v>0</v>
      </c>
      <c r="CI116" s="126">
        <f t="shared" si="93"/>
        <v>0</v>
      </c>
      <c r="CJ116" s="126">
        <f t="shared" si="94"/>
        <v>0</v>
      </c>
      <c r="CK116" s="126">
        <f t="shared" si="95"/>
        <v>0</v>
      </c>
      <c r="CL116" s="126">
        <f t="shared" si="96"/>
        <v>0</v>
      </c>
      <c r="CM116" s="126">
        <f t="shared" si="97"/>
        <v>0</v>
      </c>
      <c r="CN116" s="126">
        <f t="shared" si="98"/>
        <v>0</v>
      </c>
      <c r="CO116" s="126">
        <f t="shared" si="99"/>
        <v>0</v>
      </c>
      <c r="CP116" s="126">
        <f t="shared" si="100"/>
        <v>0</v>
      </c>
      <c r="CQ116" s="126">
        <f t="shared" si="101"/>
        <v>0</v>
      </c>
      <c r="CR116" s="126">
        <f t="shared" si="102"/>
        <v>0</v>
      </c>
      <c r="CS116" s="126">
        <f t="shared" si="103"/>
        <v>0</v>
      </c>
      <c r="CT116" s="126">
        <f t="shared" si="104"/>
        <v>0</v>
      </c>
      <c r="CU116" s="126">
        <f t="shared" si="105"/>
        <v>0</v>
      </c>
      <c r="CV116" s="126">
        <f t="shared" si="106"/>
        <v>0</v>
      </c>
      <c r="CW116" s="126">
        <f t="shared" si="107"/>
        <v>0</v>
      </c>
      <c r="CX116" s="126">
        <f t="shared" si="108"/>
        <v>0</v>
      </c>
      <c r="CY116" s="126">
        <f t="shared" si="109"/>
        <v>0</v>
      </c>
      <c r="CZ116" s="126">
        <f t="shared" si="110"/>
        <v>0</v>
      </c>
      <c r="DA116" s="126">
        <f t="shared" si="111"/>
        <v>0</v>
      </c>
      <c r="DB116" s="126">
        <f t="shared" si="112"/>
        <v>0</v>
      </c>
      <c r="DC116" s="126">
        <f t="shared" si="113"/>
        <v>0</v>
      </c>
      <c r="DD116" s="126">
        <f t="shared" si="114"/>
        <v>0</v>
      </c>
      <c r="DE116" s="126">
        <f t="shared" si="115"/>
        <v>0</v>
      </c>
      <c r="DF116" s="126">
        <f t="shared" si="116"/>
        <v>0</v>
      </c>
      <c r="DG116" s="126">
        <f t="shared" si="117"/>
        <v>0</v>
      </c>
      <c r="DH116" s="126">
        <f t="shared" si="118"/>
        <v>0</v>
      </c>
      <c r="DI116" s="126">
        <f t="shared" si="119"/>
        <v>0</v>
      </c>
      <c r="DJ116" s="126">
        <f t="shared" si="120"/>
        <v>0</v>
      </c>
      <c r="DK116" s="126">
        <f t="shared" si="121"/>
        <v>0</v>
      </c>
      <c r="DL116" s="126">
        <f t="shared" si="122"/>
        <v>0</v>
      </c>
      <c r="DM116" s="126">
        <f t="shared" si="123"/>
        <v>0</v>
      </c>
      <c r="DN116" s="126">
        <f t="shared" si="124"/>
        <v>0</v>
      </c>
      <c r="DO116" s="126">
        <f t="shared" si="125"/>
        <v>0</v>
      </c>
      <c r="DP116" s="126">
        <f t="shared" si="126"/>
        <v>0</v>
      </c>
      <c r="DQ116" s="126">
        <f t="shared" si="127"/>
        <v>0</v>
      </c>
      <c r="DR116" s="126">
        <f t="shared" si="128"/>
        <v>0</v>
      </c>
      <c r="DS116" s="126">
        <f t="shared" si="129"/>
        <v>0</v>
      </c>
      <c r="DT116" s="126">
        <f t="shared" si="130"/>
        <v>0</v>
      </c>
      <c r="DU116" s="126">
        <f t="shared" si="131"/>
        <v>0</v>
      </c>
      <c r="DV116" s="126">
        <f t="shared" si="132"/>
        <v>0</v>
      </c>
      <c r="DW116" s="126">
        <f t="shared" si="133"/>
        <v>0</v>
      </c>
    </row>
    <row r="117" spans="1:131" customFormat="1" ht="15" customHeight="1" x14ac:dyDescent="0.2">
      <c r="A117" s="163" t="s">
        <v>410</v>
      </c>
      <c r="B117" s="180" t="s">
        <v>409</v>
      </c>
      <c r="C117" s="180"/>
      <c r="D117" s="180" t="s">
        <v>314</v>
      </c>
      <c r="E117" s="180">
        <v>1</v>
      </c>
      <c r="F117" s="180">
        <v>1750</v>
      </c>
      <c r="G117" s="165">
        <v>-1750</v>
      </c>
      <c r="H117" s="179">
        <v>-1750</v>
      </c>
      <c r="I117" s="153"/>
      <c r="J117" s="151" t="s">
        <v>10</v>
      </c>
      <c r="K117" s="151"/>
      <c r="L117" s="151"/>
      <c r="M117" s="151"/>
      <c r="N117" s="151"/>
      <c r="O117" s="151"/>
      <c r="P117" s="151"/>
      <c r="Q117" s="151">
        <v>1</v>
      </c>
      <c r="R117" s="151"/>
      <c r="S117" s="151"/>
      <c r="T117" s="151"/>
      <c r="U117" s="151"/>
      <c r="V117" s="151"/>
      <c r="W117" s="152">
        <v>1</v>
      </c>
      <c r="X117" s="157">
        <v>0</v>
      </c>
      <c r="Y117" s="157">
        <v>0</v>
      </c>
      <c r="Z117" s="157">
        <v>0</v>
      </c>
      <c r="AA117" s="157">
        <v>0</v>
      </c>
      <c r="AB117" s="157">
        <v>0</v>
      </c>
      <c r="AC117" s="157">
        <v>0</v>
      </c>
      <c r="AD117" s="157">
        <v>-1750</v>
      </c>
      <c r="AE117" s="157">
        <v>0</v>
      </c>
      <c r="AF117" s="157">
        <v>0</v>
      </c>
      <c r="AG117" s="157">
        <v>0</v>
      </c>
      <c r="AH117" s="157">
        <v>0</v>
      </c>
      <c r="AI117" s="157">
        <v>0</v>
      </c>
      <c r="AJ117" s="151"/>
      <c r="AK117" s="151"/>
      <c r="AL117" s="151"/>
      <c r="AM117" s="151"/>
      <c r="AN117" s="151"/>
      <c r="AO117" s="151"/>
      <c r="AP117" s="151"/>
      <c r="AQ117" s="151"/>
      <c r="AR117" s="151">
        <v>1</v>
      </c>
      <c r="AS117" s="152">
        <v>1</v>
      </c>
      <c r="AT117" s="159">
        <v>0</v>
      </c>
      <c r="AU117" s="159">
        <v>0</v>
      </c>
      <c r="AV117" s="159">
        <v>0</v>
      </c>
      <c r="AW117" s="159">
        <v>0</v>
      </c>
      <c r="AX117" s="159">
        <v>0</v>
      </c>
      <c r="AY117" s="159">
        <v>0</v>
      </c>
      <c r="AZ117" s="159">
        <v>0</v>
      </c>
      <c r="BA117" s="159">
        <v>0</v>
      </c>
      <c r="BB117" s="159">
        <v>-1750</v>
      </c>
      <c r="BC117" s="159">
        <v>-1750</v>
      </c>
      <c r="BD117" s="160">
        <v>0</v>
      </c>
      <c r="BE117" s="160">
        <v>0</v>
      </c>
      <c r="BF117" s="160">
        <v>0</v>
      </c>
      <c r="BG117" s="160">
        <v>0</v>
      </c>
      <c r="BH117" s="160">
        <v>-1750</v>
      </c>
      <c r="BI117" s="151">
        <v>60650000</v>
      </c>
      <c r="BJ117" s="122"/>
      <c r="BK117" s="122">
        <f>+IF('FEUILLE 1'!$BJ117="",SUMIFS('FEUILLE 2'!$P:$P,'FEUILLE 2'!$C:$C,"BLF",'FEUILLE 2'!$K:$K,'FEUILLE 1'!$J117),SUMIFS('FEUILLE 2'!$P:$P,'FEUILLE 2'!$C:$C,"BLF",'FEUILLE 2'!$K:$K,'FEUILLE 1'!$J117,'FEUILLE 2'!$B:$B,'FEUILLE 1'!$BJ117))</f>
        <v>4431</v>
      </c>
      <c r="BL117" s="122"/>
      <c r="BM117" s="122"/>
      <c r="BN117" s="122"/>
      <c r="BO117" s="122"/>
      <c r="BP117" s="126">
        <f t="shared" si="74"/>
        <v>0</v>
      </c>
      <c r="BQ117" s="126">
        <f t="shared" si="75"/>
        <v>0</v>
      </c>
      <c r="BR117" s="126">
        <f t="shared" si="76"/>
        <v>0</v>
      </c>
      <c r="BS117" s="126">
        <f t="shared" si="77"/>
        <v>0</v>
      </c>
      <c r="BT117" s="126">
        <f t="shared" si="78"/>
        <v>0</v>
      </c>
      <c r="BU117" s="126">
        <f t="shared" si="79"/>
        <v>0</v>
      </c>
      <c r="BV117" s="126">
        <f t="shared" si="80"/>
        <v>0</v>
      </c>
      <c r="BW117" s="126">
        <f t="shared" si="81"/>
        <v>0</v>
      </c>
      <c r="BX117" s="126">
        <f t="shared" si="82"/>
        <v>0</v>
      </c>
      <c r="BY117" s="126">
        <f t="shared" si="83"/>
        <v>0</v>
      </c>
      <c r="BZ117" s="126">
        <f t="shared" si="84"/>
        <v>0</v>
      </c>
      <c r="CA117" s="126">
        <f t="shared" si="85"/>
        <v>0</v>
      </c>
      <c r="CB117" s="126">
        <f t="shared" si="86"/>
        <v>0</v>
      </c>
      <c r="CC117" s="126">
        <f t="shared" si="87"/>
        <v>0</v>
      </c>
      <c r="CD117" s="126">
        <f t="shared" si="88"/>
        <v>0</v>
      </c>
      <c r="CE117" s="126">
        <f t="shared" si="89"/>
        <v>0</v>
      </c>
      <c r="CF117" s="126">
        <f t="shared" si="90"/>
        <v>0</v>
      </c>
      <c r="CG117" s="126">
        <f t="shared" si="91"/>
        <v>0</v>
      </c>
      <c r="CH117" s="126">
        <f t="shared" si="92"/>
        <v>0</v>
      </c>
      <c r="CI117" s="126">
        <f t="shared" si="93"/>
        <v>0</v>
      </c>
      <c r="CJ117" s="126">
        <f t="shared" si="94"/>
        <v>0</v>
      </c>
      <c r="CK117" s="126">
        <f t="shared" si="95"/>
        <v>0</v>
      </c>
      <c r="CL117" s="126">
        <f t="shared" si="96"/>
        <v>0</v>
      </c>
      <c r="CM117" s="126">
        <f t="shared" si="97"/>
        <v>0</v>
      </c>
      <c r="CN117" s="126">
        <f t="shared" si="98"/>
        <v>0</v>
      </c>
      <c r="CO117" s="126">
        <f t="shared" si="99"/>
        <v>0</v>
      </c>
      <c r="CP117" s="126">
        <f t="shared" si="100"/>
        <v>0</v>
      </c>
      <c r="CQ117" s="126">
        <f t="shared" si="101"/>
        <v>0</v>
      </c>
      <c r="CR117" s="126">
        <f t="shared" si="102"/>
        <v>0</v>
      </c>
      <c r="CS117" s="126">
        <f t="shared" si="103"/>
        <v>0</v>
      </c>
      <c r="CT117" s="126">
        <f t="shared" si="104"/>
        <v>0</v>
      </c>
      <c r="CU117" s="126">
        <f t="shared" si="105"/>
        <v>0</v>
      </c>
      <c r="CV117" s="126">
        <f t="shared" si="106"/>
        <v>0</v>
      </c>
      <c r="CW117" s="126">
        <f t="shared" si="107"/>
        <v>0</v>
      </c>
      <c r="CX117" s="126">
        <f t="shared" si="108"/>
        <v>-1750</v>
      </c>
      <c r="CY117" s="126">
        <f t="shared" si="109"/>
        <v>0</v>
      </c>
      <c r="CZ117" s="126">
        <f t="shared" si="110"/>
        <v>0</v>
      </c>
      <c r="DA117" s="126">
        <f t="shared" si="111"/>
        <v>0</v>
      </c>
      <c r="DB117" s="126">
        <f t="shared" si="112"/>
        <v>0</v>
      </c>
      <c r="DC117" s="126">
        <f t="shared" si="113"/>
        <v>-1750</v>
      </c>
      <c r="DD117" s="126">
        <f t="shared" si="114"/>
        <v>0</v>
      </c>
      <c r="DE117" s="126">
        <f t="shared" si="115"/>
        <v>0</v>
      </c>
      <c r="DF117" s="126">
        <f t="shared" si="116"/>
        <v>0</v>
      </c>
      <c r="DG117" s="126">
        <f t="shared" si="117"/>
        <v>0</v>
      </c>
      <c r="DH117" s="126">
        <f t="shared" si="118"/>
        <v>-1750</v>
      </c>
      <c r="DI117" s="126">
        <f t="shared" si="119"/>
        <v>0</v>
      </c>
      <c r="DJ117" s="126">
        <f t="shared" si="120"/>
        <v>0</v>
      </c>
      <c r="DK117" s="126">
        <f t="shared" si="121"/>
        <v>0</v>
      </c>
      <c r="DL117" s="126">
        <f t="shared" si="122"/>
        <v>0</v>
      </c>
      <c r="DM117" s="126">
        <f t="shared" si="123"/>
        <v>-1750</v>
      </c>
      <c r="DN117" s="126">
        <f t="shared" si="124"/>
        <v>0</v>
      </c>
      <c r="DO117" s="126">
        <f t="shared" si="125"/>
        <v>0</v>
      </c>
      <c r="DP117" s="126">
        <f t="shared" si="126"/>
        <v>0</v>
      </c>
      <c r="DQ117" s="126">
        <f t="shared" si="127"/>
        <v>0</v>
      </c>
      <c r="DR117" s="126">
        <f t="shared" si="128"/>
        <v>-1750</v>
      </c>
      <c r="DS117" s="126">
        <f t="shared" si="129"/>
        <v>0</v>
      </c>
      <c r="DT117" s="126">
        <f t="shared" si="130"/>
        <v>0</v>
      </c>
      <c r="DU117" s="126">
        <f t="shared" si="131"/>
        <v>0</v>
      </c>
      <c r="DV117" s="126">
        <f t="shared" si="132"/>
        <v>0</v>
      </c>
      <c r="DW117" s="126">
        <f t="shared" si="133"/>
        <v>-1750</v>
      </c>
    </row>
    <row r="118" spans="1:131" customFormat="1" ht="15" customHeight="1" x14ac:dyDescent="0.2">
      <c r="A118" s="163" t="s">
        <v>411</v>
      </c>
      <c r="B118" s="180" t="s">
        <v>409</v>
      </c>
      <c r="C118" s="180"/>
      <c r="D118" s="180" t="s">
        <v>314</v>
      </c>
      <c r="E118" s="180">
        <v>0</v>
      </c>
      <c r="F118" s="180">
        <v>1000</v>
      </c>
      <c r="G118" s="165">
        <v>0</v>
      </c>
      <c r="H118" s="179">
        <v>0</v>
      </c>
      <c r="I118" s="171"/>
      <c r="J118" s="151" t="s">
        <v>10</v>
      </c>
      <c r="K118" s="151"/>
      <c r="L118" s="151"/>
      <c r="M118" s="151"/>
      <c r="N118" s="151"/>
      <c r="O118" s="151"/>
      <c r="P118" s="151"/>
      <c r="Q118" s="151">
        <v>1</v>
      </c>
      <c r="R118" s="151"/>
      <c r="S118" s="151"/>
      <c r="T118" s="151"/>
      <c r="U118" s="151"/>
      <c r="V118" s="151"/>
      <c r="W118" s="152">
        <v>1</v>
      </c>
      <c r="X118" s="157">
        <v>0</v>
      </c>
      <c r="Y118" s="157">
        <v>0</v>
      </c>
      <c r="Z118" s="157">
        <v>0</v>
      </c>
      <c r="AA118" s="157">
        <v>0</v>
      </c>
      <c r="AB118" s="157">
        <v>0</v>
      </c>
      <c r="AC118" s="157">
        <v>0</v>
      </c>
      <c r="AD118" s="157">
        <v>0</v>
      </c>
      <c r="AE118" s="157">
        <v>0</v>
      </c>
      <c r="AF118" s="157">
        <v>0</v>
      </c>
      <c r="AG118" s="157">
        <v>0</v>
      </c>
      <c r="AH118" s="157">
        <v>0</v>
      </c>
      <c r="AI118" s="157">
        <v>0</v>
      </c>
      <c r="AJ118" s="151"/>
      <c r="AK118" s="151"/>
      <c r="AL118" s="151"/>
      <c r="AM118" s="151"/>
      <c r="AN118" s="151"/>
      <c r="AO118" s="151"/>
      <c r="AP118" s="151"/>
      <c r="AQ118" s="151"/>
      <c r="AR118" s="151">
        <v>1</v>
      </c>
      <c r="AS118" s="152">
        <v>1</v>
      </c>
      <c r="AT118" s="159">
        <v>0</v>
      </c>
      <c r="AU118" s="159">
        <v>0</v>
      </c>
      <c r="AV118" s="159">
        <v>0</v>
      </c>
      <c r="AW118" s="159">
        <v>0</v>
      </c>
      <c r="AX118" s="159">
        <v>0</v>
      </c>
      <c r="AY118" s="159">
        <v>0</v>
      </c>
      <c r="AZ118" s="159">
        <v>0</v>
      </c>
      <c r="BA118" s="159">
        <v>0</v>
      </c>
      <c r="BB118" s="159">
        <v>0</v>
      </c>
      <c r="BC118" s="159">
        <v>0</v>
      </c>
      <c r="BD118" s="160">
        <v>0</v>
      </c>
      <c r="BE118" s="160">
        <v>0</v>
      </c>
      <c r="BF118" s="160">
        <v>0</v>
      </c>
      <c r="BG118" s="160">
        <v>0</v>
      </c>
      <c r="BH118" s="160">
        <v>0</v>
      </c>
      <c r="BI118" s="151">
        <v>68112000</v>
      </c>
      <c r="BJ118" s="122"/>
      <c r="BK118" s="122"/>
      <c r="BL118" s="122"/>
      <c r="BM118" s="122"/>
      <c r="BN118" s="122"/>
      <c r="BO118" s="122"/>
      <c r="BP118" s="126">
        <f t="shared" si="74"/>
        <v>0</v>
      </c>
      <c r="BQ118" s="126">
        <f t="shared" si="75"/>
        <v>0</v>
      </c>
      <c r="BR118" s="126">
        <f t="shared" si="76"/>
        <v>0</v>
      </c>
      <c r="BS118" s="126">
        <f t="shared" si="77"/>
        <v>0</v>
      </c>
      <c r="BT118" s="126">
        <f t="shared" si="78"/>
        <v>0</v>
      </c>
      <c r="BU118" s="126">
        <f t="shared" si="79"/>
        <v>0</v>
      </c>
      <c r="BV118" s="126">
        <f t="shared" si="80"/>
        <v>0</v>
      </c>
      <c r="BW118" s="126">
        <f t="shared" si="81"/>
        <v>0</v>
      </c>
      <c r="BX118" s="126">
        <f t="shared" si="82"/>
        <v>0</v>
      </c>
      <c r="BY118" s="126">
        <f t="shared" si="83"/>
        <v>0</v>
      </c>
      <c r="BZ118" s="126">
        <f t="shared" si="84"/>
        <v>0</v>
      </c>
      <c r="CA118" s="126">
        <f t="shared" si="85"/>
        <v>0</v>
      </c>
      <c r="CB118" s="126">
        <f t="shared" si="86"/>
        <v>0</v>
      </c>
      <c r="CC118" s="126">
        <f t="shared" si="87"/>
        <v>0</v>
      </c>
      <c r="CD118" s="126">
        <f t="shared" si="88"/>
        <v>0</v>
      </c>
      <c r="CE118" s="126">
        <f t="shared" si="89"/>
        <v>0</v>
      </c>
      <c r="CF118" s="126">
        <f t="shared" si="90"/>
        <v>0</v>
      </c>
      <c r="CG118" s="126">
        <f t="shared" si="91"/>
        <v>0</v>
      </c>
      <c r="CH118" s="126">
        <f t="shared" si="92"/>
        <v>0</v>
      </c>
      <c r="CI118" s="126">
        <f t="shared" si="93"/>
        <v>0</v>
      </c>
      <c r="CJ118" s="126">
        <f t="shared" si="94"/>
        <v>0</v>
      </c>
      <c r="CK118" s="126">
        <f t="shared" si="95"/>
        <v>0</v>
      </c>
      <c r="CL118" s="126">
        <f t="shared" si="96"/>
        <v>0</v>
      </c>
      <c r="CM118" s="126">
        <f t="shared" si="97"/>
        <v>0</v>
      </c>
      <c r="CN118" s="126">
        <f t="shared" si="98"/>
        <v>0</v>
      </c>
      <c r="CO118" s="126">
        <f t="shared" si="99"/>
        <v>0</v>
      </c>
      <c r="CP118" s="126">
        <f t="shared" si="100"/>
        <v>0</v>
      </c>
      <c r="CQ118" s="126">
        <f t="shared" si="101"/>
        <v>0</v>
      </c>
      <c r="CR118" s="126">
        <f t="shared" si="102"/>
        <v>0</v>
      </c>
      <c r="CS118" s="126">
        <f t="shared" si="103"/>
        <v>0</v>
      </c>
      <c r="CT118" s="126">
        <f t="shared" si="104"/>
        <v>0</v>
      </c>
      <c r="CU118" s="126">
        <f t="shared" si="105"/>
        <v>0</v>
      </c>
      <c r="CV118" s="126">
        <f t="shared" si="106"/>
        <v>0</v>
      </c>
      <c r="CW118" s="126">
        <f t="shared" si="107"/>
        <v>0</v>
      </c>
      <c r="CX118" s="126">
        <f t="shared" si="108"/>
        <v>0</v>
      </c>
      <c r="CY118" s="126">
        <f t="shared" si="109"/>
        <v>0</v>
      </c>
      <c r="CZ118" s="126">
        <f t="shared" si="110"/>
        <v>0</v>
      </c>
      <c r="DA118" s="126">
        <f t="shared" si="111"/>
        <v>0</v>
      </c>
      <c r="DB118" s="126">
        <f t="shared" si="112"/>
        <v>0</v>
      </c>
      <c r="DC118" s="126">
        <f t="shared" si="113"/>
        <v>0</v>
      </c>
      <c r="DD118" s="126">
        <f t="shared" si="114"/>
        <v>0</v>
      </c>
      <c r="DE118" s="126">
        <f t="shared" si="115"/>
        <v>0</v>
      </c>
      <c r="DF118" s="126">
        <f t="shared" si="116"/>
        <v>0</v>
      </c>
      <c r="DG118" s="126">
        <f t="shared" si="117"/>
        <v>0</v>
      </c>
      <c r="DH118" s="126">
        <f t="shared" si="118"/>
        <v>0</v>
      </c>
      <c r="DI118" s="126">
        <f t="shared" si="119"/>
        <v>0</v>
      </c>
      <c r="DJ118" s="126">
        <f t="shared" si="120"/>
        <v>0</v>
      </c>
      <c r="DK118" s="126">
        <f t="shared" si="121"/>
        <v>0</v>
      </c>
      <c r="DL118" s="126">
        <f t="shared" si="122"/>
        <v>0</v>
      </c>
      <c r="DM118" s="126">
        <f t="shared" si="123"/>
        <v>0</v>
      </c>
      <c r="DN118" s="126">
        <f t="shared" si="124"/>
        <v>0</v>
      </c>
      <c r="DO118" s="126">
        <f t="shared" si="125"/>
        <v>0</v>
      </c>
      <c r="DP118" s="126">
        <f t="shared" si="126"/>
        <v>0</v>
      </c>
      <c r="DQ118" s="126">
        <f t="shared" si="127"/>
        <v>0</v>
      </c>
      <c r="DR118" s="126">
        <f t="shared" si="128"/>
        <v>0</v>
      </c>
      <c r="DS118" s="126">
        <f t="shared" si="129"/>
        <v>0</v>
      </c>
      <c r="DT118" s="126">
        <f t="shared" si="130"/>
        <v>0</v>
      </c>
      <c r="DU118" s="126">
        <f t="shared" si="131"/>
        <v>0</v>
      </c>
      <c r="DV118" s="126">
        <f t="shared" si="132"/>
        <v>0</v>
      </c>
      <c r="DW118" s="126">
        <f t="shared" si="133"/>
        <v>0</v>
      </c>
    </row>
    <row r="119" spans="1:131" customFormat="1" ht="15" customHeight="1" x14ac:dyDescent="0.2">
      <c r="A119" s="163" t="s">
        <v>412</v>
      </c>
      <c r="B119" s="180" t="s">
        <v>409</v>
      </c>
      <c r="C119" s="180" t="s">
        <v>413</v>
      </c>
      <c r="D119" s="180" t="s">
        <v>314</v>
      </c>
      <c r="E119" s="180">
        <v>1</v>
      </c>
      <c r="F119" s="180">
        <v>1200</v>
      </c>
      <c r="G119" s="165"/>
      <c r="H119" s="179"/>
      <c r="I119" s="153"/>
      <c r="J119" s="151" t="s">
        <v>10</v>
      </c>
      <c r="K119" s="151"/>
      <c r="L119" s="151"/>
      <c r="M119" s="151"/>
      <c r="N119" s="151"/>
      <c r="O119" s="151"/>
      <c r="P119" s="151"/>
      <c r="Q119" s="151">
        <v>1</v>
      </c>
      <c r="R119" s="151"/>
      <c r="S119" s="151"/>
      <c r="T119" s="151"/>
      <c r="U119" s="151"/>
      <c r="V119" s="151"/>
      <c r="W119" s="152">
        <v>1</v>
      </c>
      <c r="X119" s="157">
        <v>0</v>
      </c>
      <c r="Y119" s="157">
        <v>0</v>
      </c>
      <c r="Z119" s="157">
        <v>0</v>
      </c>
      <c r="AA119" s="157">
        <v>0</v>
      </c>
      <c r="AB119" s="157">
        <v>0</v>
      </c>
      <c r="AC119" s="157">
        <v>0</v>
      </c>
      <c r="AD119" s="157">
        <v>0</v>
      </c>
      <c r="AE119" s="157">
        <v>0</v>
      </c>
      <c r="AF119" s="157">
        <v>0</v>
      </c>
      <c r="AG119" s="157">
        <v>0</v>
      </c>
      <c r="AH119" s="157">
        <v>0</v>
      </c>
      <c r="AI119" s="157">
        <v>0</v>
      </c>
      <c r="AJ119" s="151"/>
      <c r="AK119" s="151"/>
      <c r="AL119" s="151"/>
      <c r="AM119" s="151"/>
      <c r="AN119" s="151"/>
      <c r="AO119" s="151"/>
      <c r="AP119" s="151"/>
      <c r="AQ119" s="151"/>
      <c r="AR119" s="151">
        <v>1</v>
      </c>
      <c r="AS119" s="152">
        <v>1</v>
      </c>
      <c r="AT119" s="159">
        <v>0</v>
      </c>
      <c r="AU119" s="159">
        <v>0</v>
      </c>
      <c r="AV119" s="159">
        <v>0</v>
      </c>
      <c r="AW119" s="159">
        <v>0</v>
      </c>
      <c r="AX119" s="159">
        <v>0</v>
      </c>
      <c r="AY119" s="159">
        <v>0</v>
      </c>
      <c r="AZ119" s="159">
        <v>0</v>
      </c>
      <c r="BA119" s="159">
        <v>0</v>
      </c>
      <c r="BB119" s="159">
        <v>0</v>
      </c>
      <c r="BC119" s="159">
        <v>0</v>
      </c>
      <c r="BD119" s="160">
        <v>0</v>
      </c>
      <c r="BE119" s="160">
        <v>0</v>
      </c>
      <c r="BF119" s="160">
        <v>0</v>
      </c>
      <c r="BG119" s="160">
        <v>0</v>
      </c>
      <c r="BH119" s="160">
        <v>0</v>
      </c>
      <c r="BI119" s="151">
        <v>68112000</v>
      </c>
      <c r="BJ119" s="122"/>
      <c r="BK119" s="122"/>
      <c r="BL119" s="122"/>
      <c r="BM119" s="122"/>
      <c r="BN119" s="122"/>
      <c r="BO119" s="122"/>
      <c r="BP119" s="126">
        <f t="shared" si="74"/>
        <v>0</v>
      </c>
      <c r="BQ119" s="126">
        <f t="shared" si="75"/>
        <v>0</v>
      </c>
      <c r="BR119" s="126">
        <f t="shared" si="76"/>
        <v>0</v>
      </c>
      <c r="BS119" s="126">
        <f t="shared" si="77"/>
        <v>0</v>
      </c>
      <c r="BT119" s="126">
        <f t="shared" si="78"/>
        <v>0</v>
      </c>
      <c r="BU119" s="126">
        <f t="shared" si="79"/>
        <v>0</v>
      </c>
      <c r="BV119" s="126">
        <f t="shared" si="80"/>
        <v>0</v>
      </c>
      <c r="BW119" s="126">
        <f t="shared" si="81"/>
        <v>0</v>
      </c>
      <c r="BX119" s="126">
        <f t="shared" si="82"/>
        <v>0</v>
      </c>
      <c r="BY119" s="126">
        <f t="shared" si="83"/>
        <v>0</v>
      </c>
      <c r="BZ119" s="126">
        <f t="shared" si="84"/>
        <v>0</v>
      </c>
      <c r="CA119" s="126">
        <f t="shared" si="85"/>
        <v>0</v>
      </c>
      <c r="CB119" s="126">
        <f t="shared" si="86"/>
        <v>0</v>
      </c>
      <c r="CC119" s="126">
        <f t="shared" si="87"/>
        <v>0</v>
      </c>
      <c r="CD119" s="126">
        <f t="shared" si="88"/>
        <v>0</v>
      </c>
      <c r="CE119" s="126">
        <f t="shared" si="89"/>
        <v>0</v>
      </c>
      <c r="CF119" s="126">
        <f t="shared" si="90"/>
        <v>0</v>
      </c>
      <c r="CG119" s="126">
        <f t="shared" si="91"/>
        <v>0</v>
      </c>
      <c r="CH119" s="126">
        <f t="shared" si="92"/>
        <v>0</v>
      </c>
      <c r="CI119" s="126">
        <f t="shared" si="93"/>
        <v>0</v>
      </c>
      <c r="CJ119" s="126">
        <f t="shared" si="94"/>
        <v>0</v>
      </c>
      <c r="CK119" s="126">
        <f t="shared" si="95"/>
        <v>0</v>
      </c>
      <c r="CL119" s="126">
        <f t="shared" si="96"/>
        <v>0</v>
      </c>
      <c r="CM119" s="126">
        <f t="shared" si="97"/>
        <v>0</v>
      </c>
      <c r="CN119" s="126">
        <f t="shared" si="98"/>
        <v>0</v>
      </c>
      <c r="CO119" s="126">
        <f t="shared" si="99"/>
        <v>0</v>
      </c>
      <c r="CP119" s="126">
        <f t="shared" si="100"/>
        <v>0</v>
      </c>
      <c r="CQ119" s="126">
        <f t="shared" si="101"/>
        <v>0</v>
      </c>
      <c r="CR119" s="126">
        <f t="shared" si="102"/>
        <v>0</v>
      </c>
      <c r="CS119" s="126">
        <f t="shared" si="103"/>
        <v>0</v>
      </c>
      <c r="CT119" s="126">
        <f t="shared" si="104"/>
        <v>0</v>
      </c>
      <c r="CU119" s="126">
        <f t="shared" si="105"/>
        <v>0</v>
      </c>
      <c r="CV119" s="126">
        <f t="shared" si="106"/>
        <v>0</v>
      </c>
      <c r="CW119" s="126">
        <f t="shared" si="107"/>
        <v>0</v>
      </c>
      <c r="CX119" s="126">
        <f t="shared" si="108"/>
        <v>0</v>
      </c>
      <c r="CY119" s="126">
        <f t="shared" si="109"/>
        <v>0</v>
      </c>
      <c r="CZ119" s="126">
        <f t="shared" si="110"/>
        <v>0</v>
      </c>
      <c r="DA119" s="126">
        <f t="shared" si="111"/>
        <v>0</v>
      </c>
      <c r="DB119" s="126">
        <f t="shared" si="112"/>
        <v>0</v>
      </c>
      <c r="DC119" s="126">
        <f t="shared" si="113"/>
        <v>0</v>
      </c>
      <c r="DD119" s="126">
        <f t="shared" si="114"/>
        <v>0</v>
      </c>
      <c r="DE119" s="126">
        <f t="shared" si="115"/>
        <v>0</v>
      </c>
      <c r="DF119" s="126">
        <f t="shared" si="116"/>
        <v>0</v>
      </c>
      <c r="DG119" s="126">
        <f t="shared" si="117"/>
        <v>0</v>
      </c>
      <c r="DH119" s="126">
        <f t="shared" si="118"/>
        <v>0</v>
      </c>
      <c r="DI119" s="126">
        <f t="shared" si="119"/>
        <v>0</v>
      </c>
      <c r="DJ119" s="126">
        <f t="shared" si="120"/>
        <v>0</v>
      </c>
      <c r="DK119" s="126">
        <f t="shared" si="121"/>
        <v>0</v>
      </c>
      <c r="DL119" s="126">
        <f t="shared" si="122"/>
        <v>0</v>
      </c>
      <c r="DM119" s="126">
        <f t="shared" si="123"/>
        <v>0</v>
      </c>
      <c r="DN119" s="126">
        <f t="shared" si="124"/>
        <v>0</v>
      </c>
      <c r="DO119" s="126">
        <f t="shared" si="125"/>
        <v>0</v>
      </c>
      <c r="DP119" s="126">
        <f t="shared" si="126"/>
        <v>0</v>
      </c>
      <c r="DQ119" s="126">
        <f t="shared" si="127"/>
        <v>0</v>
      </c>
      <c r="DR119" s="126">
        <f t="shared" si="128"/>
        <v>0</v>
      </c>
      <c r="DS119" s="126">
        <f t="shared" si="129"/>
        <v>0</v>
      </c>
      <c r="DT119" s="126">
        <f t="shared" si="130"/>
        <v>0</v>
      </c>
      <c r="DU119" s="126">
        <f t="shared" si="131"/>
        <v>0</v>
      </c>
      <c r="DV119" s="126">
        <f t="shared" si="132"/>
        <v>0</v>
      </c>
      <c r="DW119" s="126">
        <f t="shared" si="133"/>
        <v>0</v>
      </c>
    </row>
    <row r="120" spans="1:131" customFormat="1" ht="15" customHeight="1" x14ac:dyDescent="0.2">
      <c r="A120" s="163" t="s">
        <v>412</v>
      </c>
      <c r="B120" s="180" t="s">
        <v>409</v>
      </c>
      <c r="C120" s="180" t="s">
        <v>414</v>
      </c>
      <c r="D120" s="180" t="s">
        <v>314</v>
      </c>
      <c r="E120" s="180">
        <v>1</v>
      </c>
      <c r="F120" s="180">
        <v>2000</v>
      </c>
      <c r="G120" s="165"/>
      <c r="H120" s="179"/>
      <c r="I120" s="153"/>
      <c r="J120" s="151" t="s">
        <v>10</v>
      </c>
      <c r="K120" s="151"/>
      <c r="L120" s="151"/>
      <c r="M120" s="151"/>
      <c r="N120" s="151"/>
      <c r="O120" s="151"/>
      <c r="P120" s="151"/>
      <c r="Q120" s="151">
        <v>1</v>
      </c>
      <c r="R120" s="151"/>
      <c r="S120" s="151"/>
      <c r="T120" s="151"/>
      <c r="U120" s="151"/>
      <c r="V120" s="151"/>
      <c r="W120" s="152">
        <v>1</v>
      </c>
      <c r="X120" s="157">
        <v>0</v>
      </c>
      <c r="Y120" s="157">
        <v>0</v>
      </c>
      <c r="Z120" s="157">
        <v>0</v>
      </c>
      <c r="AA120" s="157">
        <v>0</v>
      </c>
      <c r="AB120" s="157">
        <v>0</v>
      </c>
      <c r="AC120" s="157">
        <v>0</v>
      </c>
      <c r="AD120" s="157">
        <v>0</v>
      </c>
      <c r="AE120" s="157">
        <v>0</v>
      </c>
      <c r="AF120" s="157">
        <v>0</v>
      </c>
      <c r="AG120" s="157">
        <v>0</v>
      </c>
      <c r="AH120" s="157">
        <v>0</v>
      </c>
      <c r="AI120" s="157">
        <v>0</v>
      </c>
      <c r="AJ120" s="151"/>
      <c r="AK120" s="151"/>
      <c r="AL120" s="151"/>
      <c r="AM120" s="151"/>
      <c r="AN120" s="151"/>
      <c r="AO120" s="151"/>
      <c r="AP120" s="151"/>
      <c r="AQ120" s="151"/>
      <c r="AR120" s="151">
        <v>1</v>
      </c>
      <c r="AS120" s="152">
        <v>1</v>
      </c>
      <c r="AT120" s="159">
        <v>0</v>
      </c>
      <c r="AU120" s="159">
        <v>0</v>
      </c>
      <c r="AV120" s="159">
        <v>0</v>
      </c>
      <c r="AW120" s="159">
        <v>0</v>
      </c>
      <c r="AX120" s="159">
        <v>0</v>
      </c>
      <c r="AY120" s="159">
        <v>0</v>
      </c>
      <c r="AZ120" s="159">
        <v>0</v>
      </c>
      <c r="BA120" s="159">
        <v>0</v>
      </c>
      <c r="BB120" s="159">
        <v>0</v>
      </c>
      <c r="BC120" s="159">
        <v>0</v>
      </c>
      <c r="BD120" s="160">
        <v>0</v>
      </c>
      <c r="BE120" s="160">
        <v>0</v>
      </c>
      <c r="BF120" s="160">
        <v>0</v>
      </c>
      <c r="BG120" s="160">
        <v>0</v>
      </c>
      <c r="BH120" s="160">
        <v>0</v>
      </c>
      <c r="BI120" s="151">
        <v>68112000</v>
      </c>
      <c r="BJ120" s="122"/>
      <c r="BK120" s="122"/>
      <c r="BL120" s="122"/>
      <c r="BM120" s="122"/>
      <c r="BN120" s="122"/>
      <c r="BO120" s="122"/>
      <c r="BP120" s="126">
        <f t="shared" si="74"/>
        <v>0</v>
      </c>
      <c r="BQ120" s="126">
        <f t="shared" si="75"/>
        <v>0</v>
      </c>
      <c r="BR120" s="126">
        <f t="shared" si="76"/>
        <v>0</v>
      </c>
      <c r="BS120" s="126">
        <f t="shared" si="77"/>
        <v>0</v>
      </c>
      <c r="BT120" s="126">
        <f t="shared" si="78"/>
        <v>0</v>
      </c>
      <c r="BU120" s="126">
        <f t="shared" si="79"/>
        <v>0</v>
      </c>
      <c r="BV120" s="126">
        <f t="shared" si="80"/>
        <v>0</v>
      </c>
      <c r="BW120" s="126">
        <f t="shared" si="81"/>
        <v>0</v>
      </c>
      <c r="BX120" s="126">
        <f t="shared" si="82"/>
        <v>0</v>
      </c>
      <c r="BY120" s="126">
        <f t="shared" si="83"/>
        <v>0</v>
      </c>
      <c r="BZ120" s="126">
        <f t="shared" si="84"/>
        <v>0</v>
      </c>
      <c r="CA120" s="126">
        <f t="shared" si="85"/>
        <v>0</v>
      </c>
      <c r="CB120" s="126">
        <f t="shared" si="86"/>
        <v>0</v>
      </c>
      <c r="CC120" s="126">
        <f t="shared" si="87"/>
        <v>0</v>
      </c>
      <c r="CD120" s="126">
        <f t="shared" si="88"/>
        <v>0</v>
      </c>
      <c r="CE120" s="126">
        <f t="shared" si="89"/>
        <v>0</v>
      </c>
      <c r="CF120" s="126">
        <f t="shared" si="90"/>
        <v>0</v>
      </c>
      <c r="CG120" s="126">
        <f t="shared" si="91"/>
        <v>0</v>
      </c>
      <c r="CH120" s="126">
        <f t="shared" si="92"/>
        <v>0</v>
      </c>
      <c r="CI120" s="126">
        <f t="shared" si="93"/>
        <v>0</v>
      </c>
      <c r="CJ120" s="126">
        <f t="shared" si="94"/>
        <v>0</v>
      </c>
      <c r="CK120" s="126">
        <f t="shared" si="95"/>
        <v>0</v>
      </c>
      <c r="CL120" s="126">
        <f t="shared" si="96"/>
        <v>0</v>
      </c>
      <c r="CM120" s="126">
        <f t="shared" si="97"/>
        <v>0</v>
      </c>
      <c r="CN120" s="126">
        <f t="shared" si="98"/>
        <v>0</v>
      </c>
      <c r="CO120" s="126">
        <f t="shared" si="99"/>
        <v>0</v>
      </c>
      <c r="CP120" s="126">
        <f t="shared" si="100"/>
        <v>0</v>
      </c>
      <c r="CQ120" s="126">
        <f t="shared" si="101"/>
        <v>0</v>
      </c>
      <c r="CR120" s="126">
        <f t="shared" si="102"/>
        <v>0</v>
      </c>
      <c r="CS120" s="126">
        <f t="shared" si="103"/>
        <v>0</v>
      </c>
      <c r="CT120" s="126">
        <f t="shared" si="104"/>
        <v>0</v>
      </c>
      <c r="CU120" s="126">
        <f t="shared" si="105"/>
        <v>0</v>
      </c>
      <c r="CV120" s="126">
        <f t="shared" si="106"/>
        <v>0</v>
      </c>
      <c r="CW120" s="126">
        <f t="shared" si="107"/>
        <v>0</v>
      </c>
      <c r="CX120" s="126">
        <f t="shared" si="108"/>
        <v>0</v>
      </c>
      <c r="CY120" s="126">
        <f t="shared" si="109"/>
        <v>0</v>
      </c>
      <c r="CZ120" s="126">
        <f t="shared" si="110"/>
        <v>0</v>
      </c>
      <c r="DA120" s="126">
        <f t="shared" si="111"/>
        <v>0</v>
      </c>
      <c r="DB120" s="126">
        <f t="shared" si="112"/>
        <v>0</v>
      </c>
      <c r="DC120" s="126">
        <f t="shared" si="113"/>
        <v>0</v>
      </c>
      <c r="DD120" s="126">
        <f t="shared" si="114"/>
        <v>0</v>
      </c>
      <c r="DE120" s="126">
        <f t="shared" si="115"/>
        <v>0</v>
      </c>
      <c r="DF120" s="126">
        <f t="shared" si="116"/>
        <v>0</v>
      </c>
      <c r="DG120" s="126">
        <f t="shared" si="117"/>
        <v>0</v>
      </c>
      <c r="DH120" s="126">
        <f t="shared" si="118"/>
        <v>0</v>
      </c>
      <c r="DI120" s="126">
        <f t="shared" si="119"/>
        <v>0</v>
      </c>
      <c r="DJ120" s="126">
        <f t="shared" si="120"/>
        <v>0</v>
      </c>
      <c r="DK120" s="126">
        <f t="shared" si="121"/>
        <v>0</v>
      </c>
      <c r="DL120" s="126">
        <f t="shared" si="122"/>
        <v>0</v>
      </c>
      <c r="DM120" s="126">
        <f t="shared" si="123"/>
        <v>0</v>
      </c>
      <c r="DN120" s="126">
        <f t="shared" si="124"/>
        <v>0</v>
      </c>
      <c r="DO120" s="126">
        <f t="shared" si="125"/>
        <v>0</v>
      </c>
      <c r="DP120" s="126">
        <f t="shared" si="126"/>
        <v>0</v>
      </c>
      <c r="DQ120" s="126">
        <f t="shared" si="127"/>
        <v>0</v>
      </c>
      <c r="DR120" s="126">
        <f t="shared" si="128"/>
        <v>0</v>
      </c>
      <c r="DS120" s="126">
        <f t="shared" si="129"/>
        <v>0</v>
      </c>
      <c r="DT120" s="126">
        <f t="shared" si="130"/>
        <v>0</v>
      </c>
      <c r="DU120" s="126">
        <f t="shared" si="131"/>
        <v>0</v>
      </c>
      <c r="DV120" s="126">
        <f t="shared" si="132"/>
        <v>0</v>
      </c>
      <c r="DW120" s="126">
        <f t="shared" si="133"/>
        <v>0</v>
      </c>
    </row>
    <row r="121" spans="1:131" customFormat="1" ht="15" customHeight="1" x14ac:dyDescent="0.2">
      <c r="A121" s="163" t="s">
        <v>415</v>
      </c>
      <c r="B121" s="180" t="s">
        <v>416</v>
      </c>
      <c r="C121" s="180" t="s">
        <v>417</v>
      </c>
      <c r="D121" s="180" t="s">
        <v>418</v>
      </c>
      <c r="E121" s="180">
        <v>4</v>
      </c>
      <c r="F121" s="164">
        <v>35582.07</v>
      </c>
      <c r="G121" s="179">
        <v>-142328.28</v>
      </c>
      <c r="H121" s="179">
        <v>-142328.28</v>
      </c>
      <c r="I121" s="153" t="s">
        <v>928</v>
      </c>
      <c r="J121" s="151" t="s">
        <v>101</v>
      </c>
      <c r="K121" s="151">
        <v>8.3333333333333329E-2</v>
      </c>
      <c r="L121" s="151">
        <v>8.3333333333333329E-2</v>
      </c>
      <c r="M121" s="151">
        <v>8.3333333333333329E-2</v>
      </c>
      <c r="N121" s="151">
        <v>8.3333333333333329E-2</v>
      </c>
      <c r="O121" s="151">
        <v>8.3333333333333329E-2</v>
      </c>
      <c r="P121" s="151">
        <v>8.3333333333333329E-2</v>
      </c>
      <c r="Q121" s="151">
        <v>8.3333333333333329E-2</v>
      </c>
      <c r="R121" s="151">
        <v>8.3333333333333329E-2</v>
      </c>
      <c r="S121" s="151">
        <v>8.3333333333333329E-2</v>
      </c>
      <c r="T121" s="151">
        <v>8.3333333333333329E-2</v>
      </c>
      <c r="U121" s="151">
        <v>8.3333333333333329E-2</v>
      </c>
      <c r="V121" s="151">
        <v>8.3333333333333329E-2</v>
      </c>
      <c r="W121" s="152">
        <v>1</v>
      </c>
      <c r="X121" s="157">
        <v>-11860.689999999999</v>
      </c>
      <c r="Y121" s="157">
        <v>-11860.689999999999</v>
      </c>
      <c r="Z121" s="157">
        <v>-11860.689999999999</v>
      </c>
      <c r="AA121" s="157">
        <v>-11860.689999999999</v>
      </c>
      <c r="AB121" s="157">
        <v>-11860.689999999999</v>
      </c>
      <c r="AC121" s="157">
        <v>-11860.689999999999</v>
      </c>
      <c r="AD121" s="157">
        <v>-11860.689999999999</v>
      </c>
      <c r="AE121" s="157">
        <v>-11860.689999999999</v>
      </c>
      <c r="AF121" s="157">
        <v>-11860.689999999999</v>
      </c>
      <c r="AG121" s="157">
        <v>-11860.689999999999</v>
      </c>
      <c r="AH121" s="157">
        <v>-11860.689999999999</v>
      </c>
      <c r="AI121" s="157">
        <v>-11860.689999999999</v>
      </c>
      <c r="AJ121" s="151"/>
      <c r="AK121" s="151">
        <v>1</v>
      </c>
      <c r="AL121" s="151"/>
      <c r="AM121" s="151"/>
      <c r="AN121" s="151"/>
      <c r="AO121" s="151"/>
      <c r="AP121" s="151"/>
      <c r="AQ121" s="151"/>
      <c r="AR121" s="151"/>
      <c r="AS121" s="152">
        <v>1</v>
      </c>
      <c r="AT121" s="159">
        <v>0</v>
      </c>
      <c r="AU121" s="159">
        <v>-142328.28</v>
      </c>
      <c r="AV121" s="159">
        <v>0</v>
      </c>
      <c r="AW121" s="159">
        <v>0</v>
      </c>
      <c r="AX121" s="159">
        <v>0</v>
      </c>
      <c r="AY121" s="159">
        <v>0</v>
      </c>
      <c r="AZ121" s="159">
        <v>0</v>
      </c>
      <c r="BA121" s="159">
        <v>0</v>
      </c>
      <c r="BB121" s="159">
        <v>0</v>
      </c>
      <c r="BC121" s="159">
        <v>-142328.28</v>
      </c>
      <c r="BD121" s="160">
        <v>0</v>
      </c>
      <c r="BE121" s="160">
        <v>0</v>
      </c>
      <c r="BF121" s="160">
        <v>-142328.28</v>
      </c>
      <c r="BG121" s="160">
        <v>0</v>
      </c>
      <c r="BH121" s="160">
        <v>0</v>
      </c>
      <c r="BI121" s="151">
        <v>60423000</v>
      </c>
      <c r="BJ121" s="122" t="s">
        <v>859</v>
      </c>
      <c r="BK121" s="145">
        <f>+IF('FEUILLE 1'!$BJ121="",SUMIFS('FEUILLE 2'!$P:$P,'FEUILLE 2'!$C:$C,"BLF",'FEUILLE 2'!$K:$K,'FEUILLE 1'!$J121),SUMIFS('FEUILLE 2'!$P:$P,'FEUILLE 2'!$C:$C,"BLF",'FEUILLE 2'!$K:$K,'FEUILLE 1'!$J121,'FEUILLE 2'!$B:$B,'FEUILLE 1'!$BJ121))</f>
        <v>0</v>
      </c>
      <c r="BL121" s="145">
        <f t="shared" ref="BL121:BL154" si="134">+BK121+SUM(BY121:CD121)</f>
        <v>-35582.069999999992</v>
      </c>
      <c r="BM121" s="145"/>
      <c r="BN121" s="145"/>
      <c r="BO121" s="147">
        <f>IF(-SUM(BZ121:CD121)-(BK121+BM121+BN121)&lt;0,0,-SUM(BZ121:CD121)-(BK121+BM121+BN121))</f>
        <v>35582.069999999992</v>
      </c>
      <c r="BP121" s="126">
        <f t="shared" si="74"/>
        <v>0</v>
      </c>
      <c r="BQ121" s="126">
        <f t="shared" si="75"/>
        <v>0</v>
      </c>
      <c r="BR121" s="126">
        <f t="shared" si="76"/>
        <v>-11860.689999999999</v>
      </c>
      <c r="BS121" s="126">
        <f t="shared" si="77"/>
        <v>0</v>
      </c>
      <c r="BT121" s="126">
        <f t="shared" si="78"/>
        <v>0</v>
      </c>
      <c r="BU121" s="126">
        <f t="shared" si="79"/>
        <v>0</v>
      </c>
      <c r="BV121" s="126">
        <f t="shared" si="80"/>
        <v>0</v>
      </c>
      <c r="BW121" s="126">
        <f t="shared" si="81"/>
        <v>-23721.379999999997</v>
      </c>
      <c r="BX121" s="126">
        <f t="shared" si="82"/>
        <v>0</v>
      </c>
      <c r="BY121" s="126">
        <f t="shared" si="83"/>
        <v>0</v>
      </c>
      <c r="BZ121" s="126">
        <f t="shared" si="84"/>
        <v>0</v>
      </c>
      <c r="CA121" s="126">
        <f t="shared" si="85"/>
        <v>0</v>
      </c>
      <c r="CB121" s="126">
        <f t="shared" si="86"/>
        <v>-35582.069999999992</v>
      </c>
      <c r="CC121" s="126">
        <f t="shared" si="87"/>
        <v>0</v>
      </c>
      <c r="CD121" s="126">
        <f t="shared" si="88"/>
        <v>0</v>
      </c>
      <c r="CE121" s="126">
        <f t="shared" si="89"/>
        <v>0</v>
      </c>
      <c r="CF121" s="126">
        <f t="shared" si="90"/>
        <v>0</v>
      </c>
      <c r="CG121" s="126">
        <f t="shared" si="91"/>
        <v>-47442.759999999995</v>
      </c>
      <c r="CH121" s="126">
        <f t="shared" si="92"/>
        <v>0</v>
      </c>
      <c r="CI121" s="126">
        <f t="shared" si="93"/>
        <v>0</v>
      </c>
      <c r="CJ121" s="126">
        <f t="shared" si="94"/>
        <v>0</v>
      </c>
      <c r="CK121" s="126">
        <f t="shared" si="95"/>
        <v>0</v>
      </c>
      <c r="CL121" s="126">
        <f t="shared" si="96"/>
        <v>-59303.45</v>
      </c>
      <c r="CM121" s="126">
        <f t="shared" si="97"/>
        <v>0</v>
      </c>
      <c r="CN121" s="126">
        <f t="shared" si="98"/>
        <v>0</v>
      </c>
      <c r="CO121" s="126">
        <f t="shared" si="99"/>
        <v>0</v>
      </c>
      <c r="CP121" s="126">
        <f t="shared" si="100"/>
        <v>0</v>
      </c>
      <c r="CQ121" s="126">
        <f t="shared" si="101"/>
        <v>-71164.14</v>
      </c>
      <c r="CR121" s="126">
        <f t="shared" si="102"/>
        <v>0</v>
      </c>
      <c r="CS121" s="126">
        <f t="shared" si="103"/>
        <v>0</v>
      </c>
      <c r="CT121" s="126">
        <f t="shared" si="104"/>
        <v>0</v>
      </c>
      <c r="CU121" s="126">
        <f t="shared" si="105"/>
        <v>0</v>
      </c>
      <c r="CV121" s="126">
        <f t="shared" si="106"/>
        <v>-83024.83</v>
      </c>
      <c r="CW121" s="126">
        <f t="shared" si="107"/>
        <v>0</v>
      </c>
      <c r="CX121" s="126">
        <f t="shared" si="108"/>
        <v>0</v>
      </c>
      <c r="CY121" s="126">
        <f t="shared" si="109"/>
        <v>0</v>
      </c>
      <c r="CZ121" s="126">
        <f t="shared" si="110"/>
        <v>0</v>
      </c>
      <c r="DA121" s="126">
        <f t="shared" si="111"/>
        <v>-94885.52</v>
      </c>
      <c r="DB121" s="126">
        <f t="shared" si="112"/>
        <v>0</v>
      </c>
      <c r="DC121" s="126">
        <f t="shared" si="113"/>
        <v>0</v>
      </c>
      <c r="DD121" s="126">
        <f t="shared" si="114"/>
        <v>0</v>
      </c>
      <c r="DE121" s="126">
        <f t="shared" si="115"/>
        <v>0</v>
      </c>
      <c r="DF121" s="126">
        <f t="shared" si="116"/>
        <v>-106746.21</v>
      </c>
      <c r="DG121" s="126">
        <f t="shared" si="117"/>
        <v>0</v>
      </c>
      <c r="DH121" s="126">
        <f t="shared" si="118"/>
        <v>0</v>
      </c>
      <c r="DI121" s="126">
        <f t="shared" si="119"/>
        <v>0</v>
      </c>
      <c r="DJ121" s="126">
        <f t="shared" si="120"/>
        <v>0</v>
      </c>
      <c r="DK121" s="126">
        <f t="shared" si="121"/>
        <v>-118606.90000000001</v>
      </c>
      <c r="DL121" s="126">
        <f t="shared" si="122"/>
        <v>0</v>
      </c>
      <c r="DM121" s="126">
        <f t="shared" si="123"/>
        <v>0</v>
      </c>
      <c r="DN121" s="126">
        <f t="shared" si="124"/>
        <v>0</v>
      </c>
      <c r="DO121" s="126">
        <f t="shared" si="125"/>
        <v>0</v>
      </c>
      <c r="DP121" s="126">
        <f t="shared" si="126"/>
        <v>-130467.59000000001</v>
      </c>
      <c r="DQ121" s="126">
        <f t="shared" si="127"/>
        <v>0</v>
      </c>
      <c r="DR121" s="126">
        <f t="shared" si="128"/>
        <v>0</v>
      </c>
      <c r="DS121" s="126">
        <f t="shared" si="129"/>
        <v>0</v>
      </c>
      <c r="DT121" s="126">
        <f t="shared" si="130"/>
        <v>0</v>
      </c>
      <c r="DU121" s="126">
        <f t="shared" si="131"/>
        <v>-142328.28</v>
      </c>
      <c r="DV121" s="126">
        <f t="shared" si="132"/>
        <v>0</v>
      </c>
      <c r="DW121" s="126">
        <f t="shared" si="133"/>
        <v>0</v>
      </c>
      <c r="DX121" s="119"/>
      <c r="EA121" s="127">
        <f>+BO121</f>
        <v>35582.069999999992</v>
      </c>
    </row>
    <row r="122" spans="1:131" customFormat="1" ht="15" customHeight="1" x14ac:dyDescent="0.2">
      <c r="A122" s="163" t="s">
        <v>419</v>
      </c>
      <c r="B122" s="180" t="s">
        <v>416</v>
      </c>
      <c r="C122" s="180" t="s">
        <v>417</v>
      </c>
      <c r="D122" s="180" t="s">
        <v>418</v>
      </c>
      <c r="E122" s="180">
        <v>4</v>
      </c>
      <c r="F122" s="176">
        <v>13283.25</v>
      </c>
      <c r="G122" s="179">
        <v>-53133</v>
      </c>
      <c r="H122" s="179">
        <v>-53133</v>
      </c>
      <c r="I122" s="153" t="s">
        <v>928</v>
      </c>
      <c r="J122" s="151" t="s">
        <v>101</v>
      </c>
      <c r="K122" s="151">
        <v>8.3333333333333329E-2</v>
      </c>
      <c r="L122" s="151">
        <v>8.3333333333333329E-2</v>
      </c>
      <c r="M122" s="151">
        <v>8.3333333333333329E-2</v>
      </c>
      <c r="N122" s="151">
        <v>8.3333333333333329E-2</v>
      </c>
      <c r="O122" s="151">
        <v>8.3333333333333329E-2</v>
      </c>
      <c r="P122" s="151">
        <v>8.3333333333333329E-2</v>
      </c>
      <c r="Q122" s="151">
        <v>8.3333333333333329E-2</v>
      </c>
      <c r="R122" s="151">
        <v>8.3333333333333329E-2</v>
      </c>
      <c r="S122" s="151">
        <v>8.3333333333333329E-2</v>
      </c>
      <c r="T122" s="151">
        <v>8.3333333333333329E-2</v>
      </c>
      <c r="U122" s="151">
        <v>8.3333333333333329E-2</v>
      </c>
      <c r="V122" s="151">
        <v>8.3333333333333329E-2</v>
      </c>
      <c r="W122" s="152">
        <v>1</v>
      </c>
      <c r="X122" s="157">
        <v>-4427.75</v>
      </c>
      <c r="Y122" s="157">
        <v>-4427.75</v>
      </c>
      <c r="Z122" s="157">
        <v>-4427.75</v>
      </c>
      <c r="AA122" s="157">
        <v>-4427.75</v>
      </c>
      <c r="AB122" s="157">
        <v>-4427.75</v>
      </c>
      <c r="AC122" s="157">
        <v>-4427.75</v>
      </c>
      <c r="AD122" s="157">
        <v>-4427.75</v>
      </c>
      <c r="AE122" s="157">
        <v>-4427.75</v>
      </c>
      <c r="AF122" s="157">
        <v>-4427.75</v>
      </c>
      <c r="AG122" s="157">
        <v>-4427.75</v>
      </c>
      <c r="AH122" s="157">
        <v>-4427.75</v>
      </c>
      <c r="AI122" s="157">
        <v>-4427.75</v>
      </c>
      <c r="AJ122" s="151"/>
      <c r="AK122" s="151"/>
      <c r="AL122" s="151">
        <v>1</v>
      </c>
      <c r="AM122" s="151"/>
      <c r="AN122" s="151"/>
      <c r="AO122" s="151"/>
      <c r="AP122" s="151"/>
      <c r="AQ122" s="151"/>
      <c r="AR122" s="151"/>
      <c r="AS122" s="152">
        <v>1</v>
      </c>
      <c r="AT122" s="159">
        <v>0</v>
      </c>
      <c r="AU122" s="159">
        <v>0</v>
      </c>
      <c r="AV122" s="159">
        <v>-53133</v>
      </c>
      <c r="AW122" s="159">
        <v>0</v>
      </c>
      <c r="AX122" s="159">
        <v>0</v>
      </c>
      <c r="AY122" s="159">
        <v>0</v>
      </c>
      <c r="AZ122" s="159">
        <v>0</v>
      </c>
      <c r="BA122" s="159">
        <v>0</v>
      </c>
      <c r="BB122" s="159">
        <v>0</v>
      </c>
      <c r="BC122" s="159">
        <v>-53133</v>
      </c>
      <c r="BD122" s="160">
        <v>0</v>
      </c>
      <c r="BE122" s="160">
        <v>0</v>
      </c>
      <c r="BF122" s="160">
        <v>-53133</v>
      </c>
      <c r="BG122" s="160">
        <v>0</v>
      </c>
      <c r="BH122" s="160">
        <v>0</v>
      </c>
      <c r="BI122" s="151">
        <v>60423000</v>
      </c>
      <c r="BJ122" s="122" t="s">
        <v>867</v>
      </c>
      <c r="BK122" s="145">
        <f>+IF('FEUILLE 1'!$BJ122="",SUMIFS('FEUILLE 2'!$P:$P,'FEUILLE 2'!$C:$C,"BLF",'FEUILLE 2'!$K:$K,'FEUILLE 1'!$J122),SUMIFS('FEUILLE 2'!$P:$P,'FEUILLE 2'!$C:$C,"BLF",'FEUILLE 2'!$K:$K,'FEUILLE 1'!$J122,'FEUILLE 2'!$B:$B,'FEUILLE 1'!$BJ122))</f>
        <v>0</v>
      </c>
      <c r="BL122" s="145">
        <f t="shared" si="134"/>
        <v>-13283.25</v>
      </c>
      <c r="BM122" s="145"/>
      <c r="BN122" s="145"/>
      <c r="BO122" s="147">
        <f t="shared" ref="BO122:BO152" si="135">IF(-SUM(BZ122:CD122)-(BK122+BM122+BN122)&lt;0,0,-SUM(BZ122:CD122)-(BK122+BM122+BN122))</f>
        <v>13283.25</v>
      </c>
      <c r="BP122" s="126">
        <f t="shared" si="74"/>
        <v>0</v>
      </c>
      <c r="BQ122" s="126">
        <f t="shared" si="75"/>
        <v>0</v>
      </c>
      <c r="BR122" s="126">
        <f t="shared" si="76"/>
        <v>-4427.75</v>
      </c>
      <c r="BS122" s="126">
        <f t="shared" si="77"/>
        <v>0</v>
      </c>
      <c r="BT122" s="126">
        <f t="shared" si="78"/>
        <v>0</v>
      </c>
      <c r="BU122" s="126">
        <f t="shared" si="79"/>
        <v>0</v>
      </c>
      <c r="BV122" s="126">
        <f t="shared" si="80"/>
        <v>0</v>
      </c>
      <c r="BW122" s="126">
        <f t="shared" si="81"/>
        <v>-8855.5</v>
      </c>
      <c r="BX122" s="126">
        <f t="shared" si="82"/>
        <v>0</v>
      </c>
      <c r="BY122" s="126">
        <f t="shared" si="83"/>
        <v>0</v>
      </c>
      <c r="BZ122" s="126">
        <f t="shared" si="84"/>
        <v>0</v>
      </c>
      <c r="CA122" s="126">
        <f t="shared" si="85"/>
        <v>0</v>
      </c>
      <c r="CB122" s="126">
        <f t="shared" si="86"/>
        <v>-13283.25</v>
      </c>
      <c r="CC122" s="126">
        <f t="shared" si="87"/>
        <v>0</v>
      </c>
      <c r="CD122" s="126">
        <f t="shared" si="88"/>
        <v>0</v>
      </c>
      <c r="CE122" s="126">
        <f t="shared" si="89"/>
        <v>0</v>
      </c>
      <c r="CF122" s="126">
        <f t="shared" si="90"/>
        <v>0</v>
      </c>
      <c r="CG122" s="126">
        <f t="shared" si="91"/>
        <v>-17711</v>
      </c>
      <c r="CH122" s="126">
        <f t="shared" si="92"/>
        <v>0</v>
      </c>
      <c r="CI122" s="126">
        <f t="shared" si="93"/>
        <v>0</v>
      </c>
      <c r="CJ122" s="126">
        <f t="shared" si="94"/>
        <v>0</v>
      </c>
      <c r="CK122" s="126">
        <f t="shared" si="95"/>
        <v>0</v>
      </c>
      <c r="CL122" s="126">
        <f t="shared" si="96"/>
        <v>-22138.75</v>
      </c>
      <c r="CM122" s="126">
        <f t="shared" si="97"/>
        <v>0</v>
      </c>
      <c r="CN122" s="126">
        <f t="shared" si="98"/>
        <v>0</v>
      </c>
      <c r="CO122" s="126">
        <f t="shared" si="99"/>
        <v>0</v>
      </c>
      <c r="CP122" s="126">
        <f t="shared" si="100"/>
        <v>0</v>
      </c>
      <c r="CQ122" s="126">
        <f t="shared" si="101"/>
        <v>-26566.5</v>
      </c>
      <c r="CR122" s="126">
        <f t="shared" si="102"/>
        <v>0</v>
      </c>
      <c r="CS122" s="126">
        <f t="shared" si="103"/>
        <v>0</v>
      </c>
      <c r="CT122" s="126">
        <f t="shared" si="104"/>
        <v>0</v>
      </c>
      <c r="CU122" s="126">
        <f t="shared" si="105"/>
        <v>0</v>
      </c>
      <c r="CV122" s="126">
        <f t="shared" si="106"/>
        <v>-30994.25</v>
      </c>
      <c r="CW122" s="126">
        <f t="shared" si="107"/>
        <v>0</v>
      </c>
      <c r="CX122" s="126">
        <f t="shared" si="108"/>
        <v>0</v>
      </c>
      <c r="CY122" s="126">
        <f t="shared" si="109"/>
        <v>0</v>
      </c>
      <c r="CZ122" s="126">
        <f t="shared" si="110"/>
        <v>0</v>
      </c>
      <c r="DA122" s="126">
        <f t="shared" si="111"/>
        <v>-35422</v>
      </c>
      <c r="DB122" s="126">
        <f t="shared" si="112"/>
        <v>0</v>
      </c>
      <c r="DC122" s="126">
        <f t="shared" si="113"/>
        <v>0</v>
      </c>
      <c r="DD122" s="126">
        <f t="shared" si="114"/>
        <v>0</v>
      </c>
      <c r="DE122" s="126">
        <f t="shared" si="115"/>
        <v>0</v>
      </c>
      <c r="DF122" s="126">
        <f t="shared" si="116"/>
        <v>-39849.75</v>
      </c>
      <c r="DG122" s="126">
        <f t="shared" si="117"/>
        <v>0</v>
      </c>
      <c r="DH122" s="126">
        <f t="shared" si="118"/>
        <v>0</v>
      </c>
      <c r="DI122" s="126">
        <f t="shared" si="119"/>
        <v>0</v>
      </c>
      <c r="DJ122" s="126">
        <f t="shared" si="120"/>
        <v>0</v>
      </c>
      <c r="DK122" s="126">
        <f t="shared" si="121"/>
        <v>-44277.5</v>
      </c>
      <c r="DL122" s="126">
        <f t="shared" si="122"/>
        <v>0</v>
      </c>
      <c r="DM122" s="126">
        <f t="shared" si="123"/>
        <v>0</v>
      </c>
      <c r="DN122" s="126">
        <f t="shared" si="124"/>
        <v>0</v>
      </c>
      <c r="DO122" s="126">
        <f t="shared" si="125"/>
        <v>0</v>
      </c>
      <c r="DP122" s="126">
        <f t="shared" si="126"/>
        <v>-48705.25</v>
      </c>
      <c r="DQ122" s="126">
        <f t="shared" si="127"/>
        <v>0</v>
      </c>
      <c r="DR122" s="126">
        <f t="shared" si="128"/>
        <v>0</v>
      </c>
      <c r="DS122" s="126">
        <f t="shared" si="129"/>
        <v>0</v>
      </c>
      <c r="DT122" s="126">
        <f t="shared" si="130"/>
        <v>0</v>
      </c>
      <c r="DU122" s="126">
        <f t="shared" si="131"/>
        <v>-53133</v>
      </c>
      <c r="DV122" s="126">
        <f t="shared" si="132"/>
        <v>0</v>
      </c>
      <c r="DW122" s="126">
        <f t="shared" si="133"/>
        <v>0</v>
      </c>
      <c r="DX122" s="119"/>
      <c r="EA122" s="127">
        <f t="shared" ref="EA122:EA123" si="136">+BO122</f>
        <v>13283.25</v>
      </c>
    </row>
    <row r="123" spans="1:131" customFormat="1" ht="15" customHeight="1" x14ac:dyDescent="0.2">
      <c r="A123" s="163" t="s">
        <v>420</v>
      </c>
      <c r="B123" s="180" t="s">
        <v>416</v>
      </c>
      <c r="C123" s="180" t="s">
        <v>417</v>
      </c>
      <c r="D123" s="180" t="s">
        <v>418</v>
      </c>
      <c r="E123" s="180">
        <v>4</v>
      </c>
      <c r="F123" s="164">
        <v>12580.38</v>
      </c>
      <c r="G123" s="179">
        <v>-50321.52</v>
      </c>
      <c r="H123" s="179">
        <v>-50321.51999999999</v>
      </c>
      <c r="I123" s="153" t="s">
        <v>928</v>
      </c>
      <c r="J123" s="151" t="s">
        <v>101</v>
      </c>
      <c r="K123" s="151">
        <v>8.3333333333333329E-2</v>
      </c>
      <c r="L123" s="151">
        <v>8.3333333333333329E-2</v>
      </c>
      <c r="M123" s="151">
        <v>8.3333333333333329E-2</v>
      </c>
      <c r="N123" s="151">
        <v>8.3333333333333329E-2</v>
      </c>
      <c r="O123" s="151">
        <v>8.3333333333333329E-2</v>
      </c>
      <c r="P123" s="151">
        <v>8.3333333333333329E-2</v>
      </c>
      <c r="Q123" s="151">
        <v>8.3333333333333329E-2</v>
      </c>
      <c r="R123" s="151">
        <v>8.3333333333333329E-2</v>
      </c>
      <c r="S123" s="151">
        <v>8.3333333333333329E-2</v>
      </c>
      <c r="T123" s="151">
        <v>8.3333333333333329E-2</v>
      </c>
      <c r="U123" s="151">
        <v>8.3333333333333329E-2</v>
      </c>
      <c r="V123" s="151">
        <v>8.3333333333333329E-2</v>
      </c>
      <c r="W123" s="152">
        <v>1</v>
      </c>
      <c r="X123" s="157">
        <v>-4193.4599999999991</v>
      </c>
      <c r="Y123" s="157">
        <v>-4193.4599999999991</v>
      </c>
      <c r="Z123" s="157">
        <v>-4193.4599999999991</v>
      </c>
      <c r="AA123" s="157">
        <v>-4193.4599999999991</v>
      </c>
      <c r="AB123" s="157">
        <v>-4193.4599999999991</v>
      </c>
      <c r="AC123" s="157">
        <v>-4193.4599999999991</v>
      </c>
      <c r="AD123" s="157">
        <v>-4193.4599999999991</v>
      </c>
      <c r="AE123" s="157">
        <v>-4193.4599999999991</v>
      </c>
      <c r="AF123" s="157">
        <v>-4193.4599999999991</v>
      </c>
      <c r="AG123" s="157">
        <v>-4193.4599999999991</v>
      </c>
      <c r="AH123" s="157">
        <v>-4193.4599999999991</v>
      </c>
      <c r="AI123" s="157">
        <v>-4193.4599999999991</v>
      </c>
      <c r="AJ123" s="151"/>
      <c r="AK123" s="151"/>
      <c r="AL123" s="151"/>
      <c r="AM123" s="151">
        <v>1</v>
      </c>
      <c r="AN123" s="151"/>
      <c r="AO123" s="151"/>
      <c r="AP123" s="151"/>
      <c r="AQ123" s="151"/>
      <c r="AR123" s="151"/>
      <c r="AS123" s="152">
        <v>1</v>
      </c>
      <c r="AT123" s="159">
        <v>0</v>
      </c>
      <c r="AU123" s="159">
        <v>0</v>
      </c>
      <c r="AV123" s="159">
        <v>0</v>
      </c>
      <c r="AW123" s="159">
        <v>-50321.52</v>
      </c>
      <c r="AX123" s="159">
        <v>0</v>
      </c>
      <c r="AY123" s="159">
        <v>0</v>
      </c>
      <c r="AZ123" s="159">
        <v>0</v>
      </c>
      <c r="BA123" s="159">
        <v>0</v>
      </c>
      <c r="BB123" s="159">
        <v>0</v>
      </c>
      <c r="BC123" s="159">
        <v>-50321.52</v>
      </c>
      <c r="BD123" s="160">
        <v>0</v>
      </c>
      <c r="BE123" s="160">
        <v>0</v>
      </c>
      <c r="BF123" s="160">
        <v>-50321.52</v>
      </c>
      <c r="BG123" s="160">
        <v>0</v>
      </c>
      <c r="BH123" s="160">
        <v>0</v>
      </c>
      <c r="BI123" s="151">
        <v>60423000</v>
      </c>
      <c r="BJ123" s="122" t="s">
        <v>860</v>
      </c>
      <c r="BK123" s="145">
        <f>+IF('FEUILLE 1'!$BJ123="",SUMIFS('FEUILLE 2'!$P:$P,'FEUILLE 2'!$C:$C,"BLF",'FEUILLE 2'!$K:$K,'FEUILLE 1'!$J123),SUMIFS('FEUILLE 2'!$P:$P,'FEUILLE 2'!$C:$C,"BLF",'FEUILLE 2'!$K:$K,'FEUILLE 1'!$J123,'FEUILLE 2'!$B:$B,'FEUILLE 1'!$BJ123))</f>
        <v>0</v>
      </c>
      <c r="BL123" s="145">
        <f t="shared" si="134"/>
        <v>-12580.379999999997</v>
      </c>
      <c r="BM123" s="145"/>
      <c r="BN123" s="145"/>
      <c r="BO123" s="147">
        <f t="shared" si="135"/>
        <v>12580.379999999997</v>
      </c>
      <c r="BP123" s="126">
        <f t="shared" si="74"/>
        <v>0</v>
      </c>
      <c r="BQ123" s="126">
        <f t="shared" si="75"/>
        <v>0</v>
      </c>
      <c r="BR123" s="126">
        <f t="shared" si="76"/>
        <v>-4193.4599999999991</v>
      </c>
      <c r="BS123" s="126">
        <f t="shared" si="77"/>
        <v>0</v>
      </c>
      <c r="BT123" s="126">
        <f t="shared" si="78"/>
        <v>0</v>
      </c>
      <c r="BU123" s="126">
        <f t="shared" si="79"/>
        <v>0</v>
      </c>
      <c r="BV123" s="126">
        <f t="shared" si="80"/>
        <v>0</v>
      </c>
      <c r="BW123" s="126">
        <f t="shared" si="81"/>
        <v>-8386.9199999999983</v>
      </c>
      <c r="BX123" s="126">
        <f t="shared" si="82"/>
        <v>0</v>
      </c>
      <c r="BY123" s="126">
        <f t="shared" si="83"/>
        <v>0</v>
      </c>
      <c r="BZ123" s="126">
        <f t="shared" si="84"/>
        <v>0</v>
      </c>
      <c r="CA123" s="126">
        <f t="shared" si="85"/>
        <v>0</v>
      </c>
      <c r="CB123" s="126">
        <f t="shared" si="86"/>
        <v>-12580.379999999997</v>
      </c>
      <c r="CC123" s="126">
        <f t="shared" si="87"/>
        <v>0</v>
      </c>
      <c r="CD123" s="126">
        <f t="shared" si="88"/>
        <v>0</v>
      </c>
      <c r="CE123" s="126">
        <f t="shared" si="89"/>
        <v>0</v>
      </c>
      <c r="CF123" s="126">
        <f t="shared" si="90"/>
        <v>0</v>
      </c>
      <c r="CG123" s="126">
        <f t="shared" si="91"/>
        <v>-16773.839999999997</v>
      </c>
      <c r="CH123" s="126">
        <f t="shared" si="92"/>
        <v>0</v>
      </c>
      <c r="CI123" s="126">
        <f t="shared" si="93"/>
        <v>0</v>
      </c>
      <c r="CJ123" s="126">
        <f t="shared" si="94"/>
        <v>0</v>
      </c>
      <c r="CK123" s="126">
        <f t="shared" si="95"/>
        <v>0</v>
      </c>
      <c r="CL123" s="126">
        <f t="shared" si="96"/>
        <v>-20967.299999999996</v>
      </c>
      <c r="CM123" s="126">
        <f t="shared" si="97"/>
        <v>0</v>
      </c>
      <c r="CN123" s="126">
        <f t="shared" si="98"/>
        <v>0</v>
      </c>
      <c r="CO123" s="126">
        <f t="shared" si="99"/>
        <v>0</v>
      </c>
      <c r="CP123" s="126">
        <f t="shared" si="100"/>
        <v>0</v>
      </c>
      <c r="CQ123" s="126">
        <f t="shared" si="101"/>
        <v>-25160.759999999995</v>
      </c>
      <c r="CR123" s="126">
        <f t="shared" si="102"/>
        <v>0</v>
      </c>
      <c r="CS123" s="126">
        <f t="shared" si="103"/>
        <v>0</v>
      </c>
      <c r="CT123" s="126">
        <f t="shared" si="104"/>
        <v>0</v>
      </c>
      <c r="CU123" s="126">
        <f t="shared" si="105"/>
        <v>0</v>
      </c>
      <c r="CV123" s="126">
        <f t="shared" si="106"/>
        <v>-29354.219999999994</v>
      </c>
      <c r="CW123" s="126">
        <f t="shared" si="107"/>
        <v>0</v>
      </c>
      <c r="CX123" s="126">
        <f t="shared" si="108"/>
        <v>0</v>
      </c>
      <c r="CY123" s="126">
        <f t="shared" si="109"/>
        <v>0</v>
      </c>
      <c r="CZ123" s="126">
        <f t="shared" si="110"/>
        <v>0</v>
      </c>
      <c r="DA123" s="126">
        <f t="shared" si="111"/>
        <v>-33547.679999999993</v>
      </c>
      <c r="DB123" s="126">
        <f t="shared" si="112"/>
        <v>0</v>
      </c>
      <c r="DC123" s="126">
        <f t="shared" si="113"/>
        <v>0</v>
      </c>
      <c r="DD123" s="126">
        <f t="shared" si="114"/>
        <v>0</v>
      </c>
      <c r="DE123" s="126">
        <f t="shared" si="115"/>
        <v>0</v>
      </c>
      <c r="DF123" s="126">
        <f t="shared" si="116"/>
        <v>-37741.139999999992</v>
      </c>
      <c r="DG123" s="126">
        <f t="shared" si="117"/>
        <v>0</v>
      </c>
      <c r="DH123" s="126">
        <f t="shared" si="118"/>
        <v>0</v>
      </c>
      <c r="DI123" s="126">
        <f t="shared" si="119"/>
        <v>0</v>
      </c>
      <c r="DJ123" s="126">
        <f t="shared" si="120"/>
        <v>0</v>
      </c>
      <c r="DK123" s="126">
        <f t="shared" si="121"/>
        <v>-41934.599999999991</v>
      </c>
      <c r="DL123" s="126">
        <f t="shared" si="122"/>
        <v>0</v>
      </c>
      <c r="DM123" s="126">
        <f t="shared" si="123"/>
        <v>0</v>
      </c>
      <c r="DN123" s="126">
        <f t="shared" si="124"/>
        <v>0</v>
      </c>
      <c r="DO123" s="126">
        <f t="shared" si="125"/>
        <v>0</v>
      </c>
      <c r="DP123" s="126">
        <f t="shared" si="126"/>
        <v>-46128.05999999999</v>
      </c>
      <c r="DQ123" s="126">
        <f t="shared" si="127"/>
        <v>0</v>
      </c>
      <c r="DR123" s="126">
        <f t="shared" si="128"/>
        <v>0</v>
      </c>
      <c r="DS123" s="126">
        <f t="shared" si="129"/>
        <v>0</v>
      </c>
      <c r="DT123" s="126">
        <f t="shared" si="130"/>
        <v>0</v>
      </c>
      <c r="DU123" s="126">
        <f t="shared" si="131"/>
        <v>-50321.51999999999</v>
      </c>
      <c r="DV123" s="126">
        <f t="shared" si="132"/>
        <v>0</v>
      </c>
      <c r="DW123" s="126">
        <f t="shared" si="133"/>
        <v>0</v>
      </c>
      <c r="DX123" s="119"/>
      <c r="EA123" s="127">
        <f t="shared" si="136"/>
        <v>12580.379999999997</v>
      </c>
    </row>
    <row r="124" spans="1:131" customFormat="1" ht="15" customHeight="1" x14ac:dyDescent="0.2">
      <c r="A124" s="163" t="s">
        <v>421</v>
      </c>
      <c r="B124" s="180" t="s">
        <v>416</v>
      </c>
      <c r="C124" s="180" t="s">
        <v>417</v>
      </c>
      <c r="D124" s="180" t="s">
        <v>418</v>
      </c>
      <c r="E124" s="180">
        <v>4</v>
      </c>
      <c r="F124" s="164">
        <v>2178.5100000000002</v>
      </c>
      <c r="G124" s="179">
        <v>-8714.0400000000009</v>
      </c>
      <c r="H124" s="179">
        <v>-8714.0400000000009</v>
      </c>
      <c r="I124" s="153" t="s">
        <v>928</v>
      </c>
      <c r="J124" s="151" t="s">
        <v>101</v>
      </c>
      <c r="K124" s="151">
        <v>8.3333333333333329E-2</v>
      </c>
      <c r="L124" s="151">
        <v>8.3333333333333329E-2</v>
      </c>
      <c r="M124" s="151">
        <v>8.3333333333333329E-2</v>
      </c>
      <c r="N124" s="151">
        <v>8.3333333333333329E-2</v>
      </c>
      <c r="O124" s="151">
        <v>8.3333333333333329E-2</v>
      </c>
      <c r="P124" s="151">
        <v>8.3333333333333329E-2</v>
      </c>
      <c r="Q124" s="151">
        <v>8.3333333333333329E-2</v>
      </c>
      <c r="R124" s="151">
        <v>8.3333333333333329E-2</v>
      </c>
      <c r="S124" s="151">
        <v>8.3333333333333329E-2</v>
      </c>
      <c r="T124" s="151">
        <v>8.3333333333333329E-2</v>
      </c>
      <c r="U124" s="151">
        <v>8.3333333333333329E-2</v>
      </c>
      <c r="V124" s="151">
        <v>8.3333333333333329E-2</v>
      </c>
      <c r="W124" s="152">
        <v>1</v>
      </c>
      <c r="X124" s="157">
        <v>-726.17000000000007</v>
      </c>
      <c r="Y124" s="157">
        <v>-726.17000000000007</v>
      </c>
      <c r="Z124" s="157">
        <v>-726.17000000000007</v>
      </c>
      <c r="AA124" s="157">
        <v>-726.17000000000007</v>
      </c>
      <c r="AB124" s="157">
        <v>-726.17000000000007</v>
      </c>
      <c r="AC124" s="157">
        <v>-726.17000000000007</v>
      </c>
      <c r="AD124" s="157">
        <v>-726.17000000000007</v>
      </c>
      <c r="AE124" s="157">
        <v>-726.17000000000007</v>
      </c>
      <c r="AF124" s="157">
        <v>-726.17000000000007</v>
      </c>
      <c r="AG124" s="157">
        <v>-726.17000000000007</v>
      </c>
      <c r="AH124" s="157">
        <v>-726.17000000000007</v>
      </c>
      <c r="AI124" s="157">
        <v>-726.17000000000007</v>
      </c>
      <c r="AJ124" s="151">
        <v>1</v>
      </c>
      <c r="AK124" s="151"/>
      <c r="AL124" s="151"/>
      <c r="AM124" s="151"/>
      <c r="AN124" s="151"/>
      <c r="AO124" s="151"/>
      <c r="AP124" s="151"/>
      <c r="AQ124" s="151"/>
      <c r="AR124" s="151"/>
      <c r="AS124" s="152">
        <v>1</v>
      </c>
      <c r="AT124" s="159">
        <v>-8714.0400000000009</v>
      </c>
      <c r="AU124" s="159">
        <v>0</v>
      </c>
      <c r="AV124" s="159">
        <v>0</v>
      </c>
      <c r="AW124" s="159">
        <v>0</v>
      </c>
      <c r="AX124" s="159">
        <v>0</v>
      </c>
      <c r="AY124" s="159">
        <v>0</v>
      </c>
      <c r="AZ124" s="159">
        <v>0</v>
      </c>
      <c r="BA124" s="159">
        <v>0</v>
      </c>
      <c r="BB124" s="159">
        <v>0</v>
      </c>
      <c r="BC124" s="159">
        <v>-8714.0400000000009</v>
      </c>
      <c r="BD124" s="160">
        <v>-8714.0400000000009</v>
      </c>
      <c r="BE124" s="160">
        <v>0</v>
      </c>
      <c r="BF124" s="160">
        <v>0</v>
      </c>
      <c r="BG124" s="160">
        <v>0</v>
      </c>
      <c r="BH124" s="160">
        <v>0</v>
      </c>
      <c r="BI124" s="151">
        <v>60423000</v>
      </c>
      <c r="BJ124" s="122" t="s">
        <v>861</v>
      </c>
      <c r="BK124" s="145">
        <f>+IF('FEUILLE 1'!$BJ124="",SUMIFS('FEUILLE 2'!$P:$P,'FEUILLE 2'!$C:$C,"BLF",'FEUILLE 2'!$K:$K,'FEUILLE 1'!$J124),SUMIFS('FEUILLE 2'!$P:$P,'FEUILLE 2'!$C:$C,"BLF",'FEUILLE 2'!$K:$K,'FEUILLE 1'!$J124,'FEUILLE 2'!$B:$B,'FEUILLE 1'!$BJ124))</f>
        <v>0</v>
      </c>
      <c r="BL124" s="145">
        <f t="shared" si="134"/>
        <v>-2178.5100000000002</v>
      </c>
      <c r="BM124" s="145"/>
      <c r="BN124" s="145"/>
      <c r="BO124" s="147">
        <f t="shared" si="135"/>
        <v>2178.5100000000002</v>
      </c>
      <c r="BP124" s="126">
        <f t="shared" si="74"/>
        <v>-726.17000000000007</v>
      </c>
      <c r="BQ124" s="126">
        <f t="shared" si="75"/>
        <v>0</v>
      </c>
      <c r="BR124" s="126">
        <f t="shared" si="76"/>
        <v>0</v>
      </c>
      <c r="BS124" s="126">
        <f t="shared" si="77"/>
        <v>0</v>
      </c>
      <c r="BT124" s="126">
        <f t="shared" si="78"/>
        <v>0</v>
      </c>
      <c r="BU124" s="126">
        <f t="shared" si="79"/>
        <v>-1452.3400000000001</v>
      </c>
      <c r="BV124" s="126">
        <f t="shared" si="80"/>
        <v>0</v>
      </c>
      <c r="BW124" s="126">
        <f t="shared" si="81"/>
        <v>0</v>
      </c>
      <c r="BX124" s="126">
        <f t="shared" si="82"/>
        <v>0</v>
      </c>
      <c r="BY124" s="126">
        <f t="shared" si="83"/>
        <v>0</v>
      </c>
      <c r="BZ124" s="126">
        <f t="shared" si="84"/>
        <v>-2178.5100000000002</v>
      </c>
      <c r="CA124" s="126">
        <f t="shared" si="85"/>
        <v>0</v>
      </c>
      <c r="CB124" s="126">
        <f t="shared" si="86"/>
        <v>0</v>
      </c>
      <c r="CC124" s="126">
        <f t="shared" si="87"/>
        <v>0</v>
      </c>
      <c r="CD124" s="126">
        <f t="shared" si="88"/>
        <v>0</v>
      </c>
      <c r="CE124" s="126">
        <f t="shared" si="89"/>
        <v>-2904.6800000000003</v>
      </c>
      <c r="CF124" s="126">
        <f t="shared" si="90"/>
        <v>0</v>
      </c>
      <c r="CG124" s="126">
        <f t="shared" si="91"/>
        <v>0</v>
      </c>
      <c r="CH124" s="126">
        <f t="shared" si="92"/>
        <v>0</v>
      </c>
      <c r="CI124" s="126">
        <f t="shared" si="93"/>
        <v>0</v>
      </c>
      <c r="CJ124" s="126">
        <f t="shared" si="94"/>
        <v>-3630.8500000000004</v>
      </c>
      <c r="CK124" s="126">
        <f t="shared" si="95"/>
        <v>0</v>
      </c>
      <c r="CL124" s="126">
        <f t="shared" si="96"/>
        <v>0</v>
      </c>
      <c r="CM124" s="126">
        <f t="shared" si="97"/>
        <v>0</v>
      </c>
      <c r="CN124" s="126">
        <f t="shared" si="98"/>
        <v>0</v>
      </c>
      <c r="CO124" s="126">
        <f t="shared" si="99"/>
        <v>-4357.0200000000004</v>
      </c>
      <c r="CP124" s="126">
        <f t="shared" si="100"/>
        <v>0</v>
      </c>
      <c r="CQ124" s="126">
        <f t="shared" si="101"/>
        <v>0</v>
      </c>
      <c r="CR124" s="126">
        <f t="shared" si="102"/>
        <v>0</v>
      </c>
      <c r="CS124" s="126">
        <f t="shared" si="103"/>
        <v>0</v>
      </c>
      <c r="CT124" s="126">
        <f t="shared" si="104"/>
        <v>-5083.1900000000005</v>
      </c>
      <c r="CU124" s="126">
        <f t="shared" si="105"/>
        <v>0</v>
      </c>
      <c r="CV124" s="126">
        <f t="shared" si="106"/>
        <v>0</v>
      </c>
      <c r="CW124" s="126">
        <f t="shared" si="107"/>
        <v>0</v>
      </c>
      <c r="CX124" s="126">
        <f t="shared" si="108"/>
        <v>0</v>
      </c>
      <c r="CY124" s="126">
        <f t="shared" si="109"/>
        <v>-5809.3600000000006</v>
      </c>
      <c r="CZ124" s="126">
        <f t="shared" si="110"/>
        <v>0</v>
      </c>
      <c r="DA124" s="126">
        <f t="shared" si="111"/>
        <v>0</v>
      </c>
      <c r="DB124" s="126">
        <f t="shared" si="112"/>
        <v>0</v>
      </c>
      <c r="DC124" s="126">
        <f t="shared" si="113"/>
        <v>0</v>
      </c>
      <c r="DD124" s="126">
        <f t="shared" si="114"/>
        <v>-6535.5300000000007</v>
      </c>
      <c r="DE124" s="126">
        <f t="shared" si="115"/>
        <v>0</v>
      </c>
      <c r="DF124" s="126">
        <f t="shared" si="116"/>
        <v>0</v>
      </c>
      <c r="DG124" s="126">
        <f t="shared" si="117"/>
        <v>0</v>
      </c>
      <c r="DH124" s="126">
        <f t="shared" si="118"/>
        <v>0</v>
      </c>
      <c r="DI124" s="126">
        <f t="shared" si="119"/>
        <v>-7261.7000000000007</v>
      </c>
      <c r="DJ124" s="126">
        <f t="shared" si="120"/>
        <v>0</v>
      </c>
      <c r="DK124" s="126">
        <f t="shared" si="121"/>
        <v>0</v>
      </c>
      <c r="DL124" s="126">
        <f t="shared" si="122"/>
        <v>0</v>
      </c>
      <c r="DM124" s="126">
        <f t="shared" si="123"/>
        <v>0</v>
      </c>
      <c r="DN124" s="126">
        <f t="shared" si="124"/>
        <v>-7987.8700000000008</v>
      </c>
      <c r="DO124" s="126">
        <f t="shared" si="125"/>
        <v>0</v>
      </c>
      <c r="DP124" s="126">
        <f t="shared" si="126"/>
        <v>0</v>
      </c>
      <c r="DQ124" s="126">
        <f t="shared" si="127"/>
        <v>0</v>
      </c>
      <c r="DR124" s="126">
        <f t="shared" si="128"/>
        <v>0</v>
      </c>
      <c r="DS124" s="126">
        <f t="shared" si="129"/>
        <v>-8714.0400000000009</v>
      </c>
      <c r="DT124" s="126">
        <f t="shared" si="130"/>
        <v>0</v>
      </c>
      <c r="DU124" s="126">
        <f t="shared" si="131"/>
        <v>0</v>
      </c>
      <c r="DV124" s="126">
        <f t="shared" si="132"/>
        <v>0</v>
      </c>
      <c r="DW124" s="126">
        <f t="shared" si="133"/>
        <v>0</v>
      </c>
      <c r="DX124" s="119"/>
      <c r="DY124" s="127">
        <f>+BO124</f>
        <v>2178.5100000000002</v>
      </c>
    </row>
    <row r="125" spans="1:131" customFormat="1" ht="15" customHeight="1" x14ac:dyDescent="0.2">
      <c r="A125" s="163" t="s">
        <v>422</v>
      </c>
      <c r="B125" s="180" t="s">
        <v>416</v>
      </c>
      <c r="C125" s="180" t="s">
        <v>417</v>
      </c>
      <c r="D125" s="180" t="s">
        <v>418</v>
      </c>
      <c r="E125" s="180">
        <v>4</v>
      </c>
      <c r="F125" s="164">
        <v>2626.71</v>
      </c>
      <c r="G125" s="179">
        <v>-10506.84</v>
      </c>
      <c r="H125" s="179">
        <v>-10506.839999999998</v>
      </c>
      <c r="I125" s="153" t="s">
        <v>928</v>
      </c>
      <c r="J125" s="151" t="s">
        <v>101</v>
      </c>
      <c r="K125" s="151">
        <v>8.3333333333333329E-2</v>
      </c>
      <c r="L125" s="151">
        <v>8.3333333333333329E-2</v>
      </c>
      <c r="M125" s="151">
        <v>8.3333333333333329E-2</v>
      </c>
      <c r="N125" s="151">
        <v>8.3333333333333329E-2</v>
      </c>
      <c r="O125" s="151">
        <v>8.3333333333333329E-2</v>
      </c>
      <c r="P125" s="151">
        <v>8.3333333333333329E-2</v>
      </c>
      <c r="Q125" s="151">
        <v>8.3333333333333329E-2</v>
      </c>
      <c r="R125" s="151">
        <v>8.3333333333333329E-2</v>
      </c>
      <c r="S125" s="151">
        <v>8.3333333333333329E-2</v>
      </c>
      <c r="T125" s="151">
        <v>8.3333333333333329E-2</v>
      </c>
      <c r="U125" s="151">
        <v>8.3333333333333329E-2</v>
      </c>
      <c r="V125" s="151">
        <v>8.3333333333333329E-2</v>
      </c>
      <c r="W125" s="152">
        <v>1</v>
      </c>
      <c r="X125" s="157">
        <v>-875.56999999999994</v>
      </c>
      <c r="Y125" s="157">
        <v>-875.56999999999994</v>
      </c>
      <c r="Z125" s="157">
        <v>-875.56999999999994</v>
      </c>
      <c r="AA125" s="157">
        <v>-875.56999999999994</v>
      </c>
      <c r="AB125" s="157">
        <v>-875.56999999999994</v>
      </c>
      <c r="AC125" s="157">
        <v>-875.56999999999994</v>
      </c>
      <c r="AD125" s="157">
        <v>-875.56999999999994</v>
      </c>
      <c r="AE125" s="157">
        <v>-875.56999999999994</v>
      </c>
      <c r="AF125" s="157">
        <v>-875.56999999999994</v>
      </c>
      <c r="AG125" s="157">
        <v>-875.56999999999994</v>
      </c>
      <c r="AH125" s="157">
        <v>-875.56999999999994</v>
      </c>
      <c r="AI125" s="157">
        <v>-875.56999999999994</v>
      </c>
      <c r="AJ125" s="151">
        <v>1</v>
      </c>
      <c r="AK125" s="151"/>
      <c r="AL125" s="151"/>
      <c r="AM125" s="151"/>
      <c r="AN125" s="151"/>
      <c r="AO125" s="151"/>
      <c r="AP125" s="151"/>
      <c r="AQ125" s="151"/>
      <c r="AR125" s="151"/>
      <c r="AS125" s="152">
        <v>1</v>
      </c>
      <c r="AT125" s="159">
        <v>-10506.84</v>
      </c>
      <c r="AU125" s="159">
        <v>0</v>
      </c>
      <c r="AV125" s="159">
        <v>0</v>
      </c>
      <c r="AW125" s="159">
        <v>0</v>
      </c>
      <c r="AX125" s="159">
        <v>0</v>
      </c>
      <c r="AY125" s="159">
        <v>0</v>
      </c>
      <c r="AZ125" s="159">
        <v>0</v>
      </c>
      <c r="BA125" s="159">
        <v>0</v>
      </c>
      <c r="BB125" s="159">
        <v>0</v>
      </c>
      <c r="BC125" s="159">
        <v>-10506.84</v>
      </c>
      <c r="BD125" s="160">
        <v>-10506.84</v>
      </c>
      <c r="BE125" s="160">
        <v>0</v>
      </c>
      <c r="BF125" s="160">
        <v>0</v>
      </c>
      <c r="BG125" s="160">
        <v>0</v>
      </c>
      <c r="BH125" s="160">
        <v>0</v>
      </c>
      <c r="BI125" s="151">
        <v>60423000</v>
      </c>
      <c r="BJ125" s="122" t="s">
        <v>864</v>
      </c>
      <c r="BK125" s="145">
        <f>+IF('FEUILLE 1'!$BJ125="",SUMIFS('FEUILLE 2'!$P:$P,'FEUILLE 2'!$C:$C,"BLF",'FEUILLE 2'!$K:$K,'FEUILLE 1'!$J125),SUMIFS('FEUILLE 2'!$P:$P,'FEUILLE 2'!$C:$C,"BLF",'FEUILLE 2'!$K:$K,'FEUILLE 1'!$J125,'FEUILLE 2'!$B:$B,'FEUILLE 1'!$BJ125))</f>
        <v>0</v>
      </c>
      <c r="BL125" s="145">
        <f t="shared" si="134"/>
        <v>-2626.71</v>
      </c>
      <c r="BM125" s="145"/>
      <c r="BN125" s="145"/>
      <c r="BO125" s="147">
        <f t="shared" si="135"/>
        <v>2626.71</v>
      </c>
      <c r="BP125" s="126">
        <f t="shared" si="74"/>
        <v>-875.56999999999994</v>
      </c>
      <c r="BQ125" s="126">
        <f t="shared" si="75"/>
        <v>0</v>
      </c>
      <c r="BR125" s="126">
        <f t="shared" si="76"/>
        <v>0</v>
      </c>
      <c r="BS125" s="126">
        <f t="shared" si="77"/>
        <v>0</v>
      </c>
      <c r="BT125" s="126">
        <f t="shared" si="78"/>
        <v>0</v>
      </c>
      <c r="BU125" s="126">
        <f t="shared" si="79"/>
        <v>-1751.1399999999999</v>
      </c>
      <c r="BV125" s="126">
        <f t="shared" si="80"/>
        <v>0</v>
      </c>
      <c r="BW125" s="126">
        <f t="shared" si="81"/>
        <v>0</v>
      </c>
      <c r="BX125" s="126">
        <f t="shared" si="82"/>
        <v>0</v>
      </c>
      <c r="BY125" s="126">
        <f t="shared" si="83"/>
        <v>0</v>
      </c>
      <c r="BZ125" s="126">
        <f t="shared" si="84"/>
        <v>-2626.71</v>
      </c>
      <c r="CA125" s="126">
        <f t="shared" si="85"/>
        <v>0</v>
      </c>
      <c r="CB125" s="126">
        <f t="shared" si="86"/>
        <v>0</v>
      </c>
      <c r="CC125" s="126">
        <f t="shared" si="87"/>
        <v>0</v>
      </c>
      <c r="CD125" s="126">
        <f t="shared" si="88"/>
        <v>0</v>
      </c>
      <c r="CE125" s="126">
        <f t="shared" si="89"/>
        <v>-3502.2799999999997</v>
      </c>
      <c r="CF125" s="126">
        <f t="shared" si="90"/>
        <v>0</v>
      </c>
      <c r="CG125" s="126">
        <f t="shared" si="91"/>
        <v>0</v>
      </c>
      <c r="CH125" s="126">
        <f t="shared" si="92"/>
        <v>0</v>
      </c>
      <c r="CI125" s="126">
        <f t="shared" si="93"/>
        <v>0</v>
      </c>
      <c r="CJ125" s="126">
        <f t="shared" si="94"/>
        <v>-4377.8499999999995</v>
      </c>
      <c r="CK125" s="126">
        <f t="shared" si="95"/>
        <v>0</v>
      </c>
      <c r="CL125" s="126">
        <f t="shared" si="96"/>
        <v>0</v>
      </c>
      <c r="CM125" s="126">
        <f t="shared" si="97"/>
        <v>0</v>
      </c>
      <c r="CN125" s="126">
        <f t="shared" si="98"/>
        <v>0</v>
      </c>
      <c r="CO125" s="126">
        <f t="shared" si="99"/>
        <v>-5253.4199999999992</v>
      </c>
      <c r="CP125" s="126">
        <f t="shared" si="100"/>
        <v>0</v>
      </c>
      <c r="CQ125" s="126">
        <f t="shared" si="101"/>
        <v>0</v>
      </c>
      <c r="CR125" s="126">
        <f t="shared" si="102"/>
        <v>0</v>
      </c>
      <c r="CS125" s="126">
        <f t="shared" si="103"/>
        <v>0</v>
      </c>
      <c r="CT125" s="126">
        <f t="shared" si="104"/>
        <v>-6128.9899999999989</v>
      </c>
      <c r="CU125" s="126">
        <f t="shared" si="105"/>
        <v>0</v>
      </c>
      <c r="CV125" s="126">
        <f t="shared" si="106"/>
        <v>0</v>
      </c>
      <c r="CW125" s="126">
        <f t="shared" si="107"/>
        <v>0</v>
      </c>
      <c r="CX125" s="126">
        <f t="shared" si="108"/>
        <v>0</v>
      </c>
      <c r="CY125" s="126">
        <f t="shared" si="109"/>
        <v>-7004.5599999999986</v>
      </c>
      <c r="CZ125" s="126">
        <f t="shared" si="110"/>
        <v>0</v>
      </c>
      <c r="DA125" s="126">
        <f t="shared" si="111"/>
        <v>0</v>
      </c>
      <c r="DB125" s="126">
        <f t="shared" si="112"/>
        <v>0</v>
      </c>
      <c r="DC125" s="126">
        <f t="shared" si="113"/>
        <v>0</v>
      </c>
      <c r="DD125" s="126">
        <f t="shared" si="114"/>
        <v>-7880.1299999999983</v>
      </c>
      <c r="DE125" s="126">
        <f t="shared" si="115"/>
        <v>0</v>
      </c>
      <c r="DF125" s="126">
        <f t="shared" si="116"/>
        <v>0</v>
      </c>
      <c r="DG125" s="126">
        <f t="shared" si="117"/>
        <v>0</v>
      </c>
      <c r="DH125" s="126">
        <f t="shared" si="118"/>
        <v>0</v>
      </c>
      <c r="DI125" s="126">
        <f t="shared" si="119"/>
        <v>-8755.6999999999989</v>
      </c>
      <c r="DJ125" s="126">
        <f t="shared" si="120"/>
        <v>0</v>
      </c>
      <c r="DK125" s="126">
        <f t="shared" si="121"/>
        <v>0</v>
      </c>
      <c r="DL125" s="126">
        <f t="shared" si="122"/>
        <v>0</v>
      </c>
      <c r="DM125" s="126">
        <f t="shared" si="123"/>
        <v>0</v>
      </c>
      <c r="DN125" s="126">
        <f t="shared" si="124"/>
        <v>-9631.2699999999986</v>
      </c>
      <c r="DO125" s="126">
        <f t="shared" si="125"/>
        <v>0</v>
      </c>
      <c r="DP125" s="126">
        <f t="shared" si="126"/>
        <v>0</v>
      </c>
      <c r="DQ125" s="126">
        <f t="shared" si="127"/>
        <v>0</v>
      </c>
      <c r="DR125" s="126">
        <f t="shared" si="128"/>
        <v>0</v>
      </c>
      <c r="DS125" s="126">
        <f t="shared" si="129"/>
        <v>-10506.839999999998</v>
      </c>
      <c r="DT125" s="126">
        <f t="shared" si="130"/>
        <v>0</v>
      </c>
      <c r="DU125" s="126">
        <f t="shared" si="131"/>
        <v>0</v>
      </c>
      <c r="DV125" s="126">
        <f t="shared" si="132"/>
        <v>0</v>
      </c>
      <c r="DW125" s="126">
        <f t="shared" si="133"/>
        <v>0</v>
      </c>
      <c r="DX125" s="119"/>
      <c r="DY125" s="127">
        <f t="shared" ref="DY125:DY126" si="137">+BO125</f>
        <v>2626.71</v>
      </c>
    </row>
    <row r="126" spans="1:131" customFormat="1" ht="15" customHeight="1" x14ac:dyDescent="0.2">
      <c r="A126" s="163" t="s">
        <v>423</v>
      </c>
      <c r="B126" s="180" t="s">
        <v>416</v>
      </c>
      <c r="C126" s="180" t="s">
        <v>417</v>
      </c>
      <c r="D126" s="180" t="s">
        <v>418</v>
      </c>
      <c r="E126" s="180">
        <v>4</v>
      </c>
      <c r="F126" s="164">
        <v>1694.4</v>
      </c>
      <c r="G126" s="179">
        <v>-6777.6</v>
      </c>
      <c r="H126" s="179">
        <v>-6777.6000000000013</v>
      </c>
      <c r="I126" s="153" t="s">
        <v>928</v>
      </c>
      <c r="J126" s="151" t="s">
        <v>101</v>
      </c>
      <c r="K126" s="151">
        <v>8.3333333333333329E-2</v>
      </c>
      <c r="L126" s="151">
        <v>8.3333333333333329E-2</v>
      </c>
      <c r="M126" s="151">
        <v>8.3333333333333329E-2</v>
      </c>
      <c r="N126" s="151">
        <v>8.3333333333333329E-2</v>
      </c>
      <c r="O126" s="151">
        <v>8.3333333333333329E-2</v>
      </c>
      <c r="P126" s="151">
        <v>8.3333333333333329E-2</v>
      </c>
      <c r="Q126" s="151">
        <v>8.3333333333333329E-2</v>
      </c>
      <c r="R126" s="151">
        <v>8.3333333333333329E-2</v>
      </c>
      <c r="S126" s="151">
        <v>8.3333333333333329E-2</v>
      </c>
      <c r="T126" s="151">
        <v>8.3333333333333329E-2</v>
      </c>
      <c r="U126" s="151">
        <v>8.3333333333333329E-2</v>
      </c>
      <c r="V126" s="151">
        <v>8.3333333333333329E-2</v>
      </c>
      <c r="W126" s="152">
        <v>1</v>
      </c>
      <c r="X126" s="157">
        <v>-564.79999999999995</v>
      </c>
      <c r="Y126" s="157">
        <v>-564.79999999999995</v>
      </c>
      <c r="Z126" s="157">
        <v>-564.79999999999995</v>
      </c>
      <c r="AA126" s="157">
        <v>-564.79999999999995</v>
      </c>
      <c r="AB126" s="157">
        <v>-564.79999999999995</v>
      </c>
      <c r="AC126" s="157">
        <v>-564.79999999999995</v>
      </c>
      <c r="AD126" s="157">
        <v>-564.79999999999995</v>
      </c>
      <c r="AE126" s="157">
        <v>-564.79999999999995</v>
      </c>
      <c r="AF126" s="157">
        <v>-564.79999999999995</v>
      </c>
      <c r="AG126" s="157">
        <v>-564.79999999999995</v>
      </c>
      <c r="AH126" s="157">
        <v>-564.79999999999995</v>
      </c>
      <c r="AI126" s="157">
        <v>-564.79999999999995</v>
      </c>
      <c r="AJ126" s="151">
        <v>1</v>
      </c>
      <c r="AK126" s="151"/>
      <c r="AL126" s="151"/>
      <c r="AM126" s="151"/>
      <c r="AN126" s="151"/>
      <c r="AO126" s="151"/>
      <c r="AP126" s="151"/>
      <c r="AQ126" s="151"/>
      <c r="AR126" s="151"/>
      <c r="AS126" s="152">
        <v>1</v>
      </c>
      <c r="AT126" s="159">
        <v>-6777.6</v>
      </c>
      <c r="AU126" s="159">
        <v>0</v>
      </c>
      <c r="AV126" s="159">
        <v>0</v>
      </c>
      <c r="AW126" s="159">
        <v>0</v>
      </c>
      <c r="AX126" s="159">
        <v>0</v>
      </c>
      <c r="AY126" s="159">
        <v>0</v>
      </c>
      <c r="AZ126" s="159">
        <v>0</v>
      </c>
      <c r="BA126" s="159">
        <v>0</v>
      </c>
      <c r="BB126" s="159">
        <v>0</v>
      </c>
      <c r="BC126" s="159">
        <v>-6777.6</v>
      </c>
      <c r="BD126" s="160">
        <v>-6777.6</v>
      </c>
      <c r="BE126" s="160">
        <v>0</v>
      </c>
      <c r="BF126" s="160">
        <v>0</v>
      </c>
      <c r="BG126" s="160">
        <v>0</v>
      </c>
      <c r="BH126" s="160">
        <v>0</v>
      </c>
      <c r="BI126" s="151">
        <v>60423000</v>
      </c>
      <c r="BJ126" s="122" t="s">
        <v>863</v>
      </c>
      <c r="BK126" s="145">
        <f>+IF('FEUILLE 1'!$BJ126="",SUMIFS('FEUILLE 2'!$P:$P,'FEUILLE 2'!$C:$C,"BLF",'FEUILLE 2'!$K:$K,'FEUILLE 1'!$J126),SUMIFS('FEUILLE 2'!$P:$P,'FEUILLE 2'!$C:$C,"BLF",'FEUILLE 2'!$K:$K,'FEUILLE 1'!$J126,'FEUILLE 2'!$B:$B,'FEUILLE 1'!$BJ126))</f>
        <v>0</v>
      </c>
      <c r="BL126" s="145">
        <f t="shared" si="134"/>
        <v>-1694.3999999999999</v>
      </c>
      <c r="BM126" s="145"/>
      <c r="BN126" s="145"/>
      <c r="BO126" s="147">
        <f t="shared" si="135"/>
        <v>1694.3999999999999</v>
      </c>
      <c r="BP126" s="126">
        <f t="shared" si="74"/>
        <v>-564.79999999999995</v>
      </c>
      <c r="BQ126" s="126">
        <f t="shared" si="75"/>
        <v>0</v>
      </c>
      <c r="BR126" s="126">
        <f t="shared" si="76"/>
        <v>0</v>
      </c>
      <c r="BS126" s="126">
        <f t="shared" si="77"/>
        <v>0</v>
      </c>
      <c r="BT126" s="126">
        <f t="shared" si="78"/>
        <v>0</v>
      </c>
      <c r="BU126" s="126">
        <f t="shared" si="79"/>
        <v>-1129.5999999999999</v>
      </c>
      <c r="BV126" s="126">
        <f t="shared" si="80"/>
        <v>0</v>
      </c>
      <c r="BW126" s="126">
        <f t="shared" si="81"/>
        <v>0</v>
      </c>
      <c r="BX126" s="126">
        <f t="shared" si="82"/>
        <v>0</v>
      </c>
      <c r="BY126" s="126">
        <f t="shared" si="83"/>
        <v>0</v>
      </c>
      <c r="BZ126" s="126">
        <f t="shared" si="84"/>
        <v>-1694.3999999999999</v>
      </c>
      <c r="CA126" s="126">
        <f t="shared" si="85"/>
        <v>0</v>
      </c>
      <c r="CB126" s="126">
        <f t="shared" si="86"/>
        <v>0</v>
      </c>
      <c r="CC126" s="126">
        <f t="shared" si="87"/>
        <v>0</v>
      </c>
      <c r="CD126" s="126">
        <f t="shared" si="88"/>
        <v>0</v>
      </c>
      <c r="CE126" s="126">
        <f t="shared" si="89"/>
        <v>-2259.1999999999998</v>
      </c>
      <c r="CF126" s="126">
        <f t="shared" si="90"/>
        <v>0</v>
      </c>
      <c r="CG126" s="126">
        <f t="shared" si="91"/>
        <v>0</v>
      </c>
      <c r="CH126" s="126">
        <f t="shared" si="92"/>
        <v>0</v>
      </c>
      <c r="CI126" s="126">
        <f t="shared" si="93"/>
        <v>0</v>
      </c>
      <c r="CJ126" s="126">
        <f t="shared" si="94"/>
        <v>-2824</v>
      </c>
      <c r="CK126" s="126">
        <f t="shared" si="95"/>
        <v>0</v>
      </c>
      <c r="CL126" s="126">
        <f t="shared" si="96"/>
        <v>0</v>
      </c>
      <c r="CM126" s="126">
        <f t="shared" si="97"/>
        <v>0</v>
      </c>
      <c r="CN126" s="126">
        <f t="shared" si="98"/>
        <v>0</v>
      </c>
      <c r="CO126" s="126">
        <f t="shared" si="99"/>
        <v>-3388.8</v>
      </c>
      <c r="CP126" s="126">
        <f t="shared" si="100"/>
        <v>0</v>
      </c>
      <c r="CQ126" s="126">
        <f t="shared" si="101"/>
        <v>0</v>
      </c>
      <c r="CR126" s="126">
        <f t="shared" si="102"/>
        <v>0</v>
      </c>
      <c r="CS126" s="126">
        <f t="shared" si="103"/>
        <v>0</v>
      </c>
      <c r="CT126" s="126">
        <f t="shared" si="104"/>
        <v>-3953.6000000000004</v>
      </c>
      <c r="CU126" s="126">
        <f t="shared" si="105"/>
        <v>0</v>
      </c>
      <c r="CV126" s="126">
        <f t="shared" si="106"/>
        <v>0</v>
      </c>
      <c r="CW126" s="126">
        <f t="shared" si="107"/>
        <v>0</v>
      </c>
      <c r="CX126" s="126">
        <f t="shared" si="108"/>
        <v>0</v>
      </c>
      <c r="CY126" s="126">
        <f t="shared" si="109"/>
        <v>-4518.4000000000005</v>
      </c>
      <c r="CZ126" s="126">
        <f t="shared" si="110"/>
        <v>0</v>
      </c>
      <c r="DA126" s="126">
        <f t="shared" si="111"/>
        <v>0</v>
      </c>
      <c r="DB126" s="126">
        <f t="shared" si="112"/>
        <v>0</v>
      </c>
      <c r="DC126" s="126">
        <f t="shared" si="113"/>
        <v>0</v>
      </c>
      <c r="DD126" s="126">
        <f t="shared" si="114"/>
        <v>-5083.2000000000007</v>
      </c>
      <c r="DE126" s="126">
        <f t="shared" si="115"/>
        <v>0</v>
      </c>
      <c r="DF126" s="126">
        <f t="shared" si="116"/>
        <v>0</v>
      </c>
      <c r="DG126" s="126">
        <f t="shared" si="117"/>
        <v>0</v>
      </c>
      <c r="DH126" s="126">
        <f t="shared" si="118"/>
        <v>0</v>
      </c>
      <c r="DI126" s="126">
        <f t="shared" si="119"/>
        <v>-5648.0000000000009</v>
      </c>
      <c r="DJ126" s="126">
        <f t="shared" si="120"/>
        <v>0</v>
      </c>
      <c r="DK126" s="126">
        <f t="shared" si="121"/>
        <v>0</v>
      </c>
      <c r="DL126" s="126">
        <f t="shared" si="122"/>
        <v>0</v>
      </c>
      <c r="DM126" s="126">
        <f t="shared" si="123"/>
        <v>0</v>
      </c>
      <c r="DN126" s="126">
        <f t="shared" si="124"/>
        <v>-6212.8000000000011</v>
      </c>
      <c r="DO126" s="126">
        <f t="shared" si="125"/>
        <v>0</v>
      </c>
      <c r="DP126" s="126">
        <f t="shared" si="126"/>
        <v>0</v>
      </c>
      <c r="DQ126" s="126">
        <f t="shared" si="127"/>
        <v>0</v>
      </c>
      <c r="DR126" s="126">
        <f t="shared" si="128"/>
        <v>0</v>
      </c>
      <c r="DS126" s="126">
        <f t="shared" si="129"/>
        <v>-6777.6000000000013</v>
      </c>
      <c r="DT126" s="126">
        <f t="shared" si="130"/>
        <v>0</v>
      </c>
      <c r="DU126" s="126">
        <f t="shared" si="131"/>
        <v>0</v>
      </c>
      <c r="DV126" s="126">
        <f t="shared" si="132"/>
        <v>0</v>
      </c>
      <c r="DW126" s="126">
        <f t="shared" si="133"/>
        <v>0</v>
      </c>
      <c r="DX126" s="119"/>
      <c r="DY126" s="127">
        <f t="shared" si="137"/>
        <v>1694.3999999999999</v>
      </c>
    </row>
    <row r="127" spans="1:131" customFormat="1" ht="15" customHeight="1" x14ac:dyDescent="0.2">
      <c r="A127" s="163" t="s">
        <v>424</v>
      </c>
      <c r="B127" s="180" t="s">
        <v>416</v>
      </c>
      <c r="C127" s="180" t="s">
        <v>425</v>
      </c>
      <c r="D127" s="180" t="s">
        <v>418</v>
      </c>
      <c r="E127" s="180">
        <v>0</v>
      </c>
      <c r="F127" s="180">
        <v>1875</v>
      </c>
      <c r="G127" s="179">
        <v>0</v>
      </c>
      <c r="H127" s="179">
        <v>0</v>
      </c>
      <c r="I127" s="153" t="s">
        <v>426</v>
      </c>
      <c r="J127" s="151" t="s">
        <v>101</v>
      </c>
      <c r="K127" s="151">
        <v>8.3333333333333329E-2</v>
      </c>
      <c r="L127" s="151">
        <v>8.3333333333333329E-2</v>
      </c>
      <c r="M127" s="151">
        <v>8.3333333333333329E-2</v>
      </c>
      <c r="N127" s="151">
        <v>8.3333333333333329E-2</v>
      </c>
      <c r="O127" s="151">
        <v>8.3333333333333329E-2</v>
      </c>
      <c r="P127" s="151">
        <v>8.3333333333333329E-2</v>
      </c>
      <c r="Q127" s="151">
        <v>8.3333333333333329E-2</v>
      </c>
      <c r="R127" s="151">
        <v>8.3333333333333329E-2</v>
      </c>
      <c r="S127" s="151">
        <v>8.3333333333333329E-2</v>
      </c>
      <c r="T127" s="151">
        <v>8.3333333333333329E-2</v>
      </c>
      <c r="U127" s="151">
        <v>8.3333333333333329E-2</v>
      </c>
      <c r="V127" s="151">
        <v>8.3333333333333329E-2</v>
      </c>
      <c r="W127" s="152">
        <v>1</v>
      </c>
      <c r="X127" s="157">
        <v>0</v>
      </c>
      <c r="Y127" s="157">
        <v>0</v>
      </c>
      <c r="Z127" s="157">
        <v>0</v>
      </c>
      <c r="AA127" s="157">
        <v>0</v>
      </c>
      <c r="AB127" s="157">
        <v>0</v>
      </c>
      <c r="AC127" s="157">
        <v>0</v>
      </c>
      <c r="AD127" s="157">
        <v>0</v>
      </c>
      <c r="AE127" s="157">
        <v>0</v>
      </c>
      <c r="AF127" s="157">
        <v>0</v>
      </c>
      <c r="AG127" s="157">
        <v>0</v>
      </c>
      <c r="AH127" s="157">
        <v>0</v>
      </c>
      <c r="AI127" s="157">
        <v>0</v>
      </c>
      <c r="AJ127" s="151"/>
      <c r="AK127" s="151"/>
      <c r="AL127" s="151"/>
      <c r="AM127" s="151"/>
      <c r="AN127" s="151">
        <v>1</v>
      </c>
      <c r="AO127" s="151"/>
      <c r="AP127" s="151"/>
      <c r="AQ127" s="151"/>
      <c r="AR127" s="151"/>
      <c r="AS127" s="152">
        <v>1</v>
      </c>
      <c r="AT127" s="159">
        <v>0</v>
      </c>
      <c r="AU127" s="159">
        <v>0</v>
      </c>
      <c r="AV127" s="159">
        <v>0</v>
      </c>
      <c r="AW127" s="159">
        <v>0</v>
      </c>
      <c r="AX127" s="159">
        <v>0</v>
      </c>
      <c r="AY127" s="159">
        <v>0</v>
      </c>
      <c r="AZ127" s="159">
        <v>0</v>
      </c>
      <c r="BA127" s="159">
        <v>0</v>
      </c>
      <c r="BB127" s="159">
        <v>0</v>
      </c>
      <c r="BC127" s="159">
        <v>0</v>
      </c>
      <c r="BD127" s="160">
        <v>0</v>
      </c>
      <c r="BE127" s="160">
        <v>0</v>
      </c>
      <c r="BF127" s="160">
        <v>0</v>
      </c>
      <c r="BG127" s="160">
        <v>0</v>
      </c>
      <c r="BH127" s="160">
        <v>0</v>
      </c>
      <c r="BI127" s="151">
        <v>60423000</v>
      </c>
      <c r="BJ127" s="122" t="s">
        <v>868</v>
      </c>
      <c r="BK127" s="145">
        <f>+IF('FEUILLE 1'!$BJ127="",SUMIFS('FEUILLE 2'!$P:$P,'FEUILLE 2'!$C:$C,"BLF",'FEUILLE 2'!$K:$K,'FEUILLE 1'!$J127),SUMIFS('FEUILLE 2'!$P:$P,'FEUILLE 2'!$C:$C,"BLF",'FEUILLE 2'!$K:$K,'FEUILLE 1'!$J127,'FEUILLE 2'!$B:$B,'FEUILLE 1'!$BJ127))</f>
        <v>0</v>
      </c>
      <c r="BL127" s="145">
        <f t="shared" si="134"/>
        <v>0</v>
      </c>
      <c r="BM127" s="145"/>
      <c r="BN127" s="145"/>
      <c r="BO127" s="147">
        <f t="shared" si="135"/>
        <v>0</v>
      </c>
      <c r="BP127" s="126">
        <f t="shared" si="74"/>
        <v>0</v>
      </c>
      <c r="BQ127" s="126">
        <f t="shared" si="75"/>
        <v>0</v>
      </c>
      <c r="BR127" s="126">
        <f t="shared" si="76"/>
        <v>0</v>
      </c>
      <c r="BS127" s="126">
        <f t="shared" si="77"/>
        <v>0</v>
      </c>
      <c r="BT127" s="126">
        <f t="shared" si="78"/>
        <v>0</v>
      </c>
      <c r="BU127" s="126">
        <f t="shared" si="79"/>
        <v>0</v>
      </c>
      <c r="BV127" s="126">
        <f t="shared" si="80"/>
        <v>0</v>
      </c>
      <c r="BW127" s="126">
        <f t="shared" si="81"/>
        <v>0</v>
      </c>
      <c r="BX127" s="126">
        <f t="shared" si="82"/>
        <v>0</v>
      </c>
      <c r="BY127" s="126">
        <f t="shared" si="83"/>
        <v>0</v>
      </c>
      <c r="BZ127" s="126">
        <f t="shared" si="84"/>
        <v>0</v>
      </c>
      <c r="CA127" s="126">
        <f t="shared" si="85"/>
        <v>0</v>
      </c>
      <c r="CB127" s="126">
        <f t="shared" si="86"/>
        <v>0</v>
      </c>
      <c r="CC127" s="126">
        <f t="shared" si="87"/>
        <v>0</v>
      </c>
      <c r="CD127" s="126">
        <f t="shared" si="88"/>
        <v>0</v>
      </c>
      <c r="CE127" s="126">
        <f t="shared" si="89"/>
        <v>0</v>
      </c>
      <c r="CF127" s="126">
        <f t="shared" si="90"/>
        <v>0</v>
      </c>
      <c r="CG127" s="126">
        <f t="shared" si="91"/>
        <v>0</v>
      </c>
      <c r="CH127" s="126">
        <f t="shared" si="92"/>
        <v>0</v>
      </c>
      <c r="CI127" s="126">
        <f t="shared" si="93"/>
        <v>0</v>
      </c>
      <c r="CJ127" s="126">
        <f t="shared" si="94"/>
        <v>0</v>
      </c>
      <c r="CK127" s="126">
        <f t="shared" si="95"/>
        <v>0</v>
      </c>
      <c r="CL127" s="126">
        <f t="shared" si="96"/>
        <v>0</v>
      </c>
      <c r="CM127" s="126">
        <f t="shared" si="97"/>
        <v>0</v>
      </c>
      <c r="CN127" s="126">
        <f t="shared" si="98"/>
        <v>0</v>
      </c>
      <c r="CO127" s="126">
        <f t="shared" si="99"/>
        <v>0</v>
      </c>
      <c r="CP127" s="126">
        <f t="shared" si="100"/>
        <v>0</v>
      </c>
      <c r="CQ127" s="126">
        <f t="shared" si="101"/>
        <v>0</v>
      </c>
      <c r="CR127" s="126">
        <f t="shared" si="102"/>
        <v>0</v>
      </c>
      <c r="CS127" s="126">
        <f t="shared" si="103"/>
        <v>0</v>
      </c>
      <c r="CT127" s="126">
        <f t="shared" si="104"/>
        <v>0</v>
      </c>
      <c r="CU127" s="126">
        <f t="shared" si="105"/>
        <v>0</v>
      </c>
      <c r="CV127" s="126">
        <f t="shared" si="106"/>
        <v>0</v>
      </c>
      <c r="CW127" s="126">
        <f t="shared" si="107"/>
        <v>0</v>
      </c>
      <c r="CX127" s="126">
        <f t="shared" si="108"/>
        <v>0</v>
      </c>
      <c r="CY127" s="126">
        <f t="shared" si="109"/>
        <v>0</v>
      </c>
      <c r="CZ127" s="126">
        <f t="shared" si="110"/>
        <v>0</v>
      </c>
      <c r="DA127" s="126">
        <f t="shared" si="111"/>
        <v>0</v>
      </c>
      <c r="DB127" s="126">
        <f t="shared" si="112"/>
        <v>0</v>
      </c>
      <c r="DC127" s="126">
        <f t="shared" si="113"/>
        <v>0</v>
      </c>
      <c r="DD127" s="126">
        <f t="shared" si="114"/>
        <v>0</v>
      </c>
      <c r="DE127" s="126">
        <f t="shared" si="115"/>
        <v>0</v>
      </c>
      <c r="DF127" s="126">
        <f t="shared" si="116"/>
        <v>0</v>
      </c>
      <c r="DG127" s="126">
        <f t="shared" si="117"/>
        <v>0</v>
      </c>
      <c r="DH127" s="126">
        <f t="shared" si="118"/>
        <v>0</v>
      </c>
      <c r="DI127" s="126">
        <f t="shared" si="119"/>
        <v>0</v>
      </c>
      <c r="DJ127" s="126">
        <f t="shared" si="120"/>
        <v>0</v>
      </c>
      <c r="DK127" s="126">
        <f t="shared" si="121"/>
        <v>0</v>
      </c>
      <c r="DL127" s="126">
        <f t="shared" si="122"/>
        <v>0</v>
      </c>
      <c r="DM127" s="126">
        <f t="shared" si="123"/>
        <v>0</v>
      </c>
      <c r="DN127" s="126">
        <f t="shared" si="124"/>
        <v>0</v>
      </c>
      <c r="DO127" s="126">
        <f t="shared" si="125"/>
        <v>0</v>
      </c>
      <c r="DP127" s="126">
        <f t="shared" si="126"/>
        <v>0</v>
      </c>
      <c r="DQ127" s="126">
        <f t="shared" si="127"/>
        <v>0</v>
      </c>
      <c r="DR127" s="126">
        <f t="shared" si="128"/>
        <v>0</v>
      </c>
      <c r="DS127" s="126">
        <f t="shared" si="129"/>
        <v>0</v>
      </c>
      <c r="DT127" s="126">
        <f t="shared" si="130"/>
        <v>0</v>
      </c>
      <c r="DU127" s="126">
        <f t="shared" si="131"/>
        <v>0</v>
      </c>
      <c r="DV127" s="126">
        <f t="shared" si="132"/>
        <v>0</v>
      </c>
      <c r="DW127" s="126">
        <f t="shared" si="133"/>
        <v>0</v>
      </c>
      <c r="DX127" s="119"/>
    </row>
    <row r="128" spans="1:131" customFormat="1" ht="15" customHeight="1" x14ac:dyDescent="0.2">
      <c r="A128" s="163" t="s">
        <v>427</v>
      </c>
      <c r="B128" s="180" t="s">
        <v>416</v>
      </c>
      <c r="C128" s="180" t="s">
        <v>425</v>
      </c>
      <c r="D128" s="180" t="s">
        <v>314</v>
      </c>
      <c r="E128" s="180">
        <v>1</v>
      </c>
      <c r="F128" s="180">
        <v>2972.16</v>
      </c>
      <c r="G128" s="179">
        <v>-2972.16</v>
      </c>
      <c r="H128" s="179">
        <v>-2972.1599999999994</v>
      </c>
      <c r="I128" s="153"/>
      <c r="J128" s="151" t="s">
        <v>104</v>
      </c>
      <c r="K128" s="151">
        <v>8.3333333333333329E-2</v>
      </c>
      <c r="L128" s="151">
        <v>8.3333333333333329E-2</v>
      </c>
      <c r="M128" s="151">
        <v>8.3333333333333329E-2</v>
      </c>
      <c r="N128" s="151">
        <v>8.3333333333333329E-2</v>
      </c>
      <c r="O128" s="151">
        <v>8.3333333333333329E-2</v>
      </c>
      <c r="P128" s="151">
        <v>8.3333333333333329E-2</v>
      </c>
      <c r="Q128" s="151">
        <v>8.3333333333333329E-2</v>
      </c>
      <c r="R128" s="151">
        <v>8.3333333333333329E-2</v>
      </c>
      <c r="S128" s="151">
        <v>8.3333333333333329E-2</v>
      </c>
      <c r="T128" s="151">
        <v>8.3333333333333329E-2</v>
      </c>
      <c r="U128" s="151">
        <v>8.3333333333333329E-2</v>
      </c>
      <c r="V128" s="151">
        <v>8.3333333333333329E-2</v>
      </c>
      <c r="W128" s="152">
        <v>1</v>
      </c>
      <c r="X128" s="157">
        <v>-247.67999999999998</v>
      </c>
      <c r="Y128" s="157">
        <v>-247.67999999999998</v>
      </c>
      <c r="Z128" s="157">
        <v>-247.67999999999998</v>
      </c>
      <c r="AA128" s="157">
        <v>-247.67999999999998</v>
      </c>
      <c r="AB128" s="157">
        <v>-247.67999999999998</v>
      </c>
      <c r="AC128" s="157">
        <v>-247.67999999999998</v>
      </c>
      <c r="AD128" s="157">
        <v>-247.67999999999998</v>
      </c>
      <c r="AE128" s="157">
        <v>-247.67999999999998</v>
      </c>
      <c r="AF128" s="157">
        <v>-247.67999999999998</v>
      </c>
      <c r="AG128" s="157">
        <v>-247.67999999999998</v>
      </c>
      <c r="AH128" s="157">
        <v>-247.67999999999998</v>
      </c>
      <c r="AI128" s="157">
        <v>-247.67999999999998</v>
      </c>
      <c r="AJ128" s="151"/>
      <c r="AK128" s="151"/>
      <c r="AL128" s="151"/>
      <c r="AM128" s="151"/>
      <c r="AN128" s="151">
        <v>1</v>
      </c>
      <c r="AO128" s="151"/>
      <c r="AP128" s="151"/>
      <c r="AQ128" s="151"/>
      <c r="AR128" s="151"/>
      <c r="AS128" s="152">
        <v>1</v>
      </c>
      <c r="AT128" s="159">
        <v>0</v>
      </c>
      <c r="AU128" s="159">
        <v>0</v>
      </c>
      <c r="AV128" s="159">
        <v>0</v>
      </c>
      <c r="AW128" s="159">
        <v>0</v>
      </c>
      <c r="AX128" s="159">
        <v>-2972.16</v>
      </c>
      <c r="AY128" s="159">
        <v>0</v>
      </c>
      <c r="AZ128" s="159">
        <v>0</v>
      </c>
      <c r="BA128" s="159">
        <v>0</v>
      </c>
      <c r="BB128" s="159">
        <v>0</v>
      </c>
      <c r="BC128" s="159">
        <v>-2972.16</v>
      </c>
      <c r="BD128" s="160">
        <v>0</v>
      </c>
      <c r="BE128" s="160">
        <v>0</v>
      </c>
      <c r="BF128" s="160">
        <v>-2972.16</v>
      </c>
      <c r="BG128" s="160">
        <v>0</v>
      </c>
      <c r="BH128" s="160">
        <v>0</v>
      </c>
      <c r="BI128" s="151">
        <v>60423000</v>
      </c>
      <c r="BJ128" s="122"/>
      <c r="BK128" s="145">
        <f>+IF('FEUILLE 1'!$BJ128="",SUMIFS('FEUILLE 2'!$P:$P,'FEUILLE 2'!$C:$C,"BLF",'FEUILLE 2'!$K:$K,'FEUILLE 1'!$J128),SUMIFS('FEUILLE 2'!$P:$P,'FEUILLE 2'!$C:$C,"BLF",'FEUILLE 2'!$K:$K,'FEUILLE 1'!$J128,'FEUILLE 2'!$B:$B,'FEUILLE 1'!$BJ128))</f>
        <v>0</v>
      </c>
      <c r="BL128" s="145">
        <f t="shared" si="134"/>
        <v>-743.04</v>
      </c>
      <c r="BM128" s="145"/>
      <c r="BN128" s="145"/>
      <c r="BO128" s="147">
        <f t="shared" si="135"/>
        <v>743.04</v>
      </c>
      <c r="BP128" s="126">
        <f t="shared" si="74"/>
        <v>0</v>
      </c>
      <c r="BQ128" s="126">
        <f t="shared" si="75"/>
        <v>0</v>
      </c>
      <c r="BR128" s="126">
        <f t="shared" si="76"/>
        <v>-247.67999999999998</v>
      </c>
      <c r="BS128" s="126">
        <f t="shared" si="77"/>
        <v>0</v>
      </c>
      <c r="BT128" s="126">
        <f t="shared" si="78"/>
        <v>0</v>
      </c>
      <c r="BU128" s="126">
        <f t="shared" si="79"/>
        <v>0</v>
      </c>
      <c r="BV128" s="126">
        <f t="shared" si="80"/>
        <v>0</v>
      </c>
      <c r="BW128" s="126">
        <f t="shared" si="81"/>
        <v>-495.35999999999996</v>
      </c>
      <c r="BX128" s="126">
        <f t="shared" si="82"/>
        <v>0</v>
      </c>
      <c r="BY128" s="126">
        <f t="shared" si="83"/>
        <v>0</v>
      </c>
      <c r="BZ128" s="126">
        <f t="shared" si="84"/>
        <v>0</v>
      </c>
      <c r="CA128" s="126">
        <f t="shared" si="85"/>
        <v>0</v>
      </c>
      <c r="CB128" s="126">
        <f t="shared" si="86"/>
        <v>-743.04</v>
      </c>
      <c r="CC128" s="126">
        <f t="shared" si="87"/>
        <v>0</v>
      </c>
      <c r="CD128" s="126">
        <f t="shared" si="88"/>
        <v>0</v>
      </c>
      <c r="CE128" s="126">
        <f t="shared" si="89"/>
        <v>0</v>
      </c>
      <c r="CF128" s="126">
        <f t="shared" si="90"/>
        <v>0</v>
      </c>
      <c r="CG128" s="126">
        <f t="shared" si="91"/>
        <v>-990.71999999999991</v>
      </c>
      <c r="CH128" s="126">
        <f t="shared" si="92"/>
        <v>0</v>
      </c>
      <c r="CI128" s="126">
        <f t="shared" si="93"/>
        <v>0</v>
      </c>
      <c r="CJ128" s="126">
        <f t="shared" si="94"/>
        <v>0</v>
      </c>
      <c r="CK128" s="126">
        <f t="shared" si="95"/>
        <v>0</v>
      </c>
      <c r="CL128" s="126">
        <f t="shared" si="96"/>
        <v>-1238.3999999999999</v>
      </c>
      <c r="CM128" s="126">
        <f t="shared" si="97"/>
        <v>0</v>
      </c>
      <c r="CN128" s="126">
        <f t="shared" si="98"/>
        <v>0</v>
      </c>
      <c r="CO128" s="126">
        <f t="shared" si="99"/>
        <v>0</v>
      </c>
      <c r="CP128" s="126">
        <f t="shared" si="100"/>
        <v>0</v>
      </c>
      <c r="CQ128" s="126">
        <f t="shared" si="101"/>
        <v>-1486.08</v>
      </c>
      <c r="CR128" s="126">
        <f t="shared" si="102"/>
        <v>0</v>
      </c>
      <c r="CS128" s="126">
        <f t="shared" si="103"/>
        <v>0</v>
      </c>
      <c r="CT128" s="126">
        <f t="shared" si="104"/>
        <v>0</v>
      </c>
      <c r="CU128" s="126">
        <f t="shared" si="105"/>
        <v>0</v>
      </c>
      <c r="CV128" s="126">
        <f t="shared" si="106"/>
        <v>-1733.76</v>
      </c>
      <c r="CW128" s="126">
        <f t="shared" si="107"/>
        <v>0</v>
      </c>
      <c r="CX128" s="126">
        <f t="shared" si="108"/>
        <v>0</v>
      </c>
      <c r="CY128" s="126">
        <f t="shared" si="109"/>
        <v>0</v>
      </c>
      <c r="CZ128" s="126">
        <f t="shared" si="110"/>
        <v>0</v>
      </c>
      <c r="DA128" s="126">
        <f t="shared" si="111"/>
        <v>-1981.44</v>
      </c>
      <c r="DB128" s="126">
        <f t="shared" si="112"/>
        <v>0</v>
      </c>
      <c r="DC128" s="126">
        <f t="shared" si="113"/>
        <v>0</v>
      </c>
      <c r="DD128" s="126">
        <f t="shared" si="114"/>
        <v>0</v>
      </c>
      <c r="DE128" s="126">
        <f t="shared" si="115"/>
        <v>0</v>
      </c>
      <c r="DF128" s="126">
        <f t="shared" si="116"/>
        <v>-2229.12</v>
      </c>
      <c r="DG128" s="126">
        <f t="shared" si="117"/>
        <v>0</v>
      </c>
      <c r="DH128" s="126">
        <f t="shared" si="118"/>
        <v>0</v>
      </c>
      <c r="DI128" s="126">
        <f t="shared" si="119"/>
        <v>0</v>
      </c>
      <c r="DJ128" s="126">
        <f t="shared" si="120"/>
        <v>0</v>
      </c>
      <c r="DK128" s="126">
        <f t="shared" si="121"/>
        <v>-2476.7999999999997</v>
      </c>
      <c r="DL128" s="126">
        <f t="shared" si="122"/>
        <v>0</v>
      </c>
      <c r="DM128" s="126">
        <f t="shared" si="123"/>
        <v>0</v>
      </c>
      <c r="DN128" s="126">
        <f t="shared" si="124"/>
        <v>0</v>
      </c>
      <c r="DO128" s="126">
        <f t="shared" si="125"/>
        <v>0</v>
      </c>
      <c r="DP128" s="126">
        <f t="shared" si="126"/>
        <v>-2724.4799999999996</v>
      </c>
      <c r="DQ128" s="126">
        <f t="shared" si="127"/>
        <v>0</v>
      </c>
      <c r="DR128" s="126">
        <f t="shared" si="128"/>
        <v>0</v>
      </c>
      <c r="DS128" s="126">
        <f t="shared" si="129"/>
        <v>0</v>
      </c>
      <c r="DT128" s="126">
        <f t="shared" si="130"/>
        <v>0</v>
      </c>
      <c r="DU128" s="126">
        <f t="shared" si="131"/>
        <v>-2972.1599999999994</v>
      </c>
      <c r="DV128" s="126">
        <f t="shared" si="132"/>
        <v>0</v>
      </c>
      <c r="DW128" s="126">
        <f t="shared" si="133"/>
        <v>0</v>
      </c>
      <c r="DX128" s="119"/>
      <c r="EA128" s="126">
        <f>+BO128</f>
        <v>743.04</v>
      </c>
    </row>
    <row r="129" spans="1:131" customFormat="1" ht="15" customHeight="1" x14ac:dyDescent="0.2">
      <c r="A129" s="163" t="s">
        <v>428</v>
      </c>
      <c r="B129" s="180" t="s">
        <v>416</v>
      </c>
      <c r="C129" s="180" t="s">
        <v>429</v>
      </c>
      <c r="D129" s="180" t="s">
        <v>265</v>
      </c>
      <c r="E129" s="180">
        <v>1</v>
      </c>
      <c r="F129" s="180">
        <v>3700</v>
      </c>
      <c r="G129" s="179">
        <v>-3700</v>
      </c>
      <c r="H129" s="179">
        <v>-3700.0000000000005</v>
      </c>
      <c r="I129" s="201" t="s">
        <v>430</v>
      </c>
      <c r="J129" s="151" t="s">
        <v>80</v>
      </c>
      <c r="K129" s="151">
        <v>8.3333333333333329E-2</v>
      </c>
      <c r="L129" s="151">
        <v>8.3333333333333329E-2</v>
      </c>
      <c r="M129" s="151">
        <v>8.3333333333333329E-2</v>
      </c>
      <c r="N129" s="151">
        <v>8.3333333333333329E-2</v>
      </c>
      <c r="O129" s="151">
        <v>8.3333333333333329E-2</v>
      </c>
      <c r="P129" s="151">
        <v>8.3333333333333329E-2</v>
      </c>
      <c r="Q129" s="151">
        <v>8.3333333333333329E-2</v>
      </c>
      <c r="R129" s="151">
        <v>8.3333333333333329E-2</v>
      </c>
      <c r="S129" s="151">
        <v>8.3333333333333329E-2</v>
      </c>
      <c r="T129" s="151">
        <v>8.3333333333333329E-2</v>
      </c>
      <c r="U129" s="151">
        <v>8.3333333333333329E-2</v>
      </c>
      <c r="V129" s="151">
        <v>8.3333333333333329E-2</v>
      </c>
      <c r="W129" s="152">
        <v>1</v>
      </c>
      <c r="X129" s="157">
        <v>-308.33333333333331</v>
      </c>
      <c r="Y129" s="157">
        <v>-308.33333333333331</v>
      </c>
      <c r="Z129" s="157">
        <v>-308.33333333333331</v>
      </c>
      <c r="AA129" s="157">
        <v>-308.33333333333331</v>
      </c>
      <c r="AB129" s="157">
        <v>-308.33333333333331</v>
      </c>
      <c r="AC129" s="157">
        <v>-308.33333333333331</v>
      </c>
      <c r="AD129" s="157">
        <v>-308.33333333333331</v>
      </c>
      <c r="AE129" s="157">
        <v>-308.33333333333331</v>
      </c>
      <c r="AF129" s="157">
        <v>-308.33333333333331</v>
      </c>
      <c r="AG129" s="157">
        <v>-308.33333333333331</v>
      </c>
      <c r="AH129" s="157">
        <v>-308.33333333333331</v>
      </c>
      <c r="AI129" s="157">
        <v>-308.33333333333331</v>
      </c>
      <c r="AJ129" s="151"/>
      <c r="AK129" s="151"/>
      <c r="AL129" s="151"/>
      <c r="AM129" s="151"/>
      <c r="AN129" s="151">
        <v>1</v>
      </c>
      <c r="AO129" s="151"/>
      <c r="AP129" s="151"/>
      <c r="AQ129" s="151"/>
      <c r="AR129" s="151"/>
      <c r="AS129" s="152">
        <v>1</v>
      </c>
      <c r="AT129" s="159">
        <v>0</v>
      </c>
      <c r="AU129" s="159">
        <v>0</v>
      </c>
      <c r="AV129" s="159">
        <v>0</v>
      </c>
      <c r="AW129" s="159">
        <v>0</v>
      </c>
      <c r="AX129" s="159">
        <v>-3700</v>
      </c>
      <c r="AY129" s="159">
        <v>0</v>
      </c>
      <c r="AZ129" s="159">
        <v>0</v>
      </c>
      <c r="BA129" s="159">
        <v>0</v>
      </c>
      <c r="BB129" s="159">
        <v>0</v>
      </c>
      <c r="BC129" s="159">
        <v>-3700</v>
      </c>
      <c r="BD129" s="160">
        <v>0</v>
      </c>
      <c r="BE129" s="160">
        <v>0</v>
      </c>
      <c r="BF129" s="160">
        <v>-3700</v>
      </c>
      <c r="BG129" s="160">
        <v>0</v>
      </c>
      <c r="BH129" s="160">
        <v>0</v>
      </c>
      <c r="BI129" s="151">
        <v>60423000</v>
      </c>
      <c r="BJ129" s="122" t="s">
        <v>868</v>
      </c>
      <c r="BK129" s="145">
        <f>+IF('FEUILLE 1'!$BJ129="",SUMIFS('FEUILLE 2'!$P:$P,'FEUILLE 2'!$C:$C,"BLF",'FEUILLE 2'!$K:$K,'FEUILLE 1'!$J129),SUMIFS('FEUILLE 2'!$P:$P,'FEUILLE 2'!$C:$C,"BLF",'FEUILLE 2'!$K:$K,'FEUILLE 1'!$J129,'FEUILLE 2'!$B:$B,'FEUILLE 1'!$BJ129))</f>
        <v>3700</v>
      </c>
      <c r="BL129" s="197">
        <f t="shared" si="134"/>
        <v>2775</v>
      </c>
      <c r="BM129" s="145">
        <v>-3700</v>
      </c>
      <c r="BN129" s="145"/>
      <c r="BO129" s="147"/>
      <c r="BP129" s="126">
        <f t="shared" si="74"/>
        <v>0</v>
      </c>
      <c r="BQ129" s="126">
        <f t="shared" si="75"/>
        <v>0</v>
      </c>
      <c r="BR129" s="126">
        <f t="shared" si="76"/>
        <v>-308.33333333333331</v>
      </c>
      <c r="BS129" s="126">
        <f t="shared" si="77"/>
        <v>0</v>
      </c>
      <c r="BT129" s="126">
        <f t="shared" si="78"/>
        <v>0</v>
      </c>
      <c r="BU129" s="126">
        <f t="shared" si="79"/>
        <v>0</v>
      </c>
      <c r="BV129" s="126">
        <f t="shared" si="80"/>
        <v>0</v>
      </c>
      <c r="BW129" s="126">
        <f t="shared" si="81"/>
        <v>-616.66666666666663</v>
      </c>
      <c r="BX129" s="126">
        <f t="shared" si="82"/>
        <v>0</v>
      </c>
      <c r="BY129" s="126">
        <f t="shared" si="83"/>
        <v>0</v>
      </c>
      <c r="BZ129" s="126">
        <f t="shared" si="84"/>
        <v>0</v>
      </c>
      <c r="CA129" s="126">
        <f t="shared" si="85"/>
        <v>0</v>
      </c>
      <c r="CB129" s="126">
        <f t="shared" si="86"/>
        <v>-925</v>
      </c>
      <c r="CC129" s="126">
        <f t="shared" si="87"/>
        <v>0</v>
      </c>
      <c r="CD129" s="126">
        <f t="shared" si="88"/>
        <v>0</v>
      </c>
      <c r="CE129" s="126">
        <f t="shared" si="89"/>
        <v>0</v>
      </c>
      <c r="CF129" s="126">
        <f t="shared" si="90"/>
        <v>0</v>
      </c>
      <c r="CG129" s="126">
        <f t="shared" si="91"/>
        <v>-1233.3333333333333</v>
      </c>
      <c r="CH129" s="126">
        <f t="shared" si="92"/>
        <v>0</v>
      </c>
      <c r="CI129" s="126">
        <f t="shared" si="93"/>
        <v>0</v>
      </c>
      <c r="CJ129" s="126">
        <f t="shared" si="94"/>
        <v>0</v>
      </c>
      <c r="CK129" s="126">
        <f t="shared" si="95"/>
        <v>0</v>
      </c>
      <c r="CL129" s="126">
        <f t="shared" si="96"/>
        <v>-1541.6666666666665</v>
      </c>
      <c r="CM129" s="126">
        <f t="shared" si="97"/>
        <v>0</v>
      </c>
      <c r="CN129" s="126">
        <f t="shared" si="98"/>
        <v>0</v>
      </c>
      <c r="CO129" s="126">
        <f t="shared" si="99"/>
        <v>0</v>
      </c>
      <c r="CP129" s="126">
        <f t="shared" si="100"/>
        <v>0</v>
      </c>
      <c r="CQ129" s="126">
        <f t="shared" si="101"/>
        <v>-1849.9999999999998</v>
      </c>
      <c r="CR129" s="126">
        <f t="shared" si="102"/>
        <v>0</v>
      </c>
      <c r="CS129" s="126">
        <f t="shared" si="103"/>
        <v>0</v>
      </c>
      <c r="CT129" s="126">
        <f t="shared" si="104"/>
        <v>0</v>
      </c>
      <c r="CU129" s="126">
        <f t="shared" si="105"/>
        <v>0</v>
      </c>
      <c r="CV129" s="126">
        <f t="shared" si="106"/>
        <v>-2158.333333333333</v>
      </c>
      <c r="CW129" s="126">
        <f t="shared" si="107"/>
        <v>0</v>
      </c>
      <c r="CX129" s="126">
        <f t="shared" si="108"/>
        <v>0</v>
      </c>
      <c r="CY129" s="126">
        <f t="shared" si="109"/>
        <v>0</v>
      </c>
      <c r="CZ129" s="126">
        <f t="shared" si="110"/>
        <v>0</v>
      </c>
      <c r="DA129" s="126">
        <f t="shared" si="111"/>
        <v>-2466.6666666666665</v>
      </c>
      <c r="DB129" s="126">
        <f t="shared" si="112"/>
        <v>0</v>
      </c>
      <c r="DC129" s="126">
        <f t="shared" si="113"/>
        <v>0</v>
      </c>
      <c r="DD129" s="126">
        <f t="shared" si="114"/>
        <v>0</v>
      </c>
      <c r="DE129" s="126">
        <f t="shared" si="115"/>
        <v>0</v>
      </c>
      <c r="DF129" s="126">
        <f t="shared" si="116"/>
        <v>-2775</v>
      </c>
      <c r="DG129" s="126">
        <f t="shared" si="117"/>
        <v>0</v>
      </c>
      <c r="DH129" s="126">
        <f t="shared" si="118"/>
        <v>0</v>
      </c>
      <c r="DI129" s="126">
        <f t="shared" si="119"/>
        <v>0</v>
      </c>
      <c r="DJ129" s="126">
        <f t="shared" si="120"/>
        <v>0</v>
      </c>
      <c r="DK129" s="126">
        <f t="shared" si="121"/>
        <v>-3083.3333333333335</v>
      </c>
      <c r="DL129" s="126">
        <f t="shared" si="122"/>
        <v>0</v>
      </c>
      <c r="DM129" s="126">
        <f t="shared" si="123"/>
        <v>0</v>
      </c>
      <c r="DN129" s="126">
        <f t="shared" si="124"/>
        <v>0</v>
      </c>
      <c r="DO129" s="126">
        <f t="shared" si="125"/>
        <v>0</v>
      </c>
      <c r="DP129" s="126">
        <f t="shared" si="126"/>
        <v>-3391.666666666667</v>
      </c>
      <c r="DQ129" s="126">
        <f t="shared" si="127"/>
        <v>0</v>
      </c>
      <c r="DR129" s="126">
        <f t="shared" si="128"/>
        <v>0</v>
      </c>
      <c r="DS129" s="126">
        <f t="shared" si="129"/>
        <v>0</v>
      </c>
      <c r="DT129" s="126">
        <f t="shared" si="130"/>
        <v>0</v>
      </c>
      <c r="DU129" s="126">
        <f t="shared" si="131"/>
        <v>-3700.0000000000005</v>
      </c>
      <c r="DV129" s="126">
        <f t="shared" si="132"/>
        <v>0</v>
      </c>
      <c r="DW129" s="126">
        <f t="shared" si="133"/>
        <v>0</v>
      </c>
      <c r="DX129" s="119"/>
      <c r="EA129" s="126"/>
    </row>
    <row r="130" spans="1:131" customFormat="1" ht="15" customHeight="1" x14ac:dyDescent="0.2">
      <c r="A130" s="163" t="s">
        <v>431</v>
      </c>
      <c r="B130" s="180" t="s">
        <v>416</v>
      </c>
      <c r="C130" s="180" t="s">
        <v>429</v>
      </c>
      <c r="D130" s="180" t="s">
        <v>265</v>
      </c>
      <c r="E130" s="180">
        <v>1</v>
      </c>
      <c r="F130" s="180">
        <v>1300</v>
      </c>
      <c r="G130" s="179">
        <v>-1300</v>
      </c>
      <c r="H130" s="179">
        <v>-1300</v>
      </c>
      <c r="I130" s="201"/>
      <c r="J130" s="151" t="s">
        <v>80</v>
      </c>
      <c r="K130" s="151">
        <v>8.3333333333333329E-2</v>
      </c>
      <c r="L130" s="151">
        <v>8.3333333333333329E-2</v>
      </c>
      <c r="M130" s="151">
        <v>8.3333333333333329E-2</v>
      </c>
      <c r="N130" s="151">
        <v>8.3333333333333329E-2</v>
      </c>
      <c r="O130" s="151">
        <v>8.3333333333333329E-2</v>
      </c>
      <c r="P130" s="151">
        <v>8.3333333333333329E-2</v>
      </c>
      <c r="Q130" s="151">
        <v>8.3333333333333329E-2</v>
      </c>
      <c r="R130" s="151">
        <v>8.3333333333333329E-2</v>
      </c>
      <c r="S130" s="151">
        <v>8.3333333333333329E-2</v>
      </c>
      <c r="T130" s="151">
        <v>8.3333333333333329E-2</v>
      </c>
      <c r="U130" s="151">
        <v>8.3333333333333329E-2</v>
      </c>
      <c r="V130" s="151">
        <v>8.3333333333333329E-2</v>
      </c>
      <c r="W130" s="152">
        <v>1</v>
      </c>
      <c r="X130" s="157">
        <v>-108.33333333333333</v>
      </c>
      <c r="Y130" s="157">
        <v>-108.33333333333333</v>
      </c>
      <c r="Z130" s="157">
        <v>-108.33333333333333</v>
      </c>
      <c r="AA130" s="157">
        <v>-108.33333333333333</v>
      </c>
      <c r="AB130" s="157">
        <v>-108.33333333333333</v>
      </c>
      <c r="AC130" s="157">
        <v>-108.33333333333333</v>
      </c>
      <c r="AD130" s="157">
        <v>-108.33333333333333</v>
      </c>
      <c r="AE130" s="157">
        <v>-108.33333333333333</v>
      </c>
      <c r="AF130" s="157">
        <v>-108.33333333333333</v>
      </c>
      <c r="AG130" s="157">
        <v>-108.33333333333333</v>
      </c>
      <c r="AH130" s="157">
        <v>-108.33333333333333</v>
      </c>
      <c r="AI130" s="157">
        <v>-108.33333333333333</v>
      </c>
      <c r="AJ130" s="151">
        <v>1</v>
      </c>
      <c r="AK130" s="151"/>
      <c r="AL130" s="151"/>
      <c r="AM130" s="151"/>
      <c r="AN130" s="151"/>
      <c r="AO130" s="151"/>
      <c r="AP130" s="151"/>
      <c r="AQ130" s="151"/>
      <c r="AR130" s="151"/>
      <c r="AS130" s="152">
        <v>1</v>
      </c>
      <c r="AT130" s="159">
        <v>-1300</v>
      </c>
      <c r="AU130" s="159">
        <v>0</v>
      </c>
      <c r="AV130" s="159">
        <v>0</v>
      </c>
      <c r="AW130" s="159">
        <v>0</v>
      </c>
      <c r="AX130" s="159">
        <v>0</v>
      </c>
      <c r="AY130" s="159">
        <v>0</v>
      </c>
      <c r="AZ130" s="159">
        <v>0</v>
      </c>
      <c r="BA130" s="159">
        <v>0</v>
      </c>
      <c r="BB130" s="159">
        <v>0</v>
      </c>
      <c r="BC130" s="159">
        <v>-1300</v>
      </c>
      <c r="BD130" s="160">
        <v>-1300</v>
      </c>
      <c r="BE130" s="160">
        <v>0</v>
      </c>
      <c r="BF130" s="160">
        <v>0</v>
      </c>
      <c r="BG130" s="160">
        <v>0</v>
      </c>
      <c r="BH130" s="160">
        <v>0</v>
      </c>
      <c r="BI130" s="151">
        <v>60423000</v>
      </c>
      <c r="BJ130" s="122" t="s">
        <v>864</v>
      </c>
      <c r="BK130" s="145">
        <f>+IF('FEUILLE 1'!$BJ130="",SUMIFS('FEUILLE 2'!$P:$P,'FEUILLE 2'!$C:$C,"BLF",'FEUILLE 2'!$K:$K,'FEUILLE 1'!$J130),SUMIFS('FEUILLE 2'!$P:$P,'FEUILLE 2'!$C:$C,"BLF",'FEUILLE 2'!$K:$K,'FEUILLE 1'!$J130,'FEUILLE 2'!$B:$B,'FEUILLE 1'!$BJ130))</f>
        <v>0</v>
      </c>
      <c r="BL130" s="197">
        <f t="shared" si="134"/>
        <v>-325</v>
      </c>
      <c r="BM130" s="145"/>
      <c r="BN130" s="145"/>
      <c r="BO130" s="147"/>
      <c r="BP130" s="126">
        <f t="shared" si="74"/>
        <v>-108.33333333333333</v>
      </c>
      <c r="BQ130" s="126">
        <f t="shared" si="75"/>
        <v>0</v>
      </c>
      <c r="BR130" s="126">
        <f t="shared" si="76"/>
        <v>0</v>
      </c>
      <c r="BS130" s="126">
        <f t="shared" si="77"/>
        <v>0</v>
      </c>
      <c r="BT130" s="126">
        <f t="shared" si="78"/>
        <v>0</v>
      </c>
      <c r="BU130" s="126">
        <f t="shared" si="79"/>
        <v>-216.66666666666666</v>
      </c>
      <c r="BV130" s="126">
        <f t="shared" si="80"/>
        <v>0</v>
      </c>
      <c r="BW130" s="126">
        <f t="shared" si="81"/>
        <v>0</v>
      </c>
      <c r="BX130" s="126">
        <f t="shared" si="82"/>
        <v>0</v>
      </c>
      <c r="BY130" s="126">
        <f t="shared" si="83"/>
        <v>0</v>
      </c>
      <c r="BZ130" s="126">
        <f t="shared" si="84"/>
        <v>-325</v>
      </c>
      <c r="CA130" s="126">
        <f t="shared" si="85"/>
        <v>0</v>
      </c>
      <c r="CB130" s="126">
        <f t="shared" si="86"/>
        <v>0</v>
      </c>
      <c r="CC130" s="126">
        <f t="shared" si="87"/>
        <v>0</v>
      </c>
      <c r="CD130" s="126">
        <f t="shared" si="88"/>
        <v>0</v>
      </c>
      <c r="CE130" s="126">
        <f t="shared" si="89"/>
        <v>-433.33333333333331</v>
      </c>
      <c r="CF130" s="126">
        <f t="shared" si="90"/>
        <v>0</v>
      </c>
      <c r="CG130" s="126">
        <f t="shared" si="91"/>
        <v>0</v>
      </c>
      <c r="CH130" s="126">
        <f t="shared" si="92"/>
        <v>0</v>
      </c>
      <c r="CI130" s="126">
        <f t="shared" si="93"/>
        <v>0</v>
      </c>
      <c r="CJ130" s="126">
        <f t="shared" si="94"/>
        <v>-541.66666666666663</v>
      </c>
      <c r="CK130" s="126">
        <f t="shared" si="95"/>
        <v>0</v>
      </c>
      <c r="CL130" s="126">
        <f t="shared" si="96"/>
        <v>0</v>
      </c>
      <c r="CM130" s="126">
        <f t="shared" si="97"/>
        <v>0</v>
      </c>
      <c r="CN130" s="126">
        <f t="shared" si="98"/>
        <v>0</v>
      </c>
      <c r="CO130" s="126">
        <f t="shared" si="99"/>
        <v>-650</v>
      </c>
      <c r="CP130" s="126">
        <f t="shared" si="100"/>
        <v>0</v>
      </c>
      <c r="CQ130" s="126">
        <f t="shared" si="101"/>
        <v>0</v>
      </c>
      <c r="CR130" s="126">
        <f t="shared" si="102"/>
        <v>0</v>
      </c>
      <c r="CS130" s="126">
        <f t="shared" si="103"/>
        <v>0</v>
      </c>
      <c r="CT130" s="126">
        <f t="shared" si="104"/>
        <v>-758.33333333333337</v>
      </c>
      <c r="CU130" s="126">
        <f t="shared" si="105"/>
        <v>0</v>
      </c>
      <c r="CV130" s="126">
        <f t="shared" si="106"/>
        <v>0</v>
      </c>
      <c r="CW130" s="126">
        <f t="shared" si="107"/>
        <v>0</v>
      </c>
      <c r="CX130" s="126">
        <f t="shared" si="108"/>
        <v>0</v>
      </c>
      <c r="CY130" s="126">
        <f t="shared" si="109"/>
        <v>-866.66666666666674</v>
      </c>
      <c r="CZ130" s="126">
        <f t="shared" si="110"/>
        <v>0</v>
      </c>
      <c r="DA130" s="126">
        <f t="shared" si="111"/>
        <v>0</v>
      </c>
      <c r="DB130" s="126">
        <f t="shared" si="112"/>
        <v>0</v>
      </c>
      <c r="DC130" s="126">
        <f t="shared" si="113"/>
        <v>0</v>
      </c>
      <c r="DD130" s="126">
        <f t="shared" si="114"/>
        <v>-975.00000000000011</v>
      </c>
      <c r="DE130" s="126">
        <f t="shared" si="115"/>
        <v>0</v>
      </c>
      <c r="DF130" s="126">
        <f t="shared" si="116"/>
        <v>0</v>
      </c>
      <c r="DG130" s="126">
        <f t="shared" si="117"/>
        <v>0</v>
      </c>
      <c r="DH130" s="126">
        <f t="shared" si="118"/>
        <v>0</v>
      </c>
      <c r="DI130" s="126">
        <f t="shared" si="119"/>
        <v>-1083.3333333333335</v>
      </c>
      <c r="DJ130" s="126">
        <f t="shared" si="120"/>
        <v>0</v>
      </c>
      <c r="DK130" s="126">
        <f t="shared" si="121"/>
        <v>0</v>
      </c>
      <c r="DL130" s="126">
        <f t="shared" si="122"/>
        <v>0</v>
      </c>
      <c r="DM130" s="126">
        <f t="shared" si="123"/>
        <v>0</v>
      </c>
      <c r="DN130" s="126">
        <f t="shared" si="124"/>
        <v>-1191.6666666666667</v>
      </c>
      <c r="DO130" s="126">
        <f t="shared" si="125"/>
        <v>0</v>
      </c>
      <c r="DP130" s="126">
        <f t="shared" si="126"/>
        <v>0</v>
      </c>
      <c r="DQ130" s="126">
        <f t="shared" si="127"/>
        <v>0</v>
      </c>
      <c r="DR130" s="126">
        <f t="shared" si="128"/>
        <v>0</v>
      </c>
      <c r="DS130" s="126">
        <f t="shared" si="129"/>
        <v>-1300</v>
      </c>
      <c r="DT130" s="126">
        <f t="shared" si="130"/>
        <v>0</v>
      </c>
      <c r="DU130" s="126">
        <f t="shared" si="131"/>
        <v>0</v>
      </c>
      <c r="DV130" s="126">
        <f t="shared" si="132"/>
        <v>0</v>
      </c>
      <c r="DW130" s="126">
        <f t="shared" si="133"/>
        <v>0</v>
      </c>
      <c r="DX130" s="119"/>
    </row>
    <row r="131" spans="1:131" customFormat="1" ht="15" customHeight="1" x14ac:dyDescent="0.2">
      <c r="A131" s="163" t="s">
        <v>432</v>
      </c>
      <c r="B131" s="180" t="s">
        <v>416</v>
      </c>
      <c r="C131" s="180" t="s">
        <v>429</v>
      </c>
      <c r="D131" s="180" t="s">
        <v>265</v>
      </c>
      <c r="E131" s="180">
        <v>1</v>
      </c>
      <c r="F131" s="180">
        <v>1330.55</v>
      </c>
      <c r="G131" s="179">
        <v>-1330.55</v>
      </c>
      <c r="H131" s="179">
        <v>-1330.5499999999995</v>
      </c>
      <c r="I131" s="201"/>
      <c r="J131" s="151" t="s">
        <v>80</v>
      </c>
      <c r="K131" s="151">
        <v>8.3333333333333329E-2</v>
      </c>
      <c r="L131" s="151">
        <v>8.3333333333333329E-2</v>
      </c>
      <c r="M131" s="151">
        <v>8.3333333333333329E-2</v>
      </c>
      <c r="N131" s="151">
        <v>8.3333333333333329E-2</v>
      </c>
      <c r="O131" s="151">
        <v>8.3333333333333329E-2</v>
      </c>
      <c r="P131" s="151">
        <v>8.3333333333333329E-2</v>
      </c>
      <c r="Q131" s="151">
        <v>8.3333333333333329E-2</v>
      </c>
      <c r="R131" s="151">
        <v>8.3333333333333329E-2</v>
      </c>
      <c r="S131" s="151">
        <v>8.3333333333333329E-2</v>
      </c>
      <c r="T131" s="151">
        <v>8.3333333333333329E-2</v>
      </c>
      <c r="U131" s="151">
        <v>8.3333333333333329E-2</v>
      </c>
      <c r="V131" s="151">
        <v>8.3333333333333329E-2</v>
      </c>
      <c r="W131" s="152">
        <v>1</v>
      </c>
      <c r="X131" s="157">
        <v>-110.87916666666666</v>
      </c>
      <c r="Y131" s="157">
        <v>-110.87916666666666</v>
      </c>
      <c r="Z131" s="157">
        <v>-110.87916666666666</v>
      </c>
      <c r="AA131" s="157">
        <v>-110.87916666666666</v>
      </c>
      <c r="AB131" s="157">
        <v>-110.87916666666666</v>
      </c>
      <c r="AC131" s="157">
        <v>-110.87916666666666</v>
      </c>
      <c r="AD131" s="157">
        <v>-110.87916666666666</v>
      </c>
      <c r="AE131" s="157">
        <v>-110.87916666666666</v>
      </c>
      <c r="AF131" s="157">
        <v>-110.87916666666666</v>
      </c>
      <c r="AG131" s="157">
        <v>-110.87916666666666</v>
      </c>
      <c r="AH131" s="157">
        <v>-110.87916666666666</v>
      </c>
      <c r="AI131" s="157">
        <v>-110.87916666666666</v>
      </c>
      <c r="AJ131" s="151">
        <v>1</v>
      </c>
      <c r="AK131" s="151"/>
      <c r="AL131" s="151"/>
      <c r="AM131" s="151"/>
      <c r="AN131" s="151"/>
      <c r="AO131" s="151"/>
      <c r="AP131" s="151"/>
      <c r="AQ131" s="151"/>
      <c r="AR131" s="151"/>
      <c r="AS131" s="152">
        <v>1</v>
      </c>
      <c r="AT131" s="159">
        <v>-1330.55</v>
      </c>
      <c r="AU131" s="159">
        <v>0</v>
      </c>
      <c r="AV131" s="159">
        <v>0</v>
      </c>
      <c r="AW131" s="159">
        <v>0</v>
      </c>
      <c r="AX131" s="159">
        <v>0</v>
      </c>
      <c r="AY131" s="159">
        <v>0</v>
      </c>
      <c r="AZ131" s="159">
        <v>0</v>
      </c>
      <c r="BA131" s="159">
        <v>0</v>
      </c>
      <c r="BB131" s="159">
        <v>0</v>
      </c>
      <c r="BC131" s="159">
        <v>-1330.55</v>
      </c>
      <c r="BD131" s="160">
        <v>-1330.55</v>
      </c>
      <c r="BE131" s="160">
        <v>0</v>
      </c>
      <c r="BF131" s="160">
        <v>0</v>
      </c>
      <c r="BG131" s="160">
        <v>0</v>
      </c>
      <c r="BH131" s="160">
        <v>0</v>
      </c>
      <c r="BI131" s="151">
        <v>60423000</v>
      </c>
      <c r="BJ131" s="122" t="s">
        <v>857</v>
      </c>
      <c r="BK131" s="145">
        <f>+IF('FEUILLE 1'!$BJ131="",SUMIFS('FEUILLE 2'!$P:$P,'FEUILLE 2'!$C:$C,"BLF",'FEUILLE 2'!$K:$K,'FEUILLE 1'!$J131),SUMIFS('FEUILLE 2'!$P:$P,'FEUILLE 2'!$C:$C,"BLF",'FEUILLE 2'!$K:$K,'FEUILLE 1'!$J131,'FEUILLE 2'!$B:$B,'FEUILLE 1'!$BJ131))</f>
        <v>0</v>
      </c>
      <c r="BL131" s="197">
        <f t="shared" si="134"/>
        <v>-332.63749999999999</v>
      </c>
      <c r="BM131" s="145"/>
      <c r="BN131" s="145"/>
      <c r="BO131" s="147"/>
      <c r="BP131" s="126">
        <f t="shared" si="74"/>
        <v>-110.87916666666666</v>
      </c>
      <c r="BQ131" s="126">
        <f t="shared" si="75"/>
        <v>0</v>
      </c>
      <c r="BR131" s="126">
        <f t="shared" si="76"/>
        <v>0</v>
      </c>
      <c r="BS131" s="126">
        <f t="shared" si="77"/>
        <v>0</v>
      </c>
      <c r="BT131" s="126">
        <f t="shared" si="78"/>
        <v>0</v>
      </c>
      <c r="BU131" s="126">
        <f t="shared" si="79"/>
        <v>-221.75833333333333</v>
      </c>
      <c r="BV131" s="126">
        <f t="shared" si="80"/>
        <v>0</v>
      </c>
      <c r="BW131" s="126">
        <f t="shared" si="81"/>
        <v>0</v>
      </c>
      <c r="BX131" s="126">
        <f t="shared" si="82"/>
        <v>0</v>
      </c>
      <c r="BY131" s="126">
        <f t="shared" si="83"/>
        <v>0</v>
      </c>
      <c r="BZ131" s="126">
        <f t="shared" si="84"/>
        <v>-332.63749999999999</v>
      </c>
      <c r="CA131" s="126">
        <f t="shared" si="85"/>
        <v>0</v>
      </c>
      <c r="CB131" s="126">
        <f t="shared" si="86"/>
        <v>0</v>
      </c>
      <c r="CC131" s="126">
        <f t="shared" si="87"/>
        <v>0</v>
      </c>
      <c r="CD131" s="126">
        <f t="shared" si="88"/>
        <v>0</v>
      </c>
      <c r="CE131" s="126">
        <f t="shared" si="89"/>
        <v>-443.51666666666665</v>
      </c>
      <c r="CF131" s="126">
        <f t="shared" si="90"/>
        <v>0</v>
      </c>
      <c r="CG131" s="126">
        <f t="shared" si="91"/>
        <v>0</v>
      </c>
      <c r="CH131" s="126">
        <f t="shared" si="92"/>
        <v>0</v>
      </c>
      <c r="CI131" s="126">
        <f t="shared" si="93"/>
        <v>0</v>
      </c>
      <c r="CJ131" s="126">
        <f t="shared" si="94"/>
        <v>-554.39583333333326</v>
      </c>
      <c r="CK131" s="126">
        <f t="shared" si="95"/>
        <v>0</v>
      </c>
      <c r="CL131" s="126">
        <f t="shared" si="96"/>
        <v>0</v>
      </c>
      <c r="CM131" s="126">
        <f t="shared" si="97"/>
        <v>0</v>
      </c>
      <c r="CN131" s="126">
        <f t="shared" si="98"/>
        <v>0</v>
      </c>
      <c r="CO131" s="126">
        <f t="shared" si="99"/>
        <v>-665.27499999999986</v>
      </c>
      <c r="CP131" s="126">
        <f t="shared" si="100"/>
        <v>0</v>
      </c>
      <c r="CQ131" s="126">
        <f t="shared" si="101"/>
        <v>0</v>
      </c>
      <c r="CR131" s="126">
        <f t="shared" si="102"/>
        <v>0</v>
      </c>
      <c r="CS131" s="126">
        <f t="shared" si="103"/>
        <v>0</v>
      </c>
      <c r="CT131" s="126">
        <f t="shared" si="104"/>
        <v>-776.15416666666647</v>
      </c>
      <c r="CU131" s="126">
        <f t="shared" si="105"/>
        <v>0</v>
      </c>
      <c r="CV131" s="126">
        <f t="shared" si="106"/>
        <v>0</v>
      </c>
      <c r="CW131" s="126">
        <f t="shared" si="107"/>
        <v>0</v>
      </c>
      <c r="CX131" s="126">
        <f t="shared" si="108"/>
        <v>0</v>
      </c>
      <c r="CY131" s="126">
        <f t="shared" si="109"/>
        <v>-887.03333333333308</v>
      </c>
      <c r="CZ131" s="126">
        <f t="shared" si="110"/>
        <v>0</v>
      </c>
      <c r="DA131" s="126">
        <f t="shared" si="111"/>
        <v>0</v>
      </c>
      <c r="DB131" s="126">
        <f t="shared" si="112"/>
        <v>0</v>
      </c>
      <c r="DC131" s="126">
        <f t="shared" si="113"/>
        <v>0</v>
      </c>
      <c r="DD131" s="126">
        <f t="shared" si="114"/>
        <v>-997.91249999999968</v>
      </c>
      <c r="DE131" s="126">
        <f t="shared" si="115"/>
        <v>0</v>
      </c>
      <c r="DF131" s="126">
        <f t="shared" si="116"/>
        <v>0</v>
      </c>
      <c r="DG131" s="126">
        <f t="shared" si="117"/>
        <v>0</v>
      </c>
      <c r="DH131" s="126">
        <f t="shared" si="118"/>
        <v>0</v>
      </c>
      <c r="DI131" s="126">
        <f t="shared" si="119"/>
        <v>-1108.7916666666663</v>
      </c>
      <c r="DJ131" s="126">
        <f t="shared" si="120"/>
        <v>0</v>
      </c>
      <c r="DK131" s="126">
        <f t="shared" si="121"/>
        <v>0</v>
      </c>
      <c r="DL131" s="126">
        <f t="shared" si="122"/>
        <v>0</v>
      </c>
      <c r="DM131" s="126">
        <f t="shared" si="123"/>
        <v>0</v>
      </c>
      <c r="DN131" s="126">
        <f t="shared" si="124"/>
        <v>-1219.6708333333329</v>
      </c>
      <c r="DO131" s="126">
        <f t="shared" si="125"/>
        <v>0</v>
      </c>
      <c r="DP131" s="126">
        <f t="shared" si="126"/>
        <v>0</v>
      </c>
      <c r="DQ131" s="126">
        <f t="shared" si="127"/>
        <v>0</v>
      </c>
      <c r="DR131" s="126">
        <f t="shared" si="128"/>
        <v>0</v>
      </c>
      <c r="DS131" s="126">
        <f t="shared" si="129"/>
        <v>-1330.5499999999995</v>
      </c>
      <c r="DT131" s="126">
        <f t="shared" si="130"/>
        <v>0</v>
      </c>
      <c r="DU131" s="126">
        <f t="shared" si="131"/>
        <v>0</v>
      </c>
      <c r="DV131" s="126">
        <f t="shared" si="132"/>
        <v>0</v>
      </c>
      <c r="DW131" s="126">
        <f t="shared" si="133"/>
        <v>0</v>
      </c>
      <c r="DX131" s="119"/>
    </row>
    <row r="132" spans="1:131" customFormat="1" ht="15" customHeight="1" x14ac:dyDescent="0.2">
      <c r="A132" s="163" t="s">
        <v>433</v>
      </c>
      <c r="B132" s="180" t="s">
        <v>416</v>
      </c>
      <c r="C132" s="180" t="s">
        <v>429</v>
      </c>
      <c r="D132" s="180" t="s">
        <v>265</v>
      </c>
      <c r="E132" s="180">
        <v>1</v>
      </c>
      <c r="F132" s="180">
        <v>1300</v>
      </c>
      <c r="G132" s="179">
        <v>-1300</v>
      </c>
      <c r="H132" s="179">
        <v>-1300</v>
      </c>
      <c r="I132" s="201"/>
      <c r="J132" s="151" t="s">
        <v>80</v>
      </c>
      <c r="K132" s="151">
        <v>8.3333333333333329E-2</v>
      </c>
      <c r="L132" s="151">
        <v>8.3333333333333329E-2</v>
      </c>
      <c r="M132" s="151">
        <v>8.3333333333333329E-2</v>
      </c>
      <c r="N132" s="151">
        <v>8.3333333333333329E-2</v>
      </c>
      <c r="O132" s="151">
        <v>8.3333333333333329E-2</v>
      </c>
      <c r="P132" s="151">
        <v>8.3333333333333329E-2</v>
      </c>
      <c r="Q132" s="151">
        <v>8.3333333333333329E-2</v>
      </c>
      <c r="R132" s="151">
        <v>8.3333333333333329E-2</v>
      </c>
      <c r="S132" s="151">
        <v>8.3333333333333329E-2</v>
      </c>
      <c r="T132" s="151">
        <v>8.3333333333333329E-2</v>
      </c>
      <c r="U132" s="151">
        <v>8.3333333333333329E-2</v>
      </c>
      <c r="V132" s="151">
        <v>8.3333333333333329E-2</v>
      </c>
      <c r="W132" s="152">
        <v>1</v>
      </c>
      <c r="X132" s="157">
        <v>-108.33333333333333</v>
      </c>
      <c r="Y132" s="157">
        <v>-108.33333333333333</v>
      </c>
      <c r="Z132" s="157">
        <v>-108.33333333333333</v>
      </c>
      <c r="AA132" s="157">
        <v>-108.33333333333333</v>
      </c>
      <c r="AB132" s="157">
        <v>-108.33333333333333</v>
      </c>
      <c r="AC132" s="157">
        <v>-108.33333333333333</v>
      </c>
      <c r="AD132" s="157">
        <v>-108.33333333333333</v>
      </c>
      <c r="AE132" s="157">
        <v>-108.33333333333333</v>
      </c>
      <c r="AF132" s="157">
        <v>-108.33333333333333</v>
      </c>
      <c r="AG132" s="157">
        <v>-108.33333333333333</v>
      </c>
      <c r="AH132" s="157">
        <v>-108.33333333333333</v>
      </c>
      <c r="AI132" s="157">
        <v>-108.33333333333333</v>
      </c>
      <c r="AJ132" s="151">
        <v>1</v>
      </c>
      <c r="AK132" s="151"/>
      <c r="AL132" s="151"/>
      <c r="AM132" s="151"/>
      <c r="AN132" s="151"/>
      <c r="AO132" s="151"/>
      <c r="AP132" s="151"/>
      <c r="AQ132" s="151"/>
      <c r="AR132" s="151"/>
      <c r="AS132" s="152">
        <v>1</v>
      </c>
      <c r="AT132" s="159">
        <v>-1300</v>
      </c>
      <c r="AU132" s="159">
        <v>0</v>
      </c>
      <c r="AV132" s="159">
        <v>0</v>
      </c>
      <c r="AW132" s="159">
        <v>0</v>
      </c>
      <c r="AX132" s="159">
        <v>0</v>
      </c>
      <c r="AY132" s="159">
        <v>0</v>
      </c>
      <c r="AZ132" s="159">
        <v>0</v>
      </c>
      <c r="BA132" s="159">
        <v>0</v>
      </c>
      <c r="BB132" s="159">
        <v>0</v>
      </c>
      <c r="BC132" s="159">
        <v>-1300</v>
      </c>
      <c r="BD132" s="160">
        <v>-1300</v>
      </c>
      <c r="BE132" s="160">
        <v>0</v>
      </c>
      <c r="BF132" s="160">
        <v>0</v>
      </c>
      <c r="BG132" s="160">
        <v>0</v>
      </c>
      <c r="BH132" s="160">
        <v>0</v>
      </c>
      <c r="BI132" s="151">
        <v>60423000</v>
      </c>
      <c r="BJ132" s="122" t="s">
        <v>858</v>
      </c>
      <c r="BK132" s="145">
        <f>+IF('FEUILLE 1'!$BJ132="",SUMIFS('FEUILLE 2'!$P:$P,'FEUILLE 2'!$C:$C,"BLF",'FEUILLE 2'!$K:$K,'FEUILLE 1'!$J132),SUMIFS('FEUILLE 2'!$P:$P,'FEUILLE 2'!$C:$C,"BLF",'FEUILLE 2'!$K:$K,'FEUILLE 1'!$J132,'FEUILLE 2'!$B:$B,'FEUILLE 1'!$BJ132))</f>
        <v>0</v>
      </c>
      <c r="BL132" s="197">
        <f t="shared" si="134"/>
        <v>-325</v>
      </c>
      <c r="BM132" s="145"/>
      <c r="BN132" s="145"/>
      <c r="BO132" s="147"/>
      <c r="BP132" s="126">
        <f t="shared" si="74"/>
        <v>-108.33333333333333</v>
      </c>
      <c r="BQ132" s="126">
        <f t="shared" si="75"/>
        <v>0</v>
      </c>
      <c r="BR132" s="126">
        <f t="shared" si="76"/>
        <v>0</v>
      </c>
      <c r="BS132" s="126">
        <f t="shared" si="77"/>
        <v>0</v>
      </c>
      <c r="BT132" s="126">
        <f t="shared" si="78"/>
        <v>0</v>
      </c>
      <c r="BU132" s="126">
        <f t="shared" si="79"/>
        <v>-216.66666666666666</v>
      </c>
      <c r="BV132" s="126">
        <f t="shared" si="80"/>
        <v>0</v>
      </c>
      <c r="BW132" s="126">
        <f t="shared" si="81"/>
        <v>0</v>
      </c>
      <c r="BX132" s="126">
        <f t="shared" si="82"/>
        <v>0</v>
      </c>
      <c r="BY132" s="126">
        <f t="shared" si="83"/>
        <v>0</v>
      </c>
      <c r="BZ132" s="126">
        <f t="shared" si="84"/>
        <v>-325</v>
      </c>
      <c r="CA132" s="126">
        <f t="shared" si="85"/>
        <v>0</v>
      </c>
      <c r="CB132" s="126">
        <f t="shared" si="86"/>
        <v>0</v>
      </c>
      <c r="CC132" s="126">
        <f t="shared" si="87"/>
        <v>0</v>
      </c>
      <c r="CD132" s="126">
        <f t="shared" si="88"/>
        <v>0</v>
      </c>
      <c r="CE132" s="126">
        <f t="shared" si="89"/>
        <v>-433.33333333333331</v>
      </c>
      <c r="CF132" s="126">
        <f t="shared" si="90"/>
        <v>0</v>
      </c>
      <c r="CG132" s="126">
        <f t="shared" si="91"/>
        <v>0</v>
      </c>
      <c r="CH132" s="126">
        <f t="shared" si="92"/>
        <v>0</v>
      </c>
      <c r="CI132" s="126">
        <f t="shared" si="93"/>
        <v>0</v>
      </c>
      <c r="CJ132" s="126">
        <f t="shared" si="94"/>
        <v>-541.66666666666663</v>
      </c>
      <c r="CK132" s="126">
        <f t="shared" si="95"/>
        <v>0</v>
      </c>
      <c r="CL132" s="126">
        <f t="shared" si="96"/>
        <v>0</v>
      </c>
      <c r="CM132" s="126">
        <f t="shared" si="97"/>
        <v>0</v>
      </c>
      <c r="CN132" s="126">
        <f t="shared" si="98"/>
        <v>0</v>
      </c>
      <c r="CO132" s="126">
        <f t="shared" si="99"/>
        <v>-650</v>
      </c>
      <c r="CP132" s="126">
        <f t="shared" si="100"/>
        <v>0</v>
      </c>
      <c r="CQ132" s="126">
        <f t="shared" si="101"/>
        <v>0</v>
      </c>
      <c r="CR132" s="126">
        <f t="shared" si="102"/>
        <v>0</v>
      </c>
      <c r="CS132" s="126">
        <f t="shared" si="103"/>
        <v>0</v>
      </c>
      <c r="CT132" s="126">
        <f t="shared" si="104"/>
        <v>-758.33333333333337</v>
      </c>
      <c r="CU132" s="126">
        <f t="shared" si="105"/>
        <v>0</v>
      </c>
      <c r="CV132" s="126">
        <f t="shared" si="106"/>
        <v>0</v>
      </c>
      <c r="CW132" s="126">
        <f t="shared" si="107"/>
        <v>0</v>
      </c>
      <c r="CX132" s="126">
        <f t="shared" si="108"/>
        <v>0</v>
      </c>
      <c r="CY132" s="126">
        <f t="shared" si="109"/>
        <v>-866.66666666666674</v>
      </c>
      <c r="CZ132" s="126">
        <f t="shared" si="110"/>
        <v>0</v>
      </c>
      <c r="DA132" s="126">
        <f t="shared" si="111"/>
        <v>0</v>
      </c>
      <c r="DB132" s="126">
        <f t="shared" si="112"/>
        <v>0</v>
      </c>
      <c r="DC132" s="126">
        <f t="shared" si="113"/>
        <v>0</v>
      </c>
      <c r="DD132" s="126">
        <f t="shared" si="114"/>
        <v>-975.00000000000011</v>
      </c>
      <c r="DE132" s="126">
        <f t="shared" si="115"/>
        <v>0</v>
      </c>
      <c r="DF132" s="126">
        <f t="shared" si="116"/>
        <v>0</v>
      </c>
      <c r="DG132" s="126">
        <f t="shared" si="117"/>
        <v>0</v>
      </c>
      <c r="DH132" s="126">
        <f t="shared" si="118"/>
        <v>0</v>
      </c>
      <c r="DI132" s="126">
        <f t="shared" si="119"/>
        <v>-1083.3333333333335</v>
      </c>
      <c r="DJ132" s="126">
        <f t="shared" si="120"/>
        <v>0</v>
      </c>
      <c r="DK132" s="126">
        <f t="shared" si="121"/>
        <v>0</v>
      </c>
      <c r="DL132" s="126">
        <f t="shared" si="122"/>
        <v>0</v>
      </c>
      <c r="DM132" s="126">
        <f t="shared" si="123"/>
        <v>0</v>
      </c>
      <c r="DN132" s="126">
        <f t="shared" si="124"/>
        <v>-1191.6666666666667</v>
      </c>
      <c r="DO132" s="126">
        <f t="shared" si="125"/>
        <v>0</v>
      </c>
      <c r="DP132" s="126">
        <f t="shared" si="126"/>
        <v>0</v>
      </c>
      <c r="DQ132" s="126">
        <f t="shared" si="127"/>
        <v>0</v>
      </c>
      <c r="DR132" s="126">
        <f t="shared" si="128"/>
        <v>0</v>
      </c>
      <c r="DS132" s="126">
        <f t="shared" si="129"/>
        <v>-1300</v>
      </c>
      <c r="DT132" s="126">
        <f t="shared" si="130"/>
        <v>0</v>
      </c>
      <c r="DU132" s="126">
        <f t="shared" si="131"/>
        <v>0</v>
      </c>
      <c r="DV132" s="126">
        <f t="shared" si="132"/>
        <v>0</v>
      </c>
      <c r="DW132" s="126">
        <f t="shared" si="133"/>
        <v>0</v>
      </c>
      <c r="DX132" s="119"/>
    </row>
    <row r="133" spans="1:131" customFormat="1" ht="15" customHeight="1" x14ac:dyDescent="0.2">
      <c r="A133" s="163" t="s">
        <v>434</v>
      </c>
      <c r="B133" s="180" t="s">
        <v>416</v>
      </c>
      <c r="C133" s="180" t="s">
        <v>429</v>
      </c>
      <c r="D133" s="180" t="s">
        <v>265</v>
      </c>
      <c r="E133" s="180">
        <v>1</v>
      </c>
      <c r="F133" s="180">
        <v>1300</v>
      </c>
      <c r="G133" s="179">
        <v>-1300</v>
      </c>
      <c r="H133" s="179">
        <v>-1300</v>
      </c>
      <c r="I133" s="201"/>
      <c r="J133" s="151" t="s">
        <v>80</v>
      </c>
      <c r="K133" s="151">
        <v>8.3333333333333329E-2</v>
      </c>
      <c r="L133" s="151">
        <v>8.3333333333333329E-2</v>
      </c>
      <c r="M133" s="151">
        <v>8.3333333333333329E-2</v>
      </c>
      <c r="N133" s="151">
        <v>8.3333333333333329E-2</v>
      </c>
      <c r="O133" s="151">
        <v>8.3333333333333329E-2</v>
      </c>
      <c r="P133" s="151">
        <v>8.3333333333333329E-2</v>
      </c>
      <c r="Q133" s="151">
        <v>8.3333333333333329E-2</v>
      </c>
      <c r="R133" s="151">
        <v>8.3333333333333329E-2</v>
      </c>
      <c r="S133" s="151">
        <v>8.3333333333333329E-2</v>
      </c>
      <c r="T133" s="151">
        <v>8.3333333333333329E-2</v>
      </c>
      <c r="U133" s="151">
        <v>8.3333333333333329E-2</v>
      </c>
      <c r="V133" s="151">
        <v>8.3333333333333329E-2</v>
      </c>
      <c r="W133" s="152">
        <v>1</v>
      </c>
      <c r="X133" s="157">
        <v>-108.33333333333333</v>
      </c>
      <c r="Y133" s="157">
        <v>-108.33333333333333</v>
      </c>
      <c r="Z133" s="157">
        <v>-108.33333333333333</v>
      </c>
      <c r="AA133" s="157">
        <v>-108.33333333333333</v>
      </c>
      <c r="AB133" s="157">
        <v>-108.33333333333333</v>
      </c>
      <c r="AC133" s="157">
        <v>-108.33333333333333</v>
      </c>
      <c r="AD133" s="157">
        <v>-108.33333333333333</v>
      </c>
      <c r="AE133" s="157">
        <v>-108.33333333333333</v>
      </c>
      <c r="AF133" s="157">
        <v>-108.33333333333333</v>
      </c>
      <c r="AG133" s="157">
        <v>-108.33333333333333</v>
      </c>
      <c r="AH133" s="157">
        <v>-108.33333333333333</v>
      </c>
      <c r="AI133" s="157">
        <v>-108.33333333333333</v>
      </c>
      <c r="AJ133" s="151">
        <v>1</v>
      </c>
      <c r="AK133" s="151"/>
      <c r="AL133" s="151"/>
      <c r="AM133" s="151"/>
      <c r="AN133" s="151"/>
      <c r="AO133" s="151"/>
      <c r="AP133" s="151"/>
      <c r="AQ133" s="151"/>
      <c r="AR133" s="151"/>
      <c r="AS133" s="152">
        <v>1</v>
      </c>
      <c r="AT133" s="159">
        <v>-1300</v>
      </c>
      <c r="AU133" s="159">
        <v>0</v>
      </c>
      <c r="AV133" s="159">
        <v>0</v>
      </c>
      <c r="AW133" s="159">
        <v>0</v>
      </c>
      <c r="AX133" s="159">
        <v>0</v>
      </c>
      <c r="AY133" s="159">
        <v>0</v>
      </c>
      <c r="AZ133" s="159">
        <v>0</v>
      </c>
      <c r="BA133" s="159">
        <v>0</v>
      </c>
      <c r="BB133" s="159">
        <v>0</v>
      </c>
      <c r="BC133" s="159">
        <v>-1300</v>
      </c>
      <c r="BD133" s="160">
        <v>-1300</v>
      </c>
      <c r="BE133" s="160">
        <v>0</v>
      </c>
      <c r="BF133" s="160">
        <v>0</v>
      </c>
      <c r="BG133" s="160">
        <v>0</v>
      </c>
      <c r="BH133" s="160">
        <v>0</v>
      </c>
      <c r="BI133" s="151">
        <v>60423000</v>
      </c>
      <c r="BJ133" s="122" t="s">
        <v>861</v>
      </c>
      <c r="BK133" s="145">
        <f>+IF('FEUILLE 1'!$BJ133="",SUMIFS('FEUILLE 2'!$P:$P,'FEUILLE 2'!$C:$C,"BLF",'FEUILLE 2'!$K:$K,'FEUILLE 1'!$J133),SUMIFS('FEUILLE 2'!$P:$P,'FEUILLE 2'!$C:$C,"BLF",'FEUILLE 2'!$K:$K,'FEUILLE 1'!$J133,'FEUILLE 2'!$B:$B,'FEUILLE 1'!$BJ133))</f>
        <v>0</v>
      </c>
      <c r="BL133" s="197">
        <f t="shared" si="134"/>
        <v>-325</v>
      </c>
      <c r="BM133" s="145"/>
      <c r="BN133" s="145"/>
      <c r="BO133" s="147"/>
      <c r="BP133" s="126">
        <f t="shared" ref="BP133:BP196" si="138">+$BD133*$K133</f>
        <v>-108.33333333333333</v>
      </c>
      <c r="BQ133" s="126">
        <f t="shared" ref="BQ133:BQ196" si="139">+$BE133*$K133</f>
        <v>0</v>
      </c>
      <c r="BR133" s="126">
        <f t="shared" ref="BR133:BR196" si="140">+$BF133*$K133</f>
        <v>0</v>
      </c>
      <c r="BS133" s="126">
        <f t="shared" ref="BS133:BS196" si="141">+$BG133*$K133</f>
        <v>0</v>
      </c>
      <c r="BT133" s="126">
        <f t="shared" ref="BT133:BT196" si="142">+$BH133*$K133</f>
        <v>0</v>
      </c>
      <c r="BU133" s="126">
        <f t="shared" si="79"/>
        <v>-216.66666666666666</v>
      </c>
      <c r="BV133" s="126">
        <f t="shared" si="80"/>
        <v>0</v>
      </c>
      <c r="BW133" s="126">
        <f t="shared" si="81"/>
        <v>0</v>
      </c>
      <c r="BX133" s="126">
        <f t="shared" si="82"/>
        <v>0</v>
      </c>
      <c r="BY133" s="126">
        <f t="shared" si="83"/>
        <v>0</v>
      </c>
      <c r="BZ133" s="126">
        <f t="shared" si="84"/>
        <v>-325</v>
      </c>
      <c r="CA133" s="126">
        <f t="shared" si="85"/>
        <v>0</v>
      </c>
      <c r="CB133" s="126">
        <f t="shared" si="86"/>
        <v>0</v>
      </c>
      <c r="CC133" s="126">
        <f t="shared" si="87"/>
        <v>0</v>
      </c>
      <c r="CD133" s="126">
        <f t="shared" si="88"/>
        <v>0</v>
      </c>
      <c r="CE133" s="126">
        <f t="shared" si="89"/>
        <v>-433.33333333333331</v>
      </c>
      <c r="CF133" s="126">
        <f t="shared" si="90"/>
        <v>0</v>
      </c>
      <c r="CG133" s="126">
        <f t="shared" si="91"/>
        <v>0</v>
      </c>
      <c r="CH133" s="126">
        <f t="shared" si="92"/>
        <v>0</v>
      </c>
      <c r="CI133" s="126">
        <f t="shared" si="93"/>
        <v>0</v>
      </c>
      <c r="CJ133" s="126">
        <f t="shared" si="94"/>
        <v>-541.66666666666663</v>
      </c>
      <c r="CK133" s="126">
        <f t="shared" si="95"/>
        <v>0</v>
      </c>
      <c r="CL133" s="126">
        <f t="shared" si="96"/>
        <v>0</v>
      </c>
      <c r="CM133" s="126">
        <f t="shared" si="97"/>
        <v>0</v>
      </c>
      <c r="CN133" s="126">
        <f t="shared" si="98"/>
        <v>0</v>
      </c>
      <c r="CO133" s="126">
        <f t="shared" si="99"/>
        <v>-650</v>
      </c>
      <c r="CP133" s="126">
        <f t="shared" si="100"/>
        <v>0</v>
      </c>
      <c r="CQ133" s="126">
        <f t="shared" si="101"/>
        <v>0</v>
      </c>
      <c r="CR133" s="126">
        <f t="shared" si="102"/>
        <v>0</v>
      </c>
      <c r="CS133" s="126">
        <f t="shared" si="103"/>
        <v>0</v>
      </c>
      <c r="CT133" s="126">
        <f t="shared" si="104"/>
        <v>-758.33333333333337</v>
      </c>
      <c r="CU133" s="126">
        <f t="shared" si="105"/>
        <v>0</v>
      </c>
      <c r="CV133" s="126">
        <f t="shared" si="106"/>
        <v>0</v>
      </c>
      <c r="CW133" s="126">
        <f t="shared" si="107"/>
        <v>0</v>
      </c>
      <c r="CX133" s="126">
        <f t="shared" si="108"/>
        <v>0</v>
      </c>
      <c r="CY133" s="126">
        <f t="shared" si="109"/>
        <v>-866.66666666666674</v>
      </c>
      <c r="CZ133" s="126">
        <f t="shared" si="110"/>
        <v>0</v>
      </c>
      <c r="DA133" s="126">
        <f t="shared" si="111"/>
        <v>0</v>
      </c>
      <c r="DB133" s="126">
        <f t="shared" si="112"/>
        <v>0</v>
      </c>
      <c r="DC133" s="126">
        <f t="shared" si="113"/>
        <v>0</v>
      </c>
      <c r="DD133" s="126">
        <f t="shared" si="114"/>
        <v>-975.00000000000011</v>
      </c>
      <c r="DE133" s="126">
        <f t="shared" si="115"/>
        <v>0</v>
      </c>
      <c r="DF133" s="126">
        <f t="shared" si="116"/>
        <v>0</v>
      </c>
      <c r="DG133" s="126">
        <f t="shared" si="117"/>
        <v>0</v>
      </c>
      <c r="DH133" s="126">
        <f t="shared" si="118"/>
        <v>0</v>
      </c>
      <c r="DI133" s="126">
        <f t="shared" si="119"/>
        <v>-1083.3333333333335</v>
      </c>
      <c r="DJ133" s="126">
        <f t="shared" si="120"/>
        <v>0</v>
      </c>
      <c r="DK133" s="126">
        <f t="shared" si="121"/>
        <v>0</v>
      </c>
      <c r="DL133" s="126">
        <f t="shared" si="122"/>
        <v>0</v>
      </c>
      <c r="DM133" s="126">
        <f t="shared" si="123"/>
        <v>0</v>
      </c>
      <c r="DN133" s="126">
        <f t="shared" si="124"/>
        <v>-1191.6666666666667</v>
      </c>
      <c r="DO133" s="126">
        <f t="shared" si="125"/>
        <v>0</v>
      </c>
      <c r="DP133" s="126">
        <f t="shared" si="126"/>
        <v>0</v>
      </c>
      <c r="DQ133" s="126">
        <f t="shared" si="127"/>
        <v>0</v>
      </c>
      <c r="DR133" s="126">
        <f t="shared" si="128"/>
        <v>0</v>
      </c>
      <c r="DS133" s="126">
        <f t="shared" si="129"/>
        <v>-1300</v>
      </c>
      <c r="DT133" s="126">
        <f t="shared" si="130"/>
        <v>0</v>
      </c>
      <c r="DU133" s="126">
        <f t="shared" si="131"/>
        <v>0</v>
      </c>
      <c r="DV133" s="126">
        <f t="shared" si="132"/>
        <v>0</v>
      </c>
      <c r="DW133" s="126">
        <f t="shared" si="133"/>
        <v>0</v>
      </c>
      <c r="DX133" s="119"/>
    </row>
    <row r="134" spans="1:131" customFormat="1" ht="15" customHeight="1" x14ac:dyDescent="0.2">
      <c r="A134" s="163" t="s">
        <v>435</v>
      </c>
      <c r="B134" s="180" t="s">
        <v>416</v>
      </c>
      <c r="C134" s="180" t="s">
        <v>429</v>
      </c>
      <c r="D134" s="180" t="s">
        <v>265</v>
      </c>
      <c r="E134" s="180">
        <v>1</v>
      </c>
      <c r="F134" s="180">
        <v>1300</v>
      </c>
      <c r="G134" s="179">
        <v>-1300</v>
      </c>
      <c r="H134" s="179">
        <v>-1300</v>
      </c>
      <c r="I134" s="201"/>
      <c r="J134" s="151" t="s">
        <v>80</v>
      </c>
      <c r="K134" s="151">
        <v>8.3333333333333329E-2</v>
      </c>
      <c r="L134" s="151">
        <v>8.3333333333333329E-2</v>
      </c>
      <c r="M134" s="151">
        <v>8.3333333333333329E-2</v>
      </c>
      <c r="N134" s="151">
        <v>8.3333333333333329E-2</v>
      </c>
      <c r="O134" s="151">
        <v>8.3333333333333329E-2</v>
      </c>
      <c r="P134" s="151">
        <v>8.3333333333333329E-2</v>
      </c>
      <c r="Q134" s="151">
        <v>8.3333333333333329E-2</v>
      </c>
      <c r="R134" s="151">
        <v>8.3333333333333329E-2</v>
      </c>
      <c r="S134" s="151">
        <v>8.3333333333333329E-2</v>
      </c>
      <c r="T134" s="151">
        <v>8.3333333333333329E-2</v>
      </c>
      <c r="U134" s="151">
        <v>8.3333333333333329E-2</v>
      </c>
      <c r="V134" s="151">
        <v>8.3333333333333329E-2</v>
      </c>
      <c r="W134" s="152">
        <v>1</v>
      </c>
      <c r="X134" s="157">
        <v>-108.33333333333333</v>
      </c>
      <c r="Y134" s="157">
        <v>-108.33333333333333</v>
      </c>
      <c r="Z134" s="157">
        <v>-108.33333333333333</v>
      </c>
      <c r="AA134" s="157">
        <v>-108.33333333333333</v>
      </c>
      <c r="AB134" s="157">
        <v>-108.33333333333333</v>
      </c>
      <c r="AC134" s="157">
        <v>-108.33333333333333</v>
      </c>
      <c r="AD134" s="157">
        <v>-108.33333333333333</v>
      </c>
      <c r="AE134" s="157">
        <v>-108.33333333333333</v>
      </c>
      <c r="AF134" s="157">
        <v>-108.33333333333333</v>
      </c>
      <c r="AG134" s="157">
        <v>-108.33333333333333</v>
      </c>
      <c r="AH134" s="157">
        <v>-108.33333333333333</v>
      </c>
      <c r="AI134" s="157">
        <v>-108.33333333333333</v>
      </c>
      <c r="AJ134" s="151">
        <v>1</v>
      </c>
      <c r="AK134" s="151"/>
      <c r="AL134" s="151"/>
      <c r="AM134" s="151"/>
      <c r="AN134" s="151"/>
      <c r="AO134" s="151"/>
      <c r="AP134" s="151"/>
      <c r="AQ134" s="151"/>
      <c r="AR134" s="151"/>
      <c r="AS134" s="152">
        <v>1</v>
      </c>
      <c r="AT134" s="159">
        <v>-1300</v>
      </c>
      <c r="AU134" s="159">
        <v>0</v>
      </c>
      <c r="AV134" s="159">
        <v>0</v>
      </c>
      <c r="AW134" s="159">
        <v>0</v>
      </c>
      <c r="AX134" s="159">
        <v>0</v>
      </c>
      <c r="AY134" s="159">
        <v>0</v>
      </c>
      <c r="AZ134" s="159">
        <v>0</v>
      </c>
      <c r="BA134" s="159">
        <v>0</v>
      </c>
      <c r="BB134" s="159">
        <v>0</v>
      </c>
      <c r="BC134" s="159">
        <v>-1300</v>
      </c>
      <c r="BD134" s="160">
        <v>-1300</v>
      </c>
      <c r="BE134" s="160">
        <v>0</v>
      </c>
      <c r="BF134" s="160">
        <v>0</v>
      </c>
      <c r="BG134" s="160">
        <v>0</v>
      </c>
      <c r="BH134" s="160">
        <v>0</v>
      </c>
      <c r="BI134" s="151">
        <v>60423000</v>
      </c>
      <c r="BJ134" s="122" t="s">
        <v>855</v>
      </c>
      <c r="BK134" s="145">
        <f>+IF('FEUILLE 1'!$BJ134="",SUMIFS('FEUILLE 2'!$P:$P,'FEUILLE 2'!$C:$C,"BLF",'FEUILLE 2'!$K:$K,'FEUILLE 1'!$J134),SUMIFS('FEUILLE 2'!$P:$P,'FEUILLE 2'!$C:$C,"BLF",'FEUILLE 2'!$K:$K,'FEUILLE 1'!$J134,'FEUILLE 2'!$B:$B,'FEUILLE 1'!$BJ134))</f>
        <v>0</v>
      </c>
      <c r="BL134" s="197">
        <f t="shared" si="134"/>
        <v>-325</v>
      </c>
      <c r="BM134" s="145"/>
      <c r="BN134" s="145"/>
      <c r="BO134" s="147"/>
      <c r="BP134" s="126">
        <f t="shared" si="138"/>
        <v>-108.33333333333333</v>
      </c>
      <c r="BQ134" s="126">
        <f t="shared" si="139"/>
        <v>0</v>
      </c>
      <c r="BR134" s="126">
        <f t="shared" si="140"/>
        <v>0</v>
      </c>
      <c r="BS134" s="126">
        <f t="shared" si="141"/>
        <v>0</v>
      </c>
      <c r="BT134" s="126">
        <f t="shared" si="142"/>
        <v>0</v>
      </c>
      <c r="BU134" s="126">
        <f t="shared" ref="BU134:BU197" si="143">BP134+$BD134*$L134</f>
        <v>-216.66666666666666</v>
      </c>
      <c r="BV134" s="126">
        <f t="shared" ref="BV134:BV197" si="144">BQ134+$BE134*$L134</f>
        <v>0</v>
      </c>
      <c r="BW134" s="126">
        <f t="shared" ref="BW134:BW197" si="145">BR134+$BF134*$L134</f>
        <v>0</v>
      </c>
      <c r="BX134" s="126">
        <f t="shared" ref="BX134:BX197" si="146">BS134+$BG134*$L134</f>
        <v>0</v>
      </c>
      <c r="BY134" s="126">
        <f t="shared" ref="BY134:BY197" si="147">BT134+$BH134*$L134</f>
        <v>0</v>
      </c>
      <c r="BZ134" s="126">
        <f t="shared" ref="BZ134:BZ197" si="148">BU134+$BD134*$M134</f>
        <v>-325</v>
      </c>
      <c r="CA134" s="126">
        <f t="shared" ref="CA134:CA197" si="149">BV134+$BE134*$M134</f>
        <v>0</v>
      </c>
      <c r="CB134" s="126">
        <f t="shared" ref="CB134:CB197" si="150">BW134+$BF134*$M134</f>
        <v>0</v>
      </c>
      <c r="CC134" s="126">
        <f t="shared" ref="CC134:CC197" si="151">BX134+$BG134*$M134</f>
        <v>0</v>
      </c>
      <c r="CD134" s="126">
        <f t="shared" ref="CD134:CD197" si="152">BY134+$BH134*$M134</f>
        <v>0</v>
      </c>
      <c r="CE134" s="126">
        <f t="shared" ref="CE134:CE197" si="153">BZ134+$BD134*$N134</f>
        <v>-433.33333333333331</v>
      </c>
      <c r="CF134" s="126">
        <f t="shared" ref="CF134:CF197" si="154">CA134+$BE134*$N134</f>
        <v>0</v>
      </c>
      <c r="CG134" s="126">
        <f t="shared" ref="CG134:CG197" si="155">CB134+$BF134*$N134</f>
        <v>0</v>
      </c>
      <c r="CH134" s="126">
        <f t="shared" ref="CH134:CH197" si="156">CC134+$BG134*$N134</f>
        <v>0</v>
      </c>
      <c r="CI134" s="126">
        <f t="shared" ref="CI134:CI197" si="157">CD134+$BH134*$N134</f>
        <v>0</v>
      </c>
      <c r="CJ134" s="126">
        <f t="shared" ref="CJ134:CJ197" si="158">CE134+$BD134*$O134</f>
        <v>-541.66666666666663</v>
      </c>
      <c r="CK134" s="126">
        <f t="shared" ref="CK134:CK197" si="159">CF134+$BE134*$O134</f>
        <v>0</v>
      </c>
      <c r="CL134" s="126">
        <f t="shared" ref="CL134:CL197" si="160">CG134+$BF134*$O134</f>
        <v>0</v>
      </c>
      <c r="CM134" s="126">
        <f t="shared" ref="CM134:CM197" si="161">CH134+$BG134*$O134</f>
        <v>0</v>
      </c>
      <c r="CN134" s="126">
        <f t="shared" ref="CN134:CN197" si="162">CI134+$BH134*$O134</f>
        <v>0</v>
      </c>
      <c r="CO134" s="126">
        <f t="shared" ref="CO134:CO197" si="163">CJ134+$BD134*$P134</f>
        <v>-650</v>
      </c>
      <c r="CP134" s="126">
        <f t="shared" ref="CP134:CP197" si="164">CK134+$BE134*$P134</f>
        <v>0</v>
      </c>
      <c r="CQ134" s="126">
        <f t="shared" ref="CQ134:CQ197" si="165">CL134+$BF134*$P134</f>
        <v>0</v>
      </c>
      <c r="CR134" s="126">
        <f t="shared" ref="CR134:CR197" si="166">CM134+$BG134*$P134</f>
        <v>0</v>
      </c>
      <c r="CS134" s="126">
        <f t="shared" ref="CS134:CS197" si="167">CN134+$BH134*$P134</f>
        <v>0</v>
      </c>
      <c r="CT134" s="126">
        <f t="shared" ref="CT134:CT197" si="168">CO134+$BD134*$Q134</f>
        <v>-758.33333333333337</v>
      </c>
      <c r="CU134" s="126">
        <f t="shared" ref="CU134:CU197" si="169">CP134+$BE134*$Q134</f>
        <v>0</v>
      </c>
      <c r="CV134" s="126">
        <f t="shared" ref="CV134:CV197" si="170">CQ134+$BF134*$Q134</f>
        <v>0</v>
      </c>
      <c r="CW134" s="126">
        <f t="shared" ref="CW134:CW197" si="171">CR134+$BG134*$Q134</f>
        <v>0</v>
      </c>
      <c r="CX134" s="126">
        <f t="shared" ref="CX134:CX197" si="172">CS134+$BH134*$Q134</f>
        <v>0</v>
      </c>
      <c r="CY134" s="126">
        <f t="shared" ref="CY134:CY197" si="173">CT134+$BD134*$R134</f>
        <v>-866.66666666666674</v>
      </c>
      <c r="CZ134" s="126">
        <f t="shared" ref="CZ134:CZ197" si="174">CU134+$BE134*$R134</f>
        <v>0</v>
      </c>
      <c r="DA134" s="126">
        <f t="shared" ref="DA134:DA197" si="175">CV134+$BF134*$R134</f>
        <v>0</v>
      </c>
      <c r="DB134" s="126">
        <f t="shared" ref="DB134:DB197" si="176">CW134+$BG134*$R134</f>
        <v>0</v>
      </c>
      <c r="DC134" s="126">
        <f t="shared" ref="DC134:DC197" si="177">CX134+$BH134*$R134</f>
        <v>0</v>
      </c>
      <c r="DD134" s="126">
        <f t="shared" ref="DD134:DD197" si="178">CY134+$BD134*$S134</f>
        <v>-975.00000000000011</v>
      </c>
      <c r="DE134" s="126">
        <f t="shared" ref="DE134:DE197" si="179">CZ134+$BE134*$S134</f>
        <v>0</v>
      </c>
      <c r="DF134" s="126">
        <f t="shared" ref="DF134:DF197" si="180">DA134+$BF134*$S134</f>
        <v>0</v>
      </c>
      <c r="DG134" s="126">
        <f t="shared" ref="DG134:DG197" si="181">DB134+$BG134*$S134</f>
        <v>0</v>
      </c>
      <c r="DH134" s="126">
        <f t="shared" ref="DH134:DH197" si="182">DC134+$BH134*$S134</f>
        <v>0</v>
      </c>
      <c r="DI134" s="126">
        <f t="shared" ref="DI134:DI197" si="183">DD134+$BD134*$T134</f>
        <v>-1083.3333333333335</v>
      </c>
      <c r="DJ134" s="126">
        <f t="shared" ref="DJ134:DJ197" si="184">DE134+$BE134*$T134</f>
        <v>0</v>
      </c>
      <c r="DK134" s="126">
        <f t="shared" ref="DK134:DK197" si="185">DF134+$BF134*$T134</f>
        <v>0</v>
      </c>
      <c r="DL134" s="126">
        <f t="shared" ref="DL134:DL197" si="186">DG134+$BG134*$T134</f>
        <v>0</v>
      </c>
      <c r="DM134" s="126">
        <f t="shared" ref="DM134:DM197" si="187">DH134+$BH134*$T134</f>
        <v>0</v>
      </c>
      <c r="DN134" s="126">
        <f t="shared" ref="DN134:DN197" si="188">DI134+$BD134*$U134</f>
        <v>-1191.6666666666667</v>
      </c>
      <c r="DO134" s="126">
        <f t="shared" ref="DO134:DO197" si="189">DJ134+$BE134*$U134</f>
        <v>0</v>
      </c>
      <c r="DP134" s="126">
        <f t="shared" ref="DP134:DP197" si="190">DK134+$BF134*$U134</f>
        <v>0</v>
      </c>
      <c r="DQ134" s="126">
        <f t="shared" ref="DQ134:DQ197" si="191">DL134+$BG134*$U134</f>
        <v>0</v>
      </c>
      <c r="DR134" s="126">
        <f t="shared" ref="DR134:DR197" si="192">DM134+$BH134*$U134</f>
        <v>0</v>
      </c>
      <c r="DS134" s="126">
        <f t="shared" ref="DS134:DS197" si="193">DN134+$BD134*$V134</f>
        <v>-1300</v>
      </c>
      <c r="DT134" s="126">
        <f t="shared" ref="DT134:DT197" si="194">DO134+$BE134*$V134</f>
        <v>0</v>
      </c>
      <c r="DU134" s="126">
        <f t="shared" ref="DU134:DU197" si="195">DP134+$BF134*$V134</f>
        <v>0</v>
      </c>
      <c r="DV134" s="126">
        <f t="shared" ref="DV134:DV197" si="196">DQ134+$BG134*$V134</f>
        <v>0</v>
      </c>
      <c r="DW134" s="126">
        <f t="shared" ref="DW134:DW197" si="197">DR134+$BH134*$V134</f>
        <v>0</v>
      </c>
      <c r="DX134" s="119"/>
    </row>
    <row r="135" spans="1:131" customFormat="1" ht="15" customHeight="1" x14ac:dyDescent="0.2">
      <c r="A135" s="163" t="s">
        <v>436</v>
      </c>
      <c r="B135" s="180" t="s">
        <v>416</v>
      </c>
      <c r="C135" s="180" t="s">
        <v>429</v>
      </c>
      <c r="D135" s="180" t="s">
        <v>265</v>
      </c>
      <c r="E135" s="180">
        <v>1</v>
      </c>
      <c r="F135" s="180">
        <v>1300</v>
      </c>
      <c r="G135" s="179">
        <v>-1300</v>
      </c>
      <c r="H135" s="179">
        <v>-1300</v>
      </c>
      <c r="I135" s="201"/>
      <c r="J135" s="151" t="s">
        <v>80</v>
      </c>
      <c r="K135" s="151">
        <v>8.3333333333333329E-2</v>
      </c>
      <c r="L135" s="151">
        <v>8.3333333333333329E-2</v>
      </c>
      <c r="M135" s="151">
        <v>8.3333333333333329E-2</v>
      </c>
      <c r="N135" s="151">
        <v>8.3333333333333329E-2</v>
      </c>
      <c r="O135" s="151">
        <v>8.3333333333333329E-2</v>
      </c>
      <c r="P135" s="151">
        <v>8.3333333333333329E-2</v>
      </c>
      <c r="Q135" s="151">
        <v>8.3333333333333329E-2</v>
      </c>
      <c r="R135" s="151">
        <v>8.3333333333333329E-2</v>
      </c>
      <c r="S135" s="151">
        <v>8.3333333333333329E-2</v>
      </c>
      <c r="T135" s="151">
        <v>8.3333333333333329E-2</v>
      </c>
      <c r="U135" s="151">
        <v>8.3333333333333329E-2</v>
      </c>
      <c r="V135" s="151">
        <v>8.3333333333333329E-2</v>
      </c>
      <c r="W135" s="152">
        <v>1</v>
      </c>
      <c r="X135" s="157">
        <v>-108.33333333333333</v>
      </c>
      <c r="Y135" s="157">
        <v>-108.33333333333333</v>
      </c>
      <c r="Z135" s="157">
        <v>-108.33333333333333</v>
      </c>
      <c r="AA135" s="157">
        <v>-108.33333333333333</v>
      </c>
      <c r="AB135" s="157">
        <v>-108.33333333333333</v>
      </c>
      <c r="AC135" s="157">
        <v>-108.33333333333333</v>
      </c>
      <c r="AD135" s="157">
        <v>-108.33333333333333</v>
      </c>
      <c r="AE135" s="157">
        <v>-108.33333333333333</v>
      </c>
      <c r="AF135" s="157">
        <v>-108.33333333333333</v>
      </c>
      <c r="AG135" s="157">
        <v>-108.33333333333333</v>
      </c>
      <c r="AH135" s="157">
        <v>-108.33333333333333</v>
      </c>
      <c r="AI135" s="157">
        <v>-108.33333333333333</v>
      </c>
      <c r="AJ135" s="151">
        <v>1</v>
      </c>
      <c r="AK135" s="151"/>
      <c r="AL135" s="151"/>
      <c r="AM135" s="151"/>
      <c r="AN135" s="151"/>
      <c r="AO135" s="151"/>
      <c r="AP135" s="151"/>
      <c r="AQ135" s="151"/>
      <c r="AR135" s="151"/>
      <c r="AS135" s="152">
        <v>1</v>
      </c>
      <c r="AT135" s="159">
        <v>-1300</v>
      </c>
      <c r="AU135" s="159">
        <v>0</v>
      </c>
      <c r="AV135" s="159">
        <v>0</v>
      </c>
      <c r="AW135" s="159">
        <v>0</v>
      </c>
      <c r="AX135" s="159">
        <v>0</v>
      </c>
      <c r="AY135" s="159">
        <v>0</v>
      </c>
      <c r="AZ135" s="159">
        <v>0</v>
      </c>
      <c r="BA135" s="159">
        <v>0</v>
      </c>
      <c r="BB135" s="159">
        <v>0</v>
      </c>
      <c r="BC135" s="159">
        <v>-1300</v>
      </c>
      <c r="BD135" s="160">
        <v>-1300</v>
      </c>
      <c r="BE135" s="160">
        <v>0</v>
      </c>
      <c r="BF135" s="160">
        <v>0</v>
      </c>
      <c r="BG135" s="160">
        <v>0</v>
      </c>
      <c r="BH135" s="160">
        <v>0</v>
      </c>
      <c r="BI135" s="151">
        <v>60423000</v>
      </c>
      <c r="BJ135" s="122" t="s">
        <v>856</v>
      </c>
      <c r="BK135" s="145">
        <f>+IF('FEUILLE 1'!$BJ135="",SUMIFS('FEUILLE 2'!$P:$P,'FEUILLE 2'!$C:$C,"BLF",'FEUILLE 2'!$K:$K,'FEUILLE 1'!$J135),SUMIFS('FEUILLE 2'!$P:$P,'FEUILLE 2'!$C:$C,"BLF",'FEUILLE 2'!$K:$K,'FEUILLE 1'!$J135,'FEUILLE 2'!$B:$B,'FEUILLE 1'!$BJ135))</f>
        <v>0</v>
      </c>
      <c r="BL135" s="197">
        <f t="shared" si="134"/>
        <v>-325</v>
      </c>
      <c r="BM135" s="145">
        <v>-1316</v>
      </c>
      <c r="BN135" s="145"/>
      <c r="BO135" s="147"/>
      <c r="BP135" s="126">
        <f t="shared" si="138"/>
        <v>-108.33333333333333</v>
      </c>
      <c r="BQ135" s="126">
        <f t="shared" si="139"/>
        <v>0</v>
      </c>
      <c r="BR135" s="126">
        <f t="shared" si="140"/>
        <v>0</v>
      </c>
      <c r="BS135" s="126">
        <f t="shared" si="141"/>
        <v>0</v>
      </c>
      <c r="BT135" s="126">
        <f t="shared" si="142"/>
        <v>0</v>
      </c>
      <c r="BU135" s="126">
        <f t="shared" si="143"/>
        <v>-216.66666666666666</v>
      </c>
      <c r="BV135" s="126">
        <f t="shared" si="144"/>
        <v>0</v>
      </c>
      <c r="BW135" s="126">
        <f t="shared" si="145"/>
        <v>0</v>
      </c>
      <c r="BX135" s="126">
        <f t="shared" si="146"/>
        <v>0</v>
      </c>
      <c r="BY135" s="126">
        <f t="shared" si="147"/>
        <v>0</v>
      </c>
      <c r="BZ135" s="126">
        <f t="shared" si="148"/>
        <v>-325</v>
      </c>
      <c r="CA135" s="126">
        <f t="shared" si="149"/>
        <v>0</v>
      </c>
      <c r="CB135" s="126">
        <f t="shared" si="150"/>
        <v>0</v>
      </c>
      <c r="CC135" s="126">
        <f t="shared" si="151"/>
        <v>0</v>
      </c>
      <c r="CD135" s="126">
        <f t="shared" si="152"/>
        <v>0</v>
      </c>
      <c r="CE135" s="126">
        <f t="shared" si="153"/>
        <v>-433.33333333333331</v>
      </c>
      <c r="CF135" s="126">
        <f t="shared" si="154"/>
        <v>0</v>
      </c>
      <c r="CG135" s="126">
        <f t="shared" si="155"/>
        <v>0</v>
      </c>
      <c r="CH135" s="126">
        <f t="shared" si="156"/>
        <v>0</v>
      </c>
      <c r="CI135" s="126">
        <f t="shared" si="157"/>
        <v>0</v>
      </c>
      <c r="CJ135" s="126">
        <f t="shared" si="158"/>
        <v>-541.66666666666663</v>
      </c>
      <c r="CK135" s="126">
        <f t="shared" si="159"/>
        <v>0</v>
      </c>
      <c r="CL135" s="126">
        <f t="shared" si="160"/>
        <v>0</v>
      </c>
      <c r="CM135" s="126">
        <f t="shared" si="161"/>
        <v>0</v>
      </c>
      <c r="CN135" s="126">
        <f t="shared" si="162"/>
        <v>0</v>
      </c>
      <c r="CO135" s="126">
        <f t="shared" si="163"/>
        <v>-650</v>
      </c>
      <c r="CP135" s="126">
        <f t="shared" si="164"/>
        <v>0</v>
      </c>
      <c r="CQ135" s="126">
        <f t="shared" si="165"/>
        <v>0</v>
      </c>
      <c r="CR135" s="126">
        <f t="shared" si="166"/>
        <v>0</v>
      </c>
      <c r="CS135" s="126">
        <f t="shared" si="167"/>
        <v>0</v>
      </c>
      <c r="CT135" s="126">
        <f t="shared" si="168"/>
        <v>-758.33333333333337</v>
      </c>
      <c r="CU135" s="126">
        <f t="shared" si="169"/>
        <v>0</v>
      </c>
      <c r="CV135" s="126">
        <f t="shared" si="170"/>
        <v>0</v>
      </c>
      <c r="CW135" s="126">
        <f t="shared" si="171"/>
        <v>0</v>
      </c>
      <c r="CX135" s="126">
        <f t="shared" si="172"/>
        <v>0</v>
      </c>
      <c r="CY135" s="126">
        <f t="shared" si="173"/>
        <v>-866.66666666666674</v>
      </c>
      <c r="CZ135" s="126">
        <f t="shared" si="174"/>
        <v>0</v>
      </c>
      <c r="DA135" s="126">
        <f t="shared" si="175"/>
        <v>0</v>
      </c>
      <c r="DB135" s="126">
        <f t="shared" si="176"/>
        <v>0</v>
      </c>
      <c r="DC135" s="126">
        <f t="shared" si="177"/>
        <v>0</v>
      </c>
      <c r="DD135" s="126">
        <f t="shared" si="178"/>
        <v>-975.00000000000011</v>
      </c>
      <c r="DE135" s="126">
        <f t="shared" si="179"/>
        <v>0</v>
      </c>
      <c r="DF135" s="126">
        <f t="shared" si="180"/>
        <v>0</v>
      </c>
      <c r="DG135" s="126">
        <f t="shared" si="181"/>
        <v>0</v>
      </c>
      <c r="DH135" s="126">
        <f t="shared" si="182"/>
        <v>0</v>
      </c>
      <c r="DI135" s="126">
        <f t="shared" si="183"/>
        <v>-1083.3333333333335</v>
      </c>
      <c r="DJ135" s="126">
        <f t="shared" si="184"/>
        <v>0</v>
      </c>
      <c r="DK135" s="126">
        <f t="shared" si="185"/>
        <v>0</v>
      </c>
      <c r="DL135" s="126">
        <f t="shared" si="186"/>
        <v>0</v>
      </c>
      <c r="DM135" s="126">
        <f t="shared" si="187"/>
        <v>0</v>
      </c>
      <c r="DN135" s="126">
        <f t="shared" si="188"/>
        <v>-1191.6666666666667</v>
      </c>
      <c r="DO135" s="126">
        <f t="shared" si="189"/>
        <v>0</v>
      </c>
      <c r="DP135" s="126">
        <f t="shared" si="190"/>
        <v>0</v>
      </c>
      <c r="DQ135" s="126">
        <f t="shared" si="191"/>
        <v>0</v>
      </c>
      <c r="DR135" s="126">
        <f t="shared" si="192"/>
        <v>0</v>
      </c>
      <c r="DS135" s="126">
        <f t="shared" si="193"/>
        <v>-1300</v>
      </c>
      <c r="DT135" s="126">
        <f t="shared" si="194"/>
        <v>0</v>
      </c>
      <c r="DU135" s="126">
        <f t="shared" si="195"/>
        <v>0</v>
      </c>
      <c r="DV135" s="126">
        <f t="shared" si="196"/>
        <v>0</v>
      </c>
      <c r="DW135" s="126">
        <f t="shared" si="197"/>
        <v>0</v>
      </c>
      <c r="DX135" s="119"/>
    </row>
    <row r="136" spans="1:131" customFormat="1" ht="15" customHeight="1" x14ac:dyDescent="0.2">
      <c r="A136" s="163" t="s">
        <v>437</v>
      </c>
      <c r="B136" s="180" t="s">
        <v>416</v>
      </c>
      <c r="C136" s="180" t="s">
        <v>429</v>
      </c>
      <c r="D136" s="180" t="s">
        <v>265</v>
      </c>
      <c r="E136" s="180">
        <v>1</v>
      </c>
      <c r="F136" s="180">
        <v>1300</v>
      </c>
      <c r="G136" s="179">
        <v>-1300</v>
      </c>
      <c r="H136" s="179">
        <v>-1300</v>
      </c>
      <c r="I136" s="201"/>
      <c r="J136" s="151" t="s">
        <v>80</v>
      </c>
      <c r="K136" s="151">
        <v>8.3333333333333329E-2</v>
      </c>
      <c r="L136" s="151">
        <v>8.3333333333333329E-2</v>
      </c>
      <c r="M136" s="151">
        <v>8.3333333333333329E-2</v>
      </c>
      <c r="N136" s="151">
        <v>8.3333333333333329E-2</v>
      </c>
      <c r="O136" s="151">
        <v>8.3333333333333329E-2</v>
      </c>
      <c r="P136" s="151">
        <v>8.3333333333333329E-2</v>
      </c>
      <c r="Q136" s="151">
        <v>8.3333333333333329E-2</v>
      </c>
      <c r="R136" s="151">
        <v>8.3333333333333329E-2</v>
      </c>
      <c r="S136" s="151">
        <v>8.3333333333333329E-2</v>
      </c>
      <c r="T136" s="151">
        <v>8.3333333333333329E-2</v>
      </c>
      <c r="U136" s="151">
        <v>8.3333333333333329E-2</v>
      </c>
      <c r="V136" s="151">
        <v>8.3333333333333329E-2</v>
      </c>
      <c r="W136" s="152">
        <v>1</v>
      </c>
      <c r="X136" s="157">
        <v>-108.33333333333333</v>
      </c>
      <c r="Y136" s="157">
        <v>-108.33333333333333</v>
      </c>
      <c r="Z136" s="157">
        <v>-108.33333333333333</v>
      </c>
      <c r="AA136" s="157">
        <v>-108.33333333333333</v>
      </c>
      <c r="AB136" s="157">
        <v>-108.33333333333333</v>
      </c>
      <c r="AC136" s="157">
        <v>-108.33333333333333</v>
      </c>
      <c r="AD136" s="157">
        <v>-108.33333333333333</v>
      </c>
      <c r="AE136" s="157">
        <v>-108.33333333333333</v>
      </c>
      <c r="AF136" s="157">
        <v>-108.33333333333333</v>
      </c>
      <c r="AG136" s="157">
        <v>-108.33333333333333</v>
      </c>
      <c r="AH136" s="157">
        <v>-108.33333333333333</v>
      </c>
      <c r="AI136" s="157">
        <v>-108.33333333333333</v>
      </c>
      <c r="AJ136" s="151">
        <v>1</v>
      </c>
      <c r="AK136" s="151"/>
      <c r="AL136" s="151"/>
      <c r="AM136" s="151"/>
      <c r="AN136" s="151"/>
      <c r="AO136" s="151"/>
      <c r="AP136" s="151"/>
      <c r="AQ136" s="151"/>
      <c r="AR136" s="151"/>
      <c r="AS136" s="152">
        <v>1</v>
      </c>
      <c r="AT136" s="159">
        <v>-1300</v>
      </c>
      <c r="AU136" s="159">
        <v>0</v>
      </c>
      <c r="AV136" s="159">
        <v>0</v>
      </c>
      <c r="AW136" s="159">
        <v>0</v>
      </c>
      <c r="AX136" s="159">
        <v>0</v>
      </c>
      <c r="AY136" s="159">
        <v>0</v>
      </c>
      <c r="AZ136" s="159">
        <v>0</v>
      </c>
      <c r="BA136" s="159">
        <v>0</v>
      </c>
      <c r="BB136" s="159">
        <v>0</v>
      </c>
      <c r="BC136" s="159">
        <v>-1300</v>
      </c>
      <c r="BD136" s="160">
        <v>-1300</v>
      </c>
      <c r="BE136" s="160">
        <v>0</v>
      </c>
      <c r="BF136" s="160">
        <v>0</v>
      </c>
      <c r="BG136" s="160">
        <v>0</v>
      </c>
      <c r="BH136" s="160">
        <v>0</v>
      </c>
      <c r="BI136" s="151">
        <v>60423000</v>
      </c>
      <c r="BJ136" s="122" t="s">
        <v>862</v>
      </c>
      <c r="BK136" s="145">
        <f>+IF('FEUILLE 1'!$BJ136="",SUMIFS('FEUILLE 2'!$P:$P,'FEUILLE 2'!$C:$C,"BLF",'FEUILLE 2'!$K:$K,'FEUILLE 1'!$J136),SUMIFS('FEUILLE 2'!$P:$P,'FEUILLE 2'!$C:$C,"BLF",'FEUILLE 2'!$K:$K,'FEUILLE 1'!$J136,'FEUILLE 2'!$B:$B,'FEUILLE 1'!$BJ136))</f>
        <v>0</v>
      </c>
      <c r="BL136" s="197">
        <f t="shared" si="134"/>
        <v>-325</v>
      </c>
      <c r="BM136" s="145"/>
      <c r="BN136" s="145"/>
      <c r="BO136" s="147"/>
      <c r="BP136" s="126">
        <f t="shared" si="138"/>
        <v>-108.33333333333333</v>
      </c>
      <c r="BQ136" s="126">
        <f t="shared" si="139"/>
        <v>0</v>
      </c>
      <c r="BR136" s="126">
        <f t="shared" si="140"/>
        <v>0</v>
      </c>
      <c r="BS136" s="126">
        <f t="shared" si="141"/>
        <v>0</v>
      </c>
      <c r="BT136" s="126">
        <f t="shared" si="142"/>
        <v>0</v>
      </c>
      <c r="BU136" s="126">
        <f t="shared" si="143"/>
        <v>-216.66666666666666</v>
      </c>
      <c r="BV136" s="126">
        <f t="shared" si="144"/>
        <v>0</v>
      </c>
      <c r="BW136" s="126">
        <f t="shared" si="145"/>
        <v>0</v>
      </c>
      <c r="BX136" s="126">
        <f t="shared" si="146"/>
        <v>0</v>
      </c>
      <c r="BY136" s="126">
        <f t="shared" si="147"/>
        <v>0</v>
      </c>
      <c r="BZ136" s="126">
        <f t="shared" si="148"/>
        <v>-325</v>
      </c>
      <c r="CA136" s="126">
        <f t="shared" si="149"/>
        <v>0</v>
      </c>
      <c r="CB136" s="126">
        <f t="shared" si="150"/>
        <v>0</v>
      </c>
      <c r="CC136" s="126">
        <f t="shared" si="151"/>
        <v>0</v>
      </c>
      <c r="CD136" s="126">
        <f t="shared" si="152"/>
        <v>0</v>
      </c>
      <c r="CE136" s="126">
        <f t="shared" si="153"/>
        <v>-433.33333333333331</v>
      </c>
      <c r="CF136" s="126">
        <f t="shared" si="154"/>
        <v>0</v>
      </c>
      <c r="CG136" s="126">
        <f t="shared" si="155"/>
        <v>0</v>
      </c>
      <c r="CH136" s="126">
        <f t="shared" si="156"/>
        <v>0</v>
      </c>
      <c r="CI136" s="126">
        <f t="shared" si="157"/>
        <v>0</v>
      </c>
      <c r="CJ136" s="126">
        <f t="shared" si="158"/>
        <v>-541.66666666666663</v>
      </c>
      <c r="CK136" s="126">
        <f t="shared" si="159"/>
        <v>0</v>
      </c>
      <c r="CL136" s="126">
        <f t="shared" si="160"/>
        <v>0</v>
      </c>
      <c r="CM136" s="126">
        <f t="shared" si="161"/>
        <v>0</v>
      </c>
      <c r="CN136" s="126">
        <f t="shared" si="162"/>
        <v>0</v>
      </c>
      <c r="CO136" s="126">
        <f t="shared" si="163"/>
        <v>-650</v>
      </c>
      <c r="CP136" s="126">
        <f t="shared" si="164"/>
        <v>0</v>
      </c>
      <c r="CQ136" s="126">
        <f t="shared" si="165"/>
        <v>0</v>
      </c>
      <c r="CR136" s="126">
        <f t="shared" si="166"/>
        <v>0</v>
      </c>
      <c r="CS136" s="126">
        <f t="shared" si="167"/>
        <v>0</v>
      </c>
      <c r="CT136" s="126">
        <f t="shared" si="168"/>
        <v>-758.33333333333337</v>
      </c>
      <c r="CU136" s="126">
        <f t="shared" si="169"/>
        <v>0</v>
      </c>
      <c r="CV136" s="126">
        <f t="shared" si="170"/>
        <v>0</v>
      </c>
      <c r="CW136" s="126">
        <f t="shared" si="171"/>
        <v>0</v>
      </c>
      <c r="CX136" s="126">
        <f t="shared" si="172"/>
        <v>0</v>
      </c>
      <c r="CY136" s="126">
        <f t="shared" si="173"/>
        <v>-866.66666666666674</v>
      </c>
      <c r="CZ136" s="126">
        <f t="shared" si="174"/>
        <v>0</v>
      </c>
      <c r="DA136" s="126">
        <f t="shared" si="175"/>
        <v>0</v>
      </c>
      <c r="DB136" s="126">
        <f t="shared" si="176"/>
        <v>0</v>
      </c>
      <c r="DC136" s="126">
        <f t="shared" si="177"/>
        <v>0</v>
      </c>
      <c r="DD136" s="126">
        <f t="shared" si="178"/>
        <v>-975.00000000000011</v>
      </c>
      <c r="DE136" s="126">
        <f t="shared" si="179"/>
        <v>0</v>
      </c>
      <c r="DF136" s="126">
        <f t="shared" si="180"/>
        <v>0</v>
      </c>
      <c r="DG136" s="126">
        <f t="shared" si="181"/>
        <v>0</v>
      </c>
      <c r="DH136" s="126">
        <f t="shared" si="182"/>
        <v>0</v>
      </c>
      <c r="DI136" s="126">
        <f t="shared" si="183"/>
        <v>-1083.3333333333335</v>
      </c>
      <c r="DJ136" s="126">
        <f t="shared" si="184"/>
        <v>0</v>
      </c>
      <c r="DK136" s="126">
        <f t="shared" si="185"/>
        <v>0</v>
      </c>
      <c r="DL136" s="126">
        <f t="shared" si="186"/>
        <v>0</v>
      </c>
      <c r="DM136" s="126">
        <f t="shared" si="187"/>
        <v>0</v>
      </c>
      <c r="DN136" s="126">
        <f t="shared" si="188"/>
        <v>-1191.6666666666667</v>
      </c>
      <c r="DO136" s="126">
        <f t="shared" si="189"/>
        <v>0</v>
      </c>
      <c r="DP136" s="126">
        <f t="shared" si="190"/>
        <v>0</v>
      </c>
      <c r="DQ136" s="126">
        <f t="shared" si="191"/>
        <v>0</v>
      </c>
      <c r="DR136" s="126">
        <f t="shared" si="192"/>
        <v>0</v>
      </c>
      <c r="DS136" s="126">
        <f t="shared" si="193"/>
        <v>-1300</v>
      </c>
      <c r="DT136" s="126">
        <f t="shared" si="194"/>
        <v>0</v>
      </c>
      <c r="DU136" s="126">
        <f t="shared" si="195"/>
        <v>0</v>
      </c>
      <c r="DV136" s="126">
        <f t="shared" si="196"/>
        <v>0</v>
      </c>
      <c r="DW136" s="126">
        <f t="shared" si="197"/>
        <v>0</v>
      </c>
      <c r="DX136" s="119"/>
    </row>
    <row r="137" spans="1:131" customFormat="1" ht="15" customHeight="1" x14ac:dyDescent="0.2">
      <c r="A137" s="163" t="s">
        <v>438</v>
      </c>
      <c r="B137" s="180" t="s">
        <v>416</v>
      </c>
      <c r="C137" s="180" t="s">
        <v>429</v>
      </c>
      <c r="D137" s="180" t="s">
        <v>265</v>
      </c>
      <c r="E137" s="180">
        <v>1</v>
      </c>
      <c r="F137" s="180">
        <v>1300</v>
      </c>
      <c r="G137" s="179">
        <v>-1300</v>
      </c>
      <c r="H137" s="179">
        <v>-1300</v>
      </c>
      <c r="I137" s="201"/>
      <c r="J137" s="151" t="s">
        <v>80</v>
      </c>
      <c r="K137" s="151">
        <v>8.3333333333333329E-2</v>
      </c>
      <c r="L137" s="151">
        <v>8.3333333333333329E-2</v>
      </c>
      <c r="M137" s="151">
        <v>8.3333333333333329E-2</v>
      </c>
      <c r="N137" s="151">
        <v>8.3333333333333329E-2</v>
      </c>
      <c r="O137" s="151">
        <v>8.3333333333333329E-2</v>
      </c>
      <c r="P137" s="151">
        <v>8.3333333333333329E-2</v>
      </c>
      <c r="Q137" s="151">
        <v>8.3333333333333329E-2</v>
      </c>
      <c r="R137" s="151">
        <v>8.3333333333333329E-2</v>
      </c>
      <c r="S137" s="151">
        <v>8.3333333333333329E-2</v>
      </c>
      <c r="T137" s="151">
        <v>8.3333333333333329E-2</v>
      </c>
      <c r="U137" s="151">
        <v>8.3333333333333329E-2</v>
      </c>
      <c r="V137" s="151">
        <v>8.3333333333333329E-2</v>
      </c>
      <c r="W137" s="152">
        <v>1</v>
      </c>
      <c r="X137" s="157">
        <v>-108.33333333333333</v>
      </c>
      <c r="Y137" s="157">
        <v>-108.33333333333333</v>
      </c>
      <c r="Z137" s="157">
        <v>-108.33333333333333</v>
      </c>
      <c r="AA137" s="157">
        <v>-108.33333333333333</v>
      </c>
      <c r="AB137" s="157">
        <v>-108.33333333333333</v>
      </c>
      <c r="AC137" s="157">
        <v>-108.33333333333333</v>
      </c>
      <c r="AD137" s="157">
        <v>-108.33333333333333</v>
      </c>
      <c r="AE137" s="157">
        <v>-108.33333333333333</v>
      </c>
      <c r="AF137" s="157">
        <v>-108.33333333333333</v>
      </c>
      <c r="AG137" s="157">
        <v>-108.33333333333333</v>
      </c>
      <c r="AH137" s="157">
        <v>-108.33333333333333</v>
      </c>
      <c r="AI137" s="157">
        <v>-108.33333333333333</v>
      </c>
      <c r="AJ137" s="151">
        <v>1</v>
      </c>
      <c r="AK137" s="151"/>
      <c r="AL137" s="151"/>
      <c r="AM137" s="151"/>
      <c r="AN137" s="151"/>
      <c r="AO137" s="151"/>
      <c r="AP137" s="151"/>
      <c r="AQ137" s="151"/>
      <c r="AR137" s="151"/>
      <c r="AS137" s="152">
        <v>1</v>
      </c>
      <c r="AT137" s="159">
        <v>-1300</v>
      </c>
      <c r="AU137" s="159">
        <v>0</v>
      </c>
      <c r="AV137" s="159">
        <v>0</v>
      </c>
      <c r="AW137" s="159">
        <v>0</v>
      </c>
      <c r="AX137" s="159">
        <v>0</v>
      </c>
      <c r="AY137" s="159">
        <v>0</v>
      </c>
      <c r="AZ137" s="159">
        <v>0</v>
      </c>
      <c r="BA137" s="159">
        <v>0</v>
      </c>
      <c r="BB137" s="159">
        <v>0</v>
      </c>
      <c r="BC137" s="159">
        <v>-1300</v>
      </c>
      <c r="BD137" s="160">
        <v>-1300</v>
      </c>
      <c r="BE137" s="160">
        <v>0</v>
      </c>
      <c r="BF137" s="160">
        <v>0</v>
      </c>
      <c r="BG137" s="160">
        <v>0</v>
      </c>
      <c r="BH137" s="160">
        <v>0</v>
      </c>
      <c r="BI137" s="151">
        <v>60423000</v>
      </c>
      <c r="BJ137" s="122" t="s">
        <v>865</v>
      </c>
      <c r="BK137" s="145">
        <f>+IF('FEUILLE 1'!$BJ137="",SUMIFS('FEUILLE 2'!$P:$P,'FEUILLE 2'!$C:$C,"BLF",'FEUILLE 2'!$K:$K,'FEUILLE 1'!$J137),SUMIFS('FEUILLE 2'!$P:$P,'FEUILLE 2'!$C:$C,"BLF",'FEUILLE 2'!$K:$K,'FEUILLE 1'!$J137,'FEUILLE 2'!$B:$B,'FEUILLE 1'!$BJ137))</f>
        <v>0</v>
      </c>
      <c r="BL137" s="197">
        <f t="shared" si="134"/>
        <v>-325</v>
      </c>
      <c r="BM137" s="145"/>
      <c r="BN137" s="145"/>
      <c r="BO137" s="147"/>
      <c r="BP137" s="126">
        <f t="shared" si="138"/>
        <v>-108.33333333333333</v>
      </c>
      <c r="BQ137" s="126">
        <f t="shared" si="139"/>
        <v>0</v>
      </c>
      <c r="BR137" s="126">
        <f t="shared" si="140"/>
        <v>0</v>
      </c>
      <c r="BS137" s="126">
        <f t="shared" si="141"/>
        <v>0</v>
      </c>
      <c r="BT137" s="126">
        <f t="shared" si="142"/>
        <v>0</v>
      </c>
      <c r="BU137" s="126">
        <f t="shared" si="143"/>
        <v>-216.66666666666666</v>
      </c>
      <c r="BV137" s="126">
        <f t="shared" si="144"/>
        <v>0</v>
      </c>
      <c r="BW137" s="126">
        <f t="shared" si="145"/>
        <v>0</v>
      </c>
      <c r="BX137" s="126">
        <f t="shared" si="146"/>
        <v>0</v>
      </c>
      <c r="BY137" s="126">
        <f t="shared" si="147"/>
        <v>0</v>
      </c>
      <c r="BZ137" s="126">
        <f t="shared" si="148"/>
        <v>-325</v>
      </c>
      <c r="CA137" s="126">
        <f t="shared" si="149"/>
        <v>0</v>
      </c>
      <c r="CB137" s="126">
        <f t="shared" si="150"/>
        <v>0</v>
      </c>
      <c r="CC137" s="126">
        <f t="shared" si="151"/>
        <v>0</v>
      </c>
      <c r="CD137" s="126">
        <f t="shared" si="152"/>
        <v>0</v>
      </c>
      <c r="CE137" s="126">
        <f t="shared" si="153"/>
        <v>-433.33333333333331</v>
      </c>
      <c r="CF137" s="126">
        <f t="shared" si="154"/>
        <v>0</v>
      </c>
      <c r="CG137" s="126">
        <f t="shared" si="155"/>
        <v>0</v>
      </c>
      <c r="CH137" s="126">
        <f t="shared" si="156"/>
        <v>0</v>
      </c>
      <c r="CI137" s="126">
        <f t="shared" si="157"/>
        <v>0</v>
      </c>
      <c r="CJ137" s="126">
        <f t="shared" si="158"/>
        <v>-541.66666666666663</v>
      </c>
      <c r="CK137" s="126">
        <f t="shared" si="159"/>
        <v>0</v>
      </c>
      <c r="CL137" s="126">
        <f t="shared" si="160"/>
        <v>0</v>
      </c>
      <c r="CM137" s="126">
        <f t="shared" si="161"/>
        <v>0</v>
      </c>
      <c r="CN137" s="126">
        <f t="shared" si="162"/>
        <v>0</v>
      </c>
      <c r="CO137" s="126">
        <f t="shared" si="163"/>
        <v>-650</v>
      </c>
      <c r="CP137" s="126">
        <f t="shared" si="164"/>
        <v>0</v>
      </c>
      <c r="CQ137" s="126">
        <f t="shared" si="165"/>
        <v>0</v>
      </c>
      <c r="CR137" s="126">
        <f t="shared" si="166"/>
        <v>0</v>
      </c>
      <c r="CS137" s="126">
        <f t="shared" si="167"/>
        <v>0</v>
      </c>
      <c r="CT137" s="126">
        <f t="shared" si="168"/>
        <v>-758.33333333333337</v>
      </c>
      <c r="CU137" s="126">
        <f t="shared" si="169"/>
        <v>0</v>
      </c>
      <c r="CV137" s="126">
        <f t="shared" si="170"/>
        <v>0</v>
      </c>
      <c r="CW137" s="126">
        <f t="shared" si="171"/>
        <v>0</v>
      </c>
      <c r="CX137" s="126">
        <f t="shared" si="172"/>
        <v>0</v>
      </c>
      <c r="CY137" s="126">
        <f t="shared" si="173"/>
        <v>-866.66666666666674</v>
      </c>
      <c r="CZ137" s="126">
        <f t="shared" si="174"/>
        <v>0</v>
      </c>
      <c r="DA137" s="126">
        <f t="shared" si="175"/>
        <v>0</v>
      </c>
      <c r="DB137" s="126">
        <f t="shared" si="176"/>
        <v>0</v>
      </c>
      <c r="DC137" s="126">
        <f t="shared" si="177"/>
        <v>0</v>
      </c>
      <c r="DD137" s="126">
        <f t="shared" si="178"/>
        <v>-975.00000000000011</v>
      </c>
      <c r="DE137" s="126">
        <f t="shared" si="179"/>
        <v>0</v>
      </c>
      <c r="DF137" s="126">
        <f t="shared" si="180"/>
        <v>0</v>
      </c>
      <c r="DG137" s="126">
        <f t="shared" si="181"/>
        <v>0</v>
      </c>
      <c r="DH137" s="126">
        <f t="shared" si="182"/>
        <v>0</v>
      </c>
      <c r="DI137" s="126">
        <f t="shared" si="183"/>
        <v>-1083.3333333333335</v>
      </c>
      <c r="DJ137" s="126">
        <f t="shared" si="184"/>
        <v>0</v>
      </c>
      <c r="DK137" s="126">
        <f t="shared" si="185"/>
        <v>0</v>
      </c>
      <c r="DL137" s="126">
        <f t="shared" si="186"/>
        <v>0</v>
      </c>
      <c r="DM137" s="126">
        <f t="shared" si="187"/>
        <v>0</v>
      </c>
      <c r="DN137" s="126">
        <f t="shared" si="188"/>
        <v>-1191.6666666666667</v>
      </c>
      <c r="DO137" s="126">
        <f t="shared" si="189"/>
        <v>0</v>
      </c>
      <c r="DP137" s="126">
        <f t="shared" si="190"/>
        <v>0</v>
      </c>
      <c r="DQ137" s="126">
        <f t="shared" si="191"/>
        <v>0</v>
      </c>
      <c r="DR137" s="126">
        <f t="shared" si="192"/>
        <v>0</v>
      </c>
      <c r="DS137" s="126">
        <f t="shared" si="193"/>
        <v>-1300</v>
      </c>
      <c r="DT137" s="126">
        <f t="shared" si="194"/>
        <v>0</v>
      </c>
      <c r="DU137" s="126">
        <f t="shared" si="195"/>
        <v>0</v>
      </c>
      <c r="DV137" s="126">
        <f t="shared" si="196"/>
        <v>0</v>
      </c>
      <c r="DW137" s="126">
        <f t="shared" si="197"/>
        <v>0</v>
      </c>
      <c r="DX137" s="119"/>
    </row>
    <row r="138" spans="1:131" customFormat="1" ht="15" customHeight="1" x14ac:dyDescent="0.2">
      <c r="A138" s="163" t="s">
        <v>439</v>
      </c>
      <c r="B138" s="180" t="s">
        <v>416</v>
      </c>
      <c r="C138" s="180" t="s">
        <v>429</v>
      </c>
      <c r="D138" s="180" t="s">
        <v>265</v>
      </c>
      <c r="E138" s="180">
        <v>1</v>
      </c>
      <c r="F138" s="180">
        <v>6750.31</v>
      </c>
      <c r="G138" s="179">
        <v>-6750.31</v>
      </c>
      <c r="H138" s="179">
        <v>-6750.3099999999986</v>
      </c>
      <c r="I138" s="201"/>
      <c r="J138" s="151" t="s">
        <v>80</v>
      </c>
      <c r="K138" s="151">
        <v>8.3333333333333329E-2</v>
      </c>
      <c r="L138" s="151">
        <v>8.3333333333333329E-2</v>
      </c>
      <c r="M138" s="151">
        <v>8.3333333333333329E-2</v>
      </c>
      <c r="N138" s="151">
        <v>8.3333333333333329E-2</v>
      </c>
      <c r="O138" s="151">
        <v>8.3333333333333329E-2</v>
      </c>
      <c r="P138" s="151">
        <v>8.3333333333333329E-2</v>
      </c>
      <c r="Q138" s="151">
        <v>8.3333333333333329E-2</v>
      </c>
      <c r="R138" s="151">
        <v>8.3333333333333329E-2</v>
      </c>
      <c r="S138" s="151">
        <v>8.3333333333333329E-2</v>
      </c>
      <c r="T138" s="151">
        <v>8.3333333333333329E-2</v>
      </c>
      <c r="U138" s="151">
        <v>8.3333333333333329E-2</v>
      </c>
      <c r="V138" s="151">
        <v>8.3333333333333329E-2</v>
      </c>
      <c r="W138" s="152">
        <v>1</v>
      </c>
      <c r="X138" s="157">
        <v>-562.52583333333337</v>
      </c>
      <c r="Y138" s="157">
        <v>-562.52583333333337</v>
      </c>
      <c r="Z138" s="157">
        <v>-562.52583333333337</v>
      </c>
      <c r="AA138" s="157">
        <v>-562.52583333333337</v>
      </c>
      <c r="AB138" s="157">
        <v>-562.52583333333337</v>
      </c>
      <c r="AC138" s="157">
        <v>-562.52583333333337</v>
      </c>
      <c r="AD138" s="157">
        <v>-562.52583333333337</v>
      </c>
      <c r="AE138" s="157">
        <v>-562.52583333333337</v>
      </c>
      <c r="AF138" s="157">
        <v>-562.52583333333337</v>
      </c>
      <c r="AG138" s="157">
        <v>-562.52583333333337</v>
      </c>
      <c r="AH138" s="157">
        <v>-562.52583333333337</v>
      </c>
      <c r="AI138" s="157">
        <v>-562.52583333333337</v>
      </c>
      <c r="AJ138" s="151"/>
      <c r="AK138" s="151">
        <v>1</v>
      </c>
      <c r="AL138" s="151"/>
      <c r="AM138" s="151"/>
      <c r="AN138" s="151"/>
      <c r="AO138" s="151"/>
      <c r="AP138" s="151"/>
      <c r="AQ138" s="151"/>
      <c r="AR138" s="151"/>
      <c r="AS138" s="152">
        <v>1</v>
      </c>
      <c r="AT138" s="159">
        <v>0</v>
      </c>
      <c r="AU138" s="159">
        <v>-6750.31</v>
      </c>
      <c r="AV138" s="159">
        <v>0</v>
      </c>
      <c r="AW138" s="159">
        <v>0</v>
      </c>
      <c r="AX138" s="159">
        <v>0</v>
      </c>
      <c r="AY138" s="159">
        <v>0</v>
      </c>
      <c r="AZ138" s="159">
        <v>0</v>
      </c>
      <c r="BA138" s="159">
        <v>0</v>
      </c>
      <c r="BB138" s="159">
        <v>0</v>
      </c>
      <c r="BC138" s="159">
        <v>-6750.31</v>
      </c>
      <c r="BD138" s="160">
        <v>0</v>
      </c>
      <c r="BE138" s="160">
        <v>0</v>
      </c>
      <c r="BF138" s="160">
        <v>-6750.31</v>
      </c>
      <c r="BG138" s="160">
        <v>0</v>
      </c>
      <c r="BH138" s="160">
        <v>0</v>
      </c>
      <c r="BI138" s="151">
        <v>60423000</v>
      </c>
      <c r="BJ138" s="122" t="s">
        <v>859</v>
      </c>
      <c r="BK138" s="145">
        <f>+IF('FEUILLE 1'!$BJ138="",SUMIFS('FEUILLE 2'!$P:$P,'FEUILLE 2'!$C:$C,"BLF",'FEUILLE 2'!$K:$K,'FEUILLE 1'!$J138),SUMIFS('FEUILLE 2'!$P:$P,'FEUILLE 2'!$C:$C,"BLF",'FEUILLE 2'!$K:$K,'FEUILLE 1'!$J138,'FEUILLE 2'!$B:$B,'FEUILLE 1'!$BJ138))</f>
        <v>0</v>
      </c>
      <c r="BL138" s="197">
        <f t="shared" si="134"/>
        <v>-1687.5775000000001</v>
      </c>
      <c r="BM138" s="145"/>
      <c r="BN138" s="145"/>
      <c r="BO138" s="147"/>
      <c r="BP138" s="126">
        <f t="shared" si="138"/>
        <v>0</v>
      </c>
      <c r="BQ138" s="126">
        <f t="shared" si="139"/>
        <v>0</v>
      </c>
      <c r="BR138" s="126">
        <f t="shared" si="140"/>
        <v>-562.52583333333337</v>
      </c>
      <c r="BS138" s="126">
        <f t="shared" si="141"/>
        <v>0</v>
      </c>
      <c r="BT138" s="126">
        <f t="shared" si="142"/>
        <v>0</v>
      </c>
      <c r="BU138" s="126">
        <f t="shared" si="143"/>
        <v>0</v>
      </c>
      <c r="BV138" s="126">
        <f t="shared" si="144"/>
        <v>0</v>
      </c>
      <c r="BW138" s="126">
        <f t="shared" si="145"/>
        <v>-1125.0516666666667</v>
      </c>
      <c r="BX138" s="126">
        <f t="shared" si="146"/>
        <v>0</v>
      </c>
      <c r="BY138" s="126">
        <f t="shared" si="147"/>
        <v>0</v>
      </c>
      <c r="BZ138" s="126">
        <f t="shared" si="148"/>
        <v>0</v>
      </c>
      <c r="CA138" s="126">
        <f t="shared" si="149"/>
        <v>0</v>
      </c>
      <c r="CB138" s="126">
        <f t="shared" si="150"/>
        <v>-1687.5775000000001</v>
      </c>
      <c r="CC138" s="126">
        <f t="shared" si="151"/>
        <v>0</v>
      </c>
      <c r="CD138" s="126">
        <f t="shared" si="152"/>
        <v>0</v>
      </c>
      <c r="CE138" s="126">
        <f t="shared" si="153"/>
        <v>0</v>
      </c>
      <c r="CF138" s="126">
        <f t="shared" si="154"/>
        <v>0</v>
      </c>
      <c r="CG138" s="126">
        <f t="shared" si="155"/>
        <v>-2250.1033333333335</v>
      </c>
      <c r="CH138" s="126">
        <f t="shared" si="156"/>
        <v>0</v>
      </c>
      <c r="CI138" s="126">
        <f t="shared" si="157"/>
        <v>0</v>
      </c>
      <c r="CJ138" s="126">
        <f t="shared" si="158"/>
        <v>0</v>
      </c>
      <c r="CK138" s="126">
        <f t="shared" si="159"/>
        <v>0</v>
      </c>
      <c r="CL138" s="126">
        <f t="shared" si="160"/>
        <v>-2812.6291666666666</v>
      </c>
      <c r="CM138" s="126">
        <f t="shared" si="161"/>
        <v>0</v>
      </c>
      <c r="CN138" s="126">
        <f t="shared" si="162"/>
        <v>0</v>
      </c>
      <c r="CO138" s="126">
        <f t="shared" si="163"/>
        <v>0</v>
      </c>
      <c r="CP138" s="126">
        <f t="shared" si="164"/>
        <v>0</v>
      </c>
      <c r="CQ138" s="126">
        <f t="shared" si="165"/>
        <v>-3375.1549999999997</v>
      </c>
      <c r="CR138" s="126">
        <f t="shared" si="166"/>
        <v>0</v>
      </c>
      <c r="CS138" s="126">
        <f t="shared" si="167"/>
        <v>0</v>
      </c>
      <c r="CT138" s="126">
        <f t="shared" si="168"/>
        <v>0</v>
      </c>
      <c r="CU138" s="126">
        <f t="shared" si="169"/>
        <v>0</v>
      </c>
      <c r="CV138" s="126">
        <f t="shared" si="170"/>
        <v>-3937.6808333333329</v>
      </c>
      <c r="CW138" s="126">
        <f t="shared" si="171"/>
        <v>0</v>
      </c>
      <c r="CX138" s="126">
        <f t="shared" si="172"/>
        <v>0</v>
      </c>
      <c r="CY138" s="126">
        <f t="shared" si="173"/>
        <v>0</v>
      </c>
      <c r="CZ138" s="126">
        <f t="shared" si="174"/>
        <v>0</v>
      </c>
      <c r="DA138" s="126">
        <f t="shared" si="175"/>
        <v>-4500.206666666666</v>
      </c>
      <c r="DB138" s="126">
        <f t="shared" si="176"/>
        <v>0</v>
      </c>
      <c r="DC138" s="126">
        <f t="shared" si="177"/>
        <v>0</v>
      </c>
      <c r="DD138" s="126">
        <f t="shared" si="178"/>
        <v>0</v>
      </c>
      <c r="DE138" s="126">
        <f t="shared" si="179"/>
        <v>0</v>
      </c>
      <c r="DF138" s="126">
        <f t="shared" si="180"/>
        <v>-5062.7324999999992</v>
      </c>
      <c r="DG138" s="126">
        <f t="shared" si="181"/>
        <v>0</v>
      </c>
      <c r="DH138" s="126">
        <f t="shared" si="182"/>
        <v>0</v>
      </c>
      <c r="DI138" s="126">
        <f t="shared" si="183"/>
        <v>0</v>
      </c>
      <c r="DJ138" s="126">
        <f t="shared" si="184"/>
        <v>0</v>
      </c>
      <c r="DK138" s="126">
        <f t="shared" si="185"/>
        <v>-5625.2583333333323</v>
      </c>
      <c r="DL138" s="126">
        <f t="shared" si="186"/>
        <v>0</v>
      </c>
      <c r="DM138" s="126">
        <f t="shared" si="187"/>
        <v>0</v>
      </c>
      <c r="DN138" s="126">
        <f t="shared" si="188"/>
        <v>0</v>
      </c>
      <c r="DO138" s="126">
        <f t="shared" si="189"/>
        <v>0</v>
      </c>
      <c r="DP138" s="126">
        <f t="shared" si="190"/>
        <v>-6187.7841666666654</v>
      </c>
      <c r="DQ138" s="126">
        <f t="shared" si="191"/>
        <v>0</v>
      </c>
      <c r="DR138" s="126">
        <f t="shared" si="192"/>
        <v>0</v>
      </c>
      <c r="DS138" s="126">
        <f t="shared" si="193"/>
        <v>0</v>
      </c>
      <c r="DT138" s="126">
        <f t="shared" si="194"/>
        <v>0</v>
      </c>
      <c r="DU138" s="126">
        <f t="shared" si="195"/>
        <v>-6750.3099999999986</v>
      </c>
      <c r="DV138" s="126">
        <f t="shared" si="196"/>
        <v>0</v>
      </c>
      <c r="DW138" s="126">
        <f t="shared" si="197"/>
        <v>0</v>
      </c>
      <c r="DX138" s="119"/>
    </row>
    <row r="139" spans="1:131" customFormat="1" ht="15" customHeight="1" x14ac:dyDescent="0.2">
      <c r="A139" s="163" t="s">
        <v>440</v>
      </c>
      <c r="B139" s="180" t="s">
        <v>416</v>
      </c>
      <c r="C139" s="180" t="s">
        <v>429</v>
      </c>
      <c r="D139" s="180" t="s">
        <v>265</v>
      </c>
      <c r="E139" s="180">
        <v>1</v>
      </c>
      <c r="F139" s="180">
        <v>4854.83</v>
      </c>
      <c r="G139" s="179">
        <v>-4854.83</v>
      </c>
      <c r="H139" s="179">
        <v>-4854.83</v>
      </c>
      <c r="I139" s="201"/>
      <c r="J139" s="151" t="s">
        <v>80</v>
      </c>
      <c r="K139" s="151">
        <v>8.3333333333333329E-2</v>
      </c>
      <c r="L139" s="151">
        <v>8.3333333333333329E-2</v>
      </c>
      <c r="M139" s="151">
        <v>8.3333333333333329E-2</v>
      </c>
      <c r="N139" s="151">
        <v>8.3333333333333329E-2</v>
      </c>
      <c r="O139" s="151">
        <v>8.3333333333333329E-2</v>
      </c>
      <c r="P139" s="151">
        <v>8.3333333333333329E-2</v>
      </c>
      <c r="Q139" s="151">
        <v>8.3333333333333329E-2</v>
      </c>
      <c r="R139" s="151">
        <v>8.3333333333333329E-2</v>
      </c>
      <c r="S139" s="151">
        <v>8.3333333333333329E-2</v>
      </c>
      <c r="T139" s="151">
        <v>8.3333333333333329E-2</v>
      </c>
      <c r="U139" s="151">
        <v>8.3333333333333329E-2</v>
      </c>
      <c r="V139" s="151">
        <v>8.3333333333333329E-2</v>
      </c>
      <c r="W139" s="152">
        <v>1</v>
      </c>
      <c r="X139" s="157">
        <v>-404.56916666666666</v>
      </c>
      <c r="Y139" s="157">
        <v>-404.56916666666666</v>
      </c>
      <c r="Z139" s="157">
        <v>-404.56916666666666</v>
      </c>
      <c r="AA139" s="157">
        <v>-404.56916666666666</v>
      </c>
      <c r="AB139" s="157">
        <v>-404.56916666666666</v>
      </c>
      <c r="AC139" s="157">
        <v>-404.56916666666666</v>
      </c>
      <c r="AD139" s="157">
        <v>-404.56916666666666</v>
      </c>
      <c r="AE139" s="157">
        <v>-404.56916666666666</v>
      </c>
      <c r="AF139" s="157">
        <v>-404.56916666666666</v>
      </c>
      <c r="AG139" s="157">
        <v>-404.56916666666666</v>
      </c>
      <c r="AH139" s="157">
        <v>-404.56916666666666</v>
      </c>
      <c r="AI139" s="157">
        <v>-404.56916666666666</v>
      </c>
      <c r="AJ139" s="151"/>
      <c r="AK139" s="151"/>
      <c r="AL139" s="151">
        <v>1</v>
      </c>
      <c r="AM139" s="151"/>
      <c r="AN139" s="151"/>
      <c r="AO139" s="151"/>
      <c r="AP139" s="151"/>
      <c r="AQ139" s="151"/>
      <c r="AR139" s="151"/>
      <c r="AS139" s="152">
        <v>1</v>
      </c>
      <c r="AT139" s="159">
        <v>0</v>
      </c>
      <c r="AU139" s="159">
        <v>0</v>
      </c>
      <c r="AV139" s="159">
        <v>-4854.83</v>
      </c>
      <c r="AW139" s="159">
        <v>0</v>
      </c>
      <c r="AX139" s="159">
        <v>0</v>
      </c>
      <c r="AY139" s="159">
        <v>0</v>
      </c>
      <c r="AZ139" s="159">
        <v>0</v>
      </c>
      <c r="BA139" s="159">
        <v>0</v>
      </c>
      <c r="BB139" s="159">
        <v>0</v>
      </c>
      <c r="BC139" s="159">
        <v>-4854.83</v>
      </c>
      <c r="BD139" s="160">
        <v>0</v>
      </c>
      <c r="BE139" s="160">
        <v>0</v>
      </c>
      <c r="BF139" s="160">
        <v>-4854.83</v>
      </c>
      <c r="BG139" s="160">
        <v>0</v>
      </c>
      <c r="BH139" s="160">
        <v>0</v>
      </c>
      <c r="BI139" s="151">
        <v>60423000</v>
      </c>
      <c r="BJ139" s="122" t="s">
        <v>867</v>
      </c>
      <c r="BK139" s="145">
        <f>+IF('FEUILLE 1'!$BJ139="",SUMIFS('FEUILLE 2'!$P:$P,'FEUILLE 2'!$C:$C,"BLF",'FEUILLE 2'!$K:$K,'FEUILLE 1'!$J139),SUMIFS('FEUILLE 2'!$P:$P,'FEUILLE 2'!$C:$C,"BLF",'FEUILLE 2'!$K:$K,'FEUILLE 1'!$J139,'FEUILLE 2'!$B:$B,'FEUILLE 1'!$BJ139))</f>
        <v>0</v>
      </c>
      <c r="BL139" s="197">
        <f t="shared" si="134"/>
        <v>-1213.7075</v>
      </c>
      <c r="BM139" s="145"/>
      <c r="BN139" s="145"/>
      <c r="BO139" s="147"/>
      <c r="BP139" s="126">
        <f t="shared" si="138"/>
        <v>0</v>
      </c>
      <c r="BQ139" s="126">
        <f t="shared" si="139"/>
        <v>0</v>
      </c>
      <c r="BR139" s="126">
        <f t="shared" si="140"/>
        <v>-404.56916666666666</v>
      </c>
      <c r="BS139" s="126">
        <f t="shared" si="141"/>
        <v>0</v>
      </c>
      <c r="BT139" s="126">
        <f t="shared" si="142"/>
        <v>0</v>
      </c>
      <c r="BU139" s="126">
        <f t="shared" si="143"/>
        <v>0</v>
      </c>
      <c r="BV139" s="126">
        <f t="shared" si="144"/>
        <v>0</v>
      </c>
      <c r="BW139" s="126">
        <f t="shared" si="145"/>
        <v>-809.13833333333332</v>
      </c>
      <c r="BX139" s="126">
        <f t="shared" si="146"/>
        <v>0</v>
      </c>
      <c r="BY139" s="126">
        <f t="shared" si="147"/>
        <v>0</v>
      </c>
      <c r="BZ139" s="126">
        <f t="shared" si="148"/>
        <v>0</v>
      </c>
      <c r="CA139" s="126">
        <f t="shared" si="149"/>
        <v>0</v>
      </c>
      <c r="CB139" s="126">
        <f t="shared" si="150"/>
        <v>-1213.7075</v>
      </c>
      <c r="CC139" s="126">
        <f t="shared" si="151"/>
        <v>0</v>
      </c>
      <c r="CD139" s="126">
        <f t="shared" si="152"/>
        <v>0</v>
      </c>
      <c r="CE139" s="126">
        <f t="shared" si="153"/>
        <v>0</v>
      </c>
      <c r="CF139" s="126">
        <f t="shared" si="154"/>
        <v>0</v>
      </c>
      <c r="CG139" s="126">
        <f t="shared" si="155"/>
        <v>-1618.2766666666666</v>
      </c>
      <c r="CH139" s="126">
        <f t="shared" si="156"/>
        <v>0</v>
      </c>
      <c r="CI139" s="126">
        <f t="shared" si="157"/>
        <v>0</v>
      </c>
      <c r="CJ139" s="126">
        <f t="shared" si="158"/>
        <v>0</v>
      </c>
      <c r="CK139" s="126">
        <f t="shared" si="159"/>
        <v>0</v>
      </c>
      <c r="CL139" s="126">
        <f t="shared" si="160"/>
        <v>-2022.8458333333333</v>
      </c>
      <c r="CM139" s="126">
        <f t="shared" si="161"/>
        <v>0</v>
      </c>
      <c r="CN139" s="126">
        <f t="shared" si="162"/>
        <v>0</v>
      </c>
      <c r="CO139" s="126">
        <f t="shared" si="163"/>
        <v>0</v>
      </c>
      <c r="CP139" s="126">
        <f t="shared" si="164"/>
        <v>0</v>
      </c>
      <c r="CQ139" s="126">
        <f t="shared" si="165"/>
        <v>-2427.415</v>
      </c>
      <c r="CR139" s="126">
        <f t="shared" si="166"/>
        <v>0</v>
      </c>
      <c r="CS139" s="126">
        <f t="shared" si="167"/>
        <v>0</v>
      </c>
      <c r="CT139" s="126">
        <f t="shared" si="168"/>
        <v>0</v>
      </c>
      <c r="CU139" s="126">
        <f t="shared" si="169"/>
        <v>0</v>
      </c>
      <c r="CV139" s="126">
        <f t="shared" si="170"/>
        <v>-2831.9841666666666</v>
      </c>
      <c r="CW139" s="126">
        <f t="shared" si="171"/>
        <v>0</v>
      </c>
      <c r="CX139" s="126">
        <f t="shared" si="172"/>
        <v>0</v>
      </c>
      <c r="CY139" s="126">
        <f t="shared" si="173"/>
        <v>0</v>
      </c>
      <c r="CZ139" s="126">
        <f t="shared" si="174"/>
        <v>0</v>
      </c>
      <c r="DA139" s="126">
        <f t="shared" si="175"/>
        <v>-3236.5533333333333</v>
      </c>
      <c r="DB139" s="126">
        <f t="shared" si="176"/>
        <v>0</v>
      </c>
      <c r="DC139" s="126">
        <f t="shared" si="177"/>
        <v>0</v>
      </c>
      <c r="DD139" s="126">
        <f t="shared" si="178"/>
        <v>0</v>
      </c>
      <c r="DE139" s="126">
        <f t="shared" si="179"/>
        <v>0</v>
      </c>
      <c r="DF139" s="126">
        <f t="shared" si="180"/>
        <v>-3641.1224999999999</v>
      </c>
      <c r="DG139" s="126">
        <f t="shared" si="181"/>
        <v>0</v>
      </c>
      <c r="DH139" s="126">
        <f t="shared" si="182"/>
        <v>0</v>
      </c>
      <c r="DI139" s="126">
        <f t="shared" si="183"/>
        <v>0</v>
      </c>
      <c r="DJ139" s="126">
        <f t="shared" si="184"/>
        <v>0</v>
      </c>
      <c r="DK139" s="126">
        <f t="shared" si="185"/>
        <v>-4045.6916666666666</v>
      </c>
      <c r="DL139" s="126">
        <f t="shared" si="186"/>
        <v>0</v>
      </c>
      <c r="DM139" s="126">
        <f t="shared" si="187"/>
        <v>0</v>
      </c>
      <c r="DN139" s="126">
        <f t="shared" si="188"/>
        <v>0</v>
      </c>
      <c r="DO139" s="126">
        <f t="shared" si="189"/>
        <v>0</v>
      </c>
      <c r="DP139" s="126">
        <f t="shared" si="190"/>
        <v>-4450.2608333333337</v>
      </c>
      <c r="DQ139" s="126">
        <f t="shared" si="191"/>
        <v>0</v>
      </c>
      <c r="DR139" s="126">
        <f t="shared" si="192"/>
        <v>0</v>
      </c>
      <c r="DS139" s="126">
        <f t="shared" si="193"/>
        <v>0</v>
      </c>
      <c r="DT139" s="126">
        <f t="shared" si="194"/>
        <v>0</v>
      </c>
      <c r="DU139" s="126">
        <f t="shared" si="195"/>
        <v>-4854.83</v>
      </c>
      <c r="DV139" s="126">
        <f t="shared" si="196"/>
        <v>0</v>
      </c>
      <c r="DW139" s="126">
        <f t="shared" si="197"/>
        <v>0</v>
      </c>
      <c r="DX139" s="119"/>
    </row>
    <row r="140" spans="1:131" customFormat="1" ht="15" customHeight="1" x14ac:dyDescent="0.2">
      <c r="A140" s="163" t="s">
        <v>441</v>
      </c>
      <c r="B140" s="180" t="s">
        <v>416</v>
      </c>
      <c r="C140" s="180" t="s">
        <v>429</v>
      </c>
      <c r="D140" s="180" t="s">
        <v>265</v>
      </c>
      <c r="E140" s="180">
        <v>1</v>
      </c>
      <c r="F140" s="180">
        <v>4552.55</v>
      </c>
      <c r="G140" s="179">
        <v>4457.3999999999996</v>
      </c>
      <c r="H140" s="179">
        <v>4457.3999999999987</v>
      </c>
      <c r="I140" s="201"/>
      <c r="J140" s="151" t="s">
        <v>80</v>
      </c>
      <c r="K140" s="151">
        <v>8.3333333333333329E-2</v>
      </c>
      <c r="L140" s="151">
        <v>8.3333333333333329E-2</v>
      </c>
      <c r="M140" s="151">
        <v>8.3333333333333329E-2</v>
      </c>
      <c r="N140" s="151">
        <v>8.3333333333333329E-2</v>
      </c>
      <c r="O140" s="151">
        <v>8.3333333333333329E-2</v>
      </c>
      <c r="P140" s="151">
        <v>8.3333333333333329E-2</v>
      </c>
      <c r="Q140" s="151">
        <v>8.3333333333333329E-2</v>
      </c>
      <c r="R140" s="151">
        <v>8.3333333333333329E-2</v>
      </c>
      <c r="S140" s="151">
        <v>8.3333333333333329E-2</v>
      </c>
      <c r="T140" s="151">
        <v>8.3333333333333329E-2</v>
      </c>
      <c r="U140" s="151">
        <v>8.3333333333333329E-2</v>
      </c>
      <c r="V140" s="151">
        <v>8.3333333333333329E-2</v>
      </c>
      <c r="W140" s="152">
        <v>1</v>
      </c>
      <c r="X140" s="157">
        <v>371.44999999999993</v>
      </c>
      <c r="Y140" s="157">
        <v>371.44999999999993</v>
      </c>
      <c r="Z140" s="157">
        <v>371.44999999999993</v>
      </c>
      <c r="AA140" s="157">
        <v>371.44999999999993</v>
      </c>
      <c r="AB140" s="157">
        <v>371.44999999999993</v>
      </c>
      <c r="AC140" s="157">
        <v>371.44999999999993</v>
      </c>
      <c r="AD140" s="157">
        <v>371.44999999999993</v>
      </c>
      <c r="AE140" s="157">
        <v>371.44999999999993</v>
      </c>
      <c r="AF140" s="157">
        <v>371.44999999999993</v>
      </c>
      <c r="AG140" s="157">
        <v>371.44999999999993</v>
      </c>
      <c r="AH140" s="157">
        <v>371.44999999999993</v>
      </c>
      <c r="AI140" s="157">
        <v>371.44999999999993</v>
      </c>
      <c r="AJ140" s="151"/>
      <c r="AK140" s="151"/>
      <c r="AL140" s="151"/>
      <c r="AM140" s="151">
        <v>1</v>
      </c>
      <c r="AN140" s="151"/>
      <c r="AO140" s="151"/>
      <c r="AP140" s="151"/>
      <c r="AQ140" s="151"/>
      <c r="AR140" s="151"/>
      <c r="AS140" s="152">
        <v>1</v>
      </c>
      <c r="AT140" s="159">
        <v>0</v>
      </c>
      <c r="AU140" s="159">
        <v>0</v>
      </c>
      <c r="AV140" s="159">
        <v>0</v>
      </c>
      <c r="AW140" s="159">
        <v>4457.3999999999996</v>
      </c>
      <c r="AX140" s="159">
        <v>0</v>
      </c>
      <c r="AY140" s="159">
        <v>0</v>
      </c>
      <c r="AZ140" s="159">
        <v>0</v>
      </c>
      <c r="BA140" s="159">
        <v>0</v>
      </c>
      <c r="BB140" s="159">
        <v>0</v>
      </c>
      <c r="BC140" s="159">
        <v>4457.3999999999996</v>
      </c>
      <c r="BD140" s="160">
        <v>0</v>
      </c>
      <c r="BE140" s="160">
        <v>0</v>
      </c>
      <c r="BF140" s="160">
        <v>4457.3999999999996</v>
      </c>
      <c r="BG140" s="160">
        <v>0</v>
      </c>
      <c r="BH140" s="160">
        <v>0</v>
      </c>
      <c r="BI140" s="151">
        <v>60423000</v>
      </c>
      <c r="BJ140" s="122" t="s">
        <v>860</v>
      </c>
      <c r="BK140" s="145">
        <f>+IF('FEUILLE 1'!$BJ140="",SUMIFS('FEUILLE 2'!$P:$P,'FEUILLE 2'!$C:$C,"BLF",'FEUILLE 2'!$K:$K,'FEUILLE 1'!$J140),SUMIFS('FEUILLE 2'!$P:$P,'FEUILLE 2'!$C:$C,"BLF",'FEUILLE 2'!$K:$K,'FEUILLE 1'!$J140,'FEUILLE 2'!$B:$B,'FEUILLE 1'!$BJ140))</f>
        <v>0</v>
      </c>
      <c r="BL140" s="197">
        <f t="shared" si="134"/>
        <v>1114.3499999999999</v>
      </c>
      <c r="BM140" s="145"/>
      <c r="BN140" s="145"/>
      <c r="BO140" s="147"/>
      <c r="BP140" s="126">
        <f t="shared" si="138"/>
        <v>0</v>
      </c>
      <c r="BQ140" s="126">
        <f t="shared" si="139"/>
        <v>0</v>
      </c>
      <c r="BR140" s="126">
        <f t="shared" si="140"/>
        <v>371.44999999999993</v>
      </c>
      <c r="BS140" s="126">
        <f t="shared" si="141"/>
        <v>0</v>
      </c>
      <c r="BT140" s="126">
        <f t="shared" si="142"/>
        <v>0</v>
      </c>
      <c r="BU140" s="126">
        <f t="shared" si="143"/>
        <v>0</v>
      </c>
      <c r="BV140" s="126">
        <f t="shared" si="144"/>
        <v>0</v>
      </c>
      <c r="BW140" s="126">
        <f t="shared" si="145"/>
        <v>742.89999999999986</v>
      </c>
      <c r="BX140" s="126">
        <f t="shared" si="146"/>
        <v>0</v>
      </c>
      <c r="BY140" s="126">
        <f t="shared" si="147"/>
        <v>0</v>
      </c>
      <c r="BZ140" s="126">
        <f t="shared" si="148"/>
        <v>0</v>
      </c>
      <c r="CA140" s="126">
        <f t="shared" si="149"/>
        <v>0</v>
      </c>
      <c r="CB140" s="126">
        <f t="shared" si="150"/>
        <v>1114.3499999999999</v>
      </c>
      <c r="CC140" s="126">
        <f t="shared" si="151"/>
        <v>0</v>
      </c>
      <c r="CD140" s="126">
        <f t="shared" si="152"/>
        <v>0</v>
      </c>
      <c r="CE140" s="126">
        <f t="shared" si="153"/>
        <v>0</v>
      </c>
      <c r="CF140" s="126">
        <f t="shared" si="154"/>
        <v>0</v>
      </c>
      <c r="CG140" s="126">
        <f t="shared" si="155"/>
        <v>1485.7999999999997</v>
      </c>
      <c r="CH140" s="126">
        <f t="shared" si="156"/>
        <v>0</v>
      </c>
      <c r="CI140" s="126">
        <f t="shared" si="157"/>
        <v>0</v>
      </c>
      <c r="CJ140" s="126">
        <f t="shared" si="158"/>
        <v>0</v>
      </c>
      <c r="CK140" s="126">
        <f t="shared" si="159"/>
        <v>0</v>
      </c>
      <c r="CL140" s="126">
        <f t="shared" si="160"/>
        <v>1857.2499999999995</v>
      </c>
      <c r="CM140" s="126">
        <f t="shared" si="161"/>
        <v>0</v>
      </c>
      <c r="CN140" s="126">
        <f t="shared" si="162"/>
        <v>0</v>
      </c>
      <c r="CO140" s="126">
        <f t="shared" si="163"/>
        <v>0</v>
      </c>
      <c r="CP140" s="126">
        <f t="shared" si="164"/>
        <v>0</v>
      </c>
      <c r="CQ140" s="126">
        <f t="shared" si="165"/>
        <v>2228.6999999999994</v>
      </c>
      <c r="CR140" s="126">
        <f t="shared" si="166"/>
        <v>0</v>
      </c>
      <c r="CS140" s="126">
        <f t="shared" si="167"/>
        <v>0</v>
      </c>
      <c r="CT140" s="126">
        <f t="shared" si="168"/>
        <v>0</v>
      </c>
      <c r="CU140" s="126">
        <f t="shared" si="169"/>
        <v>0</v>
      </c>
      <c r="CV140" s="126">
        <f t="shared" si="170"/>
        <v>2600.1499999999992</v>
      </c>
      <c r="CW140" s="126">
        <f t="shared" si="171"/>
        <v>0</v>
      </c>
      <c r="CX140" s="126">
        <f t="shared" si="172"/>
        <v>0</v>
      </c>
      <c r="CY140" s="126">
        <f t="shared" si="173"/>
        <v>0</v>
      </c>
      <c r="CZ140" s="126">
        <f t="shared" si="174"/>
        <v>0</v>
      </c>
      <c r="DA140" s="126">
        <f t="shared" si="175"/>
        <v>2971.599999999999</v>
      </c>
      <c r="DB140" s="126">
        <f t="shared" si="176"/>
        <v>0</v>
      </c>
      <c r="DC140" s="126">
        <f t="shared" si="177"/>
        <v>0</v>
      </c>
      <c r="DD140" s="126">
        <f t="shared" si="178"/>
        <v>0</v>
      </c>
      <c r="DE140" s="126">
        <f t="shared" si="179"/>
        <v>0</v>
      </c>
      <c r="DF140" s="126">
        <f t="shared" si="180"/>
        <v>3343.0499999999988</v>
      </c>
      <c r="DG140" s="126">
        <f t="shared" si="181"/>
        <v>0</v>
      </c>
      <c r="DH140" s="126">
        <f t="shared" si="182"/>
        <v>0</v>
      </c>
      <c r="DI140" s="126">
        <f t="shared" si="183"/>
        <v>0</v>
      </c>
      <c r="DJ140" s="126">
        <f t="shared" si="184"/>
        <v>0</v>
      </c>
      <c r="DK140" s="126">
        <f t="shared" si="185"/>
        <v>3714.4999999999986</v>
      </c>
      <c r="DL140" s="126">
        <f t="shared" si="186"/>
        <v>0</v>
      </c>
      <c r="DM140" s="126">
        <f t="shared" si="187"/>
        <v>0</v>
      </c>
      <c r="DN140" s="126">
        <f t="shared" si="188"/>
        <v>0</v>
      </c>
      <c r="DO140" s="126">
        <f t="shared" si="189"/>
        <v>0</v>
      </c>
      <c r="DP140" s="126">
        <f t="shared" si="190"/>
        <v>4085.9499999999985</v>
      </c>
      <c r="DQ140" s="126">
        <f t="shared" si="191"/>
        <v>0</v>
      </c>
      <c r="DR140" s="126">
        <f t="shared" si="192"/>
        <v>0</v>
      </c>
      <c r="DS140" s="126">
        <f t="shared" si="193"/>
        <v>0</v>
      </c>
      <c r="DT140" s="126">
        <f t="shared" si="194"/>
        <v>0</v>
      </c>
      <c r="DU140" s="126">
        <f t="shared" si="195"/>
        <v>4457.3999999999987</v>
      </c>
      <c r="DV140" s="126">
        <f t="shared" si="196"/>
        <v>0</v>
      </c>
      <c r="DW140" s="126">
        <f t="shared" si="197"/>
        <v>0</v>
      </c>
      <c r="DX140" s="119"/>
    </row>
    <row r="141" spans="1:131" customFormat="1" ht="15" customHeight="1" x14ac:dyDescent="0.2">
      <c r="A141" s="163" t="s">
        <v>442</v>
      </c>
      <c r="B141" s="180" t="s">
        <v>416</v>
      </c>
      <c r="C141" s="180" t="s">
        <v>443</v>
      </c>
      <c r="D141" s="180" t="s">
        <v>418</v>
      </c>
      <c r="E141" s="180">
        <v>0</v>
      </c>
      <c r="F141" s="180">
        <v>1115.2</v>
      </c>
      <c r="G141" s="179">
        <v>0</v>
      </c>
      <c r="H141" s="179">
        <v>0</v>
      </c>
      <c r="I141" s="153"/>
      <c r="J141" s="151" t="s">
        <v>63</v>
      </c>
      <c r="K141" s="151">
        <v>8.3333333333333329E-2</v>
      </c>
      <c r="L141" s="151">
        <v>8.3333333333333329E-2</v>
      </c>
      <c r="M141" s="151">
        <v>8.3333333333333329E-2</v>
      </c>
      <c r="N141" s="151">
        <v>8.3333333333333329E-2</v>
      </c>
      <c r="O141" s="151">
        <v>8.3333333333333329E-2</v>
      </c>
      <c r="P141" s="151">
        <v>8.3333333333333329E-2</v>
      </c>
      <c r="Q141" s="151">
        <v>8.3333333333333329E-2</v>
      </c>
      <c r="R141" s="151">
        <v>8.3333333333333329E-2</v>
      </c>
      <c r="S141" s="151">
        <v>8.3333333333333329E-2</v>
      </c>
      <c r="T141" s="151">
        <v>8.3333333333333329E-2</v>
      </c>
      <c r="U141" s="151">
        <v>8.3333333333333329E-2</v>
      </c>
      <c r="V141" s="151">
        <v>8.3333333333333329E-2</v>
      </c>
      <c r="W141" s="152">
        <v>1</v>
      </c>
      <c r="X141" s="157">
        <v>0</v>
      </c>
      <c r="Y141" s="157">
        <v>0</v>
      </c>
      <c r="Z141" s="157">
        <v>0</v>
      </c>
      <c r="AA141" s="157"/>
      <c r="AB141" s="157">
        <v>0</v>
      </c>
      <c r="AC141" s="157">
        <v>0</v>
      </c>
      <c r="AD141" s="157">
        <v>0</v>
      </c>
      <c r="AE141" s="157">
        <v>0</v>
      </c>
      <c r="AF141" s="157">
        <v>0</v>
      </c>
      <c r="AG141" s="157">
        <v>0</v>
      </c>
      <c r="AH141" s="157">
        <v>0</v>
      </c>
      <c r="AI141" s="157">
        <v>0</v>
      </c>
      <c r="AJ141" s="151"/>
      <c r="AK141" s="151"/>
      <c r="AL141" s="151"/>
      <c r="AM141" s="151"/>
      <c r="AN141" s="151">
        <v>1</v>
      </c>
      <c r="AO141" s="151"/>
      <c r="AP141" s="151"/>
      <c r="AQ141" s="151"/>
      <c r="AR141" s="151"/>
      <c r="AS141" s="152">
        <v>1</v>
      </c>
      <c r="AT141" s="159">
        <v>0</v>
      </c>
      <c r="AU141" s="159">
        <v>0</v>
      </c>
      <c r="AV141" s="159">
        <v>0</v>
      </c>
      <c r="AW141" s="159"/>
      <c r="AX141" s="159">
        <v>0</v>
      </c>
      <c r="AY141" s="159">
        <v>0</v>
      </c>
      <c r="AZ141" s="159">
        <v>0</v>
      </c>
      <c r="BA141" s="159">
        <v>0</v>
      </c>
      <c r="BB141" s="159">
        <v>0</v>
      </c>
      <c r="BC141" s="159"/>
      <c r="BD141" s="160">
        <v>0</v>
      </c>
      <c r="BE141" s="160">
        <v>0</v>
      </c>
      <c r="BF141" s="160">
        <v>0</v>
      </c>
      <c r="BG141" s="160">
        <v>0</v>
      </c>
      <c r="BH141" s="160">
        <v>0</v>
      </c>
      <c r="BI141" s="151">
        <v>60423000</v>
      </c>
      <c r="BJ141" s="122" t="s">
        <v>868</v>
      </c>
      <c r="BK141" s="145">
        <f>+IF('FEUILLE 1'!$BJ141="",SUMIFS('FEUILLE 2'!$P:$P,'FEUILLE 2'!$C:$C,"BLF",'FEUILLE 2'!$K:$K,'FEUILLE 1'!$J141),SUMIFS('FEUILLE 2'!$P:$P,'FEUILLE 2'!$C:$C,"BLF",'FEUILLE 2'!$K:$K,'FEUILLE 1'!$J141,'FEUILLE 2'!$B:$B,'FEUILLE 1'!$BJ141))</f>
        <v>0</v>
      </c>
      <c r="BL141" s="145">
        <f t="shared" si="134"/>
        <v>0</v>
      </c>
      <c r="BM141" s="145"/>
      <c r="BN141" s="145"/>
      <c r="BO141" s="147">
        <f t="shared" si="135"/>
        <v>0</v>
      </c>
      <c r="BP141" s="126">
        <f t="shared" si="138"/>
        <v>0</v>
      </c>
      <c r="BQ141" s="126">
        <f t="shared" si="139"/>
        <v>0</v>
      </c>
      <c r="BR141" s="126">
        <f t="shared" si="140"/>
        <v>0</v>
      </c>
      <c r="BS141" s="126">
        <f t="shared" si="141"/>
        <v>0</v>
      </c>
      <c r="BT141" s="126">
        <f t="shared" si="142"/>
        <v>0</v>
      </c>
      <c r="BU141" s="126">
        <f t="shared" si="143"/>
        <v>0</v>
      </c>
      <c r="BV141" s="126">
        <f t="shared" si="144"/>
        <v>0</v>
      </c>
      <c r="BW141" s="126">
        <f t="shared" si="145"/>
        <v>0</v>
      </c>
      <c r="BX141" s="126">
        <f t="shared" si="146"/>
        <v>0</v>
      </c>
      <c r="BY141" s="126">
        <f t="shared" si="147"/>
        <v>0</v>
      </c>
      <c r="BZ141" s="126">
        <f t="shared" si="148"/>
        <v>0</v>
      </c>
      <c r="CA141" s="126">
        <f t="shared" si="149"/>
        <v>0</v>
      </c>
      <c r="CB141" s="126">
        <f t="shared" si="150"/>
        <v>0</v>
      </c>
      <c r="CC141" s="126">
        <f t="shared" si="151"/>
        <v>0</v>
      </c>
      <c r="CD141" s="126">
        <f t="shared" si="152"/>
        <v>0</v>
      </c>
      <c r="CE141" s="126">
        <f t="shared" si="153"/>
        <v>0</v>
      </c>
      <c r="CF141" s="126">
        <f t="shared" si="154"/>
        <v>0</v>
      </c>
      <c r="CG141" s="126">
        <f t="shared" si="155"/>
        <v>0</v>
      </c>
      <c r="CH141" s="126">
        <f t="shared" si="156"/>
        <v>0</v>
      </c>
      <c r="CI141" s="126">
        <f t="shared" si="157"/>
        <v>0</v>
      </c>
      <c r="CJ141" s="126">
        <f t="shared" si="158"/>
        <v>0</v>
      </c>
      <c r="CK141" s="126">
        <f t="shared" si="159"/>
        <v>0</v>
      </c>
      <c r="CL141" s="126">
        <f t="shared" si="160"/>
        <v>0</v>
      </c>
      <c r="CM141" s="126">
        <f t="shared" si="161"/>
        <v>0</v>
      </c>
      <c r="CN141" s="126">
        <f t="shared" si="162"/>
        <v>0</v>
      </c>
      <c r="CO141" s="126">
        <f t="shared" si="163"/>
        <v>0</v>
      </c>
      <c r="CP141" s="126">
        <f t="shared" si="164"/>
        <v>0</v>
      </c>
      <c r="CQ141" s="126">
        <f t="shared" si="165"/>
        <v>0</v>
      </c>
      <c r="CR141" s="126">
        <f t="shared" si="166"/>
        <v>0</v>
      </c>
      <c r="CS141" s="126">
        <f t="shared" si="167"/>
        <v>0</v>
      </c>
      <c r="CT141" s="126">
        <f t="shared" si="168"/>
        <v>0</v>
      </c>
      <c r="CU141" s="126">
        <f t="shared" si="169"/>
        <v>0</v>
      </c>
      <c r="CV141" s="126">
        <f t="shared" si="170"/>
        <v>0</v>
      </c>
      <c r="CW141" s="126">
        <f t="shared" si="171"/>
        <v>0</v>
      </c>
      <c r="CX141" s="126">
        <f t="shared" si="172"/>
        <v>0</v>
      </c>
      <c r="CY141" s="126">
        <f t="shared" si="173"/>
        <v>0</v>
      </c>
      <c r="CZ141" s="126">
        <f t="shared" si="174"/>
        <v>0</v>
      </c>
      <c r="DA141" s="126">
        <f t="shared" si="175"/>
        <v>0</v>
      </c>
      <c r="DB141" s="126">
        <f t="shared" si="176"/>
        <v>0</v>
      </c>
      <c r="DC141" s="126">
        <f t="shared" si="177"/>
        <v>0</v>
      </c>
      <c r="DD141" s="126">
        <f t="shared" si="178"/>
        <v>0</v>
      </c>
      <c r="DE141" s="126">
        <f t="shared" si="179"/>
        <v>0</v>
      </c>
      <c r="DF141" s="126">
        <f t="shared" si="180"/>
        <v>0</v>
      </c>
      <c r="DG141" s="126">
        <f t="shared" si="181"/>
        <v>0</v>
      </c>
      <c r="DH141" s="126">
        <f t="shared" si="182"/>
        <v>0</v>
      </c>
      <c r="DI141" s="126">
        <f t="shared" si="183"/>
        <v>0</v>
      </c>
      <c r="DJ141" s="126">
        <f t="shared" si="184"/>
        <v>0</v>
      </c>
      <c r="DK141" s="126">
        <f t="shared" si="185"/>
        <v>0</v>
      </c>
      <c r="DL141" s="126">
        <f t="shared" si="186"/>
        <v>0</v>
      </c>
      <c r="DM141" s="126">
        <f t="shared" si="187"/>
        <v>0</v>
      </c>
      <c r="DN141" s="126">
        <f t="shared" si="188"/>
        <v>0</v>
      </c>
      <c r="DO141" s="126">
        <f t="shared" si="189"/>
        <v>0</v>
      </c>
      <c r="DP141" s="126">
        <f t="shared" si="190"/>
        <v>0</v>
      </c>
      <c r="DQ141" s="126">
        <f t="shared" si="191"/>
        <v>0</v>
      </c>
      <c r="DR141" s="126">
        <f t="shared" si="192"/>
        <v>0</v>
      </c>
      <c r="DS141" s="126">
        <f t="shared" si="193"/>
        <v>0</v>
      </c>
      <c r="DT141" s="126">
        <f t="shared" si="194"/>
        <v>0</v>
      </c>
      <c r="DU141" s="126">
        <f t="shared" si="195"/>
        <v>0</v>
      </c>
      <c r="DV141" s="126">
        <f t="shared" si="196"/>
        <v>0</v>
      </c>
      <c r="DW141" s="126">
        <f t="shared" si="197"/>
        <v>0</v>
      </c>
      <c r="DX141" s="119"/>
    </row>
    <row r="142" spans="1:131" customFormat="1" ht="15" customHeight="1" x14ac:dyDescent="0.2">
      <c r="A142" s="163" t="s">
        <v>444</v>
      </c>
      <c r="B142" s="180" t="s">
        <v>416</v>
      </c>
      <c r="C142" s="180" t="s">
        <v>443</v>
      </c>
      <c r="D142" s="180" t="s">
        <v>418</v>
      </c>
      <c r="E142" s="180">
        <v>1</v>
      </c>
      <c r="F142" s="180">
        <v>3177.28</v>
      </c>
      <c r="G142" s="179">
        <v>-3177.28</v>
      </c>
      <c r="H142" s="179">
        <v>-3177.2800000000007</v>
      </c>
      <c r="I142" s="153" t="s">
        <v>928</v>
      </c>
      <c r="J142" s="151" t="s">
        <v>63</v>
      </c>
      <c r="K142" s="151">
        <v>8.3333333333333329E-2</v>
      </c>
      <c r="L142" s="151">
        <v>8.3333333333333329E-2</v>
      </c>
      <c r="M142" s="151">
        <v>8.3333333333333329E-2</v>
      </c>
      <c r="N142" s="151">
        <v>8.3333333333333329E-2</v>
      </c>
      <c r="O142" s="151">
        <v>8.3333333333333329E-2</v>
      </c>
      <c r="P142" s="151">
        <v>8.3333333333333329E-2</v>
      </c>
      <c r="Q142" s="151">
        <v>8.3333333333333329E-2</v>
      </c>
      <c r="R142" s="151">
        <v>8.3333333333333329E-2</v>
      </c>
      <c r="S142" s="151">
        <v>8.3333333333333329E-2</v>
      </c>
      <c r="T142" s="151">
        <v>8.3333333333333329E-2</v>
      </c>
      <c r="U142" s="151">
        <v>8.3333333333333329E-2</v>
      </c>
      <c r="V142" s="151">
        <v>8.3333333333333329E-2</v>
      </c>
      <c r="W142" s="152">
        <v>1</v>
      </c>
      <c r="X142" s="157">
        <v>-264.77333333333331</v>
      </c>
      <c r="Y142" s="157">
        <v>-264.77333333333331</v>
      </c>
      <c r="Z142" s="157">
        <v>-264.77333333333331</v>
      </c>
      <c r="AA142" s="157">
        <v>-264.77333333333331</v>
      </c>
      <c r="AB142" s="157">
        <v>-264.77333333333331</v>
      </c>
      <c r="AC142" s="157">
        <v>-264.77333333333331</v>
      </c>
      <c r="AD142" s="157">
        <v>-264.77333333333331</v>
      </c>
      <c r="AE142" s="157">
        <v>-264.77333333333331</v>
      </c>
      <c r="AF142" s="157">
        <v>-264.77333333333331</v>
      </c>
      <c r="AG142" s="157">
        <v>-264.77333333333331</v>
      </c>
      <c r="AH142" s="157">
        <v>-264.77333333333331</v>
      </c>
      <c r="AI142" s="157">
        <v>-264.77333333333331</v>
      </c>
      <c r="AJ142" s="151"/>
      <c r="AK142" s="151">
        <v>1</v>
      </c>
      <c r="AL142" s="151"/>
      <c r="AM142" s="151"/>
      <c r="AN142" s="151"/>
      <c r="AO142" s="151"/>
      <c r="AP142" s="151"/>
      <c r="AQ142" s="151"/>
      <c r="AR142" s="151"/>
      <c r="AS142" s="152">
        <v>1</v>
      </c>
      <c r="AT142" s="159">
        <v>0</v>
      </c>
      <c r="AU142" s="159">
        <v>-3177.28</v>
      </c>
      <c r="AV142" s="159">
        <v>0</v>
      </c>
      <c r="AW142" s="159">
        <v>0</v>
      </c>
      <c r="AX142" s="159">
        <v>0</v>
      </c>
      <c r="AY142" s="159">
        <v>0</v>
      </c>
      <c r="AZ142" s="159">
        <v>0</v>
      </c>
      <c r="BA142" s="159">
        <v>0</v>
      </c>
      <c r="BB142" s="159">
        <v>0</v>
      </c>
      <c r="BC142" s="159">
        <v>-3177.28</v>
      </c>
      <c r="BD142" s="160">
        <v>0</v>
      </c>
      <c r="BE142" s="160">
        <v>0</v>
      </c>
      <c r="BF142" s="160">
        <v>-3177.28</v>
      </c>
      <c r="BG142" s="160">
        <v>0</v>
      </c>
      <c r="BH142" s="160">
        <v>0</v>
      </c>
      <c r="BI142" s="151">
        <v>60423000</v>
      </c>
      <c r="BJ142" s="122" t="s">
        <v>859</v>
      </c>
      <c r="BK142" s="145">
        <f>+IF('FEUILLE 1'!$BJ142="",SUMIFS('FEUILLE 2'!$P:$P,'FEUILLE 2'!$C:$C,"BLF",'FEUILLE 2'!$K:$K,'FEUILLE 1'!$J142),SUMIFS('FEUILLE 2'!$P:$P,'FEUILLE 2'!$C:$C,"BLF",'FEUILLE 2'!$K:$K,'FEUILLE 1'!$J142,'FEUILLE 2'!$B:$B,'FEUILLE 1'!$BJ142))</f>
        <v>0</v>
      </c>
      <c r="BL142" s="145">
        <f t="shared" si="134"/>
        <v>-794.31999999999994</v>
      </c>
      <c r="BM142" s="145"/>
      <c r="BN142" s="145"/>
      <c r="BO142" s="147">
        <f t="shared" si="135"/>
        <v>794.31999999999994</v>
      </c>
      <c r="BP142" s="126">
        <f t="shared" si="138"/>
        <v>0</v>
      </c>
      <c r="BQ142" s="126">
        <f t="shared" si="139"/>
        <v>0</v>
      </c>
      <c r="BR142" s="126">
        <f t="shared" si="140"/>
        <v>-264.77333333333331</v>
      </c>
      <c r="BS142" s="126">
        <f t="shared" si="141"/>
        <v>0</v>
      </c>
      <c r="BT142" s="126">
        <f t="shared" si="142"/>
        <v>0</v>
      </c>
      <c r="BU142" s="126">
        <f t="shared" si="143"/>
        <v>0</v>
      </c>
      <c r="BV142" s="126">
        <f t="shared" si="144"/>
        <v>0</v>
      </c>
      <c r="BW142" s="126">
        <f t="shared" si="145"/>
        <v>-529.54666666666662</v>
      </c>
      <c r="BX142" s="126">
        <f t="shared" si="146"/>
        <v>0</v>
      </c>
      <c r="BY142" s="126">
        <f t="shared" si="147"/>
        <v>0</v>
      </c>
      <c r="BZ142" s="126">
        <f t="shared" si="148"/>
        <v>0</v>
      </c>
      <c r="CA142" s="126">
        <f t="shared" si="149"/>
        <v>0</v>
      </c>
      <c r="CB142" s="126">
        <f t="shared" si="150"/>
        <v>-794.31999999999994</v>
      </c>
      <c r="CC142" s="126">
        <f t="shared" si="151"/>
        <v>0</v>
      </c>
      <c r="CD142" s="126">
        <f t="shared" si="152"/>
        <v>0</v>
      </c>
      <c r="CE142" s="126">
        <f t="shared" si="153"/>
        <v>0</v>
      </c>
      <c r="CF142" s="126">
        <f t="shared" si="154"/>
        <v>0</v>
      </c>
      <c r="CG142" s="126">
        <f t="shared" si="155"/>
        <v>-1059.0933333333332</v>
      </c>
      <c r="CH142" s="126">
        <f t="shared" si="156"/>
        <v>0</v>
      </c>
      <c r="CI142" s="126">
        <f t="shared" si="157"/>
        <v>0</v>
      </c>
      <c r="CJ142" s="126">
        <f t="shared" si="158"/>
        <v>0</v>
      </c>
      <c r="CK142" s="126">
        <f t="shared" si="159"/>
        <v>0</v>
      </c>
      <c r="CL142" s="126">
        <f t="shared" si="160"/>
        <v>-1323.8666666666666</v>
      </c>
      <c r="CM142" s="126">
        <f t="shared" si="161"/>
        <v>0</v>
      </c>
      <c r="CN142" s="126">
        <f t="shared" si="162"/>
        <v>0</v>
      </c>
      <c r="CO142" s="126">
        <f t="shared" si="163"/>
        <v>0</v>
      </c>
      <c r="CP142" s="126">
        <f t="shared" si="164"/>
        <v>0</v>
      </c>
      <c r="CQ142" s="126">
        <f t="shared" si="165"/>
        <v>-1588.6399999999999</v>
      </c>
      <c r="CR142" s="126">
        <f t="shared" si="166"/>
        <v>0</v>
      </c>
      <c r="CS142" s="126">
        <f t="shared" si="167"/>
        <v>0</v>
      </c>
      <c r="CT142" s="126">
        <f t="shared" si="168"/>
        <v>0</v>
      </c>
      <c r="CU142" s="126">
        <f t="shared" si="169"/>
        <v>0</v>
      </c>
      <c r="CV142" s="126">
        <f t="shared" si="170"/>
        <v>-1853.4133333333332</v>
      </c>
      <c r="CW142" s="126">
        <f t="shared" si="171"/>
        <v>0</v>
      </c>
      <c r="CX142" s="126">
        <f t="shared" si="172"/>
        <v>0</v>
      </c>
      <c r="CY142" s="126">
        <f t="shared" si="173"/>
        <v>0</v>
      </c>
      <c r="CZ142" s="126">
        <f t="shared" si="174"/>
        <v>0</v>
      </c>
      <c r="DA142" s="126">
        <f t="shared" si="175"/>
        <v>-2118.1866666666665</v>
      </c>
      <c r="DB142" s="126">
        <f t="shared" si="176"/>
        <v>0</v>
      </c>
      <c r="DC142" s="126">
        <f t="shared" si="177"/>
        <v>0</v>
      </c>
      <c r="DD142" s="126">
        <f t="shared" si="178"/>
        <v>0</v>
      </c>
      <c r="DE142" s="126">
        <f t="shared" si="179"/>
        <v>0</v>
      </c>
      <c r="DF142" s="126">
        <f t="shared" si="180"/>
        <v>-2382.96</v>
      </c>
      <c r="DG142" s="126">
        <f t="shared" si="181"/>
        <v>0</v>
      </c>
      <c r="DH142" s="126">
        <f t="shared" si="182"/>
        <v>0</v>
      </c>
      <c r="DI142" s="126">
        <f t="shared" si="183"/>
        <v>0</v>
      </c>
      <c r="DJ142" s="126">
        <f t="shared" si="184"/>
        <v>0</v>
      </c>
      <c r="DK142" s="126">
        <f t="shared" si="185"/>
        <v>-2647.7333333333336</v>
      </c>
      <c r="DL142" s="126">
        <f t="shared" si="186"/>
        <v>0</v>
      </c>
      <c r="DM142" s="126">
        <f t="shared" si="187"/>
        <v>0</v>
      </c>
      <c r="DN142" s="126">
        <f t="shared" si="188"/>
        <v>0</v>
      </c>
      <c r="DO142" s="126">
        <f t="shared" si="189"/>
        <v>0</v>
      </c>
      <c r="DP142" s="126">
        <f t="shared" si="190"/>
        <v>-2912.5066666666671</v>
      </c>
      <c r="DQ142" s="126">
        <f t="shared" si="191"/>
        <v>0</v>
      </c>
      <c r="DR142" s="126">
        <f t="shared" si="192"/>
        <v>0</v>
      </c>
      <c r="DS142" s="126">
        <f t="shared" si="193"/>
        <v>0</v>
      </c>
      <c r="DT142" s="126">
        <f t="shared" si="194"/>
        <v>0</v>
      </c>
      <c r="DU142" s="126">
        <f t="shared" si="195"/>
        <v>-3177.2800000000007</v>
      </c>
      <c r="DV142" s="126">
        <f t="shared" si="196"/>
        <v>0</v>
      </c>
      <c r="DW142" s="126">
        <f t="shared" si="197"/>
        <v>0</v>
      </c>
      <c r="DX142" s="119"/>
      <c r="EA142" s="127">
        <f>+BO142</f>
        <v>794.31999999999994</v>
      </c>
    </row>
    <row r="143" spans="1:131" customFormat="1" ht="15" customHeight="1" x14ac:dyDescent="0.2">
      <c r="A143" s="163" t="s">
        <v>445</v>
      </c>
      <c r="B143" s="180" t="s">
        <v>416</v>
      </c>
      <c r="C143" s="180" t="s">
        <v>443</v>
      </c>
      <c r="D143" s="180" t="s">
        <v>418</v>
      </c>
      <c r="E143" s="180">
        <v>1</v>
      </c>
      <c r="F143" s="180">
        <v>2040.8</v>
      </c>
      <c r="G143" s="179">
        <v>-2040.8</v>
      </c>
      <c r="H143" s="179">
        <v>-2040.7999999999995</v>
      </c>
      <c r="I143" s="153" t="s">
        <v>928</v>
      </c>
      <c r="J143" s="151" t="s">
        <v>63</v>
      </c>
      <c r="K143" s="151">
        <v>8.3333333333333329E-2</v>
      </c>
      <c r="L143" s="151">
        <v>8.3333333333333329E-2</v>
      </c>
      <c r="M143" s="151">
        <v>8.3333333333333329E-2</v>
      </c>
      <c r="N143" s="151">
        <v>8.3333333333333329E-2</v>
      </c>
      <c r="O143" s="151">
        <v>8.3333333333333329E-2</v>
      </c>
      <c r="P143" s="151">
        <v>8.3333333333333329E-2</v>
      </c>
      <c r="Q143" s="151">
        <v>8.3333333333333329E-2</v>
      </c>
      <c r="R143" s="151">
        <v>8.3333333333333329E-2</v>
      </c>
      <c r="S143" s="151">
        <v>8.3333333333333329E-2</v>
      </c>
      <c r="T143" s="151">
        <v>8.3333333333333329E-2</v>
      </c>
      <c r="U143" s="151">
        <v>8.3333333333333329E-2</v>
      </c>
      <c r="V143" s="151">
        <v>8.3333333333333329E-2</v>
      </c>
      <c r="W143" s="152">
        <v>1</v>
      </c>
      <c r="X143" s="157">
        <v>-170.06666666666666</v>
      </c>
      <c r="Y143" s="157">
        <v>-170.06666666666666</v>
      </c>
      <c r="Z143" s="157">
        <v>-170.06666666666666</v>
      </c>
      <c r="AA143" s="157">
        <v>-170.06666666666666</v>
      </c>
      <c r="AB143" s="157">
        <v>-170.06666666666666</v>
      </c>
      <c r="AC143" s="157">
        <v>-170.06666666666666</v>
      </c>
      <c r="AD143" s="157">
        <v>-170.06666666666666</v>
      </c>
      <c r="AE143" s="157">
        <v>-170.06666666666666</v>
      </c>
      <c r="AF143" s="157">
        <v>-170.06666666666666</v>
      </c>
      <c r="AG143" s="157">
        <v>-170.06666666666666</v>
      </c>
      <c r="AH143" s="157">
        <v>-170.06666666666666</v>
      </c>
      <c r="AI143" s="157">
        <v>-170.06666666666666</v>
      </c>
      <c r="AJ143" s="151"/>
      <c r="AK143" s="151"/>
      <c r="AL143" s="151">
        <v>1</v>
      </c>
      <c r="AM143" s="151"/>
      <c r="AN143" s="151"/>
      <c r="AO143" s="151"/>
      <c r="AP143" s="151"/>
      <c r="AQ143" s="151"/>
      <c r="AR143" s="151"/>
      <c r="AS143" s="152">
        <v>1</v>
      </c>
      <c r="AT143" s="159">
        <v>0</v>
      </c>
      <c r="AU143" s="159">
        <v>0</v>
      </c>
      <c r="AV143" s="159">
        <v>-2040.8</v>
      </c>
      <c r="AW143" s="159">
        <v>0</v>
      </c>
      <c r="AX143" s="159">
        <v>0</v>
      </c>
      <c r="AY143" s="159">
        <v>0</v>
      </c>
      <c r="AZ143" s="159">
        <v>0</v>
      </c>
      <c r="BA143" s="159">
        <v>0</v>
      </c>
      <c r="BB143" s="159">
        <v>0</v>
      </c>
      <c r="BC143" s="159">
        <v>-2040.8</v>
      </c>
      <c r="BD143" s="160">
        <v>0</v>
      </c>
      <c r="BE143" s="160">
        <v>0</v>
      </c>
      <c r="BF143" s="160">
        <v>-2040.8</v>
      </c>
      <c r="BG143" s="160">
        <v>0</v>
      </c>
      <c r="BH143" s="160">
        <v>0</v>
      </c>
      <c r="BI143" s="151">
        <v>60423000</v>
      </c>
      <c r="BJ143" s="122" t="s">
        <v>867</v>
      </c>
      <c r="BK143" s="145">
        <f>+IF('FEUILLE 1'!$BJ143="",SUMIFS('FEUILLE 2'!$P:$P,'FEUILLE 2'!$C:$C,"BLF",'FEUILLE 2'!$K:$K,'FEUILLE 1'!$J143),SUMIFS('FEUILLE 2'!$P:$P,'FEUILLE 2'!$C:$C,"BLF",'FEUILLE 2'!$K:$K,'FEUILLE 1'!$J143,'FEUILLE 2'!$B:$B,'FEUILLE 1'!$BJ143))</f>
        <v>0</v>
      </c>
      <c r="BL143" s="145">
        <f t="shared" si="134"/>
        <v>-510.2</v>
      </c>
      <c r="BM143" s="145"/>
      <c r="BN143" s="145"/>
      <c r="BO143" s="147">
        <f t="shared" si="135"/>
        <v>510.2</v>
      </c>
      <c r="BP143" s="126">
        <f t="shared" si="138"/>
        <v>0</v>
      </c>
      <c r="BQ143" s="126">
        <f t="shared" si="139"/>
        <v>0</v>
      </c>
      <c r="BR143" s="126">
        <f t="shared" si="140"/>
        <v>-170.06666666666666</v>
      </c>
      <c r="BS143" s="126">
        <f t="shared" si="141"/>
        <v>0</v>
      </c>
      <c r="BT143" s="126">
        <f t="shared" si="142"/>
        <v>0</v>
      </c>
      <c r="BU143" s="126">
        <f t="shared" si="143"/>
        <v>0</v>
      </c>
      <c r="BV143" s="126">
        <f t="shared" si="144"/>
        <v>0</v>
      </c>
      <c r="BW143" s="126">
        <f t="shared" si="145"/>
        <v>-340.13333333333333</v>
      </c>
      <c r="BX143" s="126">
        <f t="shared" si="146"/>
        <v>0</v>
      </c>
      <c r="BY143" s="126">
        <f t="shared" si="147"/>
        <v>0</v>
      </c>
      <c r="BZ143" s="126">
        <f t="shared" si="148"/>
        <v>0</v>
      </c>
      <c r="CA143" s="126">
        <f t="shared" si="149"/>
        <v>0</v>
      </c>
      <c r="CB143" s="126">
        <f t="shared" si="150"/>
        <v>-510.2</v>
      </c>
      <c r="CC143" s="126">
        <f t="shared" si="151"/>
        <v>0</v>
      </c>
      <c r="CD143" s="126">
        <f t="shared" si="152"/>
        <v>0</v>
      </c>
      <c r="CE143" s="126">
        <f t="shared" si="153"/>
        <v>0</v>
      </c>
      <c r="CF143" s="126">
        <f t="shared" si="154"/>
        <v>0</v>
      </c>
      <c r="CG143" s="126">
        <f t="shared" si="155"/>
        <v>-680.26666666666665</v>
      </c>
      <c r="CH143" s="126">
        <f t="shared" si="156"/>
        <v>0</v>
      </c>
      <c r="CI143" s="126">
        <f t="shared" si="157"/>
        <v>0</v>
      </c>
      <c r="CJ143" s="126">
        <f t="shared" si="158"/>
        <v>0</v>
      </c>
      <c r="CK143" s="126">
        <f t="shared" si="159"/>
        <v>0</v>
      </c>
      <c r="CL143" s="126">
        <f t="shared" si="160"/>
        <v>-850.33333333333326</v>
      </c>
      <c r="CM143" s="126">
        <f t="shared" si="161"/>
        <v>0</v>
      </c>
      <c r="CN143" s="126">
        <f t="shared" si="162"/>
        <v>0</v>
      </c>
      <c r="CO143" s="126">
        <f t="shared" si="163"/>
        <v>0</v>
      </c>
      <c r="CP143" s="126">
        <f t="shared" si="164"/>
        <v>0</v>
      </c>
      <c r="CQ143" s="126">
        <f t="shared" si="165"/>
        <v>-1020.3999999999999</v>
      </c>
      <c r="CR143" s="126">
        <f t="shared" si="166"/>
        <v>0</v>
      </c>
      <c r="CS143" s="126">
        <f t="shared" si="167"/>
        <v>0</v>
      </c>
      <c r="CT143" s="126">
        <f t="shared" si="168"/>
        <v>0</v>
      </c>
      <c r="CU143" s="126">
        <f t="shared" si="169"/>
        <v>0</v>
      </c>
      <c r="CV143" s="126">
        <f t="shared" si="170"/>
        <v>-1190.4666666666665</v>
      </c>
      <c r="CW143" s="126">
        <f t="shared" si="171"/>
        <v>0</v>
      </c>
      <c r="CX143" s="126">
        <f t="shared" si="172"/>
        <v>0</v>
      </c>
      <c r="CY143" s="126">
        <f t="shared" si="173"/>
        <v>0</v>
      </c>
      <c r="CZ143" s="126">
        <f t="shared" si="174"/>
        <v>0</v>
      </c>
      <c r="DA143" s="126">
        <f t="shared" si="175"/>
        <v>-1360.5333333333331</v>
      </c>
      <c r="DB143" s="126">
        <f t="shared" si="176"/>
        <v>0</v>
      </c>
      <c r="DC143" s="126">
        <f t="shared" si="177"/>
        <v>0</v>
      </c>
      <c r="DD143" s="126">
        <f t="shared" si="178"/>
        <v>0</v>
      </c>
      <c r="DE143" s="126">
        <f t="shared" si="179"/>
        <v>0</v>
      </c>
      <c r="DF143" s="126">
        <f t="shared" si="180"/>
        <v>-1530.5999999999997</v>
      </c>
      <c r="DG143" s="126">
        <f t="shared" si="181"/>
        <v>0</v>
      </c>
      <c r="DH143" s="126">
        <f t="shared" si="182"/>
        <v>0</v>
      </c>
      <c r="DI143" s="126">
        <f t="shared" si="183"/>
        <v>0</v>
      </c>
      <c r="DJ143" s="126">
        <f t="shared" si="184"/>
        <v>0</v>
      </c>
      <c r="DK143" s="126">
        <f t="shared" si="185"/>
        <v>-1700.6666666666663</v>
      </c>
      <c r="DL143" s="126">
        <f t="shared" si="186"/>
        <v>0</v>
      </c>
      <c r="DM143" s="126">
        <f t="shared" si="187"/>
        <v>0</v>
      </c>
      <c r="DN143" s="126">
        <f t="shared" si="188"/>
        <v>0</v>
      </c>
      <c r="DO143" s="126">
        <f t="shared" si="189"/>
        <v>0</v>
      </c>
      <c r="DP143" s="126">
        <f t="shared" si="190"/>
        <v>-1870.7333333333329</v>
      </c>
      <c r="DQ143" s="126">
        <f t="shared" si="191"/>
        <v>0</v>
      </c>
      <c r="DR143" s="126">
        <f t="shared" si="192"/>
        <v>0</v>
      </c>
      <c r="DS143" s="126">
        <f t="shared" si="193"/>
        <v>0</v>
      </c>
      <c r="DT143" s="126">
        <f t="shared" si="194"/>
        <v>0</v>
      </c>
      <c r="DU143" s="126">
        <f t="shared" si="195"/>
        <v>-2040.7999999999995</v>
      </c>
      <c r="DV143" s="126">
        <f t="shared" si="196"/>
        <v>0</v>
      </c>
      <c r="DW143" s="126">
        <f t="shared" si="197"/>
        <v>0</v>
      </c>
      <c r="DX143" s="119"/>
      <c r="EA143" s="127">
        <f t="shared" ref="EA143:EA144" si="198">+BO143</f>
        <v>510.2</v>
      </c>
    </row>
    <row r="144" spans="1:131" customFormat="1" ht="15" customHeight="1" x14ac:dyDescent="0.2">
      <c r="A144" s="163" t="s">
        <v>446</v>
      </c>
      <c r="B144" s="180" t="s">
        <v>416</v>
      </c>
      <c r="C144" s="180" t="s">
        <v>443</v>
      </c>
      <c r="D144" s="180" t="s">
        <v>418</v>
      </c>
      <c r="E144" s="180">
        <v>1</v>
      </c>
      <c r="F144" s="180">
        <v>1632</v>
      </c>
      <c r="G144" s="179">
        <v>-1632</v>
      </c>
      <c r="H144" s="179">
        <v>-1632</v>
      </c>
      <c r="I144" s="153" t="s">
        <v>928</v>
      </c>
      <c r="J144" s="151" t="s">
        <v>63</v>
      </c>
      <c r="K144" s="151">
        <v>8.3333333333333329E-2</v>
      </c>
      <c r="L144" s="151">
        <v>8.3333333333333329E-2</v>
      </c>
      <c r="M144" s="151">
        <v>8.3333333333333329E-2</v>
      </c>
      <c r="N144" s="151">
        <v>8.3333333333333329E-2</v>
      </c>
      <c r="O144" s="151">
        <v>8.3333333333333329E-2</v>
      </c>
      <c r="P144" s="151">
        <v>8.3333333333333329E-2</v>
      </c>
      <c r="Q144" s="151">
        <v>8.3333333333333329E-2</v>
      </c>
      <c r="R144" s="151">
        <v>8.3333333333333329E-2</v>
      </c>
      <c r="S144" s="151">
        <v>8.3333333333333329E-2</v>
      </c>
      <c r="T144" s="151">
        <v>8.3333333333333329E-2</v>
      </c>
      <c r="U144" s="151">
        <v>8.3333333333333329E-2</v>
      </c>
      <c r="V144" s="151">
        <v>8.3333333333333329E-2</v>
      </c>
      <c r="W144" s="152">
        <v>1</v>
      </c>
      <c r="X144" s="157">
        <v>-136</v>
      </c>
      <c r="Y144" s="157">
        <v>-136</v>
      </c>
      <c r="Z144" s="157">
        <v>-136</v>
      </c>
      <c r="AA144" s="157">
        <v>-136</v>
      </c>
      <c r="AB144" s="157">
        <v>-136</v>
      </c>
      <c r="AC144" s="157">
        <v>-136</v>
      </c>
      <c r="AD144" s="157">
        <v>-136</v>
      </c>
      <c r="AE144" s="157">
        <v>-136</v>
      </c>
      <c r="AF144" s="157">
        <v>-136</v>
      </c>
      <c r="AG144" s="157">
        <v>-136</v>
      </c>
      <c r="AH144" s="157">
        <v>-136</v>
      </c>
      <c r="AI144" s="157">
        <v>-136</v>
      </c>
      <c r="AJ144" s="151"/>
      <c r="AK144" s="151"/>
      <c r="AL144" s="151"/>
      <c r="AM144" s="151">
        <v>1</v>
      </c>
      <c r="AN144" s="151"/>
      <c r="AO144" s="151"/>
      <c r="AP144" s="151"/>
      <c r="AQ144" s="151"/>
      <c r="AR144" s="151"/>
      <c r="AS144" s="152">
        <v>1</v>
      </c>
      <c r="AT144" s="159">
        <v>0</v>
      </c>
      <c r="AU144" s="159">
        <v>0</v>
      </c>
      <c r="AV144" s="159">
        <v>0</v>
      </c>
      <c r="AW144" s="159">
        <v>-1632</v>
      </c>
      <c r="AX144" s="159">
        <v>0</v>
      </c>
      <c r="AY144" s="159">
        <v>0</v>
      </c>
      <c r="AZ144" s="159">
        <v>0</v>
      </c>
      <c r="BA144" s="159">
        <v>0</v>
      </c>
      <c r="BB144" s="159">
        <v>0</v>
      </c>
      <c r="BC144" s="159">
        <v>-1632</v>
      </c>
      <c r="BD144" s="160">
        <v>0</v>
      </c>
      <c r="BE144" s="160">
        <v>0</v>
      </c>
      <c r="BF144" s="160">
        <v>-1632</v>
      </c>
      <c r="BG144" s="160">
        <v>0</v>
      </c>
      <c r="BH144" s="160">
        <v>0</v>
      </c>
      <c r="BI144" s="151">
        <v>60423000</v>
      </c>
      <c r="BJ144" s="122" t="s">
        <v>860</v>
      </c>
      <c r="BK144" s="145">
        <f>+IF('FEUILLE 1'!$BJ144="",SUMIFS('FEUILLE 2'!$P:$P,'FEUILLE 2'!$C:$C,"BLF",'FEUILLE 2'!$K:$K,'FEUILLE 1'!$J144),SUMIFS('FEUILLE 2'!$P:$P,'FEUILLE 2'!$C:$C,"BLF",'FEUILLE 2'!$K:$K,'FEUILLE 1'!$J144,'FEUILLE 2'!$B:$B,'FEUILLE 1'!$BJ144))</f>
        <v>0</v>
      </c>
      <c r="BL144" s="145">
        <f t="shared" si="134"/>
        <v>-408</v>
      </c>
      <c r="BM144" s="145"/>
      <c r="BN144" s="145"/>
      <c r="BO144" s="147">
        <f t="shared" si="135"/>
        <v>408</v>
      </c>
      <c r="BP144" s="126">
        <f t="shared" si="138"/>
        <v>0</v>
      </c>
      <c r="BQ144" s="126">
        <f t="shared" si="139"/>
        <v>0</v>
      </c>
      <c r="BR144" s="126">
        <f t="shared" si="140"/>
        <v>-136</v>
      </c>
      <c r="BS144" s="126">
        <f t="shared" si="141"/>
        <v>0</v>
      </c>
      <c r="BT144" s="126">
        <f t="shared" si="142"/>
        <v>0</v>
      </c>
      <c r="BU144" s="126">
        <f t="shared" si="143"/>
        <v>0</v>
      </c>
      <c r="BV144" s="126">
        <f t="shared" si="144"/>
        <v>0</v>
      </c>
      <c r="BW144" s="126">
        <f t="shared" si="145"/>
        <v>-272</v>
      </c>
      <c r="BX144" s="126">
        <f t="shared" si="146"/>
        <v>0</v>
      </c>
      <c r="BY144" s="126">
        <f t="shared" si="147"/>
        <v>0</v>
      </c>
      <c r="BZ144" s="126">
        <f t="shared" si="148"/>
        <v>0</v>
      </c>
      <c r="CA144" s="126">
        <f t="shared" si="149"/>
        <v>0</v>
      </c>
      <c r="CB144" s="126">
        <f t="shared" si="150"/>
        <v>-408</v>
      </c>
      <c r="CC144" s="126">
        <f t="shared" si="151"/>
        <v>0</v>
      </c>
      <c r="CD144" s="126">
        <f t="shared" si="152"/>
        <v>0</v>
      </c>
      <c r="CE144" s="126">
        <f t="shared" si="153"/>
        <v>0</v>
      </c>
      <c r="CF144" s="126">
        <f t="shared" si="154"/>
        <v>0</v>
      </c>
      <c r="CG144" s="126">
        <f t="shared" si="155"/>
        <v>-544</v>
      </c>
      <c r="CH144" s="126">
        <f t="shared" si="156"/>
        <v>0</v>
      </c>
      <c r="CI144" s="126">
        <f t="shared" si="157"/>
        <v>0</v>
      </c>
      <c r="CJ144" s="126">
        <f t="shared" si="158"/>
        <v>0</v>
      </c>
      <c r="CK144" s="126">
        <f t="shared" si="159"/>
        <v>0</v>
      </c>
      <c r="CL144" s="126">
        <f t="shared" si="160"/>
        <v>-680</v>
      </c>
      <c r="CM144" s="126">
        <f t="shared" si="161"/>
        <v>0</v>
      </c>
      <c r="CN144" s="126">
        <f t="shared" si="162"/>
        <v>0</v>
      </c>
      <c r="CO144" s="126">
        <f t="shared" si="163"/>
        <v>0</v>
      </c>
      <c r="CP144" s="126">
        <f t="shared" si="164"/>
        <v>0</v>
      </c>
      <c r="CQ144" s="126">
        <f t="shared" si="165"/>
        <v>-816</v>
      </c>
      <c r="CR144" s="126">
        <f t="shared" si="166"/>
        <v>0</v>
      </c>
      <c r="CS144" s="126">
        <f t="shared" si="167"/>
        <v>0</v>
      </c>
      <c r="CT144" s="126">
        <f t="shared" si="168"/>
        <v>0</v>
      </c>
      <c r="CU144" s="126">
        <f t="shared" si="169"/>
        <v>0</v>
      </c>
      <c r="CV144" s="126">
        <f t="shared" si="170"/>
        <v>-952</v>
      </c>
      <c r="CW144" s="126">
        <f t="shared" si="171"/>
        <v>0</v>
      </c>
      <c r="CX144" s="126">
        <f t="shared" si="172"/>
        <v>0</v>
      </c>
      <c r="CY144" s="126">
        <f t="shared" si="173"/>
        <v>0</v>
      </c>
      <c r="CZ144" s="126">
        <f t="shared" si="174"/>
        <v>0</v>
      </c>
      <c r="DA144" s="126">
        <f t="shared" si="175"/>
        <v>-1088</v>
      </c>
      <c r="DB144" s="126">
        <f t="shared" si="176"/>
        <v>0</v>
      </c>
      <c r="DC144" s="126">
        <f t="shared" si="177"/>
        <v>0</v>
      </c>
      <c r="DD144" s="126">
        <f t="shared" si="178"/>
        <v>0</v>
      </c>
      <c r="DE144" s="126">
        <f t="shared" si="179"/>
        <v>0</v>
      </c>
      <c r="DF144" s="126">
        <f t="shared" si="180"/>
        <v>-1224</v>
      </c>
      <c r="DG144" s="126">
        <f t="shared" si="181"/>
        <v>0</v>
      </c>
      <c r="DH144" s="126">
        <f t="shared" si="182"/>
        <v>0</v>
      </c>
      <c r="DI144" s="126">
        <f t="shared" si="183"/>
        <v>0</v>
      </c>
      <c r="DJ144" s="126">
        <f t="shared" si="184"/>
        <v>0</v>
      </c>
      <c r="DK144" s="126">
        <f t="shared" si="185"/>
        <v>-1360</v>
      </c>
      <c r="DL144" s="126">
        <f t="shared" si="186"/>
        <v>0</v>
      </c>
      <c r="DM144" s="126">
        <f t="shared" si="187"/>
        <v>0</v>
      </c>
      <c r="DN144" s="126">
        <f t="shared" si="188"/>
        <v>0</v>
      </c>
      <c r="DO144" s="126">
        <f t="shared" si="189"/>
        <v>0</v>
      </c>
      <c r="DP144" s="126">
        <f t="shared" si="190"/>
        <v>-1496</v>
      </c>
      <c r="DQ144" s="126">
        <f t="shared" si="191"/>
        <v>0</v>
      </c>
      <c r="DR144" s="126">
        <f t="shared" si="192"/>
        <v>0</v>
      </c>
      <c r="DS144" s="126">
        <f t="shared" si="193"/>
        <v>0</v>
      </c>
      <c r="DT144" s="126">
        <f t="shared" si="194"/>
        <v>0</v>
      </c>
      <c r="DU144" s="126">
        <f t="shared" si="195"/>
        <v>-1632</v>
      </c>
      <c r="DV144" s="126">
        <f t="shared" si="196"/>
        <v>0</v>
      </c>
      <c r="DW144" s="126">
        <f t="shared" si="197"/>
        <v>0</v>
      </c>
      <c r="DX144" s="119"/>
      <c r="EA144" s="127">
        <f t="shared" si="198"/>
        <v>408</v>
      </c>
    </row>
    <row r="145" spans="1:131" customFormat="1" ht="15" customHeight="1" x14ac:dyDescent="0.2">
      <c r="A145" s="163" t="s">
        <v>447</v>
      </c>
      <c r="B145" s="180" t="s">
        <v>416</v>
      </c>
      <c r="C145" s="180" t="s">
        <v>443</v>
      </c>
      <c r="D145" s="180" t="s">
        <v>418</v>
      </c>
      <c r="E145" s="180">
        <v>1</v>
      </c>
      <c r="F145" s="180">
        <v>9474.7999999999993</v>
      </c>
      <c r="G145" s="179">
        <v>-9474.7999999999993</v>
      </c>
      <c r="H145" s="179">
        <v>-9474.7999999999993</v>
      </c>
      <c r="I145" s="153" t="s">
        <v>928</v>
      </c>
      <c r="J145" s="151" t="s">
        <v>63</v>
      </c>
      <c r="K145" s="151">
        <v>8.3333333333333329E-2</v>
      </c>
      <c r="L145" s="151">
        <v>8.3333333333333329E-2</v>
      </c>
      <c r="M145" s="151">
        <v>8.3333333333333329E-2</v>
      </c>
      <c r="N145" s="151">
        <v>8.3333333333333329E-2</v>
      </c>
      <c r="O145" s="151">
        <v>8.3333333333333329E-2</v>
      </c>
      <c r="P145" s="151">
        <v>8.3333333333333329E-2</v>
      </c>
      <c r="Q145" s="151">
        <v>8.3333333333333329E-2</v>
      </c>
      <c r="R145" s="151">
        <v>8.3333333333333329E-2</v>
      </c>
      <c r="S145" s="151">
        <v>8.3333333333333329E-2</v>
      </c>
      <c r="T145" s="151">
        <v>8.3333333333333329E-2</v>
      </c>
      <c r="U145" s="151">
        <v>8.3333333333333329E-2</v>
      </c>
      <c r="V145" s="151">
        <v>8.3333333333333329E-2</v>
      </c>
      <c r="W145" s="152">
        <v>1</v>
      </c>
      <c r="X145" s="157">
        <v>-789.56666666666661</v>
      </c>
      <c r="Y145" s="157">
        <v>-789.56666666666661</v>
      </c>
      <c r="Z145" s="157">
        <v>-789.56666666666661</v>
      </c>
      <c r="AA145" s="157">
        <v>-789.56666666666661</v>
      </c>
      <c r="AB145" s="157">
        <v>-789.56666666666661</v>
      </c>
      <c r="AC145" s="157">
        <v>-789.56666666666661</v>
      </c>
      <c r="AD145" s="157">
        <v>-789.56666666666661</v>
      </c>
      <c r="AE145" s="157">
        <v>-789.56666666666661</v>
      </c>
      <c r="AF145" s="157">
        <v>-789.56666666666661</v>
      </c>
      <c r="AG145" s="157">
        <v>-789.56666666666661</v>
      </c>
      <c r="AH145" s="157">
        <v>-789.56666666666661</v>
      </c>
      <c r="AI145" s="157">
        <v>-789.56666666666661</v>
      </c>
      <c r="AJ145" s="151">
        <v>1</v>
      </c>
      <c r="AK145" s="151"/>
      <c r="AL145" s="151"/>
      <c r="AM145" s="151"/>
      <c r="AN145" s="151"/>
      <c r="AO145" s="151"/>
      <c r="AP145" s="151"/>
      <c r="AQ145" s="151"/>
      <c r="AR145" s="151"/>
      <c r="AS145" s="152">
        <v>1</v>
      </c>
      <c r="AT145" s="159">
        <v>-9474.7999999999993</v>
      </c>
      <c r="AU145" s="159">
        <v>0</v>
      </c>
      <c r="AV145" s="159">
        <v>0</v>
      </c>
      <c r="AW145" s="159">
        <v>0</v>
      </c>
      <c r="AX145" s="159">
        <v>0</v>
      </c>
      <c r="AY145" s="159">
        <v>0</v>
      </c>
      <c r="AZ145" s="159">
        <v>0</v>
      </c>
      <c r="BA145" s="159">
        <v>0</v>
      </c>
      <c r="BB145" s="159">
        <v>0</v>
      </c>
      <c r="BC145" s="159">
        <v>-9474.7999999999993</v>
      </c>
      <c r="BD145" s="160">
        <v>-9474.7999999999993</v>
      </c>
      <c r="BE145" s="160">
        <v>0</v>
      </c>
      <c r="BF145" s="160">
        <v>0</v>
      </c>
      <c r="BG145" s="160">
        <v>0</v>
      </c>
      <c r="BH145" s="160">
        <v>0</v>
      </c>
      <c r="BI145" s="151">
        <v>60423000</v>
      </c>
      <c r="BJ145" s="122"/>
      <c r="BK145" s="146">
        <f>+IF('FEUILLE 1'!$BJ145="",SUMIFS('FEUILLE 2'!$P:$P,'FEUILLE 2'!$C:$C,"BLF",'FEUILLE 2'!$K:$K,'FEUILLE 1'!$J145),SUMIFS('FEUILLE 2'!$P:$P,'FEUILLE 2'!$C:$C,"BLF",'FEUILLE 2'!$K:$K,'FEUILLE 1'!$J145,'FEUILLE 2'!$B:$B,'FEUILLE 1'!$BJ145))-SUM(BK141:BK144)-BK325</f>
        <v>0</v>
      </c>
      <c r="BL145" s="145">
        <f t="shared" si="134"/>
        <v>-2368.6999999999998</v>
      </c>
      <c r="BM145" s="145"/>
      <c r="BN145" s="145"/>
      <c r="BO145" s="147">
        <f t="shared" si="135"/>
        <v>2368.6999999999998</v>
      </c>
      <c r="BP145" s="126">
        <f t="shared" si="138"/>
        <v>-789.56666666666661</v>
      </c>
      <c r="BQ145" s="126">
        <f t="shared" si="139"/>
        <v>0</v>
      </c>
      <c r="BR145" s="126">
        <f t="shared" si="140"/>
        <v>0</v>
      </c>
      <c r="BS145" s="126">
        <f t="shared" si="141"/>
        <v>0</v>
      </c>
      <c r="BT145" s="126">
        <f t="shared" si="142"/>
        <v>0</v>
      </c>
      <c r="BU145" s="126">
        <f t="shared" si="143"/>
        <v>-1579.1333333333332</v>
      </c>
      <c r="BV145" s="126">
        <f t="shared" si="144"/>
        <v>0</v>
      </c>
      <c r="BW145" s="126">
        <f t="shared" si="145"/>
        <v>0</v>
      </c>
      <c r="BX145" s="126">
        <f t="shared" si="146"/>
        <v>0</v>
      </c>
      <c r="BY145" s="126">
        <f t="shared" si="147"/>
        <v>0</v>
      </c>
      <c r="BZ145" s="126">
        <f t="shared" si="148"/>
        <v>-2368.6999999999998</v>
      </c>
      <c r="CA145" s="126">
        <f t="shared" si="149"/>
        <v>0</v>
      </c>
      <c r="CB145" s="126">
        <f t="shared" si="150"/>
        <v>0</v>
      </c>
      <c r="CC145" s="126">
        <f t="shared" si="151"/>
        <v>0</v>
      </c>
      <c r="CD145" s="126">
        <f t="shared" si="152"/>
        <v>0</v>
      </c>
      <c r="CE145" s="126">
        <f t="shared" si="153"/>
        <v>-3158.2666666666664</v>
      </c>
      <c r="CF145" s="126">
        <f t="shared" si="154"/>
        <v>0</v>
      </c>
      <c r="CG145" s="126">
        <f t="shared" si="155"/>
        <v>0</v>
      </c>
      <c r="CH145" s="126">
        <f t="shared" si="156"/>
        <v>0</v>
      </c>
      <c r="CI145" s="126">
        <f t="shared" si="157"/>
        <v>0</v>
      </c>
      <c r="CJ145" s="126">
        <f t="shared" si="158"/>
        <v>-3947.833333333333</v>
      </c>
      <c r="CK145" s="126">
        <f t="shared" si="159"/>
        <v>0</v>
      </c>
      <c r="CL145" s="126">
        <f t="shared" si="160"/>
        <v>0</v>
      </c>
      <c r="CM145" s="126">
        <f t="shared" si="161"/>
        <v>0</v>
      </c>
      <c r="CN145" s="126">
        <f t="shared" si="162"/>
        <v>0</v>
      </c>
      <c r="CO145" s="126">
        <f t="shared" si="163"/>
        <v>-4737.3999999999996</v>
      </c>
      <c r="CP145" s="126">
        <f t="shared" si="164"/>
        <v>0</v>
      </c>
      <c r="CQ145" s="126">
        <f t="shared" si="165"/>
        <v>0</v>
      </c>
      <c r="CR145" s="126">
        <f t="shared" si="166"/>
        <v>0</v>
      </c>
      <c r="CS145" s="126">
        <f t="shared" si="167"/>
        <v>0</v>
      </c>
      <c r="CT145" s="126">
        <f t="shared" si="168"/>
        <v>-5526.9666666666662</v>
      </c>
      <c r="CU145" s="126">
        <f t="shared" si="169"/>
        <v>0</v>
      </c>
      <c r="CV145" s="126">
        <f t="shared" si="170"/>
        <v>0</v>
      </c>
      <c r="CW145" s="126">
        <f t="shared" si="171"/>
        <v>0</v>
      </c>
      <c r="CX145" s="126">
        <f t="shared" si="172"/>
        <v>0</v>
      </c>
      <c r="CY145" s="126">
        <f t="shared" si="173"/>
        <v>-6316.5333333333328</v>
      </c>
      <c r="CZ145" s="126">
        <f t="shared" si="174"/>
        <v>0</v>
      </c>
      <c r="DA145" s="126">
        <f t="shared" si="175"/>
        <v>0</v>
      </c>
      <c r="DB145" s="126">
        <f t="shared" si="176"/>
        <v>0</v>
      </c>
      <c r="DC145" s="126">
        <f t="shared" si="177"/>
        <v>0</v>
      </c>
      <c r="DD145" s="126">
        <f t="shared" si="178"/>
        <v>-7106.0999999999995</v>
      </c>
      <c r="DE145" s="126">
        <f t="shared" si="179"/>
        <v>0</v>
      </c>
      <c r="DF145" s="126">
        <f t="shared" si="180"/>
        <v>0</v>
      </c>
      <c r="DG145" s="126">
        <f t="shared" si="181"/>
        <v>0</v>
      </c>
      <c r="DH145" s="126">
        <f t="shared" si="182"/>
        <v>0</v>
      </c>
      <c r="DI145" s="126">
        <f t="shared" si="183"/>
        <v>-7895.6666666666661</v>
      </c>
      <c r="DJ145" s="126">
        <f t="shared" si="184"/>
        <v>0</v>
      </c>
      <c r="DK145" s="126">
        <f t="shared" si="185"/>
        <v>0</v>
      </c>
      <c r="DL145" s="126">
        <f t="shared" si="186"/>
        <v>0</v>
      </c>
      <c r="DM145" s="126">
        <f t="shared" si="187"/>
        <v>0</v>
      </c>
      <c r="DN145" s="126">
        <f t="shared" si="188"/>
        <v>-8685.2333333333336</v>
      </c>
      <c r="DO145" s="126">
        <f t="shared" si="189"/>
        <v>0</v>
      </c>
      <c r="DP145" s="126">
        <f t="shared" si="190"/>
        <v>0</v>
      </c>
      <c r="DQ145" s="126">
        <f t="shared" si="191"/>
        <v>0</v>
      </c>
      <c r="DR145" s="126">
        <f t="shared" si="192"/>
        <v>0</v>
      </c>
      <c r="DS145" s="126">
        <f t="shared" si="193"/>
        <v>-9474.7999999999993</v>
      </c>
      <c r="DT145" s="126">
        <f t="shared" si="194"/>
        <v>0</v>
      </c>
      <c r="DU145" s="126">
        <f t="shared" si="195"/>
        <v>0</v>
      </c>
      <c r="DV145" s="126">
        <f t="shared" si="196"/>
        <v>0</v>
      </c>
      <c r="DW145" s="126">
        <f t="shared" si="197"/>
        <v>0</v>
      </c>
      <c r="DX145" s="119"/>
      <c r="DY145" s="127">
        <f>+BO145</f>
        <v>2368.6999999999998</v>
      </c>
      <c r="EA145" s="127"/>
    </row>
    <row r="146" spans="1:131" customFormat="1" ht="15" customHeight="1" x14ac:dyDescent="0.2">
      <c r="A146" s="163" t="s">
        <v>448</v>
      </c>
      <c r="B146" s="180" t="s">
        <v>416</v>
      </c>
      <c r="C146" s="180" t="s">
        <v>443</v>
      </c>
      <c r="D146" s="180" t="s">
        <v>265</v>
      </c>
      <c r="E146" s="180">
        <v>0</v>
      </c>
      <c r="F146" s="180">
        <v>24000</v>
      </c>
      <c r="G146" s="179">
        <v>0</v>
      </c>
      <c r="H146" s="179">
        <v>0</v>
      </c>
      <c r="I146" s="151" t="s">
        <v>449</v>
      </c>
      <c r="J146" s="151" t="s">
        <v>63</v>
      </c>
      <c r="K146" s="151">
        <v>8.3333333333333329E-2</v>
      </c>
      <c r="L146" s="151">
        <v>8.3333333333333329E-2</v>
      </c>
      <c r="M146" s="151">
        <v>8.3333333333333329E-2</v>
      </c>
      <c r="N146" s="151">
        <v>8.3333333333333329E-2</v>
      </c>
      <c r="O146" s="151">
        <v>8.3333333333333329E-2</v>
      </c>
      <c r="P146" s="151">
        <v>8.3333333333333329E-2</v>
      </c>
      <c r="Q146" s="151">
        <v>8.3333333333333329E-2</v>
      </c>
      <c r="R146" s="151">
        <v>8.3333333333333329E-2</v>
      </c>
      <c r="S146" s="151">
        <v>8.3333333333333329E-2</v>
      </c>
      <c r="T146" s="151">
        <v>8.3333333333333329E-2</v>
      </c>
      <c r="U146" s="151">
        <v>8.3333333333333329E-2</v>
      </c>
      <c r="V146" s="151">
        <v>8.3333333333333329E-2</v>
      </c>
      <c r="W146" s="152">
        <v>1</v>
      </c>
      <c r="X146" s="157">
        <v>0</v>
      </c>
      <c r="Y146" s="157">
        <v>0</v>
      </c>
      <c r="Z146" s="157">
        <v>0</v>
      </c>
      <c r="AA146" s="157">
        <v>0</v>
      </c>
      <c r="AB146" s="157">
        <v>0</v>
      </c>
      <c r="AC146" s="157">
        <v>0</v>
      </c>
      <c r="AD146" s="157">
        <v>0</v>
      </c>
      <c r="AE146" s="157">
        <v>0</v>
      </c>
      <c r="AF146" s="157">
        <v>0</v>
      </c>
      <c r="AG146" s="157">
        <v>0</v>
      </c>
      <c r="AH146" s="157">
        <v>0</v>
      </c>
      <c r="AI146" s="157">
        <v>0</v>
      </c>
      <c r="AJ146" s="151">
        <v>1</v>
      </c>
      <c r="AK146" s="151"/>
      <c r="AL146" s="151"/>
      <c r="AM146" s="151"/>
      <c r="AN146" s="151"/>
      <c r="AO146" s="151"/>
      <c r="AP146" s="151"/>
      <c r="AQ146" s="151"/>
      <c r="AR146" s="151"/>
      <c r="AS146" s="152">
        <v>1</v>
      </c>
      <c r="AT146" s="159">
        <v>0</v>
      </c>
      <c r="AU146" s="159">
        <v>0</v>
      </c>
      <c r="AV146" s="159">
        <v>0</v>
      </c>
      <c r="AW146" s="159">
        <v>0</v>
      </c>
      <c r="AX146" s="159">
        <v>0</v>
      </c>
      <c r="AY146" s="159">
        <v>0</v>
      </c>
      <c r="AZ146" s="159">
        <v>0</v>
      </c>
      <c r="BA146" s="159">
        <v>0</v>
      </c>
      <c r="BB146" s="159">
        <v>0</v>
      </c>
      <c r="BC146" s="159">
        <v>0</v>
      </c>
      <c r="BD146" s="160">
        <v>0</v>
      </c>
      <c r="BE146" s="160">
        <v>0</v>
      </c>
      <c r="BF146" s="160">
        <v>0</v>
      </c>
      <c r="BG146" s="160">
        <v>0</v>
      </c>
      <c r="BH146" s="160">
        <v>0</v>
      </c>
      <c r="BI146" s="151">
        <v>60423000</v>
      </c>
      <c r="BJ146" s="122"/>
      <c r="BK146" s="145"/>
      <c r="BL146" s="145">
        <f t="shared" si="134"/>
        <v>0</v>
      </c>
      <c r="BM146" s="145"/>
      <c r="BN146" s="145"/>
      <c r="BO146" s="147">
        <f t="shared" si="135"/>
        <v>0</v>
      </c>
      <c r="BP146" s="126">
        <f t="shared" si="138"/>
        <v>0</v>
      </c>
      <c r="BQ146" s="126">
        <f t="shared" si="139"/>
        <v>0</v>
      </c>
      <c r="BR146" s="126">
        <f t="shared" si="140"/>
        <v>0</v>
      </c>
      <c r="BS146" s="126">
        <f t="shared" si="141"/>
        <v>0</v>
      </c>
      <c r="BT146" s="126">
        <f t="shared" si="142"/>
        <v>0</v>
      </c>
      <c r="BU146" s="126">
        <f t="shared" si="143"/>
        <v>0</v>
      </c>
      <c r="BV146" s="126">
        <f t="shared" si="144"/>
        <v>0</v>
      </c>
      <c r="BW146" s="126">
        <f t="shared" si="145"/>
        <v>0</v>
      </c>
      <c r="BX146" s="126">
        <f t="shared" si="146"/>
        <v>0</v>
      </c>
      <c r="BY146" s="126">
        <f t="shared" si="147"/>
        <v>0</v>
      </c>
      <c r="BZ146" s="126">
        <f t="shared" si="148"/>
        <v>0</v>
      </c>
      <c r="CA146" s="126">
        <f t="shared" si="149"/>
        <v>0</v>
      </c>
      <c r="CB146" s="126">
        <f t="shared" si="150"/>
        <v>0</v>
      </c>
      <c r="CC146" s="126">
        <f t="shared" si="151"/>
        <v>0</v>
      </c>
      <c r="CD146" s="126">
        <f t="shared" si="152"/>
        <v>0</v>
      </c>
      <c r="CE146" s="126">
        <f t="shared" si="153"/>
        <v>0</v>
      </c>
      <c r="CF146" s="126">
        <f t="shared" si="154"/>
        <v>0</v>
      </c>
      <c r="CG146" s="126">
        <f t="shared" si="155"/>
        <v>0</v>
      </c>
      <c r="CH146" s="126">
        <f t="shared" si="156"/>
        <v>0</v>
      </c>
      <c r="CI146" s="126">
        <f t="shared" si="157"/>
        <v>0</v>
      </c>
      <c r="CJ146" s="126">
        <f t="shared" si="158"/>
        <v>0</v>
      </c>
      <c r="CK146" s="126">
        <f t="shared" si="159"/>
        <v>0</v>
      </c>
      <c r="CL146" s="126">
        <f t="shared" si="160"/>
        <v>0</v>
      </c>
      <c r="CM146" s="126">
        <f t="shared" si="161"/>
        <v>0</v>
      </c>
      <c r="CN146" s="126">
        <f t="shared" si="162"/>
        <v>0</v>
      </c>
      <c r="CO146" s="126">
        <f t="shared" si="163"/>
        <v>0</v>
      </c>
      <c r="CP146" s="126">
        <f t="shared" si="164"/>
        <v>0</v>
      </c>
      <c r="CQ146" s="126">
        <f t="shared" si="165"/>
        <v>0</v>
      </c>
      <c r="CR146" s="126">
        <f t="shared" si="166"/>
        <v>0</v>
      </c>
      <c r="CS146" s="126">
        <f t="shared" si="167"/>
        <v>0</v>
      </c>
      <c r="CT146" s="126">
        <f t="shared" si="168"/>
        <v>0</v>
      </c>
      <c r="CU146" s="126">
        <f t="shared" si="169"/>
        <v>0</v>
      </c>
      <c r="CV146" s="126">
        <f t="shared" si="170"/>
        <v>0</v>
      </c>
      <c r="CW146" s="126">
        <f t="shared" si="171"/>
        <v>0</v>
      </c>
      <c r="CX146" s="126">
        <f t="shared" si="172"/>
        <v>0</v>
      </c>
      <c r="CY146" s="126">
        <f t="shared" si="173"/>
        <v>0</v>
      </c>
      <c r="CZ146" s="126">
        <f t="shared" si="174"/>
        <v>0</v>
      </c>
      <c r="DA146" s="126">
        <f t="shared" si="175"/>
        <v>0</v>
      </c>
      <c r="DB146" s="126">
        <f t="shared" si="176"/>
        <v>0</v>
      </c>
      <c r="DC146" s="126">
        <f t="shared" si="177"/>
        <v>0</v>
      </c>
      <c r="DD146" s="126">
        <f t="shared" si="178"/>
        <v>0</v>
      </c>
      <c r="DE146" s="126">
        <f t="shared" si="179"/>
        <v>0</v>
      </c>
      <c r="DF146" s="126">
        <f t="shared" si="180"/>
        <v>0</v>
      </c>
      <c r="DG146" s="126">
        <f t="shared" si="181"/>
        <v>0</v>
      </c>
      <c r="DH146" s="126">
        <f t="shared" si="182"/>
        <v>0</v>
      </c>
      <c r="DI146" s="126">
        <f t="shared" si="183"/>
        <v>0</v>
      </c>
      <c r="DJ146" s="126">
        <f t="shared" si="184"/>
        <v>0</v>
      </c>
      <c r="DK146" s="126">
        <f t="shared" si="185"/>
        <v>0</v>
      </c>
      <c r="DL146" s="126">
        <f t="shared" si="186"/>
        <v>0</v>
      </c>
      <c r="DM146" s="126">
        <f t="shared" si="187"/>
        <v>0</v>
      </c>
      <c r="DN146" s="126">
        <f t="shared" si="188"/>
        <v>0</v>
      </c>
      <c r="DO146" s="126">
        <f t="shared" si="189"/>
        <v>0</v>
      </c>
      <c r="DP146" s="126">
        <f t="shared" si="190"/>
        <v>0</v>
      </c>
      <c r="DQ146" s="126">
        <f t="shared" si="191"/>
        <v>0</v>
      </c>
      <c r="DR146" s="126">
        <f t="shared" si="192"/>
        <v>0</v>
      </c>
      <c r="DS146" s="126">
        <f t="shared" si="193"/>
        <v>0</v>
      </c>
      <c r="DT146" s="126">
        <f t="shared" si="194"/>
        <v>0</v>
      </c>
      <c r="DU146" s="126">
        <f t="shared" si="195"/>
        <v>0</v>
      </c>
      <c r="DV146" s="126">
        <f t="shared" si="196"/>
        <v>0</v>
      </c>
      <c r="DW146" s="126">
        <f t="shared" si="197"/>
        <v>0</v>
      </c>
      <c r="DX146" s="119"/>
    </row>
    <row r="147" spans="1:131" customFormat="1" ht="15" customHeight="1" x14ac:dyDescent="0.2">
      <c r="A147" s="163" t="s">
        <v>450</v>
      </c>
      <c r="B147" s="180" t="s">
        <v>416</v>
      </c>
      <c r="C147" s="180" t="s">
        <v>451</v>
      </c>
      <c r="D147" s="180" t="s">
        <v>265</v>
      </c>
      <c r="E147" s="180">
        <v>9</v>
      </c>
      <c r="F147" s="180">
        <v>351.74865599999998</v>
      </c>
      <c r="G147" s="179">
        <v>-3165.7379039999996</v>
      </c>
      <c r="H147" s="179">
        <v>-3165.7379039999983</v>
      </c>
      <c r="I147" s="153"/>
      <c r="J147" s="151" t="s">
        <v>33</v>
      </c>
      <c r="K147" s="151">
        <v>8.3333333333333329E-2</v>
      </c>
      <c r="L147" s="151">
        <v>8.3333333333333329E-2</v>
      </c>
      <c r="M147" s="151">
        <v>8.3333333333333329E-2</v>
      </c>
      <c r="N147" s="151">
        <v>8.3333333333333329E-2</v>
      </c>
      <c r="O147" s="151">
        <v>8.3333333333333329E-2</v>
      </c>
      <c r="P147" s="151">
        <v>8.3333333333333329E-2</v>
      </c>
      <c r="Q147" s="151">
        <v>8.3333333333333329E-2</v>
      </c>
      <c r="R147" s="151">
        <v>8.3333333333333329E-2</v>
      </c>
      <c r="S147" s="151">
        <v>8.3333333333333329E-2</v>
      </c>
      <c r="T147" s="151">
        <v>8.3333333333333329E-2</v>
      </c>
      <c r="U147" s="151">
        <v>8.3333333333333329E-2</v>
      </c>
      <c r="V147" s="151">
        <v>8.3333333333333329E-2</v>
      </c>
      <c r="W147" s="152">
        <v>1</v>
      </c>
      <c r="X147" s="157">
        <v>-263.81149199999993</v>
      </c>
      <c r="Y147" s="157">
        <v>-263.81149199999993</v>
      </c>
      <c r="Z147" s="157">
        <v>-263.81149199999993</v>
      </c>
      <c r="AA147" s="157">
        <v>-263.81149199999993</v>
      </c>
      <c r="AB147" s="157">
        <v>-263.81149199999993</v>
      </c>
      <c r="AC147" s="157">
        <v>-263.81149199999993</v>
      </c>
      <c r="AD147" s="157">
        <v>-263.81149199999993</v>
      </c>
      <c r="AE147" s="157">
        <v>-263.81149199999993</v>
      </c>
      <c r="AF147" s="157">
        <v>-263.81149199999993</v>
      </c>
      <c r="AG147" s="157">
        <v>-263.81149199999993</v>
      </c>
      <c r="AH147" s="157">
        <v>-263.81149199999993</v>
      </c>
      <c r="AI147" s="157">
        <v>-263.81149199999993</v>
      </c>
      <c r="AJ147" s="151">
        <v>1</v>
      </c>
      <c r="AK147" s="151"/>
      <c r="AL147" s="151"/>
      <c r="AM147" s="151"/>
      <c r="AN147" s="151"/>
      <c r="AO147" s="151"/>
      <c r="AP147" s="151"/>
      <c r="AQ147" s="151"/>
      <c r="AR147" s="151"/>
      <c r="AS147" s="152">
        <v>1</v>
      </c>
      <c r="AT147" s="159">
        <v>-3165.7379039999996</v>
      </c>
      <c r="AU147" s="159">
        <v>0</v>
      </c>
      <c r="AV147" s="159">
        <v>0</v>
      </c>
      <c r="AW147" s="159">
        <v>0</v>
      </c>
      <c r="AX147" s="159">
        <v>0</v>
      </c>
      <c r="AY147" s="159">
        <v>0</v>
      </c>
      <c r="AZ147" s="159">
        <v>0</v>
      </c>
      <c r="BA147" s="159">
        <v>0</v>
      </c>
      <c r="BB147" s="159">
        <v>0</v>
      </c>
      <c r="BC147" s="159">
        <v>-3165.7379039999996</v>
      </c>
      <c r="BD147" s="160">
        <v>-3165.7379039999996</v>
      </c>
      <c r="BE147" s="160">
        <v>0</v>
      </c>
      <c r="BF147" s="160">
        <v>0</v>
      </c>
      <c r="BG147" s="160">
        <v>0</v>
      </c>
      <c r="BH147" s="160">
        <v>0</v>
      </c>
      <c r="BI147" s="151">
        <v>60423000</v>
      </c>
      <c r="BJ147" s="122"/>
      <c r="BK147" s="145"/>
      <c r="BL147" s="145">
        <f t="shared" si="134"/>
        <v>-791.43447599999979</v>
      </c>
      <c r="BM147" s="145"/>
      <c r="BN147" s="145"/>
      <c r="BO147" s="147">
        <f t="shared" si="135"/>
        <v>791.43447599999979</v>
      </c>
      <c r="BP147" s="126">
        <f t="shared" si="138"/>
        <v>-263.81149199999993</v>
      </c>
      <c r="BQ147" s="126">
        <f t="shared" si="139"/>
        <v>0</v>
      </c>
      <c r="BR147" s="126">
        <f t="shared" si="140"/>
        <v>0</v>
      </c>
      <c r="BS147" s="126">
        <f t="shared" si="141"/>
        <v>0</v>
      </c>
      <c r="BT147" s="126">
        <f t="shared" si="142"/>
        <v>0</v>
      </c>
      <c r="BU147" s="126">
        <f t="shared" si="143"/>
        <v>-527.62298399999986</v>
      </c>
      <c r="BV147" s="126">
        <f t="shared" si="144"/>
        <v>0</v>
      </c>
      <c r="BW147" s="126">
        <f t="shared" si="145"/>
        <v>0</v>
      </c>
      <c r="BX147" s="126">
        <f t="shared" si="146"/>
        <v>0</v>
      </c>
      <c r="BY147" s="126">
        <f t="shared" si="147"/>
        <v>0</v>
      </c>
      <c r="BZ147" s="126">
        <f t="shared" si="148"/>
        <v>-791.43447599999979</v>
      </c>
      <c r="CA147" s="126">
        <f t="shared" si="149"/>
        <v>0</v>
      </c>
      <c r="CB147" s="126">
        <f t="shared" si="150"/>
        <v>0</v>
      </c>
      <c r="CC147" s="126">
        <f t="shared" si="151"/>
        <v>0</v>
      </c>
      <c r="CD147" s="126">
        <f t="shared" si="152"/>
        <v>0</v>
      </c>
      <c r="CE147" s="126">
        <f t="shared" si="153"/>
        <v>-1055.2459679999997</v>
      </c>
      <c r="CF147" s="126">
        <f t="shared" si="154"/>
        <v>0</v>
      </c>
      <c r="CG147" s="126">
        <f t="shared" si="155"/>
        <v>0</v>
      </c>
      <c r="CH147" s="126">
        <f t="shared" si="156"/>
        <v>0</v>
      </c>
      <c r="CI147" s="126">
        <f t="shared" si="157"/>
        <v>0</v>
      </c>
      <c r="CJ147" s="126">
        <f t="shared" si="158"/>
        <v>-1319.0574599999995</v>
      </c>
      <c r="CK147" s="126">
        <f t="shared" si="159"/>
        <v>0</v>
      </c>
      <c r="CL147" s="126">
        <f t="shared" si="160"/>
        <v>0</v>
      </c>
      <c r="CM147" s="126">
        <f t="shared" si="161"/>
        <v>0</v>
      </c>
      <c r="CN147" s="126">
        <f t="shared" si="162"/>
        <v>0</v>
      </c>
      <c r="CO147" s="126">
        <f t="shared" si="163"/>
        <v>-1582.8689519999994</v>
      </c>
      <c r="CP147" s="126">
        <f t="shared" si="164"/>
        <v>0</v>
      </c>
      <c r="CQ147" s="126">
        <f t="shared" si="165"/>
        <v>0</v>
      </c>
      <c r="CR147" s="126">
        <f t="shared" si="166"/>
        <v>0</v>
      </c>
      <c r="CS147" s="126">
        <f t="shared" si="167"/>
        <v>0</v>
      </c>
      <c r="CT147" s="126">
        <f t="shared" si="168"/>
        <v>-1846.6804439999992</v>
      </c>
      <c r="CU147" s="126">
        <f t="shared" si="169"/>
        <v>0</v>
      </c>
      <c r="CV147" s="126">
        <f t="shared" si="170"/>
        <v>0</v>
      </c>
      <c r="CW147" s="126">
        <f t="shared" si="171"/>
        <v>0</v>
      </c>
      <c r="CX147" s="126">
        <f t="shared" si="172"/>
        <v>0</v>
      </c>
      <c r="CY147" s="126">
        <f t="shared" si="173"/>
        <v>-2110.491935999999</v>
      </c>
      <c r="CZ147" s="126">
        <f t="shared" si="174"/>
        <v>0</v>
      </c>
      <c r="DA147" s="126">
        <f t="shared" si="175"/>
        <v>0</v>
      </c>
      <c r="DB147" s="126">
        <f t="shared" si="176"/>
        <v>0</v>
      </c>
      <c r="DC147" s="126">
        <f t="shared" si="177"/>
        <v>0</v>
      </c>
      <c r="DD147" s="126">
        <f t="shared" si="178"/>
        <v>-2374.3034279999988</v>
      </c>
      <c r="DE147" s="126">
        <f t="shared" si="179"/>
        <v>0</v>
      </c>
      <c r="DF147" s="126">
        <f t="shared" si="180"/>
        <v>0</v>
      </c>
      <c r="DG147" s="126">
        <f t="shared" si="181"/>
        <v>0</v>
      </c>
      <c r="DH147" s="126">
        <f t="shared" si="182"/>
        <v>0</v>
      </c>
      <c r="DI147" s="126">
        <f t="shared" si="183"/>
        <v>-2638.1149199999986</v>
      </c>
      <c r="DJ147" s="126">
        <f t="shared" si="184"/>
        <v>0</v>
      </c>
      <c r="DK147" s="126">
        <f t="shared" si="185"/>
        <v>0</v>
      </c>
      <c r="DL147" s="126">
        <f t="shared" si="186"/>
        <v>0</v>
      </c>
      <c r="DM147" s="126">
        <f t="shared" si="187"/>
        <v>0</v>
      </c>
      <c r="DN147" s="126">
        <f t="shared" si="188"/>
        <v>-2901.9264119999984</v>
      </c>
      <c r="DO147" s="126">
        <f t="shared" si="189"/>
        <v>0</v>
      </c>
      <c r="DP147" s="126">
        <f t="shared" si="190"/>
        <v>0</v>
      </c>
      <c r="DQ147" s="126">
        <f t="shared" si="191"/>
        <v>0</v>
      </c>
      <c r="DR147" s="126">
        <f t="shared" si="192"/>
        <v>0</v>
      </c>
      <c r="DS147" s="126">
        <f t="shared" si="193"/>
        <v>-3165.7379039999983</v>
      </c>
      <c r="DT147" s="126">
        <f t="shared" si="194"/>
        <v>0</v>
      </c>
      <c r="DU147" s="126">
        <f t="shared" si="195"/>
        <v>0</v>
      </c>
      <c r="DV147" s="126">
        <f t="shared" si="196"/>
        <v>0</v>
      </c>
      <c r="DW147" s="126">
        <f t="shared" si="197"/>
        <v>0</v>
      </c>
      <c r="DX147" s="119"/>
      <c r="DY147" s="127">
        <f>+BO147</f>
        <v>791.43447599999979</v>
      </c>
    </row>
    <row r="148" spans="1:131" customFormat="1" ht="15" customHeight="1" x14ac:dyDescent="0.2">
      <c r="A148" s="163" t="s">
        <v>452</v>
      </c>
      <c r="B148" s="180" t="s">
        <v>416</v>
      </c>
      <c r="C148" s="180" t="s">
        <v>451</v>
      </c>
      <c r="D148" s="180" t="s">
        <v>265</v>
      </c>
      <c r="E148" s="180">
        <v>84</v>
      </c>
      <c r="F148" s="180">
        <v>175.87432799999999</v>
      </c>
      <c r="G148" s="179">
        <v>-14773.443551999999</v>
      </c>
      <c r="H148" s="179">
        <v>-14773.443551999995</v>
      </c>
      <c r="I148" s="153"/>
      <c r="J148" s="151" t="s">
        <v>33</v>
      </c>
      <c r="K148" s="151">
        <v>8.3333333333333329E-2</v>
      </c>
      <c r="L148" s="151">
        <v>8.3333333333333329E-2</v>
      </c>
      <c r="M148" s="151">
        <v>8.3333333333333329E-2</v>
      </c>
      <c r="N148" s="151">
        <v>8.3333333333333329E-2</v>
      </c>
      <c r="O148" s="151">
        <v>8.3333333333333329E-2</v>
      </c>
      <c r="P148" s="151">
        <v>8.3333333333333329E-2</v>
      </c>
      <c r="Q148" s="151">
        <v>8.3333333333333329E-2</v>
      </c>
      <c r="R148" s="151">
        <v>8.3333333333333329E-2</v>
      </c>
      <c r="S148" s="151">
        <v>8.3333333333333329E-2</v>
      </c>
      <c r="T148" s="151">
        <v>8.3333333333333329E-2</v>
      </c>
      <c r="U148" s="151">
        <v>8.3333333333333329E-2</v>
      </c>
      <c r="V148" s="151">
        <v>8.3333333333333329E-2</v>
      </c>
      <c r="W148" s="152">
        <v>1</v>
      </c>
      <c r="X148" s="157">
        <v>-1231.1202959999998</v>
      </c>
      <c r="Y148" s="157">
        <v>-1231.1202959999998</v>
      </c>
      <c r="Z148" s="157">
        <v>-1231.1202959999998</v>
      </c>
      <c r="AA148" s="157">
        <v>-1231.1202959999998</v>
      </c>
      <c r="AB148" s="157">
        <v>-1231.1202959999998</v>
      </c>
      <c r="AC148" s="157">
        <v>-1231.1202959999998</v>
      </c>
      <c r="AD148" s="157">
        <v>-1231.1202959999998</v>
      </c>
      <c r="AE148" s="157">
        <v>-1231.1202959999998</v>
      </c>
      <c r="AF148" s="157">
        <v>-1231.1202959999998</v>
      </c>
      <c r="AG148" s="157">
        <v>-1231.1202959999998</v>
      </c>
      <c r="AH148" s="157">
        <v>-1231.1202959999998</v>
      </c>
      <c r="AI148" s="157">
        <v>-1231.1202959999998</v>
      </c>
      <c r="AJ148" s="151">
        <v>1</v>
      </c>
      <c r="AK148" s="151"/>
      <c r="AL148" s="151"/>
      <c r="AM148" s="151"/>
      <c r="AN148" s="151"/>
      <c r="AO148" s="151"/>
      <c r="AP148" s="151"/>
      <c r="AQ148" s="151"/>
      <c r="AR148" s="151"/>
      <c r="AS148" s="152">
        <v>1</v>
      </c>
      <c r="AT148" s="159">
        <v>-14773.443551999999</v>
      </c>
      <c r="AU148" s="159">
        <v>0</v>
      </c>
      <c r="AV148" s="159">
        <v>0</v>
      </c>
      <c r="AW148" s="159">
        <v>0</v>
      </c>
      <c r="AX148" s="159">
        <v>0</v>
      </c>
      <c r="AY148" s="159">
        <v>0</v>
      </c>
      <c r="AZ148" s="159">
        <v>0</v>
      </c>
      <c r="BA148" s="159">
        <v>0</v>
      </c>
      <c r="BB148" s="159">
        <v>0</v>
      </c>
      <c r="BC148" s="159">
        <v>-14773.443551999999</v>
      </c>
      <c r="BD148" s="160">
        <v>-14773.443551999999</v>
      </c>
      <c r="BE148" s="160">
        <v>0</v>
      </c>
      <c r="BF148" s="160">
        <v>0</v>
      </c>
      <c r="BG148" s="160">
        <v>0</v>
      </c>
      <c r="BH148" s="160">
        <v>0</v>
      </c>
      <c r="BI148" s="151">
        <v>60423000</v>
      </c>
      <c r="BJ148" s="122"/>
      <c r="BK148" s="198">
        <f>+IF('FEUILLE 1'!$BJ148="",SUMIFS('FEUILLE 2'!$P:$P,'FEUILLE 2'!$C:$C,"BLF",'FEUILLE 2'!$K:$K,'FEUILLE 1'!$J148),SUMIFS('FEUILLE 2'!$P:$P,'FEUILLE 2'!$C:$C,"BLF",'FEUILLE 2'!$K:$K,'FEUILLE 1'!$J148,'FEUILLE 2'!$B:$B,'FEUILLE 1'!$BJ148))</f>
        <v>11641.33</v>
      </c>
      <c r="BL148" s="145">
        <f t="shared" si="134"/>
        <v>7947.9691120000007</v>
      </c>
      <c r="BM148" s="145">
        <v>-410</v>
      </c>
      <c r="BN148" s="145"/>
      <c r="BO148" s="197">
        <f>+BK148+BM148-BZ148</f>
        <v>14924.690887999999</v>
      </c>
      <c r="BP148" s="126">
        <f t="shared" si="138"/>
        <v>-1231.1202959999998</v>
      </c>
      <c r="BQ148" s="126">
        <f t="shared" si="139"/>
        <v>0</v>
      </c>
      <c r="BR148" s="126">
        <f t="shared" si="140"/>
        <v>0</v>
      </c>
      <c r="BS148" s="126">
        <f t="shared" si="141"/>
        <v>0</v>
      </c>
      <c r="BT148" s="126">
        <f t="shared" si="142"/>
        <v>0</v>
      </c>
      <c r="BU148" s="126">
        <f t="shared" si="143"/>
        <v>-2462.2405919999997</v>
      </c>
      <c r="BV148" s="126">
        <f t="shared" si="144"/>
        <v>0</v>
      </c>
      <c r="BW148" s="126">
        <f t="shared" si="145"/>
        <v>0</v>
      </c>
      <c r="BX148" s="126">
        <f t="shared" si="146"/>
        <v>0</v>
      </c>
      <c r="BY148" s="126">
        <f t="shared" si="147"/>
        <v>0</v>
      </c>
      <c r="BZ148" s="126">
        <f t="shared" si="148"/>
        <v>-3693.3608879999992</v>
      </c>
      <c r="CA148" s="126">
        <f t="shared" si="149"/>
        <v>0</v>
      </c>
      <c r="CB148" s="126">
        <f t="shared" si="150"/>
        <v>0</v>
      </c>
      <c r="CC148" s="126">
        <f t="shared" si="151"/>
        <v>0</v>
      </c>
      <c r="CD148" s="126">
        <f t="shared" si="152"/>
        <v>0</v>
      </c>
      <c r="CE148" s="126">
        <f t="shared" si="153"/>
        <v>-4924.4811839999993</v>
      </c>
      <c r="CF148" s="126">
        <f t="shared" si="154"/>
        <v>0</v>
      </c>
      <c r="CG148" s="126">
        <f t="shared" si="155"/>
        <v>0</v>
      </c>
      <c r="CH148" s="126">
        <f t="shared" si="156"/>
        <v>0</v>
      </c>
      <c r="CI148" s="126">
        <f t="shared" si="157"/>
        <v>0</v>
      </c>
      <c r="CJ148" s="126">
        <f t="shared" si="158"/>
        <v>-6155.6014799999994</v>
      </c>
      <c r="CK148" s="126">
        <f t="shared" si="159"/>
        <v>0</v>
      </c>
      <c r="CL148" s="126">
        <f t="shared" si="160"/>
        <v>0</v>
      </c>
      <c r="CM148" s="126">
        <f t="shared" si="161"/>
        <v>0</v>
      </c>
      <c r="CN148" s="126">
        <f t="shared" si="162"/>
        <v>0</v>
      </c>
      <c r="CO148" s="126">
        <f t="shared" si="163"/>
        <v>-7386.7217759999994</v>
      </c>
      <c r="CP148" s="126">
        <f t="shared" si="164"/>
        <v>0</v>
      </c>
      <c r="CQ148" s="126">
        <f t="shared" si="165"/>
        <v>0</v>
      </c>
      <c r="CR148" s="126">
        <f t="shared" si="166"/>
        <v>0</v>
      </c>
      <c r="CS148" s="126">
        <f t="shared" si="167"/>
        <v>0</v>
      </c>
      <c r="CT148" s="126">
        <f t="shared" si="168"/>
        <v>-8617.8420719999995</v>
      </c>
      <c r="CU148" s="126">
        <f t="shared" si="169"/>
        <v>0</v>
      </c>
      <c r="CV148" s="126">
        <f t="shared" si="170"/>
        <v>0</v>
      </c>
      <c r="CW148" s="126">
        <f t="shared" si="171"/>
        <v>0</v>
      </c>
      <c r="CX148" s="126">
        <f t="shared" si="172"/>
        <v>0</v>
      </c>
      <c r="CY148" s="126">
        <f t="shared" si="173"/>
        <v>-9848.9623679999986</v>
      </c>
      <c r="CZ148" s="126">
        <f t="shared" si="174"/>
        <v>0</v>
      </c>
      <c r="DA148" s="126">
        <f t="shared" si="175"/>
        <v>0</v>
      </c>
      <c r="DB148" s="126">
        <f t="shared" si="176"/>
        <v>0</v>
      </c>
      <c r="DC148" s="126">
        <f t="shared" si="177"/>
        <v>0</v>
      </c>
      <c r="DD148" s="126">
        <f t="shared" si="178"/>
        <v>-11080.082663999998</v>
      </c>
      <c r="DE148" s="126">
        <f t="shared" si="179"/>
        <v>0</v>
      </c>
      <c r="DF148" s="126">
        <f t="shared" si="180"/>
        <v>0</v>
      </c>
      <c r="DG148" s="126">
        <f t="shared" si="181"/>
        <v>0</v>
      </c>
      <c r="DH148" s="126">
        <f t="shared" si="182"/>
        <v>0</v>
      </c>
      <c r="DI148" s="126">
        <f t="shared" si="183"/>
        <v>-12311.202959999997</v>
      </c>
      <c r="DJ148" s="126">
        <f t="shared" si="184"/>
        <v>0</v>
      </c>
      <c r="DK148" s="126">
        <f t="shared" si="185"/>
        <v>0</v>
      </c>
      <c r="DL148" s="126">
        <f t="shared" si="186"/>
        <v>0</v>
      </c>
      <c r="DM148" s="126">
        <f t="shared" si="187"/>
        <v>0</v>
      </c>
      <c r="DN148" s="126">
        <f t="shared" si="188"/>
        <v>-13542.323255999996</v>
      </c>
      <c r="DO148" s="126">
        <f t="shared" si="189"/>
        <v>0</v>
      </c>
      <c r="DP148" s="126">
        <f t="shared" si="190"/>
        <v>0</v>
      </c>
      <c r="DQ148" s="126">
        <f t="shared" si="191"/>
        <v>0</v>
      </c>
      <c r="DR148" s="126">
        <f t="shared" si="192"/>
        <v>0</v>
      </c>
      <c r="DS148" s="126">
        <f t="shared" si="193"/>
        <v>-14773.443551999995</v>
      </c>
      <c r="DT148" s="126">
        <f t="shared" si="194"/>
        <v>0</v>
      </c>
      <c r="DU148" s="126">
        <f t="shared" si="195"/>
        <v>0</v>
      </c>
      <c r="DV148" s="126">
        <f t="shared" si="196"/>
        <v>0</v>
      </c>
      <c r="DW148" s="126">
        <f t="shared" si="197"/>
        <v>0</v>
      </c>
      <c r="DX148" s="119"/>
      <c r="DY148" s="127">
        <f t="shared" ref="DY148:DY153" si="199">+BO148</f>
        <v>14924.690887999999</v>
      </c>
    </row>
    <row r="149" spans="1:131" customFormat="1" ht="15" customHeight="1" x14ac:dyDescent="0.2">
      <c r="A149" s="163" t="s">
        <v>453</v>
      </c>
      <c r="B149" s="180" t="s">
        <v>416</v>
      </c>
      <c r="C149" s="180" t="s">
        <v>451</v>
      </c>
      <c r="D149" s="180" t="s">
        <v>265</v>
      </c>
      <c r="E149" s="180">
        <v>83</v>
      </c>
      <c r="F149" s="180">
        <v>85.259999999999991</v>
      </c>
      <c r="G149" s="179">
        <v>-7076.579999999999</v>
      </c>
      <c r="H149" s="179">
        <v>-7076.5800000000008</v>
      </c>
      <c r="I149" s="153"/>
      <c r="J149" s="151" t="s">
        <v>33</v>
      </c>
      <c r="K149" s="151">
        <v>8.3333333333333329E-2</v>
      </c>
      <c r="L149" s="151">
        <v>8.3333333333333329E-2</v>
      </c>
      <c r="M149" s="151">
        <v>8.3333333333333329E-2</v>
      </c>
      <c r="N149" s="151">
        <v>8.3333333333333329E-2</v>
      </c>
      <c r="O149" s="151">
        <v>8.3333333333333329E-2</v>
      </c>
      <c r="P149" s="151">
        <v>8.3333333333333329E-2</v>
      </c>
      <c r="Q149" s="151">
        <v>8.3333333333333329E-2</v>
      </c>
      <c r="R149" s="151">
        <v>8.3333333333333329E-2</v>
      </c>
      <c r="S149" s="151">
        <v>8.3333333333333329E-2</v>
      </c>
      <c r="T149" s="151">
        <v>8.3333333333333329E-2</v>
      </c>
      <c r="U149" s="151">
        <v>8.3333333333333329E-2</v>
      </c>
      <c r="V149" s="151">
        <v>8.3333333333333329E-2</v>
      </c>
      <c r="W149" s="152">
        <v>1</v>
      </c>
      <c r="X149" s="157">
        <v>-589.71499999999992</v>
      </c>
      <c r="Y149" s="157">
        <v>-589.71499999999992</v>
      </c>
      <c r="Z149" s="157">
        <v>-589.71499999999992</v>
      </c>
      <c r="AA149" s="157">
        <v>-589.71499999999992</v>
      </c>
      <c r="AB149" s="157">
        <v>-589.71499999999992</v>
      </c>
      <c r="AC149" s="157">
        <v>-589.71499999999992</v>
      </c>
      <c r="AD149" s="157">
        <v>-589.71499999999992</v>
      </c>
      <c r="AE149" s="157">
        <v>-589.71499999999992</v>
      </c>
      <c r="AF149" s="157">
        <v>-589.71499999999992</v>
      </c>
      <c r="AG149" s="157">
        <v>-589.71499999999992</v>
      </c>
      <c r="AH149" s="157">
        <v>-589.71499999999992</v>
      </c>
      <c r="AI149" s="157">
        <v>-589.71499999999992</v>
      </c>
      <c r="AJ149" s="151">
        <v>1</v>
      </c>
      <c r="AK149" s="151"/>
      <c r="AL149" s="151"/>
      <c r="AM149" s="151"/>
      <c r="AN149" s="151"/>
      <c r="AO149" s="151"/>
      <c r="AP149" s="151"/>
      <c r="AQ149" s="151"/>
      <c r="AR149" s="151"/>
      <c r="AS149" s="152">
        <v>1</v>
      </c>
      <c r="AT149" s="159">
        <v>-7076.579999999999</v>
      </c>
      <c r="AU149" s="159">
        <v>0</v>
      </c>
      <c r="AV149" s="159">
        <v>0</v>
      </c>
      <c r="AW149" s="159">
        <v>0</v>
      </c>
      <c r="AX149" s="159">
        <v>0</v>
      </c>
      <c r="AY149" s="159">
        <v>0</v>
      </c>
      <c r="AZ149" s="159">
        <v>0</v>
      </c>
      <c r="BA149" s="159">
        <v>0</v>
      </c>
      <c r="BB149" s="159">
        <v>0</v>
      </c>
      <c r="BC149" s="159">
        <v>-7076.579999999999</v>
      </c>
      <c r="BD149" s="160">
        <v>-7076.579999999999</v>
      </c>
      <c r="BE149" s="160">
        <v>0</v>
      </c>
      <c r="BF149" s="160">
        <v>0</v>
      </c>
      <c r="BG149" s="160">
        <v>0</v>
      </c>
      <c r="BH149" s="160">
        <v>0</v>
      </c>
      <c r="BI149" s="151">
        <v>60423000</v>
      </c>
      <c r="BJ149" s="122"/>
      <c r="BK149" s="145"/>
      <c r="BL149" s="145">
        <f t="shared" si="134"/>
        <v>-1769.1449999999998</v>
      </c>
      <c r="BM149" s="145"/>
      <c r="BN149" s="145"/>
      <c r="BO149" s="147">
        <f t="shared" si="135"/>
        <v>1769.1449999999998</v>
      </c>
      <c r="BP149" s="126">
        <f t="shared" si="138"/>
        <v>-589.71499999999992</v>
      </c>
      <c r="BQ149" s="126">
        <f t="shared" si="139"/>
        <v>0</v>
      </c>
      <c r="BR149" s="126">
        <f t="shared" si="140"/>
        <v>0</v>
      </c>
      <c r="BS149" s="126">
        <f t="shared" si="141"/>
        <v>0</v>
      </c>
      <c r="BT149" s="126">
        <f t="shared" si="142"/>
        <v>0</v>
      </c>
      <c r="BU149" s="126">
        <f t="shared" si="143"/>
        <v>-1179.4299999999998</v>
      </c>
      <c r="BV149" s="126">
        <f t="shared" si="144"/>
        <v>0</v>
      </c>
      <c r="BW149" s="126">
        <f t="shared" si="145"/>
        <v>0</v>
      </c>
      <c r="BX149" s="126">
        <f t="shared" si="146"/>
        <v>0</v>
      </c>
      <c r="BY149" s="126">
        <f t="shared" si="147"/>
        <v>0</v>
      </c>
      <c r="BZ149" s="126">
        <f t="shared" si="148"/>
        <v>-1769.1449999999998</v>
      </c>
      <c r="CA149" s="126">
        <f t="shared" si="149"/>
        <v>0</v>
      </c>
      <c r="CB149" s="126">
        <f t="shared" si="150"/>
        <v>0</v>
      </c>
      <c r="CC149" s="126">
        <f t="shared" si="151"/>
        <v>0</v>
      </c>
      <c r="CD149" s="126">
        <f t="shared" si="152"/>
        <v>0</v>
      </c>
      <c r="CE149" s="126">
        <f t="shared" si="153"/>
        <v>-2358.8599999999997</v>
      </c>
      <c r="CF149" s="126">
        <f t="shared" si="154"/>
        <v>0</v>
      </c>
      <c r="CG149" s="126">
        <f t="shared" si="155"/>
        <v>0</v>
      </c>
      <c r="CH149" s="126">
        <f t="shared" si="156"/>
        <v>0</v>
      </c>
      <c r="CI149" s="126">
        <f t="shared" si="157"/>
        <v>0</v>
      </c>
      <c r="CJ149" s="126">
        <f t="shared" si="158"/>
        <v>-2948.5749999999998</v>
      </c>
      <c r="CK149" s="126">
        <f t="shared" si="159"/>
        <v>0</v>
      </c>
      <c r="CL149" s="126">
        <f t="shared" si="160"/>
        <v>0</v>
      </c>
      <c r="CM149" s="126">
        <f t="shared" si="161"/>
        <v>0</v>
      </c>
      <c r="CN149" s="126">
        <f t="shared" si="162"/>
        <v>0</v>
      </c>
      <c r="CO149" s="126">
        <f t="shared" si="163"/>
        <v>-3538.29</v>
      </c>
      <c r="CP149" s="126">
        <f t="shared" si="164"/>
        <v>0</v>
      </c>
      <c r="CQ149" s="126">
        <f t="shared" si="165"/>
        <v>0</v>
      </c>
      <c r="CR149" s="126">
        <f t="shared" si="166"/>
        <v>0</v>
      </c>
      <c r="CS149" s="126">
        <f t="shared" si="167"/>
        <v>0</v>
      </c>
      <c r="CT149" s="126">
        <f t="shared" si="168"/>
        <v>-4128.0050000000001</v>
      </c>
      <c r="CU149" s="126">
        <f t="shared" si="169"/>
        <v>0</v>
      </c>
      <c r="CV149" s="126">
        <f t="shared" si="170"/>
        <v>0</v>
      </c>
      <c r="CW149" s="126">
        <f t="shared" si="171"/>
        <v>0</v>
      </c>
      <c r="CX149" s="126">
        <f t="shared" si="172"/>
        <v>0</v>
      </c>
      <c r="CY149" s="126">
        <f t="shared" si="173"/>
        <v>-4717.72</v>
      </c>
      <c r="CZ149" s="126">
        <f t="shared" si="174"/>
        <v>0</v>
      </c>
      <c r="DA149" s="126">
        <f t="shared" si="175"/>
        <v>0</v>
      </c>
      <c r="DB149" s="126">
        <f t="shared" si="176"/>
        <v>0</v>
      </c>
      <c r="DC149" s="126">
        <f t="shared" si="177"/>
        <v>0</v>
      </c>
      <c r="DD149" s="126">
        <f t="shared" si="178"/>
        <v>-5307.4350000000004</v>
      </c>
      <c r="DE149" s="126">
        <f t="shared" si="179"/>
        <v>0</v>
      </c>
      <c r="DF149" s="126">
        <f t="shared" si="180"/>
        <v>0</v>
      </c>
      <c r="DG149" s="126">
        <f t="shared" si="181"/>
        <v>0</v>
      </c>
      <c r="DH149" s="126">
        <f t="shared" si="182"/>
        <v>0</v>
      </c>
      <c r="DI149" s="126">
        <f t="shared" si="183"/>
        <v>-5897.1500000000005</v>
      </c>
      <c r="DJ149" s="126">
        <f t="shared" si="184"/>
        <v>0</v>
      </c>
      <c r="DK149" s="126">
        <f t="shared" si="185"/>
        <v>0</v>
      </c>
      <c r="DL149" s="126">
        <f t="shared" si="186"/>
        <v>0</v>
      </c>
      <c r="DM149" s="126">
        <f t="shared" si="187"/>
        <v>0</v>
      </c>
      <c r="DN149" s="126">
        <f t="shared" si="188"/>
        <v>-6486.8650000000007</v>
      </c>
      <c r="DO149" s="126">
        <f t="shared" si="189"/>
        <v>0</v>
      </c>
      <c r="DP149" s="126">
        <f t="shared" si="190"/>
        <v>0</v>
      </c>
      <c r="DQ149" s="126">
        <f t="shared" si="191"/>
        <v>0</v>
      </c>
      <c r="DR149" s="126">
        <f t="shared" si="192"/>
        <v>0</v>
      </c>
      <c r="DS149" s="126">
        <f t="shared" si="193"/>
        <v>-7076.5800000000008</v>
      </c>
      <c r="DT149" s="126">
        <f t="shared" si="194"/>
        <v>0</v>
      </c>
      <c r="DU149" s="126">
        <f t="shared" si="195"/>
        <v>0</v>
      </c>
      <c r="DV149" s="126">
        <f t="shared" si="196"/>
        <v>0</v>
      </c>
      <c r="DW149" s="126">
        <f t="shared" si="197"/>
        <v>0</v>
      </c>
      <c r="DX149" s="119"/>
      <c r="DY149" s="127">
        <f t="shared" si="199"/>
        <v>1769.1449999999998</v>
      </c>
    </row>
    <row r="150" spans="1:131" customFormat="1" ht="15" customHeight="1" x14ac:dyDescent="0.2">
      <c r="A150" s="180" t="s">
        <v>454</v>
      </c>
      <c r="B150" s="180" t="s">
        <v>416</v>
      </c>
      <c r="C150" s="175" t="s">
        <v>455</v>
      </c>
      <c r="D150" s="180" t="s">
        <v>265</v>
      </c>
      <c r="E150" s="180">
        <v>1</v>
      </c>
      <c r="F150" s="180">
        <v>3315.7613999999999</v>
      </c>
      <c r="G150" s="179">
        <v>-3315.7613999999999</v>
      </c>
      <c r="H150" s="179">
        <v>-3315.7614000000008</v>
      </c>
      <c r="I150" s="153" t="s">
        <v>928</v>
      </c>
      <c r="J150" s="151" t="s">
        <v>36</v>
      </c>
      <c r="K150" s="151">
        <v>8.3333333333333329E-2</v>
      </c>
      <c r="L150" s="151">
        <v>8.3333333333333329E-2</v>
      </c>
      <c r="M150" s="151">
        <v>8.3333333333333329E-2</v>
      </c>
      <c r="N150" s="151">
        <v>8.3333333333333329E-2</v>
      </c>
      <c r="O150" s="151">
        <v>8.3333333333333329E-2</v>
      </c>
      <c r="P150" s="151">
        <v>8.3333333333333329E-2</v>
      </c>
      <c r="Q150" s="151">
        <v>8.3333333333333329E-2</v>
      </c>
      <c r="R150" s="151">
        <v>8.3333333333333329E-2</v>
      </c>
      <c r="S150" s="151">
        <v>8.3333333333333329E-2</v>
      </c>
      <c r="T150" s="151">
        <v>8.3333333333333329E-2</v>
      </c>
      <c r="U150" s="151">
        <v>8.3333333333333329E-2</v>
      </c>
      <c r="V150" s="151">
        <v>8.3333333333333329E-2</v>
      </c>
      <c r="W150" s="152">
        <v>1</v>
      </c>
      <c r="X150" s="157">
        <v>-276.31344999999999</v>
      </c>
      <c r="Y150" s="157">
        <v>-276.31344999999999</v>
      </c>
      <c r="Z150" s="157">
        <v>-276.31344999999999</v>
      </c>
      <c r="AA150" s="157">
        <v>-276.31344999999999</v>
      </c>
      <c r="AB150" s="157">
        <v>-276.31344999999999</v>
      </c>
      <c r="AC150" s="157">
        <v>-276.31344999999999</v>
      </c>
      <c r="AD150" s="157">
        <v>-276.31344999999999</v>
      </c>
      <c r="AE150" s="157">
        <v>-276.31344999999999</v>
      </c>
      <c r="AF150" s="157">
        <v>-276.31344999999999</v>
      </c>
      <c r="AG150" s="157">
        <v>-276.31344999999999</v>
      </c>
      <c r="AH150" s="157">
        <v>-276.31344999999999</v>
      </c>
      <c r="AI150" s="157">
        <v>-276.31344999999999</v>
      </c>
      <c r="AJ150" s="151">
        <v>1</v>
      </c>
      <c r="AK150" s="151"/>
      <c r="AL150" s="151"/>
      <c r="AM150" s="151"/>
      <c r="AN150" s="151"/>
      <c r="AO150" s="151"/>
      <c r="AP150" s="151"/>
      <c r="AQ150" s="151"/>
      <c r="AR150" s="151"/>
      <c r="AS150" s="152">
        <v>1</v>
      </c>
      <c r="AT150" s="159">
        <v>-3315.7613999999999</v>
      </c>
      <c r="AU150" s="159">
        <v>0</v>
      </c>
      <c r="AV150" s="159">
        <v>0</v>
      </c>
      <c r="AW150" s="159">
        <v>0</v>
      </c>
      <c r="AX150" s="159">
        <v>0</v>
      </c>
      <c r="AY150" s="159">
        <v>0</v>
      </c>
      <c r="AZ150" s="159">
        <v>0</v>
      </c>
      <c r="BA150" s="159">
        <v>0</v>
      </c>
      <c r="BB150" s="159">
        <v>0</v>
      </c>
      <c r="BC150" s="159">
        <v>-3315.7613999999999</v>
      </c>
      <c r="BD150" s="160">
        <v>-3315.7613999999999</v>
      </c>
      <c r="BE150" s="160">
        <v>0</v>
      </c>
      <c r="BF150" s="160">
        <v>0</v>
      </c>
      <c r="BG150" s="160">
        <v>0</v>
      </c>
      <c r="BH150" s="160">
        <v>0</v>
      </c>
      <c r="BI150" s="151">
        <v>60423000</v>
      </c>
      <c r="BJ150" s="122"/>
      <c r="BK150" s="145">
        <f>+IF('FEUILLE 1'!$BJ150="",SUMIFS('FEUILLE 2'!$P:$P,'FEUILLE 2'!$C:$C,"BLF",'FEUILLE 2'!$K:$K,'FEUILLE 1'!$J150),SUMIFS('FEUILLE 2'!$P:$P,'FEUILLE 2'!$C:$C,"BLF",'FEUILLE 2'!$K:$K,'FEUILLE 1'!$J150,'FEUILLE 2'!$B:$B,'FEUILLE 1'!$BJ150))</f>
        <v>118.37</v>
      </c>
      <c r="BL150" s="145">
        <f t="shared" si="134"/>
        <v>-710.57034999999996</v>
      </c>
      <c r="BM150" s="145"/>
      <c r="BN150" s="145"/>
      <c r="BO150" s="147">
        <f t="shared" si="135"/>
        <v>710.57034999999996</v>
      </c>
      <c r="BP150" s="126">
        <f t="shared" si="138"/>
        <v>-276.31344999999999</v>
      </c>
      <c r="BQ150" s="126">
        <f t="shared" si="139"/>
        <v>0</v>
      </c>
      <c r="BR150" s="126">
        <f t="shared" si="140"/>
        <v>0</v>
      </c>
      <c r="BS150" s="126">
        <f t="shared" si="141"/>
        <v>0</v>
      </c>
      <c r="BT150" s="126">
        <f t="shared" si="142"/>
        <v>0</v>
      </c>
      <c r="BU150" s="126">
        <f t="shared" si="143"/>
        <v>-552.62689999999998</v>
      </c>
      <c r="BV150" s="126">
        <f t="shared" si="144"/>
        <v>0</v>
      </c>
      <c r="BW150" s="126">
        <f t="shared" si="145"/>
        <v>0</v>
      </c>
      <c r="BX150" s="126">
        <f t="shared" si="146"/>
        <v>0</v>
      </c>
      <c r="BY150" s="126">
        <f t="shared" si="147"/>
        <v>0</v>
      </c>
      <c r="BZ150" s="126">
        <f t="shared" si="148"/>
        <v>-828.94034999999997</v>
      </c>
      <c r="CA150" s="126">
        <f t="shared" si="149"/>
        <v>0</v>
      </c>
      <c r="CB150" s="126">
        <f t="shared" si="150"/>
        <v>0</v>
      </c>
      <c r="CC150" s="126">
        <f t="shared" si="151"/>
        <v>0</v>
      </c>
      <c r="CD150" s="126">
        <f t="shared" si="152"/>
        <v>0</v>
      </c>
      <c r="CE150" s="126">
        <f t="shared" si="153"/>
        <v>-1105.2538</v>
      </c>
      <c r="CF150" s="126">
        <f t="shared" si="154"/>
        <v>0</v>
      </c>
      <c r="CG150" s="126">
        <f t="shared" si="155"/>
        <v>0</v>
      </c>
      <c r="CH150" s="126">
        <f t="shared" si="156"/>
        <v>0</v>
      </c>
      <c r="CI150" s="126">
        <f t="shared" si="157"/>
        <v>0</v>
      </c>
      <c r="CJ150" s="126">
        <f t="shared" si="158"/>
        <v>-1381.5672500000001</v>
      </c>
      <c r="CK150" s="126">
        <f t="shared" si="159"/>
        <v>0</v>
      </c>
      <c r="CL150" s="126">
        <f t="shared" si="160"/>
        <v>0</v>
      </c>
      <c r="CM150" s="126">
        <f t="shared" si="161"/>
        <v>0</v>
      </c>
      <c r="CN150" s="126">
        <f t="shared" si="162"/>
        <v>0</v>
      </c>
      <c r="CO150" s="126">
        <f t="shared" si="163"/>
        <v>-1657.8807000000002</v>
      </c>
      <c r="CP150" s="126">
        <f t="shared" si="164"/>
        <v>0</v>
      </c>
      <c r="CQ150" s="126">
        <f t="shared" si="165"/>
        <v>0</v>
      </c>
      <c r="CR150" s="126">
        <f t="shared" si="166"/>
        <v>0</v>
      </c>
      <c r="CS150" s="126">
        <f t="shared" si="167"/>
        <v>0</v>
      </c>
      <c r="CT150" s="126">
        <f t="shared" si="168"/>
        <v>-1934.1941500000003</v>
      </c>
      <c r="CU150" s="126">
        <f t="shared" si="169"/>
        <v>0</v>
      </c>
      <c r="CV150" s="126">
        <f t="shared" si="170"/>
        <v>0</v>
      </c>
      <c r="CW150" s="126">
        <f t="shared" si="171"/>
        <v>0</v>
      </c>
      <c r="CX150" s="126">
        <f t="shared" si="172"/>
        <v>0</v>
      </c>
      <c r="CY150" s="126">
        <f t="shared" si="173"/>
        <v>-2210.5076000000004</v>
      </c>
      <c r="CZ150" s="126">
        <f t="shared" si="174"/>
        <v>0</v>
      </c>
      <c r="DA150" s="126">
        <f t="shared" si="175"/>
        <v>0</v>
      </c>
      <c r="DB150" s="126">
        <f t="shared" si="176"/>
        <v>0</v>
      </c>
      <c r="DC150" s="126">
        <f t="shared" si="177"/>
        <v>0</v>
      </c>
      <c r="DD150" s="126">
        <f t="shared" si="178"/>
        <v>-2486.8210500000005</v>
      </c>
      <c r="DE150" s="126">
        <f t="shared" si="179"/>
        <v>0</v>
      </c>
      <c r="DF150" s="126">
        <f t="shared" si="180"/>
        <v>0</v>
      </c>
      <c r="DG150" s="126">
        <f t="shared" si="181"/>
        <v>0</v>
      </c>
      <c r="DH150" s="126">
        <f t="shared" si="182"/>
        <v>0</v>
      </c>
      <c r="DI150" s="126">
        <f t="shared" si="183"/>
        <v>-2763.1345000000006</v>
      </c>
      <c r="DJ150" s="126">
        <f t="shared" si="184"/>
        <v>0</v>
      </c>
      <c r="DK150" s="126">
        <f t="shared" si="185"/>
        <v>0</v>
      </c>
      <c r="DL150" s="126">
        <f t="shared" si="186"/>
        <v>0</v>
      </c>
      <c r="DM150" s="126">
        <f t="shared" si="187"/>
        <v>0</v>
      </c>
      <c r="DN150" s="126">
        <f t="shared" si="188"/>
        <v>-3039.4479500000007</v>
      </c>
      <c r="DO150" s="126">
        <f t="shared" si="189"/>
        <v>0</v>
      </c>
      <c r="DP150" s="126">
        <f t="shared" si="190"/>
        <v>0</v>
      </c>
      <c r="DQ150" s="126">
        <f t="shared" si="191"/>
        <v>0</v>
      </c>
      <c r="DR150" s="126">
        <f t="shared" si="192"/>
        <v>0</v>
      </c>
      <c r="DS150" s="126">
        <f t="shared" si="193"/>
        <v>-3315.7614000000008</v>
      </c>
      <c r="DT150" s="126">
        <f t="shared" si="194"/>
        <v>0</v>
      </c>
      <c r="DU150" s="126">
        <f t="shared" si="195"/>
        <v>0</v>
      </c>
      <c r="DV150" s="126">
        <f t="shared" si="196"/>
        <v>0</v>
      </c>
      <c r="DW150" s="126">
        <f t="shared" si="197"/>
        <v>0</v>
      </c>
      <c r="DX150" s="119"/>
      <c r="DY150" s="127">
        <f t="shared" si="199"/>
        <v>710.57034999999996</v>
      </c>
    </row>
    <row r="151" spans="1:131" customFormat="1" ht="15" customHeight="1" x14ac:dyDescent="0.2">
      <c r="A151" s="180" t="s">
        <v>454</v>
      </c>
      <c r="B151" s="180" t="s">
        <v>416</v>
      </c>
      <c r="C151" s="175" t="s">
        <v>456</v>
      </c>
      <c r="D151" s="180" t="s">
        <v>265</v>
      </c>
      <c r="E151" s="180">
        <v>1</v>
      </c>
      <c r="F151" s="180">
        <v>2368.0800000000004</v>
      </c>
      <c r="G151" s="179">
        <v>-2368.0800000000004</v>
      </c>
      <c r="H151" s="179">
        <v>-2368.0800000000008</v>
      </c>
      <c r="I151" s="153" t="s">
        <v>928</v>
      </c>
      <c r="J151" s="151" t="s">
        <v>36</v>
      </c>
      <c r="K151" s="151">
        <v>8.3333333333333329E-2</v>
      </c>
      <c r="L151" s="151">
        <v>8.3333333333333329E-2</v>
      </c>
      <c r="M151" s="151">
        <v>8.3333333333333329E-2</v>
      </c>
      <c r="N151" s="151">
        <v>8.3333333333333329E-2</v>
      </c>
      <c r="O151" s="151">
        <v>8.3333333333333329E-2</v>
      </c>
      <c r="P151" s="151">
        <v>8.3333333333333329E-2</v>
      </c>
      <c r="Q151" s="151">
        <v>8.3333333333333329E-2</v>
      </c>
      <c r="R151" s="151">
        <v>8.3333333333333329E-2</v>
      </c>
      <c r="S151" s="151">
        <v>8.3333333333333329E-2</v>
      </c>
      <c r="T151" s="151">
        <v>8.3333333333333329E-2</v>
      </c>
      <c r="U151" s="151">
        <v>8.3333333333333329E-2</v>
      </c>
      <c r="V151" s="151">
        <v>8.3333333333333329E-2</v>
      </c>
      <c r="W151" s="152">
        <v>1</v>
      </c>
      <c r="X151" s="157">
        <v>-197.34000000000003</v>
      </c>
      <c r="Y151" s="157">
        <v>-197.34000000000003</v>
      </c>
      <c r="Z151" s="157">
        <v>-197.34000000000003</v>
      </c>
      <c r="AA151" s="157">
        <v>-197.34000000000003</v>
      </c>
      <c r="AB151" s="157">
        <v>-197.34000000000003</v>
      </c>
      <c r="AC151" s="157">
        <v>-197.34000000000003</v>
      </c>
      <c r="AD151" s="157">
        <v>-197.34000000000003</v>
      </c>
      <c r="AE151" s="157">
        <v>-197.34000000000003</v>
      </c>
      <c r="AF151" s="157">
        <v>-197.34000000000003</v>
      </c>
      <c r="AG151" s="157">
        <v>-197.34000000000003</v>
      </c>
      <c r="AH151" s="157">
        <v>-197.34000000000003</v>
      </c>
      <c r="AI151" s="157">
        <v>-197.34000000000003</v>
      </c>
      <c r="AJ151" s="151"/>
      <c r="AK151" s="151">
        <v>0.55020156210632398</v>
      </c>
      <c r="AL151" s="151">
        <v>0.2685815066767448</v>
      </c>
      <c r="AM151" s="151">
        <v>0.18121693121693122</v>
      </c>
      <c r="AN151" s="151"/>
      <c r="AO151" s="151"/>
      <c r="AP151" s="151"/>
      <c r="AQ151" s="151"/>
      <c r="AR151" s="151"/>
      <c r="AS151" s="152">
        <v>1</v>
      </c>
      <c r="AT151" s="159">
        <v>0</v>
      </c>
      <c r="AU151" s="159">
        <v>-1302.9213151927438</v>
      </c>
      <c r="AV151" s="159">
        <v>-636.0224943310659</v>
      </c>
      <c r="AW151" s="159">
        <v>-429.13619047619056</v>
      </c>
      <c r="AX151" s="159">
        <v>0</v>
      </c>
      <c r="AY151" s="159">
        <v>0</v>
      </c>
      <c r="AZ151" s="159">
        <v>0</v>
      </c>
      <c r="BA151" s="159">
        <v>0</v>
      </c>
      <c r="BB151" s="159">
        <v>0</v>
      </c>
      <c r="BC151" s="159">
        <v>-2368.0800000000004</v>
      </c>
      <c r="BD151" s="160">
        <v>0</v>
      </c>
      <c r="BE151" s="160">
        <v>0</v>
      </c>
      <c r="BF151" s="160">
        <v>-2368.0800000000004</v>
      </c>
      <c r="BG151" s="160">
        <v>0</v>
      </c>
      <c r="BH151" s="160">
        <v>0</v>
      </c>
      <c r="BI151" s="151">
        <v>60423000</v>
      </c>
      <c r="BJ151" s="122"/>
      <c r="BK151" s="145"/>
      <c r="BL151" s="145">
        <f t="shared" si="134"/>
        <v>-592.0200000000001</v>
      </c>
      <c r="BM151" s="145"/>
      <c r="BN151" s="145"/>
      <c r="BO151" s="147">
        <f t="shared" si="135"/>
        <v>592.0200000000001</v>
      </c>
      <c r="BP151" s="126">
        <f t="shared" si="138"/>
        <v>0</v>
      </c>
      <c r="BQ151" s="126">
        <f t="shared" si="139"/>
        <v>0</v>
      </c>
      <c r="BR151" s="126">
        <f t="shared" si="140"/>
        <v>-197.34000000000003</v>
      </c>
      <c r="BS151" s="126">
        <f t="shared" si="141"/>
        <v>0</v>
      </c>
      <c r="BT151" s="126">
        <f t="shared" si="142"/>
        <v>0</v>
      </c>
      <c r="BU151" s="126">
        <f t="shared" si="143"/>
        <v>0</v>
      </c>
      <c r="BV151" s="126">
        <f t="shared" si="144"/>
        <v>0</v>
      </c>
      <c r="BW151" s="126">
        <f t="shared" si="145"/>
        <v>-394.68000000000006</v>
      </c>
      <c r="BX151" s="126">
        <f t="shared" si="146"/>
        <v>0</v>
      </c>
      <c r="BY151" s="126">
        <f t="shared" si="147"/>
        <v>0</v>
      </c>
      <c r="BZ151" s="126">
        <f t="shared" si="148"/>
        <v>0</v>
      </c>
      <c r="CA151" s="126">
        <f t="shared" si="149"/>
        <v>0</v>
      </c>
      <c r="CB151" s="126">
        <f t="shared" si="150"/>
        <v>-592.0200000000001</v>
      </c>
      <c r="CC151" s="126">
        <f t="shared" si="151"/>
        <v>0</v>
      </c>
      <c r="CD151" s="126">
        <f t="shared" si="152"/>
        <v>0</v>
      </c>
      <c r="CE151" s="126">
        <f t="shared" si="153"/>
        <v>0</v>
      </c>
      <c r="CF151" s="126">
        <f t="shared" si="154"/>
        <v>0</v>
      </c>
      <c r="CG151" s="126">
        <f t="shared" si="155"/>
        <v>-789.36000000000013</v>
      </c>
      <c r="CH151" s="126">
        <f t="shared" si="156"/>
        <v>0</v>
      </c>
      <c r="CI151" s="126">
        <f t="shared" si="157"/>
        <v>0</v>
      </c>
      <c r="CJ151" s="126">
        <f t="shared" si="158"/>
        <v>0</v>
      </c>
      <c r="CK151" s="126">
        <f t="shared" si="159"/>
        <v>0</v>
      </c>
      <c r="CL151" s="126">
        <f t="shared" si="160"/>
        <v>-986.70000000000016</v>
      </c>
      <c r="CM151" s="126">
        <f t="shared" si="161"/>
        <v>0</v>
      </c>
      <c r="CN151" s="126">
        <f t="shared" si="162"/>
        <v>0</v>
      </c>
      <c r="CO151" s="126">
        <f t="shared" si="163"/>
        <v>0</v>
      </c>
      <c r="CP151" s="126">
        <f t="shared" si="164"/>
        <v>0</v>
      </c>
      <c r="CQ151" s="126">
        <f t="shared" si="165"/>
        <v>-1184.0400000000002</v>
      </c>
      <c r="CR151" s="126">
        <f t="shared" si="166"/>
        <v>0</v>
      </c>
      <c r="CS151" s="126">
        <f t="shared" si="167"/>
        <v>0</v>
      </c>
      <c r="CT151" s="126">
        <f t="shared" si="168"/>
        <v>0</v>
      </c>
      <c r="CU151" s="126">
        <f t="shared" si="169"/>
        <v>0</v>
      </c>
      <c r="CV151" s="126">
        <f t="shared" si="170"/>
        <v>-1381.38</v>
      </c>
      <c r="CW151" s="126">
        <f t="shared" si="171"/>
        <v>0</v>
      </c>
      <c r="CX151" s="126">
        <f t="shared" si="172"/>
        <v>0</v>
      </c>
      <c r="CY151" s="126">
        <f t="shared" si="173"/>
        <v>0</v>
      </c>
      <c r="CZ151" s="126">
        <f t="shared" si="174"/>
        <v>0</v>
      </c>
      <c r="DA151" s="126">
        <f t="shared" si="175"/>
        <v>-1578.7200000000003</v>
      </c>
      <c r="DB151" s="126">
        <f t="shared" si="176"/>
        <v>0</v>
      </c>
      <c r="DC151" s="126">
        <f t="shared" si="177"/>
        <v>0</v>
      </c>
      <c r="DD151" s="126">
        <f t="shared" si="178"/>
        <v>0</v>
      </c>
      <c r="DE151" s="126">
        <f t="shared" si="179"/>
        <v>0</v>
      </c>
      <c r="DF151" s="126">
        <f t="shared" si="180"/>
        <v>-1776.0600000000004</v>
      </c>
      <c r="DG151" s="126">
        <f t="shared" si="181"/>
        <v>0</v>
      </c>
      <c r="DH151" s="126">
        <f t="shared" si="182"/>
        <v>0</v>
      </c>
      <c r="DI151" s="126">
        <f t="shared" si="183"/>
        <v>0</v>
      </c>
      <c r="DJ151" s="126">
        <f t="shared" si="184"/>
        <v>0</v>
      </c>
      <c r="DK151" s="126">
        <f t="shared" si="185"/>
        <v>-1973.4000000000005</v>
      </c>
      <c r="DL151" s="126">
        <f t="shared" si="186"/>
        <v>0</v>
      </c>
      <c r="DM151" s="126">
        <f t="shared" si="187"/>
        <v>0</v>
      </c>
      <c r="DN151" s="126">
        <f t="shared" si="188"/>
        <v>0</v>
      </c>
      <c r="DO151" s="126">
        <f t="shared" si="189"/>
        <v>0</v>
      </c>
      <c r="DP151" s="126">
        <f t="shared" si="190"/>
        <v>-2170.7400000000007</v>
      </c>
      <c r="DQ151" s="126">
        <f t="shared" si="191"/>
        <v>0</v>
      </c>
      <c r="DR151" s="126">
        <f t="shared" si="192"/>
        <v>0</v>
      </c>
      <c r="DS151" s="126">
        <f t="shared" si="193"/>
        <v>0</v>
      </c>
      <c r="DT151" s="126">
        <f t="shared" si="194"/>
        <v>0</v>
      </c>
      <c r="DU151" s="126">
        <f t="shared" si="195"/>
        <v>-2368.0800000000008</v>
      </c>
      <c r="DV151" s="126">
        <f t="shared" si="196"/>
        <v>0</v>
      </c>
      <c r="DW151" s="126">
        <f t="shared" si="197"/>
        <v>0</v>
      </c>
      <c r="DX151" s="119"/>
      <c r="DY151" s="127">
        <f t="shared" si="199"/>
        <v>592.0200000000001</v>
      </c>
    </row>
    <row r="152" spans="1:131" customFormat="1" ht="15" customHeight="1" x14ac:dyDescent="0.2">
      <c r="A152" s="163" t="s">
        <v>457</v>
      </c>
      <c r="B152" s="180" t="s">
        <v>416</v>
      </c>
      <c r="C152" s="180" t="s">
        <v>458</v>
      </c>
      <c r="D152" s="180" t="s">
        <v>265</v>
      </c>
      <c r="E152" s="180">
        <v>1</v>
      </c>
      <c r="F152" s="164">
        <v>36540</v>
      </c>
      <c r="G152" s="179">
        <v>-36540</v>
      </c>
      <c r="H152" s="179">
        <v>-36540</v>
      </c>
      <c r="I152" s="167" t="s">
        <v>459</v>
      </c>
      <c r="J152" s="151" t="s">
        <v>65</v>
      </c>
      <c r="K152" s="151">
        <v>8.3333333333333329E-2</v>
      </c>
      <c r="L152" s="151">
        <v>8.3333333333333329E-2</v>
      </c>
      <c r="M152" s="151">
        <v>8.3333333333333329E-2</v>
      </c>
      <c r="N152" s="151">
        <v>8.3333333333333329E-2</v>
      </c>
      <c r="O152" s="151">
        <v>8.3333333333333329E-2</v>
      </c>
      <c r="P152" s="151">
        <v>8.3333333333333329E-2</v>
      </c>
      <c r="Q152" s="151">
        <v>8.3333333333333329E-2</v>
      </c>
      <c r="R152" s="151">
        <v>8.3333333333333329E-2</v>
      </c>
      <c r="S152" s="151">
        <v>8.3333333333333329E-2</v>
      </c>
      <c r="T152" s="151">
        <v>8.3333333333333329E-2</v>
      </c>
      <c r="U152" s="151">
        <v>8.3333333333333329E-2</v>
      </c>
      <c r="V152" s="151">
        <v>8.3333333333333329E-2</v>
      </c>
      <c r="W152" s="152">
        <v>1</v>
      </c>
      <c r="X152" s="157">
        <v>-3045</v>
      </c>
      <c r="Y152" s="157">
        <v>-3045</v>
      </c>
      <c r="Z152" s="157">
        <v>-3045</v>
      </c>
      <c r="AA152" s="157">
        <v>-3045</v>
      </c>
      <c r="AB152" s="157">
        <v>-3045</v>
      </c>
      <c r="AC152" s="157">
        <v>-3045</v>
      </c>
      <c r="AD152" s="157">
        <v>-3045</v>
      </c>
      <c r="AE152" s="157">
        <v>-3045</v>
      </c>
      <c r="AF152" s="157">
        <v>-3045</v>
      </c>
      <c r="AG152" s="157">
        <v>-3045</v>
      </c>
      <c r="AH152" s="157">
        <v>-3045</v>
      </c>
      <c r="AI152" s="157">
        <v>-3045</v>
      </c>
      <c r="AJ152" s="151"/>
      <c r="AK152" s="151"/>
      <c r="AL152" s="151">
        <v>1</v>
      </c>
      <c r="AM152" s="151"/>
      <c r="AN152" s="151"/>
      <c r="AO152" s="151"/>
      <c r="AP152" s="151"/>
      <c r="AQ152" s="151"/>
      <c r="AR152" s="151"/>
      <c r="AS152" s="152">
        <v>1</v>
      </c>
      <c r="AT152" s="159">
        <v>0</v>
      </c>
      <c r="AU152" s="159">
        <v>0</v>
      </c>
      <c r="AV152" s="159">
        <v>-36540</v>
      </c>
      <c r="AW152" s="159">
        <v>0</v>
      </c>
      <c r="AX152" s="159">
        <v>0</v>
      </c>
      <c r="AY152" s="159">
        <v>0</v>
      </c>
      <c r="AZ152" s="159">
        <v>0</v>
      </c>
      <c r="BA152" s="159">
        <v>0</v>
      </c>
      <c r="BB152" s="159">
        <v>0</v>
      </c>
      <c r="BC152" s="159">
        <v>-36540</v>
      </c>
      <c r="BD152" s="160">
        <v>0</v>
      </c>
      <c r="BE152" s="160">
        <v>0</v>
      </c>
      <c r="BF152" s="160">
        <v>-36540</v>
      </c>
      <c r="BG152" s="160">
        <v>0</v>
      </c>
      <c r="BH152" s="160">
        <v>0</v>
      </c>
      <c r="BI152" s="151">
        <v>60423000</v>
      </c>
      <c r="BJ152" s="122" t="s">
        <v>867</v>
      </c>
      <c r="BK152" s="145">
        <f>+IF('FEUILLE 1'!$BJ152="",SUMIFS('FEUILLE 2'!$P:$P,'FEUILLE 2'!$C:$C,"BLF",'FEUILLE 2'!$K:$K,'FEUILLE 1'!$J152),SUMIFS('FEUILLE 2'!$P:$P,'FEUILLE 2'!$C:$C,"BLF",'FEUILLE 2'!$K:$K,'FEUILLE 1'!$J152,'FEUILLE 2'!$B:$B,'FEUILLE 1'!$BJ152))</f>
        <v>5666.66</v>
      </c>
      <c r="BL152" s="197">
        <f t="shared" si="134"/>
        <v>-3468.34</v>
      </c>
      <c r="BM152" s="145">
        <f>-2833.33-2833.33</f>
        <v>-5666.66</v>
      </c>
      <c r="BN152" s="145"/>
      <c r="BO152" s="147">
        <f t="shared" si="135"/>
        <v>9135</v>
      </c>
      <c r="BP152" s="126">
        <f t="shared" si="138"/>
        <v>0</v>
      </c>
      <c r="BQ152" s="126">
        <f t="shared" si="139"/>
        <v>0</v>
      </c>
      <c r="BR152" s="126">
        <f t="shared" si="140"/>
        <v>-3045</v>
      </c>
      <c r="BS152" s="126">
        <f t="shared" si="141"/>
        <v>0</v>
      </c>
      <c r="BT152" s="126">
        <f t="shared" si="142"/>
        <v>0</v>
      </c>
      <c r="BU152" s="126">
        <f t="shared" si="143"/>
        <v>0</v>
      </c>
      <c r="BV152" s="126">
        <f t="shared" si="144"/>
        <v>0</v>
      </c>
      <c r="BW152" s="126">
        <f t="shared" si="145"/>
        <v>-6090</v>
      </c>
      <c r="BX152" s="126">
        <f t="shared" si="146"/>
        <v>0</v>
      </c>
      <c r="BY152" s="126">
        <f t="shared" si="147"/>
        <v>0</v>
      </c>
      <c r="BZ152" s="126">
        <f t="shared" si="148"/>
        <v>0</v>
      </c>
      <c r="CA152" s="126">
        <f t="shared" si="149"/>
        <v>0</v>
      </c>
      <c r="CB152" s="126">
        <f t="shared" si="150"/>
        <v>-9135</v>
      </c>
      <c r="CC152" s="126">
        <f t="shared" si="151"/>
        <v>0</v>
      </c>
      <c r="CD152" s="126">
        <f t="shared" si="152"/>
        <v>0</v>
      </c>
      <c r="CE152" s="126">
        <f t="shared" si="153"/>
        <v>0</v>
      </c>
      <c r="CF152" s="126">
        <f t="shared" si="154"/>
        <v>0</v>
      </c>
      <c r="CG152" s="126">
        <f t="shared" si="155"/>
        <v>-12180</v>
      </c>
      <c r="CH152" s="126">
        <f t="shared" si="156"/>
        <v>0</v>
      </c>
      <c r="CI152" s="126">
        <f t="shared" si="157"/>
        <v>0</v>
      </c>
      <c r="CJ152" s="126">
        <f t="shared" si="158"/>
        <v>0</v>
      </c>
      <c r="CK152" s="126">
        <f t="shared" si="159"/>
        <v>0</v>
      </c>
      <c r="CL152" s="126">
        <f t="shared" si="160"/>
        <v>-15225</v>
      </c>
      <c r="CM152" s="126">
        <f t="shared" si="161"/>
        <v>0</v>
      </c>
      <c r="CN152" s="126">
        <f t="shared" si="162"/>
        <v>0</v>
      </c>
      <c r="CO152" s="126">
        <f t="shared" si="163"/>
        <v>0</v>
      </c>
      <c r="CP152" s="126">
        <f t="shared" si="164"/>
        <v>0</v>
      </c>
      <c r="CQ152" s="126">
        <f t="shared" si="165"/>
        <v>-18270</v>
      </c>
      <c r="CR152" s="126">
        <f t="shared" si="166"/>
        <v>0</v>
      </c>
      <c r="CS152" s="126">
        <f t="shared" si="167"/>
        <v>0</v>
      </c>
      <c r="CT152" s="126">
        <f t="shared" si="168"/>
        <v>0</v>
      </c>
      <c r="CU152" s="126">
        <f t="shared" si="169"/>
        <v>0</v>
      </c>
      <c r="CV152" s="126">
        <f t="shared" si="170"/>
        <v>-21315</v>
      </c>
      <c r="CW152" s="126">
        <f t="shared" si="171"/>
        <v>0</v>
      </c>
      <c r="CX152" s="126">
        <f t="shared" si="172"/>
        <v>0</v>
      </c>
      <c r="CY152" s="126">
        <f t="shared" si="173"/>
        <v>0</v>
      </c>
      <c r="CZ152" s="126">
        <f t="shared" si="174"/>
        <v>0</v>
      </c>
      <c r="DA152" s="126">
        <f t="shared" si="175"/>
        <v>-24360</v>
      </c>
      <c r="DB152" s="126">
        <f t="shared" si="176"/>
        <v>0</v>
      </c>
      <c r="DC152" s="126">
        <f t="shared" si="177"/>
        <v>0</v>
      </c>
      <c r="DD152" s="126">
        <f t="shared" si="178"/>
        <v>0</v>
      </c>
      <c r="DE152" s="126">
        <f t="shared" si="179"/>
        <v>0</v>
      </c>
      <c r="DF152" s="126">
        <f t="shared" si="180"/>
        <v>-27405</v>
      </c>
      <c r="DG152" s="126">
        <f t="shared" si="181"/>
        <v>0</v>
      </c>
      <c r="DH152" s="126">
        <f t="shared" si="182"/>
        <v>0</v>
      </c>
      <c r="DI152" s="126">
        <f t="shared" si="183"/>
        <v>0</v>
      </c>
      <c r="DJ152" s="126">
        <f t="shared" si="184"/>
        <v>0</v>
      </c>
      <c r="DK152" s="126">
        <f t="shared" si="185"/>
        <v>-30450</v>
      </c>
      <c r="DL152" s="126">
        <f t="shared" si="186"/>
        <v>0</v>
      </c>
      <c r="DM152" s="126">
        <f t="shared" si="187"/>
        <v>0</v>
      </c>
      <c r="DN152" s="126">
        <f t="shared" si="188"/>
        <v>0</v>
      </c>
      <c r="DO152" s="126">
        <f t="shared" si="189"/>
        <v>0</v>
      </c>
      <c r="DP152" s="126">
        <f t="shared" si="190"/>
        <v>-33495</v>
      </c>
      <c r="DQ152" s="126">
        <f t="shared" si="191"/>
        <v>0</v>
      </c>
      <c r="DR152" s="126">
        <f t="shared" si="192"/>
        <v>0</v>
      </c>
      <c r="DS152" s="126">
        <f t="shared" si="193"/>
        <v>0</v>
      </c>
      <c r="DT152" s="126">
        <f t="shared" si="194"/>
        <v>0</v>
      </c>
      <c r="DU152" s="126">
        <f t="shared" si="195"/>
        <v>-36540</v>
      </c>
      <c r="DV152" s="126">
        <f t="shared" si="196"/>
        <v>0</v>
      </c>
      <c r="DW152" s="126">
        <f t="shared" si="197"/>
        <v>0</v>
      </c>
      <c r="DX152" s="119"/>
      <c r="DY152" s="127">
        <f t="shared" si="199"/>
        <v>9135</v>
      </c>
    </row>
    <row r="153" spans="1:131" customFormat="1" ht="15" customHeight="1" x14ac:dyDescent="0.2">
      <c r="A153" s="163" t="s">
        <v>460</v>
      </c>
      <c r="B153" s="180" t="s">
        <v>416</v>
      </c>
      <c r="C153" s="180" t="s">
        <v>461</v>
      </c>
      <c r="D153" s="180" t="s">
        <v>265</v>
      </c>
      <c r="E153" s="180">
        <v>1</v>
      </c>
      <c r="F153" s="164">
        <v>67323</v>
      </c>
      <c r="G153" s="179">
        <v>-67323</v>
      </c>
      <c r="H153" s="179">
        <v>-67323</v>
      </c>
      <c r="I153" s="153" t="s">
        <v>928</v>
      </c>
      <c r="J153" s="151" t="s">
        <v>65</v>
      </c>
      <c r="K153" s="151">
        <v>8.3333333333333329E-2</v>
      </c>
      <c r="L153" s="151">
        <v>8.3333333333333329E-2</v>
      </c>
      <c r="M153" s="151">
        <v>8.3333333333333329E-2</v>
      </c>
      <c r="N153" s="151">
        <v>8.3333333333333329E-2</v>
      </c>
      <c r="O153" s="151">
        <v>8.3333333333333329E-2</v>
      </c>
      <c r="P153" s="151">
        <v>8.3333333333333329E-2</v>
      </c>
      <c r="Q153" s="151">
        <v>8.3333333333333329E-2</v>
      </c>
      <c r="R153" s="151">
        <v>8.3333333333333329E-2</v>
      </c>
      <c r="S153" s="151">
        <v>8.3333333333333329E-2</v>
      </c>
      <c r="T153" s="151">
        <v>8.3333333333333329E-2</v>
      </c>
      <c r="U153" s="151">
        <v>8.3333333333333329E-2</v>
      </c>
      <c r="V153" s="151">
        <v>8.3333333333333329E-2</v>
      </c>
      <c r="W153" s="152">
        <v>1</v>
      </c>
      <c r="X153" s="157">
        <v>-5610.25</v>
      </c>
      <c r="Y153" s="157">
        <v>-5610.25</v>
      </c>
      <c r="Z153" s="157">
        <v>-5610.25</v>
      </c>
      <c r="AA153" s="157">
        <v>-5610.25</v>
      </c>
      <c r="AB153" s="157">
        <v>-5610.25</v>
      </c>
      <c r="AC153" s="157">
        <v>-5610.25</v>
      </c>
      <c r="AD153" s="157">
        <v>-5610.25</v>
      </c>
      <c r="AE153" s="157">
        <v>-5610.25</v>
      </c>
      <c r="AF153" s="157">
        <v>-5610.25</v>
      </c>
      <c r="AG153" s="157">
        <v>-5610.25</v>
      </c>
      <c r="AH153" s="157">
        <v>-5610.25</v>
      </c>
      <c r="AI153" s="157">
        <v>-5610.25</v>
      </c>
      <c r="AJ153" s="151"/>
      <c r="AK153" s="151">
        <v>1</v>
      </c>
      <c r="AL153" s="151"/>
      <c r="AM153" s="151"/>
      <c r="AN153" s="151"/>
      <c r="AO153" s="151"/>
      <c r="AP153" s="151"/>
      <c r="AQ153" s="151"/>
      <c r="AR153" s="151"/>
      <c r="AS153" s="152">
        <v>1</v>
      </c>
      <c r="AT153" s="159">
        <v>0</v>
      </c>
      <c r="AU153" s="159">
        <v>-67323</v>
      </c>
      <c r="AV153" s="159">
        <v>0</v>
      </c>
      <c r="AW153" s="159">
        <v>0</v>
      </c>
      <c r="AX153" s="159">
        <v>0</v>
      </c>
      <c r="AY153" s="159">
        <v>0</v>
      </c>
      <c r="AZ153" s="159">
        <v>0</v>
      </c>
      <c r="BA153" s="159">
        <v>0</v>
      </c>
      <c r="BB153" s="159">
        <v>0</v>
      </c>
      <c r="BC153" s="159">
        <v>-67323</v>
      </c>
      <c r="BD153" s="160">
        <v>0</v>
      </c>
      <c r="BE153" s="160">
        <v>0</v>
      </c>
      <c r="BF153" s="160">
        <v>-67323</v>
      </c>
      <c r="BG153" s="160">
        <v>0</v>
      </c>
      <c r="BH153" s="160">
        <v>0</v>
      </c>
      <c r="BI153" s="151">
        <v>60423000</v>
      </c>
      <c r="BJ153" s="122" t="s">
        <v>859</v>
      </c>
      <c r="BK153" s="147">
        <f>+IF('FEUILLE 1'!$BJ153="",SUMIFS('FEUILLE 2'!$P:$P,'FEUILLE 2'!$C:$C,"BLF",'FEUILLE 2'!$K:$K,'FEUILLE 1'!$J153),SUMIFS('FEUILLE 2'!$P:$P,'FEUILLE 2'!$C:$C,"BLF",'FEUILLE 2'!$K:$K,'FEUILLE 1'!$J153,'FEUILLE 2'!$B:$B,'FEUILLE 1'!$BJ153))</f>
        <v>11555.64</v>
      </c>
      <c r="BL153" s="197">
        <f t="shared" si="134"/>
        <v>-5275.1100000000006</v>
      </c>
      <c r="BM153" s="145"/>
      <c r="BN153" s="145"/>
      <c r="BO153" s="147">
        <f>+(5800*3)+(1500*3)-BK153</f>
        <v>10344.36</v>
      </c>
      <c r="BP153" s="126">
        <f t="shared" si="138"/>
        <v>0</v>
      </c>
      <c r="BQ153" s="126">
        <f t="shared" si="139"/>
        <v>0</v>
      </c>
      <c r="BR153" s="126">
        <f t="shared" si="140"/>
        <v>-5610.25</v>
      </c>
      <c r="BS153" s="126">
        <f t="shared" si="141"/>
        <v>0</v>
      </c>
      <c r="BT153" s="126">
        <f t="shared" si="142"/>
        <v>0</v>
      </c>
      <c r="BU153" s="126">
        <f t="shared" si="143"/>
        <v>0</v>
      </c>
      <c r="BV153" s="126">
        <f t="shared" si="144"/>
        <v>0</v>
      </c>
      <c r="BW153" s="126">
        <f t="shared" si="145"/>
        <v>-11220.5</v>
      </c>
      <c r="BX153" s="126">
        <f t="shared" si="146"/>
        <v>0</v>
      </c>
      <c r="BY153" s="126">
        <f t="shared" si="147"/>
        <v>0</v>
      </c>
      <c r="BZ153" s="126">
        <f t="shared" si="148"/>
        <v>0</v>
      </c>
      <c r="CA153" s="126">
        <f t="shared" si="149"/>
        <v>0</v>
      </c>
      <c r="CB153" s="126">
        <f t="shared" si="150"/>
        <v>-16830.75</v>
      </c>
      <c r="CC153" s="126">
        <f t="shared" si="151"/>
        <v>0</v>
      </c>
      <c r="CD153" s="126">
        <f t="shared" si="152"/>
        <v>0</v>
      </c>
      <c r="CE153" s="126">
        <f t="shared" si="153"/>
        <v>0</v>
      </c>
      <c r="CF153" s="126">
        <f t="shared" si="154"/>
        <v>0</v>
      </c>
      <c r="CG153" s="126">
        <f t="shared" si="155"/>
        <v>-22441</v>
      </c>
      <c r="CH153" s="126">
        <f t="shared" si="156"/>
        <v>0</v>
      </c>
      <c r="CI153" s="126">
        <f t="shared" si="157"/>
        <v>0</v>
      </c>
      <c r="CJ153" s="126">
        <f t="shared" si="158"/>
        <v>0</v>
      </c>
      <c r="CK153" s="126">
        <f t="shared" si="159"/>
        <v>0</v>
      </c>
      <c r="CL153" s="126">
        <f t="shared" si="160"/>
        <v>-28051.25</v>
      </c>
      <c r="CM153" s="126">
        <f t="shared" si="161"/>
        <v>0</v>
      </c>
      <c r="CN153" s="126">
        <f t="shared" si="162"/>
        <v>0</v>
      </c>
      <c r="CO153" s="126">
        <f t="shared" si="163"/>
        <v>0</v>
      </c>
      <c r="CP153" s="126">
        <f t="shared" si="164"/>
        <v>0</v>
      </c>
      <c r="CQ153" s="126">
        <f t="shared" si="165"/>
        <v>-33661.5</v>
      </c>
      <c r="CR153" s="126">
        <f t="shared" si="166"/>
        <v>0</v>
      </c>
      <c r="CS153" s="126">
        <f t="shared" si="167"/>
        <v>0</v>
      </c>
      <c r="CT153" s="126">
        <f t="shared" si="168"/>
        <v>0</v>
      </c>
      <c r="CU153" s="126">
        <f t="shared" si="169"/>
        <v>0</v>
      </c>
      <c r="CV153" s="126">
        <f t="shared" si="170"/>
        <v>-39271.75</v>
      </c>
      <c r="CW153" s="126">
        <f t="shared" si="171"/>
        <v>0</v>
      </c>
      <c r="CX153" s="126">
        <f t="shared" si="172"/>
        <v>0</v>
      </c>
      <c r="CY153" s="126">
        <f t="shared" si="173"/>
        <v>0</v>
      </c>
      <c r="CZ153" s="126">
        <f t="shared" si="174"/>
        <v>0</v>
      </c>
      <c r="DA153" s="126">
        <f t="shared" si="175"/>
        <v>-44882</v>
      </c>
      <c r="DB153" s="126">
        <f t="shared" si="176"/>
        <v>0</v>
      </c>
      <c r="DC153" s="126">
        <f t="shared" si="177"/>
        <v>0</v>
      </c>
      <c r="DD153" s="126">
        <f t="shared" si="178"/>
        <v>0</v>
      </c>
      <c r="DE153" s="126">
        <f t="shared" si="179"/>
        <v>0</v>
      </c>
      <c r="DF153" s="126">
        <f t="shared" si="180"/>
        <v>-50492.25</v>
      </c>
      <c r="DG153" s="126">
        <f t="shared" si="181"/>
        <v>0</v>
      </c>
      <c r="DH153" s="126">
        <f t="shared" si="182"/>
        <v>0</v>
      </c>
      <c r="DI153" s="126">
        <f t="shared" si="183"/>
        <v>0</v>
      </c>
      <c r="DJ153" s="126">
        <f t="shared" si="184"/>
        <v>0</v>
      </c>
      <c r="DK153" s="126">
        <f t="shared" si="185"/>
        <v>-56102.5</v>
      </c>
      <c r="DL153" s="126">
        <f t="shared" si="186"/>
        <v>0</v>
      </c>
      <c r="DM153" s="126">
        <f t="shared" si="187"/>
        <v>0</v>
      </c>
      <c r="DN153" s="126">
        <f t="shared" si="188"/>
        <v>0</v>
      </c>
      <c r="DO153" s="126">
        <f t="shared" si="189"/>
        <v>0</v>
      </c>
      <c r="DP153" s="126">
        <f t="shared" si="190"/>
        <v>-61712.75</v>
      </c>
      <c r="DQ153" s="126">
        <f t="shared" si="191"/>
        <v>0</v>
      </c>
      <c r="DR153" s="126">
        <f t="shared" si="192"/>
        <v>0</v>
      </c>
      <c r="DS153" s="126">
        <f t="shared" si="193"/>
        <v>0</v>
      </c>
      <c r="DT153" s="126">
        <f t="shared" si="194"/>
        <v>0</v>
      </c>
      <c r="DU153" s="126">
        <f t="shared" si="195"/>
        <v>-67323</v>
      </c>
      <c r="DV153" s="126">
        <f t="shared" si="196"/>
        <v>0</v>
      </c>
      <c r="DW153" s="126">
        <f t="shared" si="197"/>
        <v>0</v>
      </c>
      <c r="DX153" s="119"/>
      <c r="DY153" s="127">
        <f t="shared" si="199"/>
        <v>10344.36</v>
      </c>
    </row>
    <row r="154" spans="1:131" customFormat="1" ht="15" customHeight="1" x14ac:dyDescent="0.2">
      <c r="A154" s="163" t="s">
        <v>462</v>
      </c>
      <c r="B154" s="180" t="s">
        <v>416</v>
      </c>
      <c r="C154" s="180" t="s">
        <v>463</v>
      </c>
      <c r="D154" s="180" t="s">
        <v>464</v>
      </c>
      <c r="E154" s="180">
        <v>108663.581502</v>
      </c>
      <c r="F154" s="180">
        <v>0.84242494390942935</v>
      </c>
      <c r="G154" s="179">
        <v>-91540.911551820056</v>
      </c>
      <c r="H154" s="179">
        <v>-91540.911551820056</v>
      </c>
      <c r="I154" s="153" t="s">
        <v>465</v>
      </c>
      <c r="J154" s="151" t="s">
        <v>54</v>
      </c>
      <c r="K154" s="151">
        <v>8.3333333333333329E-2</v>
      </c>
      <c r="L154" s="151">
        <v>8.3333333333333329E-2</v>
      </c>
      <c r="M154" s="151">
        <v>8.3333333333333329E-2</v>
      </c>
      <c r="N154" s="151">
        <v>8.3333333333333329E-2</v>
      </c>
      <c r="O154" s="151">
        <v>8.3333333333333329E-2</v>
      </c>
      <c r="P154" s="151">
        <v>8.3333333333333329E-2</v>
      </c>
      <c r="Q154" s="151">
        <v>8.3333333333333329E-2</v>
      </c>
      <c r="R154" s="151">
        <v>8.3333333333333329E-2</v>
      </c>
      <c r="S154" s="151">
        <v>8.3333333333333329E-2</v>
      </c>
      <c r="T154" s="151">
        <v>8.3333333333333329E-2</v>
      </c>
      <c r="U154" s="151">
        <v>8.3333333333333329E-2</v>
      </c>
      <c r="V154" s="151">
        <v>8.3333333333333329E-2</v>
      </c>
      <c r="W154" s="152">
        <v>1</v>
      </c>
      <c r="X154" s="157">
        <v>-7628.4092959850041</v>
      </c>
      <c r="Y154" s="157">
        <v>-7628.4092959850041</v>
      </c>
      <c r="Z154" s="157">
        <v>-7628.4092959850041</v>
      </c>
      <c r="AA154" s="157">
        <v>-7628.4092959850041</v>
      </c>
      <c r="AB154" s="157">
        <v>-7628.4092959850041</v>
      </c>
      <c r="AC154" s="157">
        <v>-7628.4092959850041</v>
      </c>
      <c r="AD154" s="157">
        <v>-7628.4092959850041</v>
      </c>
      <c r="AE154" s="157">
        <v>-7628.4092959850041</v>
      </c>
      <c r="AF154" s="157">
        <v>-7628.4092959850041</v>
      </c>
      <c r="AG154" s="157">
        <v>-7628.4092959850041</v>
      </c>
      <c r="AH154" s="157">
        <v>-7628.4092959850041</v>
      </c>
      <c r="AI154" s="157">
        <v>-7628.4092959850041</v>
      </c>
      <c r="AJ154" s="151">
        <v>1</v>
      </c>
      <c r="AK154" s="151"/>
      <c r="AL154" s="151"/>
      <c r="AM154" s="151"/>
      <c r="AN154" s="151"/>
      <c r="AO154" s="151"/>
      <c r="AP154" s="151"/>
      <c r="AQ154" s="151"/>
      <c r="AR154" s="151"/>
      <c r="AS154" s="152">
        <v>1</v>
      </c>
      <c r="AT154" s="159">
        <v>-91540.911551820056</v>
      </c>
      <c r="AU154" s="159">
        <v>0</v>
      </c>
      <c r="AV154" s="159">
        <v>0</v>
      </c>
      <c r="AW154" s="159">
        <v>0</v>
      </c>
      <c r="AX154" s="159">
        <v>0</v>
      </c>
      <c r="AY154" s="159">
        <v>0</v>
      </c>
      <c r="AZ154" s="159">
        <v>0</v>
      </c>
      <c r="BA154" s="159">
        <v>0</v>
      </c>
      <c r="BB154" s="159">
        <v>0</v>
      </c>
      <c r="BC154" s="159">
        <v>-91540.911551820056</v>
      </c>
      <c r="BD154" s="160">
        <v>-91540.911551820056</v>
      </c>
      <c r="BE154" s="160">
        <v>0</v>
      </c>
      <c r="BF154" s="160">
        <v>0</v>
      </c>
      <c r="BG154" s="160">
        <v>0</v>
      </c>
      <c r="BH154" s="160">
        <v>0</v>
      </c>
      <c r="BI154" s="151">
        <v>60423000</v>
      </c>
      <c r="BJ154" s="122"/>
      <c r="BK154" s="145">
        <f>+IF('FEUILLE 1'!$BJ154="",SUMIFS('FEUILLE 2'!$P:$P,'FEUILLE 2'!$C:$C,"BLF",'FEUILLE 2'!$K:$K,'FEUILLE 1'!$J154),SUMIFS('FEUILLE 2'!$P:$P,'FEUILLE 2'!$C:$C,"BLF",'FEUILLE 2'!$K:$K,'FEUILLE 1'!$J154,'FEUILLE 2'!$B:$B,'FEUILLE 1'!$BJ154))</f>
        <v>2778.7500000000005</v>
      </c>
      <c r="BL154" s="145">
        <f t="shared" si="134"/>
        <v>-20106.477887955014</v>
      </c>
      <c r="BM154" s="145">
        <f>-2779-24415</f>
        <v>-27194</v>
      </c>
      <c r="BN154" s="145"/>
      <c r="BO154" s="197">
        <v>5000</v>
      </c>
      <c r="BP154" s="126">
        <f t="shared" si="138"/>
        <v>-7628.4092959850041</v>
      </c>
      <c r="BQ154" s="126">
        <f t="shared" si="139"/>
        <v>0</v>
      </c>
      <c r="BR154" s="126">
        <f t="shared" si="140"/>
        <v>0</v>
      </c>
      <c r="BS154" s="126">
        <f t="shared" si="141"/>
        <v>0</v>
      </c>
      <c r="BT154" s="126">
        <f t="shared" si="142"/>
        <v>0</v>
      </c>
      <c r="BU154" s="126">
        <f t="shared" si="143"/>
        <v>-15256.818591970008</v>
      </c>
      <c r="BV154" s="126">
        <f t="shared" si="144"/>
        <v>0</v>
      </c>
      <c r="BW154" s="126">
        <f t="shared" si="145"/>
        <v>0</v>
      </c>
      <c r="BX154" s="126">
        <f t="shared" si="146"/>
        <v>0</v>
      </c>
      <c r="BY154" s="126">
        <f t="shared" si="147"/>
        <v>0</v>
      </c>
      <c r="BZ154" s="126">
        <f t="shared" si="148"/>
        <v>-22885.227887955014</v>
      </c>
      <c r="CA154" s="126">
        <f t="shared" si="149"/>
        <v>0</v>
      </c>
      <c r="CB154" s="126">
        <f t="shared" si="150"/>
        <v>0</v>
      </c>
      <c r="CC154" s="126">
        <f t="shared" si="151"/>
        <v>0</v>
      </c>
      <c r="CD154" s="126">
        <f t="shared" si="152"/>
        <v>0</v>
      </c>
      <c r="CE154" s="126">
        <f t="shared" si="153"/>
        <v>-30513.637183940016</v>
      </c>
      <c r="CF154" s="126">
        <f t="shared" si="154"/>
        <v>0</v>
      </c>
      <c r="CG154" s="126">
        <f t="shared" si="155"/>
        <v>0</v>
      </c>
      <c r="CH154" s="126">
        <f t="shared" si="156"/>
        <v>0</v>
      </c>
      <c r="CI154" s="126">
        <f t="shared" si="157"/>
        <v>0</v>
      </c>
      <c r="CJ154" s="126">
        <f t="shared" si="158"/>
        <v>-38142.046479925019</v>
      </c>
      <c r="CK154" s="126">
        <f t="shared" si="159"/>
        <v>0</v>
      </c>
      <c r="CL154" s="126">
        <f t="shared" si="160"/>
        <v>0</v>
      </c>
      <c r="CM154" s="126">
        <f t="shared" si="161"/>
        <v>0</v>
      </c>
      <c r="CN154" s="126">
        <f t="shared" si="162"/>
        <v>0</v>
      </c>
      <c r="CO154" s="126">
        <f t="shared" si="163"/>
        <v>-45770.455775910021</v>
      </c>
      <c r="CP154" s="126">
        <f t="shared" si="164"/>
        <v>0</v>
      </c>
      <c r="CQ154" s="126">
        <f t="shared" si="165"/>
        <v>0</v>
      </c>
      <c r="CR154" s="126">
        <f t="shared" si="166"/>
        <v>0</v>
      </c>
      <c r="CS154" s="126">
        <f t="shared" si="167"/>
        <v>0</v>
      </c>
      <c r="CT154" s="126">
        <f t="shared" si="168"/>
        <v>-53398.865071895023</v>
      </c>
      <c r="CU154" s="126">
        <f t="shared" si="169"/>
        <v>0</v>
      </c>
      <c r="CV154" s="126">
        <f t="shared" si="170"/>
        <v>0</v>
      </c>
      <c r="CW154" s="126">
        <f t="shared" si="171"/>
        <v>0</v>
      </c>
      <c r="CX154" s="126">
        <f t="shared" si="172"/>
        <v>0</v>
      </c>
      <c r="CY154" s="126">
        <f t="shared" si="173"/>
        <v>-61027.274367880025</v>
      </c>
      <c r="CZ154" s="126">
        <f t="shared" si="174"/>
        <v>0</v>
      </c>
      <c r="DA154" s="126">
        <f t="shared" si="175"/>
        <v>0</v>
      </c>
      <c r="DB154" s="126">
        <f t="shared" si="176"/>
        <v>0</v>
      </c>
      <c r="DC154" s="126">
        <f t="shared" si="177"/>
        <v>0</v>
      </c>
      <c r="DD154" s="126">
        <f t="shared" si="178"/>
        <v>-68655.683663865027</v>
      </c>
      <c r="DE154" s="126">
        <f t="shared" si="179"/>
        <v>0</v>
      </c>
      <c r="DF154" s="126">
        <f t="shared" si="180"/>
        <v>0</v>
      </c>
      <c r="DG154" s="126">
        <f t="shared" si="181"/>
        <v>0</v>
      </c>
      <c r="DH154" s="126">
        <f t="shared" si="182"/>
        <v>0</v>
      </c>
      <c r="DI154" s="126">
        <f t="shared" si="183"/>
        <v>-76284.092959850037</v>
      </c>
      <c r="DJ154" s="126">
        <f t="shared" si="184"/>
        <v>0</v>
      </c>
      <c r="DK154" s="126">
        <f t="shared" si="185"/>
        <v>0</v>
      </c>
      <c r="DL154" s="126">
        <f t="shared" si="186"/>
        <v>0</v>
      </c>
      <c r="DM154" s="126">
        <f t="shared" si="187"/>
        <v>0</v>
      </c>
      <c r="DN154" s="126">
        <f t="shared" si="188"/>
        <v>-83912.502255835047</v>
      </c>
      <c r="DO154" s="126">
        <f t="shared" si="189"/>
        <v>0</v>
      </c>
      <c r="DP154" s="126">
        <f t="shared" si="190"/>
        <v>0</v>
      </c>
      <c r="DQ154" s="126">
        <f t="shared" si="191"/>
        <v>0</v>
      </c>
      <c r="DR154" s="126">
        <f t="shared" si="192"/>
        <v>0</v>
      </c>
      <c r="DS154" s="126">
        <f t="shared" si="193"/>
        <v>-91540.911551820056</v>
      </c>
      <c r="DT154" s="126">
        <f t="shared" si="194"/>
        <v>0</v>
      </c>
      <c r="DU154" s="126">
        <f t="shared" si="195"/>
        <v>0</v>
      </c>
      <c r="DV154" s="126">
        <f t="shared" si="196"/>
        <v>0</v>
      </c>
      <c r="DW154" s="126">
        <f t="shared" si="197"/>
        <v>0</v>
      </c>
      <c r="DX154" s="119"/>
      <c r="DY154" s="127">
        <f>+BO154</f>
        <v>5000</v>
      </c>
    </row>
    <row r="155" spans="1:131" customFormat="1" ht="15" customHeight="1" x14ac:dyDescent="0.2">
      <c r="A155" s="163" t="s">
        <v>466</v>
      </c>
      <c r="B155" s="180" t="s">
        <v>321</v>
      </c>
      <c r="C155" s="180" t="s">
        <v>467</v>
      </c>
      <c r="D155" s="180" t="s">
        <v>265</v>
      </c>
      <c r="E155" s="180">
        <v>1</v>
      </c>
      <c r="F155" s="180">
        <v>81714.150000000009</v>
      </c>
      <c r="G155" s="179">
        <v>-81714.150000000009</v>
      </c>
      <c r="H155" s="179">
        <v>-81714.14999999998</v>
      </c>
      <c r="I155" s="153" t="s">
        <v>468</v>
      </c>
      <c r="J155" s="151" t="s">
        <v>45</v>
      </c>
      <c r="K155" s="151">
        <v>8.3333333333333329E-2</v>
      </c>
      <c r="L155" s="151">
        <v>8.3333333333333329E-2</v>
      </c>
      <c r="M155" s="151">
        <v>8.3333333333333329E-2</v>
      </c>
      <c r="N155" s="151">
        <v>8.3333333333333329E-2</v>
      </c>
      <c r="O155" s="151">
        <v>8.3333333333333329E-2</v>
      </c>
      <c r="P155" s="151">
        <v>8.3333333333333329E-2</v>
      </c>
      <c r="Q155" s="151">
        <v>8.3333333333333329E-2</v>
      </c>
      <c r="R155" s="151">
        <v>8.3333333333333329E-2</v>
      </c>
      <c r="S155" s="151">
        <v>8.3333333333333329E-2</v>
      </c>
      <c r="T155" s="151">
        <v>8.3333333333333329E-2</v>
      </c>
      <c r="U155" s="151">
        <v>8.3333333333333329E-2</v>
      </c>
      <c r="V155" s="151">
        <v>8.3333333333333329E-2</v>
      </c>
      <c r="W155" s="152">
        <v>1</v>
      </c>
      <c r="X155" s="157">
        <v>-6809.5125000000007</v>
      </c>
      <c r="Y155" s="157">
        <v>-6809.5125000000007</v>
      </c>
      <c r="Z155" s="157">
        <v>-6809.5125000000007</v>
      </c>
      <c r="AA155" s="157">
        <v>-6809.5125000000007</v>
      </c>
      <c r="AB155" s="157">
        <v>-6809.5125000000007</v>
      </c>
      <c r="AC155" s="157">
        <v>-6809.5125000000007</v>
      </c>
      <c r="AD155" s="157">
        <v>-6809.5125000000007</v>
      </c>
      <c r="AE155" s="157">
        <v>-6809.5125000000007</v>
      </c>
      <c r="AF155" s="157">
        <v>-6809.5125000000007</v>
      </c>
      <c r="AG155" s="157">
        <v>-6809.5125000000007</v>
      </c>
      <c r="AH155" s="157">
        <v>-6809.5125000000007</v>
      </c>
      <c r="AI155" s="157">
        <v>-6809.5125000000007</v>
      </c>
      <c r="AJ155" s="151">
        <v>1</v>
      </c>
      <c r="AK155" s="151"/>
      <c r="AL155" s="151"/>
      <c r="AM155" s="151"/>
      <c r="AN155" s="151"/>
      <c r="AO155" s="151"/>
      <c r="AP155" s="151"/>
      <c r="AQ155" s="151"/>
      <c r="AR155" s="151"/>
      <c r="AS155" s="152">
        <v>1</v>
      </c>
      <c r="AT155" s="159">
        <v>-81714.150000000009</v>
      </c>
      <c r="AU155" s="159">
        <v>0</v>
      </c>
      <c r="AV155" s="159">
        <v>0</v>
      </c>
      <c r="AW155" s="159">
        <v>0</v>
      </c>
      <c r="AX155" s="159">
        <v>0</v>
      </c>
      <c r="AY155" s="159">
        <v>0</v>
      </c>
      <c r="AZ155" s="159">
        <v>0</v>
      </c>
      <c r="BA155" s="159">
        <v>0</v>
      </c>
      <c r="BB155" s="159">
        <v>0</v>
      </c>
      <c r="BC155" s="159">
        <v>-81714.150000000009</v>
      </c>
      <c r="BD155" s="160">
        <v>-81714.150000000009</v>
      </c>
      <c r="BE155" s="160">
        <v>0</v>
      </c>
      <c r="BF155" s="160">
        <v>0</v>
      </c>
      <c r="BG155" s="160">
        <v>0</v>
      </c>
      <c r="BH155" s="160">
        <v>0</v>
      </c>
      <c r="BI155" s="151">
        <v>61358000</v>
      </c>
      <c r="BJ155" s="122"/>
      <c r="BK155" s="122">
        <f>+IF('FEUILLE 1'!$BJ155="",SUMIFS('FEUILLE 2'!$P:$P,'FEUILLE 2'!$C:$C,"BLF",'FEUILLE 2'!$K:$K,'FEUILLE 1'!$J155),SUMIFS('FEUILLE 2'!$P:$P,'FEUILLE 2'!$C:$C,"BLF",'FEUILLE 2'!$K:$K,'FEUILLE 1'!$J155,'FEUILLE 2'!$B:$B,'FEUILLE 1'!$BJ155))</f>
        <v>0</v>
      </c>
      <c r="BL155" s="145">
        <f t="shared" ref="BL155" si="200">+BK155+SUM(BU155:BY155)</f>
        <v>-13619.025000000001</v>
      </c>
      <c r="BM155" s="122"/>
      <c r="BN155" s="122"/>
      <c r="BO155" s="122">
        <f t="shared" ref="BO155:BO185" si="201">IF(-SUM(DI155:DM155)-(BK155+BM155+BN155)&lt;0,0,-SUM(DI155:DM155)-(BK155+BM155+BN155))</f>
        <v>68095.124999999985</v>
      </c>
      <c r="BP155" s="126">
        <f t="shared" si="138"/>
        <v>-6809.5125000000007</v>
      </c>
      <c r="BQ155" s="126">
        <f t="shared" si="139"/>
        <v>0</v>
      </c>
      <c r="BR155" s="126">
        <f t="shared" si="140"/>
        <v>0</v>
      </c>
      <c r="BS155" s="126">
        <f t="shared" si="141"/>
        <v>0</v>
      </c>
      <c r="BT155" s="126">
        <f t="shared" si="142"/>
        <v>0</v>
      </c>
      <c r="BU155" s="126">
        <f t="shared" si="143"/>
        <v>-13619.025000000001</v>
      </c>
      <c r="BV155" s="126">
        <f t="shared" si="144"/>
        <v>0</v>
      </c>
      <c r="BW155" s="126">
        <f t="shared" si="145"/>
        <v>0</v>
      </c>
      <c r="BX155" s="126">
        <f t="shared" si="146"/>
        <v>0</v>
      </c>
      <c r="BY155" s="126">
        <f t="shared" si="147"/>
        <v>0</v>
      </c>
      <c r="BZ155" s="126">
        <f t="shared" si="148"/>
        <v>-20428.537500000002</v>
      </c>
      <c r="CA155" s="126">
        <f t="shared" si="149"/>
        <v>0</v>
      </c>
      <c r="CB155" s="126">
        <f t="shared" si="150"/>
        <v>0</v>
      </c>
      <c r="CC155" s="126">
        <f t="shared" si="151"/>
        <v>0</v>
      </c>
      <c r="CD155" s="126">
        <f t="shared" si="152"/>
        <v>0</v>
      </c>
      <c r="CE155" s="126">
        <f t="shared" si="153"/>
        <v>-27238.050000000003</v>
      </c>
      <c r="CF155" s="126">
        <f t="shared" si="154"/>
        <v>0</v>
      </c>
      <c r="CG155" s="126">
        <f t="shared" si="155"/>
        <v>0</v>
      </c>
      <c r="CH155" s="126">
        <f t="shared" si="156"/>
        <v>0</v>
      </c>
      <c r="CI155" s="126">
        <f t="shared" si="157"/>
        <v>0</v>
      </c>
      <c r="CJ155" s="126">
        <f t="shared" si="158"/>
        <v>-34047.5625</v>
      </c>
      <c r="CK155" s="126">
        <f t="shared" si="159"/>
        <v>0</v>
      </c>
      <c r="CL155" s="126">
        <f t="shared" si="160"/>
        <v>0</v>
      </c>
      <c r="CM155" s="126">
        <f t="shared" si="161"/>
        <v>0</v>
      </c>
      <c r="CN155" s="126">
        <f t="shared" si="162"/>
        <v>0</v>
      </c>
      <c r="CO155" s="126">
        <f t="shared" si="163"/>
        <v>-40857.074999999997</v>
      </c>
      <c r="CP155" s="126">
        <f t="shared" si="164"/>
        <v>0</v>
      </c>
      <c r="CQ155" s="126">
        <f t="shared" si="165"/>
        <v>0</v>
      </c>
      <c r="CR155" s="126">
        <f t="shared" si="166"/>
        <v>0</v>
      </c>
      <c r="CS155" s="126">
        <f t="shared" si="167"/>
        <v>0</v>
      </c>
      <c r="CT155" s="126">
        <f t="shared" si="168"/>
        <v>-47666.587499999994</v>
      </c>
      <c r="CU155" s="126">
        <f t="shared" si="169"/>
        <v>0</v>
      </c>
      <c r="CV155" s="126">
        <f t="shared" si="170"/>
        <v>0</v>
      </c>
      <c r="CW155" s="126">
        <f t="shared" si="171"/>
        <v>0</v>
      </c>
      <c r="CX155" s="126">
        <f t="shared" si="172"/>
        <v>0</v>
      </c>
      <c r="CY155" s="126">
        <f t="shared" si="173"/>
        <v>-54476.099999999991</v>
      </c>
      <c r="CZ155" s="126">
        <f t="shared" si="174"/>
        <v>0</v>
      </c>
      <c r="DA155" s="126">
        <f t="shared" si="175"/>
        <v>0</v>
      </c>
      <c r="DB155" s="126">
        <f t="shared" si="176"/>
        <v>0</v>
      </c>
      <c r="DC155" s="126">
        <f t="shared" si="177"/>
        <v>0</v>
      </c>
      <c r="DD155" s="126">
        <f t="shared" si="178"/>
        <v>-61285.612499999988</v>
      </c>
      <c r="DE155" s="126">
        <f t="shared" si="179"/>
        <v>0</v>
      </c>
      <c r="DF155" s="126">
        <f t="shared" si="180"/>
        <v>0</v>
      </c>
      <c r="DG155" s="126">
        <f t="shared" si="181"/>
        <v>0</v>
      </c>
      <c r="DH155" s="126">
        <f t="shared" si="182"/>
        <v>0</v>
      </c>
      <c r="DI155" s="126">
        <f t="shared" si="183"/>
        <v>-68095.124999999985</v>
      </c>
      <c r="DJ155" s="126">
        <f t="shared" si="184"/>
        <v>0</v>
      </c>
      <c r="DK155" s="126">
        <f t="shared" si="185"/>
        <v>0</v>
      </c>
      <c r="DL155" s="126">
        <f t="shared" si="186"/>
        <v>0</v>
      </c>
      <c r="DM155" s="126">
        <f t="shared" si="187"/>
        <v>0</v>
      </c>
      <c r="DN155" s="126">
        <f t="shared" si="188"/>
        <v>-74904.637499999983</v>
      </c>
      <c r="DO155" s="126">
        <f t="shared" si="189"/>
        <v>0</v>
      </c>
      <c r="DP155" s="126">
        <f t="shared" si="190"/>
        <v>0</v>
      </c>
      <c r="DQ155" s="126">
        <f t="shared" si="191"/>
        <v>0</v>
      </c>
      <c r="DR155" s="126">
        <f t="shared" si="192"/>
        <v>0</v>
      </c>
      <c r="DS155" s="126">
        <f t="shared" si="193"/>
        <v>-81714.14999999998</v>
      </c>
      <c r="DT155" s="126">
        <f t="shared" si="194"/>
        <v>0</v>
      </c>
      <c r="DU155" s="126">
        <f t="shared" si="195"/>
        <v>0</v>
      </c>
      <c r="DV155" s="126">
        <f t="shared" si="196"/>
        <v>0</v>
      </c>
      <c r="DW155" s="126">
        <f t="shared" si="197"/>
        <v>0</v>
      </c>
    </row>
    <row r="156" spans="1:131" customFormat="1" ht="15" customHeight="1" x14ac:dyDescent="0.2">
      <c r="A156" s="163" t="s">
        <v>469</v>
      </c>
      <c r="B156" s="180" t="s">
        <v>416</v>
      </c>
      <c r="C156" s="180" t="s">
        <v>470</v>
      </c>
      <c r="D156" s="180" t="s">
        <v>295</v>
      </c>
      <c r="E156" s="163">
        <v>1</v>
      </c>
      <c r="F156" s="163">
        <v>1193.21</v>
      </c>
      <c r="G156" s="179">
        <v>-1193.21</v>
      </c>
      <c r="H156" s="179">
        <v>-1193.21</v>
      </c>
      <c r="I156" s="153" t="s">
        <v>928</v>
      </c>
      <c r="J156" s="151" t="s">
        <v>74</v>
      </c>
      <c r="K156" s="151">
        <v>8.3333333333333329E-2</v>
      </c>
      <c r="L156" s="151">
        <v>8.3333333333333329E-2</v>
      </c>
      <c r="M156" s="151">
        <v>8.3333333333333329E-2</v>
      </c>
      <c r="N156" s="151">
        <v>8.3333333333333329E-2</v>
      </c>
      <c r="O156" s="151">
        <v>8.3333333333333329E-2</v>
      </c>
      <c r="P156" s="151">
        <v>8.3333333333333329E-2</v>
      </c>
      <c r="Q156" s="151">
        <v>8.3333333333333329E-2</v>
      </c>
      <c r="R156" s="151">
        <v>8.3333333333333329E-2</v>
      </c>
      <c r="S156" s="151">
        <v>8.3333333333333329E-2</v>
      </c>
      <c r="T156" s="151">
        <v>8.3333333333333329E-2</v>
      </c>
      <c r="U156" s="151">
        <v>8.3333333333333329E-2</v>
      </c>
      <c r="V156" s="151">
        <v>8.3333333333333329E-2</v>
      </c>
      <c r="W156" s="152">
        <v>1</v>
      </c>
      <c r="X156" s="157">
        <v>-99.43416666666667</v>
      </c>
      <c r="Y156" s="157">
        <v>-99.43416666666667</v>
      </c>
      <c r="Z156" s="157">
        <v>-99.43416666666667</v>
      </c>
      <c r="AA156" s="157">
        <v>-99.43416666666667</v>
      </c>
      <c r="AB156" s="157">
        <v>-99.43416666666667</v>
      </c>
      <c r="AC156" s="157">
        <v>-99.43416666666667</v>
      </c>
      <c r="AD156" s="157">
        <v>-99.43416666666667</v>
      </c>
      <c r="AE156" s="157">
        <v>-99.43416666666667</v>
      </c>
      <c r="AF156" s="157">
        <v>-99.43416666666667</v>
      </c>
      <c r="AG156" s="157">
        <v>-99.43416666666667</v>
      </c>
      <c r="AH156" s="157">
        <v>-99.43416666666667</v>
      </c>
      <c r="AI156" s="157">
        <v>-99.43416666666667</v>
      </c>
      <c r="AJ156" s="151"/>
      <c r="AK156" s="151">
        <v>1</v>
      </c>
      <c r="AL156" s="151"/>
      <c r="AM156" s="151"/>
      <c r="AN156" s="151"/>
      <c r="AO156" s="151"/>
      <c r="AP156" s="151"/>
      <c r="AQ156" s="151"/>
      <c r="AR156" s="151"/>
      <c r="AS156" s="152">
        <v>1</v>
      </c>
      <c r="AT156" s="159">
        <v>0</v>
      </c>
      <c r="AU156" s="159">
        <v>-1193.21</v>
      </c>
      <c r="AV156" s="159">
        <v>0</v>
      </c>
      <c r="AW156" s="159">
        <v>0</v>
      </c>
      <c r="AX156" s="159">
        <v>0</v>
      </c>
      <c r="AY156" s="159">
        <v>0</v>
      </c>
      <c r="AZ156" s="159">
        <v>0</v>
      </c>
      <c r="BA156" s="159">
        <v>0</v>
      </c>
      <c r="BB156" s="159">
        <v>0</v>
      </c>
      <c r="BC156" s="159">
        <v>-1193.21</v>
      </c>
      <c r="BD156" s="160">
        <v>0</v>
      </c>
      <c r="BE156" s="160">
        <v>0</v>
      </c>
      <c r="BF156" s="160">
        <v>-1193.21</v>
      </c>
      <c r="BG156" s="160">
        <v>0</v>
      </c>
      <c r="BH156" s="160">
        <v>0</v>
      </c>
      <c r="BI156" s="151">
        <v>60423000</v>
      </c>
      <c r="BJ156" s="122" t="s">
        <v>859</v>
      </c>
      <c r="BK156" s="145">
        <f>+IF('FEUILLE 1'!$BJ156="",SUMIFS('FEUILLE 2'!$P:$P,'FEUILLE 2'!$C:$C,"BLF",'FEUILLE 2'!$K:$K,'FEUILLE 1'!$J156),SUMIFS('FEUILLE 2'!$P:$P,'FEUILLE 2'!$C:$C,"BLF",'FEUILLE 2'!$K:$K,'FEUILLE 1'!$J156,'FEUILLE 2'!$B:$B,'FEUILLE 1'!$BJ156))</f>
        <v>366.67</v>
      </c>
      <c r="BL156" s="145">
        <f>+BK156+SUM(BY156:CD156)</f>
        <v>68.367500000000007</v>
      </c>
      <c r="BM156" s="145"/>
      <c r="BN156" s="145"/>
      <c r="BO156" s="147">
        <f t="shared" ref="BO156:BO161" si="202">IF(-SUM(BZ156:CD156)-(BK156+BM156+BN156)&lt;0,0,-SUM(BZ156:CD156)-(BK156+BM156+BN156))</f>
        <v>0</v>
      </c>
      <c r="BP156" s="126">
        <f t="shared" si="138"/>
        <v>0</v>
      </c>
      <c r="BQ156" s="126">
        <f t="shared" si="139"/>
        <v>0</v>
      </c>
      <c r="BR156" s="126">
        <f t="shared" si="140"/>
        <v>-99.43416666666667</v>
      </c>
      <c r="BS156" s="126">
        <f t="shared" si="141"/>
        <v>0</v>
      </c>
      <c r="BT156" s="126">
        <f t="shared" si="142"/>
        <v>0</v>
      </c>
      <c r="BU156" s="126">
        <f t="shared" si="143"/>
        <v>0</v>
      </c>
      <c r="BV156" s="126">
        <f t="shared" si="144"/>
        <v>0</v>
      </c>
      <c r="BW156" s="126">
        <f t="shared" si="145"/>
        <v>-198.86833333333334</v>
      </c>
      <c r="BX156" s="126">
        <f t="shared" si="146"/>
        <v>0</v>
      </c>
      <c r="BY156" s="126">
        <f t="shared" si="147"/>
        <v>0</v>
      </c>
      <c r="BZ156" s="126">
        <f t="shared" si="148"/>
        <v>0</v>
      </c>
      <c r="CA156" s="126">
        <f t="shared" si="149"/>
        <v>0</v>
      </c>
      <c r="CB156" s="126">
        <f t="shared" si="150"/>
        <v>-298.30250000000001</v>
      </c>
      <c r="CC156" s="126">
        <f t="shared" si="151"/>
        <v>0</v>
      </c>
      <c r="CD156" s="126">
        <f t="shared" si="152"/>
        <v>0</v>
      </c>
      <c r="CE156" s="126">
        <f t="shared" si="153"/>
        <v>0</v>
      </c>
      <c r="CF156" s="126">
        <f t="shared" si="154"/>
        <v>0</v>
      </c>
      <c r="CG156" s="126">
        <f t="shared" si="155"/>
        <v>-397.73666666666668</v>
      </c>
      <c r="CH156" s="126">
        <f t="shared" si="156"/>
        <v>0</v>
      </c>
      <c r="CI156" s="126">
        <f t="shared" si="157"/>
        <v>0</v>
      </c>
      <c r="CJ156" s="126">
        <f t="shared" si="158"/>
        <v>0</v>
      </c>
      <c r="CK156" s="126">
        <f t="shared" si="159"/>
        <v>0</v>
      </c>
      <c r="CL156" s="126">
        <f t="shared" si="160"/>
        <v>-497.17083333333335</v>
      </c>
      <c r="CM156" s="126">
        <f t="shared" si="161"/>
        <v>0</v>
      </c>
      <c r="CN156" s="126">
        <f t="shared" si="162"/>
        <v>0</v>
      </c>
      <c r="CO156" s="126">
        <f t="shared" si="163"/>
        <v>0</v>
      </c>
      <c r="CP156" s="126">
        <f t="shared" si="164"/>
        <v>0</v>
      </c>
      <c r="CQ156" s="126">
        <f t="shared" si="165"/>
        <v>-596.60500000000002</v>
      </c>
      <c r="CR156" s="126">
        <f t="shared" si="166"/>
        <v>0</v>
      </c>
      <c r="CS156" s="126">
        <f t="shared" si="167"/>
        <v>0</v>
      </c>
      <c r="CT156" s="126">
        <f t="shared" si="168"/>
        <v>0</v>
      </c>
      <c r="CU156" s="126">
        <f t="shared" si="169"/>
        <v>0</v>
      </c>
      <c r="CV156" s="126">
        <f t="shared" si="170"/>
        <v>-696.03916666666669</v>
      </c>
      <c r="CW156" s="126">
        <f t="shared" si="171"/>
        <v>0</v>
      </c>
      <c r="CX156" s="126">
        <f t="shared" si="172"/>
        <v>0</v>
      </c>
      <c r="CY156" s="126">
        <f t="shared" si="173"/>
        <v>0</v>
      </c>
      <c r="CZ156" s="126">
        <f t="shared" si="174"/>
        <v>0</v>
      </c>
      <c r="DA156" s="126">
        <f t="shared" si="175"/>
        <v>-795.47333333333336</v>
      </c>
      <c r="DB156" s="126">
        <f t="shared" si="176"/>
        <v>0</v>
      </c>
      <c r="DC156" s="126">
        <f t="shared" si="177"/>
        <v>0</v>
      </c>
      <c r="DD156" s="126">
        <f t="shared" si="178"/>
        <v>0</v>
      </c>
      <c r="DE156" s="126">
        <f t="shared" si="179"/>
        <v>0</v>
      </c>
      <c r="DF156" s="126">
        <f t="shared" si="180"/>
        <v>-894.90750000000003</v>
      </c>
      <c r="DG156" s="126">
        <f t="shared" si="181"/>
        <v>0</v>
      </c>
      <c r="DH156" s="126">
        <f t="shared" si="182"/>
        <v>0</v>
      </c>
      <c r="DI156" s="126">
        <f t="shared" si="183"/>
        <v>0</v>
      </c>
      <c r="DJ156" s="126">
        <f t="shared" si="184"/>
        <v>0</v>
      </c>
      <c r="DK156" s="126">
        <f t="shared" si="185"/>
        <v>-994.3416666666667</v>
      </c>
      <c r="DL156" s="126">
        <f t="shared" si="186"/>
        <v>0</v>
      </c>
      <c r="DM156" s="126">
        <f t="shared" si="187"/>
        <v>0</v>
      </c>
      <c r="DN156" s="126">
        <f t="shared" si="188"/>
        <v>0</v>
      </c>
      <c r="DO156" s="126">
        <f t="shared" si="189"/>
        <v>0</v>
      </c>
      <c r="DP156" s="126">
        <f t="shared" si="190"/>
        <v>-1093.7758333333334</v>
      </c>
      <c r="DQ156" s="126">
        <f t="shared" si="191"/>
        <v>0</v>
      </c>
      <c r="DR156" s="126">
        <f t="shared" si="192"/>
        <v>0</v>
      </c>
      <c r="DS156" s="126">
        <f t="shared" si="193"/>
        <v>0</v>
      </c>
      <c r="DT156" s="126">
        <f t="shared" si="194"/>
        <v>0</v>
      </c>
      <c r="DU156" s="126">
        <f t="shared" si="195"/>
        <v>-1193.21</v>
      </c>
      <c r="DV156" s="126">
        <f t="shared" si="196"/>
        <v>0</v>
      </c>
      <c r="DW156" s="126">
        <f t="shared" si="197"/>
        <v>0</v>
      </c>
      <c r="DX156" s="119"/>
    </row>
    <row r="157" spans="1:131" customFormat="1" ht="15" customHeight="1" x14ac:dyDescent="0.2">
      <c r="A157" s="163" t="s">
        <v>471</v>
      </c>
      <c r="B157" s="180" t="s">
        <v>416</v>
      </c>
      <c r="C157" s="180" t="s">
        <v>470</v>
      </c>
      <c r="D157" s="180" t="s">
        <v>295</v>
      </c>
      <c r="E157" s="163">
        <v>1</v>
      </c>
      <c r="F157" s="163">
        <v>735.42</v>
      </c>
      <c r="G157" s="179">
        <v>-735.42</v>
      </c>
      <c r="H157" s="179">
        <v>-735.41999999999973</v>
      </c>
      <c r="I157" s="153" t="s">
        <v>928</v>
      </c>
      <c r="J157" s="151" t="s">
        <v>74</v>
      </c>
      <c r="K157" s="151">
        <v>8.3333333333333329E-2</v>
      </c>
      <c r="L157" s="151">
        <v>8.3333333333333329E-2</v>
      </c>
      <c r="M157" s="151">
        <v>8.3333333333333329E-2</v>
      </c>
      <c r="N157" s="151">
        <v>8.3333333333333329E-2</v>
      </c>
      <c r="O157" s="151">
        <v>8.3333333333333329E-2</v>
      </c>
      <c r="P157" s="151">
        <v>8.3333333333333329E-2</v>
      </c>
      <c r="Q157" s="151">
        <v>8.3333333333333329E-2</v>
      </c>
      <c r="R157" s="151">
        <v>8.3333333333333329E-2</v>
      </c>
      <c r="S157" s="151">
        <v>8.3333333333333329E-2</v>
      </c>
      <c r="T157" s="151">
        <v>8.3333333333333329E-2</v>
      </c>
      <c r="U157" s="151">
        <v>8.3333333333333329E-2</v>
      </c>
      <c r="V157" s="151">
        <v>8.3333333333333329E-2</v>
      </c>
      <c r="W157" s="152">
        <v>1</v>
      </c>
      <c r="X157" s="157">
        <v>-61.284999999999997</v>
      </c>
      <c r="Y157" s="157">
        <v>-61.284999999999997</v>
      </c>
      <c r="Z157" s="157">
        <v>-61.284999999999997</v>
      </c>
      <c r="AA157" s="157">
        <v>-61.284999999999997</v>
      </c>
      <c r="AB157" s="157">
        <v>-61.284999999999997</v>
      </c>
      <c r="AC157" s="157">
        <v>-61.284999999999997</v>
      </c>
      <c r="AD157" s="157">
        <v>-61.284999999999997</v>
      </c>
      <c r="AE157" s="157">
        <v>-61.284999999999997</v>
      </c>
      <c r="AF157" s="157">
        <v>-61.284999999999997</v>
      </c>
      <c r="AG157" s="157">
        <v>-61.284999999999997</v>
      </c>
      <c r="AH157" s="157">
        <v>-61.284999999999997</v>
      </c>
      <c r="AI157" s="157">
        <v>-61.284999999999997</v>
      </c>
      <c r="AJ157" s="151">
        <v>1</v>
      </c>
      <c r="AK157" s="151"/>
      <c r="AL157" s="151"/>
      <c r="AM157" s="151"/>
      <c r="AN157" s="151"/>
      <c r="AO157" s="151"/>
      <c r="AP157" s="151"/>
      <c r="AQ157" s="151"/>
      <c r="AR157" s="151"/>
      <c r="AS157" s="152">
        <v>1</v>
      </c>
      <c r="AT157" s="159">
        <v>-735.42</v>
      </c>
      <c r="AU157" s="159">
        <v>0</v>
      </c>
      <c r="AV157" s="159">
        <v>0</v>
      </c>
      <c r="AW157" s="159">
        <v>0</v>
      </c>
      <c r="AX157" s="159">
        <v>0</v>
      </c>
      <c r="AY157" s="159">
        <v>0</v>
      </c>
      <c r="AZ157" s="159">
        <v>0</v>
      </c>
      <c r="BA157" s="159">
        <v>0</v>
      </c>
      <c r="BB157" s="159">
        <v>0</v>
      </c>
      <c r="BC157" s="159">
        <v>-735.42</v>
      </c>
      <c r="BD157" s="160">
        <v>-735.42</v>
      </c>
      <c r="BE157" s="160">
        <v>0</v>
      </c>
      <c r="BF157" s="160">
        <v>0</v>
      </c>
      <c r="BG157" s="160">
        <v>0</v>
      </c>
      <c r="BH157" s="160">
        <v>0</v>
      </c>
      <c r="BI157" s="151">
        <v>60423000</v>
      </c>
      <c r="BJ157" s="122"/>
      <c r="BK157" s="146"/>
      <c r="BL157" s="145">
        <f>+BK157+SUM(BY157:CD157)</f>
        <v>-183.85499999999999</v>
      </c>
      <c r="BM157" s="145"/>
      <c r="BN157" s="145"/>
      <c r="BO157" s="147">
        <f t="shared" si="202"/>
        <v>183.85499999999999</v>
      </c>
      <c r="BP157" s="126">
        <f t="shared" si="138"/>
        <v>-61.284999999999997</v>
      </c>
      <c r="BQ157" s="126">
        <f t="shared" si="139"/>
        <v>0</v>
      </c>
      <c r="BR157" s="126">
        <f t="shared" si="140"/>
        <v>0</v>
      </c>
      <c r="BS157" s="126">
        <f t="shared" si="141"/>
        <v>0</v>
      </c>
      <c r="BT157" s="126">
        <f t="shared" si="142"/>
        <v>0</v>
      </c>
      <c r="BU157" s="126">
        <f t="shared" si="143"/>
        <v>-122.57</v>
      </c>
      <c r="BV157" s="126">
        <f t="shared" si="144"/>
        <v>0</v>
      </c>
      <c r="BW157" s="126">
        <f t="shared" si="145"/>
        <v>0</v>
      </c>
      <c r="BX157" s="126">
        <f t="shared" si="146"/>
        <v>0</v>
      </c>
      <c r="BY157" s="126">
        <f t="shared" si="147"/>
        <v>0</v>
      </c>
      <c r="BZ157" s="126">
        <f t="shared" si="148"/>
        <v>-183.85499999999999</v>
      </c>
      <c r="CA157" s="126">
        <f t="shared" si="149"/>
        <v>0</v>
      </c>
      <c r="CB157" s="126">
        <f t="shared" si="150"/>
        <v>0</v>
      </c>
      <c r="CC157" s="126">
        <f t="shared" si="151"/>
        <v>0</v>
      </c>
      <c r="CD157" s="126">
        <f t="shared" si="152"/>
        <v>0</v>
      </c>
      <c r="CE157" s="126">
        <f t="shared" si="153"/>
        <v>-245.14</v>
      </c>
      <c r="CF157" s="126">
        <f t="shared" si="154"/>
        <v>0</v>
      </c>
      <c r="CG157" s="126">
        <f t="shared" si="155"/>
        <v>0</v>
      </c>
      <c r="CH157" s="126">
        <f t="shared" si="156"/>
        <v>0</v>
      </c>
      <c r="CI157" s="126">
        <f t="shared" si="157"/>
        <v>0</v>
      </c>
      <c r="CJ157" s="126">
        <f t="shared" si="158"/>
        <v>-306.42499999999995</v>
      </c>
      <c r="CK157" s="126">
        <f t="shared" si="159"/>
        <v>0</v>
      </c>
      <c r="CL157" s="126">
        <f t="shared" si="160"/>
        <v>0</v>
      </c>
      <c r="CM157" s="126">
        <f t="shared" si="161"/>
        <v>0</v>
      </c>
      <c r="CN157" s="126">
        <f t="shared" si="162"/>
        <v>0</v>
      </c>
      <c r="CO157" s="126">
        <f t="shared" si="163"/>
        <v>-367.70999999999992</v>
      </c>
      <c r="CP157" s="126">
        <f t="shared" si="164"/>
        <v>0</v>
      </c>
      <c r="CQ157" s="126">
        <f t="shared" si="165"/>
        <v>0</v>
      </c>
      <c r="CR157" s="126">
        <f t="shared" si="166"/>
        <v>0</v>
      </c>
      <c r="CS157" s="126">
        <f t="shared" si="167"/>
        <v>0</v>
      </c>
      <c r="CT157" s="126">
        <f t="shared" si="168"/>
        <v>-428.99499999999989</v>
      </c>
      <c r="CU157" s="126">
        <f t="shared" si="169"/>
        <v>0</v>
      </c>
      <c r="CV157" s="126">
        <f t="shared" si="170"/>
        <v>0</v>
      </c>
      <c r="CW157" s="126">
        <f t="shared" si="171"/>
        <v>0</v>
      </c>
      <c r="CX157" s="126">
        <f t="shared" si="172"/>
        <v>0</v>
      </c>
      <c r="CY157" s="126">
        <f t="shared" si="173"/>
        <v>-490.27999999999986</v>
      </c>
      <c r="CZ157" s="126">
        <f t="shared" si="174"/>
        <v>0</v>
      </c>
      <c r="DA157" s="126">
        <f t="shared" si="175"/>
        <v>0</v>
      </c>
      <c r="DB157" s="126">
        <f t="shared" si="176"/>
        <v>0</v>
      </c>
      <c r="DC157" s="126">
        <f t="shared" si="177"/>
        <v>0</v>
      </c>
      <c r="DD157" s="126">
        <f t="shared" si="178"/>
        <v>-551.56499999999983</v>
      </c>
      <c r="DE157" s="126">
        <f t="shared" si="179"/>
        <v>0</v>
      </c>
      <c r="DF157" s="126">
        <f t="shared" si="180"/>
        <v>0</v>
      </c>
      <c r="DG157" s="126">
        <f t="shared" si="181"/>
        <v>0</v>
      </c>
      <c r="DH157" s="126">
        <f t="shared" si="182"/>
        <v>0</v>
      </c>
      <c r="DI157" s="126">
        <f t="shared" si="183"/>
        <v>-612.8499999999998</v>
      </c>
      <c r="DJ157" s="126">
        <f t="shared" si="184"/>
        <v>0</v>
      </c>
      <c r="DK157" s="126">
        <f t="shared" si="185"/>
        <v>0</v>
      </c>
      <c r="DL157" s="126">
        <f t="shared" si="186"/>
        <v>0</v>
      </c>
      <c r="DM157" s="126">
        <f t="shared" si="187"/>
        <v>0</v>
      </c>
      <c r="DN157" s="126">
        <f t="shared" si="188"/>
        <v>-674.13499999999976</v>
      </c>
      <c r="DO157" s="126">
        <f t="shared" si="189"/>
        <v>0</v>
      </c>
      <c r="DP157" s="126">
        <f t="shared" si="190"/>
        <v>0</v>
      </c>
      <c r="DQ157" s="126">
        <f t="shared" si="191"/>
        <v>0</v>
      </c>
      <c r="DR157" s="126">
        <f t="shared" si="192"/>
        <v>0</v>
      </c>
      <c r="DS157" s="126">
        <f t="shared" si="193"/>
        <v>-735.41999999999973</v>
      </c>
      <c r="DT157" s="126">
        <f t="shared" si="194"/>
        <v>0</v>
      </c>
      <c r="DU157" s="126">
        <f t="shared" si="195"/>
        <v>0</v>
      </c>
      <c r="DV157" s="126">
        <f t="shared" si="196"/>
        <v>0</v>
      </c>
      <c r="DW157" s="126">
        <f t="shared" si="197"/>
        <v>0</v>
      </c>
      <c r="DX157" s="119"/>
      <c r="DY157" s="127">
        <f>+BO157</f>
        <v>183.85499999999999</v>
      </c>
    </row>
    <row r="158" spans="1:131" customFormat="1" ht="15" customHeight="1" x14ac:dyDescent="0.2">
      <c r="A158" s="163" t="s">
        <v>472</v>
      </c>
      <c r="B158" s="180" t="s">
        <v>416</v>
      </c>
      <c r="C158" s="180" t="s">
        <v>470</v>
      </c>
      <c r="D158" s="180" t="s">
        <v>295</v>
      </c>
      <c r="E158" s="163">
        <v>1</v>
      </c>
      <c r="F158" s="180">
        <v>1094.51</v>
      </c>
      <c r="G158" s="179">
        <v>-1094.51</v>
      </c>
      <c r="H158" s="179">
        <v>-1094.51</v>
      </c>
      <c r="I158" s="153" t="s">
        <v>928</v>
      </c>
      <c r="J158" s="151" t="s">
        <v>74</v>
      </c>
      <c r="K158" s="151">
        <v>8.3333333333333329E-2</v>
      </c>
      <c r="L158" s="151">
        <v>8.3333333333333329E-2</v>
      </c>
      <c r="M158" s="151">
        <v>8.3333333333333329E-2</v>
      </c>
      <c r="N158" s="151">
        <v>8.3333333333333329E-2</v>
      </c>
      <c r="O158" s="151">
        <v>8.3333333333333329E-2</v>
      </c>
      <c r="P158" s="151">
        <v>8.3333333333333329E-2</v>
      </c>
      <c r="Q158" s="151">
        <v>8.3333333333333329E-2</v>
      </c>
      <c r="R158" s="151">
        <v>8.3333333333333329E-2</v>
      </c>
      <c r="S158" s="151">
        <v>8.3333333333333329E-2</v>
      </c>
      <c r="T158" s="151">
        <v>8.3333333333333329E-2</v>
      </c>
      <c r="U158" s="151">
        <v>8.3333333333333329E-2</v>
      </c>
      <c r="V158" s="151">
        <v>8.3333333333333329E-2</v>
      </c>
      <c r="W158" s="152">
        <v>1</v>
      </c>
      <c r="X158" s="157">
        <v>-91.209166666666661</v>
      </c>
      <c r="Y158" s="157">
        <v>-91.209166666666661</v>
      </c>
      <c r="Z158" s="157">
        <v>-91.209166666666661</v>
      </c>
      <c r="AA158" s="157">
        <v>-91.209166666666661</v>
      </c>
      <c r="AB158" s="157">
        <v>-91.209166666666661</v>
      </c>
      <c r="AC158" s="157">
        <v>-91.209166666666661</v>
      </c>
      <c r="AD158" s="157">
        <v>-91.209166666666661</v>
      </c>
      <c r="AE158" s="157">
        <v>-91.209166666666661</v>
      </c>
      <c r="AF158" s="157">
        <v>-91.209166666666661</v>
      </c>
      <c r="AG158" s="157">
        <v>-91.209166666666661</v>
      </c>
      <c r="AH158" s="157">
        <v>-91.209166666666661</v>
      </c>
      <c r="AI158" s="157">
        <v>-91.209166666666661</v>
      </c>
      <c r="AJ158" s="151"/>
      <c r="AK158" s="151"/>
      <c r="AL158" s="151"/>
      <c r="AM158" s="151">
        <v>1</v>
      </c>
      <c r="AN158" s="151"/>
      <c r="AO158" s="151"/>
      <c r="AP158" s="151"/>
      <c r="AQ158" s="151"/>
      <c r="AR158" s="151"/>
      <c r="AS158" s="152">
        <v>1</v>
      </c>
      <c r="AT158" s="159">
        <v>0</v>
      </c>
      <c r="AU158" s="159">
        <v>0</v>
      </c>
      <c r="AV158" s="159">
        <v>0</v>
      </c>
      <c r="AW158" s="159">
        <v>-1094.51</v>
      </c>
      <c r="AX158" s="159">
        <v>0</v>
      </c>
      <c r="AY158" s="159">
        <v>0</v>
      </c>
      <c r="AZ158" s="159">
        <v>0</v>
      </c>
      <c r="BA158" s="159">
        <v>0</v>
      </c>
      <c r="BB158" s="159">
        <v>0</v>
      </c>
      <c r="BC158" s="159">
        <v>-1094.51</v>
      </c>
      <c r="BD158" s="160">
        <v>0</v>
      </c>
      <c r="BE158" s="160">
        <v>0</v>
      </c>
      <c r="BF158" s="160">
        <v>-1094.51</v>
      </c>
      <c r="BG158" s="160">
        <v>0</v>
      </c>
      <c r="BH158" s="160">
        <v>0</v>
      </c>
      <c r="BI158" s="151">
        <v>60423000</v>
      </c>
      <c r="BJ158" s="122" t="s">
        <v>860</v>
      </c>
      <c r="BK158" s="145">
        <f>+IF('FEUILLE 1'!$BJ158="",SUMIFS('FEUILLE 2'!$P:$P,'FEUILLE 2'!$C:$C,"BLF",'FEUILLE 2'!$K:$K,'FEUILLE 1'!$J158),SUMIFS('FEUILLE 2'!$P:$P,'FEUILLE 2'!$C:$C,"BLF",'FEUILLE 2'!$K:$K,'FEUILLE 1'!$J158,'FEUILLE 2'!$B:$B,'FEUILLE 1'!$BJ158))</f>
        <v>183.34</v>
      </c>
      <c r="BL158" s="145">
        <f>+BK158+SUM(BY158:CD158)</f>
        <v>-90.287499999999994</v>
      </c>
      <c r="BM158" s="145"/>
      <c r="BN158" s="145"/>
      <c r="BO158" s="147">
        <f t="shared" si="202"/>
        <v>90.287499999999994</v>
      </c>
      <c r="BP158" s="126">
        <f t="shared" si="138"/>
        <v>0</v>
      </c>
      <c r="BQ158" s="126">
        <f t="shared" si="139"/>
        <v>0</v>
      </c>
      <c r="BR158" s="126">
        <f t="shared" si="140"/>
        <v>-91.209166666666661</v>
      </c>
      <c r="BS158" s="126">
        <f t="shared" si="141"/>
        <v>0</v>
      </c>
      <c r="BT158" s="126">
        <f t="shared" si="142"/>
        <v>0</v>
      </c>
      <c r="BU158" s="126">
        <f t="shared" si="143"/>
        <v>0</v>
      </c>
      <c r="BV158" s="126">
        <f t="shared" si="144"/>
        <v>0</v>
      </c>
      <c r="BW158" s="126">
        <f t="shared" si="145"/>
        <v>-182.41833333333332</v>
      </c>
      <c r="BX158" s="126">
        <f t="shared" si="146"/>
        <v>0</v>
      </c>
      <c r="BY158" s="126">
        <f t="shared" si="147"/>
        <v>0</v>
      </c>
      <c r="BZ158" s="126">
        <f t="shared" si="148"/>
        <v>0</v>
      </c>
      <c r="CA158" s="126">
        <f t="shared" si="149"/>
        <v>0</v>
      </c>
      <c r="CB158" s="126">
        <f t="shared" si="150"/>
        <v>-273.6275</v>
      </c>
      <c r="CC158" s="126">
        <f t="shared" si="151"/>
        <v>0</v>
      </c>
      <c r="CD158" s="126">
        <f t="shared" si="152"/>
        <v>0</v>
      </c>
      <c r="CE158" s="126">
        <f t="shared" si="153"/>
        <v>0</v>
      </c>
      <c r="CF158" s="126">
        <f t="shared" si="154"/>
        <v>0</v>
      </c>
      <c r="CG158" s="126">
        <f t="shared" si="155"/>
        <v>-364.83666666666664</v>
      </c>
      <c r="CH158" s="126">
        <f t="shared" si="156"/>
        <v>0</v>
      </c>
      <c r="CI158" s="126">
        <f t="shared" si="157"/>
        <v>0</v>
      </c>
      <c r="CJ158" s="126">
        <f t="shared" si="158"/>
        <v>0</v>
      </c>
      <c r="CK158" s="126">
        <f t="shared" si="159"/>
        <v>0</v>
      </c>
      <c r="CL158" s="126">
        <f t="shared" si="160"/>
        <v>-456.04583333333329</v>
      </c>
      <c r="CM158" s="126">
        <f t="shared" si="161"/>
        <v>0</v>
      </c>
      <c r="CN158" s="126">
        <f t="shared" si="162"/>
        <v>0</v>
      </c>
      <c r="CO158" s="126">
        <f t="shared" si="163"/>
        <v>0</v>
      </c>
      <c r="CP158" s="126">
        <f t="shared" si="164"/>
        <v>0</v>
      </c>
      <c r="CQ158" s="126">
        <f t="shared" si="165"/>
        <v>-547.255</v>
      </c>
      <c r="CR158" s="126">
        <f t="shared" si="166"/>
        <v>0</v>
      </c>
      <c r="CS158" s="126">
        <f t="shared" si="167"/>
        <v>0</v>
      </c>
      <c r="CT158" s="126">
        <f t="shared" si="168"/>
        <v>0</v>
      </c>
      <c r="CU158" s="126">
        <f t="shared" si="169"/>
        <v>0</v>
      </c>
      <c r="CV158" s="126">
        <f t="shared" si="170"/>
        <v>-638.46416666666664</v>
      </c>
      <c r="CW158" s="126">
        <f t="shared" si="171"/>
        <v>0</v>
      </c>
      <c r="CX158" s="126">
        <f t="shared" si="172"/>
        <v>0</v>
      </c>
      <c r="CY158" s="126">
        <f t="shared" si="173"/>
        <v>0</v>
      </c>
      <c r="CZ158" s="126">
        <f t="shared" si="174"/>
        <v>0</v>
      </c>
      <c r="DA158" s="126">
        <f t="shared" si="175"/>
        <v>-729.67333333333329</v>
      </c>
      <c r="DB158" s="126">
        <f t="shared" si="176"/>
        <v>0</v>
      </c>
      <c r="DC158" s="126">
        <f t="shared" si="177"/>
        <v>0</v>
      </c>
      <c r="DD158" s="126">
        <f t="shared" si="178"/>
        <v>0</v>
      </c>
      <c r="DE158" s="126">
        <f t="shared" si="179"/>
        <v>0</v>
      </c>
      <c r="DF158" s="126">
        <f t="shared" si="180"/>
        <v>-820.88249999999994</v>
      </c>
      <c r="DG158" s="126">
        <f t="shared" si="181"/>
        <v>0</v>
      </c>
      <c r="DH158" s="126">
        <f t="shared" si="182"/>
        <v>0</v>
      </c>
      <c r="DI158" s="126">
        <f t="shared" si="183"/>
        <v>0</v>
      </c>
      <c r="DJ158" s="126">
        <f t="shared" si="184"/>
        <v>0</v>
      </c>
      <c r="DK158" s="126">
        <f t="shared" si="185"/>
        <v>-912.09166666666658</v>
      </c>
      <c r="DL158" s="126">
        <f t="shared" si="186"/>
        <v>0</v>
      </c>
      <c r="DM158" s="126">
        <f t="shared" si="187"/>
        <v>0</v>
      </c>
      <c r="DN158" s="126">
        <f t="shared" si="188"/>
        <v>0</v>
      </c>
      <c r="DO158" s="126">
        <f t="shared" si="189"/>
        <v>0</v>
      </c>
      <c r="DP158" s="126">
        <f t="shared" si="190"/>
        <v>-1003.3008333333332</v>
      </c>
      <c r="DQ158" s="126">
        <f t="shared" si="191"/>
        <v>0</v>
      </c>
      <c r="DR158" s="126">
        <f t="shared" si="192"/>
        <v>0</v>
      </c>
      <c r="DS158" s="126">
        <f t="shared" si="193"/>
        <v>0</v>
      </c>
      <c r="DT158" s="126">
        <f t="shared" si="194"/>
        <v>0</v>
      </c>
      <c r="DU158" s="126">
        <f t="shared" si="195"/>
        <v>-1094.51</v>
      </c>
      <c r="DV158" s="126">
        <f t="shared" si="196"/>
        <v>0</v>
      </c>
      <c r="DW158" s="126">
        <f t="shared" si="197"/>
        <v>0</v>
      </c>
      <c r="DX158" s="119"/>
      <c r="EA158" s="127">
        <f>+BO158</f>
        <v>90.287499999999994</v>
      </c>
    </row>
    <row r="159" spans="1:131" customFormat="1" ht="15" customHeight="1" x14ac:dyDescent="0.2">
      <c r="A159" s="163" t="s">
        <v>473</v>
      </c>
      <c r="B159" s="180" t="s">
        <v>416</v>
      </c>
      <c r="C159" s="180" t="s">
        <v>470</v>
      </c>
      <c r="D159" s="180" t="s">
        <v>295</v>
      </c>
      <c r="E159" s="163">
        <v>1</v>
      </c>
      <c r="F159" s="180">
        <v>1096.1300000000001</v>
      </c>
      <c r="G159" s="179">
        <v>-1096.1300000000001</v>
      </c>
      <c r="H159" s="179">
        <v>-1096.1299999999999</v>
      </c>
      <c r="I159" s="153" t="s">
        <v>928</v>
      </c>
      <c r="J159" s="151" t="s">
        <v>74</v>
      </c>
      <c r="K159" s="151">
        <v>8.3333333333333329E-2</v>
      </c>
      <c r="L159" s="151">
        <v>8.3333333333333329E-2</v>
      </c>
      <c r="M159" s="151">
        <v>8.3333333333333329E-2</v>
      </c>
      <c r="N159" s="151">
        <v>8.3333333333333329E-2</v>
      </c>
      <c r="O159" s="151">
        <v>8.3333333333333329E-2</v>
      </c>
      <c r="P159" s="151">
        <v>8.3333333333333329E-2</v>
      </c>
      <c r="Q159" s="151">
        <v>8.3333333333333329E-2</v>
      </c>
      <c r="R159" s="151">
        <v>8.3333333333333329E-2</v>
      </c>
      <c r="S159" s="151">
        <v>8.3333333333333329E-2</v>
      </c>
      <c r="T159" s="151">
        <v>8.3333333333333329E-2</v>
      </c>
      <c r="U159" s="151">
        <v>8.3333333333333329E-2</v>
      </c>
      <c r="V159" s="151">
        <v>8.3333333333333329E-2</v>
      </c>
      <c r="W159" s="152">
        <v>1</v>
      </c>
      <c r="X159" s="157">
        <v>-91.344166666666666</v>
      </c>
      <c r="Y159" s="157">
        <v>-91.344166666666666</v>
      </c>
      <c r="Z159" s="157">
        <v>-91.344166666666666</v>
      </c>
      <c r="AA159" s="157">
        <v>-91.344166666666666</v>
      </c>
      <c r="AB159" s="157">
        <v>-91.344166666666666</v>
      </c>
      <c r="AC159" s="157">
        <v>-91.344166666666666</v>
      </c>
      <c r="AD159" s="157">
        <v>-91.344166666666666</v>
      </c>
      <c r="AE159" s="157">
        <v>-91.344166666666666</v>
      </c>
      <c r="AF159" s="157">
        <v>-91.344166666666666</v>
      </c>
      <c r="AG159" s="157">
        <v>-91.344166666666666</v>
      </c>
      <c r="AH159" s="157">
        <v>-91.344166666666666</v>
      </c>
      <c r="AI159" s="157">
        <v>-91.344166666666666</v>
      </c>
      <c r="AJ159" s="151"/>
      <c r="AK159" s="151"/>
      <c r="AL159" s="151">
        <v>1</v>
      </c>
      <c r="AM159" s="151"/>
      <c r="AN159" s="151"/>
      <c r="AO159" s="151"/>
      <c r="AP159" s="151"/>
      <c r="AQ159" s="151"/>
      <c r="AR159" s="151"/>
      <c r="AS159" s="152">
        <v>1</v>
      </c>
      <c r="AT159" s="159">
        <v>0</v>
      </c>
      <c r="AU159" s="159">
        <v>0</v>
      </c>
      <c r="AV159" s="159">
        <v>-1096.1300000000001</v>
      </c>
      <c r="AW159" s="159">
        <v>0</v>
      </c>
      <c r="AX159" s="159">
        <v>0</v>
      </c>
      <c r="AY159" s="159">
        <v>0</v>
      </c>
      <c r="AZ159" s="159">
        <v>0</v>
      </c>
      <c r="BA159" s="159">
        <v>0</v>
      </c>
      <c r="BB159" s="159">
        <v>0</v>
      </c>
      <c r="BC159" s="159">
        <v>-1096.1300000000001</v>
      </c>
      <c r="BD159" s="160">
        <v>0</v>
      </c>
      <c r="BE159" s="160">
        <v>0</v>
      </c>
      <c r="BF159" s="160">
        <v>-1096.1300000000001</v>
      </c>
      <c r="BG159" s="160">
        <v>0</v>
      </c>
      <c r="BH159" s="160">
        <v>0</v>
      </c>
      <c r="BI159" s="151">
        <v>60423000</v>
      </c>
      <c r="BJ159" s="122" t="s">
        <v>867</v>
      </c>
      <c r="BK159" s="145">
        <f>+IF('FEUILLE 1'!$BJ159="",SUMIFS('FEUILLE 2'!$P:$P,'FEUILLE 2'!$C:$C,"BLF",'FEUILLE 2'!$K:$K,'FEUILLE 1'!$J159),SUMIFS('FEUILLE 2'!$P:$P,'FEUILLE 2'!$C:$C,"BLF",'FEUILLE 2'!$K:$K,'FEUILLE 1'!$J159,'FEUILLE 2'!$B:$B,'FEUILLE 1'!$BJ159))</f>
        <v>1100.04</v>
      </c>
      <c r="BL159" s="145">
        <f>+BK159+SUM(BY159:CD159)</f>
        <v>826.00749999999994</v>
      </c>
      <c r="BM159" s="145">
        <v>-183.34</v>
      </c>
      <c r="BN159" s="145"/>
      <c r="BO159" s="147">
        <f t="shared" si="202"/>
        <v>0</v>
      </c>
      <c r="BP159" s="126">
        <f t="shared" si="138"/>
        <v>0</v>
      </c>
      <c r="BQ159" s="126">
        <f t="shared" si="139"/>
        <v>0</v>
      </c>
      <c r="BR159" s="126">
        <f t="shared" si="140"/>
        <v>-91.344166666666666</v>
      </c>
      <c r="BS159" s="126">
        <f t="shared" si="141"/>
        <v>0</v>
      </c>
      <c r="BT159" s="126">
        <f t="shared" si="142"/>
        <v>0</v>
      </c>
      <c r="BU159" s="126">
        <f t="shared" si="143"/>
        <v>0</v>
      </c>
      <c r="BV159" s="126">
        <f t="shared" si="144"/>
        <v>0</v>
      </c>
      <c r="BW159" s="126">
        <f t="shared" si="145"/>
        <v>-182.68833333333333</v>
      </c>
      <c r="BX159" s="126">
        <f t="shared" si="146"/>
        <v>0</v>
      </c>
      <c r="BY159" s="126">
        <f t="shared" si="147"/>
        <v>0</v>
      </c>
      <c r="BZ159" s="126">
        <f t="shared" si="148"/>
        <v>0</v>
      </c>
      <c r="CA159" s="126">
        <f t="shared" si="149"/>
        <v>0</v>
      </c>
      <c r="CB159" s="126">
        <f t="shared" si="150"/>
        <v>-274.03250000000003</v>
      </c>
      <c r="CC159" s="126">
        <f t="shared" si="151"/>
        <v>0</v>
      </c>
      <c r="CD159" s="126">
        <f t="shared" si="152"/>
        <v>0</v>
      </c>
      <c r="CE159" s="126">
        <f t="shared" si="153"/>
        <v>0</v>
      </c>
      <c r="CF159" s="126">
        <f t="shared" si="154"/>
        <v>0</v>
      </c>
      <c r="CG159" s="126">
        <f t="shared" si="155"/>
        <v>-365.37666666666667</v>
      </c>
      <c r="CH159" s="126">
        <f t="shared" si="156"/>
        <v>0</v>
      </c>
      <c r="CI159" s="126">
        <f t="shared" si="157"/>
        <v>0</v>
      </c>
      <c r="CJ159" s="126">
        <f t="shared" si="158"/>
        <v>0</v>
      </c>
      <c r="CK159" s="126">
        <f t="shared" si="159"/>
        <v>0</v>
      </c>
      <c r="CL159" s="126">
        <f t="shared" si="160"/>
        <v>-456.7208333333333</v>
      </c>
      <c r="CM159" s="126">
        <f t="shared" si="161"/>
        <v>0</v>
      </c>
      <c r="CN159" s="126">
        <f t="shared" si="162"/>
        <v>0</v>
      </c>
      <c r="CO159" s="126">
        <f t="shared" si="163"/>
        <v>0</v>
      </c>
      <c r="CP159" s="126">
        <f t="shared" si="164"/>
        <v>0</v>
      </c>
      <c r="CQ159" s="126">
        <f t="shared" si="165"/>
        <v>-548.06499999999994</v>
      </c>
      <c r="CR159" s="126">
        <f t="shared" si="166"/>
        <v>0</v>
      </c>
      <c r="CS159" s="126">
        <f t="shared" si="167"/>
        <v>0</v>
      </c>
      <c r="CT159" s="126">
        <f t="shared" si="168"/>
        <v>0</v>
      </c>
      <c r="CU159" s="126">
        <f t="shared" si="169"/>
        <v>0</v>
      </c>
      <c r="CV159" s="126">
        <f t="shared" si="170"/>
        <v>-639.40916666666658</v>
      </c>
      <c r="CW159" s="126">
        <f t="shared" si="171"/>
        <v>0</v>
      </c>
      <c r="CX159" s="126">
        <f t="shared" si="172"/>
        <v>0</v>
      </c>
      <c r="CY159" s="126">
        <f t="shared" si="173"/>
        <v>0</v>
      </c>
      <c r="CZ159" s="126">
        <f t="shared" si="174"/>
        <v>0</v>
      </c>
      <c r="DA159" s="126">
        <f t="shared" si="175"/>
        <v>-730.75333333333322</v>
      </c>
      <c r="DB159" s="126">
        <f t="shared" si="176"/>
        <v>0</v>
      </c>
      <c r="DC159" s="126">
        <f t="shared" si="177"/>
        <v>0</v>
      </c>
      <c r="DD159" s="126">
        <f t="shared" si="178"/>
        <v>0</v>
      </c>
      <c r="DE159" s="126">
        <f t="shared" si="179"/>
        <v>0</v>
      </c>
      <c r="DF159" s="126">
        <f t="shared" si="180"/>
        <v>-822.09749999999985</v>
      </c>
      <c r="DG159" s="126">
        <f t="shared" si="181"/>
        <v>0</v>
      </c>
      <c r="DH159" s="126">
        <f t="shared" si="182"/>
        <v>0</v>
      </c>
      <c r="DI159" s="126">
        <f t="shared" si="183"/>
        <v>0</v>
      </c>
      <c r="DJ159" s="126">
        <f t="shared" si="184"/>
        <v>0</v>
      </c>
      <c r="DK159" s="126">
        <f t="shared" si="185"/>
        <v>-913.44166666666649</v>
      </c>
      <c r="DL159" s="126">
        <f t="shared" si="186"/>
        <v>0</v>
      </c>
      <c r="DM159" s="126">
        <f t="shared" si="187"/>
        <v>0</v>
      </c>
      <c r="DN159" s="126">
        <f t="shared" si="188"/>
        <v>0</v>
      </c>
      <c r="DO159" s="126">
        <f t="shared" si="189"/>
        <v>0</v>
      </c>
      <c r="DP159" s="126">
        <f t="shared" si="190"/>
        <v>-1004.7858333333331</v>
      </c>
      <c r="DQ159" s="126">
        <f t="shared" si="191"/>
        <v>0</v>
      </c>
      <c r="DR159" s="126">
        <f t="shared" si="192"/>
        <v>0</v>
      </c>
      <c r="DS159" s="126">
        <f t="shared" si="193"/>
        <v>0</v>
      </c>
      <c r="DT159" s="126">
        <f t="shared" si="194"/>
        <v>0</v>
      </c>
      <c r="DU159" s="126">
        <f t="shared" si="195"/>
        <v>-1096.1299999999999</v>
      </c>
      <c r="DV159" s="126">
        <f t="shared" si="196"/>
        <v>0</v>
      </c>
      <c r="DW159" s="126">
        <f t="shared" si="197"/>
        <v>0</v>
      </c>
      <c r="DX159" s="119"/>
    </row>
    <row r="160" spans="1:131" customFormat="1" ht="15" customHeight="1" x14ac:dyDescent="0.2">
      <c r="A160" s="163" t="s">
        <v>474</v>
      </c>
      <c r="B160" s="180" t="s">
        <v>416</v>
      </c>
      <c r="C160" s="180" t="s">
        <v>470</v>
      </c>
      <c r="D160" s="180" t="s">
        <v>314</v>
      </c>
      <c r="E160" s="163">
        <v>30</v>
      </c>
      <c r="F160" s="180">
        <v>60</v>
      </c>
      <c r="G160" s="179">
        <v>-1800</v>
      </c>
      <c r="H160" s="179">
        <v>-1800</v>
      </c>
      <c r="I160" s="153" t="s">
        <v>928</v>
      </c>
      <c r="J160" s="151" t="s">
        <v>71</v>
      </c>
      <c r="K160" s="151">
        <v>8.3333333333333329E-2</v>
      </c>
      <c r="L160" s="151">
        <v>8.3333333333333329E-2</v>
      </c>
      <c r="M160" s="151">
        <v>8.3333333333333329E-2</v>
      </c>
      <c r="N160" s="151">
        <v>8.3333333333333329E-2</v>
      </c>
      <c r="O160" s="151">
        <v>8.3333333333333329E-2</v>
      </c>
      <c r="P160" s="151">
        <v>8.3333333333333329E-2</v>
      </c>
      <c r="Q160" s="151">
        <v>8.3333333333333329E-2</v>
      </c>
      <c r="R160" s="151">
        <v>8.3333333333333329E-2</v>
      </c>
      <c r="S160" s="151">
        <v>8.3333333333333329E-2</v>
      </c>
      <c r="T160" s="151">
        <v>8.3333333333333329E-2</v>
      </c>
      <c r="U160" s="151">
        <v>8.3333333333333329E-2</v>
      </c>
      <c r="V160" s="151">
        <v>8.3333333333333329E-2</v>
      </c>
      <c r="W160" s="152">
        <v>1</v>
      </c>
      <c r="X160" s="157">
        <v>-150</v>
      </c>
      <c r="Y160" s="157">
        <v>-150</v>
      </c>
      <c r="Z160" s="157">
        <v>-150</v>
      </c>
      <c r="AA160" s="157">
        <v>-150</v>
      </c>
      <c r="AB160" s="157">
        <v>-150</v>
      </c>
      <c r="AC160" s="157">
        <v>-150</v>
      </c>
      <c r="AD160" s="157">
        <v>-150</v>
      </c>
      <c r="AE160" s="157">
        <v>-150</v>
      </c>
      <c r="AF160" s="157">
        <v>-150</v>
      </c>
      <c r="AG160" s="157">
        <v>-150</v>
      </c>
      <c r="AH160" s="157">
        <v>-150</v>
      </c>
      <c r="AI160" s="157">
        <v>-150</v>
      </c>
      <c r="AJ160" s="151">
        <v>0.25</v>
      </c>
      <c r="AK160" s="151">
        <v>0.25</v>
      </c>
      <c r="AL160" s="151">
        <v>0.25</v>
      </c>
      <c r="AM160" s="151">
        <v>0.25</v>
      </c>
      <c r="AN160" s="151"/>
      <c r="AO160" s="151"/>
      <c r="AP160" s="151"/>
      <c r="AQ160" s="151"/>
      <c r="AR160" s="151"/>
      <c r="AS160" s="152">
        <v>1</v>
      </c>
      <c r="AT160" s="159">
        <v>-450</v>
      </c>
      <c r="AU160" s="159">
        <v>-450</v>
      </c>
      <c r="AV160" s="159">
        <v>-450</v>
      </c>
      <c r="AW160" s="159">
        <v>-450</v>
      </c>
      <c r="AX160" s="159">
        <v>0</v>
      </c>
      <c r="AY160" s="159">
        <v>0</v>
      </c>
      <c r="AZ160" s="159">
        <v>0</v>
      </c>
      <c r="BA160" s="159">
        <v>0</v>
      </c>
      <c r="BB160" s="159">
        <v>0</v>
      </c>
      <c r="BC160" s="159">
        <v>-1800</v>
      </c>
      <c r="BD160" s="160">
        <v>-450</v>
      </c>
      <c r="BE160" s="160">
        <v>0</v>
      </c>
      <c r="BF160" s="160">
        <v>-1350</v>
      </c>
      <c r="BG160" s="160">
        <v>0</v>
      </c>
      <c r="BH160" s="160">
        <v>0</v>
      </c>
      <c r="BI160" s="151">
        <v>60423000</v>
      </c>
      <c r="BJ160" s="122"/>
      <c r="BK160" s="145">
        <f>+IF('FEUILLE 1'!$BJ160="",SUMIFS('FEUILLE 2'!$P:$P,'FEUILLE 2'!$C:$C,"BLF",'FEUILLE 2'!$K:$K,'FEUILLE 1'!$J160),SUMIFS('FEUILLE 2'!$P:$P,'FEUILLE 2'!$C:$C,"BLF",'FEUILLE 2'!$K:$K,'FEUILLE 1'!$J160,'FEUILLE 2'!$B:$B,'FEUILLE 1'!$BJ160))</f>
        <v>0</v>
      </c>
      <c r="BL160" s="145">
        <f>+BK160+SUM(BY160:CD160)</f>
        <v>-450</v>
      </c>
      <c r="BM160" s="145"/>
      <c r="BN160" s="145"/>
      <c r="BO160" s="147">
        <f t="shared" si="202"/>
        <v>450</v>
      </c>
      <c r="BP160" s="126">
        <f t="shared" si="138"/>
        <v>-37.5</v>
      </c>
      <c r="BQ160" s="126">
        <f t="shared" si="139"/>
        <v>0</v>
      </c>
      <c r="BR160" s="126">
        <f t="shared" si="140"/>
        <v>-112.5</v>
      </c>
      <c r="BS160" s="126">
        <f t="shared" si="141"/>
        <v>0</v>
      </c>
      <c r="BT160" s="126">
        <f t="shared" si="142"/>
        <v>0</v>
      </c>
      <c r="BU160" s="126">
        <f t="shared" si="143"/>
        <v>-75</v>
      </c>
      <c r="BV160" s="126">
        <f t="shared" si="144"/>
        <v>0</v>
      </c>
      <c r="BW160" s="126">
        <f t="shared" si="145"/>
        <v>-225</v>
      </c>
      <c r="BX160" s="126">
        <f t="shared" si="146"/>
        <v>0</v>
      </c>
      <c r="BY160" s="126">
        <f t="shared" si="147"/>
        <v>0</v>
      </c>
      <c r="BZ160" s="126">
        <f t="shared" si="148"/>
        <v>-112.5</v>
      </c>
      <c r="CA160" s="126">
        <f t="shared" si="149"/>
        <v>0</v>
      </c>
      <c r="CB160" s="126">
        <f t="shared" si="150"/>
        <v>-337.5</v>
      </c>
      <c r="CC160" s="126">
        <f t="shared" si="151"/>
        <v>0</v>
      </c>
      <c r="CD160" s="126">
        <f t="shared" si="152"/>
        <v>0</v>
      </c>
      <c r="CE160" s="126">
        <f t="shared" si="153"/>
        <v>-150</v>
      </c>
      <c r="CF160" s="126">
        <f t="shared" si="154"/>
        <v>0</v>
      </c>
      <c r="CG160" s="126">
        <f t="shared" si="155"/>
        <v>-450</v>
      </c>
      <c r="CH160" s="126">
        <f t="shared" si="156"/>
        <v>0</v>
      </c>
      <c r="CI160" s="126">
        <f t="shared" si="157"/>
        <v>0</v>
      </c>
      <c r="CJ160" s="126">
        <f t="shared" si="158"/>
        <v>-187.5</v>
      </c>
      <c r="CK160" s="126">
        <f t="shared" si="159"/>
        <v>0</v>
      </c>
      <c r="CL160" s="126">
        <f t="shared" si="160"/>
        <v>-562.5</v>
      </c>
      <c r="CM160" s="126">
        <f t="shared" si="161"/>
        <v>0</v>
      </c>
      <c r="CN160" s="126">
        <f t="shared" si="162"/>
        <v>0</v>
      </c>
      <c r="CO160" s="126">
        <f t="shared" si="163"/>
        <v>-225</v>
      </c>
      <c r="CP160" s="126">
        <f t="shared" si="164"/>
        <v>0</v>
      </c>
      <c r="CQ160" s="126">
        <f t="shared" si="165"/>
        <v>-675</v>
      </c>
      <c r="CR160" s="126">
        <f t="shared" si="166"/>
        <v>0</v>
      </c>
      <c r="CS160" s="126">
        <f t="shared" si="167"/>
        <v>0</v>
      </c>
      <c r="CT160" s="126">
        <f t="shared" si="168"/>
        <v>-262.5</v>
      </c>
      <c r="CU160" s="126">
        <f t="shared" si="169"/>
        <v>0</v>
      </c>
      <c r="CV160" s="126">
        <f t="shared" si="170"/>
        <v>-787.5</v>
      </c>
      <c r="CW160" s="126">
        <f t="shared" si="171"/>
        <v>0</v>
      </c>
      <c r="CX160" s="126">
        <f t="shared" si="172"/>
        <v>0</v>
      </c>
      <c r="CY160" s="126">
        <f t="shared" si="173"/>
        <v>-300</v>
      </c>
      <c r="CZ160" s="126">
        <f t="shared" si="174"/>
        <v>0</v>
      </c>
      <c r="DA160" s="126">
        <f t="shared" si="175"/>
        <v>-900</v>
      </c>
      <c r="DB160" s="126">
        <f t="shared" si="176"/>
        <v>0</v>
      </c>
      <c r="DC160" s="126">
        <f t="shared" si="177"/>
        <v>0</v>
      </c>
      <c r="DD160" s="126">
        <f t="shared" si="178"/>
        <v>-337.5</v>
      </c>
      <c r="DE160" s="126">
        <f t="shared" si="179"/>
        <v>0</v>
      </c>
      <c r="DF160" s="126">
        <f t="shared" si="180"/>
        <v>-1012.5</v>
      </c>
      <c r="DG160" s="126">
        <f t="shared" si="181"/>
        <v>0</v>
      </c>
      <c r="DH160" s="126">
        <f t="shared" si="182"/>
        <v>0</v>
      </c>
      <c r="DI160" s="126">
        <f t="shared" si="183"/>
        <v>-375</v>
      </c>
      <c r="DJ160" s="126">
        <f t="shared" si="184"/>
        <v>0</v>
      </c>
      <c r="DK160" s="126">
        <f t="shared" si="185"/>
        <v>-1125</v>
      </c>
      <c r="DL160" s="126">
        <f t="shared" si="186"/>
        <v>0</v>
      </c>
      <c r="DM160" s="126">
        <f t="shared" si="187"/>
        <v>0</v>
      </c>
      <c r="DN160" s="126">
        <f t="shared" si="188"/>
        <v>-412.5</v>
      </c>
      <c r="DO160" s="126">
        <f t="shared" si="189"/>
        <v>0</v>
      </c>
      <c r="DP160" s="126">
        <f t="shared" si="190"/>
        <v>-1237.5</v>
      </c>
      <c r="DQ160" s="126">
        <f t="shared" si="191"/>
        <v>0</v>
      </c>
      <c r="DR160" s="126">
        <f t="shared" si="192"/>
        <v>0</v>
      </c>
      <c r="DS160" s="126">
        <f t="shared" si="193"/>
        <v>-450</v>
      </c>
      <c r="DT160" s="126">
        <f t="shared" si="194"/>
        <v>0</v>
      </c>
      <c r="DU160" s="126">
        <f t="shared" si="195"/>
        <v>-1350</v>
      </c>
      <c r="DV160" s="126">
        <f t="shared" si="196"/>
        <v>0</v>
      </c>
      <c r="DW160" s="126">
        <f t="shared" si="197"/>
        <v>0</v>
      </c>
      <c r="DX160" s="119"/>
      <c r="EA160" s="127">
        <f>+BO160</f>
        <v>450</v>
      </c>
    </row>
    <row r="161" spans="1:127" customFormat="1" ht="15" customHeight="1" x14ac:dyDescent="0.2">
      <c r="A161" s="163" t="s">
        <v>475</v>
      </c>
      <c r="B161" s="180" t="s">
        <v>476</v>
      </c>
      <c r="C161" s="180" t="s">
        <v>477</v>
      </c>
      <c r="D161" s="180" t="s">
        <v>265</v>
      </c>
      <c r="E161" s="163">
        <v>0.25</v>
      </c>
      <c r="F161" s="179">
        <v>8000</v>
      </c>
      <c r="G161" s="179">
        <v>-2000</v>
      </c>
      <c r="H161" s="179">
        <v>-2000</v>
      </c>
      <c r="I161" s="153" t="s">
        <v>478</v>
      </c>
      <c r="J161" s="151" t="s">
        <v>110</v>
      </c>
      <c r="K161" s="151"/>
      <c r="L161" s="151"/>
      <c r="M161" s="151"/>
      <c r="N161" s="151"/>
      <c r="O161" s="151"/>
      <c r="P161" s="151">
        <v>1</v>
      </c>
      <c r="Q161" s="151"/>
      <c r="R161" s="151"/>
      <c r="S161" s="151"/>
      <c r="T161" s="151"/>
      <c r="U161" s="151"/>
      <c r="V161" s="151"/>
      <c r="W161" s="152">
        <v>1</v>
      </c>
      <c r="X161" s="157">
        <v>0</v>
      </c>
      <c r="Y161" s="157">
        <v>0</v>
      </c>
      <c r="Z161" s="157">
        <v>0</v>
      </c>
      <c r="AA161" s="157">
        <v>0</v>
      </c>
      <c r="AB161" s="157">
        <v>0</v>
      </c>
      <c r="AC161" s="157">
        <v>-2000</v>
      </c>
      <c r="AD161" s="157">
        <v>0</v>
      </c>
      <c r="AE161" s="157">
        <v>0</v>
      </c>
      <c r="AF161" s="157">
        <v>0</v>
      </c>
      <c r="AG161" s="157">
        <v>0</v>
      </c>
      <c r="AH161" s="157">
        <v>0</v>
      </c>
      <c r="AI161" s="157">
        <v>0</v>
      </c>
      <c r="AJ161" s="151">
        <v>1</v>
      </c>
      <c r="AK161" s="151"/>
      <c r="AL161" s="151"/>
      <c r="AM161" s="151"/>
      <c r="AN161" s="151"/>
      <c r="AO161" s="151"/>
      <c r="AP161" s="151"/>
      <c r="AQ161" s="151"/>
      <c r="AR161" s="151"/>
      <c r="AS161" s="152">
        <v>1</v>
      </c>
      <c r="AT161" s="159">
        <v>-2000</v>
      </c>
      <c r="AU161" s="159">
        <v>0</v>
      </c>
      <c r="AV161" s="159">
        <v>0</v>
      </c>
      <c r="AW161" s="159">
        <v>0</v>
      </c>
      <c r="AX161" s="159">
        <v>0</v>
      </c>
      <c r="AY161" s="159">
        <v>0</v>
      </c>
      <c r="AZ161" s="159">
        <v>0</v>
      </c>
      <c r="BA161" s="159">
        <v>0</v>
      </c>
      <c r="BB161" s="159">
        <v>0</v>
      </c>
      <c r="BC161" s="159">
        <v>-2000</v>
      </c>
      <c r="BD161" s="160">
        <v>-2000</v>
      </c>
      <c r="BE161" s="160">
        <v>0</v>
      </c>
      <c r="BF161" s="160">
        <v>0</v>
      </c>
      <c r="BG161" s="160">
        <v>0</v>
      </c>
      <c r="BH161" s="160">
        <v>0</v>
      </c>
      <c r="BI161" s="151">
        <v>60122000</v>
      </c>
      <c r="BJ161" s="122"/>
      <c r="BK161" s="122"/>
      <c r="BL161" s="122"/>
      <c r="BM161" s="122"/>
      <c r="BN161" s="122"/>
      <c r="BO161" s="147">
        <f t="shared" si="202"/>
        <v>0</v>
      </c>
      <c r="BP161" s="126">
        <f t="shared" si="138"/>
        <v>0</v>
      </c>
      <c r="BQ161" s="126">
        <f t="shared" si="139"/>
        <v>0</v>
      </c>
      <c r="BR161" s="126">
        <f t="shared" si="140"/>
        <v>0</v>
      </c>
      <c r="BS161" s="126">
        <f t="shared" si="141"/>
        <v>0</v>
      </c>
      <c r="BT161" s="126">
        <f t="shared" si="142"/>
        <v>0</v>
      </c>
      <c r="BU161" s="126">
        <f t="shared" si="143"/>
        <v>0</v>
      </c>
      <c r="BV161" s="126">
        <f t="shared" si="144"/>
        <v>0</v>
      </c>
      <c r="BW161" s="126">
        <f t="shared" si="145"/>
        <v>0</v>
      </c>
      <c r="BX161" s="126">
        <f t="shared" si="146"/>
        <v>0</v>
      </c>
      <c r="BY161" s="126">
        <f t="shared" si="147"/>
        <v>0</v>
      </c>
      <c r="BZ161" s="126">
        <f t="shared" si="148"/>
        <v>0</v>
      </c>
      <c r="CA161" s="126">
        <f t="shared" si="149"/>
        <v>0</v>
      </c>
      <c r="CB161" s="126">
        <f t="shared" si="150"/>
        <v>0</v>
      </c>
      <c r="CC161" s="126">
        <f t="shared" si="151"/>
        <v>0</v>
      </c>
      <c r="CD161" s="126">
        <f t="shared" si="152"/>
        <v>0</v>
      </c>
      <c r="CE161" s="126">
        <f t="shared" si="153"/>
        <v>0</v>
      </c>
      <c r="CF161" s="126">
        <f t="shared" si="154"/>
        <v>0</v>
      </c>
      <c r="CG161" s="126">
        <f t="shared" si="155"/>
        <v>0</v>
      </c>
      <c r="CH161" s="126">
        <f t="shared" si="156"/>
        <v>0</v>
      </c>
      <c r="CI161" s="126">
        <f t="shared" si="157"/>
        <v>0</v>
      </c>
      <c r="CJ161" s="126">
        <f t="shared" si="158"/>
        <v>0</v>
      </c>
      <c r="CK161" s="126">
        <f t="shared" si="159"/>
        <v>0</v>
      </c>
      <c r="CL161" s="126">
        <f t="shared" si="160"/>
        <v>0</v>
      </c>
      <c r="CM161" s="126">
        <f t="shared" si="161"/>
        <v>0</v>
      </c>
      <c r="CN161" s="126">
        <f t="shared" si="162"/>
        <v>0</v>
      </c>
      <c r="CO161" s="126">
        <f t="shared" si="163"/>
        <v>-2000</v>
      </c>
      <c r="CP161" s="126">
        <f t="shared" si="164"/>
        <v>0</v>
      </c>
      <c r="CQ161" s="126">
        <f t="shared" si="165"/>
        <v>0</v>
      </c>
      <c r="CR161" s="126">
        <f t="shared" si="166"/>
        <v>0</v>
      </c>
      <c r="CS161" s="126">
        <f t="shared" si="167"/>
        <v>0</v>
      </c>
      <c r="CT161" s="126">
        <f t="shared" si="168"/>
        <v>-2000</v>
      </c>
      <c r="CU161" s="126">
        <f t="shared" si="169"/>
        <v>0</v>
      </c>
      <c r="CV161" s="126">
        <f t="shared" si="170"/>
        <v>0</v>
      </c>
      <c r="CW161" s="126">
        <f t="shared" si="171"/>
        <v>0</v>
      </c>
      <c r="CX161" s="126">
        <f t="shared" si="172"/>
        <v>0</v>
      </c>
      <c r="CY161" s="126">
        <f t="shared" si="173"/>
        <v>-2000</v>
      </c>
      <c r="CZ161" s="126">
        <f t="shared" si="174"/>
        <v>0</v>
      </c>
      <c r="DA161" s="126">
        <f t="shared" si="175"/>
        <v>0</v>
      </c>
      <c r="DB161" s="126">
        <f t="shared" si="176"/>
        <v>0</v>
      </c>
      <c r="DC161" s="126">
        <f t="shared" si="177"/>
        <v>0</v>
      </c>
      <c r="DD161" s="126">
        <f t="shared" si="178"/>
        <v>-2000</v>
      </c>
      <c r="DE161" s="126">
        <f t="shared" si="179"/>
        <v>0</v>
      </c>
      <c r="DF161" s="126">
        <f t="shared" si="180"/>
        <v>0</v>
      </c>
      <c r="DG161" s="126">
        <f t="shared" si="181"/>
        <v>0</v>
      </c>
      <c r="DH161" s="126">
        <f t="shared" si="182"/>
        <v>0</v>
      </c>
      <c r="DI161" s="126">
        <f t="shared" si="183"/>
        <v>-2000</v>
      </c>
      <c r="DJ161" s="126">
        <f t="shared" si="184"/>
        <v>0</v>
      </c>
      <c r="DK161" s="126">
        <f t="shared" si="185"/>
        <v>0</v>
      </c>
      <c r="DL161" s="126">
        <f t="shared" si="186"/>
        <v>0</v>
      </c>
      <c r="DM161" s="126">
        <f t="shared" si="187"/>
        <v>0</v>
      </c>
      <c r="DN161" s="126">
        <f t="shared" si="188"/>
        <v>-2000</v>
      </c>
      <c r="DO161" s="126">
        <f t="shared" si="189"/>
        <v>0</v>
      </c>
      <c r="DP161" s="126">
        <f t="shared" si="190"/>
        <v>0</v>
      </c>
      <c r="DQ161" s="126">
        <f t="shared" si="191"/>
        <v>0</v>
      </c>
      <c r="DR161" s="126">
        <f t="shared" si="192"/>
        <v>0</v>
      </c>
      <c r="DS161" s="126">
        <f t="shared" si="193"/>
        <v>-2000</v>
      </c>
      <c r="DT161" s="126">
        <f t="shared" si="194"/>
        <v>0</v>
      </c>
      <c r="DU161" s="126">
        <f t="shared" si="195"/>
        <v>0</v>
      </c>
      <c r="DV161" s="126">
        <f t="shared" si="196"/>
        <v>0</v>
      </c>
      <c r="DW161" s="126">
        <f t="shared" si="197"/>
        <v>0</v>
      </c>
    </row>
    <row r="162" spans="1:127" customFormat="1" ht="15" customHeight="1" x14ac:dyDescent="0.2">
      <c r="A162" s="168" t="s">
        <v>479</v>
      </c>
      <c r="B162" s="169" t="s">
        <v>332</v>
      </c>
      <c r="C162" s="169" t="s">
        <v>480</v>
      </c>
      <c r="D162" s="169" t="s">
        <v>481</v>
      </c>
      <c r="E162" s="169">
        <v>2</v>
      </c>
      <c r="F162" s="154">
        <v>1800</v>
      </c>
      <c r="G162" s="155">
        <v>-3600</v>
      </c>
      <c r="H162" s="153">
        <v>-3600</v>
      </c>
      <c r="I162" s="151" t="s">
        <v>482</v>
      </c>
      <c r="J162" s="151" t="s">
        <v>30</v>
      </c>
      <c r="K162" s="151">
        <v>8.3333333333333329E-2</v>
      </c>
      <c r="L162" s="151">
        <v>8.3333333333333329E-2</v>
      </c>
      <c r="M162" s="151">
        <v>8.3333333333333329E-2</v>
      </c>
      <c r="N162" s="151">
        <v>8.3333333333333329E-2</v>
      </c>
      <c r="O162" s="151">
        <v>8.3333333333333329E-2</v>
      </c>
      <c r="P162" s="151">
        <v>8.3333333333333329E-2</v>
      </c>
      <c r="Q162" s="151">
        <v>8.3333333333333329E-2</v>
      </c>
      <c r="R162" s="151">
        <v>8.3333333333333329E-2</v>
      </c>
      <c r="S162" s="151">
        <v>8.3333333333333329E-2</v>
      </c>
      <c r="T162" s="151">
        <v>8.3333333333333329E-2</v>
      </c>
      <c r="U162" s="151">
        <v>8.3333333333333329E-2</v>
      </c>
      <c r="V162" s="151">
        <v>8.3333333333333329E-2</v>
      </c>
      <c r="W162" s="152">
        <v>1</v>
      </c>
      <c r="X162" s="157">
        <v>-300</v>
      </c>
      <c r="Y162" s="157">
        <v>-300</v>
      </c>
      <c r="Z162" s="157">
        <v>-300</v>
      </c>
      <c r="AA162" s="157">
        <v>-300</v>
      </c>
      <c r="AB162" s="157">
        <v>-300</v>
      </c>
      <c r="AC162" s="157">
        <v>-300</v>
      </c>
      <c r="AD162" s="157">
        <v>-300</v>
      </c>
      <c r="AE162" s="157">
        <v>-300</v>
      </c>
      <c r="AF162" s="157">
        <v>-300</v>
      </c>
      <c r="AG162" s="157">
        <v>-300</v>
      </c>
      <c r="AH162" s="157">
        <v>-300</v>
      </c>
      <c r="AI162" s="157">
        <v>-300</v>
      </c>
      <c r="AJ162" s="151"/>
      <c r="AK162" s="151"/>
      <c r="AL162" s="151"/>
      <c r="AM162" s="151"/>
      <c r="AN162" s="151"/>
      <c r="AO162" s="151">
        <v>1</v>
      </c>
      <c r="AP162" s="151"/>
      <c r="AQ162" s="151"/>
      <c r="AR162" s="151"/>
      <c r="AS162" s="152">
        <v>1</v>
      </c>
      <c r="AT162" s="159">
        <v>0</v>
      </c>
      <c r="AU162" s="159">
        <v>0</v>
      </c>
      <c r="AV162" s="159">
        <v>0</v>
      </c>
      <c r="AW162" s="159">
        <v>0</v>
      </c>
      <c r="AX162" s="159">
        <v>0</v>
      </c>
      <c r="AY162" s="159">
        <v>-3600</v>
      </c>
      <c r="AZ162" s="159">
        <v>0</v>
      </c>
      <c r="BA162" s="159">
        <v>0</v>
      </c>
      <c r="BB162" s="159">
        <v>0</v>
      </c>
      <c r="BC162" s="159">
        <v>-3600</v>
      </c>
      <c r="BD162" s="160">
        <v>0</v>
      </c>
      <c r="BE162" s="160">
        <v>-3600</v>
      </c>
      <c r="BF162" s="160">
        <v>0</v>
      </c>
      <c r="BG162" s="160">
        <v>0</v>
      </c>
      <c r="BH162" s="160">
        <v>0</v>
      </c>
      <c r="BI162" s="151">
        <v>62481000</v>
      </c>
      <c r="BJ162" s="122"/>
      <c r="BK162" s="122">
        <f>+IF('FEUILLE 1'!$BJ162="",SUMIFS('FEUILLE 2'!$P:$P,'FEUILLE 2'!$C:$C,"BLF",'FEUILLE 2'!$K:$K,'FEUILLE 1'!$J162),SUMIFS('FEUILLE 2'!$P:$P,'FEUILLE 2'!$C:$C,"BLF",'FEUILLE 2'!$K:$K,'FEUILLE 1'!$J162,'FEUILLE 2'!$B:$B,'FEUILLE 1'!$BJ162))</f>
        <v>0</v>
      </c>
      <c r="BL162" s="122"/>
      <c r="BM162" s="122"/>
      <c r="BN162" s="122"/>
      <c r="BO162" s="122">
        <f t="shared" si="201"/>
        <v>3000</v>
      </c>
      <c r="BP162" s="126">
        <f t="shared" si="138"/>
        <v>0</v>
      </c>
      <c r="BQ162" s="126">
        <f t="shared" si="139"/>
        <v>-300</v>
      </c>
      <c r="BR162" s="126">
        <f t="shared" si="140"/>
        <v>0</v>
      </c>
      <c r="BS162" s="126">
        <f t="shared" si="141"/>
        <v>0</v>
      </c>
      <c r="BT162" s="126">
        <f t="shared" si="142"/>
        <v>0</v>
      </c>
      <c r="BU162" s="126">
        <f t="shared" si="143"/>
        <v>0</v>
      </c>
      <c r="BV162" s="126">
        <f t="shared" si="144"/>
        <v>-600</v>
      </c>
      <c r="BW162" s="126">
        <f t="shared" si="145"/>
        <v>0</v>
      </c>
      <c r="BX162" s="126">
        <f t="shared" si="146"/>
        <v>0</v>
      </c>
      <c r="BY162" s="126">
        <f t="shared" si="147"/>
        <v>0</v>
      </c>
      <c r="BZ162" s="126">
        <f t="shared" si="148"/>
        <v>0</v>
      </c>
      <c r="CA162" s="126">
        <f t="shared" si="149"/>
        <v>-900</v>
      </c>
      <c r="CB162" s="126">
        <f t="shared" si="150"/>
        <v>0</v>
      </c>
      <c r="CC162" s="126">
        <f t="shared" si="151"/>
        <v>0</v>
      </c>
      <c r="CD162" s="126">
        <f t="shared" si="152"/>
        <v>0</v>
      </c>
      <c r="CE162" s="126">
        <f t="shared" si="153"/>
        <v>0</v>
      </c>
      <c r="CF162" s="126">
        <f t="shared" si="154"/>
        <v>-1200</v>
      </c>
      <c r="CG162" s="126">
        <f t="shared" si="155"/>
        <v>0</v>
      </c>
      <c r="CH162" s="126">
        <f t="shared" si="156"/>
        <v>0</v>
      </c>
      <c r="CI162" s="126">
        <f t="shared" si="157"/>
        <v>0</v>
      </c>
      <c r="CJ162" s="126">
        <f t="shared" si="158"/>
        <v>0</v>
      </c>
      <c r="CK162" s="126">
        <f t="shared" si="159"/>
        <v>-1500</v>
      </c>
      <c r="CL162" s="126">
        <f t="shared" si="160"/>
        <v>0</v>
      </c>
      <c r="CM162" s="126">
        <f t="shared" si="161"/>
        <v>0</v>
      </c>
      <c r="CN162" s="126">
        <f t="shared" si="162"/>
        <v>0</v>
      </c>
      <c r="CO162" s="126">
        <f t="shared" si="163"/>
        <v>0</v>
      </c>
      <c r="CP162" s="126">
        <f t="shared" si="164"/>
        <v>-1800</v>
      </c>
      <c r="CQ162" s="126">
        <f t="shared" si="165"/>
        <v>0</v>
      </c>
      <c r="CR162" s="126">
        <f t="shared" si="166"/>
        <v>0</v>
      </c>
      <c r="CS162" s="126">
        <f t="shared" si="167"/>
        <v>0</v>
      </c>
      <c r="CT162" s="126">
        <f t="shared" si="168"/>
        <v>0</v>
      </c>
      <c r="CU162" s="126">
        <f t="shared" si="169"/>
        <v>-2100</v>
      </c>
      <c r="CV162" s="126">
        <f t="shared" si="170"/>
        <v>0</v>
      </c>
      <c r="CW162" s="126">
        <f t="shared" si="171"/>
        <v>0</v>
      </c>
      <c r="CX162" s="126">
        <f t="shared" si="172"/>
        <v>0</v>
      </c>
      <c r="CY162" s="126">
        <f t="shared" si="173"/>
        <v>0</v>
      </c>
      <c r="CZ162" s="126">
        <f t="shared" si="174"/>
        <v>-2400</v>
      </c>
      <c r="DA162" s="126">
        <f t="shared" si="175"/>
        <v>0</v>
      </c>
      <c r="DB162" s="126">
        <f t="shared" si="176"/>
        <v>0</v>
      </c>
      <c r="DC162" s="126">
        <f t="shared" si="177"/>
        <v>0</v>
      </c>
      <c r="DD162" s="126">
        <f t="shared" si="178"/>
        <v>0</v>
      </c>
      <c r="DE162" s="126">
        <f t="shared" si="179"/>
        <v>-2700</v>
      </c>
      <c r="DF162" s="126">
        <f t="shared" si="180"/>
        <v>0</v>
      </c>
      <c r="DG162" s="126">
        <f t="shared" si="181"/>
        <v>0</v>
      </c>
      <c r="DH162" s="126">
        <f t="shared" si="182"/>
        <v>0</v>
      </c>
      <c r="DI162" s="126">
        <f t="shared" si="183"/>
        <v>0</v>
      </c>
      <c r="DJ162" s="126">
        <f t="shared" si="184"/>
        <v>-3000</v>
      </c>
      <c r="DK162" s="126">
        <f t="shared" si="185"/>
        <v>0</v>
      </c>
      <c r="DL162" s="126">
        <f t="shared" si="186"/>
        <v>0</v>
      </c>
      <c r="DM162" s="126">
        <f t="shared" si="187"/>
        <v>0</v>
      </c>
      <c r="DN162" s="126">
        <f t="shared" si="188"/>
        <v>0</v>
      </c>
      <c r="DO162" s="126">
        <f t="shared" si="189"/>
        <v>-3300</v>
      </c>
      <c r="DP162" s="126">
        <f t="shared" si="190"/>
        <v>0</v>
      </c>
      <c r="DQ162" s="126">
        <f t="shared" si="191"/>
        <v>0</v>
      </c>
      <c r="DR162" s="126">
        <f t="shared" si="192"/>
        <v>0</v>
      </c>
      <c r="DS162" s="126">
        <f t="shared" si="193"/>
        <v>0</v>
      </c>
      <c r="DT162" s="126">
        <f t="shared" si="194"/>
        <v>-3600</v>
      </c>
      <c r="DU162" s="126">
        <f t="shared" si="195"/>
        <v>0</v>
      </c>
      <c r="DV162" s="126">
        <f t="shared" si="196"/>
        <v>0</v>
      </c>
      <c r="DW162" s="126">
        <f t="shared" si="197"/>
        <v>0</v>
      </c>
    </row>
    <row r="163" spans="1:127" customFormat="1" ht="15" customHeight="1" x14ac:dyDescent="0.2">
      <c r="A163" s="168" t="s">
        <v>479</v>
      </c>
      <c r="B163" s="169" t="s">
        <v>332</v>
      </c>
      <c r="C163" s="169" t="s">
        <v>483</v>
      </c>
      <c r="D163" s="169" t="s">
        <v>481</v>
      </c>
      <c r="E163" s="169">
        <v>0</v>
      </c>
      <c r="F163" s="154">
        <v>1800</v>
      </c>
      <c r="G163" s="155">
        <v>0</v>
      </c>
      <c r="H163" s="153">
        <v>0</v>
      </c>
      <c r="I163" s="151"/>
      <c r="J163" s="151" t="s">
        <v>30</v>
      </c>
      <c r="K163" s="151">
        <v>8.3333333333333329E-2</v>
      </c>
      <c r="L163" s="151">
        <v>8.3333333333333329E-2</v>
      </c>
      <c r="M163" s="151">
        <v>8.3333333333333329E-2</v>
      </c>
      <c r="N163" s="151">
        <v>8.3333333333333329E-2</v>
      </c>
      <c r="O163" s="151">
        <v>8.3333333333333329E-2</v>
      </c>
      <c r="P163" s="151">
        <v>8.3333333333333329E-2</v>
      </c>
      <c r="Q163" s="151">
        <v>8.3333333333333329E-2</v>
      </c>
      <c r="R163" s="151">
        <v>8.3333333333333329E-2</v>
      </c>
      <c r="S163" s="151">
        <v>8.3333333333333329E-2</v>
      </c>
      <c r="T163" s="151">
        <v>8.3333333333333329E-2</v>
      </c>
      <c r="U163" s="151">
        <v>8.3333333333333329E-2</v>
      </c>
      <c r="V163" s="151">
        <v>8.3333333333333329E-2</v>
      </c>
      <c r="W163" s="152">
        <v>1</v>
      </c>
      <c r="X163" s="157">
        <v>0</v>
      </c>
      <c r="Y163" s="157">
        <v>0</v>
      </c>
      <c r="Z163" s="157">
        <v>0</v>
      </c>
      <c r="AA163" s="157">
        <v>0</v>
      </c>
      <c r="AB163" s="157">
        <v>0</v>
      </c>
      <c r="AC163" s="157">
        <v>0</v>
      </c>
      <c r="AD163" s="157">
        <v>0</v>
      </c>
      <c r="AE163" s="157">
        <v>0</v>
      </c>
      <c r="AF163" s="157">
        <v>0</v>
      </c>
      <c r="AG163" s="157">
        <v>0</v>
      </c>
      <c r="AH163" s="157">
        <v>0</v>
      </c>
      <c r="AI163" s="157">
        <v>0</v>
      </c>
      <c r="AJ163" s="151"/>
      <c r="AK163" s="151"/>
      <c r="AL163" s="151"/>
      <c r="AM163" s="151"/>
      <c r="AN163" s="151"/>
      <c r="AO163" s="151">
        <v>1</v>
      </c>
      <c r="AP163" s="151"/>
      <c r="AQ163" s="151"/>
      <c r="AR163" s="151"/>
      <c r="AS163" s="152">
        <v>1</v>
      </c>
      <c r="AT163" s="159">
        <v>0</v>
      </c>
      <c r="AU163" s="159">
        <v>0</v>
      </c>
      <c r="AV163" s="159">
        <v>0</v>
      </c>
      <c r="AW163" s="159">
        <v>0</v>
      </c>
      <c r="AX163" s="159">
        <v>0</v>
      </c>
      <c r="AY163" s="159">
        <v>0</v>
      </c>
      <c r="AZ163" s="159">
        <v>0</v>
      </c>
      <c r="BA163" s="159">
        <v>0</v>
      </c>
      <c r="BB163" s="159">
        <v>0</v>
      </c>
      <c r="BC163" s="159">
        <v>0</v>
      </c>
      <c r="BD163" s="160">
        <v>0</v>
      </c>
      <c r="BE163" s="160">
        <v>0</v>
      </c>
      <c r="BF163" s="160">
        <v>0</v>
      </c>
      <c r="BG163" s="160">
        <v>0</v>
      </c>
      <c r="BH163" s="160">
        <v>0</v>
      </c>
      <c r="BI163" s="151">
        <v>62481000</v>
      </c>
      <c r="BJ163" s="122"/>
      <c r="BK163" s="122"/>
      <c r="BL163" s="122"/>
      <c r="BM163" s="122"/>
      <c r="BN163" s="122"/>
      <c r="BO163" s="122">
        <f t="shared" si="201"/>
        <v>0</v>
      </c>
      <c r="BP163" s="126">
        <f t="shared" si="138"/>
        <v>0</v>
      </c>
      <c r="BQ163" s="126">
        <f t="shared" si="139"/>
        <v>0</v>
      </c>
      <c r="BR163" s="126">
        <f t="shared" si="140"/>
        <v>0</v>
      </c>
      <c r="BS163" s="126">
        <f t="shared" si="141"/>
        <v>0</v>
      </c>
      <c r="BT163" s="126">
        <f t="shared" si="142"/>
        <v>0</v>
      </c>
      <c r="BU163" s="126">
        <f t="shared" si="143"/>
        <v>0</v>
      </c>
      <c r="BV163" s="126">
        <f t="shared" si="144"/>
        <v>0</v>
      </c>
      <c r="BW163" s="126">
        <f t="shared" si="145"/>
        <v>0</v>
      </c>
      <c r="BX163" s="126">
        <f t="shared" si="146"/>
        <v>0</v>
      </c>
      <c r="BY163" s="126">
        <f t="shared" si="147"/>
        <v>0</v>
      </c>
      <c r="BZ163" s="126">
        <f t="shared" si="148"/>
        <v>0</v>
      </c>
      <c r="CA163" s="126">
        <f t="shared" si="149"/>
        <v>0</v>
      </c>
      <c r="CB163" s="126">
        <f t="shared" si="150"/>
        <v>0</v>
      </c>
      <c r="CC163" s="126">
        <f t="shared" si="151"/>
        <v>0</v>
      </c>
      <c r="CD163" s="126">
        <f t="shared" si="152"/>
        <v>0</v>
      </c>
      <c r="CE163" s="126">
        <f t="shared" si="153"/>
        <v>0</v>
      </c>
      <c r="CF163" s="126">
        <f t="shared" si="154"/>
        <v>0</v>
      </c>
      <c r="CG163" s="126">
        <f t="shared" si="155"/>
        <v>0</v>
      </c>
      <c r="CH163" s="126">
        <f t="shared" si="156"/>
        <v>0</v>
      </c>
      <c r="CI163" s="126">
        <f t="shared" si="157"/>
        <v>0</v>
      </c>
      <c r="CJ163" s="126">
        <f t="shared" si="158"/>
        <v>0</v>
      </c>
      <c r="CK163" s="126">
        <f t="shared" si="159"/>
        <v>0</v>
      </c>
      <c r="CL163" s="126">
        <f t="shared" si="160"/>
        <v>0</v>
      </c>
      <c r="CM163" s="126">
        <f t="shared" si="161"/>
        <v>0</v>
      </c>
      <c r="CN163" s="126">
        <f t="shared" si="162"/>
        <v>0</v>
      </c>
      <c r="CO163" s="126">
        <f t="shared" si="163"/>
        <v>0</v>
      </c>
      <c r="CP163" s="126">
        <f t="shared" si="164"/>
        <v>0</v>
      </c>
      <c r="CQ163" s="126">
        <f t="shared" si="165"/>
        <v>0</v>
      </c>
      <c r="CR163" s="126">
        <f t="shared" si="166"/>
        <v>0</v>
      </c>
      <c r="CS163" s="126">
        <f t="shared" si="167"/>
        <v>0</v>
      </c>
      <c r="CT163" s="126">
        <f t="shared" si="168"/>
        <v>0</v>
      </c>
      <c r="CU163" s="126">
        <f t="shared" si="169"/>
        <v>0</v>
      </c>
      <c r="CV163" s="126">
        <f t="shared" si="170"/>
        <v>0</v>
      </c>
      <c r="CW163" s="126">
        <f t="shared" si="171"/>
        <v>0</v>
      </c>
      <c r="CX163" s="126">
        <f t="shared" si="172"/>
        <v>0</v>
      </c>
      <c r="CY163" s="126">
        <f t="shared" si="173"/>
        <v>0</v>
      </c>
      <c r="CZ163" s="126">
        <f t="shared" si="174"/>
        <v>0</v>
      </c>
      <c r="DA163" s="126">
        <f t="shared" si="175"/>
        <v>0</v>
      </c>
      <c r="DB163" s="126">
        <f t="shared" si="176"/>
        <v>0</v>
      </c>
      <c r="DC163" s="126">
        <f t="shared" si="177"/>
        <v>0</v>
      </c>
      <c r="DD163" s="126">
        <f t="shared" si="178"/>
        <v>0</v>
      </c>
      <c r="DE163" s="126">
        <f t="shared" si="179"/>
        <v>0</v>
      </c>
      <c r="DF163" s="126">
        <f t="shared" si="180"/>
        <v>0</v>
      </c>
      <c r="DG163" s="126">
        <f t="shared" si="181"/>
        <v>0</v>
      </c>
      <c r="DH163" s="126">
        <f t="shared" si="182"/>
        <v>0</v>
      </c>
      <c r="DI163" s="126">
        <f t="shared" si="183"/>
        <v>0</v>
      </c>
      <c r="DJ163" s="126">
        <f t="shared" si="184"/>
        <v>0</v>
      </c>
      <c r="DK163" s="126">
        <f t="shared" si="185"/>
        <v>0</v>
      </c>
      <c r="DL163" s="126">
        <f t="shared" si="186"/>
        <v>0</v>
      </c>
      <c r="DM163" s="126">
        <f t="shared" si="187"/>
        <v>0</v>
      </c>
      <c r="DN163" s="126">
        <f t="shared" si="188"/>
        <v>0</v>
      </c>
      <c r="DO163" s="126">
        <f t="shared" si="189"/>
        <v>0</v>
      </c>
      <c r="DP163" s="126">
        <f t="shared" si="190"/>
        <v>0</v>
      </c>
      <c r="DQ163" s="126">
        <f t="shared" si="191"/>
        <v>0</v>
      </c>
      <c r="DR163" s="126">
        <f t="shared" si="192"/>
        <v>0</v>
      </c>
      <c r="DS163" s="126">
        <f t="shared" si="193"/>
        <v>0</v>
      </c>
      <c r="DT163" s="126">
        <f t="shared" si="194"/>
        <v>0</v>
      </c>
      <c r="DU163" s="126">
        <f t="shared" si="195"/>
        <v>0</v>
      </c>
      <c r="DV163" s="126">
        <f t="shared" si="196"/>
        <v>0</v>
      </c>
      <c r="DW163" s="126">
        <f t="shared" si="197"/>
        <v>0</v>
      </c>
    </row>
    <row r="164" spans="1:127" customFormat="1" ht="15" customHeight="1" x14ac:dyDescent="0.2">
      <c r="A164" s="168" t="s">
        <v>479</v>
      </c>
      <c r="B164" s="169" t="s">
        <v>332</v>
      </c>
      <c r="C164" s="169" t="s">
        <v>484</v>
      </c>
      <c r="D164" s="169" t="s">
        <v>481</v>
      </c>
      <c r="E164" s="169">
        <v>2.5</v>
      </c>
      <c r="F164" s="154">
        <v>1800</v>
      </c>
      <c r="G164" s="155">
        <v>-4500</v>
      </c>
      <c r="H164" s="153">
        <v>-4500</v>
      </c>
      <c r="I164" s="151"/>
      <c r="J164" s="151" t="s">
        <v>30</v>
      </c>
      <c r="K164" s="151">
        <v>8.3333333333333329E-2</v>
      </c>
      <c r="L164" s="151">
        <v>8.3333333333333329E-2</v>
      </c>
      <c r="M164" s="151">
        <v>8.3333333333333329E-2</v>
      </c>
      <c r="N164" s="151">
        <v>8.3333333333333329E-2</v>
      </c>
      <c r="O164" s="151">
        <v>8.3333333333333329E-2</v>
      </c>
      <c r="P164" s="151">
        <v>8.3333333333333329E-2</v>
      </c>
      <c r="Q164" s="151">
        <v>8.3333333333333329E-2</v>
      </c>
      <c r="R164" s="151">
        <v>8.3333333333333329E-2</v>
      </c>
      <c r="S164" s="151">
        <v>8.3333333333333329E-2</v>
      </c>
      <c r="T164" s="151">
        <v>8.3333333333333329E-2</v>
      </c>
      <c r="U164" s="151">
        <v>8.3333333333333329E-2</v>
      </c>
      <c r="V164" s="151">
        <v>8.3333333333333329E-2</v>
      </c>
      <c r="W164" s="152">
        <v>1</v>
      </c>
      <c r="X164" s="157">
        <v>-375</v>
      </c>
      <c r="Y164" s="157">
        <v>-375</v>
      </c>
      <c r="Z164" s="157">
        <v>-375</v>
      </c>
      <c r="AA164" s="157">
        <v>-375</v>
      </c>
      <c r="AB164" s="157">
        <v>-375</v>
      </c>
      <c r="AC164" s="157">
        <v>-375</v>
      </c>
      <c r="AD164" s="157">
        <v>-375</v>
      </c>
      <c r="AE164" s="157">
        <v>-375</v>
      </c>
      <c r="AF164" s="157">
        <v>-375</v>
      </c>
      <c r="AG164" s="157">
        <v>-375</v>
      </c>
      <c r="AH164" s="157">
        <v>-375</v>
      </c>
      <c r="AI164" s="157">
        <v>-375</v>
      </c>
      <c r="AJ164" s="151"/>
      <c r="AK164" s="151"/>
      <c r="AL164" s="151"/>
      <c r="AM164" s="151"/>
      <c r="AN164" s="151"/>
      <c r="AO164" s="151">
        <v>1</v>
      </c>
      <c r="AP164" s="151"/>
      <c r="AQ164" s="151"/>
      <c r="AR164" s="151"/>
      <c r="AS164" s="152">
        <v>1</v>
      </c>
      <c r="AT164" s="159">
        <v>0</v>
      </c>
      <c r="AU164" s="159">
        <v>0</v>
      </c>
      <c r="AV164" s="159">
        <v>0</v>
      </c>
      <c r="AW164" s="159">
        <v>0</v>
      </c>
      <c r="AX164" s="159">
        <v>0</v>
      </c>
      <c r="AY164" s="159">
        <v>-4500</v>
      </c>
      <c r="AZ164" s="159">
        <v>0</v>
      </c>
      <c r="BA164" s="159">
        <v>0</v>
      </c>
      <c r="BB164" s="159">
        <v>0</v>
      </c>
      <c r="BC164" s="159">
        <v>-4500</v>
      </c>
      <c r="BD164" s="160">
        <v>0</v>
      </c>
      <c r="BE164" s="160">
        <v>-4500</v>
      </c>
      <c r="BF164" s="160">
        <v>0</v>
      </c>
      <c r="BG164" s="160">
        <v>0</v>
      </c>
      <c r="BH164" s="160">
        <v>0</v>
      </c>
      <c r="BI164" s="151">
        <v>62481000</v>
      </c>
      <c r="BJ164" s="122"/>
      <c r="BK164" s="122"/>
      <c r="BL164" s="122"/>
      <c r="BM164" s="122"/>
      <c r="BN164" s="122"/>
      <c r="BO164" s="122">
        <f t="shared" si="201"/>
        <v>3750</v>
      </c>
      <c r="BP164" s="126">
        <f t="shared" si="138"/>
        <v>0</v>
      </c>
      <c r="BQ164" s="126">
        <f t="shared" si="139"/>
        <v>-375</v>
      </c>
      <c r="BR164" s="126">
        <f t="shared" si="140"/>
        <v>0</v>
      </c>
      <c r="BS164" s="126">
        <f t="shared" si="141"/>
        <v>0</v>
      </c>
      <c r="BT164" s="126">
        <f t="shared" si="142"/>
        <v>0</v>
      </c>
      <c r="BU164" s="126">
        <f t="shared" si="143"/>
        <v>0</v>
      </c>
      <c r="BV164" s="126">
        <f t="shared" si="144"/>
        <v>-750</v>
      </c>
      <c r="BW164" s="126">
        <f t="shared" si="145"/>
        <v>0</v>
      </c>
      <c r="BX164" s="126">
        <f t="shared" si="146"/>
        <v>0</v>
      </c>
      <c r="BY164" s="126">
        <f t="shared" si="147"/>
        <v>0</v>
      </c>
      <c r="BZ164" s="126">
        <f t="shared" si="148"/>
        <v>0</v>
      </c>
      <c r="CA164" s="126">
        <f t="shared" si="149"/>
        <v>-1125</v>
      </c>
      <c r="CB164" s="126">
        <f t="shared" si="150"/>
        <v>0</v>
      </c>
      <c r="CC164" s="126">
        <f t="shared" si="151"/>
        <v>0</v>
      </c>
      <c r="CD164" s="126">
        <f t="shared" si="152"/>
        <v>0</v>
      </c>
      <c r="CE164" s="126">
        <f t="shared" si="153"/>
        <v>0</v>
      </c>
      <c r="CF164" s="126">
        <f t="shared" si="154"/>
        <v>-1500</v>
      </c>
      <c r="CG164" s="126">
        <f t="shared" si="155"/>
        <v>0</v>
      </c>
      <c r="CH164" s="126">
        <f t="shared" si="156"/>
        <v>0</v>
      </c>
      <c r="CI164" s="126">
        <f t="shared" si="157"/>
        <v>0</v>
      </c>
      <c r="CJ164" s="126">
        <f t="shared" si="158"/>
        <v>0</v>
      </c>
      <c r="CK164" s="126">
        <f t="shared" si="159"/>
        <v>-1875</v>
      </c>
      <c r="CL164" s="126">
        <f t="shared" si="160"/>
        <v>0</v>
      </c>
      <c r="CM164" s="126">
        <f t="shared" si="161"/>
        <v>0</v>
      </c>
      <c r="CN164" s="126">
        <f t="shared" si="162"/>
        <v>0</v>
      </c>
      <c r="CO164" s="126">
        <f t="shared" si="163"/>
        <v>0</v>
      </c>
      <c r="CP164" s="126">
        <f t="shared" si="164"/>
        <v>-2250</v>
      </c>
      <c r="CQ164" s="126">
        <f t="shared" si="165"/>
        <v>0</v>
      </c>
      <c r="CR164" s="126">
        <f t="shared" si="166"/>
        <v>0</v>
      </c>
      <c r="CS164" s="126">
        <f t="shared" si="167"/>
        <v>0</v>
      </c>
      <c r="CT164" s="126">
        <f t="shared" si="168"/>
        <v>0</v>
      </c>
      <c r="CU164" s="126">
        <f t="shared" si="169"/>
        <v>-2625</v>
      </c>
      <c r="CV164" s="126">
        <f t="shared" si="170"/>
        <v>0</v>
      </c>
      <c r="CW164" s="126">
        <f t="shared" si="171"/>
        <v>0</v>
      </c>
      <c r="CX164" s="126">
        <f t="shared" si="172"/>
        <v>0</v>
      </c>
      <c r="CY164" s="126">
        <f t="shared" si="173"/>
        <v>0</v>
      </c>
      <c r="CZ164" s="126">
        <f t="shared" si="174"/>
        <v>-3000</v>
      </c>
      <c r="DA164" s="126">
        <f t="shared" si="175"/>
        <v>0</v>
      </c>
      <c r="DB164" s="126">
        <f t="shared" si="176"/>
        <v>0</v>
      </c>
      <c r="DC164" s="126">
        <f t="shared" si="177"/>
        <v>0</v>
      </c>
      <c r="DD164" s="126">
        <f t="shared" si="178"/>
        <v>0</v>
      </c>
      <c r="DE164" s="126">
        <f t="shared" si="179"/>
        <v>-3375</v>
      </c>
      <c r="DF164" s="126">
        <f t="shared" si="180"/>
        <v>0</v>
      </c>
      <c r="DG164" s="126">
        <f t="shared" si="181"/>
        <v>0</v>
      </c>
      <c r="DH164" s="126">
        <f t="shared" si="182"/>
        <v>0</v>
      </c>
      <c r="DI164" s="126">
        <f t="shared" si="183"/>
        <v>0</v>
      </c>
      <c r="DJ164" s="126">
        <f t="shared" si="184"/>
        <v>-3750</v>
      </c>
      <c r="DK164" s="126">
        <f t="shared" si="185"/>
        <v>0</v>
      </c>
      <c r="DL164" s="126">
        <f t="shared" si="186"/>
        <v>0</v>
      </c>
      <c r="DM164" s="126">
        <f t="shared" si="187"/>
        <v>0</v>
      </c>
      <c r="DN164" s="126">
        <f t="shared" si="188"/>
        <v>0</v>
      </c>
      <c r="DO164" s="126">
        <f t="shared" si="189"/>
        <v>-4125</v>
      </c>
      <c r="DP164" s="126">
        <f t="shared" si="190"/>
        <v>0</v>
      </c>
      <c r="DQ164" s="126">
        <f t="shared" si="191"/>
        <v>0</v>
      </c>
      <c r="DR164" s="126">
        <f t="shared" si="192"/>
        <v>0</v>
      </c>
      <c r="DS164" s="126">
        <f t="shared" si="193"/>
        <v>0</v>
      </c>
      <c r="DT164" s="126">
        <f t="shared" si="194"/>
        <v>-4500</v>
      </c>
      <c r="DU164" s="126">
        <f t="shared" si="195"/>
        <v>0</v>
      </c>
      <c r="DV164" s="126">
        <f t="shared" si="196"/>
        <v>0</v>
      </c>
      <c r="DW164" s="126">
        <f t="shared" si="197"/>
        <v>0</v>
      </c>
    </row>
    <row r="165" spans="1:127" customFormat="1" ht="15" customHeight="1" x14ac:dyDescent="0.2">
      <c r="A165" s="168" t="s">
        <v>479</v>
      </c>
      <c r="B165" s="169" t="s">
        <v>332</v>
      </c>
      <c r="C165" s="169" t="s">
        <v>485</v>
      </c>
      <c r="D165" s="169" t="s">
        <v>481</v>
      </c>
      <c r="E165" s="169">
        <v>0</v>
      </c>
      <c r="F165" s="154">
        <v>1620</v>
      </c>
      <c r="G165" s="155">
        <v>0</v>
      </c>
      <c r="H165" s="153">
        <v>0</v>
      </c>
      <c r="I165" s="151"/>
      <c r="J165" s="151" t="s">
        <v>30</v>
      </c>
      <c r="K165" s="151">
        <v>8.3333333333333329E-2</v>
      </c>
      <c r="L165" s="151">
        <v>8.3333333333333329E-2</v>
      </c>
      <c r="M165" s="151">
        <v>8.3333333333333329E-2</v>
      </c>
      <c r="N165" s="151">
        <v>8.3333333333333329E-2</v>
      </c>
      <c r="O165" s="151">
        <v>8.3333333333333329E-2</v>
      </c>
      <c r="P165" s="151">
        <v>8.3333333333333329E-2</v>
      </c>
      <c r="Q165" s="151">
        <v>8.3333333333333329E-2</v>
      </c>
      <c r="R165" s="151">
        <v>8.3333333333333329E-2</v>
      </c>
      <c r="S165" s="151">
        <v>8.3333333333333329E-2</v>
      </c>
      <c r="T165" s="151">
        <v>8.3333333333333329E-2</v>
      </c>
      <c r="U165" s="151">
        <v>8.3333333333333329E-2</v>
      </c>
      <c r="V165" s="151">
        <v>8.3333333333333329E-2</v>
      </c>
      <c r="W165" s="152">
        <v>1</v>
      </c>
      <c r="X165" s="157">
        <v>0</v>
      </c>
      <c r="Y165" s="157">
        <v>0</v>
      </c>
      <c r="Z165" s="157">
        <v>0</v>
      </c>
      <c r="AA165" s="157">
        <v>0</v>
      </c>
      <c r="AB165" s="157">
        <v>0</v>
      </c>
      <c r="AC165" s="157">
        <v>0</v>
      </c>
      <c r="AD165" s="157">
        <v>0</v>
      </c>
      <c r="AE165" s="157">
        <v>0</v>
      </c>
      <c r="AF165" s="157">
        <v>0</v>
      </c>
      <c r="AG165" s="157">
        <v>0</v>
      </c>
      <c r="AH165" s="157">
        <v>0</v>
      </c>
      <c r="AI165" s="157">
        <v>0</v>
      </c>
      <c r="AJ165" s="151"/>
      <c r="AK165" s="151"/>
      <c r="AL165" s="151"/>
      <c r="AM165" s="151"/>
      <c r="AN165" s="151"/>
      <c r="AO165" s="151">
        <v>1</v>
      </c>
      <c r="AP165" s="151"/>
      <c r="AQ165" s="151"/>
      <c r="AR165" s="151"/>
      <c r="AS165" s="152">
        <v>1</v>
      </c>
      <c r="AT165" s="159">
        <v>0</v>
      </c>
      <c r="AU165" s="159">
        <v>0</v>
      </c>
      <c r="AV165" s="159">
        <v>0</v>
      </c>
      <c r="AW165" s="159">
        <v>0</v>
      </c>
      <c r="AX165" s="159">
        <v>0</v>
      </c>
      <c r="AY165" s="159">
        <v>0</v>
      </c>
      <c r="AZ165" s="159">
        <v>0</v>
      </c>
      <c r="BA165" s="159">
        <v>0</v>
      </c>
      <c r="BB165" s="159">
        <v>0</v>
      </c>
      <c r="BC165" s="159">
        <v>0</v>
      </c>
      <c r="BD165" s="160">
        <v>0</v>
      </c>
      <c r="BE165" s="160">
        <v>0</v>
      </c>
      <c r="BF165" s="160">
        <v>0</v>
      </c>
      <c r="BG165" s="160">
        <v>0</v>
      </c>
      <c r="BH165" s="160">
        <v>0</v>
      </c>
      <c r="BI165" s="151">
        <v>62481000</v>
      </c>
      <c r="BJ165" s="122"/>
      <c r="BK165" s="122"/>
      <c r="BL165" s="122"/>
      <c r="BM165" s="122"/>
      <c r="BN165" s="122"/>
      <c r="BO165" s="122">
        <f t="shared" si="201"/>
        <v>0</v>
      </c>
      <c r="BP165" s="126">
        <f t="shared" si="138"/>
        <v>0</v>
      </c>
      <c r="BQ165" s="126">
        <f t="shared" si="139"/>
        <v>0</v>
      </c>
      <c r="BR165" s="126">
        <f t="shared" si="140"/>
        <v>0</v>
      </c>
      <c r="BS165" s="126">
        <f t="shared" si="141"/>
        <v>0</v>
      </c>
      <c r="BT165" s="126">
        <f t="shared" si="142"/>
        <v>0</v>
      </c>
      <c r="BU165" s="126">
        <f t="shared" si="143"/>
        <v>0</v>
      </c>
      <c r="BV165" s="126">
        <f t="shared" si="144"/>
        <v>0</v>
      </c>
      <c r="BW165" s="126">
        <f t="shared" si="145"/>
        <v>0</v>
      </c>
      <c r="BX165" s="126">
        <f t="shared" si="146"/>
        <v>0</v>
      </c>
      <c r="BY165" s="126">
        <f t="shared" si="147"/>
        <v>0</v>
      </c>
      <c r="BZ165" s="126">
        <f t="shared" si="148"/>
        <v>0</v>
      </c>
      <c r="CA165" s="126">
        <f t="shared" si="149"/>
        <v>0</v>
      </c>
      <c r="CB165" s="126">
        <f t="shared" si="150"/>
        <v>0</v>
      </c>
      <c r="CC165" s="126">
        <f t="shared" si="151"/>
        <v>0</v>
      </c>
      <c r="CD165" s="126">
        <f t="shared" si="152"/>
        <v>0</v>
      </c>
      <c r="CE165" s="126">
        <f t="shared" si="153"/>
        <v>0</v>
      </c>
      <c r="CF165" s="126">
        <f t="shared" si="154"/>
        <v>0</v>
      </c>
      <c r="CG165" s="126">
        <f t="shared" si="155"/>
        <v>0</v>
      </c>
      <c r="CH165" s="126">
        <f t="shared" si="156"/>
        <v>0</v>
      </c>
      <c r="CI165" s="126">
        <f t="shared" si="157"/>
        <v>0</v>
      </c>
      <c r="CJ165" s="126">
        <f t="shared" si="158"/>
        <v>0</v>
      </c>
      <c r="CK165" s="126">
        <f t="shared" si="159"/>
        <v>0</v>
      </c>
      <c r="CL165" s="126">
        <f t="shared" si="160"/>
        <v>0</v>
      </c>
      <c r="CM165" s="126">
        <f t="shared" si="161"/>
        <v>0</v>
      </c>
      <c r="CN165" s="126">
        <f t="shared" si="162"/>
        <v>0</v>
      </c>
      <c r="CO165" s="126">
        <f t="shared" si="163"/>
        <v>0</v>
      </c>
      <c r="CP165" s="126">
        <f t="shared" si="164"/>
        <v>0</v>
      </c>
      <c r="CQ165" s="126">
        <f t="shared" si="165"/>
        <v>0</v>
      </c>
      <c r="CR165" s="126">
        <f t="shared" si="166"/>
        <v>0</v>
      </c>
      <c r="CS165" s="126">
        <f t="shared" si="167"/>
        <v>0</v>
      </c>
      <c r="CT165" s="126">
        <f t="shared" si="168"/>
        <v>0</v>
      </c>
      <c r="CU165" s="126">
        <f t="shared" si="169"/>
        <v>0</v>
      </c>
      <c r="CV165" s="126">
        <f t="shared" si="170"/>
        <v>0</v>
      </c>
      <c r="CW165" s="126">
        <f t="shared" si="171"/>
        <v>0</v>
      </c>
      <c r="CX165" s="126">
        <f t="shared" si="172"/>
        <v>0</v>
      </c>
      <c r="CY165" s="126">
        <f t="shared" si="173"/>
        <v>0</v>
      </c>
      <c r="CZ165" s="126">
        <f t="shared" si="174"/>
        <v>0</v>
      </c>
      <c r="DA165" s="126">
        <f t="shared" si="175"/>
        <v>0</v>
      </c>
      <c r="DB165" s="126">
        <f t="shared" si="176"/>
        <v>0</v>
      </c>
      <c r="DC165" s="126">
        <f t="shared" si="177"/>
        <v>0</v>
      </c>
      <c r="DD165" s="126">
        <f t="shared" si="178"/>
        <v>0</v>
      </c>
      <c r="DE165" s="126">
        <f t="shared" si="179"/>
        <v>0</v>
      </c>
      <c r="DF165" s="126">
        <f t="shared" si="180"/>
        <v>0</v>
      </c>
      <c r="DG165" s="126">
        <f t="shared" si="181"/>
        <v>0</v>
      </c>
      <c r="DH165" s="126">
        <f t="shared" si="182"/>
        <v>0</v>
      </c>
      <c r="DI165" s="126">
        <f t="shared" si="183"/>
        <v>0</v>
      </c>
      <c r="DJ165" s="126">
        <f t="shared" si="184"/>
        <v>0</v>
      </c>
      <c r="DK165" s="126">
        <f t="shared" si="185"/>
        <v>0</v>
      </c>
      <c r="DL165" s="126">
        <f t="shared" si="186"/>
        <v>0</v>
      </c>
      <c r="DM165" s="126">
        <f t="shared" si="187"/>
        <v>0</v>
      </c>
      <c r="DN165" s="126">
        <f t="shared" si="188"/>
        <v>0</v>
      </c>
      <c r="DO165" s="126">
        <f t="shared" si="189"/>
        <v>0</v>
      </c>
      <c r="DP165" s="126">
        <f t="shared" si="190"/>
        <v>0</v>
      </c>
      <c r="DQ165" s="126">
        <f t="shared" si="191"/>
        <v>0</v>
      </c>
      <c r="DR165" s="126">
        <f t="shared" si="192"/>
        <v>0</v>
      </c>
      <c r="DS165" s="126">
        <f t="shared" si="193"/>
        <v>0</v>
      </c>
      <c r="DT165" s="126">
        <f t="shared" si="194"/>
        <v>0</v>
      </c>
      <c r="DU165" s="126">
        <f t="shared" si="195"/>
        <v>0</v>
      </c>
      <c r="DV165" s="126">
        <f t="shared" si="196"/>
        <v>0</v>
      </c>
      <c r="DW165" s="126">
        <f t="shared" si="197"/>
        <v>0</v>
      </c>
    </row>
    <row r="166" spans="1:127" customFormat="1" ht="15" customHeight="1" x14ac:dyDescent="0.2">
      <c r="A166" s="168" t="s">
        <v>486</v>
      </c>
      <c r="B166" s="169" t="s">
        <v>476</v>
      </c>
      <c r="C166" s="169" t="s">
        <v>483</v>
      </c>
      <c r="D166" s="169" t="s">
        <v>314</v>
      </c>
      <c r="E166" s="169">
        <v>0</v>
      </c>
      <c r="F166" s="154">
        <v>125</v>
      </c>
      <c r="G166" s="155">
        <v>0</v>
      </c>
      <c r="H166" s="153">
        <v>0</v>
      </c>
      <c r="I166" s="151" t="s">
        <v>487</v>
      </c>
      <c r="J166" s="151" t="s">
        <v>488</v>
      </c>
      <c r="K166" s="151"/>
      <c r="L166" s="151"/>
      <c r="M166" s="151">
        <v>1</v>
      </c>
      <c r="N166" s="151"/>
      <c r="O166" s="151"/>
      <c r="P166" s="151"/>
      <c r="Q166" s="151"/>
      <c r="R166" s="151"/>
      <c r="S166" s="151"/>
      <c r="T166" s="151"/>
      <c r="U166" s="151"/>
      <c r="V166" s="151"/>
      <c r="W166" s="152">
        <v>1</v>
      </c>
      <c r="X166" s="157">
        <v>0</v>
      </c>
      <c r="Y166" s="157">
        <v>0</v>
      </c>
      <c r="Z166" s="157">
        <v>0</v>
      </c>
      <c r="AA166" s="157">
        <v>0</v>
      </c>
      <c r="AB166" s="157">
        <v>0</v>
      </c>
      <c r="AC166" s="157">
        <v>0</v>
      </c>
      <c r="AD166" s="157">
        <v>0</v>
      </c>
      <c r="AE166" s="157">
        <v>0</v>
      </c>
      <c r="AF166" s="157">
        <v>0</v>
      </c>
      <c r="AG166" s="157">
        <v>0</v>
      </c>
      <c r="AH166" s="157">
        <v>0</v>
      </c>
      <c r="AI166" s="157">
        <v>0</v>
      </c>
      <c r="AJ166" s="151"/>
      <c r="AK166" s="151"/>
      <c r="AL166" s="151"/>
      <c r="AM166" s="151"/>
      <c r="AN166" s="151"/>
      <c r="AO166" s="151"/>
      <c r="AP166" s="151"/>
      <c r="AQ166" s="151">
        <v>1</v>
      </c>
      <c r="AR166" s="151"/>
      <c r="AS166" s="152">
        <v>1</v>
      </c>
      <c r="AT166" s="159">
        <v>0</v>
      </c>
      <c r="AU166" s="159">
        <v>0</v>
      </c>
      <c r="AV166" s="159">
        <v>0</v>
      </c>
      <c r="AW166" s="159">
        <v>0</v>
      </c>
      <c r="AX166" s="159">
        <v>0</v>
      </c>
      <c r="AY166" s="159">
        <v>0</v>
      </c>
      <c r="AZ166" s="159">
        <v>0</v>
      </c>
      <c r="BA166" s="159">
        <v>0</v>
      </c>
      <c r="BB166" s="159">
        <v>0</v>
      </c>
      <c r="BC166" s="159">
        <v>0</v>
      </c>
      <c r="BD166" s="160">
        <v>0</v>
      </c>
      <c r="BE166" s="160">
        <v>0</v>
      </c>
      <c r="BF166" s="160">
        <v>0</v>
      </c>
      <c r="BG166" s="160">
        <v>0</v>
      </c>
      <c r="BH166" s="160">
        <v>0</v>
      </c>
      <c r="BI166" s="151">
        <v>60122000</v>
      </c>
      <c r="BJ166" s="122"/>
      <c r="BK166" s="122"/>
      <c r="BL166" s="122"/>
      <c r="BM166" s="122"/>
      <c r="BN166" s="122"/>
      <c r="BO166" s="147">
        <f t="shared" ref="BO166:BO170" si="203">IF(-SUM(BZ166:CD166)-(BK166+BM166+BN166)&lt;0,0,-SUM(BZ166:CD166)-(BK166+BM166+BN166))</f>
        <v>0</v>
      </c>
      <c r="BP166" s="126">
        <f t="shared" si="138"/>
        <v>0</v>
      </c>
      <c r="BQ166" s="126">
        <f t="shared" si="139"/>
        <v>0</v>
      </c>
      <c r="BR166" s="126">
        <f t="shared" si="140"/>
        <v>0</v>
      </c>
      <c r="BS166" s="126">
        <f t="shared" si="141"/>
        <v>0</v>
      </c>
      <c r="BT166" s="126">
        <f t="shared" si="142"/>
        <v>0</v>
      </c>
      <c r="BU166" s="126">
        <f t="shared" si="143"/>
        <v>0</v>
      </c>
      <c r="BV166" s="126">
        <f t="shared" si="144"/>
        <v>0</v>
      </c>
      <c r="BW166" s="126">
        <f t="shared" si="145"/>
        <v>0</v>
      </c>
      <c r="BX166" s="126">
        <f t="shared" si="146"/>
        <v>0</v>
      </c>
      <c r="BY166" s="126">
        <f t="shared" si="147"/>
        <v>0</v>
      </c>
      <c r="BZ166" s="126">
        <f t="shared" si="148"/>
        <v>0</v>
      </c>
      <c r="CA166" s="126">
        <f t="shared" si="149"/>
        <v>0</v>
      </c>
      <c r="CB166" s="126">
        <f t="shared" si="150"/>
        <v>0</v>
      </c>
      <c r="CC166" s="126">
        <f t="shared" si="151"/>
        <v>0</v>
      </c>
      <c r="CD166" s="126">
        <f t="shared" si="152"/>
        <v>0</v>
      </c>
      <c r="CE166" s="126">
        <f t="shared" si="153"/>
        <v>0</v>
      </c>
      <c r="CF166" s="126">
        <f t="shared" si="154"/>
        <v>0</v>
      </c>
      <c r="CG166" s="126">
        <f t="shared" si="155"/>
        <v>0</v>
      </c>
      <c r="CH166" s="126">
        <f t="shared" si="156"/>
        <v>0</v>
      </c>
      <c r="CI166" s="126">
        <f t="shared" si="157"/>
        <v>0</v>
      </c>
      <c r="CJ166" s="126">
        <f t="shared" si="158"/>
        <v>0</v>
      </c>
      <c r="CK166" s="126">
        <f t="shared" si="159"/>
        <v>0</v>
      </c>
      <c r="CL166" s="126">
        <f t="shared" si="160"/>
        <v>0</v>
      </c>
      <c r="CM166" s="126">
        <f t="shared" si="161"/>
        <v>0</v>
      </c>
      <c r="CN166" s="126">
        <f t="shared" si="162"/>
        <v>0</v>
      </c>
      <c r="CO166" s="126">
        <f t="shared" si="163"/>
        <v>0</v>
      </c>
      <c r="CP166" s="126">
        <f t="shared" si="164"/>
        <v>0</v>
      </c>
      <c r="CQ166" s="126">
        <f t="shared" si="165"/>
        <v>0</v>
      </c>
      <c r="CR166" s="126">
        <f t="shared" si="166"/>
        <v>0</v>
      </c>
      <c r="CS166" s="126">
        <f t="shared" si="167"/>
        <v>0</v>
      </c>
      <c r="CT166" s="126">
        <f t="shared" si="168"/>
        <v>0</v>
      </c>
      <c r="CU166" s="126">
        <f t="shared" si="169"/>
        <v>0</v>
      </c>
      <c r="CV166" s="126">
        <f t="shared" si="170"/>
        <v>0</v>
      </c>
      <c r="CW166" s="126">
        <f t="shared" si="171"/>
        <v>0</v>
      </c>
      <c r="CX166" s="126">
        <f t="shared" si="172"/>
        <v>0</v>
      </c>
      <c r="CY166" s="126">
        <f t="shared" si="173"/>
        <v>0</v>
      </c>
      <c r="CZ166" s="126">
        <f t="shared" si="174"/>
        <v>0</v>
      </c>
      <c r="DA166" s="126">
        <f t="shared" si="175"/>
        <v>0</v>
      </c>
      <c r="DB166" s="126">
        <f t="shared" si="176"/>
        <v>0</v>
      </c>
      <c r="DC166" s="126">
        <f t="shared" si="177"/>
        <v>0</v>
      </c>
      <c r="DD166" s="126">
        <f t="shared" si="178"/>
        <v>0</v>
      </c>
      <c r="DE166" s="126">
        <f t="shared" si="179"/>
        <v>0</v>
      </c>
      <c r="DF166" s="126">
        <f t="shared" si="180"/>
        <v>0</v>
      </c>
      <c r="DG166" s="126">
        <f t="shared" si="181"/>
        <v>0</v>
      </c>
      <c r="DH166" s="126">
        <f t="shared" si="182"/>
        <v>0</v>
      </c>
      <c r="DI166" s="126">
        <f t="shared" si="183"/>
        <v>0</v>
      </c>
      <c r="DJ166" s="126">
        <f t="shared" si="184"/>
        <v>0</v>
      </c>
      <c r="DK166" s="126">
        <f t="shared" si="185"/>
        <v>0</v>
      </c>
      <c r="DL166" s="126">
        <f t="shared" si="186"/>
        <v>0</v>
      </c>
      <c r="DM166" s="126">
        <f t="shared" si="187"/>
        <v>0</v>
      </c>
      <c r="DN166" s="126">
        <f t="shared" si="188"/>
        <v>0</v>
      </c>
      <c r="DO166" s="126">
        <f t="shared" si="189"/>
        <v>0</v>
      </c>
      <c r="DP166" s="126">
        <f t="shared" si="190"/>
        <v>0</v>
      </c>
      <c r="DQ166" s="126">
        <f t="shared" si="191"/>
        <v>0</v>
      </c>
      <c r="DR166" s="126">
        <f t="shared" si="192"/>
        <v>0</v>
      </c>
      <c r="DS166" s="126">
        <f t="shared" si="193"/>
        <v>0</v>
      </c>
      <c r="DT166" s="126">
        <f t="shared" si="194"/>
        <v>0</v>
      </c>
      <c r="DU166" s="126">
        <f t="shared" si="195"/>
        <v>0</v>
      </c>
      <c r="DV166" s="126">
        <f t="shared" si="196"/>
        <v>0</v>
      </c>
      <c r="DW166" s="126">
        <f t="shared" si="197"/>
        <v>0</v>
      </c>
    </row>
    <row r="167" spans="1:127" customFormat="1" ht="15" customHeight="1" x14ac:dyDescent="0.2">
      <c r="A167" s="168" t="s">
        <v>489</v>
      </c>
      <c r="B167" s="169" t="s">
        <v>476</v>
      </c>
      <c r="C167" s="169" t="s">
        <v>483</v>
      </c>
      <c r="D167" s="169" t="s">
        <v>314</v>
      </c>
      <c r="E167" s="169">
        <v>0</v>
      </c>
      <c r="F167" s="154">
        <v>36.96</v>
      </c>
      <c r="G167" s="155">
        <v>0</v>
      </c>
      <c r="H167" s="153">
        <v>0</v>
      </c>
      <c r="I167" s="151" t="s">
        <v>490</v>
      </c>
      <c r="J167" s="151" t="s">
        <v>488</v>
      </c>
      <c r="K167" s="151"/>
      <c r="L167" s="151"/>
      <c r="M167" s="151">
        <v>1</v>
      </c>
      <c r="N167" s="151"/>
      <c r="O167" s="151"/>
      <c r="P167" s="151"/>
      <c r="Q167" s="151"/>
      <c r="R167" s="151"/>
      <c r="S167" s="151"/>
      <c r="T167" s="151"/>
      <c r="U167" s="151"/>
      <c r="V167" s="151"/>
      <c r="W167" s="152">
        <v>1</v>
      </c>
      <c r="X167" s="157">
        <v>0</v>
      </c>
      <c r="Y167" s="157">
        <v>0</v>
      </c>
      <c r="Z167" s="157">
        <v>0</v>
      </c>
      <c r="AA167" s="157">
        <v>0</v>
      </c>
      <c r="AB167" s="157">
        <v>0</v>
      </c>
      <c r="AC167" s="157">
        <v>0</v>
      </c>
      <c r="AD167" s="157">
        <v>0</v>
      </c>
      <c r="AE167" s="157">
        <v>0</v>
      </c>
      <c r="AF167" s="157">
        <v>0</v>
      </c>
      <c r="AG167" s="157">
        <v>0</v>
      </c>
      <c r="AH167" s="157">
        <v>0</v>
      </c>
      <c r="AI167" s="157">
        <v>0</v>
      </c>
      <c r="AJ167" s="151"/>
      <c r="AK167" s="151"/>
      <c r="AL167" s="151"/>
      <c r="AM167" s="151"/>
      <c r="AN167" s="151"/>
      <c r="AO167" s="151"/>
      <c r="AP167" s="151"/>
      <c r="AQ167" s="151">
        <v>1</v>
      </c>
      <c r="AR167" s="151"/>
      <c r="AS167" s="152">
        <v>1</v>
      </c>
      <c r="AT167" s="159">
        <v>0</v>
      </c>
      <c r="AU167" s="159">
        <v>0</v>
      </c>
      <c r="AV167" s="159">
        <v>0</v>
      </c>
      <c r="AW167" s="159">
        <v>0</v>
      </c>
      <c r="AX167" s="159">
        <v>0</v>
      </c>
      <c r="AY167" s="159">
        <v>0</v>
      </c>
      <c r="AZ167" s="159">
        <v>0</v>
      </c>
      <c r="BA167" s="159">
        <v>0</v>
      </c>
      <c r="BB167" s="159">
        <v>0</v>
      </c>
      <c r="BC167" s="159">
        <v>0</v>
      </c>
      <c r="BD167" s="160">
        <v>0</v>
      </c>
      <c r="BE167" s="160">
        <v>0</v>
      </c>
      <c r="BF167" s="160">
        <v>0</v>
      </c>
      <c r="BG167" s="160">
        <v>0</v>
      </c>
      <c r="BH167" s="160">
        <v>0</v>
      </c>
      <c r="BI167" s="151">
        <v>60122000</v>
      </c>
      <c r="BJ167" s="122"/>
      <c r="BK167" s="122"/>
      <c r="BL167" s="122"/>
      <c r="BM167" s="122"/>
      <c r="BN167" s="122"/>
      <c r="BO167" s="147">
        <f t="shared" si="203"/>
        <v>0</v>
      </c>
      <c r="BP167" s="126">
        <f t="shared" si="138"/>
        <v>0</v>
      </c>
      <c r="BQ167" s="126">
        <f t="shared" si="139"/>
        <v>0</v>
      </c>
      <c r="BR167" s="126">
        <f t="shared" si="140"/>
        <v>0</v>
      </c>
      <c r="BS167" s="126">
        <f t="shared" si="141"/>
        <v>0</v>
      </c>
      <c r="BT167" s="126">
        <f t="shared" si="142"/>
        <v>0</v>
      </c>
      <c r="BU167" s="126">
        <f t="shared" si="143"/>
        <v>0</v>
      </c>
      <c r="BV167" s="126">
        <f t="shared" si="144"/>
        <v>0</v>
      </c>
      <c r="BW167" s="126">
        <f t="shared" si="145"/>
        <v>0</v>
      </c>
      <c r="BX167" s="126">
        <f t="shared" si="146"/>
        <v>0</v>
      </c>
      <c r="BY167" s="126">
        <f t="shared" si="147"/>
        <v>0</v>
      </c>
      <c r="BZ167" s="126">
        <f t="shared" si="148"/>
        <v>0</v>
      </c>
      <c r="CA167" s="126">
        <f t="shared" si="149"/>
        <v>0</v>
      </c>
      <c r="CB167" s="126">
        <f t="shared" si="150"/>
        <v>0</v>
      </c>
      <c r="CC167" s="126">
        <f t="shared" si="151"/>
        <v>0</v>
      </c>
      <c r="CD167" s="126">
        <f t="shared" si="152"/>
        <v>0</v>
      </c>
      <c r="CE167" s="126">
        <f t="shared" si="153"/>
        <v>0</v>
      </c>
      <c r="CF167" s="126">
        <f t="shared" si="154"/>
        <v>0</v>
      </c>
      <c r="CG167" s="126">
        <f t="shared" si="155"/>
        <v>0</v>
      </c>
      <c r="CH167" s="126">
        <f t="shared" si="156"/>
        <v>0</v>
      </c>
      <c r="CI167" s="126">
        <f t="shared" si="157"/>
        <v>0</v>
      </c>
      <c r="CJ167" s="126">
        <f t="shared" si="158"/>
        <v>0</v>
      </c>
      <c r="CK167" s="126">
        <f t="shared" si="159"/>
        <v>0</v>
      </c>
      <c r="CL167" s="126">
        <f t="shared" si="160"/>
        <v>0</v>
      </c>
      <c r="CM167" s="126">
        <f t="shared" si="161"/>
        <v>0</v>
      </c>
      <c r="CN167" s="126">
        <f t="shared" si="162"/>
        <v>0</v>
      </c>
      <c r="CO167" s="126">
        <f t="shared" si="163"/>
        <v>0</v>
      </c>
      <c r="CP167" s="126">
        <f t="shared" si="164"/>
        <v>0</v>
      </c>
      <c r="CQ167" s="126">
        <f t="shared" si="165"/>
        <v>0</v>
      </c>
      <c r="CR167" s="126">
        <f t="shared" si="166"/>
        <v>0</v>
      </c>
      <c r="CS167" s="126">
        <f t="shared" si="167"/>
        <v>0</v>
      </c>
      <c r="CT167" s="126">
        <f t="shared" si="168"/>
        <v>0</v>
      </c>
      <c r="CU167" s="126">
        <f t="shared" si="169"/>
        <v>0</v>
      </c>
      <c r="CV167" s="126">
        <f t="shared" si="170"/>
        <v>0</v>
      </c>
      <c r="CW167" s="126">
        <f t="shared" si="171"/>
        <v>0</v>
      </c>
      <c r="CX167" s="126">
        <f t="shared" si="172"/>
        <v>0</v>
      </c>
      <c r="CY167" s="126">
        <f t="shared" si="173"/>
        <v>0</v>
      </c>
      <c r="CZ167" s="126">
        <f t="shared" si="174"/>
        <v>0</v>
      </c>
      <c r="DA167" s="126">
        <f t="shared" si="175"/>
        <v>0</v>
      </c>
      <c r="DB167" s="126">
        <f t="shared" si="176"/>
        <v>0</v>
      </c>
      <c r="DC167" s="126">
        <f t="shared" si="177"/>
        <v>0</v>
      </c>
      <c r="DD167" s="126">
        <f t="shared" si="178"/>
        <v>0</v>
      </c>
      <c r="DE167" s="126">
        <f t="shared" si="179"/>
        <v>0</v>
      </c>
      <c r="DF167" s="126">
        <f t="shared" si="180"/>
        <v>0</v>
      </c>
      <c r="DG167" s="126">
        <f t="shared" si="181"/>
        <v>0</v>
      </c>
      <c r="DH167" s="126">
        <f t="shared" si="182"/>
        <v>0</v>
      </c>
      <c r="DI167" s="126">
        <f t="shared" si="183"/>
        <v>0</v>
      </c>
      <c r="DJ167" s="126">
        <f t="shared" si="184"/>
        <v>0</v>
      </c>
      <c r="DK167" s="126">
        <f t="shared" si="185"/>
        <v>0</v>
      </c>
      <c r="DL167" s="126">
        <f t="shared" si="186"/>
        <v>0</v>
      </c>
      <c r="DM167" s="126">
        <f t="shared" si="187"/>
        <v>0</v>
      </c>
      <c r="DN167" s="126">
        <f t="shared" si="188"/>
        <v>0</v>
      </c>
      <c r="DO167" s="126">
        <f t="shared" si="189"/>
        <v>0</v>
      </c>
      <c r="DP167" s="126">
        <f t="shared" si="190"/>
        <v>0</v>
      </c>
      <c r="DQ167" s="126">
        <f t="shared" si="191"/>
        <v>0</v>
      </c>
      <c r="DR167" s="126">
        <f t="shared" si="192"/>
        <v>0</v>
      </c>
      <c r="DS167" s="126">
        <f t="shared" si="193"/>
        <v>0</v>
      </c>
      <c r="DT167" s="126">
        <f t="shared" si="194"/>
        <v>0</v>
      </c>
      <c r="DU167" s="126">
        <f t="shared" si="195"/>
        <v>0</v>
      </c>
      <c r="DV167" s="126">
        <f t="shared" si="196"/>
        <v>0</v>
      </c>
      <c r="DW167" s="126">
        <f t="shared" si="197"/>
        <v>0</v>
      </c>
    </row>
    <row r="168" spans="1:127" customFormat="1" ht="15" customHeight="1" x14ac:dyDescent="0.2">
      <c r="A168" s="168" t="s">
        <v>491</v>
      </c>
      <c r="B168" s="169" t="s">
        <v>476</v>
      </c>
      <c r="C168" s="169" t="s">
        <v>483</v>
      </c>
      <c r="D168" s="169" t="s">
        <v>314</v>
      </c>
      <c r="E168" s="169">
        <v>0</v>
      </c>
      <c r="F168" s="154">
        <v>57.77</v>
      </c>
      <c r="G168" s="155">
        <v>0</v>
      </c>
      <c r="H168" s="153">
        <v>0</v>
      </c>
      <c r="I168" s="151"/>
      <c r="J168" s="151" t="s">
        <v>488</v>
      </c>
      <c r="K168" s="151"/>
      <c r="L168" s="151"/>
      <c r="M168" s="151">
        <v>1</v>
      </c>
      <c r="N168" s="151"/>
      <c r="O168" s="151"/>
      <c r="P168" s="151"/>
      <c r="Q168" s="151"/>
      <c r="R168" s="151"/>
      <c r="S168" s="151"/>
      <c r="T168" s="151"/>
      <c r="U168" s="151"/>
      <c r="V168" s="151"/>
      <c r="W168" s="152">
        <v>1</v>
      </c>
      <c r="X168" s="157">
        <v>0</v>
      </c>
      <c r="Y168" s="157">
        <v>0</v>
      </c>
      <c r="Z168" s="157">
        <v>0</v>
      </c>
      <c r="AA168" s="157">
        <v>0</v>
      </c>
      <c r="AB168" s="157">
        <v>0</v>
      </c>
      <c r="AC168" s="157">
        <v>0</v>
      </c>
      <c r="AD168" s="157">
        <v>0</v>
      </c>
      <c r="AE168" s="157">
        <v>0</v>
      </c>
      <c r="AF168" s="157">
        <v>0</v>
      </c>
      <c r="AG168" s="157">
        <v>0</v>
      </c>
      <c r="AH168" s="157">
        <v>0</v>
      </c>
      <c r="AI168" s="157">
        <v>0</v>
      </c>
      <c r="AJ168" s="151"/>
      <c r="AK168" s="151"/>
      <c r="AL168" s="151"/>
      <c r="AM168" s="151"/>
      <c r="AN168" s="151"/>
      <c r="AO168" s="151"/>
      <c r="AP168" s="151"/>
      <c r="AQ168" s="151">
        <v>1</v>
      </c>
      <c r="AR168" s="151"/>
      <c r="AS168" s="152">
        <v>1</v>
      </c>
      <c r="AT168" s="159">
        <v>0</v>
      </c>
      <c r="AU168" s="159">
        <v>0</v>
      </c>
      <c r="AV168" s="159">
        <v>0</v>
      </c>
      <c r="AW168" s="159">
        <v>0</v>
      </c>
      <c r="AX168" s="159">
        <v>0</v>
      </c>
      <c r="AY168" s="159">
        <v>0</v>
      </c>
      <c r="AZ168" s="159">
        <v>0</v>
      </c>
      <c r="BA168" s="159">
        <v>0</v>
      </c>
      <c r="BB168" s="159">
        <v>0</v>
      </c>
      <c r="BC168" s="159">
        <v>0</v>
      </c>
      <c r="BD168" s="160">
        <v>0</v>
      </c>
      <c r="BE168" s="160">
        <v>0</v>
      </c>
      <c r="BF168" s="160">
        <v>0</v>
      </c>
      <c r="BG168" s="160">
        <v>0</v>
      </c>
      <c r="BH168" s="160">
        <v>0</v>
      </c>
      <c r="BI168" s="151">
        <v>60122000</v>
      </c>
      <c r="BJ168" s="122"/>
      <c r="BK168" s="122"/>
      <c r="BL168" s="122"/>
      <c r="BM168" s="122"/>
      <c r="BN168" s="122"/>
      <c r="BO168" s="147">
        <f t="shared" si="203"/>
        <v>0</v>
      </c>
      <c r="BP168" s="126">
        <f t="shared" si="138"/>
        <v>0</v>
      </c>
      <c r="BQ168" s="126">
        <f t="shared" si="139"/>
        <v>0</v>
      </c>
      <c r="BR168" s="126">
        <f t="shared" si="140"/>
        <v>0</v>
      </c>
      <c r="BS168" s="126">
        <f t="shared" si="141"/>
        <v>0</v>
      </c>
      <c r="BT168" s="126">
        <f t="shared" si="142"/>
        <v>0</v>
      </c>
      <c r="BU168" s="126">
        <f t="shared" si="143"/>
        <v>0</v>
      </c>
      <c r="BV168" s="126">
        <f t="shared" si="144"/>
        <v>0</v>
      </c>
      <c r="BW168" s="126">
        <f t="shared" si="145"/>
        <v>0</v>
      </c>
      <c r="BX168" s="126">
        <f t="shared" si="146"/>
        <v>0</v>
      </c>
      <c r="BY168" s="126">
        <f t="shared" si="147"/>
        <v>0</v>
      </c>
      <c r="BZ168" s="126">
        <f t="shared" si="148"/>
        <v>0</v>
      </c>
      <c r="CA168" s="126">
        <f t="shared" si="149"/>
        <v>0</v>
      </c>
      <c r="CB168" s="126">
        <f t="shared" si="150"/>
        <v>0</v>
      </c>
      <c r="CC168" s="126">
        <f t="shared" si="151"/>
        <v>0</v>
      </c>
      <c r="CD168" s="126">
        <f t="shared" si="152"/>
        <v>0</v>
      </c>
      <c r="CE168" s="126">
        <f t="shared" si="153"/>
        <v>0</v>
      </c>
      <c r="CF168" s="126">
        <f t="shared" si="154"/>
        <v>0</v>
      </c>
      <c r="CG168" s="126">
        <f t="shared" si="155"/>
        <v>0</v>
      </c>
      <c r="CH168" s="126">
        <f t="shared" si="156"/>
        <v>0</v>
      </c>
      <c r="CI168" s="126">
        <f t="shared" si="157"/>
        <v>0</v>
      </c>
      <c r="CJ168" s="126">
        <f t="shared" si="158"/>
        <v>0</v>
      </c>
      <c r="CK168" s="126">
        <f t="shared" si="159"/>
        <v>0</v>
      </c>
      <c r="CL168" s="126">
        <f t="shared" si="160"/>
        <v>0</v>
      </c>
      <c r="CM168" s="126">
        <f t="shared" si="161"/>
        <v>0</v>
      </c>
      <c r="CN168" s="126">
        <f t="shared" si="162"/>
        <v>0</v>
      </c>
      <c r="CO168" s="126">
        <f t="shared" si="163"/>
        <v>0</v>
      </c>
      <c r="CP168" s="126">
        <f t="shared" si="164"/>
        <v>0</v>
      </c>
      <c r="CQ168" s="126">
        <f t="shared" si="165"/>
        <v>0</v>
      </c>
      <c r="CR168" s="126">
        <f t="shared" si="166"/>
        <v>0</v>
      </c>
      <c r="CS168" s="126">
        <f t="shared" si="167"/>
        <v>0</v>
      </c>
      <c r="CT168" s="126">
        <f t="shared" si="168"/>
        <v>0</v>
      </c>
      <c r="CU168" s="126">
        <f t="shared" si="169"/>
        <v>0</v>
      </c>
      <c r="CV168" s="126">
        <f t="shared" si="170"/>
        <v>0</v>
      </c>
      <c r="CW168" s="126">
        <f t="shared" si="171"/>
        <v>0</v>
      </c>
      <c r="CX168" s="126">
        <f t="shared" si="172"/>
        <v>0</v>
      </c>
      <c r="CY168" s="126">
        <f t="shared" si="173"/>
        <v>0</v>
      </c>
      <c r="CZ168" s="126">
        <f t="shared" si="174"/>
        <v>0</v>
      </c>
      <c r="DA168" s="126">
        <f t="shared" si="175"/>
        <v>0</v>
      </c>
      <c r="DB168" s="126">
        <f t="shared" si="176"/>
        <v>0</v>
      </c>
      <c r="DC168" s="126">
        <f t="shared" si="177"/>
        <v>0</v>
      </c>
      <c r="DD168" s="126">
        <f t="shared" si="178"/>
        <v>0</v>
      </c>
      <c r="DE168" s="126">
        <f t="shared" si="179"/>
        <v>0</v>
      </c>
      <c r="DF168" s="126">
        <f t="shared" si="180"/>
        <v>0</v>
      </c>
      <c r="DG168" s="126">
        <f t="shared" si="181"/>
        <v>0</v>
      </c>
      <c r="DH168" s="126">
        <f t="shared" si="182"/>
        <v>0</v>
      </c>
      <c r="DI168" s="126">
        <f t="shared" si="183"/>
        <v>0</v>
      </c>
      <c r="DJ168" s="126">
        <f t="shared" si="184"/>
        <v>0</v>
      </c>
      <c r="DK168" s="126">
        <f t="shared" si="185"/>
        <v>0</v>
      </c>
      <c r="DL168" s="126">
        <f t="shared" si="186"/>
        <v>0</v>
      </c>
      <c r="DM168" s="126">
        <f t="shared" si="187"/>
        <v>0</v>
      </c>
      <c r="DN168" s="126">
        <f t="shared" si="188"/>
        <v>0</v>
      </c>
      <c r="DO168" s="126">
        <f t="shared" si="189"/>
        <v>0</v>
      </c>
      <c r="DP168" s="126">
        <f t="shared" si="190"/>
        <v>0</v>
      </c>
      <c r="DQ168" s="126">
        <f t="shared" si="191"/>
        <v>0</v>
      </c>
      <c r="DR168" s="126">
        <f t="shared" si="192"/>
        <v>0</v>
      </c>
      <c r="DS168" s="126">
        <f t="shared" si="193"/>
        <v>0</v>
      </c>
      <c r="DT168" s="126">
        <f t="shared" si="194"/>
        <v>0</v>
      </c>
      <c r="DU168" s="126">
        <f t="shared" si="195"/>
        <v>0</v>
      </c>
      <c r="DV168" s="126">
        <f t="shared" si="196"/>
        <v>0</v>
      </c>
      <c r="DW168" s="126">
        <f t="shared" si="197"/>
        <v>0</v>
      </c>
    </row>
    <row r="169" spans="1:127" customFormat="1" ht="15" customHeight="1" x14ac:dyDescent="0.2">
      <c r="A169" s="168" t="s">
        <v>492</v>
      </c>
      <c r="B169" s="169" t="s">
        <v>476</v>
      </c>
      <c r="C169" s="169" t="s">
        <v>493</v>
      </c>
      <c r="D169" s="169" t="s">
        <v>265</v>
      </c>
      <c r="E169" s="169">
        <v>0</v>
      </c>
      <c r="F169" s="154">
        <v>2000</v>
      </c>
      <c r="G169" s="155">
        <v>0</v>
      </c>
      <c r="H169" s="153">
        <v>0</v>
      </c>
      <c r="I169" s="151"/>
      <c r="J169" s="151" t="s">
        <v>488</v>
      </c>
      <c r="K169" s="151">
        <v>8.3333333333333329E-2</v>
      </c>
      <c r="L169" s="151">
        <v>8.3333333333333329E-2</v>
      </c>
      <c r="M169" s="151">
        <v>8.3333333333333329E-2</v>
      </c>
      <c r="N169" s="151">
        <v>8.3333333333333329E-2</v>
      </c>
      <c r="O169" s="151">
        <v>8.3333333333333329E-2</v>
      </c>
      <c r="P169" s="151">
        <v>8.3333333333333329E-2</v>
      </c>
      <c r="Q169" s="151">
        <v>8.3333333333333329E-2</v>
      </c>
      <c r="R169" s="151">
        <v>8.3333333333333329E-2</v>
      </c>
      <c r="S169" s="151">
        <v>8.3333333333333329E-2</v>
      </c>
      <c r="T169" s="151">
        <v>8.3333333333333329E-2</v>
      </c>
      <c r="U169" s="151">
        <v>8.3333333333333329E-2</v>
      </c>
      <c r="V169" s="151">
        <v>8.3333333333333329E-2</v>
      </c>
      <c r="W169" s="152">
        <v>1</v>
      </c>
      <c r="X169" s="157">
        <v>0</v>
      </c>
      <c r="Y169" s="157">
        <v>0</v>
      </c>
      <c r="Z169" s="157">
        <v>0</v>
      </c>
      <c r="AA169" s="157">
        <v>0</v>
      </c>
      <c r="AB169" s="157">
        <v>0</v>
      </c>
      <c r="AC169" s="157">
        <v>0</v>
      </c>
      <c r="AD169" s="157">
        <v>0</v>
      </c>
      <c r="AE169" s="157">
        <v>0</v>
      </c>
      <c r="AF169" s="157">
        <v>0</v>
      </c>
      <c r="AG169" s="157">
        <v>0</v>
      </c>
      <c r="AH169" s="157">
        <v>0</v>
      </c>
      <c r="AI169" s="157">
        <v>0</v>
      </c>
      <c r="AJ169" s="151"/>
      <c r="AK169" s="151"/>
      <c r="AL169" s="151"/>
      <c r="AM169" s="151"/>
      <c r="AN169" s="151"/>
      <c r="AO169" s="151"/>
      <c r="AP169" s="151"/>
      <c r="AQ169" s="151">
        <v>1</v>
      </c>
      <c r="AR169" s="151"/>
      <c r="AS169" s="152">
        <v>1</v>
      </c>
      <c r="AT169" s="159">
        <v>0</v>
      </c>
      <c r="AU169" s="159">
        <v>0</v>
      </c>
      <c r="AV169" s="159">
        <v>0</v>
      </c>
      <c r="AW169" s="159">
        <v>0</v>
      </c>
      <c r="AX169" s="159">
        <v>0</v>
      </c>
      <c r="AY169" s="159">
        <v>0</v>
      </c>
      <c r="AZ169" s="159">
        <v>0</v>
      </c>
      <c r="BA169" s="159">
        <v>0</v>
      </c>
      <c r="BB169" s="159">
        <v>0</v>
      </c>
      <c r="BC169" s="159">
        <v>0</v>
      </c>
      <c r="BD169" s="160">
        <v>0</v>
      </c>
      <c r="BE169" s="160">
        <v>0</v>
      </c>
      <c r="BF169" s="160">
        <v>0</v>
      </c>
      <c r="BG169" s="160">
        <v>0</v>
      </c>
      <c r="BH169" s="160">
        <v>0</v>
      </c>
      <c r="BI169" s="151">
        <v>60122000</v>
      </c>
      <c r="BJ169" s="122"/>
      <c r="BK169" s="122"/>
      <c r="BL169" s="122"/>
      <c r="BM169" s="122"/>
      <c r="BN169" s="122"/>
      <c r="BO169" s="147">
        <f t="shared" si="203"/>
        <v>0</v>
      </c>
      <c r="BP169" s="126">
        <f t="shared" si="138"/>
        <v>0</v>
      </c>
      <c r="BQ169" s="126">
        <f t="shared" si="139"/>
        <v>0</v>
      </c>
      <c r="BR169" s="126">
        <f t="shared" si="140"/>
        <v>0</v>
      </c>
      <c r="BS169" s="126">
        <f t="shared" si="141"/>
        <v>0</v>
      </c>
      <c r="BT169" s="126">
        <f t="shared" si="142"/>
        <v>0</v>
      </c>
      <c r="BU169" s="126">
        <f t="shared" si="143"/>
        <v>0</v>
      </c>
      <c r="BV169" s="126">
        <f t="shared" si="144"/>
        <v>0</v>
      </c>
      <c r="BW169" s="126">
        <f t="shared" si="145"/>
        <v>0</v>
      </c>
      <c r="BX169" s="126">
        <f t="shared" si="146"/>
        <v>0</v>
      </c>
      <c r="BY169" s="126">
        <f t="shared" si="147"/>
        <v>0</v>
      </c>
      <c r="BZ169" s="126">
        <f t="shared" si="148"/>
        <v>0</v>
      </c>
      <c r="CA169" s="126">
        <f t="shared" si="149"/>
        <v>0</v>
      </c>
      <c r="CB169" s="126">
        <f t="shared" si="150"/>
        <v>0</v>
      </c>
      <c r="CC169" s="126">
        <f t="shared" si="151"/>
        <v>0</v>
      </c>
      <c r="CD169" s="126">
        <f t="shared" si="152"/>
        <v>0</v>
      </c>
      <c r="CE169" s="126">
        <f t="shared" si="153"/>
        <v>0</v>
      </c>
      <c r="CF169" s="126">
        <f t="shared" si="154"/>
        <v>0</v>
      </c>
      <c r="CG169" s="126">
        <f t="shared" si="155"/>
        <v>0</v>
      </c>
      <c r="CH169" s="126">
        <f t="shared" si="156"/>
        <v>0</v>
      </c>
      <c r="CI169" s="126">
        <f t="shared" si="157"/>
        <v>0</v>
      </c>
      <c r="CJ169" s="126">
        <f t="shared" si="158"/>
        <v>0</v>
      </c>
      <c r="CK169" s="126">
        <f t="shared" si="159"/>
        <v>0</v>
      </c>
      <c r="CL169" s="126">
        <f t="shared" si="160"/>
        <v>0</v>
      </c>
      <c r="CM169" s="126">
        <f t="shared" si="161"/>
        <v>0</v>
      </c>
      <c r="CN169" s="126">
        <f t="shared" si="162"/>
        <v>0</v>
      </c>
      <c r="CO169" s="126">
        <f t="shared" si="163"/>
        <v>0</v>
      </c>
      <c r="CP169" s="126">
        <f t="shared" si="164"/>
        <v>0</v>
      </c>
      <c r="CQ169" s="126">
        <f t="shared" si="165"/>
        <v>0</v>
      </c>
      <c r="CR169" s="126">
        <f t="shared" si="166"/>
        <v>0</v>
      </c>
      <c r="CS169" s="126">
        <f t="shared" si="167"/>
        <v>0</v>
      </c>
      <c r="CT169" s="126">
        <f t="shared" si="168"/>
        <v>0</v>
      </c>
      <c r="CU169" s="126">
        <f t="shared" si="169"/>
        <v>0</v>
      </c>
      <c r="CV169" s="126">
        <f t="shared" si="170"/>
        <v>0</v>
      </c>
      <c r="CW169" s="126">
        <f t="shared" si="171"/>
        <v>0</v>
      </c>
      <c r="CX169" s="126">
        <f t="shared" si="172"/>
        <v>0</v>
      </c>
      <c r="CY169" s="126">
        <f t="shared" si="173"/>
        <v>0</v>
      </c>
      <c r="CZ169" s="126">
        <f t="shared" si="174"/>
        <v>0</v>
      </c>
      <c r="DA169" s="126">
        <f t="shared" si="175"/>
        <v>0</v>
      </c>
      <c r="DB169" s="126">
        <f t="shared" si="176"/>
        <v>0</v>
      </c>
      <c r="DC169" s="126">
        <f t="shared" si="177"/>
        <v>0</v>
      </c>
      <c r="DD169" s="126">
        <f t="shared" si="178"/>
        <v>0</v>
      </c>
      <c r="DE169" s="126">
        <f t="shared" si="179"/>
        <v>0</v>
      </c>
      <c r="DF169" s="126">
        <f t="shared" si="180"/>
        <v>0</v>
      </c>
      <c r="DG169" s="126">
        <f t="shared" si="181"/>
        <v>0</v>
      </c>
      <c r="DH169" s="126">
        <f t="shared" si="182"/>
        <v>0</v>
      </c>
      <c r="DI169" s="126">
        <f t="shared" si="183"/>
        <v>0</v>
      </c>
      <c r="DJ169" s="126">
        <f t="shared" si="184"/>
        <v>0</v>
      </c>
      <c r="DK169" s="126">
        <f t="shared" si="185"/>
        <v>0</v>
      </c>
      <c r="DL169" s="126">
        <f t="shared" si="186"/>
        <v>0</v>
      </c>
      <c r="DM169" s="126">
        <f t="shared" si="187"/>
        <v>0</v>
      </c>
      <c r="DN169" s="126">
        <f t="shared" si="188"/>
        <v>0</v>
      </c>
      <c r="DO169" s="126">
        <f t="shared" si="189"/>
        <v>0</v>
      </c>
      <c r="DP169" s="126">
        <f t="shared" si="190"/>
        <v>0</v>
      </c>
      <c r="DQ169" s="126">
        <f t="shared" si="191"/>
        <v>0</v>
      </c>
      <c r="DR169" s="126">
        <f t="shared" si="192"/>
        <v>0</v>
      </c>
      <c r="DS169" s="126">
        <f t="shared" si="193"/>
        <v>0</v>
      </c>
      <c r="DT169" s="126">
        <f t="shared" si="194"/>
        <v>0</v>
      </c>
      <c r="DU169" s="126">
        <f t="shared" si="195"/>
        <v>0</v>
      </c>
      <c r="DV169" s="126">
        <f t="shared" si="196"/>
        <v>0</v>
      </c>
      <c r="DW169" s="126">
        <f t="shared" si="197"/>
        <v>0</v>
      </c>
    </row>
    <row r="170" spans="1:127" customFormat="1" ht="15" customHeight="1" x14ac:dyDescent="0.2">
      <c r="A170" s="168" t="s">
        <v>494</v>
      </c>
      <c r="B170" s="169" t="s">
        <v>476</v>
      </c>
      <c r="C170" s="169" t="s">
        <v>493</v>
      </c>
      <c r="D170" s="169" t="s">
        <v>265</v>
      </c>
      <c r="E170" s="169">
        <v>0</v>
      </c>
      <c r="F170" s="154">
        <v>1000</v>
      </c>
      <c r="G170" s="155">
        <v>0</v>
      </c>
      <c r="H170" s="153">
        <v>0</v>
      </c>
      <c r="I170" s="151"/>
      <c r="J170" s="151" t="s">
        <v>488</v>
      </c>
      <c r="K170" s="151">
        <v>8.3333333333333329E-2</v>
      </c>
      <c r="L170" s="151">
        <v>8.3333333333333329E-2</v>
      </c>
      <c r="M170" s="151">
        <v>8.3333333333333329E-2</v>
      </c>
      <c r="N170" s="151">
        <v>8.3333333333333329E-2</v>
      </c>
      <c r="O170" s="151">
        <v>8.3333333333333329E-2</v>
      </c>
      <c r="P170" s="151">
        <v>8.3333333333333329E-2</v>
      </c>
      <c r="Q170" s="151">
        <v>8.3333333333333329E-2</v>
      </c>
      <c r="R170" s="151">
        <v>8.3333333333333329E-2</v>
      </c>
      <c r="S170" s="151">
        <v>8.3333333333333329E-2</v>
      </c>
      <c r="T170" s="151">
        <v>8.3333333333333329E-2</v>
      </c>
      <c r="U170" s="151">
        <v>8.3333333333333329E-2</v>
      </c>
      <c r="V170" s="151">
        <v>8.3333333333333329E-2</v>
      </c>
      <c r="W170" s="152">
        <v>1</v>
      </c>
      <c r="X170" s="157">
        <v>0</v>
      </c>
      <c r="Y170" s="157">
        <v>0</v>
      </c>
      <c r="Z170" s="157">
        <v>0</v>
      </c>
      <c r="AA170" s="157">
        <v>0</v>
      </c>
      <c r="AB170" s="157">
        <v>0</v>
      </c>
      <c r="AC170" s="157">
        <v>0</v>
      </c>
      <c r="AD170" s="157">
        <v>0</v>
      </c>
      <c r="AE170" s="157">
        <v>0</v>
      </c>
      <c r="AF170" s="157">
        <v>0</v>
      </c>
      <c r="AG170" s="157">
        <v>0</v>
      </c>
      <c r="AH170" s="157">
        <v>0</v>
      </c>
      <c r="AI170" s="157">
        <v>0</v>
      </c>
      <c r="AJ170" s="151"/>
      <c r="AK170" s="151"/>
      <c r="AL170" s="151"/>
      <c r="AM170" s="151"/>
      <c r="AN170" s="151"/>
      <c r="AO170" s="151"/>
      <c r="AP170" s="151"/>
      <c r="AQ170" s="151">
        <v>1</v>
      </c>
      <c r="AR170" s="151"/>
      <c r="AS170" s="152">
        <v>1</v>
      </c>
      <c r="AT170" s="159">
        <v>0</v>
      </c>
      <c r="AU170" s="159">
        <v>0</v>
      </c>
      <c r="AV170" s="159">
        <v>0</v>
      </c>
      <c r="AW170" s="159">
        <v>0</v>
      </c>
      <c r="AX170" s="159">
        <v>0</v>
      </c>
      <c r="AY170" s="159">
        <v>0</v>
      </c>
      <c r="AZ170" s="159">
        <v>0</v>
      </c>
      <c r="BA170" s="159">
        <v>0</v>
      </c>
      <c r="BB170" s="159">
        <v>0</v>
      </c>
      <c r="BC170" s="159">
        <v>0</v>
      </c>
      <c r="BD170" s="160">
        <v>0</v>
      </c>
      <c r="BE170" s="160">
        <v>0</v>
      </c>
      <c r="BF170" s="160">
        <v>0</v>
      </c>
      <c r="BG170" s="160">
        <v>0</v>
      </c>
      <c r="BH170" s="160">
        <v>0</v>
      </c>
      <c r="BI170" s="151">
        <v>60122000</v>
      </c>
      <c r="BJ170" s="122"/>
      <c r="BK170" s="122"/>
      <c r="BL170" s="122"/>
      <c r="BM170" s="122"/>
      <c r="BN170" s="122"/>
      <c r="BO170" s="147">
        <f t="shared" si="203"/>
        <v>0</v>
      </c>
      <c r="BP170" s="126">
        <f t="shared" si="138"/>
        <v>0</v>
      </c>
      <c r="BQ170" s="126">
        <f t="shared" si="139"/>
        <v>0</v>
      </c>
      <c r="BR170" s="126">
        <f t="shared" si="140"/>
        <v>0</v>
      </c>
      <c r="BS170" s="126">
        <f t="shared" si="141"/>
        <v>0</v>
      </c>
      <c r="BT170" s="126">
        <f t="shared" si="142"/>
        <v>0</v>
      </c>
      <c r="BU170" s="126">
        <f t="shared" si="143"/>
        <v>0</v>
      </c>
      <c r="BV170" s="126">
        <f t="shared" si="144"/>
        <v>0</v>
      </c>
      <c r="BW170" s="126">
        <f t="shared" si="145"/>
        <v>0</v>
      </c>
      <c r="BX170" s="126">
        <f t="shared" si="146"/>
        <v>0</v>
      </c>
      <c r="BY170" s="126">
        <f t="shared" si="147"/>
        <v>0</v>
      </c>
      <c r="BZ170" s="126">
        <f t="shared" si="148"/>
        <v>0</v>
      </c>
      <c r="CA170" s="126">
        <f t="shared" si="149"/>
        <v>0</v>
      </c>
      <c r="CB170" s="126">
        <f t="shared" si="150"/>
        <v>0</v>
      </c>
      <c r="CC170" s="126">
        <f t="shared" si="151"/>
        <v>0</v>
      </c>
      <c r="CD170" s="126">
        <f t="shared" si="152"/>
        <v>0</v>
      </c>
      <c r="CE170" s="126">
        <f t="shared" si="153"/>
        <v>0</v>
      </c>
      <c r="CF170" s="126">
        <f t="shared" si="154"/>
        <v>0</v>
      </c>
      <c r="CG170" s="126">
        <f t="shared" si="155"/>
        <v>0</v>
      </c>
      <c r="CH170" s="126">
        <f t="shared" si="156"/>
        <v>0</v>
      </c>
      <c r="CI170" s="126">
        <f t="shared" si="157"/>
        <v>0</v>
      </c>
      <c r="CJ170" s="126">
        <f t="shared" si="158"/>
        <v>0</v>
      </c>
      <c r="CK170" s="126">
        <f t="shared" si="159"/>
        <v>0</v>
      </c>
      <c r="CL170" s="126">
        <f t="shared" si="160"/>
        <v>0</v>
      </c>
      <c r="CM170" s="126">
        <f t="shared" si="161"/>
        <v>0</v>
      </c>
      <c r="CN170" s="126">
        <f t="shared" si="162"/>
        <v>0</v>
      </c>
      <c r="CO170" s="126">
        <f t="shared" si="163"/>
        <v>0</v>
      </c>
      <c r="CP170" s="126">
        <f t="shared" si="164"/>
        <v>0</v>
      </c>
      <c r="CQ170" s="126">
        <f t="shared" si="165"/>
        <v>0</v>
      </c>
      <c r="CR170" s="126">
        <f t="shared" si="166"/>
        <v>0</v>
      </c>
      <c r="CS170" s="126">
        <f t="shared" si="167"/>
        <v>0</v>
      </c>
      <c r="CT170" s="126">
        <f t="shared" si="168"/>
        <v>0</v>
      </c>
      <c r="CU170" s="126">
        <f t="shared" si="169"/>
        <v>0</v>
      </c>
      <c r="CV170" s="126">
        <f t="shared" si="170"/>
        <v>0</v>
      </c>
      <c r="CW170" s="126">
        <f t="shared" si="171"/>
        <v>0</v>
      </c>
      <c r="CX170" s="126">
        <f t="shared" si="172"/>
        <v>0</v>
      </c>
      <c r="CY170" s="126">
        <f t="shared" si="173"/>
        <v>0</v>
      </c>
      <c r="CZ170" s="126">
        <f t="shared" si="174"/>
        <v>0</v>
      </c>
      <c r="DA170" s="126">
        <f t="shared" si="175"/>
        <v>0</v>
      </c>
      <c r="DB170" s="126">
        <f t="shared" si="176"/>
        <v>0</v>
      </c>
      <c r="DC170" s="126">
        <f t="shared" si="177"/>
        <v>0</v>
      </c>
      <c r="DD170" s="126">
        <f t="shared" si="178"/>
        <v>0</v>
      </c>
      <c r="DE170" s="126">
        <f t="shared" si="179"/>
        <v>0</v>
      </c>
      <c r="DF170" s="126">
        <f t="shared" si="180"/>
        <v>0</v>
      </c>
      <c r="DG170" s="126">
        <f t="shared" si="181"/>
        <v>0</v>
      </c>
      <c r="DH170" s="126">
        <f t="shared" si="182"/>
        <v>0</v>
      </c>
      <c r="DI170" s="126">
        <f t="shared" si="183"/>
        <v>0</v>
      </c>
      <c r="DJ170" s="126">
        <f t="shared" si="184"/>
        <v>0</v>
      </c>
      <c r="DK170" s="126">
        <f t="shared" si="185"/>
        <v>0</v>
      </c>
      <c r="DL170" s="126">
        <f t="shared" si="186"/>
        <v>0</v>
      </c>
      <c r="DM170" s="126">
        <f t="shared" si="187"/>
        <v>0</v>
      </c>
      <c r="DN170" s="126">
        <f t="shared" si="188"/>
        <v>0</v>
      </c>
      <c r="DO170" s="126">
        <f t="shared" si="189"/>
        <v>0</v>
      </c>
      <c r="DP170" s="126">
        <f t="shared" si="190"/>
        <v>0</v>
      </c>
      <c r="DQ170" s="126">
        <f t="shared" si="191"/>
        <v>0</v>
      </c>
      <c r="DR170" s="126">
        <f t="shared" si="192"/>
        <v>0</v>
      </c>
      <c r="DS170" s="126">
        <f t="shared" si="193"/>
        <v>0</v>
      </c>
      <c r="DT170" s="126">
        <f t="shared" si="194"/>
        <v>0</v>
      </c>
      <c r="DU170" s="126">
        <f t="shared" si="195"/>
        <v>0</v>
      </c>
      <c r="DV170" s="126">
        <f t="shared" si="196"/>
        <v>0</v>
      </c>
      <c r="DW170" s="126">
        <f t="shared" si="197"/>
        <v>0</v>
      </c>
    </row>
    <row r="171" spans="1:127" customFormat="1" ht="15" customHeight="1" x14ac:dyDescent="0.2">
      <c r="A171" s="168" t="s">
        <v>495</v>
      </c>
      <c r="B171" s="169" t="s">
        <v>300</v>
      </c>
      <c r="C171" s="169" t="s">
        <v>496</v>
      </c>
      <c r="D171" s="169" t="s">
        <v>314</v>
      </c>
      <c r="E171" s="169">
        <v>5</v>
      </c>
      <c r="F171" s="154">
        <v>50</v>
      </c>
      <c r="G171" s="155">
        <v>-250</v>
      </c>
      <c r="H171" s="153">
        <v>-250.00000000000003</v>
      </c>
      <c r="I171" s="151"/>
      <c r="J171" s="151" t="s">
        <v>266</v>
      </c>
      <c r="K171" s="151">
        <v>8.3333333333333329E-2</v>
      </c>
      <c r="L171" s="151">
        <v>8.3333333333333329E-2</v>
      </c>
      <c r="M171" s="151">
        <v>8.3333333333333329E-2</v>
      </c>
      <c r="N171" s="151">
        <v>8.3333333333333329E-2</v>
      </c>
      <c r="O171" s="151">
        <v>8.3333333333333329E-2</v>
      </c>
      <c r="P171" s="151">
        <v>8.3333333333333329E-2</v>
      </c>
      <c r="Q171" s="151">
        <v>8.3333333333333329E-2</v>
      </c>
      <c r="R171" s="151">
        <v>8.3333333333333329E-2</v>
      </c>
      <c r="S171" s="151">
        <v>8.3333333333333329E-2</v>
      </c>
      <c r="T171" s="151">
        <v>8.3333333333333329E-2</v>
      </c>
      <c r="U171" s="151">
        <v>8.3333333333333329E-2</v>
      </c>
      <c r="V171" s="151">
        <v>8.3333333333333329E-2</v>
      </c>
      <c r="W171" s="152">
        <v>1</v>
      </c>
      <c r="X171" s="157">
        <v>-20.833333333333332</v>
      </c>
      <c r="Y171" s="157">
        <v>-20.833333333333332</v>
      </c>
      <c r="Z171" s="157">
        <v>-20.833333333333332</v>
      </c>
      <c r="AA171" s="157">
        <v>-20.833333333333332</v>
      </c>
      <c r="AB171" s="157">
        <v>-20.833333333333332</v>
      </c>
      <c r="AC171" s="157">
        <v>-20.833333333333332</v>
      </c>
      <c r="AD171" s="157">
        <v>-20.833333333333332</v>
      </c>
      <c r="AE171" s="157">
        <v>-20.833333333333332</v>
      </c>
      <c r="AF171" s="157">
        <v>-20.833333333333332</v>
      </c>
      <c r="AG171" s="157">
        <v>-20.833333333333332</v>
      </c>
      <c r="AH171" s="157">
        <v>-20.833333333333332</v>
      </c>
      <c r="AI171" s="157">
        <v>-20.833333333333332</v>
      </c>
      <c r="AJ171" s="151"/>
      <c r="AK171" s="151"/>
      <c r="AL171" s="151"/>
      <c r="AM171" s="151"/>
      <c r="AN171" s="151"/>
      <c r="AO171" s="151"/>
      <c r="AP171" s="151"/>
      <c r="AQ171" s="151">
        <v>1</v>
      </c>
      <c r="AR171" s="151"/>
      <c r="AS171" s="152">
        <v>1</v>
      </c>
      <c r="AT171" s="159">
        <v>0</v>
      </c>
      <c r="AU171" s="159">
        <v>0</v>
      </c>
      <c r="AV171" s="159">
        <v>0</v>
      </c>
      <c r="AW171" s="159">
        <v>0</v>
      </c>
      <c r="AX171" s="159">
        <v>0</v>
      </c>
      <c r="AY171" s="159">
        <v>0</v>
      </c>
      <c r="AZ171" s="159">
        <v>0</v>
      </c>
      <c r="BA171" s="159">
        <v>-250</v>
      </c>
      <c r="BB171" s="159">
        <v>0</v>
      </c>
      <c r="BC171" s="159">
        <v>-250</v>
      </c>
      <c r="BD171" s="160">
        <v>0</v>
      </c>
      <c r="BE171" s="160">
        <v>0</v>
      </c>
      <c r="BF171" s="160">
        <v>0</v>
      </c>
      <c r="BG171" s="160">
        <v>-250</v>
      </c>
      <c r="BH171" s="160">
        <v>0</v>
      </c>
      <c r="BI171" s="151">
        <v>62482000</v>
      </c>
      <c r="BJ171" s="122"/>
      <c r="BK171" s="122"/>
      <c r="BL171" s="122"/>
      <c r="BM171" s="122"/>
      <c r="BN171" s="122"/>
      <c r="BO171" s="122">
        <f t="shared" si="201"/>
        <v>208.33333333333334</v>
      </c>
      <c r="BP171" s="126">
        <f t="shared" si="138"/>
        <v>0</v>
      </c>
      <c r="BQ171" s="126">
        <f t="shared" si="139"/>
        <v>0</v>
      </c>
      <c r="BR171" s="126">
        <f t="shared" si="140"/>
        <v>0</v>
      </c>
      <c r="BS171" s="126">
        <f t="shared" si="141"/>
        <v>-20.833333333333332</v>
      </c>
      <c r="BT171" s="126">
        <f t="shared" si="142"/>
        <v>0</v>
      </c>
      <c r="BU171" s="126">
        <f t="shared" si="143"/>
        <v>0</v>
      </c>
      <c r="BV171" s="126">
        <f t="shared" si="144"/>
        <v>0</v>
      </c>
      <c r="BW171" s="126">
        <f t="shared" si="145"/>
        <v>0</v>
      </c>
      <c r="BX171" s="126">
        <f t="shared" si="146"/>
        <v>-41.666666666666664</v>
      </c>
      <c r="BY171" s="126">
        <f t="shared" si="147"/>
        <v>0</v>
      </c>
      <c r="BZ171" s="126">
        <f t="shared" si="148"/>
        <v>0</v>
      </c>
      <c r="CA171" s="126">
        <f t="shared" si="149"/>
        <v>0</v>
      </c>
      <c r="CB171" s="126">
        <f t="shared" si="150"/>
        <v>0</v>
      </c>
      <c r="CC171" s="126">
        <f t="shared" si="151"/>
        <v>-62.5</v>
      </c>
      <c r="CD171" s="126">
        <f t="shared" si="152"/>
        <v>0</v>
      </c>
      <c r="CE171" s="126">
        <f t="shared" si="153"/>
        <v>0</v>
      </c>
      <c r="CF171" s="126">
        <f t="shared" si="154"/>
        <v>0</v>
      </c>
      <c r="CG171" s="126">
        <f t="shared" si="155"/>
        <v>0</v>
      </c>
      <c r="CH171" s="126">
        <f t="shared" si="156"/>
        <v>-83.333333333333329</v>
      </c>
      <c r="CI171" s="126">
        <f t="shared" si="157"/>
        <v>0</v>
      </c>
      <c r="CJ171" s="126">
        <f t="shared" si="158"/>
        <v>0</v>
      </c>
      <c r="CK171" s="126">
        <f t="shared" si="159"/>
        <v>0</v>
      </c>
      <c r="CL171" s="126">
        <f t="shared" si="160"/>
        <v>0</v>
      </c>
      <c r="CM171" s="126">
        <f t="shared" si="161"/>
        <v>-104.16666666666666</v>
      </c>
      <c r="CN171" s="126">
        <f t="shared" si="162"/>
        <v>0</v>
      </c>
      <c r="CO171" s="126">
        <f t="shared" si="163"/>
        <v>0</v>
      </c>
      <c r="CP171" s="126">
        <f t="shared" si="164"/>
        <v>0</v>
      </c>
      <c r="CQ171" s="126">
        <f t="shared" si="165"/>
        <v>0</v>
      </c>
      <c r="CR171" s="126">
        <f t="shared" si="166"/>
        <v>-124.99999999999999</v>
      </c>
      <c r="CS171" s="126">
        <f t="shared" si="167"/>
        <v>0</v>
      </c>
      <c r="CT171" s="126">
        <f t="shared" si="168"/>
        <v>0</v>
      </c>
      <c r="CU171" s="126">
        <f t="shared" si="169"/>
        <v>0</v>
      </c>
      <c r="CV171" s="126">
        <f t="shared" si="170"/>
        <v>0</v>
      </c>
      <c r="CW171" s="126">
        <f t="shared" si="171"/>
        <v>-145.83333333333331</v>
      </c>
      <c r="CX171" s="126">
        <f t="shared" si="172"/>
        <v>0</v>
      </c>
      <c r="CY171" s="126">
        <f t="shared" si="173"/>
        <v>0</v>
      </c>
      <c r="CZ171" s="126">
        <f t="shared" si="174"/>
        <v>0</v>
      </c>
      <c r="DA171" s="126">
        <f t="shared" si="175"/>
        <v>0</v>
      </c>
      <c r="DB171" s="126">
        <f t="shared" si="176"/>
        <v>-166.66666666666666</v>
      </c>
      <c r="DC171" s="126">
        <f t="shared" si="177"/>
        <v>0</v>
      </c>
      <c r="DD171" s="126">
        <f t="shared" si="178"/>
        <v>0</v>
      </c>
      <c r="DE171" s="126">
        <f t="shared" si="179"/>
        <v>0</v>
      </c>
      <c r="DF171" s="126">
        <f t="shared" si="180"/>
        <v>0</v>
      </c>
      <c r="DG171" s="126">
        <f t="shared" si="181"/>
        <v>-187.5</v>
      </c>
      <c r="DH171" s="126">
        <f t="shared" si="182"/>
        <v>0</v>
      </c>
      <c r="DI171" s="126">
        <f t="shared" si="183"/>
        <v>0</v>
      </c>
      <c r="DJ171" s="126">
        <f t="shared" si="184"/>
        <v>0</v>
      </c>
      <c r="DK171" s="126">
        <f t="shared" si="185"/>
        <v>0</v>
      </c>
      <c r="DL171" s="126">
        <f t="shared" si="186"/>
        <v>-208.33333333333334</v>
      </c>
      <c r="DM171" s="126">
        <f t="shared" si="187"/>
        <v>0</v>
      </c>
      <c r="DN171" s="126">
        <f t="shared" si="188"/>
        <v>0</v>
      </c>
      <c r="DO171" s="126">
        <f t="shared" si="189"/>
        <v>0</v>
      </c>
      <c r="DP171" s="126">
        <f t="shared" si="190"/>
        <v>0</v>
      </c>
      <c r="DQ171" s="126">
        <f t="shared" si="191"/>
        <v>-229.16666666666669</v>
      </c>
      <c r="DR171" s="126">
        <f t="shared" si="192"/>
        <v>0</v>
      </c>
      <c r="DS171" s="126">
        <f t="shared" si="193"/>
        <v>0</v>
      </c>
      <c r="DT171" s="126">
        <f t="shared" si="194"/>
        <v>0</v>
      </c>
      <c r="DU171" s="126">
        <f t="shared" si="195"/>
        <v>0</v>
      </c>
      <c r="DV171" s="126">
        <f t="shared" si="196"/>
        <v>-250.00000000000003</v>
      </c>
      <c r="DW171" s="126">
        <f t="shared" si="197"/>
        <v>0</v>
      </c>
    </row>
    <row r="172" spans="1:127" customFormat="1" ht="15" customHeight="1" x14ac:dyDescent="0.2">
      <c r="A172" s="168" t="s">
        <v>497</v>
      </c>
      <c r="B172" s="169" t="s">
        <v>476</v>
      </c>
      <c r="C172" s="169" t="s">
        <v>493</v>
      </c>
      <c r="D172" s="169" t="s">
        <v>265</v>
      </c>
      <c r="E172" s="169">
        <v>1</v>
      </c>
      <c r="F172" s="154">
        <v>3000</v>
      </c>
      <c r="G172" s="155">
        <v>-3000</v>
      </c>
      <c r="H172" s="153">
        <v>-3000</v>
      </c>
      <c r="I172" s="151" t="s">
        <v>498</v>
      </c>
      <c r="J172" s="154" t="s">
        <v>488</v>
      </c>
      <c r="K172" s="151">
        <v>8.3333333333333329E-2</v>
      </c>
      <c r="L172" s="151">
        <v>8.3333333333333329E-2</v>
      </c>
      <c r="M172" s="151">
        <v>8.3333333333333329E-2</v>
      </c>
      <c r="N172" s="151">
        <v>8.3333333333333329E-2</v>
      </c>
      <c r="O172" s="151">
        <v>8.3333333333333329E-2</v>
      </c>
      <c r="P172" s="151">
        <v>8.3333333333333329E-2</v>
      </c>
      <c r="Q172" s="151">
        <v>8.3333333333333329E-2</v>
      </c>
      <c r="R172" s="151">
        <v>8.3333333333333329E-2</v>
      </c>
      <c r="S172" s="151">
        <v>8.3333333333333329E-2</v>
      </c>
      <c r="T172" s="151">
        <v>8.3333333333333329E-2</v>
      </c>
      <c r="U172" s="151">
        <v>8.3333333333333329E-2</v>
      </c>
      <c r="V172" s="151">
        <v>8.3333333333333329E-2</v>
      </c>
      <c r="W172" s="152">
        <v>1</v>
      </c>
      <c r="X172" s="157">
        <v>-250</v>
      </c>
      <c r="Y172" s="157">
        <v>-250</v>
      </c>
      <c r="Z172" s="157">
        <v>-250</v>
      </c>
      <c r="AA172" s="157">
        <v>-250</v>
      </c>
      <c r="AB172" s="157">
        <v>-250</v>
      </c>
      <c r="AC172" s="157">
        <v>-250</v>
      </c>
      <c r="AD172" s="157">
        <v>-250</v>
      </c>
      <c r="AE172" s="157">
        <v>-250</v>
      </c>
      <c r="AF172" s="157">
        <v>-250</v>
      </c>
      <c r="AG172" s="157">
        <v>-250</v>
      </c>
      <c r="AH172" s="157">
        <v>-250</v>
      </c>
      <c r="AI172" s="157">
        <v>-250</v>
      </c>
      <c r="AJ172" s="151"/>
      <c r="AK172" s="151"/>
      <c r="AL172" s="151"/>
      <c r="AM172" s="151"/>
      <c r="AN172" s="151"/>
      <c r="AO172" s="151">
        <v>1</v>
      </c>
      <c r="AP172" s="151"/>
      <c r="AQ172" s="151"/>
      <c r="AR172" s="151"/>
      <c r="AS172" s="152">
        <v>1</v>
      </c>
      <c r="AT172" s="159">
        <v>0</v>
      </c>
      <c r="AU172" s="159">
        <v>0</v>
      </c>
      <c r="AV172" s="159">
        <v>0</v>
      </c>
      <c r="AW172" s="159">
        <v>0</v>
      </c>
      <c r="AX172" s="159">
        <v>0</v>
      </c>
      <c r="AY172" s="159">
        <v>-3000</v>
      </c>
      <c r="AZ172" s="159">
        <v>0</v>
      </c>
      <c r="BA172" s="159">
        <v>0</v>
      </c>
      <c r="BB172" s="159">
        <v>0</v>
      </c>
      <c r="BC172" s="159">
        <v>-3000</v>
      </c>
      <c r="BD172" s="160">
        <v>0</v>
      </c>
      <c r="BE172" s="160">
        <v>-3000</v>
      </c>
      <c r="BF172" s="160">
        <v>0</v>
      </c>
      <c r="BG172" s="160">
        <v>0</v>
      </c>
      <c r="BH172" s="160">
        <v>0</v>
      </c>
      <c r="BI172" s="151">
        <v>60122000</v>
      </c>
      <c r="BJ172" s="122"/>
      <c r="BK172" s="122"/>
      <c r="BL172" s="122"/>
      <c r="BM172" s="122"/>
      <c r="BN172" s="122"/>
      <c r="BO172" s="147">
        <f t="shared" ref="BO172:BO176" si="204">IF(-SUM(BZ172:CD172)-(BK172+BM172+BN172)&lt;0,0,-SUM(BZ172:CD172)-(BK172+BM172+BN172))</f>
        <v>750</v>
      </c>
      <c r="BP172" s="126">
        <f t="shared" si="138"/>
        <v>0</v>
      </c>
      <c r="BQ172" s="126">
        <f t="shared" si="139"/>
        <v>-250</v>
      </c>
      <c r="BR172" s="126">
        <f t="shared" si="140"/>
        <v>0</v>
      </c>
      <c r="BS172" s="126">
        <f t="shared" si="141"/>
        <v>0</v>
      </c>
      <c r="BT172" s="126">
        <f t="shared" si="142"/>
        <v>0</v>
      </c>
      <c r="BU172" s="126">
        <f t="shared" si="143"/>
        <v>0</v>
      </c>
      <c r="BV172" s="126">
        <f t="shared" si="144"/>
        <v>-500</v>
      </c>
      <c r="BW172" s="126">
        <f t="shared" si="145"/>
        <v>0</v>
      </c>
      <c r="BX172" s="126">
        <f t="shared" si="146"/>
        <v>0</v>
      </c>
      <c r="BY172" s="126">
        <f t="shared" si="147"/>
        <v>0</v>
      </c>
      <c r="BZ172" s="126">
        <f t="shared" si="148"/>
        <v>0</v>
      </c>
      <c r="CA172" s="126">
        <f t="shared" si="149"/>
        <v>-750</v>
      </c>
      <c r="CB172" s="126">
        <f t="shared" si="150"/>
        <v>0</v>
      </c>
      <c r="CC172" s="126">
        <f t="shared" si="151"/>
        <v>0</v>
      </c>
      <c r="CD172" s="126">
        <f t="shared" si="152"/>
        <v>0</v>
      </c>
      <c r="CE172" s="126">
        <f t="shared" si="153"/>
        <v>0</v>
      </c>
      <c r="CF172" s="126">
        <f t="shared" si="154"/>
        <v>-1000</v>
      </c>
      <c r="CG172" s="126">
        <f t="shared" si="155"/>
        <v>0</v>
      </c>
      <c r="CH172" s="126">
        <f t="shared" si="156"/>
        <v>0</v>
      </c>
      <c r="CI172" s="126">
        <f t="shared" si="157"/>
        <v>0</v>
      </c>
      <c r="CJ172" s="126">
        <f t="shared" si="158"/>
        <v>0</v>
      </c>
      <c r="CK172" s="126">
        <f t="shared" si="159"/>
        <v>-1250</v>
      </c>
      <c r="CL172" s="126">
        <f t="shared" si="160"/>
        <v>0</v>
      </c>
      <c r="CM172" s="126">
        <f t="shared" si="161"/>
        <v>0</v>
      </c>
      <c r="CN172" s="126">
        <f t="shared" si="162"/>
        <v>0</v>
      </c>
      <c r="CO172" s="126">
        <f t="shared" si="163"/>
        <v>0</v>
      </c>
      <c r="CP172" s="126">
        <f t="shared" si="164"/>
        <v>-1500</v>
      </c>
      <c r="CQ172" s="126">
        <f t="shared" si="165"/>
        <v>0</v>
      </c>
      <c r="CR172" s="126">
        <f t="shared" si="166"/>
        <v>0</v>
      </c>
      <c r="CS172" s="126">
        <f t="shared" si="167"/>
        <v>0</v>
      </c>
      <c r="CT172" s="126">
        <f t="shared" si="168"/>
        <v>0</v>
      </c>
      <c r="CU172" s="126">
        <f t="shared" si="169"/>
        <v>-1750</v>
      </c>
      <c r="CV172" s="126">
        <f t="shared" si="170"/>
        <v>0</v>
      </c>
      <c r="CW172" s="126">
        <f t="shared" si="171"/>
        <v>0</v>
      </c>
      <c r="CX172" s="126">
        <f t="shared" si="172"/>
        <v>0</v>
      </c>
      <c r="CY172" s="126">
        <f t="shared" si="173"/>
        <v>0</v>
      </c>
      <c r="CZ172" s="126">
        <f t="shared" si="174"/>
        <v>-2000</v>
      </c>
      <c r="DA172" s="126">
        <f t="shared" si="175"/>
        <v>0</v>
      </c>
      <c r="DB172" s="126">
        <f t="shared" si="176"/>
        <v>0</v>
      </c>
      <c r="DC172" s="126">
        <f t="shared" si="177"/>
        <v>0</v>
      </c>
      <c r="DD172" s="126">
        <f t="shared" si="178"/>
        <v>0</v>
      </c>
      <c r="DE172" s="126">
        <f t="shared" si="179"/>
        <v>-2250</v>
      </c>
      <c r="DF172" s="126">
        <f t="shared" si="180"/>
        <v>0</v>
      </c>
      <c r="DG172" s="126">
        <f t="shared" si="181"/>
        <v>0</v>
      </c>
      <c r="DH172" s="126">
        <f t="shared" si="182"/>
        <v>0</v>
      </c>
      <c r="DI172" s="126">
        <f t="shared" si="183"/>
        <v>0</v>
      </c>
      <c r="DJ172" s="126">
        <f t="shared" si="184"/>
        <v>-2500</v>
      </c>
      <c r="DK172" s="126">
        <f t="shared" si="185"/>
        <v>0</v>
      </c>
      <c r="DL172" s="126">
        <f t="shared" si="186"/>
        <v>0</v>
      </c>
      <c r="DM172" s="126">
        <f t="shared" si="187"/>
        <v>0</v>
      </c>
      <c r="DN172" s="126">
        <f t="shared" si="188"/>
        <v>0</v>
      </c>
      <c r="DO172" s="126">
        <f t="shared" si="189"/>
        <v>-2750</v>
      </c>
      <c r="DP172" s="126">
        <f t="shared" si="190"/>
        <v>0</v>
      </c>
      <c r="DQ172" s="126">
        <f t="shared" si="191"/>
        <v>0</v>
      </c>
      <c r="DR172" s="126">
        <f t="shared" si="192"/>
        <v>0</v>
      </c>
      <c r="DS172" s="126">
        <f t="shared" si="193"/>
        <v>0</v>
      </c>
      <c r="DT172" s="126">
        <f t="shared" si="194"/>
        <v>-3000</v>
      </c>
      <c r="DU172" s="126">
        <f t="shared" si="195"/>
        <v>0</v>
      </c>
      <c r="DV172" s="126">
        <f t="shared" si="196"/>
        <v>0</v>
      </c>
      <c r="DW172" s="126">
        <f t="shared" si="197"/>
        <v>0</v>
      </c>
    </row>
    <row r="173" spans="1:127" customFormat="1" ht="15" customHeight="1" x14ac:dyDescent="0.2">
      <c r="A173" s="168" t="s">
        <v>499</v>
      </c>
      <c r="B173" s="169" t="s">
        <v>476</v>
      </c>
      <c r="C173" s="169" t="s">
        <v>493</v>
      </c>
      <c r="D173" s="169" t="s">
        <v>265</v>
      </c>
      <c r="E173" s="169">
        <v>1</v>
      </c>
      <c r="F173" s="154">
        <v>3000</v>
      </c>
      <c r="G173" s="155">
        <v>-3000</v>
      </c>
      <c r="H173" s="153">
        <v>-3000</v>
      </c>
      <c r="I173" s="151" t="s">
        <v>498</v>
      </c>
      <c r="J173" s="154" t="s">
        <v>488</v>
      </c>
      <c r="K173" s="151">
        <v>8.3333333333333329E-2</v>
      </c>
      <c r="L173" s="151">
        <v>8.3333333333333329E-2</v>
      </c>
      <c r="M173" s="151">
        <v>8.3333333333333329E-2</v>
      </c>
      <c r="N173" s="151">
        <v>8.3333333333333329E-2</v>
      </c>
      <c r="O173" s="151">
        <v>8.3333333333333329E-2</v>
      </c>
      <c r="P173" s="151">
        <v>8.3333333333333329E-2</v>
      </c>
      <c r="Q173" s="151">
        <v>8.3333333333333329E-2</v>
      </c>
      <c r="R173" s="151">
        <v>8.3333333333333329E-2</v>
      </c>
      <c r="S173" s="151">
        <v>8.3333333333333329E-2</v>
      </c>
      <c r="T173" s="151">
        <v>8.3333333333333329E-2</v>
      </c>
      <c r="U173" s="151">
        <v>8.3333333333333329E-2</v>
      </c>
      <c r="V173" s="151">
        <v>8.3333333333333329E-2</v>
      </c>
      <c r="W173" s="152">
        <v>1</v>
      </c>
      <c r="X173" s="157">
        <v>-250</v>
      </c>
      <c r="Y173" s="157">
        <v>-250</v>
      </c>
      <c r="Z173" s="157">
        <v>-250</v>
      </c>
      <c r="AA173" s="157">
        <v>-250</v>
      </c>
      <c r="AB173" s="157">
        <v>-250</v>
      </c>
      <c r="AC173" s="157">
        <v>-250</v>
      </c>
      <c r="AD173" s="157">
        <v>-250</v>
      </c>
      <c r="AE173" s="157">
        <v>-250</v>
      </c>
      <c r="AF173" s="157">
        <v>-250</v>
      </c>
      <c r="AG173" s="157">
        <v>-250</v>
      </c>
      <c r="AH173" s="157">
        <v>-250</v>
      </c>
      <c r="AI173" s="157">
        <v>-250</v>
      </c>
      <c r="AJ173" s="151"/>
      <c r="AK173" s="151"/>
      <c r="AL173" s="151"/>
      <c r="AM173" s="151"/>
      <c r="AN173" s="151"/>
      <c r="AO173" s="151">
        <v>1</v>
      </c>
      <c r="AP173" s="151"/>
      <c r="AQ173" s="151"/>
      <c r="AR173" s="151"/>
      <c r="AS173" s="152">
        <v>1</v>
      </c>
      <c r="AT173" s="159">
        <v>0</v>
      </c>
      <c r="AU173" s="159">
        <v>0</v>
      </c>
      <c r="AV173" s="159">
        <v>0</v>
      </c>
      <c r="AW173" s="159">
        <v>0</v>
      </c>
      <c r="AX173" s="159">
        <v>0</v>
      </c>
      <c r="AY173" s="159">
        <v>-3000</v>
      </c>
      <c r="AZ173" s="159">
        <v>0</v>
      </c>
      <c r="BA173" s="159">
        <v>0</v>
      </c>
      <c r="BB173" s="159">
        <v>0</v>
      </c>
      <c r="BC173" s="159">
        <v>-3000</v>
      </c>
      <c r="BD173" s="160">
        <v>0</v>
      </c>
      <c r="BE173" s="160">
        <v>-3000</v>
      </c>
      <c r="BF173" s="160">
        <v>0</v>
      </c>
      <c r="BG173" s="160">
        <v>0</v>
      </c>
      <c r="BH173" s="160">
        <v>0</v>
      </c>
      <c r="BI173" s="151">
        <v>60122000</v>
      </c>
      <c r="BJ173" s="122"/>
      <c r="BK173" s="122"/>
      <c r="BL173" s="122"/>
      <c r="BM173" s="122"/>
      <c r="BN173" s="122"/>
      <c r="BO173" s="147">
        <f t="shared" si="204"/>
        <v>750</v>
      </c>
      <c r="BP173" s="126">
        <f t="shared" si="138"/>
        <v>0</v>
      </c>
      <c r="BQ173" s="126">
        <f t="shared" si="139"/>
        <v>-250</v>
      </c>
      <c r="BR173" s="126">
        <f t="shared" si="140"/>
        <v>0</v>
      </c>
      <c r="BS173" s="126">
        <f t="shared" si="141"/>
        <v>0</v>
      </c>
      <c r="BT173" s="126">
        <f t="shared" si="142"/>
        <v>0</v>
      </c>
      <c r="BU173" s="126">
        <f t="shared" si="143"/>
        <v>0</v>
      </c>
      <c r="BV173" s="126">
        <f t="shared" si="144"/>
        <v>-500</v>
      </c>
      <c r="BW173" s="126">
        <f t="shared" si="145"/>
        <v>0</v>
      </c>
      <c r="BX173" s="126">
        <f t="shared" si="146"/>
        <v>0</v>
      </c>
      <c r="BY173" s="126">
        <f t="shared" si="147"/>
        <v>0</v>
      </c>
      <c r="BZ173" s="126">
        <f t="shared" si="148"/>
        <v>0</v>
      </c>
      <c r="CA173" s="126">
        <f t="shared" si="149"/>
        <v>-750</v>
      </c>
      <c r="CB173" s="126">
        <f t="shared" si="150"/>
        <v>0</v>
      </c>
      <c r="CC173" s="126">
        <f t="shared" si="151"/>
        <v>0</v>
      </c>
      <c r="CD173" s="126">
        <f t="shared" si="152"/>
        <v>0</v>
      </c>
      <c r="CE173" s="126">
        <f t="shared" si="153"/>
        <v>0</v>
      </c>
      <c r="CF173" s="126">
        <f t="shared" si="154"/>
        <v>-1000</v>
      </c>
      <c r="CG173" s="126">
        <f t="shared" si="155"/>
        <v>0</v>
      </c>
      <c r="CH173" s="126">
        <f t="shared" si="156"/>
        <v>0</v>
      </c>
      <c r="CI173" s="126">
        <f t="shared" si="157"/>
        <v>0</v>
      </c>
      <c r="CJ173" s="126">
        <f t="shared" si="158"/>
        <v>0</v>
      </c>
      <c r="CK173" s="126">
        <f t="shared" si="159"/>
        <v>-1250</v>
      </c>
      <c r="CL173" s="126">
        <f t="shared" si="160"/>
        <v>0</v>
      </c>
      <c r="CM173" s="126">
        <f t="shared" si="161"/>
        <v>0</v>
      </c>
      <c r="CN173" s="126">
        <f t="shared" si="162"/>
        <v>0</v>
      </c>
      <c r="CO173" s="126">
        <f t="shared" si="163"/>
        <v>0</v>
      </c>
      <c r="CP173" s="126">
        <f t="shared" si="164"/>
        <v>-1500</v>
      </c>
      <c r="CQ173" s="126">
        <f t="shared" si="165"/>
        <v>0</v>
      </c>
      <c r="CR173" s="126">
        <f t="shared" si="166"/>
        <v>0</v>
      </c>
      <c r="CS173" s="126">
        <f t="shared" si="167"/>
        <v>0</v>
      </c>
      <c r="CT173" s="126">
        <f t="shared" si="168"/>
        <v>0</v>
      </c>
      <c r="CU173" s="126">
        <f t="shared" si="169"/>
        <v>-1750</v>
      </c>
      <c r="CV173" s="126">
        <f t="shared" si="170"/>
        <v>0</v>
      </c>
      <c r="CW173" s="126">
        <f t="shared" si="171"/>
        <v>0</v>
      </c>
      <c r="CX173" s="126">
        <f t="shared" si="172"/>
        <v>0</v>
      </c>
      <c r="CY173" s="126">
        <f t="shared" si="173"/>
        <v>0</v>
      </c>
      <c r="CZ173" s="126">
        <f t="shared" si="174"/>
        <v>-2000</v>
      </c>
      <c r="DA173" s="126">
        <f t="shared" si="175"/>
        <v>0</v>
      </c>
      <c r="DB173" s="126">
        <f t="shared" si="176"/>
        <v>0</v>
      </c>
      <c r="DC173" s="126">
        <f t="shared" si="177"/>
        <v>0</v>
      </c>
      <c r="DD173" s="126">
        <f t="shared" si="178"/>
        <v>0</v>
      </c>
      <c r="DE173" s="126">
        <f t="shared" si="179"/>
        <v>-2250</v>
      </c>
      <c r="DF173" s="126">
        <f t="shared" si="180"/>
        <v>0</v>
      </c>
      <c r="DG173" s="126">
        <f t="shared" si="181"/>
        <v>0</v>
      </c>
      <c r="DH173" s="126">
        <f t="shared" si="182"/>
        <v>0</v>
      </c>
      <c r="DI173" s="126">
        <f t="shared" si="183"/>
        <v>0</v>
      </c>
      <c r="DJ173" s="126">
        <f t="shared" si="184"/>
        <v>-2500</v>
      </c>
      <c r="DK173" s="126">
        <f t="shared" si="185"/>
        <v>0</v>
      </c>
      <c r="DL173" s="126">
        <f t="shared" si="186"/>
        <v>0</v>
      </c>
      <c r="DM173" s="126">
        <f t="shared" si="187"/>
        <v>0</v>
      </c>
      <c r="DN173" s="126">
        <f t="shared" si="188"/>
        <v>0</v>
      </c>
      <c r="DO173" s="126">
        <f t="shared" si="189"/>
        <v>-2750</v>
      </c>
      <c r="DP173" s="126">
        <f t="shared" si="190"/>
        <v>0</v>
      </c>
      <c r="DQ173" s="126">
        <f t="shared" si="191"/>
        <v>0</v>
      </c>
      <c r="DR173" s="126">
        <f t="shared" si="192"/>
        <v>0</v>
      </c>
      <c r="DS173" s="126">
        <f t="shared" si="193"/>
        <v>0</v>
      </c>
      <c r="DT173" s="126">
        <f t="shared" si="194"/>
        <v>-3000</v>
      </c>
      <c r="DU173" s="126">
        <f t="shared" si="195"/>
        <v>0</v>
      </c>
      <c r="DV173" s="126">
        <f t="shared" si="196"/>
        <v>0</v>
      </c>
      <c r="DW173" s="126">
        <f t="shared" si="197"/>
        <v>0</v>
      </c>
    </row>
    <row r="174" spans="1:127" customFormat="1" ht="15" customHeight="1" x14ac:dyDescent="0.2">
      <c r="A174" s="168" t="s">
        <v>500</v>
      </c>
      <c r="B174" s="169" t="s">
        <v>476</v>
      </c>
      <c r="C174" s="169" t="s">
        <v>501</v>
      </c>
      <c r="D174" s="169" t="s">
        <v>265</v>
      </c>
      <c r="E174" s="169">
        <v>24</v>
      </c>
      <c r="F174" s="154">
        <v>132.30000000000001</v>
      </c>
      <c r="G174" s="155">
        <v>-3175.2000000000003</v>
      </c>
      <c r="H174" s="153">
        <v>-3175.1999999999994</v>
      </c>
      <c r="I174" s="151" t="s">
        <v>502</v>
      </c>
      <c r="J174" s="154" t="s">
        <v>488</v>
      </c>
      <c r="K174" s="151">
        <v>8.3333333333333329E-2</v>
      </c>
      <c r="L174" s="151">
        <v>8.3333333333333329E-2</v>
      </c>
      <c r="M174" s="151">
        <v>8.3333333333333329E-2</v>
      </c>
      <c r="N174" s="151">
        <v>8.3333333333333329E-2</v>
      </c>
      <c r="O174" s="151">
        <v>8.3333333333333329E-2</v>
      </c>
      <c r="P174" s="151">
        <v>8.3333333333333329E-2</v>
      </c>
      <c r="Q174" s="151">
        <v>8.3333333333333329E-2</v>
      </c>
      <c r="R174" s="151">
        <v>8.3333333333333329E-2</v>
      </c>
      <c r="S174" s="151">
        <v>8.3333333333333329E-2</v>
      </c>
      <c r="T174" s="151">
        <v>8.3333333333333329E-2</v>
      </c>
      <c r="U174" s="151">
        <v>8.3333333333333329E-2</v>
      </c>
      <c r="V174" s="151">
        <v>8.3333333333333329E-2</v>
      </c>
      <c r="W174" s="152">
        <v>1</v>
      </c>
      <c r="X174" s="157">
        <v>-264.60000000000002</v>
      </c>
      <c r="Y174" s="157">
        <v>-264.60000000000002</v>
      </c>
      <c r="Z174" s="157">
        <v>-264.60000000000002</v>
      </c>
      <c r="AA174" s="157">
        <v>-264.60000000000002</v>
      </c>
      <c r="AB174" s="157">
        <v>-264.60000000000002</v>
      </c>
      <c r="AC174" s="157">
        <v>-264.60000000000002</v>
      </c>
      <c r="AD174" s="157">
        <v>-264.60000000000002</v>
      </c>
      <c r="AE174" s="157">
        <v>-264.60000000000002</v>
      </c>
      <c r="AF174" s="157">
        <v>-264.60000000000002</v>
      </c>
      <c r="AG174" s="157">
        <v>-264.60000000000002</v>
      </c>
      <c r="AH174" s="157">
        <v>-264.60000000000002</v>
      </c>
      <c r="AI174" s="157">
        <v>-264.60000000000002</v>
      </c>
      <c r="AJ174" s="151"/>
      <c r="AK174" s="151"/>
      <c r="AL174" s="151"/>
      <c r="AM174" s="151"/>
      <c r="AN174" s="151"/>
      <c r="AO174" s="151">
        <v>1</v>
      </c>
      <c r="AP174" s="151"/>
      <c r="AQ174" s="151"/>
      <c r="AR174" s="151"/>
      <c r="AS174" s="152">
        <v>1</v>
      </c>
      <c r="AT174" s="159">
        <v>0</v>
      </c>
      <c r="AU174" s="159">
        <v>0</v>
      </c>
      <c r="AV174" s="159">
        <v>0</v>
      </c>
      <c r="AW174" s="159">
        <v>0</v>
      </c>
      <c r="AX174" s="159">
        <v>0</v>
      </c>
      <c r="AY174" s="159">
        <v>-3175.2000000000003</v>
      </c>
      <c r="AZ174" s="159">
        <v>0</v>
      </c>
      <c r="BA174" s="159">
        <v>0</v>
      </c>
      <c r="BB174" s="159">
        <v>0</v>
      </c>
      <c r="BC174" s="159">
        <v>-3175.2000000000003</v>
      </c>
      <c r="BD174" s="160">
        <v>0</v>
      </c>
      <c r="BE174" s="160">
        <v>-3175.2000000000003</v>
      </c>
      <c r="BF174" s="160">
        <v>0</v>
      </c>
      <c r="BG174" s="160">
        <v>0</v>
      </c>
      <c r="BH174" s="160">
        <v>0</v>
      </c>
      <c r="BI174" s="151">
        <v>60122000</v>
      </c>
      <c r="BJ174" s="122"/>
      <c r="BK174" s="122"/>
      <c r="BL174" s="122"/>
      <c r="BM174" s="122"/>
      <c r="BN174" s="122"/>
      <c r="BO174" s="147">
        <f t="shared" si="204"/>
        <v>793.80000000000007</v>
      </c>
      <c r="BP174" s="126">
        <f t="shared" si="138"/>
        <v>0</v>
      </c>
      <c r="BQ174" s="126">
        <f t="shared" si="139"/>
        <v>-264.60000000000002</v>
      </c>
      <c r="BR174" s="126">
        <f t="shared" si="140"/>
        <v>0</v>
      </c>
      <c r="BS174" s="126">
        <f t="shared" si="141"/>
        <v>0</v>
      </c>
      <c r="BT174" s="126">
        <f t="shared" si="142"/>
        <v>0</v>
      </c>
      <c r="BU174" s="126">
        <f t="shared" si="143"/>
        <v>0</v>
      </c>
      <c r="BV174" s="126">
        <f t="shared" si="144"/>
        <v>-529.20000000000005</v>
      </c>
      <c r="BW174" s="126">
        <f t="shared" si="145"/>
        <v>0</v>
      </c>
      <c r="BX174" s="126">
        <f t="shared" si="146"/>
        <v>0</v>
      </c>
      <c r="BY174" s="126">
        <f t="shared" si="147"/>
        <v>0</v>
      </c>
      <c r="BZ174" s="126">
        <f t="shared" si="148"/>
        <v>0</v>
      </c>
      <c r="CA174" s="126">
        <f t="shared" si="149"/>
        <v>-793.80000000000007</v>
      </c>
      <c r="CB174" s="126">
        <f t="shared" si="150"/>
        <v>0</v>
      </c>
      <c r="CC174" s="126">
        <f t="shared" si="151"/>
        <v>0</v>
      </c>
      <c r="CD174" s="126">
        <f t="shared" si="152"/>
        <v>0</v>
      </c>
      <c r="CE174" s="126">
        <f t="shared" si="153"/>
        <v>0</v>
      </c>
      <c r="CF174" s="126">
        <f t="shared" si="154"/>
        <v>-1058.4000000000001</v>
      </c>
      <c r="CG174" s="126">
        <f t="shared" si="155"/>
        <v>0</v>
      </c>
      <c r="CH174" s="126">
        <f t="shared" si="156"/>
        <v>0</v>
      </c>
      <c r="CI174" s="126">
        <f t="shared" si="157"/>
        <v>0</v>
      </c>
      <c r="CJ174" s="126">
        <f t="shared" si="158"/>
        <v>0</v>
      </c>
      <c r="CK174" s="126">
        <f t="shared" si="159"/>
        <v>-1323</v>
      </c>
      <c r="CL174" s="126">
        <f t="shared" si="160"/>
        <v>0</v>
      </c>
      <c r="CM174" s="126">
        <f t="shared" si="161"/>
        <v>0</v>
      </c>
      <c r="CN174" s="126">
        <f t="shared" si="162"/>
        <v>0</v>
      </c>
      <c r="CO174" s="126">
        <f t="shared" si="163"/>
        <v>0</v>
      </c>
      <c r="CP174" s="126">
        <f t="shared" si="164"/>
        <v>-1587.6</v>
      </c>
      <c r="CQ174" s="126">
        <f t="shared" si="165"/>
        <v>0</v>
      </c>
      <c r="CR174" s="126">
        <f t="shared" si="166"/>
        <v>0</v>
      </c>
      <c r="CS174" s="126">
        <f t="shared" si="167"/>
        <v>0</v>
      </c>
      <c r="CT174" s="126">
        <f t="shared" si="168"/>
        <v>0</v>
      </c>
      <c r="CU174" s="126">
        <f t="shared" si="169"/>
        <v>-1852.1999999999998</v>
      </c>
      <c r="CV174" s="126">
        <f t="shared" si="170"/>
        <v>0</v>
      </c>
      <c r="CW174" s="126">
        <f t="shared" si="171"/>
        <v>0</v>
      </c>
      <c r="CX174" s="126">
        <f t="shared" si="172"/>
        <v>0</v>
      </c>
      <c r="CY174" s="126">
        <f t="shared" si="173"/>
        <v>0</v>
      </c>
      <c r="CZ174" s="126">
        <f t="shared" si="174"/>
        <v>-2116.7999999999997</v>
      </c>
      <c r="DA174" s="126">
        <f t="shared" si="175"/>
        <v>0</v>
      </c>
      <c r="DB174" s="126">
        <f t="shared" si="176"/>
        <v>0</v>
      </c>
      <c r="DC174" s="126">
        <f t="shared" si="177"/>
        <v>0</v>
      </c>
      <c r="DD174" s="126">
        <f t="shared" si="178"/>
        <v>0</v>
      </c>
      <c r="DE174" s="126">
        <f t="shared" si="179"/>
        <v>-2381.3999999999996</v>
      </c>
      <c r="DF174" s="126">
        <f t="shared" si="180"/>
        <v>0</v>
      </c>
      <c r="DG174" s="126">
        <f t="shared" si="181"/>
        <v>0</v>
      </c>
      <c r="DH174" s="126">
        <f t="shared" si="182"/>
        <v>0</v>
      </c>
      <c r="DI174" s="126">
        <f t="shared" si="183"/>
        <v>0</v>
      </c>
      <c r="DJ174" s="126">
        <f t="shared" si="184"/>
        <v>-2645.9999999999995</v>
      </c>
      <c r="DK174" s="126">
        <f t="shared" si="185"/>
        <v>0</v>
      </c>
      <c r="DL174" s="126">
        <f t="shared" si="186"/>
        <v>0</v>
      </c>
      <c r="DM174" s="126">
        <f t="shared" si="187"/>
        <v>0</v>
      </c>
      <c r="DN174" s="126">
        <f t="shared" si="188"/>
        <v>0</v>
      </c>
      <c r="DO174" s="126">
        <f t="shared" si="189"/>
        <v>-2910.5999999999995</v>
      </c>
      <c r="DP174" s="126">
        <f t="shared" si="190"/>
        <v>0</v>
      </c>
      <c r="DQ174" s="126">
        <f t="shared" si="191"/>
        <v>0</v>
      </c>
      <c r="DR174" s="126">
        <f t="shared" si="192"/>
        <v>0</v>
      </c>
      <c r="DS174" s="126">
        <f t="shared" si="193"/>
        <v>0</v>
      </c>
      <c r="DT174" s="126">
        <f t="shared" si="194"/>
        <v>-3175.1999999999994</v>
      </c>
      <c r="DU174" s="126">
        <f t="shared" si="195"/>
        <v>0</v>
      </c>
      <c r="DV174" s="126">
        <f t="shared" si="196"/>
        <v>0</v>
      </c>
      <c r="DW174" s="126">
        <f t="shared" si="197"/>
        <v>0</v>
      </c>
    </row>
    <row r="175" spans="1:127" customFormat="1" ht="15" customHeight="1" x14ac:dyDescent="0.2">
      <c r="A175" s="168" t="s">
        <v>503</v>
      </c>
      <c r="B175" s="169" t="s">
        <v>476</v>
      </c>
      <c r="C175" s="169" t="s">
        <v>501</v>
      </c>
      <c r="D175" s="169" t="s">
        <v>314</v>
      </c>
      <c r="E175" s="169">
        <v>10</v>
      </c>
      <c r="F175" s="154">
        <v>36.96</v>
      </c>
      <c r="G175" s="155">
        <v>-369.6</v>
      </c>
      <c r="H175" s="153">
        <v>-369.60000000000008</v>
      </c>
      <c r="I175" s="151"/>
      <c r="J175" s="154" t="s">
        <v>488</v>
      </c>
      <c r="K175" s="151">
        <v>8.3333333333333329E-2</v>
      </c>
      <c r="L175" s="151">
        <v>8.3333333333333329E-2</v>
      </c>
      <c r="M175" s="151">
        <v>8.3333333333333329E-2</v>
      </c>
      <c r="N175" s="151">
        <v>8.3333333333333329E-2</v>
      </c>
      <c r="O175" s="151">
        <v>8.3333333333333329E-2</v>
      </c>
      <c r="P175" s="151">
        <v>8.3333333333333329E-2</v>
      </c>
      <c r="Q175" s="151">
        <v>8.3333333333333329E-2</v>
      </c>
      <c r="R175" s="151">
        <v>8.3333333333333329E-2</v>
      </c>
      <c r="S175" s="151">
        <v>8.3333333333333329E-2</v>
      </c>
      <c r="T175" s="151">
        <v>8.3333333333333329E-2</v>
      </c>
      <c r="U175" s="151">
        <v>8.3333333333333329E-2</v>
      </c>
      <c r="V175" s="151">
        <v>8.3333333333333329E-2</v>
      </c>
      <c r="W175" s="152">
        <v>1</v>
      </c>
      <c r="X175" s="157">
        <v>-30.8</v>
      </c>
      <c r="Y175" s="157">
        <v>-30.8</v>
      </c>
      <c r="Z175" s="157">
        <v>-30.8</v>
      </c>
      <c r="AA175" s="157">
        <v>-30.8</v>
      </c>
      <c r="AB175" s="157">
        <v>-30.8</v>
      </c>
      <c r="AC175" s="157">
        <v>-30.8</v>
      </c>
      <c r="AD175" s="157">
        <v>-30.8</v>
      </c>
      <c r="AE175" s="157">
        <v>-30.8</v>
      </c>
      <c r="AF175" s="157">
        <v>-30.8</v>
      </c>
      <c r="AG175" s="157">
        <v>-30.8</v>
      </c>
      <c r="AH175" s="157">
        <v>-30.8</v>
      </c>
      <c r="AI175" s="157">
        <v>-30.8</v>
      </c>
      <c r="AJ175" s="151"/>
      <c r="AK175" s="151"/>
      <c r="AL175" s="151"/>
      <c r="AM175" s="151"/>
      <c r="AN175" s="151"/>
      <c r="AO175" s="151">
        <v>1</v>
      </c>
      <c r="AP175" s="151"/>
      <c r="AQ175" s="151"/>
      <c r="AR175" s="151"/>
      <c r="AS175" s="152">
        <v>1</v>
      </c>
      <c r="AT175" s="159">
        <v>0</v>
      </c>
      <c r="AU175" s="159">
        <v>0</v>
      </c>
      <c r="AV175" s="159">
        <v>0</v>
      </c>
      <c r="AW175" s="159">
        <v>0</v>
      </c>
      <c r="AX175" s="159">
        <v>0</v>
      </c>
      <c r="AY175" s="159">
        <v>-369.6</v>
      </c>
      <c r="AZ175" s="159">
        <v>0</v>
      </c>
      <c r="BA175" s="159">
        <v>0</v>
      </c>
      <c r="BB175" s="159">
        <v>0</v>
      </c>
      <c r="BC175" s="159">
        <v>-369.6</v>
      </c>
      <c r="BD175" s="160">
        <v>0</v>
      </c>
      <c r="BE175" s="160">
        <v>-369.6</v>
      </c>
      <c r="BF175" s="160">
        <v>0</v>
      </c>
      <c r="BG175" s="160">
        <v>0</v>
      </c>
      <c r="BH175" s="160">
        <v>0</v>
      </c>
      <c r="BI175" s="151">
        <v>60122000</v>
      </c>
      <c r="BJ175" s="122"/>
      <c r="BK175" s="122"/>
      <c r="BL175" s="122"/>
      <c r="BM175" s="122"/>
      <c r="BN175" s="122"/>
      <c r="BO175" s="147">
        <f t="shared" si="204"/>
        <v>92.4</v>
      </c>
      <c r="BP175" s="126">
        <f t="shared" si="138"/>
        <v>0</v>
      </c>
      <c r="BQ175" s="126">
        <f t="shared" si="139"/>
        <v>-30.8</v>
      </c>
      <c r="BR175" s="126">
        <f t="shared" si="140"/>
        <v>0</v>
      </c>
      <c r="BS175" s="126">
        <f t="shared" si="141"/>
        <v>0</v>
      </c>
      <c r="BT175" s="126">
        <f t="shared" si="142"/>
        <v>0</v>
      </c>
      <c r="BU175" s="126">
        <f t="shared" si="143"/>
        <v>0</v>
      </c>
      <c r="BV175" s="126">
        <f t="shared" si="144"/>
        <v>-61.6</v>
      </c>
      <c r="BW175" s="126">
        <f t="shared" si="145"/>
        <v>0</v>
      </c>
      <c r="BX175" s="126">
        <f t="shared" si="146"/>
        <v>0</v>
      </c>
      <c r="BY175" s="126">
        <f t="shared" si="147"/>
        <v>0</v>
      </c>
      <c r="BZ175" s="126">
        <f t="shared" si="148"/>
        <v>0</v>
      </c>
      <c r="CA175" s="126">
        <f t="shared" si="149"/>
        <v>-92.4</v>
      </c>
      <c r="CB175" s="126">
        <f t="shared" si="150"/>
        <v>0</v>
      </c>
      <c r="CC175" s="126">
        <f t="shared" si="151"/>
        <v>0</v>
      </c>
      <c r="CD175" s="126">
        <f t="shared" si="152"/>
        <v>0</v>
      </c>
      <c r="CE175" s="126">
        <f t="shared" si="153"/>
        <v>0</v>
      </c>
      <c r="CF175" s="126">
        <f t="shared" si="154"/>
        <v>-123.2</v>
      </c>
      <c r="CG175" s="126">
        <f t="shared" si="155"/>
        <v>0</v>
      </c>
      <c r="CH175" s="126">
        <f t="shared" si="156"/>
        <v>0</v>
      </c>
      <c r="CI175" s="126">
        <f t="shared" si="157"/>
        <v>0</v>
      </c>
      <c r="CJ175" s="126">
        <f t="shared" si="158"/>
        <v>0</v>
      </c>
      <c r="CK175" s="126">
        <f t="shared" si="159"/>
        <v>-154</v>
      </c>
      <c r="CL175" s="126">
        <f t="shared" si="160"/>
        <v>0</v>
      </c>
      <c r="CM175" s="126">
        <f t="shared" si="161"/>
        <v>0</v>
      </c>
      <c r="CN175" s="126">
        <f t="shared" si="162"/>
        <v>0</v>
      </c>
      <c r="CO175" s="126">
        <f t="shared" si="163"/>
        <v>0</v>
      </c>
      <c r="CP175" s="126">
        <f t="shared" si="164"/>
        <v>-184.8</v>
      </c>
      <c r="CQ175" s="126">
        <f t="shared" si="165"/>
        <v>0</v>
      </c>
      <c r="CR175" s="126">
        <f t="shared" si="166"/>
        <v>0</v>
      </c>
      <c r="CS175" s="126">
        <f t="shared" si="167"/>
        <v>0</v>
      </c>
      <c r="CT175" s="126">
        <f t="shared" si="168"/>
        <v>0</v>
      </c>
      <c r="CU175" s="126">
        <f t="shared" si="169"/>
        <v>-215.60000000000002</v>
      </c>
      <c r="CV175" s="126">
        <f t="shared" si="170"/>
        <v>0</v>
      </c>
      <c r="CW175" s="126">
        <f t="shared" si="171"/>
        <v>0</v>
      </c>
      <c r="CX175" s="126">
        <f t="shared" si="172"/>
        <v>0</v>
      </c>
      <c r="CY175" s="126">
        <f t="shared" si="173"/>
        <v>0</v>
      </c>
      <c r="CZ175" s="126">
        <f t="shared" si="174"/>
        <v>-246.40000000000003</v>
      </c>
      <c r="DA175" s="126">
        <f t="shared" si="175"/>
        <v>0</v>
      </c>
      <c r="DB175" s="126">
        <f t="shared" si="176"/>
        <v>0</v>
      </c>
      <c r="DC175" s="126">
        <f t="shared" si="177"/>
        <v>0</v>
      </c>
      <c r="DD175" s="126">
        <f t="shared" si="178"/>
        <v>0</v>
      </c>
      <c r="DE175" s="126">
        <f t="shared" si="179"/>
        <v>-277.20000000000005</v>
      </c>
      <c r="DF175" s="126">
        <f t="shared" si="180"/>
        <v>0</v>
      </c>
      <c r="DG175" s="126">
        <f t="shared" si="181"/>
        <v>0</v>
      </c>
      <c r="DH175" s="126">
        <f t="shared" si="182"/>
        <v>0</v>
      </c>
      <c r="DI175" s="126">
        <f t="shared" si="183"/>
        <v>0</v>
      </c>
      <c r="DJ175" s="126">
        <f t="shared" si="184"/>
        <v>-308.00000000000006</v>
      </c>
      <c r="DK175" s="126">
        <f t="shared" si="185"/>
        <v>0</v>
      </c>
      <c r="DL175" s="126">
        <f t="shared" si="186"/>
        <v>0</v>
      </c>
      <c r="DM175" s="126">
        <f t="shared" si="187"/>
        <v>0</v>
      </c>
      <c r="DN175" s="126">
        <f t="shared" si="188"/>
        <v>0</v>
      </c>
      <c r="DO175" s="126">
        <f t="shared" si="189"/>
        <v>-338.80000000000007</v>
      </c>
      <c r="DP175" s="126">
        <f t="shared" si="190"/>
        <v>0</v>
      </c>
      <c r="DQ175" s="126">
        <f t="shared" si="191"/>
        <v>0</v>
      </c>
      <c r="DR175" s="126">
        <f t="shared" si="192"/>
        <v>0</v>
      </c>
      <c r="DS175" s="126">
        <f t="shared" si="193"/>
        <v>0</v>
      </c>
      <c r="DT175" s="126">
        <f t="shared" si="194"/>
        <v>-369.60000000000008</v>
      </c>
      <c r="DU175" s="126">
        <f t="shared" si="195"/>
        <v>0</v>
      </c>
      <c r="DV175" s="126">
        <f t="shared" si="196"/>
        <v>0</v>
      </c>
      <c r="DW175" s="126">
        <f t="shared" si="197"/>
        <v>0</v>
      </c>
    </row>
    <row r="176" spans="1:127" customFormat="1" ht="15" customHeight="1" x14ac:dyDescent="0.2">
      <c r="A176" s="168" t="s">
        <v>504</v>
      </c>
      <c r="B176" s="169" t="s">
        <v>476</v>
      </c>
      <c r="C176" s="169" t="s">
        <v>501</v>
      </c>
      <c r="D176" s="169" t="s">
        <v>314</v>
      </c>
      <c r="E176" s="169">
        <v>10</v>
      </c>
      <c r="F176" s="154">
        <v>57.77</v>
      </c>
      <c r="G176" s="155">
        <v>-577.70000000000005</v>
      </c>
      <c r="H176" s="153">
        <v>-577.69999999999993</v>
      </c>
      <c r="I176" s="151"/>
      <c r="J176" s="154" t="s">
        <v>488</v>
      </c>
      <c r="K176" s="151">
        <v>8.3333333333333329E-2</v>
      </c>
      <c r="L176" s="151">
        <v>8.3333333333333329E-2</v>
      </c>
      <c r="M176" s="151">
        <v>8.3333333333333329E-2</v>
      </c>
      <c r="N176" s="151">
        <v>8.3333333333333329E-2</v>
      </c>
      <c r="O176" s="151">
        <v>8.3333333333333329E-2</v>
      </c>
      <c r="P176" s="151">
        <v>8.3333333333333329E-2</v>
      </c>
      <c r="Q176" s="151">
        <v>8.3333333333333329E-2</v>
      </c>
      <c r="R176" s="151">
        <v>8.3333333333333329E-2</v>
      </c>
      <c r="S176" s="151">
        <v>8.3333333333333329E-2</v>
      </c>
      <c r="T176" s="151">
        <v>8.3333333333333329E-2</v>
      </c>
      <c r="U176" s="151">
        <v>8.3333333333333329E-2</v>
      </c>
      <c r="V176" s="151">
        <v>8.3333333333333329E-2</v>
      </c>
      <c r="W176" s="152">
        <v>1</v>
      </c>
      <c r="X176" s="157">
        <v>-48.141666666666666</v>
      </c>
      <c r="Y176" s="157">
        <v>-48.141666666666666</v>
      </c>
      <c r="Z176" s="157">
        <v>-48.141666666666666</v>
      </c>
      <c r="AA176" s="157">
        <v>-48.141666666666666</v>
      </c>
      <c r="AB176" s="157">
        <v>-48.141666666666666</v>
      </c>
      <c r="AC176" s="157">
        <v>-48.141666666666666</v>
      </c>
      <c r="AD176" s="157">
        <v>-48.141666666666666</v>
      </c>
      <c r="AE176" s="157">
        <v>-48.141666666666666</v>
      </c>
      <c r="AF176" s="157">
        <v>-48.141666666666666</v>
      </c>
      <c r="AG176" s="157">
        <v>-48.141666666666666</v>
      </c>
      <c r="AH176" s="157">
        <v>-48.141666666666666</v>
      </c>
      <c r="AI176" s="157">
        <v>-48.141666666666666</v>
      </c>
      <c r="AJ176" s="151"/>
      <c r="AK176" s="151"/>
      <c r="AL176" s="151"/>
      <c r="AM176" s="151"/>
      <c r="AN176" s="151"/>
      <c r="AO176" s="151">
        <v>1</v>
      </c>
      <c r="AP176" s="151"/>
      <c r="AQ176" s="151"/>
      <c r="AR176" s="151"/>
      <c r="AS176" s="152">
        <v>1</v>
      </c>
      <c r="AT176" s="159">
        <v>0</v>
      </c>
      <c r="AU176" s="159">
        <v>0</v>
      </c>
      <c r="AV176" s="159">
        <v>0</v>
      </c>
      <c r="AW176" s="159">
        <v>0</v>
      </c>
      <c r="AX176" s="159">
        <v>0</v>
      </c>
      <c r="AY176" s="159">
        <v>-577.70000000000005</v>
      </c>
      <c r="AZ176" s="159">
        <v>0</v>
      </c>
      <c r="BA176" s="159">
        <v>0</v>
      </c>
      <c r="BB176" s="159">
        <v>0</v>
      </c>
      <c r="BC176" s="159">
        <v>-577.70000000000005</v>
      </c>
      <c r="BD176" s="160">
        <v>0</v>
      </c>
      <c r="BE176" s="160">
        <v>-577.70000000000005</v>
      </c>
      <c r="BF176" s="160">
        <v>0</v>
      </c>
      <c r="BG176" s="160">
        <v>0</v>
      </c>
      <c r="BH176" s="160">
        <v>0</v>
      </c>
      <c r="BI176" s="151">
        <v>60122000</v>
      </c>
      <c r="BJ176" s="122"/>
      <c r="BK176" s="122"/>
      <c r="BL176" s="122"/>
      <c r="BM176" s="122"/>
      <c r="BN176" s="122"/>
      <c r="BO176" s="147">
        <f t="shared" si="204"/>
        <v>144.42500000000001</v>
      </c>
      <c r="BP176" s="126">
        <f t="shared" si="138"/>
        <v>0</v>
      </c>
      <c r="BQ176" s="126">
        <f t="shared" si="139"/>
        <v>-48.141666666666666</v>
      </c>
      <c r="BR176" s="126">
        <f t="shared" si="140"/>
        <v>0</v>
      </c>
      <c r="BS176" s="126">
        <f t="shared" si="141"/>
        <v>0</v>
      </c>
      <c r="BT176" s="126">
        <f t="shared" si="142"/>
        <v>0</v>
      </c>
      <c r="BU176" s="126">
        <f t="shared" si="143"/>
        <v>0</v>
      </c>
      <c r="BV176" s="126">
        <f t="shared" si="144"/>
        <v>-96.283333333333331</v>
      </c>
      <c r="BW176" s="126">
        <f t="shared" si="145"/>
        <v>0</v>
      </c>
      <c r="BX176" s="126">
        <f t="shared" si="146"/>
        <v>0</v>
      </c>
      <c r="BY176" s="126">
        <f t="shared" si="147"/>
        <v>0</v>
      </c>
      <c r="BZ176" s="126">
        <f t="shared" si="148"/>
        <v>0</v>
      </c>
      <c r="CA176" s="126">
        <f t="shared" si="149"/>
        <v>-144.42500000000001</v>
      </c>
      <c r="CB176" s="126">
        <f t="shared" si="150"/>
        <v>0</v>
      </c>
      <c r="CC176" s="126">
        <f t="shared" si="151"/>
        <v>0</v>
      </c>
      <c r="CD176" s="126">
        <f t="shared" si="152"/>
        <v>0</v>
      </c>
      <c r="CE176" s="126">
        <f t="shared" si="153"/>
        <v>0</v>
      </c>
      <c r="CF176" s="126">
        <f t="shared" si="154"/>
        <v>-192.56666666666666</v>
      </c>
      <c r="CG176" s="126">
        <f t="shared" si="155"/>
        <v>0</v>
      </c>
      <c r="CH176" s="126">
        <f t="shared" si="156"/>
        <v>0</v>
      </c>
      <c r="CI176" s="126">
        <f t="shared" si="157"/>
        <v>0</v>
      </c>
      <c r="CJ176" s="126">
        <f t="shared" si="158"/>
        <v>0</v>
      </c>
      <c r="CK176" s="126">
        <f t="shared" si="159"/>
        <v>-240.70833333333331</v>
      </c>
      <c r="CL176" s="126">
        <f t="shared" si="160"/>
        <v>0</v>
      </c>
      <c r="CM176" s="126">
        <f t="shared" si="161"/>
        <v>0</v>
      </c>
      <c r="CN176" s="126">
        <f t="shared" si="162"/>
        <v>0</v>
      </c>
      <c r="CO176" s="126">
        <f t="shared" si="163"/>
        <v>0</v>
      </c>
      <c r="CP176" s="126">
        <f t="shared" si="164"/>
        <v>-288.84999999999997</v>
      </c>
      <c r="CQ176" s="126">
        <f t="shared" si="165"/>
        <v>0</v>
      </c>
      <c r="CR176" s="126">
        <f t="shared" si="166"/>
        <v>0</v>
      </c>
      <c r="CS176" s="126">
        <f t="shared" si="167"/>
        <v>0</v>
      </c>
      <c r="CT176" s="126">
        <f t="shared" si="168"/>
        <v>0</v>
      </c>
      <c r="CU176" s="126">
        <f t="shared" si="169"/>
        <v>-336.99166666666662</v>
      </c>
      <c r="CV176" s="126">
        <f t="shared" si="170"/>
        <v>0</v>
      </c>
      <c r="CW176" s="126">
        <f t="shared" si="171"/>
        <v>0</v>
      </c>
      <c r="CX176" s="126">
        <f t="shared" si="172"/>
        <v>0</v>
      </c>
      <c r="CY176" s="126">
        <f t="shared" si="173"/>
        <v>0</v>
      </c>
      <c r="CZ176" s="126">
        <f t="shared" si="174"/>
        <v>-385.13333333333327</v>
      </c>
      <c r="DA176" s="126">
        <f t="shared" si="175"/>
        <v>0</v>
      </c>
      <c r="DB176" s="126">
        <f t="shared" si="176"/>
        <v>0</v>
      </c>
      <c r="DC176" s="126">
        <f t="shared" si="177"/>
        <v>0</v>
      </c>
      <c r="DD176" s="126">
        <f t="shared" si="178"/>
        <v>0</v>
      </c>
      <c r="DE176" s="126">
        <f t="shared" si="179"/>
        <v>-433.27499999999992</v>
      </c>
      <c r="DF176" s="126">
        <f t="shared" si="180"/>
        <v>0</v>
      </c>
      <c r="DG176" s="126">
        <f t="shared" si="181"/>
        <v>0</v>
      </c>
      <c r="DH176" s="126">
        <f t="shared" si="182"/>
        <v>0</v>
      </c>
      <c r="DI176" s="126">
        <f t="shared" si="183"/>
        <v>0</v>
      </c>
      <c r="DJ176" s="126">
        <f t="shared" si="184"/>
        <v>-481.41666666666657</v>
      </c>
      <c r="DK176" s="126">
        <f t="shared" si="185"/>
        <v>0</v>
      </c>
      <c r="DL176" s="126">
        <f t="shared" si="186"/>
        <v>0</v>
      </c>
      <c r="DM176" s="126">
        <f t="shared" si="187"/>
        <v>0</v>
      </c>
      <c r="DN176" s="126">
        <f t="shared" si="188"/>
        <v>0</v>
      </c>
      <c r="DO176" s="126">
        <f t="shared" si="189"/>
        <v>-529.55833333333328</v>
      </c>
      <c r="DP176" s="126">
        <f t="shared" si="190"/>
        <v>0</v>
      </c>
      <c r="DQ176" s="126">
        <f t="shared" si="191"/>
        <v>0</v>
      </c>
      <c r="DR176" s="126">
        <f t="shared" si="192"/>
        <v>0</v>
      </c>
      <c r="DS176" s="126">
        <f t="shared" si="193"/>
        <v>0</v>
      </c>
      <c r="DT176" s="126">
        <f t="shared" si="194"/>
        <v>-577.69999999999993</v>
      </c>
      <c r="DU176" s="126">
        <f t="shared" si="195"/>
        <v>0</v>
      </c>
      <c r="DV176" s="126">
        <f t="shared" si="196"/>
        <v>0</v>
      </c>
      <c r="DW176" s="126">
        <f t="shared" si="197"/>
        <v>0</v>
      </c>
    </row>
    <row r="177" spans="1:127" customFormat="1" ht="15" customHeight="1" x14ac:dyDescent="0.2">
      <c r="A177" s="168" t="s">
        <v>505</v>
      </c>
      <c r="B177" s="169" t="s">
        <v>300</v>
      </c>
      <c r="C177" s="169" t="s">
        <v>496</v>
      </c>
      <c r="D177" s="169" t="s">
        <v>314</v>
      </c>
      <c r="E177" s="169">
        <v>15</v>
      </c>
      <c r="F177" s="154">
        <v>50</v>
      </c>
      <c r="G177" s="155">
        <v>-750</v>
      </c>
      <c r="H177" s="153">
        <v>-750</v>
      </c>
      <c r="I177" s="153"/>
      <c r="J177" s="151" t="s">
        <v>266</v>
      </c>
      <c r="K177" s="151">
        <v>8.3333333333333329E-2</v>
      </c>
      <c r="L177" s="151">
        <v>8.3333333333333329E-2</v>
      </c>
      <c r="M177" s="151">
        <v>8.3333333333333329E-2</v>
      </c>
      <c r="N177" s="151">
        <v>8.3333333333333329E-2</v>
      </c>
      <c r="O177" s="151">
        <v>8.3333333333333329E-2</v>
      </c>
      <c r="P177" s="151">
        <v>8.3333333333333329E-2</v>
      </c>
      <c r="Q177" s="151">
        <v>8.3333333333333329E-2</v>
      </c>
      <c r="R177" s="151">
        <v>8.3333333333333329E-2</v>
      </c>
      <c r="S177" s="151">
        <v>8.3333333333333329E-2</v>
      </c>
      <c r="T177" s="151">
        <v>8.3333333333333329E-2</v>
      </c>
      <c r="U177" s="151">
        <v>8.3333333333333329E-2</v>
      </c>
      <c r="V177" s="151">
        <v>8.3333333333333329E-2</v>
      </c>
      <c r="W177" s="152">
        <v>1</v>
      </c>
      <c r="X177" s="157">
        <v>-62.5</v>
      </c>
      <c r="Y177" s="157">
        <v>-62.5</v>
      </c>
      <c r="Z177" s="157">
        <v>-62.5</v>
      </c>
      <c r="AA177" s="157">
        <v>-62.5</v>
      </c>
      <c r="AB177" s="157">
        <v>-62.5</v>
      </c>
      <c r="AC177" s="157">
        <v>-62.5</v>
      </c>
      <c r="AD177" s="157">
        <v>-62.5</v>
      </c>
      <c r="AE177" s="157">
        <v>-62.5</v>
      </c>
      <c r="AF177" s="157">
        <v>-62.5</v>
      </c>
      <c r="AG177" s="157">
        <v>-62.5</v>
      </c>
      <c r="AH177" s="157">
        <v>-62.5</v>
      </c>
      <c r="AI177" s="157">
        <v>-62.5</v>
      </c>
      <c r="AJ177" s="151"/>
      <c r="AK177" s="151"/>
      <c r="AL177" s="151"/>
      <c r="AM177" s="151"/>
      <c r="AN177" s="151"/>
      <c r="AO177" s="151">
        <v>1</v>
      </c>
      <c r="AP177" s="151"/>
      <c r="AQ177" s="151"/>
      <c r="AR177" s="151"/>
      <c r="AS177" s="152">
        <v>1</v>
      </c>
      <c r="AT177" s="159">
        <v>0</v>
      </c>
      <c r="AU177" s="159">
        <v>0</v>
      </c>
      <c r="AV177" s="159">
        <v>0</v>
      </c>
      <c r="AW177" s="159">
        <v>0</v>
      </c>
      <c r="AX177" s="159">
        <v>0</v>
      </c>
      <c r="AY177" s="159">
        <v>-750</v>
      </c>
      <c r="AZ177" s="159">
        <v>0</v>
      </c>
      <c r="BA177" s="159">
        <v>0</v>
      </c>
      <c r="BB177" s="159">
        <v>0</v>
      </c>
      <c r="BC177" s="159">
        <v>-750</v>
      </c>
      <c r="BD177" s="160">
        <v>0</v>
      </c>
      <c r="BE177" s="160">
        <v>-750</v>
      </c>
      <c r="BF177" s="160">
        <v>0</v>
      </c>
      <c r="BG177" s="160">
        <v>0</v>
      </c>
      <c r="BH177" s="160">
        <v>0</v>
      </c>
      <c r="BI177" s="151">
        <v>62482000</v>
      </c>
      <c r="BJ177" s="122"/>
      <c r="BK177" s="122"/>
      <c r="BL177" s="122"/>
      <c r="BM177" s="122"/>
      <c r="BN177" s="122"/>
      <c r="BO177" s="122">
        <f t="shared" si="201"/>
        <v>625</v>
      </c>
      <c r="BP177" s="126">
        <f t="shared" si="138"/>
        <v>0</v>
      </c>
      <c r="BQ177" s="126">
        <f t="shared" si="139"/>
        <v>-62.5</v>
      </c>
      <c r="BR177" s="126">
        <f t="shared" si="140"/>
        <v>0</v>
      </c>
      <c r="BS177" s="126">
        <f t="shared" si="141"/>
        <v>0</v>
      </c>
      <c r="BT177" s="126">
        <f t="shared" si="142"/>
        <v>0</v>
      </c>
      <c r="BU177" s="126">
        <f t="shared" si="143"/>
        <v>0</v>
      </c>
      <c r="BV177" s="126">
        <f t="shared" si="144"/>
        <v>-125</v>
      </c>
      <c r="BW177" s="126">
        <f t="shared" si="145"/>
        <v>0</v>
      </c>
      <c r="BX177" s="126">
        <f t="shared" si="146"/>
        <v>0</v>
      </c>
      <c r="BY177" s="126">
        <f t="shared" si="147"/>
        <v>0</v>
      </c>
      <c r="BZ177" s="126">
        <f t="shared" si="148"/>
        <v>0</v>
      </c>
      <c r="CA177" s="126">
        <f t="shared" si="149"/>
        <v>-187.5</v>
      </c>
      <c r="CB177" s="126">
        <f t="shared" si="150"/>
        <v>0</v>
      </c>
      <c r="CC177" s="126">
        <f t="shared" si="151"/>
        <v>0</v>
      </c>
      <c r="CD177" s="126">
        <f t="shared" si="152"/>
        <v>0</v>
      </c>
      <c r="CE177" s="126">
        <f t="shared" si="153"/>
        <v>0</v>
      </c>
      <c r="CF177" s="126">
        <f t="shared" si="154"/>
        <v>-250</v>
      </c>
      <c r="CG177" s="126">
        <f t="shared" si="155"/>
        <v>0</v>
      </c>
      <c r="CH177" s="126">
        <f t="shared" si="156"/>
        <v>0</v>
      </c>
      <c r="CI177" s="126">
        <f t="shared" si="157"/>
        <v>0</v>
      </c>
      <c r="CJ177" s="126">
        <f t="shared" si="158"/>
        <v>0</v>
      </c>
      <c r="CK177" s="126">
        <f t="shared" si="159"/>
        <v>-312.5</v>
      </c>
      <c r="CL177" s="126">
        <f t="shared" si="160"/>
        <v>0</v>
      </c>
      <c r="CM177" s="126">
        <f t="shared" si="161"/>
        <v>0</v>
      </c>
      <c r="CN177" s="126">
        <f t="shared" si="162"/>
        <v>0</v>
      </c>
      <c r="CO177" s="126">
        <f t="shared" si="163"/>
        <v>0</v>
      </c>
      <c r="CP177" s="126">
        <f t="shared" si="164"/>
        <v>-375</v>
      </c>
      <c r="CQ177" s="126">
        <f t="shared" si="165"/>
        <v>0</v>
      </c>
      <c r="CR177" s="126">
        <f t="shared" si="166"/>
        <v>0</v>
      </c>
      <c r="CS177" s="126">
        <f t="shared" si="167"/>
        <v>0</v>
      </c>
      <c r="CT177" s="126">
        <f t="shared" si="168"/>
        <v>0</v>
      </c>
      <c r="CU177" s="126">
        <f t="shared" si="169"/>
        <v>-437.5</v>
      </c>
      <c r="CV177" s="126">
        <f t="shared" si="170"/>
        <v>0</v>
      </c>
      <c r="CW177" s="126">
        <f t="shared" si="171"/>
        <v>0</v>
      </c>
      <c r="CX177" s="126">
        <f t="shared" si="172"/>
        <v>0</v>
      </c>
      <c r="CY177" s="126">
        <f t="shared" si="173"/>
        <v>0</v>
      </c>
      <c r="CZ177" s="126">
        <f t="shared" si="174"/>
        <v>-500</v>
      </c>
      <c r="DA177" s="126">
        <f t="shared" si="175"/>
        <v>0</v>
      </c>
      <c r="DB177" s="126">
        <f t="shared" si="176"/>
        <v>0</v>
      </c>
      <c r="DC177" s="126">
        <f t="shared" si="177"/>
        <v>0</v>
      </c>
      <c r="DD177" s="126">
        <f t="shared" si="178"/>
        <v>0</v>
      </c>
      <c r="DE177" s="126">
        <f t="shared" si="179"/>
        <v>-562.5</v>
      </c>
      <c r="DF177" s="126">
        <f t="shared" si="180"/>
        <v>0</v>
      </c>
      <c r="DG177" s="126">
        <f t="shared" si="181"/>
        <v>0</v>
      </c>
      <c r="DH177" s="126">
        <f t="shared" si="182"/>
        <v>0</v>
      </c>
      <c r="DI177" s="126">
        <f t="shared" si="183"/>
        <v>0</v>
      </c>
      <c r="DJ177" s="126">
        <f t="shared" si="184"/>
        <v>-625</v>
      </c>
      <c r="DK177" s="126">
        <f t="shared" si="185"/>
        <v>0</v>
      </c>
      <c r="DL177" s="126">
        <f t="shared" si="186"/>
        <v>0</v>
      </c>
      <c r="DM177" s="126">
        <f t="shared" si="187"/>
        <v>0</v>
      </c>
      <c r="DN177" s="126">
        <f t="shared" si="188"/>
        <v>0</v>
      </c>
      <c r="DO177" s="126">
        <f t="shared" si="189"/>
        <v>-687.5</v>
      </c>
      <c r="DP177" s="126">
        <f t="shared" si="190"/>
        <v>0</v>
      </c>
      <c r="DQ177" s="126">
        <f t="shared" si="191"/>
        <v>0</v>
      </c>
      <c r="DR177" s="126">
        <f t="shared" si="192"/>
        <v>0</v>
      </c>
      <c r="DS177" s="126">
        <f t="shared" si="193"/>
        <v>0</v>
      </c>
      <c r="DT177" s="126">
        <f t="shared" si="194"/>
        <v>-750</v>
      </c>
      <c r="DU177" s="126">
        <f t="shared" si="195"/>
        <v>0</v>
      </c>
      <c r="DV177" s="126">
        <f t="shared" si="196"/>
        <v>0</v>
      </c>
      <c r="DW177" s="126">
        <f t="shared" si="197"/>
        <v>0</v>
      </c>
    </row>
    <row r="178" spans="1:127" customFormat="1" ht="15" customHeight="1" x14ac:dyDescent="0.2">
      <c r="A178" s="168" t="s">
        <v>291</v>
      </c>
      <c r="B178" s="169" t="s">
        <v>263</v>
      </c>
      <c r="C178" s="169" t="s">
        <v>506</v>
      </c>
      <c r="D178" s="169" t="s">
        <v>314</v>
      </c>
      <c r="E178" s="169">
        <v>0</v>
      </c>
      <c r="F178" s="154">
        <v>39</v>
      </c>
      <c r="G178" s="155">
        <v>0</v>
      </c>
      <c r="H178" s="153">
        <v>0</v>
      </c>
      <c r="I178" s="153"/>
      <c r="J178" s="151" t="s">
        <v>266</v>
      </c>
      <c r="K178" s="151">
        <v>8.3333333333333329E-2</v>
      </c>
      <c r="L178" s="151">
        <v>8.3333333333333329E-2</v>
      </c>
      <c r="M178" s="151">
        <v>8.3333333333333329E-2</v>
      </c>
      <c r="N178" s="151">
        <v>8.3333333333333329E-2</v>
      </c>
      <c r="O178" s="151">
        <v>8.3333333333333329E-2</v>
      </c>
      <c r="P178" s="151">
        <v>8.3333333333333329E-2</v>
      </c>
      <c r="Q178" s="151">
        <v>8.3333333333333329E-2</v>
      </c>
      <c r="R178" s="151">
        <v>8.3333333333333329E-2</v>
      </c>
      <c r="S178" s="151">
        <v>8.3333333333333329E-2</v>
      </c>
      <c r="T178" s="151">
        <v>8.3333333333333329E-2</v>
      </c>
      <c r="U178" s="151">
        <v>8.3333333333333329E-2</v>
      </c>
      <c r="V178" s="151">
        <v>8.3333333333333329E-2</v>
      </c>
      <c r="W178" s="152">
        <v>1</v>
      </c>
      <c r="X178" s="157">
        <v>0</v>
      </c>
      <c r="Y178" s="157">
        <v>0</v>
      </c>
      <c r="Z178" s="157">
        <v>0</v>
      </c>
      <c r="AA178" s="157">
        <v>0</v>
      </c>
      <c r="AB178" s="157">
        <v>0</v>
      </c>
      <c r="AC178" s="157">
        <v>0</v>
      </c>
      <c r="AD178" s="157">
        <v>0</v>
      </c>
      <c r="AE178" s="157">
        <v>0</v>
      </c>
      <c r="AF178" s="157">
        <v>0</v>
      </c>
      <c r="AG178" s="157">
        <v>0</v>
      </c>
      <c r="AH178" s="157">
        <v>0</v>
      </c>
      <c r="AI178" s="157">
        <v>0</v>
      </c>
      <c r="AJ178" s="151"/>
      <c r="AK178" s="151"/>
      <c r="AL178" s="151"/>
      <c r="AM178" s="151"/>
      <c r="AN178" s="151"/>
      <c r="AO178" s="151"/>
      <c r="AP178" s="151"/>
      <c r="AQ178" s="151">
        <v>1</v>
      </c>
      <c r="AR178" s="151"/>
      <c r="AS178" s="152">
        <v>1</v>
      </c>
      <c r="AT178" s="159">
        <v>0</v>
      </c>
      <c r="AU178" s="159">
        <v>0</v>
      </c>
      <c r="AV178" s="159">
        <v>0</v>
      </c>
      <c r="AW178" s="159">
        <v>0</v>
      </c>
      <c r="AX178" s="159">
        <v>0</v>
      </c>
      <c r="AY178" s="159">
        <v>0</v>
      </c>
      <c r="AZ178" s="159">
        <v>0</v>
      </c>
      <c r="BA178" s="159">
        <v>0</v>
      </c>
      <c r="BB178" s="159">
        <v>0</v>
      </c>
      <c r="BC178" s="159">
        <v>0</v>
      </c>
      <c r="BD178" s="160">
        <v>0</v>
      </c>
      <c r="BE178" s="160">
        <v>0</v>
      </c>
      <c r="BF178" s="160">
        <v>0</v>
      </c>
      <c r="BG178" s="160">
        <v>0</v>
      </c>
      <c r="BH178" s="160">
        <v>0</v>
      </c>
      <c r="BI178" s="151">
        <v>0</v>
      </c>
      <c r="BJ178" s="122"/>
      <c r="BK178" s="122"/>
      <c r="BL178" s="122"/>
      <c r="BM178" s="122"/>
      <c r="BN178" s="122"/>
      <c r="BO178" s="122">
        <f t="shared" si="201"/>
        <v>0</v>
      </c>
      <c r="BP178" s="126">
        <f t="shared" si="138"/>
        <v>0</v>
      </c>
      <c r="BQ178" s="126">
        <f t="shared" si="139"/>
        <v>0</v>
      </c>
      <c r="BR178" s="126">
        <f t="shared" si="140"/>
        <v>0</v>
      </c>
      <c r="BS178" s="126">
        <f t="shared" si="141"/>
        <v>0</v>
      </c>
      <c r="BT178" s="126">
        <f t="shared" si="142"/>
        <v>0</v>
      </c>
      <c r="BU178" s="126">
        <f t="shared" si="143"/>
        <v>0</v>
      </c>
      <c r="BV178" s="126">
        <f t="shared" si="144"/>
        <v>0</v>
      </c>
      <c r="BW178" s="126">
        <f t="shared" si="145"/>
        <v>0</v>
      </c>
      <c r="BX178" s="126">
        <f t="shared" si="146"/>
        <v>0</v>
      </c>
      <c r="BY178" s="126">
        <f t="shared" si="147"/>
        <v>0</v>
      </c>
      <c r="BZ178" s="126">
        <f t="shared" si="148"/>
        <v>0</v>
      </c>
      <c r="CA178" s="126">
        <f t="shared" si="149"/>
        <v>0</v>
      </c>
      <c r="CB178" s="126">
        <f t="shared" si="150"/>
        <v>0</v>
      </c>
      <c r="CC178" s="126">
        <f t="shared" si="151"/>
        <v>0</v>
      </c>
      <c r="CD178" s="126">
        <f t="shared" si="152"/>
        <v>0</v>
      </c>
      <c r="CE178" s="126">
        <f t="shared" si="153"/>
        <v>0</v>
      </c>
      <c r="CF178" s="126">
        <f t="shared" si="154"/>
        <v>0</v>
      </c>
      <c r="CG178" s="126">
        <f t="shared" si="155"/>
        <v>0</v>
      </c>
      <c r="CH178" s="126">
        <f t="shared" si="156"/>
        <v>0</v>
      </c>
      <c r="CI178" s="126">
        <f t="shared" si="157"/>
        <v>0</v>
      </c>
      <c r="CJ178" s="126">
        <f t="shared" si="158"/>
        <v>0</v>
      </c>
      <c r="CK178" s="126">
        <f t="shared" si="159"/>
        <v>0</v>
      </c>
      <c r="CL178" s="126">
        <f t="shared" si="160"/>
        <v>0</v>
      </c>
      <c r="CM178" s="126">
        <f t="shared" si="161"/>
        <v>0</v>
      </c>
      <c r="CN178" s="126">
        <f t="shared" si="162"/>
        <v>0</v>
      </c>
      <c r="CO178" s="126">
        <f t="shared" si="163"/>
        <v>0</v>
      </c>
      <c r="CP178" s="126">
        <f t="shared" si="164"/>
        <v>0</v>
      </c>
      <c r="CQ178" s="126">
        <f t="shared" si="165"/>
        <v>0</v>
      </c>
      <c r="CR178" s="126">
        <f t="shared" si="166"/>
        <v>0</v>
      </c>
      <c r="CS178" s="126">
        <f t="shared" si="167"/>
        <v>0</v>
      </c>
      <c r="CT178" s="126">
        <f t="shared" si="168"/>
        <v>0</v>
      </c>
      <c r="CU178" s="126">
        <f t="shared" si="169"/>
        <v>0</v>
      </c>
      <c r="CV178" s="126">
        <f t="shared" si="170"/>
        <v>0</v>
      </c>
      <c r="CW178" s="126">
        <f t="shared" si="171"/>
        <v>0</v>
      </c>
      <c r="CX178" s="126">
        <f t="shared" si="172"/>
        <v>0</v>
      </c>
      <c r="CY178" s="126">
        <f t="shared" si="173"/>
        <v>0</v>
      </c>
      <c r="CZ178" s="126">
        <f t="shared" si="174"/>
        <v>0</v>
      </c>
      <c r="DA178" s="126">
        <f t="shared" si="175"/>
        <v>0</v>
      </c>
      <c r="DB178" s="126">
        <f t="shared" si="176"/>
        <v>0</v>
      </c>
      <c r="DC178" s="126">
        <f t="shared" si="177"/>
        <v>0</v>
      </c>
      <c r="DD178" s="126">
        <f t="shared" si="178"/>
        <v>0</v>
      </c>
      <c r="DE178" s="126">
        <f t="shared" si="179"/>
        <v>0</v>
      </c>
      <c r="DF178" s="126">
        <f t="shared" si="180"/>
        <v>0</v>
      </c>
      <c r="DG178" s="126">
        <f t="shared" si="181"/>
        <v>0</v>
      </c>
      <c r="DH178" s="126">
        <f t="shared" si="182"/>
        <v>0</v>
      </c>
      <c r="DI178" s="126">
        <f t="shared" si="183"/>
        <v>0</v>
      </c>
      <c r="DJ178" s="126">
        <f t="shared" si="184"/>
        <v>0</v>
      </c>
      <c r="DK178" s="126">
        <f t="shared" si="185"/>
        <v>0</v>
      </c>
      <c r="DL178" s="126">
        <f t="shared" si="186"/>
        <v>0</v>
      </c>
      <c r="DM178" s="126">
        <f t="shared" si="187"/>
        <v>0</v>
      </c>
      <c r="DN178" s="126">
        <f t="shared" si="188"/>
        <v>0</v>
      </c>
      <c r="DO178" s="126">
        <f t="shared" si="189"/>
        <v>0</v>
      </c>
      <c r="DP178" s="126">
        <f t="shared" si="190"/>
        <v>0</v>
      </c>
      <c r="DQ178" s="126">
        <f t="shared" si="191"/>
        <v>0</v>
      </c>
      <c r="DR178" s="126">
        <f t="shared" si="192"/>
        <v>0</v>
      </c>
      <c r="DS178" s="126">
        <f t="shared" si="193"/>
        <v>0</v>
      </c>
      <c r="DT178" s="126">
        <f t="shared" si="194"/>
        <v>0</v>
      </c>
      <c r="DU178" s="126">
        <f t="shared" si="195"/>
        <v>0</v>
      </c>
      <c r="DV178" s="126">
        <f t="shared" si="196"/>
        <v>0</v>
      </c>
      <c r="DW178" s="126">
        <f t="shared" si="197"/>
        <v>0</v>
      </c>
    </row>
    <row r="179" spans="1:127" customFormat="1" ht="15" customHeight="1" x14ac:dyDescent="0.2">
      <c r="A179" s="168" t="s">
        <v>291</v>
      </c>
      <c r="B179" s="169" t="s">
        <v>263</v>
      </c>
      <c r="C179" s="169" t="s">
        <v>192</v>
      </c>
      <c r="D179" s="169" t="s">
        <v>314</v>
      </c>
      <c r="E179" s="169">
        <v>21.5</v>
      </c>
      <c r="F179" s="154">
        <v>39</v>
      </c>
      <c r="G179" s="155">
        <v>-838.5</v>
      </c>
      <c r="H179" s="153">
        <v>-838.5</v>
      </c>
      <c r="I179" s="153"/>
      <c r="J179" s="151" t="s">
        <v>266</v>
      </c>
      <c r="K179" s="151">
        <v>8.3333333333333329E-2</v>
      </c>
      <c r="L179" s="151">
        <v>8.3333333333333329E-2</v>
      </c>
      <c r="M179" s="151">
        <v>8.3333333333333329E-2</v>
      </c>
      <c r="N179" s="151">
        <v>8.3333333333333329E-2</v>
      </c>
      <c r="O179" s="151">
        <v>8.3333333333333329E-2</v>
      </c>
      <c r="P179" s="151">
        <v>8.3333333333333329E-2</v>
      </c>
      <c r="Q179" s="151">
        <v>8.3333333333333329E-2</v>
      </c>
      <c r="R179" s="151">
        <v>8.3333333333333329E-2</v>
      </c>
      <c r="S179" s="151">
        <v>8.3333333333333329E-2</v>
      </c>
      <c r="T179" s="151">
        <v>8.3333333333333329E-2</v>
      </c>
      <c r="U179" s="151">
        <v>8.3333333333333329E-2</v>
      </c>
      <c r="V179" s="151">
        <v>8.3333333333333329E-2</v>
      </c>
      <c r="W179" s="152">
        <v>1</v>
      </c>
      <c r="X179" s="157">
        <v>-69.875</v>
      </c>
      <c r="Y179" s="157">
        <v>-69.875</v>
      </c>
      <c r="Z179" s="157">
        <v>-69.875</v>
      </c>
      <c r="AA179" s="157">
        <v>-69.875</v>
      </c>
      <c r="AB179" s="157">
        <v>-69.875</v>
      </c>
      <c r="AC179" s="157">
        <v>-69.875</v>
      </c>
      <c r="AD179" s="157">
        <v>-69.875</v>
      </c>
      <c r="AE179" s="157">
        <v>-69.875</v>
      </c>
      <c r="AF179" s="157">
        <v>-69.875</v>
      </c>
      <c r="AG179" s="157">
        <v>-69.875</v>
      </c>
      <c r="AH179" s="157">
        <v>-69.875</v>
      </c>
      <c r="AI179" s="157">
        <v>-69.875</v>
      </c>
      <c r="AJ179" s="151"/>
      <c r="AK179" s="151"/>
      <c r="AL179" s="151"/>
      <c r="AM179" s="151"/>
      <c r="AN179" s="151"/>
      <c r="AO179" s="151">
        <v>1</v>
      </c>
      <c r="AP179" s="151"/>
      <c r="AQ179" s="151"/>
      <c r="AR179" s="151"/>
      <c r="AS179" s="152">
        <v>1</v>
      </c>
      <c r="AT179" s="159">
        <v>0</v>
      </c>
      <c r="AU179" s="159">
        <v>0</v>
      </c>
      <c r="AV179" s="159">
        <v>0</v>
      </c>
      <c r="AW179" s="159">
        <v>0</v>
      </c>
      <c r="AX179" s="159">
        <v>0</v>
      </c>
      <c r="AY179" s="159">
        <v>-838.5</v>
      </c>
      <c r="AZ179" s="159">
        <v>0</v>
      </c>
      <c r="BA179" s="159">
        <v>0</v>
      </c>
      <c r="BB179" s="159">
        <v>0</v>
      </c>
      <c r="BC179" s="159">
        <v>-838.5</v>
      </c>
      <c r="BD179" s="160">
        <v>0</v>
      </c>
      <c r="BE179" s="160">
        <v>-838.5</v>
      </c>
      <c r="BF179" s="160">
        <v>0</v>
      </c>
      <c r="BG179" s="160">
        <v>0</v>
      </c>
      <c r="BH179" s="160">
        <v>0</v>
      </c>
      <c r="BI179" s="151">
        <v>0</v>
      </c>
      <c r="BJ179" s="122"/>
      <c r="BK179" s="122"/>
      <c r="BL179" s="122"/>
      <c r="BM179" s="122"/>
      <c r="BN179" s="122"/>
      <c r="BO179" s="122">
        <f t="shared" si="201"/>
        <v>698.75</v>
      </c>
      <c r="BP179" s="126">
        <f t="shared" si="138"/>
        <v>0</v>
      </c>
      <c r="BQ179" s="126">
        <f t="shared" si="139"/>
        <v>-69.875</v>
      </c>
      <c r="BR179" s="126">
        <f t="shared" si="140"/>
        <v>0</v>
      </c>
      <c r="BS179" s="126">
        <f t="shared" si="141"/>
        <v>0</v>
      </c>
      <c r="BT179" s="126">
        <f t="shared" si="142"/>
        <v>0</v>
      </c>
      <c r="BU179" s="126">
        <f t="shared" si="143"/>
        <v>0</v>
      </c>
      <c r="BV179" s="126">
        <f t="shared" si="144"/>
        <v>-139.75</v>
      </c>
      <c r="BW179" s="126">
        <f t="shared" si="145"/>
        <v>0</v>
      </c>
      <c r="BX179" s="126">
        <f t="shared" si="146"/>
        <v>0</v>
      </c>
      <c r="BY179" s="126">
        <f t="shared" si="147"/>
        <v>0</v>
      </c>
      <c r="BZ179" s="126">
        <f t="shared" si="148"/>
        <v>0</v>
      </c>
      <c r="CA179" s="126">
        <f t="shared" si="149"/>
        <v>-209.625</v>
      </c>
      <c r="CB179" s="126">
        <f t="shared" si="150"/>
        <v>0</v>
      </c>
      <c r="CC179" s="126">
        <f t="shared" si="151"/>
        <v>0</v>
      </c>
      <c r="CD179" s="126">
        <f t="shared" si="152"/>
        <v>0</v>
      </c>
      <c r="CE179" s="126">
        <f t="shared" si="153"/>
        <v>0</v>
      </c>
      <c r="CF179" s="126">
        <f t="shared" si="154"/>
        <v>-279.5</v>
      </c>
      <c r="CG179" s="126">
        <f t="shared" si="155"/>
        <v>0</v>
      </c>
      <c r="CH179" s="126">
        <f t="shared" si="156"/>
        <v>0</v>
      </c>
      <c r="CI179" s="126">
        <f t="shared" si="157"/>
        <v>0</v>
      </c>
      <c r="CJ179" s="126">
        <f t="shared" si="158"/>
        <v>0</v>
      </c>
      <c r="CK179" s="126">
        <f t="shared" si="159"/>
        <v>-349.375</v>
      </c>
      <c r="CL179" s="126">
        <f t="shared" si="160"/>
        <v>0</v>
      </c>
      <c r="CM179" s="126">
        <f t="shared" si="161"/>
        <v>0</v>
      </c>
      <c r="CN179" s="126">
        <f t="shared" si="162"/>
        <v>0</v>
      </c>
      <c r="CO179" s="126">
        <f t="shared" si="163"/>
        <v>0</v>
      </c>
      <c r="CP179" s="126">
        <f t="shared" si="164"/>
        <v>-419.25</v>
      </c>
      <c r="CQ179" s="126">
        <f t="shared" si="165"/>
        <v>0</v>
      </c>
      <c r="CR179" s="126">
        <f t="shared" si="166"/>
        <v>0</v>
      </c>
      <c r="CS179" s="126">
        <f t="shared" si="167"/>
        <v>0</v>
      </c>
      <c r="CT179" s="126">
        <f t="shared" si="168"/>
        <v>0</v>
      </c>
      <c r="CU179" s="126">
        <f t="shared" si="169"/>
        <v>-489.125</v>
      </c>
      <c r="CV179" s="126">
        <f t="shared" si="170"/>
        <v>0</v>
      </c>
      <c r="CW179" s="126">
        <f t="shared" si="171"/>
        <v>0</v>
      </c>
      <c r="CX179" s="126">
        <f t="shared" si="172"/>
        <v>0</v>
      </c>
      <c r="CY179" s="126">
        <f t="shared" si="173"/>
        <v>0</v>
      </c>
      <c r="CZ179" s="126">
        <f t="shared" si="174"/>
        <v>-559</v>
      </c>
      <c r="DA179" s="126">
        <f t="shared" si="175"/>
        <v>0</v>
      </c>
      <c r="DB179" s="126">
        <f t="shared" si="176"/>
        <v>0</v>
      </c>
      <c r="DC179" s="126">
        <f t="shared" si="177"/>
        <v>0</v>
      </c>
      <c r="DD179" s="126">
        <f t="shared" si="178"/>
        <v>0</v>
      </c>
      <c r="DE179" s="126">
        <f t="shared" si="179"/>
        <v>-628.875</v>
      </c>
      <c r="DF179" s="126">
        <f t="shared" si="180"/>
        <v>0</v>
      </c>
      <c r="DG179" s="126">
        <f t="shared" si="181"/>
        <v>0</v>
      </c>
      <c r="DH179" s="126">
        <f t="shared" si="182"/>
        <v>0</v>
      </c>
      <c r="DI179" s="126">
        <f t="shared" si="183"/>
        <v>0</v>
      </c>
      <c r="DJ179" s="126">
        <f t="shared" si="184"/>
        <v>-698.75</v>
      </c>
      <c r="DK179" s="126">
        <f t="shared" si="185"/>
        <v>0</v>
      </c>
      <c r="DL179" s="126">
        <f t="shared" si="186"/>
        <v>0</v>
      </c>
      <c r="DM179" s="126">
        <f t="shared" si="187"/>
        <v>0</v>
      </c>
      <c r="DN179" s="126">
        <f t="shared" si="188"/>
        <v>0</v>
      </c>
      <c r="DO179" s="126">
        <f t="shared" si="189"/>
        <v>-768.625</v>
      </c>
      <c r="DP179" s="126">
        <f t="shared" si="190"/>
        <v>0</v>
      </c>
      <c r="DQ179" s="126">
        <f t="shared" si="191"/>
        <v>0</v>
      </c>
      <c r="DR179" s="126">
        <f t="shared" si="192"/>
        <v>0</v>
      </c>
      <c r="DS179" s="126">
        <f t="shared" si="193"/>
        <v>0</v>
      </c>
      <c r="DT179" s="126">
        <f t="shared" si="194"/>
        <v>-838.5</v>
      </c>
      <c r="DU179" s="126">
        <f t="shared" si="195"/>
        <v>0</v>
      </c>
      <c r="DV179" s="126">
        <f t="shared" si="196"/>
        <v>0</v>
      </c>
      <c r="DW179" s="126">
        <f t="shared" si="197"/>
        <v>0</v>
      </c>
    </row>
    <row r="180" spans="1:127" customFormat="1" ht="15" customHeight="1" x14ac:dyDescent="0.2">
      <c r="A180" s="178" t="s">
        <v>507</v>
      </c>
      <c r="B180" s="151" t="s">
        <v>321</v>
      </c>
      <c r="C180" s="151" t="s">
        <v>508</v>
      </c>
      <c r="D180" s="177" t="s">
        <v>265</v>
      </c>
      <c r="E180" s="177">
        <v>0</v>
      </c>
      <c r="F180" s="177">
        <v>-3246.72</v>
      </c>
      <c r="G180" s="155">
        <v>0</v>
      </c>
      <c r="H180" s="153">
        <v>0</v>
      </c>
      <c r="I180" s="153"/>
      <c r="J180" s="187"/>
      <c r="K180" s="151">
        <v>8.3333333333333329E-2</v>
      </c>
      <c r="L180" s="151">
        <v>8.3333333333333329E-2</v>
      </c>
      <c r="M180" s="151">
        <v>8.3333333333333329E-2</v>
      </c>
      <c r="N180" s="151">
        <v>8.3333333333333329E-2</v>
      </c>
      <c r="O180" s="151">
        <v>8.3333333333333329E-2</v>
      </c>
      <c r="P180" s="151">
        <v>8.3333333333333329E-2</v>
      </c>
      <c r="Q180" s="151">
        <v>8.3333333333333329E-2</v>
      </c>
      <c r="R180" s="151">
        <v>8.3333333333333329E-2</v>
      </c>
      <c r="S180" s="151">
        <v>8.3333333333333329E-2</v>
      </c>
      <c r="T180" s="151">
        <v>8.3333333333333329E-2</v>
      </c>
      <c r="U180" s="151">
        <v>8.3333333333333329E-2</v>
      </c>
      <c r="V180" s="151">
        <v>8.3333333333333329E-2</v>
      </c>
      <c r="W180" s="152">
        <v>1</v>
      </c>
      <c r="X180" s="157">
        <v>0</v>
      </c>
      <c r="Y180" s="157">
        <v>0</v>
      </c>
      <c r="Z180" s="157">
        <v>0</v>
      </c>
      <c r="AA180" s="157">
        <v>0</v>
      </c>
      <c r="AB180" s="157">
        <v>0</v>
      </c>
      <c r="AC180" s="157">
        <v>0</v>
      </c>
      <c r="AD180" s="157">
        <v>0</v>
      </c>
      <c r="AE180" s="157">
        <v>0</v>
      </c>
      <c r="AF180" s="157">
        <v>0</v>
      </c>
      <c r="AG180" s="157">
        <v>0</v>
      </c>
      <c r="AH180" s="157">
        <v>0</v>
      </c>
      <c r="AI180" s="157">
        <v>0</v>
      </c>
      <c r="AJ180" s="151"/>
      <c r="AK180" s="151"/>
      <c r="AL180" s="151"/>
      <c r="AM180" s="151"/>
      <c r="AN180" s="151"/>
      <c r="AO180" s="151">
        <v>1</v>
      </c>
      <c r="AP180" s="151"/>
      <c r="AQ180" s="151"/>
      <c r="AR180" s="151"/>
      <c r="AS180" s="152">
        <v>1</v>
      </c>
      <c r="AT180" s="159">
        <v>0</v>
      </c>
      <c r="AU180" s="159">
        <v>0</v>
      </c>
      <c r="AV180" s="159">
        <v>0</v>
      </c>
      <c r="AW180" s="159">
        <v>0</v>
      </c>
      <c r="AX180" s="159">
        <v>0</v>
      </c>
      <c r="AY180" s="159">
        <v>0</v>
      </c>
      <c r="AZ180" s="159">
        <v>0</v>
      </c>
      <c r="BA180" s="159">
        <v>0</v>
      </c>
      <c r="BB180" s="159">
        <v>0</v>
      </c>
      <c r="BC180" s="159">
        <v>0</v>
      </c>
      <c r="BD180" s="160">
        <v>0</v>
      </c>
      <c r="BE180" s="160">
        <v>0</v>
      </c>
      <c r="BF180" s="160">
        <v>0</v>
      </c>
      <c r="BG180" s="160">
        <v>0</v>
      </c>
      <c r="BH180" s="160">
        <v>0</v>
      </c>
      <c r="BI180" s="151">
        <v>61359500</v>
      </c>
      <c r="BJ180" s="122"/>
      <c r="BK180" s="122"/>
      <c r="BL180" s="122"/>
      <c r="BM180" s="122"/>
      <c r="BN180" s="122"/>
      <c r="BO180" s="122">
        <f t="shared" si="201"/>
        <v>0</v>
      </c>
      <c r="BP180" s="126">
        <f t="shared" si="138"/>
        <v>0</v>
      </c>
      <c r="BQ180" s="126">
        <f t="shared" si="139"/>
        <v>0</v>
      </c>
      <c r="BR180" s="126">
        <f t="shared" si="140"/>
        <v>0</v>
      </c>
      <c r="BS180" s="126">
        <f t="shared" si="141"/>
        <v>0</v>
      </c>
      <c r="BT180" s="126">
        <f t="shared" si="142"/>
        <v>0</v>
      </c>
      <c r="BU180" s="126">
        <f t="shared" si="143"/>
        <v>0</v>
      </c>
      <c r="BV180" s="126">
        <f t="shared" si="144"/>
        <v>0</v>
      </c>
      <c r="BW180" s="126">
        <f t="shared" si="145"/>
        <v>0</v>
      </c>
      <c r="BX180" s="126">
        <f t="shared" si="146"/>
        <v>0</v>
      </c>
      <c r="BY180" s="126">
        <f t="shared" si="147"/>
        <v>0</v>
      </c>
      <c r="BZ180" s="126">
        <f t="shared" si="148"/>
        <v>0</v>
      </c>
      <c r="CA180" s="126">
        <f t="shared" si="149"/>
        <v>0</v>
      </c>
      <c r="CB180" s="126">
        <f t="shared" si="150"/>
        <v>0</v>
      </c>
      <c r="CC180" s="126">
        <f t="shared" si="151"/>
        <v>0</v>
      </c>
      <c r="CD180" s="126">
        <f t="shared" si="152"/>
        <v>0</v>
      </c>
      <c r="CE180" s="126">
        <f t="shared" si="153"/>
        <v>0</v>
      </c>
      <c r="CF180" s="126">
        <f t="shared" si="154"/>
        <v>0</v>
      </c>
      <c r="CG180" s="126">
        <f t="shared" si="155"/>
        <v>0</v>
      </c>
      <c r="CH180" s="126">
        <f t="shared" si="156"/>
        <v>0</v>
      </c>
      <c r="CI180" s="126">
        <f t="shared" si="157"/>
        <v>0</v>
      </c>
      <c r="CJ180" s="126">
        <f t="shared" si="158"/>
        <v>0</v>
      </c>
      <c r="CK180" s="126">
        <f t="shared" si="159"/>
        <v>0</v>
      </c>
      <c r="CL180" s="126">
        <f t="shared" si="160"/>
        <v>0</v>
      </c>
      <c r="CM180" s="126">
        <f t="shared" si="161"/>
        <v>0</v>
      </c>
      <c r="CN180" s="126">
        <f t="shared" si="162"/>
        <v>0</v>
      </c>
      <c r="CO180" s="126">
        <f t="shared" si="163"/>
        <v>0</v>
      </c>
      <c r="CP180" s="126">
        <f t="shared" si="164"/>
        <v>0</v>
      </c>
      <c r="CQ180" s="126">
        <f t="shared" si="165"/>
        <v>0</v>
      </c>
      <c r="CR180" s="126">
        <f t="shared" si="166"/>
        <v>0</v>
      </c>
      <c r="CS180" s="126">
        <f t="shared" si="167"/>
        <v>0</v>
      </c>
      <c r="CT180" s="126">
        <f t="shared" si="168"/>
        <v>0</v>
      </c>
      <c r="CU180" s="126">
        <f t="shared" si="169"/>
        <v>0</v>
      </c>
      <c r="CV180" s="126">
        <f t="shared" si="170"/>
        <v>0</v>
      </c>
      <c r="CW180" s="126">
        <f t="shared" si="171"/>
        <v>0</v>
      </c>
      <c r="CX180" s="126">
        <f t="shared" si="172"/>
        <v>0</v>
      </c>
      <c r="CY180" s="126">
        <f t="shared" si="173"/>
        <v>0</v>
      </c>
      <c r="CZ180" s="126">
        <f t="shared" si="174"/>
        <v>0</v>
      </c>
      <c r="DA180" s="126">
        <f t="shared" si="175"/>
        <v>0</v>
      </c>
      <c r="DB180" s="126">
        <f t="shared" si="176"/>
        <v>0</v>
      </c>
      <c r="DC180" s="126">
        <f t="shared" si="177"/>
        <v>0</v>
      </c>
      <c r="DD180" s="126">
        <f t="shared" si="178"/>
        <v>0</v>
      </c>
      <c r="DE180" s="126">
        <f t="shared" si="179"/>
        <v>0</v>
      </c>
      <c r="DF180" s="126">
        <f t="shared" si="180"/>
        <v>0</v>
      </c>
      <c r="DG180" s="126">
        <f t="shared" si="181"/>
        <v>0</v>
      </c>
      <c r="DH180" s="126">
        <f t="shared" si="182"/>
        <v>0</v>
      </c>
      <c r="DI180" s="126">
        <f t="shared" si="183"/>
        <v>0</v>
      </c>
      <c r="DJ180" s="126">
        <f t="shared" si="184"/>
        <v>0</v>
      </c>
      <c r="DK180" s="126">
        <f t="shared" si="185"/>
        <v>0</v>
      </c>
      <c r="DL180" s="126">
        <f t="shared" si="186"/>
        <v>0</v>
      </c>
      <c r="DM180" s="126">
        <f t="shared" si="187"/>
        <v>0</v>
      </c>
      <c r="DN180" s="126">
        <f t="shared" si="188"/>
        <v>0</v>
      </c>
      <c r="DO180" s="126">
        <f t="shared" si="189"/>
        <v>0</v>
      </c>
      <c r="DP180" s="126">
        <f t="shared" si="190"/>
        <v>0</v>
      </c>
      <c r="DQ180" s="126">
        <f t="shared" si="191"/>
        <v>0</v>
      </c>
      <c r="DR180" s="126">
        <f t="shared" si="192"/>
        <v>0</v>
      </c>
      <c r="DS180" s="126">
        <f t="shared" si="193"/>
        <v>0</v>
      </c>
      <c r="DT180" s="126">
        <f t="shared" si="194"/>
        <v>0</v>
      </c>
      <c r="DU180" s="126">
        <f t="shared" si="195"/>
        <v>0</v>
      </c>
      <c r="DV180" s="126">
        <f t="shared" si="196"/>
        <v>0</v>
      </c>
      <c r="DW180" s="126">
        <f t="shared" si="197"/>
        <v>0</v>
      </c>
    </row>
    <row r="181" spans="1:127" customFormat="1" ht="15" customHeight="1" x14ac:dyDescent="0.2">
      <c r="A181" s="178" t="s">
        <v>509</v>
      </c>
      <c r="B181" s="151" t="s">
        <v>321</v>
      </c>
      <c r="C181" s="151" t="s">
        <v>508</v>
      </c>
      <c r="D181" s="177" t="s">
        <v>265</v>
      </c>
      <c r="E181" s="177">
        <v>0</v>
      </c>
      <c r="F181" s="177">
        <v>-22465.919999999998</v>
      </c>
      <c r="G181" s="155">
        <v>0</v>
      </c>
      <c r="H181" s="153">
        <v>0</v>
      </c>
      <c r="I181" s="153"/>
      <c r="J181" s="187"/>
      <c r="K181" s="151">
        <v>8.3333333333333329E-2</v>
      </c>
      <c r="L181" s="151">
        <v>8.3333333333333329E-2</v>
      </c>
      <c r="M181" s="151">
        <v>8.3333333333333329E-2</v>
      </c>
      <c r="N181" s="151">
        <v>8.3333333333333329E-2</v>
      </c>
      <c r="O181" s="151">
        <v>8.3333333333333329E-2</v>
      </c>
      <c r="P181" s="151">
        <v>8.3333333333333329E-2</v>
      </c>
      <c r="Q181" s="151">
        <v>8.3333333333333329E-2</v>
      </c>
      <c r="R181" s="151">
        <v>8.3333333333333329E-2</v>
      </c>
      <c r="S181" s="151">
        <v>8.3333333333333329E-2</v>
      </c>
      <c r="T181" s="151">
        <v>8.3333333333333329E-2</v>
      </c>
      <c r="U181" s="151">
        <v>8.3333333333333329E-2</v>
      </c>
      <c r="V181" s="151">
        <v>8.3333333333333329E-2</v>
      </c>
      <c r="W181" s="152">
        <v>1</v>
      </c>
      <c r="X181" s="157">
        <v>0</v>
      </c>
      <c r="Y181" s="157">
        <v>0</v>
      </c>
      <c r="Z181" s="157">
        <v>0</v>
      </c>
      <c r="AA181" s="157">
        <v>0</v>
      </c>
      <c r="AB181" s="157">
        <v>0</v>
      </c>
      <c r="AC181" s="157">
        <v>0</v>
      </c>
      <c r="AD181" s="157">
        <v>0</v>
      </c>
      <c r="AE181" s="157">
        <v>0</v>
      </c>
      <c r="AF181" s="157">
        <v>0</v>
      </c>
      <c r="AG181" s="157">
        <v>0</v>
      </c>
      <c r="AH181" s="157">
        <v>0</v>
      </c>
      <c r="AI181" s="157">
        <v>0</v>
      </c>
      <c r="AJ181" s="151"/>
      <c r="AK181" s="151"/>
      <c r="AL181" s="151"/>
      <c r="AM181" s="151"/>
      <c r="AN181" s="151"/>
      <c r="AO181" s="151">
        <v>1</v>
      </c>
      <c r="AP181" s="151"/>
      <c r="AQ181" s="151"/>
      <c r="AR181" s="151"/>
      <c r="AS181" s="152">
        <v>1</v>
      </c>
      <c r="AT181" s="159">
        <v>0</v>
      </c>
      <c r="AU181" s="159">
        <v>0</v>
      </c>
      <c r="AV181" s="159">
        <v>0</v>
      </c>
      <c r="AW181" s="159">
        <v>0</v>
      </c>
      <c r="AX181" s="159">
        <v>0</v>
      </c>
      <c r="AY181" s="159">
        <v>0</v>
      </c>
      <c r="AZ181" s="159">
        <v>0</v>
      </c>
      <c r="BA181" s="159">
        <v>0</v>
      </c>
      <c r="BB181" s="159">
        <v>0</v>
      </c>
      <c r="BC181" s="159">
        <v>0</v>
      </c>
      <c r="BD181" s="160">
        <v>0</v>
      </c>
      <c r="BE181" s="160">
        <v>0</v>
      </c>
      <c r="BF181" s="160">
        <v>0</v>
      </c>
      <c r="BG181" s="160">
        <v>0</v>
      </c>
      <c r="BH181" s="160">
        <v>0</v>
      </c>
      <c r="BI181" s="151">
        <v>61359600</v>
      </c>
      <c r="BJ181" s="122"/>
      <c r="BK181" s="122"/>
      <c r="BL181" s="122"/>
      <c r="BM181" s="122"/>
      <c r="BN181" s="122"/>
      <c r="BO181" s="122">
        <f t="shared" si="201"/>
        <v>0</v>
      </c>
      <c r="BP181" s="126">
        <f t="shared" si="138"/>
        <v>0</v>
      </c>
      <c r="BQ181" s="126">
        <f t="shared" si="139"/>
        <v>0</v>
      </c>
      <c r="BR181" s="126">
        <f t="shared" si="140"/>
        <v>0</v>
      </c>
      <c r="BS181" s="126">
        <f t="shared" si="141"/>
        <v>0</v>
      </c>
      <c r="BT181" s="126">
        <f t="shared" si="142"/>
        <v>0</v>
      </c>
      <c r="BU181" s="126">
        <f t="shared" si="143"/>
        <v>0</v>
      </c>
      <c r="BV181" s="126">
        <f t="shared" si="144"/>
        <v>0</v>
      </c>
      <c r="BW181" s="126">
        <f t="shared" si="145"/>
        <v>0</v>
      </c>
      <c r="BX181" s="126">
        <f t="shared" si="146"/>
        <v>0</v>
      </c>
      <c r="BY181" s="126">
        <f t="shared" si="147"/>
        <v>0</v>
      </c>
      <c r="BZ181" s="126">
        <f t="shared" si="148"/>
        <v>0</v>
      </c>
      <c r="CA181" s="126">
        <f t="shared" si="149"/>
        <v>0</v>
      </c>
      <c r="CB181" s="126">
        <f t="shared" si="150"/>
        <v>0</v>
      </c>
      <c r="CC181" s="126">
        <f t="shared" si="151"/>
        <v>0</v>
      </c>
      <c r="CD181" s="126">
        <f t="shared" si="152"/>
        <v>0</v>
      </c>
      <c r="CE181" s="126">
        <f t="shared" si="153"/>
        <v>0</v>
      </c>
      <c r="CF181" s="126">
        <f t="shared" si="154"/>
        <v>0</v>
      </c>
      <c r="CG181" s="126">
        <f t="shared" si="155"/>
        <v>0</v>
      </c>
      <c r="CH181" s="126">
        <f t="shared" si="156"/>
        <v>0</v>
      </c>
      <c r="CI181" s="126">
        <f t="shared" si="157"/>
        <v>0</v>
      </c>
      <c r="CJ181" s="126">
        <f t="shared" si="158"/>
        <v>0</v>
      </c>
      <c r="CK181" s="126">
        <f t="shared" si="159"/>
        <v>0</v>
      </c>
      <c r="CL181" s="126">
        <f t="shared" si="160"/>
        <v>0</v>
      </c>
      <c r="CM181" s="126">
        <f t="shared" si="161"/>
        <v>0</v>
      </c>
      <c r="CN181" s="126">
        <f t="shared" si="162"/>
        <v>0</v>
      </c>
      <c r="CO181" s="126">
        <f t="shared" si="163"/>
        <v>0</v>
      </c>
      <c r="CP181" s="126">
        <f t="shared" si="164"/>
        <v>0</v>
      </c>
      <c r="CQ181" s="126">
        <f t="shared" si="165"/>
        <v>0</v>
      </c>
      <c r="CR181" s="126">
        <f t="shared" si="166"/>
        <v>0</v>
      </c>
      <c r="CS181" s="126">
        <f t="shared" si="167"/>
        <v>0</v>
      </c>
      <c r="CT181" s="126">
        <f t="shared" si="168"/>
        <v>0</v>
      </c>
      <c r="CU181" s="126">
        <f t="shared" si="169"/>
        <v>0</v>
      </c>
      <c r="CV181" s="126">
        <f t="shared" si="170"/>
        <v>0</v>
      </c>
      <c r="CW181" s="126">
        <f t="shared" si="171"/>
        <v>0</v>
      </c>
      <c r="CX181" s="126">
        <f t="shared" si="172"/>
        <v>0</v>
      </c>
      <c r="CY181" s="126">
        <f t="shared" si="173"/>
        <v>0</v>
      </c>
      <c r="CZ181" s="126">
        <f t="shared" si="174"/>
        <v>0</v>
      </c>
      <c r="DA181" s="126">
        <f t="shared" si="175"/>
        <v>0</v>
      </c>
      <c r="DB181" s="126">
        <f t="shared" si="176"/>
        <v>0</v>
      </c>
      <c r="DC181" s="126">
        <f t="shared" si="177"/>
        <v>0</v>
      </c>
      <c r="DD181" s="126">
        <f t="shared" si="178"/>
        <v>0</v>
      </c>
      <c r="DE181" s="126">
        <f t="shared" si="179"/>
        <v>0</v>
      </c>
      <c r="DF181" s="126">
        <f t="shared" si="180"/>
        <v>0</v>
      </c>
      <c r="DG181" s="126">
        <f t="shared" si="181"/>
        <v>0</v>
      </c>
      <c r="DH181" s="126">
        <f t="shared" si="182"/>
        <v>0</v>
      </c>
      <c r="DI181" s="126">
        <f t="shared" si="183"/>
        <v>0</v>
      </c>
      <c r="DJ181" s="126">
        <f t="shared" si="184"/>
        <v>0</v>
      </c>
      <c r="DK181" s="126">
        <f t="shared" si="185"/>
        <v>0</v>
      </c>
      <c r="DL181" s="126">
        <f t="shared" si="186"/>
        <v>0</v>
      </c>
      <c r="DM181" s="126">
        <f t="shared" si="187"/>
        <v>0</v>
      </c>
      <c r="DN181" s="126">
        <f t="shared" si="188"/>
        <v>0</v>
      </c>
      <c r="DO181" s="126">
        <f t="shared" si="189"/>
        <v>0</v>
      </c>
      <c r="DP181" s="126">
        <f t="shared" si="190"/>
        <v>0</v>
      </c>
      <c r="DQ181" s="126">
        <f t="shared" si="191"/>
        <v>0</v>
      </c>
      <c r="DR181" s="126">
        <f t="shared" si="192"/>
        <v>0</v>
      </c>
      <c r="DS181" s="126">
        <f t="shared" si="193"/>
        <v>0</v>
      </c>
      <c r="DT181" s="126">
        <f t="shared" si="194"/>
        <v>0</v>
      </c>
      <c r="DU181" s="126">
        <f t="shared" si="195"/>
        <v>0</v>
      </c>
      <c r="DV181" s="126">
        <f t="shared" si="196"/>
        <v>0</v>
      </c>
      <c r="DW181" s="126">
        <f t="shared" si="197"/>
        <v>0</v>
      </c>
    </row>
    <row r="182" spans="1:127" customFormat="1" ht="15" customHeight="1" x14ac:dyDescent="0.2">
      <c r="A182" s="178" t="s">
        <v>510</v>
      </c>
      <c r="B182" s="151" t="s">
        <v>321</v>
      </c>
      <c r="C182" s="151" t="s">
        <v>508</v>
      </c>
      <c r="D182" s="177" t="s">
        <v>265</v>
      </c>
      <c r="E182" s="177">
        <v>0</v>
      </c>
      <c r="F182" s="177">
        <v>-42553.32</v>
      </c>
      <c r="G182" s="155">
        <v>0</v>
      </c>
      <c r="H182" s="153">
        <v>0</v>
      </c>
      <c r="I182" s="153"/>
      <c r="J182" s="187"/>
      <c r="K182" s="151">
        <v>8.3333333333333329E-2</v>
      </c>
      <c r="L182" s="151">
        <v>8.3333333333333329E-2</v>
      </c>
      <c r="M182" s="151">
        <v>8.3333333333333329E-2</v>
      </c>
      <c r="N182" s="151">
        <v>8.3333333333333329E-2</v>
      </c>
      <c r="O182" s="151">
        <v>8.3333333333333329E-2</v>
      </c>
      <c r="P182" s="151">
        <v>8.3333333333333329E-2</v>
      </c>
      <c r="Q182" s="151">
        <v>8.3333333333333329E-2</v>
      </c>
      <c r="R182" s="151">
        <v>8.3333333333333329E-2</v>
      </c>
      <c r="S182" s="151">
        <v>8.3333333333333329E-2</v>
      </c>
      <c r="T182" s="151">
        <v>8.3333333333333329E-2</v>
      </c>
      <c r="U182" s="151">
        <v>8.3333333333333329E-2</v>
      </c>
      <c r="V182" s="151">
        <v>8.3333333333333329E-2</v>
      </c>
      <c r="W182" s="152">
        <v>1</v>
      </c>
      <c r="X182" s="157">
        <v>0</v>
      </c>
      <c r="Y182" s="157">
        <v>0</v>
      </c>
      <c r="Z182" s="157">
        <v>0</v>
      </c>
      <c r="AA182" s="157">
        <v>0</v>
      </c>
      <c r="AB182" s="157">
        <v>0</v>
      </c>
      <c r="AC182" s="157">
        <v>0</v>
      </c>
      <c r="AD182" s="157">
        <v>0</v>
      </c>
      <c r="AE182" s="157">
        <v>0</v>
      </c>
      <c r="AF182" s="157">
        <v>0</v>
      </c>
      <c r="AG182" s="157">
        <v>0</v>
      </c>
      <c r="AH182" s="157">
        <v>0</v>
      </c>
      <c r="AI182" s="157">
        <v>0</v>
      </c>
      <c r="AJ182" s="151"/>
      <c r="AK182" s="151"/>
      <c r="AL182" s="151"/>
      <c r="AM182" s="151"/>
      <c r="AN182" s="151"/>
      <c r="AO182" s="151">
        <v>1</v>
      </c>
      <c r="AP182" s="151"/>
      <c r="AQ182" s="151"/>
      <c r="AR182" s="151"/>
      <c r="AS182" s="152">
        <v>1</v>
      </c>
      <c r="AT182" s="159">
        <v>0</v>
      </c>
      <c r="AU182" s="159">
        <v>0</v>
      </c>
      <c r="AV182" s="159">
        <v>0</v>
      </c>
      <c r="AW182" s="159">
        <v>0</v>
      </c>
      <c r="AX182" s="159">
        <v>0</v>
      </c>
      <c r="AY182" s="159">
        <v>0</v>
      </c>
      <c r="AZ182" s="159">
        <v>0</v>
      </c>
      <c r="BA182" s="159">
        <v>0</v>
      </c>
      <c r="BB182" s="159">
        <v>0</v>
      </c>
      <c r="BC182" s="159">
        <v>0</v>
      </c>
      <c r="BD182" s="160">
        <v>0</v>
      </c>
      <c r="BE182" s="160">
        <v>0</v>
      </c>
      <c r="BF182" s="160">
        <v>0</v>
      </c>
      <c r="BG182" s="160">
        <v>0</v>
      </c>
      <c r="BH182" s="160">
        <v>0</v>
      </c>
      <c r="BI182" s="151">
        <v>61359700</v>
      </c>
      <c r="BJ182" s="122"/>
      <c r="BK182" s="122"/>
      <c r="BL182" s="122"/>
      <c r="BM182" s="122"/>
      <c r="BN182" s="122"/>
      <c r="BO182" s="122">
        <f t="shared" si="201"/>
        <v>0</v>
      </c>
      <c r="BP182" s="126">
        <f t="shared" si="138"/>
        <v>0</v>
      </c>
      <c r="BQ182" s="126">
        <f t="shared" si="139"/>
        <v>0</v>
      </c>
      <c r="BR182" s="126">
        <f t="shared" si="140"/>
        <v>0</v>
      </c>
      <c r="BS182" s="126">
        <f t="shared" si="141"/>
        <v>0</v>
      </c>
      <c r="BT182" s="126">
        <f t="shared" si="142"/>
        <v>0</v>
      </c>
      <c r="BU182" s="126">
        <f t="shared" si="143"/>
        <v>0</v>
      </c>
      <c r="BV182" s="126">
        <f t="shared" si="144"/>
        <v>0</v>
      </c>
      <c r="BW182" s="126">
        <f t="shared" si="145"/>
        <v>0</v>
      </c>
      <c r="BX182" s="126">
        <f t="shared" si="146"/>
        <v>0</v>
      </c>
      <c r="BY182" s="126">
        <f t="shared" si="147"/>
        <v>0</v>
      </c>
      <c r="BZ182" s="126">
        <f t="shared" si="148"/>
        <v>0</v>
      </c>
      <c r="CA182" s="126">
        <f t="shared" si="149"/>
        <v>0</v>
      </c>
      <c r="CB182" s="126">
        <f t="shared" si="150"/>
        <v>0</v>
      </c>
      <c r="CC182" s="126">
        <f t="shared" si="151"/>
        <v>0</v>
      </c>
      <c r="CD182" s="126">
        <f t="shared" si="152"/>
        <v>0</v>
      </c>
      <c r="CE182" s="126">
        <f t="shared" si="153"/>
        <v>0</v>
      </c>
      <c r="CF182" s="126">
        <f t="shared" si="154"/>
        <v>0</v>
      </c>
      <c r="CG182" s="126">
        <f t="shared" si="155"/>
        <v>0</v>
      </c>
      <c r="CH182" s="126">
        <f t="shared" si="156"/>
        <v>0</v>
      </c>
      <c r="CI182" s="126">
        <f t="shared" si="157"/>
        <v>0</v>
      </c>
      <c r="CJ182" s="126">
        <f t="shared" si="158"/>
        <v>0</v>
      </c>
      <c r="CK182" s="126">
        <f t="shared" si="159"/>
        <v>0</v>
      </c>
      <c r="CL182" s="126">
        <f t="shared" si="160"/>
        <v>0</v>
      </c>
      <c r="CM182" s="126">
        <f t="shared" si="161"/>
        <v>0</v>
      </c>
      <c r="CN182" s="126">
        <f t="shared" si="162"/>
        <v>0</v>
      </c>
      <c r="CO182" s="126">
        <f t="shared" si="163"/>
        <v>0</v>
      </c>
      <c r="CP182" s="126">
        <f t="shared" si="164"/>
        <v>0</v>
      </c>
      <c r="CQ182" s="126">
        <f t="shared" si="165"/>
        <v>0</v>
      </c>
      <c r="CR182" s="126">
        <f t="shared" si="166"/>
        <v>0</v>
      </c>
      <c r="CS182" s="126">
        <f t="shared" si="167"/>
        <v>0</v>
      </c>
      <c r="CT182" s="126">
        <f t="shared" si="168"/>
        <v>0</v>
      </c>
      <c r="CU182" s="126">
        <f t="shared" si="169"/>
        <v>0</v>
      </c>
      <c r="CV182" s="126">
        <f t="shared" si="170"/>
        <v>0</v>
      </c>
      <c r="CW182" s="126">
        <f t="shared" si="171"/>
        <v>0</v>
      </c>
      <c r="CX182" s="126">
        <f t="shared" si="172"/>
        <v>0</v>
      </c>
      <c r="CY182" s="126">
        <f t="shared" si="173"/>
        <v>0</v>
      </c>
      <c r="CZ182" s="126">
        <f t="shared" si="174"/>
        <v>0</v>
      </c>
      <c r="DA182" s="126">
        <f t="shared" si="175"/>
        <v>0</v>
      </c>
      <c r="DB182" s="126">
        <f t="shared" si="176"/>
        <v>0</v>
      </c>
      <c r="DC182" s="126">
        <f t="shared" si="177"/>
        <v>0</v>
      </c>
      <c r="DD182" s="126">
        <f t="shared" si="178"/>
        <v>0</v>
      </c>
      <c r="DE182" s="126">
        <f t="shared" si="179"/>
        <v>0</v>
      </c>
      <c r="DF182" s="126">
        <f t="shared" si="180"/>
        <v>0</v>
      </c>
      <c r="DG182" s="126">
        <f t="shared" si="181"/>
        <v>0</v>
      </c>
      <c r="DH182" s="126">
        <f t="shared" si="182"/>
        <v>0</v>
      </c>
      <c r="DI182" s="126">
        <f t="shared" si="183"/>
        <v>0</v>
      </c>
      <c r="DJ182" s="126">
        <f t="shared" si="184"/>
        <v>0</v>
      </c>
      <c r="DK182" s="126">
        <f t="shared" si="185"/>
        <v>0</v>
      </c>
      <c r="DL182" s="126">
        <f t="shared" si="186"/>
        <v>0</v>
      </c>
      <c r="DM182" s="126">
        <f t="shared" si="187"/>
        <v>0</v>
      </c>
      <c r="DN182" s="126">
        <f t="shared" si="188"/>
        <v>0</v>
      </c>
      <c r="DO182" s="126">
        <f t="shared" si="189"/>
        <v>0</v>
      </c>
      <c r="DP182" s="126">
        <f t="shared" si="190"/>
        <v>0</v>
      </c>
      <c r="DQ182" s="126">
        <f t="shared" si="191"/>
        <v>0</v>
      </c>
      <c r="DR182" s="126">
        <f t="shared" si="192"/>
        <v>0</v>
      </c>
      <c r="DS182" s="126">
        <f t="shared" si="193"/>
        <v>0</v>
      </c>
      <c r="DT182" s="126">
        <f t="shared" si="194"/>
        <v>0</v>
      </c>
      <c r="DU182" s="126">
        <f t="shared" si="195"/>
        <v>0</v>
      </c>
      <c r="DV182" s="126">
        <f t="shared" si="196"/>
        <v>0</v>
      </c>
      <c r="DW182" s="126">
        <f t="shared" si="197"/>
        <v>0</v>
      </c>
    </row>
    <row r="183" spans="1:127" customFormat="1" ht="15" customHeight="1" x14ac:dyDescent="0.2">
      <c r="A183" s="178" t="s">
        <v>511</v>
      </c>
      <c r="B183" s="151" t="s">
        <v>321</v>
      </c>
      <c r="C183" s="151" t="s">
        <v>508</v>
      </c>
      <c r="D183" s="177" t="s">
        <v>265</v>
      </c>
      <c r="E183" s="177">
        <v>0</v>
      </c>
      <c r="F183" s="177">
        <v>-23916</v>
      </c>
      <c r="G183" s="155">
        <v>0</v>
      </c>
      <c r="H183" s="153">
        <v>0</v>
      </c>
      <c r="I183" s="153"/>
      <c r="J183" s="187"/>
      <c r="K183" s="151">
        <v>8.3333333333333329E-2</v>
      </c>
      <c r="L183" s="151">
        <v>8.3333333333333329E-2</v>
      </c>
      <c r="M183" s="151">
        <v>8.3333333333333329E-2</v>
      </c>
      <c r="N183" s="151">
        <v>8.3333333333333329E-2</v>
      </c>
      <c r="O183" s="151">
        <v>8.3333333333333329E-2</v>
      </c>
      <c r="P183" s="151">
        <v>8.3333333333333329E-2</v>
      </c>
      <c r="Q183" s="151">
        <v>8.3333333333333329E-2</v>
      </c>
      <c r="R183" s="151">
        <v>8.3333333333333329E-2</v>
      </c>
      <c r="S183" s="151">
        <v>8.3333333333333329E-2</v>
      </c>
      <c r="T183" s="151">
        <v>8.3333333333333329E-2</v>
      </c>
      <c r="U183" s="151">
        <v>8.3333333333333329E-2</v>
      </c>
      <c r="V183" s="151">
        <v>8.3333333333333329E-2</v>
      </c>
      <c r="W183" s="152">
        <v>1</v>
      </c>
      <c r="X183" s="157">
        <v>0</v>
      </c>
      <c r="Y183" s="157">
        <v>0</v>
      </c>
      <c r="Z183" s="157">
        <v>0</v>
      </c>
      <c r="AA183" s="157">
        <v>0</v>
      </c>
      <c r="AB183" s="157">
        <v>0</v>
      </c>
      <c r="AC183" s="157">
        <v>0</v>
      </c>
      <c r="AD183" s="157">
        <v>0</v>
      </c>
      <c r="AE183" s="157">
        <v>0</v>
      </c>
      <c r="AF183" s="157">
        <v>0</v>
      </c>
      <c r="AG183" s="157">
        <v>0</v>
      </c>
      <c r="AH183" s="157">
        <v>0</v>
      </c>
      <c r="AI183" s="157">
        <v>0</v>
      </c>
      <c r="AJ183" s="151"/>
      <c r="AK183" s="151"/>
      <c r="AL183" s="151"/>
      <c r="AM183" s="151"/>
      <c r="AN183" s="151"/>
      <c r="AO183" s="151">
        <v>1</v>
      </c>
      <c r="AP183" s="151"/>
      <c r="AQ183" s="151"/>
      <c r="AR183" s="151"/>
      <c r="AS183" s="152">
        <v>1</v>
      </c>
      <c r="AT183" s="159">
        <v>0</v>
      </c>
      <c r="AU183" s="159">
        <v>0</v>
      </c>
      <c r="AV183" s="159">
        <v>0</v>
      </c>
      <c r="AW183" s="159">
        <v>0</v>
      </c>
      <c r="AX183" s="159">
        <v>0</v>
      </c>
      <c r="AY183" s="159">
        <v>0</v>
      </c>
      <c r="AZ183" s="159">
        <v>0</v>
      </c>
      <c r="BA183" s="159">
        <v>0</v>
      </c>
      <c r="BB183" s="159">
        <v>0</v>
      </c>
      <c r="BC183" s="159">
        <v>0</v>
      </c>
      <c r="BD183" s="160">
        <v>0</v>
      </c>
      <c r="BE183" s="160">
        <v>0</v>
      </c>
      <c r="BF183" s="160">
        <v>0</v>
      </c>
      <c r="BG183" s="160">
        <v>0</v>
      </c>
      <c r="BH183" s="160">
        <v>0</v>
      </c>
      <c r="BI183" s="151">
        <v>61359800</v>
      </c>
      <c r="BJ183" s="122"/>
      <c r="BK183" s="122"/>
      <c r="BL183" s="122"/>
      <c r="BM183" s="122"/>
      <c r="BN183" s="122"/>
      <c r="BO183" s="122">
        <f t="shared" si="201"/>
        <v>0</v>
      </c>
      <c r="BP183" s="126">
        <f t="shared" si="138"/>
        <v>0</v>
      </c>
      <c r="BQ183" s="126">
        <f t="shared" si="139"/>
        <v>0</v>
      </c>
      <c r="BR183" s="126">
        <f t="shared" si="140"/>
        <v>0</v>
      </c>
      <c r="BS183" s="126">
        <f t="shared" si="141"/>
        <v>0</v>
      </c>
      <c r="BT183" s="126">
        <f t="shared" si="142"/>
        <v>0</v>
      </c>
      <c r="BU183" s="126">
        <f t="shared" si="143"/>
        <v>0</v>
      </c>
      <c r="BV183" s="126">
        <f t="shared" si="144"/>
        <v>0</v>
      </c>
      <c r="BW183" s="126">
        <f t="shared" si="145"/>
        <v>0</v>
      </c>
      <c r="BX183" s="126">
        <f t="shared" si="146"/>
        <v>0</v>
      </c>
      <c r="BY183" s="126">
        <f t="shared" si="147"/>
        <v>0</v>
      </c>
      <c r="BZ183" s="126">
        <f t="shared" si="148"/>
        <v>0</v>
      </c>
      <c r="CA183" s="126">
        <f t="shared" si="149"/>
        <v>0</v>
      </c>
      <c r="CB183" s="126">
        <f t="shared" si="150"/>
        <v>0</v>
      </c>
      <c r="CC183" s="126">
        <f t="shared" si="151"/>
        <v>0</v>
      </c>
      <c r="CD183" s="126">
        <f t="shared" si="152"/>
        <v>0</v>
      </c>
      <c r="CE183" s="126">
        <f t="shared" si="153"/>
        <v>0</v>
      </c>
      <c r="CF183" s="126">
        <f t="shared" si="154"/>
        <v>0</v>
      </c>
      <c r="CG183" s="126">
        <f t="shared" si="155"/>
        <v>0</v>
      </c>
      <c r="CH183" s="126">
        <f t="shared" si="156"/>
        <v>0</v>
      </c>
      <c r="CI183" s="126">
        <f t="shared" si="157"/>
        <v>0</v>
      </c>
      <c r="CJ183" s="126">
        <f t="shared" si="158"/>
        <v>0</v>
      </c>
      <c r="CK183" s="126">
        <f t="shared" si="159"/>
        <v>0</v>
      </c>
      <c r="CL183" s="126">
        <f t="shared" si="160"/>
        <v>0</v>
      </c>
      <c r="CM183" s="126">
        <f t="shared" si="161"/>
        <v>0</v>
      </c>
      <c r="CN183" s="126">
        <f t="shared" si="162"/>
        <v>0</v>
      </c>
      <c r="CO183" s="126">
        <f t="shared" si="163"/>
        <v>0</v>
      </c>
      <c r="CP183" s="126">
        <f t="shared" si="164"/>
        <v>0</v>
      </c>
      <c r="CQ183" s="126">
        <f t="shared" si="165"/>
        <v>0</v>
      </c>
      <c r="CR183" s="126">
        <f t="shared" si="166"/>
        <v>0</v>
      </c>
      <c r="CS183" s="126">
        <f t="shared" si="167"/>
        <v>0</v>
      </c>
      <c r="CT183" s="126">
        <f t="shared" si="168"/>
        <v>0</v>
      </c>
      <c r="CU183" s="126">
        <f t="shared" si="169"/>
        <v>0</v>
      </c>
      <c r="CV183" s="126">
        <f t="shared" si="170"/>
        <v>0</v>
      </c>
      <c r="CW183" s="126">
        <f t="shared" si="171"/>
        <v>0</v>
      </c>
      <c r="CX183" s="126">
        <f t="shared" si="172"/>
        <v>0</v>
      </c>
      <c r="CY183" s="126">
        <f t="shared" si="173"/>
        <v>0</v>
      </c>
      <c r="CZ183" s="126">
        <f t="shared" si="174"/>
        <v>0</v>
      </c>
      <c r="DA183" s="126">
        <f t="shared" si="175"/>
        <v>0</v>
      </c>
      <c r="DB183" s="126">
        <f t="shared" si="176"/>
        <v>0</v>
      </c>
      <c r="DC183" s="126">
        <f t="shared" si="177"/>
        <v>0</v>
      </c>
      <c r="DD183" s="126">
        <f t="shared" si="178"/>
        <v>0</v>
      </c>
      <c r="DE183" s="126">
        <f t="shared" si="179"/>
        <v>0</v>
      </c>
      <c r="DF183" s="126">
        <f t="shared" si="180"/>
        <v>0</v>
      </c>
      <c r="DG183" s="126">
        <f t="shared" si="181"/>
        <v>0</v>
      </c>
      <c r="DH183" s="126">
        <f t="shared" si="182"/>
        <v>0</v>
      </c>
      <c r="DI183" s="126">
        <f t="shared" si="183"/>
        <v>0</v>
      </c>
      <c r="DJ183" s="126">
        <f t="shared" si="184"/>
        <v>0</v>
      </c>
      <c r="DK183" s="126">
        <f t="shared" si="185"/>
        <v>0</v>
      </c>
      <c r="DL183" s="126">
        <f t="shared" si="186"/>
        <v>0</v>
      </c>
      <c r="DM183" s="126">
        <f t="shared" si="187"/>
        <v>0</v>
      </c>
      <c r="DN183" s="126">
        <f t="shared" si="188"/>
        <v>0</v>
      </c>
      <c r="DO183" s="126">
        <f t="shared" si="189"/>
        <v>0</v>
      </c>
      <c r="DP183" s="126">
        <f t="shared" si="190"/>
        <v>0</v>
      </c>
      <c r="DQ183" s="126">
        <f t="shared" si="191"/>
        <v>0</v>
      </c>
      <c r="DR183" s="126">
        <f t="shared" si="192"/>
        <v>0</v>
      </c>
      <c r="DS183" s="126">
        <f t="shared" si="193"/>
        <v>0</v>
      </c>
      <c r="DT183" s="126">
        <f t="shared" si="194"/>
        <v>0</v>
      </c>
      <c r="DU183" s="126">
        <f t="shared" si="195"/>
        <v>0</v>
      </c>
      <c r="DV183" s="126">
        <f t="shared" si="196"/>
        <v>0</v>
      </c>
      <c r="DW183" s="126">
        <f t="shared" si="197"/>
        <v>0</v>
      </c>
    </row>
    <row r="184" spans="1:127" customFormat="1" ht="15" customHeight="1" x14ac:dyDescent="0.2">
      <c r="A184" s="178" t="s">
        <v>512</v>
      </c>
      <c r="B184" s="151" t="s">
        <v>321</v>
      </c>
      <c r="C184" s="151" t="s">
        <v>508</v>
      </c>
      <c r="D184" s="151" t="s">
        <v>265</v>
      </c>
      <c r="E184" s="177">
        <v>0</v>
      </c>
      <c r="F184" s="177">
        <v>-52217.4</v>
      </c>
      <c r="G184" s="153">
        <v>0</v>
      </c>
      <c r="H184" s="153">
        <v>0</v>
      </c>
      <c r="I184" s="153"/>
      <c r="J184" s="187"/>
      <c r="K184" s="151">
        <v>8.3333333333333329E-2</v>
      </c>
      <c r="L184" s="151">
        <v>8.3333333333333329E-2</v>
      </c>
      <c r="M184" s="151">
        <v>8.3333333333333329E-2</v>
      </c>
      <c r="N184" s="151">
        <v>8.3333333333333329E-2</v>
      </c>
      <c r="O184" s="151">
        <v>8.3333333333333329E-2</v>
      </c>
      <c r="P184" s="151">
        <v>8.3333333333333329E-2</v>
      </c>
      <c r="Q184" s="151">
        <v>8.3333333333333329E-2</v>
      </c>
      <c r="R184" s="151">
        <v>8.3333333333333329E-2</v>
      </c>
      <c r="S184" s="151">
        <v>8.3333333333333329E-2</v>
      </c>
      <c r="T184" s="151">
        <v>8.3333333333333329E-2</v>
      </c>
      <c r="U184" s="151">
        <v>8.3333333333333329E-2</v>
      </c>
      <c r="V184" s="151">
        <v>8.3333333333333329E-2</v>
      </c>
      <c r="W184" s="152">
        <v>1</v>
      </c>
      <c r="X184" s="157">
        <v>0</v>
      </c>
      <c r="Y184" s="157">
        <v>0</v>
      </c>
      <c r="Z184" s="157">
        <v>0</v>
      </c>
      <c r="AA184" s="157">
        <v>0</v>
      </c>
      <c r="AB184" s="157">
        <v>0</v>
      </c>
      <c r="AC184" s="157">
        <v>0</v>
      </c>
      <c r="AD184" s="157">
        <v>0</v>
      </c>
      <c r="AE184" s="157">
        <v>0</v>
      </c>
      <c r="AF184" s="157">
        <v>0</v>
      </c>
      <c r="AG184" s="157">
        <v>0</v>
      </c>
      <c r="AH184" s="157">
        <v>0</v>
      </c>
      <c r="AI184" s="157">
        <v>0</v>
      </c>
      <c r="AJ184" s="151"/>
      <c r="AK184" s="151"/>
      <c r="AL184" s="151"/>
      <c r="AM184" s="151"/>
      <c r="AN184" s="151"/>
      <c r="AO184" s="151">
        <v>1</v>
      </c>
      <c r="AP184" s="151"/>
      <c r="AQ184" s="151"/>
      <c r="AR184" s="151"/>
      <c r="AS184" s="152">
        <v>1</v>
      </c>
      <c r="AT184" s="159">
        <v>0</v>
      </c>
      <c r="AU184" s="159">
        <v>0</v>
      </c>
      <c r="AV184" s="159">
        <v>0</v>
      </c>
      <c r="AW184" s="159">
        <v>0</v>
      </c>
      <c r="AX184" s="159">
        <v>0</v>
      </c>
      <c r="AY184" s="159">
        <v>0</v>
      </c>
      <c r="AZ184" s="159">
        <v>0</v>
      </c>
      <c r="BA184" s="159">
        <v>0</v>
      </c>
      <c r="BB184" s="159">
        <v>0</v>
      </c>
      <c r="BC184" s="159">
        <v>0</v>
      </c>
      <c r="BD184" s="160">
        <v>0</v>
      </c>
      <c r="BE184" s="160">
        <v>0</v>
      </c>
      <c r="BF184" s="160">
        <v>0</v>
      </c>
      <c r="BG184" s="160">
        <v>0</v>
      </c>
      <c r="BH184" s="160">
        <v>0</v>
      </c>
      <c r="BI184" s="151">
        <v>61359900</v>
      </c>
      <c r="BJ184" s="122"/>
      <c r="BK184" s="122"/>
      <c r="BL184" s="122"/>
      <c r="BM184" s="122"/>
      <c r="BN184" s="122"/>
      <c r="BO184" s="122">
        <f t="shared" si="201"/>
        <v>0</v>
      </c>
      <c r="BP184" s="126">
        <f t="shared" si="138"/>
        <v>0</v>
      </c>
      <c r="BQ184" s="126">
        <f t="shared" si="139"/>
        <v>0</v>
      </c>
      <c r="BR184" s="126">
        <f t="shared" si="140"/>
        <v>0</v>
      </c>
      <c r="BS184" s="126">
        <f t="shared" si="141"/>
        <v>0</v>
      </c>
      <c r="BT184" s="126">
        <f t="shared" si="142"/>
        <v>0</v>
      </c>
      <c r="BU184" s="126">
        <f t="shared" si="143"/>
        <v>0</v>
      </c>
      <c r="BV184" s="126">
        <f t="shared" si="144"/>
        <v>0</v>
      </c>
      <c r="BW184" s="126">
        <f t="shared" si="145"/>
        <v>0</v>
      </c>
      <c r="BX184" s="126">
        <f t="shared" si="146"/>
        <v>0</v>
      </c>
      <c r="BY184" s="126">
        <f t="shared" si="147"/>
        <v>0</v>
      </c>
      <c r="BZ184" s="126">
        <f t="shared" si="148"/>
        <v>0</v>
      </c>
      <c r="CA184" s="126">
        <f t="shared" si="149"/>
        <v>0</v>
      </c>
      <c r="CB184" s="126">
        <f t="shared" si="150"/>
        <v>0</v>
      </c>
      <c r="CC184" s="126">
        <f t="shared" si="151"/>
        <v>0</v>
      </c>
      <c r="CD184" s="126">
        <f t="shared" si="152"/>
        <v>0</v>
      </c>
      <c r="CE184" s="126">
        <f t="shared" si="153"/>
        <v>0</v>
      </c>
      <c r="CF184" s="126">
        <f t="shared" si="154"/>
        <v>0</v>
      </c>
      <c r="CG184" s="126">
        <f t="shared" si="155"/>
        <v>0</v>
      </c>
      <c r="CH184" s="126">
        <f t="shared" si="156"/>
        <v>0</v>
      </c>
      <c r="CI184" s="126">
        <f t="shared" si="157"/>
        <v>0</v>
      </c>
      <c r="CJ184" s="126">
        <f t="shared" si="158"/>
        <v>0</v>
      </c>
      <c r="CK184" s="126">
        <f t="shared" si="159"/>
        <v>0</v>
      </c>
      <c r="CL184" s="126">
        <f t="shared" si="160"/>
        <v>0</v>
      </c>
      <c r="CM184" s="126">
        <f t="shared" si="161"/>
        <v>0</v>
      </c>
      <c r="CN184" s="126">
        <f t="shared" si="162"/>
        <v>0</v>
      </c>
      <c r="CO184" s="126">
        <f t="shared" si="163"/>
        <v>0</v>
      </c>
      <c r="CP184" s="126">
        <f t="shared" si="164"/>
        <v>0</v>
      </c>
      <c r="CQ184" s="126">
        <f t="shared" si="165"/>
        <v>0</v>
      </c>
      <c r="CR184" s="126">
        <f t="shared" si="166"/>
        <v>0</v>
      </c>
      <c r="CS184" s="126">
        <f t="shared" si="167"/>
        <v>0</v>
      </c>
      <c r="CT184" s="126">
        <f t="shared" si="168"/>
        <v>0</v>
      </c>
      <c r="CU184" s="126">
        <f t="shared" si="169"/>
        <v>0</v>
      </c>
      <c r="CV184" s="126">
        <f t="shared" si="170"/>
        <v>0</v>
      </c>
      <c r="CW184" s="126">
        <f t="shared" si="171"/>
        <v>0</v>
      </c>
      <c r="CX184" s="126">
        <f t="shared" si="172"/>
        <v>0</v>
      </c>
      <c r="CY184" s="126">
        <f t="shared" si="173"/>
        <v>0</v>
      </c>
      <c r="CZ184" s="126">
        <f t="shared" si="174"/>
        <v>0</v>
      </c>
      <c r="DA184" s="126">
        <f t="shared" si="175"/>
        <v>0</v>
      </c>
      <c r="DB184" s="126">
        <f t="shared" si="176"/>
        <v>0</v>
      </c>
      <c r="DC184" s="126">
        <f t="shared" si="177"/>
        <v>0</v>
      </c>
      <c r="DD184" s="126">
        <f t="shared" si="178"/>
        <v>0</v>
      </c>
      <c r="DE184" s="126">
        <f t="shared" si="179"/>
        <v>0</v>
      </c>
      <c r="DF184" s="126">
        <f t="shared" si="180"/>
        <v>0</v>
      </c>
      <c r="DG184" s="126">
        <f t="shared" si="181"/>
        <v>0</v>
      </c>
      <c r="DH184" s="126">
        <f t="shared" si="182"/>
        <v>0</v>
      </c>
      <c r="DI184" s="126">
        <f t="shared" si="183"/>
        <v>0</v>
      </c>
      <c r="DJ184" s="126">
        <f t="shared" si="184"/>
        <v>0</v>
      </c>
      <c r="DK184" s="126">
        <f t="shared" si="185"/>
        <v>0</v>
      </c>
      <c r="DL184" s="126">
        <f t="shared" si="186"/>
        <v>0</v>
      </c>
      <c r="DM184" s="126">
        <f t="shared" si="187"/>
        <v>0</v>
      </c>
      <c r="DN184" s="126">
        <f t="shared" si="188"/>
        <v>0</v>
      </c>
      <c r="DO184" s="126">
        <f t="shared" si="189"/>
        <v>0</v>
      </c>
      <c r="DP184" s="126">
        <f t="shared" si="190"/>
        <v>0</v>
      </c>
      <c r="DQ184" s="126">
        <f t="shared" si="191"/>
        <v>0</v>
      </c>
      <c r="DR184" s="126">
        <f t="shared" si="192"/>
        <v>0</v>
      </c>
      <c r="DS184" s="126">
        <f t="shared" si="193"/>
        <v>0</v>
      </c>
      <c r="DT184" s="126">
        <f t="shared" si="194"/>
        <v>0</v>
      </c>
      <c r="DU184" s="126">
        <f t="shared" si="195"/>
        <v>0</v>
      </c>
      <c r="DV184" s="126">
        <f t="shared" si="196"/>
        <v>0</v>
      </c>
      <c r="DW184" s="126">
        <f t="shared" si="197"/>
        <v>0</v>
      </c>
    </row>
    <row r="185" spans="1:127" customFormat="1" ht="15" customHeight="1" x14ac:dyDescent="0.2">
      <c r="A185" s="178" t="s">
        <v>513</v>
      </c>
      <c r="B185" s="151" t="s">
        <v>321</v>
      </c>
      <c r="C185" s="151" t="s">
        <v>508</v>
      </c>
      <c r="D185" s="151" t="s">
        <v>265</v>
      </c>
      <c r="E185" s="177">
        <v>0</v>
      </c>
      <c r="F185" s="177">
        <v>-22999.439999999999</v>
      </c>
      <c r="G185" s="153">
        <v>0</v>
      </c>
      <c r="H185" s="153">
        <v>0</v>
      </c>
      <c r="I185" s="153"/>
      <c r="J185" s="187"/>
      <c r="K185" s="151">
        <v>8.3333333333333329E-2</v>
      </c>
      <c r="L185" s="151">
        <v>8.3333333333333329E-2</v>
      </c>
      <c r="M185" s="151">
        <v>8.3333333333333329E-2</v>
      </c>
      <c r="N185" s="151">
        <v>8.3333333333333329E-2</v>
      </c>
      <c r="O185" s="151">
        <v>8.3333333333333329E-2</v>
      </c>
      <c r="P185" s="151">
        <v>8.3333333333333329E-2</v>
      </c>
      <c r="Q185" s="151">
        <v>8.3333333333333329E-2</v>
      </c>
      <c r="R185" s="151">
        <v>8.3333333333333329E-2</v>
      </c>
      <c r="S185" s="151">
        <v>8.3333333333333329E-2</v>
      </c>
      <c r="T185" s="151">
        <v>8.3333333333333329E-2</v>
      </c>
      <c r="U185" s="151">
        <v>8.3333333333333329E-2</v>
      </c>
      <c r="V185" s="151">
        <v>8.3333333333333329E-2</v>
      </c>
      <c r="W185" s="152">
        <v>1</v>
      </c>
      <c r="X185" s="157">
        <v>0</v>
      </c>
      <c r="Y185" s="157">
        <v>0</v>
      </c>
      <c r="Z185" s="157">
        <v>0</v>
      </c>
      <c r="AA185" s="157">
        <v>0</v>
      </c>
      <c r="AB185" s="157">
        <v>0</v>
      </c>
      <c r="AC185" s="157">
        <v>0</v>
      </c>
      <c r="AD185" s="157">
        <v>0</v>
      </c>
      <c r="AE185" s="157">
        <v>0</v>
      </c>
      <c r="AF185" s="157">
        <v>0</v>
      </c>
      <c r="AG185" s="157">
        <v>0</v>
      </c>
      <c r="AH185" s="157">
        <v>0</v>
      </c>
      <c r="AI185" s="157">
        <v>0</v>
      </c>
      <c r="AJ185" s="151"/>
      <c r="AK185" s="151"/>
      <c r="AL185" s="151"/>
      <c r="AM185" s="151"/>
      <c r="AN185" s="151"/>
      <c r="AO185" s="151">
        <v>1</v>
      </c>
      <c r="AP185" s="151"/>
      <c r="AQ185" s="151"/>
      <c r="AR185" s="151"/>
      <c r="AS185" s="152">
        <v>1</v>
      </c>
      <c r="AT185" s="159">
        <v>0</v>
      </c>
      <c r="AU185" s="159">
        <v>0</v>
      </c>
      <c r="AV185" s="159">
        <v>0</v>
      </c>
      <c r="AW185" s="159">
        <v>0</v>
      </c>
      <c r="AX185" s="159">
        <v>0</v>
      </c>
      <c r="AY185" s="159">
        <v>0</v>
      </c>
      <c r="AZ185" s="159">
        <v>0</v>
      </c>
      <c r="BA185" s="159">
        <v>0</v>
      </c>
      <c r="BB185" s="159">
        <v>0</v>
      </c>
      <c r="BC185" s="159">
        <v>0</v>
      </c>
      <c r="BD185" s="160">
        <v>0</v>
      </c>
      <c r="BE185" s="160">
        <v>0</v>
      </c>
      <c r="BF185" s="160">
        <v>0</v>
      </c>
      <c r="BG185" s="160">
        <v>0</v>
      </c>
      <c r="BH185" s="160">
        <v>0</v>
      </c>
      <c r="BI185" s="151">
        <v>61350000</v>
      </c>
      <c r="BJ185" s="122"/>
      <c r="BK185" s="122"/>
      <c r="BL185" s="122"/>
      <c r="BM185" s="122"/>
      <c r="BN185" s="122"/>
      <c r="BO185" s="122">
        <f t="shared" si="201"/>
        <v>0</v>
      </c>
      <c r="BP185" s="126">
        <f t="shared" si="138"/>
        <v>0</v>
      </c>
      <c r="BQ185" s="126">
        <f t="shared" si="139"/>
        <v>0</v>
      </c>
      <c r="BR185" s="126">
        <f t="shared" si="140"/>
        <v>0</v>
      </c>
      <c r="BS185" s="126">
        <f t="shared" si="141"/>
        <v>0</v>
      </c>
      <c r="BT185" s="126">
        <f t="shared" si="142"/>
        <v>0</v>
      </c>
      <c r="BU185" s="126">
        <f t="shared" si="143"/>
        <v>0</v>
      </c>
      <c r="BV185" s="126">
        <f t="shared" si="144"/>
        <v>0</v>
      </c>
      <c r="BW185" s="126">
        <f t="shared" si="145"/>
        <v>0</v>
      </c>
      <c r="BX185" s="126">
        <f t="shared" si="146"/>
        <v>0</v>
      </c>
      <c r="BY185" s="126">
        <f t="shared" si="147"/>
        <v>0</v>
      </c>
      <c r="BZ185" s="126">
        <f t="shared" si="148"/>
        <v>0</v>
      </c>
      <c r="CA185" s="126">
        <f t="shared" si="149"/>
        <v>0</v>
      </c>
      <c r="CB185" s="126">
        <f t="shared" si="150"/>
        <v>0</v>
      </c>
      <c r="CC185" s="126">
        <f t="shared" si="151"/>
        <v>0</v>
      </c>
      <c r="CD185" s="126">
        <f t="shared" si="152"/>
        <v>0</v>
      </c>
      <c r="CE185" s="126">
        <f t="shared" si="153"/>
        <v>0</v>
      </c>
      <c r="CF185" s="126">
        <f t="shared" si="154"/>
        <v>0</v>
      </c>
      <c r="CG185" s="126">
        <f t="shared" si="155"/>
        <v>0</v>
      </c>
      <c r="CH185" s="126">
        <f t="shared" si="156"/>
        <v>0</v>
      </c>
      <c r="CI185" s="126">
        <f t="shared" si="157"/>
        <v>0</v>
      </c>
      <c r="CJ185" s="126">
        <f t="shared" si="158"/>
        <v>0</v>
      </c>
      <c r="CK185" s="126">
        <f t="shared" si="159"/>
        <v>0</v>
      </c>
      <c r="CL185" s="126">
        <f t="shared" si="160"/>
        <v>0</v>
      </c>
      <c r="CM185" s="126">
        <f t="shared" si="161"/>
        <v>0</v>
      </c>
      <c r="CN185" s="126">
        <f t="shared" si="162"/>
        <v>0</v>
      </c>
      <c r="CO185" s="126">
        <f t="shared" si="163"/>
        <v>0</v>
      </c>
      <c r="CP185" s="126">
        <f t="shared" si="164"/>
        <v>0</v>
      </c>
      <c r="CQ185" s="126">
        <f t="shared" si="165"/>
        <v>0</v>
      </c>
      <c r="CR185" s="126">
        <f t="shared" si="166"/>
        <v>0</v>
      </c>
      <c r="CS185" s="126">
        <f t="shared" si="167"/>
        <v>0</v>
      </c>
      <c r="CT185" s="126">
        <f t="shared" si="168"/>
        <v>0</v>
      </c>
      <c r="CU185" s="126">
        <f t="shared" si="169"/>
        <v>0</v>
      </c>
      <c r="CV185" s="126">
        <f t="shared" si="170"/>
        <v>0</v>
      </c>
      <c r="CW185" s="126">
        <f t="shared" si="171"/>
        <v>0</v>
      </c>
      <c r="CX185" s="126">
        <f t="shared" si="172"/>
        <v>0</v>
      </c>
      <c r="CY185" s="126">
        <f t="shared" si="173"/>
        <v>0</v>
      </c>
      <c r="CZ185" s="126">
        <f t="shared" si="174"/>
        <v>0</v>
      </c>
      <c r="DA185" s="126">
        <f t="shared" si="175"/>
        <v>0</v>
      </c>
      <c r="DB185" s="126">
        <f t="shared" si="176"/>
        <v>0</v>
      </c>
      <c r="DC185" s="126">
        <f t="shared" si="177"/>
        <v>0</v>
      </c>
      <c r="DD185" s="126">
        <f t="shared" si="178"/>
        <v>0</v>
      </c>
      <c r="DE185" s="126">
        <f t="shared" si="179"/>
        <v>0</v>
      </c>
      <c r="DF185" s="126">
        <f t="shared" si="180"/>
        <v>0</v>
      </c>
      <c r="DG185" s="126">
        <f t="shared" si="181"/>
        <v>0</v>
      </c>
      <c r="DH185" s="126">
        <f t="shared" si="182"/>
        <v>0</v>
      </c>
      <c r="DI185" s="126">
        <f t="shared" si="183"/>
        <v>0</v>
      </c>
      <c r="DJ185" s="126">
        <f t="shared" si="184"/>
        <v>0</v>
      </c>
      <c r="DK185" s="126">
        <f t="shared" si="185"/>
        <v>0</v>
      </c>
      <c r="DL185" s="126">
        <f t="shared" si="186"/>
        <v>0</v>
      </c>
      <c r="DM185" s="126">
        <f t="shared" si="187"/>
        <v>0</v>
      </c>
      <c r="DN185" s="126">
        <f t="shared" si="188"/>
        <v>0</v>
      </c>
      <c r="DO185" s="126">
        <f t="shared" si="189"/>
        <v>0</v>
      </c>
      <c r="DP185" s="126">
        <f t="shared" si="190"/>
        <v>0</v>
      </c>
      <c r="DQ185" s="126">
        <f t="shared" si="191"/>
        <v>0</v>
      </c>
      <c r="DR185" s="126">
        <f t="shared" si="192"/>
        <v>0</v>
      </c>
      <c r="DS185" s="126">
        <f t="shared" si="193"/>
        <v>0</v>
      </c>
      <c r="DT185" s="126">
        <f t="shared" si="194"/>
        <v>0</v>
      </c>
      <c r="DU185" s="126">
        <f t="shared" si="195"/>
        <v>0</v>
      </c>
      <c r="DV185" s="126">
        <f t="shared" si="196"/>
        <v>0</v>
      </c>
      <c r="DW185" s="126">
        <f t="shared" si="197"/>
        <v>0</v>
      </c>
    </row>
    <row r="186" spans="1:127" customFormat="1" ht="15" customHeight="1" x14ac:dyDescent="0.2">
      <c r="A186" s="178" t="s">
        <v>514</v>
      </c>
      <c r="B186" s="151" t="s">
        <v>321</v>
      </c>
      <c r="C186" s="151" t="s">
        <v>508</v>
      </c>
      <c r="D186" s="151" t="s">
        <v>265</v>
      </c>
      <c r="E186" s="177">
        <v>0</v>
      </c>
      <c r="F186" s="177">
        <v>-22815.96</v>
      </c>
      <c r="G186" s="153">
        <v>0</v>
      </c>
      <c r="H186" s="153">
        <v>0</v>
      </c>
      <c r="I186" s="153"/>
      <c r="J186" s="187"/>
      <c r="K186" s="151">
        <v>8.3333333333333329E-2</v>
      </c>
      <c r="L186" s="151">
        <v>8.3333333333333329E-2</v>
      </c>
      <c r="M186" s="151">
        <v>8.3333333333333329E-2</v>
      </c>
      <c r="N186" s="151">
        <v>8.3333333333333329E-2</v>
      </c>
      <c r="O186" s="151">
        <v>8.3333333333333329E-2</v>
      </c>
      <c r="P186" s="151">
        <v>8.3333333333333329E-2</v>
      </c>
      <c r="Q186" s="151">
        <v>8.3333333333333329E-2</v>
      </c>
      <c r="R186" s="151">
        <v>8.3333333333333329E-2</v>
      </c>
      <c r="S186" s="151">
        <v>8.3333333333333329E-2</v>
      </c>
      <c r="T186" s="151">
        <v>8.3333333333333329E-2</v>
      </c>
      <c r="U186" s="151">
        <v>8.3333333333333329E-2</v>
      </c>
      <c r="V186" s="151">
        <v>8.3333333333333329E-2</v>
      </c>
      <c r="W186" s="152">
        <v>1</v>
      </c>
      <c r="X186" s="157">
        <v>0</v>
      </c>
      <c r="Y186" s="157">
        <v>0</v>
      </c>
      <c r="Z186" s="157">
        <v>0</v>
      </c>
      <c r="AA186" s="157">
        <v>0</v>
      </c>
      <c r="AB186" s="157">
        <v>0</v>
      </c>
      <c r="AC186" s="157">
        <v>0</v>
      </c>
      <c r="AD186" s="157">
        <v>0</v>
      </c>
      <c r="AE186" s="157">
        <v>0</v>
      </c>
      <c r="AF186" s="157">
        <v>0</v>
      </c>
      <c r="AG186" s="157">
        <v>0</v>
      </c>
      <c r="AH186" s="157">
        <v>0</v>
      </c>
      <c r="AI186" s="157">
        <v>0</v>
      </c>
      <c r="AJ186" s="151"/>
      <c r="AK186" s="151"/>
      <c r="AL186" s="151"/>
      <c r="AM186" s="151"/>
      <c r="AN186" s="151"/>
      <c r="AO186" s="151">
        <v>1</v>
      </c>
      <c r="AP186" s="151"/>
      <c r="AQ186" s="151"/>
      <c r="AR186" s="151"/>
      <c r="AS186" s="152">
        <v>1</v>
      </c>
      <c r="AT186" s="159">
        <v>0</v>
      </c>
      <c r="AU186" s="159">
        <v>0</v>
      </c>
      <c r="AV186" s="159">
        <v>0</v>
      </c>
      <c r="AW186" s="159">
        <v>0</v>
      </c>
      <c r="AX186" s="159">
        <v>0</v>
      </c>
      <c r="AY186" s="159">
        <v>0</v>
      </c>
      <c r="AZ186" s="159">
        <v>0</v>
      </c>
      <c r="BA186" s="159">
        <v>0</v>
      </c>
      <c r="BB186" s="159">
        <v>0</v>
      </c>
      <c r="BC186" s="159">
        <v>0</v>
      </c>
      <c r="BD186" s="160">
        <v>0</v>
      </c>
      <c r="BE186" s="160">
        <v>0</v>
      </c>
      <c r="BF186" s="160">
        <v>0</v>
      </c>
      <c r="BG186" s="160">
        <v>0</v>
      </c>
      <c r="BH186" s="160">
        <v>0</v>
      </c>
      <c r="BI186" s="151">
        <v>61351000</v>
      </c>
      <c r="BJ186" s="122"/>
      <c r="BK186" s="122"/>
      <c r="BL186" s="122"/>
      <c r="BM186" s="122"/>
      <c r="BN186" s="122"/>
      <c r="BO186" s="122">
        <f t="shared" ref="BO186:BO246" si="205">IF(-SUM(DI186:DM186)-(BK186+BM186+BN186)&lt;0,0,-SUM(DI186:DM186)-(BK186+BM186+BN186))</f>
        <v>0</v>
      </c>
      <c r="BP186" s="126">
        <f t="shared" si="138"/>
        <v>0</v>
      </c>
      <c r="BQ186" s="126">
        <f t="shared" si="139"/>
        <v>0</v>
      </c>
      <c r="BR186" s="126">
        <f t="shared" si="140"/>
        <v>0</v>
      </c>
      <c r="BS186" s="126">
        <f t="shared" si="141"/>
        <v>0</v>
      </c>
      <c r="BT186" s="126">
        <f t="shared" si="142"/>
        <v>0</v>
      </c>
      <c r="BU186" s="126">
        <f t="shared" si="143"/>
        <v>0</v>
      </c>
      <c r="BV186" s="126">
        <f t="shared" si="144"/>
        <v>0</v>
      </c>
      <c r="BW186" s="126">
        <f t="shared" si="145"/>
        <v>0</v>
      </c>
      <c r="BX186" s="126">
        <f t="shared" si="146"/>
        <v>0</v>
      </c>
      <c r="BY186" s="126">
        <f t="shared" si="147"/>
        <v>0</v>
      </c>
      <c r="BZ186" s="126">
        <f t="shared" si="148"/>
        <v>0</v>
      </c>
      <c r="CA186" s="126">
        <f t="shared" si="149"/>
        <v>0</v>
      </c>
      <c r="CB186" s="126">
        <f t="shared" si="150"/>
        <v>0</v>
      </c>
      <c r="CC186" s="126">
        <f t="shared" si="151"/>
        <v>0</v>
      </c>
      <c r="CD186" s="126">
        <f t="shared" si="152"/>
        <v>0</v>
      </c>
      <c r="CE186" s="126">
        <f t="shared" si="153"/>
        <v>0</v>
      </c>
      <c r="CF186" s="126">
        <f t="shared" si="154"/>
        <v>0</v>
      </c>
      <c r="CG186" s="126">
        <f t="shared" si="155"/>
        <v>0</v>
      </c>
      <c r="CH186" s="126">
        <f t="shared" si="156"/>
        <v>0</v>
      </c>
      <c r="CI186" s="126">
        <f t="shared" si="157"/>
        <v>0</v>
      </c>
      <c r="CJ186" s="126">
        <f t="shared" si="158"/>
        <v>0</v>
      </c>
      <c r="CK186" s="126">
        <f t="shared" si="159"/>
        <v>0</v>
      </c>
      <c r="CL186" s="126">
        <f t="shared" si="160"/>
        <v>0</v>
      </c>
      <c r="CM186" s="126">
        <f t="shared" si="161"/>
        <v>0</v>
      </c>
      <c r="CN186" s="126">
        <f t="shared" si="162"/>
        <v>0</v>
      </c>
      <c r="CO186" s="126">
        <f t="shared" si="163"/>
        <v>0</v>
      </c>
      <c r="CP186" s="126">
        <f t="shared" si="164"/>
        <v>0</v>
      </c>
      <c r="CQ186" s="126">
        <f t="shared" si="165"/>
        <v>0</v>
      </c>
      <c r="CR186" s="126">
        <f t="shared" si="166"/>
        <v>0</v>
      </c>
      <c r="CS186" s="126">
        <f t="shared" si="167"/>
        <v>0</v>
      </c>
      <c r="CT186" s="126">
        <f t="shared" si="168"/>
        <v>0</v>
      </c>
      <c r="CU186" s="126">
        <f t="shared" si="169"/>
        <v>0</v>
      </c>
      <c r="CV186" s="126">
        <f t="shared" si="170"/>
        <v>0</v>
      </c>
      <c r="CW186" s="126">
        <f t="shared" si="171"/>
        <v>0</v>
      </c>
      <c r="CX186" s="126">
        <f t="shared" si="172"/>
        <v>0</v>
      </c>
      <c r="CY186" s="126">
        <f t="shared" si="173"/>
        <v>0</v>
      </c>
      <c r="CZ186" s="126">
        <f t="shared" si="174"/>
        <v>0</v>
      </c>
      <c r="DA186" s="126">
        <f t="shared" si="175"/>
        <v>0</v>
      </c>
      <c r="DB186" s="126">
        <f t="shared" si="176"/>
        <v>0</v>
      </c>
      <c r="DC186" s="126">
        <f t="shared" si="177"/>
        <v>0</v>
      </c>
      <c r="DD186" s="126">
        <f t="shared" si="178"/>
        <v>0</v>
      </c>
      <c r="DE186" s="126">
        <f t="shared" si="179"/>
        <v>0</v>
      </c>
      <c r="DF186" s="126">
        <f t="shared" si="180"/>
        <v>0</v>
      </c>
      <c r="DG186" s="126">
        <f t="shared" si="181"/>
        <v>0</v>
      </c>
      <c r="DH186" s="126">
        <f t="shared" si="182"/>
        <v>0</v>
      </c>
      <c r="DI186" s="126">
        <f t="shared" si="183"/>
        <v>0</v>
      </c>
      <c r="DJ186" s="126">
        <f t="shared" si="184"/>
        <v>0</v>
      </c>
      <c r="DK186" s="126">
        <f t="shared" si="185"/>
        <v>0</v>
      </c>
      <c r="DL186" s="126">
        <f t="shared" si="186"/>
        <v>0</v>
      </c>
      <c r="DM186" s="126">
        <f t="shared" si="187"/>
        <v>0</v>
      </c>
      <c r="DN186" s="126">
        <f t="shared" si="188"/>
        <v>0</v>
      </c>
      <c r="DO186" s="126">
        <f t="shared" si="189"/>
        <v>0</v>
      </c>
      <c r="DP186" s="126">
        <f t="shared" si="190"/>
        <v>0</v>
      </c>
      <c r="DQ186" s="126">
        <f t="shared" si="191"/>
        <v>0</v>
      </c>
      <c r="DR186" s="126">
        <f t="shared" si="192"/>
        <v>0</v>
      </c>
      <c r="DS186" s="126">
        <f t="shared" si="193"/>
        <v>0</v>
      </c>
      <c r="DT186" s="126">
        <f t="shared" si="194"/>
        <v>0</v>
      </c>
      <c r="DU186" s="126">
        <f t="shared" si="195"/>
        <v>0</v>
      </c>
      <c r="DV186" s="126">
        <f t="shared" si="196"/>
        <v>0</v>
      </c>
      <c r="DW186" s="126">
        <f t="shared" si="197"/>
        <v>0</v>
      </c>
    </row>
    <row r="187" spans="1:127" customFormat="1" ht="15" customHeight="1" x14ac:dyDescent="0.2">
      <c r="A187" s="178" t="s">
        <v>515</v>
      </c>
      <c r="B187" s="151" t="s">
        <v>321</v>
      </c>
      <c r="C187" s="151" t="s">
        <v>508</v>
      </c>
      <c r="D187" s="151" t="s">
        <v>265</v>
      </c>
      <c r="E187" s="169">
        <v>1</v>
      </c>
      <c r="F187" s="169">
        <v>-15214.8</v>
      </c>
      <c r="G187" s="170"/>
      <c r="H187" s="170"/>
      <c r="I187" s="153"/>
      <c r="J187" s="187"/>
      <c r="K187" s="151">
        <v>8.3333333333333329E-2</v>
      </c>
      <c r="L187" s="151">
        <v>8.3333333333333329E-2</v>
      </c>
      <c r="M187" s="151">
        <v>8.3333333333333329E-2</v>
      </c>
      <c r="N187" s="151">
        <v>8.3333333333333329E-2</v>
      </c>
      <c r="O187" s="151">
        <v>8.3333333333333329E-2</v>
      </c>
      <c r="P187" s="151">
        <v>8.3333333333333329E-2</v>
      </c>
      <c r="Q187" s="151">
        <v>8.3333333333333329E-2</v>
      </c>
      <c r="R187" s="151">
        <v>8.3333333333333329E-2</v>
      </c>
      <c r="S187" s="151">
        <v>8.3333333333333329E-2</v>
      </c>
      <c r="T187" s="151">
        <v>8.3333333333333329E-2</v>
      </c>
      <c r="U187" s="151">
        <v>8.3333333333333329E-2</v>
      </c>
      <c r="V187" s="151">
        <v>8.3333333333333329E-2</v>
      </c>
      <c r="W187" s="152">
        <v>1</v>
      </c>
      <c r="X187" s="157">
        <v>0</v>
      </c>
      <c r="Y187" s="157">
        <v>0</v>
      </c>
      <c r="Z187" s="157">
        <v>0</v>
      </c>
      <c r="AA187" s="157">
        <v>0</v>
      </c>
      <c r="AB187" s="157">
        <v>0</v>
      </c>
      <c r="AC187" s="157">
        <v>0</v>
      </c>
      <c r="AD187" s="157">
        <v>0</v>
      </c>
      <c r="AE187" s="157">
        <v>0</v>
      </c>
      <c r="AF187" s="157">
        <v>0</v>
      </c>
      <c r="AG187" s="157">
        <v>0</v>
      </c>
      <c r="AH187" s="157">
        <v>0</v>
      </c>
      <c r="AI187" s="157">
        <v>0</v>
      </c>
      <c r="AJ187" s="151"/>
      <c r="AK187" s="151"/>
      <c r="AL187" s="151"/>
      <c r="AM187" s="151"/>
      <c r="AN187" s="151"/>
      <c r="AO187" s="151">
        <v>1</v>
      </c>
      <c r="AP187" s="151"/>
      <c r="AQ187" s="151"/>
      <c r="AR187" s="151"/>
      <c r="AS187" s="152">
        <v>1</v>
      </c>
      <c r="AT187" s="159">
        <v>0</v>
      </c>
      <c r="AU187" s="159">
        <v>0</v>
      </c>
      <c r="AV187" s="159">
        <v>0</v>
      </c>
      <c r="AW187" s="159">
        <v>0</v>
      </c>
      <c r="AX187" s="159">
        <v>0</v>
      </c>
      <c r="AY187" s="159">
        <v>0</v>
      </c>
      <c r="AZ187" s="159">
        <v>0</v>
      </c>
      <c r="BA187" s="159">
        <v>0</v>
      </c>
      <c r="BB187" s="159">
        <v>0</v>
      </c>
      <c r="BC187" s="159">
        <v>0</v>
      </c>
      <c r="BD187" s="160">
        <v>0</v>
      </c>
      <c r="BE187" s="160">
        <v>0</v>
      </c>
      <c r="BF187" s="160">
        <v>0</v>
      </c>
      <c r="BG187" s="160">
        <v>0</v>
      </c>
      <c r="BH187" s="160">
        <v>0</v>
      </c>
      <c r="BI187" s="151"/>
      <c r="BJ187" s="122"/>
      <c r="BK187" s="122"/>
      <c r="BL187" s="122"/>
      <c r="BM187" s="122"/>
      <c r="BN187" s="122"/>
      <c r="BO187" s="122">
        <f t="shared" si="205"/>
        <v>0</v>
      </c>
      <c r="BP187" s="126">
        <f t="shared" si="138"/>
        <v>0</v>
      </c>
      <c r="BQ187" s="126">
        <f t="shared" si="139"/>
        <v>0</v>
      </c>
      <c r="BR187" s="126">
        <f t="shared" si="140"/>
        <v>0</v>
      </c>
      <c r="BS187" s="126">
        <f t="shared" si="141"/>
        <v>0</v>
      </c>
      <c r="BT187" s="126">
        <f t="shared" si="142"/>
        <v>0</v>
      </c>
      <c r="BU187" s="126">
        <f t="shared" si="143"/>
        <v>0</v>
      </c>
      <c r="BV187" s="126">
        <f t="shared" si="144"/>
        <v>0</v>
      </c>
      <c r="BW187" s="126">
        <f t="shared" si="145"/>
        <v>0</v>
      </c>
      <c r="BX187" s="126">
        <f t="shared" si="146"/>
        <v>0</v>
      </c>
      <c r="BY187" s="126">
        <f t="shared" si="147"/>
        <v>0</v>
      </c>
      <c r="BZ187" s="126">
        <f t="shared" si="148"/>
        <v>0</v>
      </c>
      <c r="CA187" s="126">
        <f t="shared" si="149"/>
        <v>0</v>
      </c>
      <c r="CB187" s="126">
        <f t="shared" si="150"/>
        <v>0</v>
      </c>
      <c r="CC187" s="126">
        <f t="shared" si="151"/>
        <v>0</v>
      </c>
      <c r="CD187" s="126">
        <f t="shared" si="152"/>
        <v>0</v>
      </c>
      <c r="CE187" s="126">
        <f t="shared" si="153"/>
        <v>0</v>
      </c>
      <c r="CF187" s="126">
        <f t="shared" si="154"/>
        <v>0</v>
      </c>
      <c r="CG187" s="126">
        <f t="shared" si="155"/>
        <v>0</v>
      </c>
      <c r="CH187" s="126">
        <f t="shared" si="156"/>
        <v>0</v>
      </c>
      <c r="CI187" s="126">
        <f t="shared" si="157"/>
        <v>0</v>
      </c>
      <c r="CJ187" s="126">
        <f t="shared" si="158"/>
        <v>0</v>
      </c>
      <c r="CK187" s="126">
        <f t="shared" si="159"/>
        <v>0</v>
      </c>
      <c r="CL187" s="126">
        <f t="shared" si="160"/>
        <v>0</v>
      </c>
      <c r="CM187" s="126">
        <f t="shared" si="161"/>
        <v>0</v>
      </c>
      <c r="CN187" s="126">
        <f t="shared" si="162"/>
        <v>0</v>
      </c>
      <c r="CO187" s="126">
        <f t="shared" si="163"/>
        <v>0</v>
      </c>
      <c r="CP187" s="126">
        <f t="shared" si="164"/>
        <v>0</v>
      </c>
      <c r="CQ187" s="126">
        <f t="shared" si="165"/>
        <v>0</v>
      </c>
      <c r="CR187" s="126">
        <f t="shared" si="166"/>
        <v>0</v>
      </c>
      <c r="CS187" s="126">
        <f t="shared" si="167"/>
        <v>0</v>
      </c>
      <c r="CT187" s="126">
        <f t="shared" si="168"/>
        <v>0</v>
      </c>
      <c r="CU187" s="126">
        <f t="shared" si="169"/>
        <v>0</v>
      </c>
      <c r="CV187" s="126">
        <f t="shared" si="170"/>
        <v>0</v>
      </c>
      <c r="CW187" s="126">
        <f t="shared" si="171"/>
        <v>0</v>
      </c>
      <c r="CX187" s="126">
        <f t="shared" si="172"/>
        <v>0</v>
      </c>
      <c r="CY187" s="126">
        <f t="shared" si="173"/>
        <v>0</v>
      </c>
      <c r="CZ187" s="126">
        <f t="shared" si="174"/>
        <v>0</v>
      </c>
      <c r="DA187" s="126">
        <f t="shared" si="175"/>
        <v>0</v>
      </c>
      <c r="DB187" s="126">
        <f t="shared" si="176"/>
        <v>0</v>
      </c>
      <c r="DC187" s="126">
        <f t="shared" si="177"/>
        <v>0</v>
      </c>
      <c r="DD187" s="126">
        <f t="shared" si="178"/>
        <v>0</v>
      </c>
      <c r="DE187" s="126">
        <f t="shared" si="179"/>
        <v>0</v>
      </c>
      <c r="DF187" s="126">
        <f t="shared" si="180"/>
        <v>0</v>
      </c>
      <c r="DG187" s="126">
        <f t="shared" si="181"/>
        <v>0</v>
      </c>
      <c r="DH187" s="126">
        <f t="shared" si="182"/>
        <v>0</v>
      </c>
      <c r="DI187" s="126">
        <f t="shared" si="183"/>
        <v>0</v>
      </c>
      <c r="DJ187" s="126">
        <f t="shared" si="184"/>
        <v>0</v>
      </c>
      <c r="DK187" s="126">
        <f t="shared" si="185"/>
        <v>0</v>
      </c>
      <c r="DL187" s="126">
        <f t="shared" si="186"/>
        <v>0</v>
      </c>
      <c r="DM187" s="126">
        <f t="shared" si="187"/>
        <v>0</v>
      </c>
      <c r="DN187" s="126">
        <f t="shared" si="188"/>
        <v>0</v>
      </c>
      <c r="DO187" s="126">
        <f t="shared" si="189"/>
        <v>0</v>
      </c>
      <c r="DP187" s="126">
        <f t="shared" si="190"/>
        <v>0</v>
      </c>
      <c r="DQ187" s="126">
        <f t="shared" si="191"/>
        <v>0</v>
      </c>
      <c r="DR187" s="126">
        <f t="shared" si="192"/>
        <v>0</v>
      </c>
      <c r="DS187" s="126">
        <f t="shared" si="193"/>
        <v>0</v>
      </c>
      <c r="DT187" s="126">
        <f t="shared" si="194"/>
        <v>0</v>
      </c>
      <c r="DU187" s="126">
        <f t="shared" si="195"/>
        <v>0</v>
      </c>
      <c r="DV187" s="126">
        <f t="shared" si="196"/>
        <v>0</v>
      </c>
      <c r="DW187" s="126">
        <f t="shared" si="197"/>
        <v>0</v>
      </c>
    </row>
    <row r="188" spans="1:127" customFormat="1" ht="15" customHeight="1" x14ac:dyDescent="0.2">
      <c r="A188" s="178" t="s">
        <v>516</v>
      </c>
      <c r="B188" s="151" t="s">
        <v>321</v>
      </c>
      <c r="C188" s="151" t="s">
        <v>508</v>
      </c>
      <c r="D188" s="151" t="s">
        <v>265</v>
      </c>
      <c r="E188" s="169">
        <v>1</v>
      </c>
      <c r="F188" s="169">
        <v>-29712.84</v>
      </c>
      <c r="G188" s="170"/>
      <c r="H188" s="170"/>
      <c r="I188" s="153"/>
      <c r="J188" s="187"/>
      <c r="K188" s="151">
        <v>8.3333333333333329E-2</v>
      </c>
      <c r="L188" s="151">
        <v>8.3333333333333329E-2</v>
      </c>
      <c r="M188" s="151">
        <v>8.3333333333333329E-2</v>
      </c>
      <c r="N188" s="151">
        <v>8.3333333333333329E-2</v>
      </c>
      <c r="O188" s="151">
        <v>8.3333333333333329E-2</v>
      </c>
      <c r="P188" s="151">
        <v>8.3333333333333329E-2</v>
      </c>
      <c r="Q188" s="151">
        <v>8.3333333333333329E-2</v>
      </c>
      <c r="R188" s="151">
        <v>8.3333333333333329E-2</v>
      </c>
      <c r="S188" s="151">
        <v>8.3333333333333329E-2</v>
      </c>
      <c r="T188" s="151">
        <v>8.3333333333333329E-2</v>
      </c>
      <c r="U188" s="151">
        <v>8.3333333333333329E-2</v>
      </c>
      <c r="V188" s="151">
        <v>8.3333333333333329E-2</v>
      </c>
      <c r="W188" s="152">
        <v>1</v>
      </c>
      <c r="X188" s="157">
        <v>0</v>
      </c>
      <c r="Y188" s="157">
        <v>0</v>
      </c>
      <c r="Z188" s="157">
        <v>0</v>
      </c>
      <c r="AA188" s="157">
        <v>0</v>
      </c>
      <c r="AB188" s="157">
        <v>0</v>
      </c>
      <c r="AC188" s="157">
        <v>0</v>
      </c>
      <c r="AD188" s="157">
        <v>0</v>
      </c>
      <c r="AE188" s="157">
        <v>0</v>
      </c>
      <c r="AF188" s="157">
        <v>0</v>
      </c>
      <c r="AG188" s="157">
        <v>0</v>
      </c>
      <c r="AH188" s="157">
        <v>0</v>
      </c>
      <c r="AI188" s="157">
        <v>0</v>
      </c>
      <c r="AJ188" s="151"/>
      <c r="AK188" s="151"/>
      <c r="AL188" s="151"/>
      <c r="AM188" s="151"/>
      <c r="AN188" s="151"/>
      <c r="AO188" s="151">
        <v>1</v>
      </c>
      <c r="AP188" s="151"/>
      <c r="AQ188" s="151"/>
      <c r="AR188" s="151"/>
      <c r="AS188" s="152">
        <v>1</v>
      </c>
      <c r="AT188" s="159">
        <v>0</v>
      </c>
      <c r="AU188" s="159">
        <v>0</v>
      </c>
      <c r="AV188" s="159">
        <v>0</v>
      </c>
      <c r="AW188" s="159">
        <v>0</v>
      </c>
      <c r="AX188" s="159">
        <v>0</v>
      </c>
      <c r="AY188" s="159">
        <v>0</v>
      </c>
      <c r="AZ188" s="159">
        <v>0</v>
      </c>
      <c r="BA188" s="159">
        <v>0</v>
      </c>
      <c r="BB188" s="159">
        <v>0</v>
      </c>
      <c r="BC188" s="159">
        <v>0</v>
      </c>
      <c r="BD188" s="160">
        <v>0</v>
      </c>
      <c r="BE188" s="160">
        <v>0</v>
      </c>
      <c r="BF188" s="160">
        <v>0</v>
      </c>
      <c r="BG188" s="160">
        <v>0</v>
      </c>
      <c r="BH188" s="160">
        <v>0</v>
      </c>
      <c r="BI188" s="151"/>
      <c r="BJ188" s="122"/>
      <c r="BK188" s="122"/>
      <c r="BL188" s="122"/>
      <c r="BM188" s="122"/>
      <c r="BN188" s="122"/>
      <c r="BO188" s="122">
        <f t="shared" si="205"/>
        <v>0</v>
      </c>
      <c r="BP188" s="126">
        <f t="shared" si="138"/>
        <v>0</v>
      </c>
      <c r="BQ188" s="126">
        <f t="shared" si="139"/>
        <v>0</v>
      </c>
      <c r="BR188" s="126">
        <f t="shared" si="140"/>
        <v>0</v>
      </c>
      <c r="BS188" s="126">
        <f t="shared" si="141"/>
        <v>0</v>
      </c>
      <c r="BT188" s="126">
        <f t="shared" si="142"/>
        <v>0</v>
      </c>
      <c r="BU188" s="126">
        <f t="shared" si="143"/>
        <v>0</v>
      </c>
      <c r="BV188" s="126">
        <f t="shared" si="144"/>
        <v>0</v>
      </c>
      <c r="BW188" s="126">
        <f t="shared" si="145"/>
        <v>0</v>
      </c>
      <c r="BX188" s="126">
        <f t="shared" si="146"/>
        <v>0</v>
      </c>
      <c r="BY188" s="126">
        <f t="shared" si="147"/>
        <v>0</v>
      </c>
      <c r="BZ188" s="126">
        <f t="shared" si="148"/>
        <v>0</v>
      </c>
      <c r="CA188" s="126">
        <f t="shared" si="149"/>
        <v>0</v>
      </c>
      <c r="CB188" s="126">
        <f t="shared" si="150"/>
        <v>0</v>
      </c>
      <c r="CC188" s="126">
        <f t="shared" si="151"/>
        <v>0</v>
      </c>
      <c r="CD188" s="126">
        <f t="shared" si="152"/>
        <v>0</v>
      </c>
      <c r="CE188" s="126">
        <f t="shared" si="153"/>
        <v>0</v>
      </c>
      <c r="CF188" s="126">
        <f t="shared" si="154"/>
        <v>0</v>
      </c>
      <c r="CG188" s="126">
        <f t="shared" si="155"/>
        <v>0</v>
      </c>
      <c r="CH188" s="126">
        <f t="shared" si="156"/>
        <v>0</v>
      </c>
      <c r="CI188" s="126">
        <f t="shared" si="157"/>
        <v>0</v>
      </c>
      <c r="CJ188" s="126">
        <f t="shared" si="158"/>
        <v>0</v>
      </c>
      <c r="CK188" s="126">
        <f t="shared" si="159"/>
        <v>0</v>
      </c>
      <c r="CL188" s="126">
        <f t="shared" si="160"/>
        <v>0</v>
      </c>
      <c r="CM188" s="126">
        <f t="shared" si="161"/>
        <v>0</v>
      </c>
      <c r="CN188" s="126">
        <f t="shared" si="162"/>
        <v>0</v>
      </c>
      <c r="CO188" s="126">
        <f t="shared" si="163"/>
        <v>0</v>
      </c>
      <c r="CP188" s="126">
        <f t="shared" si="164"/>
        <v>0</v>
      </c>
      <c r="CQ188" s="126">
        <f t="shared" si="165"/>
        <v>0</v>
      </c>
      <c r="CR188" s="126">
        <f t="shared" si="166"/>
        <v>0</v>
      </c>
      <c r="CS188" s="126">
        <f t="shared" si="167"/>
        <v>0</v>
      </c>
      <c r="CT188" s="126">
        <f t="shared" si="168"/>
        <v>0</v>
      </c>
      <c r="CU188" s="126">
        <f t="shared" si="169"/>
        <v>0</v>
      </c>
      <c r="CV188" s="126">
        <f t="shared" si="170"/>
        <v>0</v>
      </c>
      <c r="CW188" s="126">
        <f t="shared" si="171"/>
        <v>0</v>
      </c>
      <c r="CX188" s="126">
        <f t="shared" si="172"/>
        <v>0</v>
      </c>
      <c r="CY188" s="126">
        <f t="shared" si="173"/>
        <v>0</v>
      </c>
      <c r="CZ188" s="126">
        <f t="shared" si="174"/>
        <v>0</v>
      </c>
      <c r="DA188" s="126">
        <f t="shared" si="175"/>
        <v>0</v>
      </c>
      <c r="DB188" s="126">
        <f t="shared" si="176"/>
        <v>0</v>
      </c>
      <c r="DC188" s="126">
        <f t="shared" si="177"/>
        <v>0</v>
      </c>
      <c r="DD188" s="126">
        <f t="shared" si="178"/>
        <v>0</v>
      </c>
      <c r="DE188" s="126">
        <f t="shared" si="179"/>
        <v>0</v>
      </c>
      <c r="DF188" s="126">
        <f t="shared" si="180"/>
        <v>0</v>
      </c>
      <c r="DG188" s="126">
        <f t="shared" si="181"/>
        <v>0</v>
      </c>
      <c r="DH188" s="126">
        <f t="shared" si="182"/>
        <v>0</v>
      </c>
      <c r="DI188" s="126">
        <f t="shared" si="183"/>
        <v>0</v>
      </c>
      <c r="DJ188" s="126">
        <f t="shared" si="184"/>
        <v>0</v>
      </c>
      <c r="DK188" s="126">
        <f t="shared" si="185"/>
        <v>0</v>
      </c>
      <c r="DL188" s="126">
        <f t="shared" si="186"/>
        <v>0</v>
      </c>
      <c r="DM188" s="126">
        <f t="shared" si="187"/>
        <v>0</v>
      </c>
      <c r="DN188" s="126">
        <f t="shared" si="188"/>
        <v>0</v>
      </c>
      <c r="DO188" s="126">
        <f t="shared" si="189"/>
        <v>0</v>
      </c>
      <c r="DP188" s="126">
        <f t="shared" si="190"/>
        <v>0</v>
      </c>
      <c r="DQ188" s="126">
        <f t="shared" si="191"/>
        <v>0</v>
      </c>
      <c r="DR188" s="126">
        <f t="shared" si="192"/>
        <v>0</v>
      </c>
      <c r="DS188" s="126">
        <f t="shared" si="193"/>
        <v>0</v>
      </c>
      <c r="DT188" s="126">
        <f t="shared" si="194"/>
        <v>0</v>
      </c>
      <c r="DU188" s="126">
        <f t="shared" si="195"/>
        <v>0</v>
      </c>
      <c r="DV188" s="126">
        <f t="shared" si="196"/>
        <v>0</v>
      </c>
      <c r="DW188" s="126">
        <f t="shared" si="197"/>
        <v>0</v>
      </c>
    </row>
    <row r="189" spans="1:127" customFormat="1" ht="15" customHeight="1" x14ac:dyDescent="0.2">
      <c r="A189" s="178" t="s">
        <v>517</v>
      </c>
      <c r="B189" s="151" t="s">
        <v>321</v>
      </c>
      <c r="C189" s="151" t="s">
        <v>508</v>
      </c>
      <c r="D189" s="151" t="s">
        <v>265</v>
      </c>
      <c r="E189" s="169">
        <v>1</v>
      </c>
      <c r="F189" s="169">
        <v>-10420.129999999999</v>
      </c>
      <c r="G189" s="170"/>
      <c r="H189" s="170"/>
      <c r="I189" s="153"/>
      <c r="J189" s="187"/>
      <c r="K189" s="151">
        <v>8.3333333333333329E-2</v>
      </c>
      <c r="L189" s="151">
        <v>8.3333333333333329E-2</v>
      </c>
      <c r="M189" s="151">
        <v>8.3333333333333329E-2</v>
      </c>
      <c r="N189" s="151">
        <v>8.3333333333333329E-2</v>
      </c>
      <c r="O189" s="151">
        <v>8.3333333333333329E-2</v>
      </c>
      <c r="P189" s="151">
        <v>8.3333333333333329E-2</v>
      </c>
      <c r="Q189" s="151">
        <v>8.3333333333333329E-2</v>
      </c>
      <c r="R189" s="151">
        <v>8.3333333333333329E-2</v>
      </c>
      <c r="S189" s="151">
        <v>8.3333333333333329E-2</v>
      </c>
      <c r="T189" s="151">
        <v>8.3333333333333329E-2</v>
      </c>
      <c r="U189" s="151">
        <v>8.3333333333333329E-2</v>
      </c>
      <c r="V189" s="151">
        <v>8.3333333333333329E-2</v>
      </c>
      <c r="W189" s="152">
        <v>1</v>
      </c>
      <c r="X189" s="157">
        <v>0</v>
      </c>
      <c r="Y189" s="157">
        <v>0</v>
      </c>
      <c r="Z189" s="157">
        <v>0</v>
      </c>
      <c r="AA189" s="157">
        <v>0</v>
      </c>
      <c r="AB189" s="157">
        <v>0</v>
      </c>
      <c r="AC189" s="157">
        <v>0</v>
      </c>
      <c r="AD189" s="157">
        <v>0</v>
      </c>
      <c r="AE189" s="157">
        <v>0</v>
      </c>
      <c r="AF189" s="157">
        <v>0</v>
      </c>
      <c r="AG189" s="157">
        <v>0</v>
      </c>
      <c r="AH189" s="157">
        <v>0</v>
      </c>
      <c r="AI189" s="157">
        <v>0</v>
      </c>
      <c r="AJ189" s="151"/>
      <c r="AK189" s="151"/>
      <c r="AL189" s="151"/>
      <c r="AM189" s="151"/>
      <c r="AN189" s="151"/>
      <c r="AO189" s="151">
        <v>1</v>
      </c>
      <c r="AP189" s="151"/>
      <c r="AQ189" s="151"/>
      <c r="AR189" s="151"/>
      <c r="AS189" s="152">
        <v>1</v>
      </c>
      <c r="AT189" s="159">
        <v>0</v>
      </c>
      <c r="AU189" s="159">
        <v>0</v>
      </c>
      <c r="AV189" s="159">
        <v>0</v>
      </c>
      <c r="AW189" s="159">
        <v>0</v>
      </c>
      <c r="AX189" s="159">
        <v>0</v>
      </c>
      <c r="AY189" s="159">
        <v>0</v>
      </c>
      <c r="AZ189" s="159">
        <v>0</v>
      </c>
      <c r="BA189" s="159">
        <v>0</v>
      </c>
      <c r="BB189" s="159">
        <v>0</v>
      </c>
      <c r="BC189" s="159">
        <v>0</v>
      </c>
      <c r="BD189" s="160">
        <v>0</v>
      </c>
      <c r="BE189" s="160">
        <v>0</v>
      </c>
      <c r="BF189" s="160">
        <v>0</v>
      </c>
      <c r="BG189" s="160">
        <v>0</v>
      </c>
      <c r="BH189" s="160">
        <v>0</v>
      </c>
      <c r="BI189" s="151"/>
      <c r="BJ189" s="122"/>
      <c r="BK189" s="122"/>
      <c r="BL189" s="122"/>
      <c r="BM189" s="122"/>
      <c r="BN189" s="122"/>
      <c r="BO189" s="122">
        <f t="shared" si="205"/>
        <v>0</v>
      </c>
      <c r="BP189" s="126">
        <f t="shared" si="138"/>
        <v>0</v>
      </c>
      <c r="BQ189" s="126">
        <f t="shared" si="139"/>
        <v>0</v>
      </c>
      <c r="BR189" s="126">
        <f t="shared" si="140"/>
        <v>0</v>
      </c>
      <c r="BS189" s="126">
        <f t="shared" si="141"/>
        <v>0</v>
      </c>
      <c r="BT189" s="126">
        <f t="shared" si="142"/>
        <v>0</v>
      </c>
      <c r="BU189" s="126">
        <f t="shared" si="143"/>
        <v>0</v>
      </c>
      <c r="BV189" s="126">
        <f t="shared" si="144"/>
        <v>0</v>
      </c>
      <c r="BW189" s="126">
        <f t="shared" si="145"/>
        <v>0</v>
      </c>
      <c r="BX189" s="126">
        <f t="shared" si="146"/>
        <v>0</v>
      </c>
      <c r="BY189" s="126">
        <f t="shared" si="147"/>
        <v>0</v>
      </c>
      <c r="BZ189" s="126">
        <f t="shared" si="148"/>
        <v>0</v>
      </c>
      <c r="CA189" s="126">
        <f t="shared" si="149"/>
        <v>0</v>
      </c>
      <c r="CB189" s="126">
        <f t="shared" si="150"/>
        <v>0</v>
      </c>
      <c r="CC189" s="126">
        <f t="shared" si="151"/>
        <v>0</v>
      </c>
      <c r="CD189" s="126">
        <f t="shared" si="152"/>
        <v>0</v>
      </c>
      <c r="CE189" s="126">
        <f t="shared" si="153"/>
        <v>0</v>
      </c>
      <c r="CF189" s="126">
        <f t="shared" si="154"/>
        <v>0</v>
      </c>
      <c r="CG189" s="126">
        <f t="shared" si="155"/>
        <v>0</v>
      </c>
      <c r="CH189" s="126">
        <f t="shared" si="156"/>
        <v>0</v>
      </c>
      <c r="CI189" s="126">
        <f t="shared" si="157"/>
        <v>0</v>
      </c>
      <c r="CJ189" s="126">
        <f t="shared" si="158"/>
        <v>0</v>
      </c>
      <c r="CK189" s="126">
        <f t="shared" si="159"/>
        <v>0</v>
      </c>
      <c r="CL189" s="126">
        <f t="shared" si="160"/>
        <v>0</v>
      </c>
      <c r="CM189" s="126">
        <f t="shared" si="161"/>
        <v>0</v>
      </c>
      <c r="CN189" s="126">
        <f t="shared" si="162"/>
        <v>0</v>
      </c>
      <c r="CO189" s="126">
        <f t="shared" si="163"/>
        <v>0</v>
      </c>
      <c r="CP189" s="126">
        <f t="shared" si="164"/>
        <v>0</v>
      </c>
      <c r="CQ189" s="126">
        <f t="shared" si="165"/>
        <v>0</v>
      </c>
      <c r="CR189" s="126">
        <f t="shared" si="166"/>
        <v>0</v>
      </c>
      <c r="CS189" s="126">
        <f t="shared" si="167"/>
        <v>0</v>
      </c>
      <c r="CT189" s="126">
        <f t="shared" si="168"/>
        <v>0</v>
      </c>
      <c r="CU189" s="126">
        <f t="shared" si="169"/>
        <v>0</v>
      </c>
      <c r="CV189" s="126">
        <f t="shared" si="170"/>
        <v>0</v>
      </c>
      <c r="CW189" s="126">
        <f t="shared" si="171"/>
        <v>0</v>
      </c>
      <c r="CX189" s="126">
        <f t="shared" si="172"/>
        <v>0</v>
      </c>
      <c r="CY189" s="126">
        <f t="shared" si="173"/>
        <v>0</v>
      </c>
      <c r="CZ189" s="126">
        <f t="shared" si="174"/>
        <v>0</v>
      </c>
      <c r="DA189" s="126">
        <f t="shared" si="175"/>
        <v>0</v>
      </c>
      <c r="DB189" s="126">
        <f t="shared" si="176"/>
        <v>0</v>
      </c>
      <c r="DC189" s="126">
        <f t="shared" si="177"/>
        <v>0</v>
      </c>
      <c r="DD189" s="126">
        <f t="shared" si="178"/>
        <v>0</v>
      </c>
      <c r="DE189" s="126">
        <f t="shared" si="179"/>
        <v>0</v>
      </c>
      <c r="DF189" s="126">
        <f t="shared" si="180"/>
        <v>0</v>
      </c>
      <c r="DG189" s="126">
        <f t="shared" si="181"/>
        <v>0</v>
      </c>
      <c r="DH189" s="126">
        <f t="shared" si="182"/>
        <v>0</v>
      </c>
      <c r="DI189" s="126">
        <f t="shared" si="183"/>
        <v>0</v>
      </c>
      <c r="DJ189" s="126">
        <f t="shared" si="184"/>
        <v>0</v>
      </c>
      <c r="DK189" s="126">
        <f t="shared" si="185"/>
        <v>0</v>
      </c>
      <c r="DL189" s="126">
        <f t="shared" si="186"/>
        <v>0</v>
      </c>
      <c r="DM189" s="126">
        <f t="shared" si="187"/>
        <v>0</v>
      </c>
      <c r="DN189" s="126">
        <f t="shared" si="188"/>
        <v>0</v>
      </c>
      <c r="DO189" s="126">
        <f t="shared" si="189"/>
        <v>0</v>
      </c>
      <c r="DP189" s="126">
        <f t="shared" si="190"/>
        <v>0</v>
      </c>
      <c r="DQ189" s="126">
        <f t="shared" si="191"/>
        <v>0</v>
      </c>
      <c r="DR189" s="126">
        <f t="shared" si="192"/>
        <v>0</v>
      </c>
      <c r="DS189" s="126">
        <f t="shared" si="193"/>
        <v>0</v>
      </c>
      <c r="DT189" s="126">
        <f t="shared" si="194"/>
        <v>0</v>
      </c>
      <c r="DU189" s="126">
        <f t="shared" si="195"/>
        <v>0</v>
      </c>
      <c r="DV189" s="126">
        <f t="shared" si="196"/>
        <v>0</v>
      </c>
      <c r="DW189" s="126">
        <f t="shared" si="197"/>
        <v>0</v>
      </c>
    </row>
    <row r="190" spans="1:127" customFormat="1" ht="15" customHeight="1" x14ac:dyDescent="0.2">
      <c r="A190" s="178" t="s">
        <v>518</v>
      </c>
      <c r="B190" s="151" t="s">
        <v>321</v>
      </c>
      <c r="C190" s="151" t="s">
        <v>508</v>
      </c>
      <c r="D190" s="151" t="s">
        <v>265</v>
      </c>
      <c r="E190" s="169">
        <v>1</v>
      </c>
      <c r="F190" s="169">
        <v>-6503.88</v>
      </c>
      <c r="G190" s="170"/>
      <c r="H190" s="170"/>
      <c r="I190" s="153"/>
      <c r="J190" s="187"/>
      <c r="K190" s="151">
        <v>8.3333333333333329E-2</v>
      </c>
      <c r="L190" s="151">
        <v>8.3333333333333329E-2</v>
      </c>
      <c r="M190" s="151">
        <v>8.3333333333333329E-2</v>
      </c>
      <c r="N190" s="151">
        <v>8.3333333333333329E-2</v>
      </c>
      <c r="O190" s="151">
        <v>8.3333333333333329E-2</v>
      </c>
      <c r="P190" s="151">
        <v>8.3333333333333329E-2</v>
      </c>
      <c r="Q190" s="151">
        <v>8.3333333333333329E-2</v>
      </c>
      <c r="R190" s="151">
        <v>8.3333333333333329E-2</v>
      </c>
      <c r="S190" s="151">
        <v>8.3333333333333329E-2</v>
      </c>
      <c r="T190" s="151">
        <v>8.3333333333333329E-2</v>
      </c>
      <c r="U190" s="151">
        <v>8.3333333333333329E-2</v>
      </c>
      <c r="V190" s="151">
        <v>8.3333333333333329E-2</v>
      </c>
      <c r="W190" s="152">
        <v>1</v>
      </c>
      <c r="X190" s="157">
        <v>0</v>
      </c>
      <c r="Y190" s="157">
        <v>0</v>
      </c>
      <c r="Z190" s="157">
        <v>0</v>
      </c>
      <c r="AA190" s="157">
        <v>0</v>
      </c>
      <c r="AB190" s="157">
        <v>0</v>
      </c>
      <c r="AC190" s="157">
        <v>0</v>
      </c>
      <c r="AD190" s="157">
        <v>0</v>
      </c>
      <c r="AE190" s="157">
        <v>0</v>
      </c>
      <c r="AF190" s="157">
        <v>0</v>
      </c>
      <c r="AG190" s="157">
        <v>0</v>
      </c>
      <c r="AH190" s="157">
        <v>0</v>
      </c>
      <c r="AI190" s="157">
        <v>0</v>
      </c>
      <c r="AJ190" s="151"/>
      <c r="AK190" s="151"/>
      <c r="AL190" s="151"/>
      <c r="AM190" s="151"/>
      <c r="AN190" s="151"/>
      <c r="AO190" s="151">
        <v>1</v>
      </c>
      <c r="AP190" s="151"/>
      <c r="AQ190" s="151"/>
      <c r="AR190" s="151"/>
      <c r="AS190" s="152">
        <v>1</v>
      </c>
      <c r="AT190" s="159">
        <v>0</v>
      </c>
      <c r="AU190" s="159">
        <v>0</v>
      </c>
      <c r="AV190" s="159">
        <v>0</v>
      </c>
      <c r="AW190" s="159">
        <v>0</v>
      </c>
      <c r="AX190" s="159">
        <v>0</v>
      </c>
      <c r="AY190" s="159">
        <v>0</v>
      </c>
      <c r="AZ190" s="159">
        <v>0</v>
      </c>
      <c r="BA190" s="159">
        <v>0</v>
      </c>
      <c r="BB190" s="159">
        <v>0</v>
      </c>
      <c r="BC190" s="159">
        <v>0</v>
      </c>
      <c r="BD190" s="160">
        <v>0</v>
      </c>
      <c r="BE190" s="160">
        <v>0</v>
      </c>
      <c r="BF190" s="160">
        <v>0</v>
      </c>
      <c r="BG190" s="160">
        <v>0</v>
      </c>
      <c r="BH190" s="160">
        <v>0</v>
      </c>
      <c r="BI190" s="151"/>
      <c r="BJ190" s="122"/>
      <c r="BK190" s="122"/>
      <c r="BL190" s="122"/>
      <c r="BM190" s="122"/>
      <c r="BN190" s="122"/>
      <c r="BO190" s="122">
        <f t="shared" si="205"/>
        <v>0</v>
      </c>
      <c r="BP190" s="126">
        <f t="shared" si="138"/>
        <v>0</v>
      </c>
      <c r="BQ190" s="126">
        <f t="shared" si="139"/>
        <v>0</v>
      </c>
      <c r="BR190" s="126">
        <f t="shared" si="140"/>
        <v>0</v>
      </c>
      <c r="BS190" s="126">
        <f t="shared" si="141"/>
        <v>0</v>
      </c>
      <c r="BT190" s="126">
        <f t="shared" si="142"/>
        <v>0</v>
      </c>
      <c r="BU190" s="126">
        <f t="shared" si="143"/>
        <v>0</v>
      </c>
      <c r="BV190" s="126">
        <f t="shared" si="144"/>
        <v>0</v>
      </c>
      <c r="BW190" s="126">
        <f t="shared" si="145"/>
        <v>0</v>
      </c>
      <c r="BX190" s="126">
        <f t="shared" si="146"/>
        <v>0</v>
      </c>
      <c r="BY190" s="126">
        <f t="shared" si="147"/>
        <v>0</v>
      </c>
      <c r="BZ190" s="126">
        <f t="shared" si="148"/>
        <v>0</v>
      </c>
      <c r="CA190" s="126">
        <f t="shared" si="149"/>
        <v>0</v>
      </c>
      <c r="CB190" s="126">
        <f t="shared" si="150"/>
        <v>0</v>
      </c>
      <c r="CC190" s="126">
        <f t="shared" si="151"/>
        <v>0</v>
      </c>
      <c r="CD190" s="126">
        <f t="shared" si="152"/>
        <v>0</v>
      </c>
      <c r="CE190" s="126">
        <f t="shared" si="153"/>
        <v>0</v>
      </c>
      <c r="CF190" s="126">
        <f t="shared" si="154"/>
        <v>0</v>
      </c>
      <c r="CG190" s="126">
        <f t="shared" si="155"/>
        <v>0</v>
      </c>
      <c r="CH190" s="126">
        <f t="shared" si="156"/>
        <v>0</v>
      </c>
      <c r="CI190" s="126">
        <f t="shared" si="157"/>
        <v>0</v>
      </c>
      <c r="CJ190" s="126">
        <f t="shared" si="158"/>
        <v>0</v>
      </c>
      <c r="CK190" s="126">
        <f t="shared" si="159"/>
        <v>0</v>
      </c>
      <c r="CL190" s="126">
        <f t="shared" si="160"/>
        <v>0</v>
      </c>
      <c r="CM190" s="126">
        <f t="shared" si="161"/>
        <v>0</v>
      </c>
      <c r="CN190" s="126">
        <f t="shared" si="162"/>
        <v>0</v>
      </c>
      <c r="CO190" s="126">
        <f t="shared" si="163"/>
        <v>0</v>
      </c>
      <c r="CP190" s="126">
        <f t="shared" si="164"/>
        <v>0</v>
      </c>
      <c r="CQ190" s="126">
        <f t="shared" si="165"/>
        <v>0</v>
      </c>
      <c r="CR190" s="126">
        <f t="shared" si="166"/>
        <v>0</v>
      </c>
      <c r="CS190" s="126">
        <f t="shared" si="167"/>
        <v>0</v>
      </c>
      <c r="CT190" s="126">
        <f t="shared" si="168"/>
        <v>0</v>
      </c>
      <c r="CU190" s="126">
        <f t="shared" si="169"/>
        <v>0</v>
      </c>
      <c r="CV190" s="126">
        <f t="shared" si="170"/>
        <v>0</v>
      </c>
      <c r="CW190" s="126">
        <f t="shared" si="171"/>
        <v>0</v>
      </c>
      <c r="CX190" s="126">
        <f t="shared" si="172"/>
        <v>0</v>
      </c>
      <c r="CY190" s="126">
        <f t="shared" si="173"/>
        <v>0</v>
      </c>
      <c r="CZ190" s="126">
        <f t="shared" si="174"/>
        <v>0</v>
      </c>
      <c r="DA190" s="126">
        <f t="shared" si="175"/>
        <v>0</v>
      </c>
      <c r="DB190" s="126">
        <f t="shared" si="176"/>
        <v>0</v>
      </c>
      <c r="DC190" s="126">
        <f t="shared" si="177"/>
        <v>0</v>
      </c>
      <c r="DD190" s="126">
        <f t="shared" si="178"/>
        <v>0</v>
      </c>
      <c r="DE190" s="126">
        <f t="shared" si="179"/>
        <v>0</v>
      </c>
      <c r="DF190" s="126">
        <f t="shared" si="180"/>
        <v>0</v>
      </c>
      <c r="DG190" s="126">
        <f t="shared" si="181"/>
        <v>0</v>
      </c>
      <c r="DH190" s="126">
        <f t="shared" si="182"/>
        <v>0</v>
      </c>
      <c r="DI190" s="126">
        <f t="shared" si="183"/>
        <v>0</v>
      </c>
      <c r="DJ190" s="126">
        <f t="shared" si="184"/>
        <v>0</v>
      </c>
      <c r="DK190" s="126">
        <f t="shared" si="185"/>
        <v>0</v>
      </c>
      <c r="DL190" s="126">
        <f t="shared" si="186"/>
        <v>0</v>
      </c>
      <c r="DM190" s="126">
        <f t="shared" si="187"/>
        <v>0</v>
      </c>
      <c r="DN190" s="126">
        <f t="shared" si="188"/>
        <v>0</v>
      </c>
      <c r="DO190" s="126">
        <f t="shared" si="189"/>
        <v>0</v>
      </c>
      <c r="DP190" s="126">
        <f t="shared" si="190"/>
        <v>0</v>
      </c>
      <c r="DQ190" s="126">
        <f t="shared" si="191"/>
        <v>0</v>
      </c>
      <c r="DR190" s="126">
        <f t="shared" si="192"/>
        <v>0</v>
      </c>
      <c r="DS190" s="126">
        <f t="shared" si="193"/>
        <v>0</v>
      </c>
      <c r="DT190" s="126">
        <f t="shared" si="194"/>
        <v>0</v>
      </c>
      <c r="DU190" s="126">
        <f t="shared" si="195"/>
        <v>0</v>
      </c>
      <c r="DV190" s="126">
        <f t="shared" si="196"/>
        <v>0</v>
      </c>
      <c r="DW190" s="126">
        <f t="shared" si="197"/>
        <v>0</v>
      </c>
    </row>
    <row r="191" spans="1:127" customFormat="1" ht="15" customHeight="1" x14ac:dyDescent="0.2">
      <c r="A191" s="178" t="s">
        <v>519</v>
      </c>
      <c r="B191" s="151" t="s">
        <v>321</v>
      </c>
      <c r="C191" s="151" t="s">
        <v>508</v>
      </c>
      <c r="D191" s="151" t="s">
        <v>265</v>
      </c>
      <c r="E191" s="169">
        <v>1</v>
      </c>
      <c r="F191" s="169">
        <v>-3928.81</v>
      </c>
      <c r="G191" s="170"/>
      <c r="H191" s="170"/>
      <c r="I191" s="153"/>
      <c r="J191" s="187"/>
      <c r="K191" s="151">
        <v>8.3333333333333329E-2</v>
      </c>
      <c r="L191" s="151">
        <v>8.3333333333333329E-2</v>
      </c>
      <c r="M191" s="151">
        <v>8.3333333333333329E-2</v>
      </c>
      <c r="N191" s="151">
        <v>8.3333333333333329E-2</v>
      </c>
      <c r="O191" s="151">
        <v>8.3333333333333329E-2</v>
      </c>
      <c r="P191" s="151">
        <v>8.3333333333333329E-2</v>
      </c>
      <c r="Q191" s="151">
        <v>8.3333333333333329E-2</v>
      </c>
      <c r="R191" s="151">
        <v>8.3333333333333329E-2</v>
      </c>
      <c r="S191" s="151">
        <v>8.3333333333333329E-2</v>
      </c>
      <c r="T191" s="151">
        <v>8.3333333333333329E-2</v>
      </c>
      <c r="U191" s="151">
        <v>8.3333333333333329E-2</v>
      </c>
      <c r="V191" s="151">
        <v>8.3333333333333329E-2</v>
      </c>
      <c r="W191" s="152">
        <v>1</v>
      </c>
      <c r="X191" s="157">
        <v>0</v>
      </c>
      <c r="Y191" s="157">
        <v>0</v>
      </c>
      <c r="Z191" s="157">
        <v>0</v>
      </c>
      <c r="AA191" s="157">
        <v>0</v>
      </c>
      <c r="AB191" s="157">
        <v>0</v>
      </c>
      <c r="AC191" s="157">
        <v>0</v>
      </c>
      <c r="AD191" s="157">
        <v>0</v>
      </c>
      <c r="AE191" s="157">
        <v>0</v>
      </c>
      <c r="AF191" s="157">
        <v>0</v>
      </c>
      <c r="AG191" s="157">
        <v>0</v>
      </c>
      <c r="AH191" s="157">
        <v>0</v>
      </c>
      <c r="AI191" s="157">
        <v>0</v>
      </c>
      <c r="AJ191" s="151"/>
      <c r="AK191" s="151"/>
      <c r="AL191" s="151"/>
      <c r="AM191" s="151"/>
      <c r="AN191" s="151"/>
      <c r="AO191" s="151">
        <v>1</v>
      </c>
      <c r="AP191" s="151"/>
      <c r="AQ191" s="151"/>
      <c r="AR191" s="151"/>
      <c r="AS191" s="152">
        <v>1</v>
      </c>
      <c r="AT191" s="159">
        <v>0</v>
      </c>
      <c r="AU191" s="159">
        <v>0</v>
      </c>
      <c r="AV191" s="159">
        <v>0</v>
      </c>
      <c r="AW191" s="159">
        <v>0</v>
      </c>
      <c r="AX191" s="159">
        <v>0</v>
      </c>
      <c r="AY191" s="159">
        <v>0</v>
      </c>
      <c r="AZ191" s="159">
        <v>0</v>
      </c>
      <c r="BA191" s="159">
        <v>0</v>
      </c>
      <c r="BB191" s="159">
        <v>0</v>
      </c>
      <c r="BC191" s="159">
        <v>0</v>
      </c>
      <c r="BD191" s="160">
        <v>0</v>
      </c>
      <c r="BE191" s="160">
        <v>0</v>
      </c>
      <c r="BF191" s="160">
        <v>0</v>
      </c>
      <c r="BG191" s="160">
        <v>0</v>
      </c>
      <c r="BH191" s="160">
        <v>0</v>
      </c>
      <c r="BI191" s="151"/>
      <c r="BJ191" s="122"/>
      <c r="BK191" s="122"/>
      <c r="BL191" s="122"/>
      <c r="BM191" s="122"/>
      <c r="BN191" s="122"/>
      <c r="BO191" s="122">
        <f t="shared" si="205"/>
        <v>0</v>
      </c>
      <c r="BP191" s="126">
        <f t="shared" si="138"/>
        <v>0</v>
      </c>
      <c r="BQ191" s="126">
        <f t="shared" si="139"/>
        <v>0</v>
      </c>
      <c r="BR191" s="126">
        <f t="shared" si="140"/>
        <v>0</v>
      </c>
      <c r="BS191" s="126">
        <f t="shared" si="141"/>
        <v>0</v>
      </c>
      <c r="BT191" s="126">
        <f t="shared" si="142"/>
        <v>0</v>
      </c>
      <c r="BU191" s="126">
        <f t="shared" si="143"/>
        <v>0</v>
      </c>
      <c r="BV191" s="126">
        <f t="shared" si="144"/>
        <v>0</v>
      </c>
      <c r="BW191" s="126">
        <f t="shared" si="145"/>
        <v>0</v>
      </c>
      <c r="BX191" s="126">
        <f t="shared" si="146"/>
        <v>0</v>
      </c>
      <c r="BY191" s="126">
        <f t="shared" si="147"/>
        <v>0</v>
      </c>
      <c r="BZ191" s="126">
        <f t="shared" si="148"/>
        <v>0</v>
      </c>
      <c r="CA191" s="126">
        <f t="shared" si="149"/>
        <v>0</v>
      </c>
      <c r="CB191" s="126">
        <f t="shared" si="150"/>
        <v>0</v>
      </c>
      <c r="CC191" s="126">
        <f t="shared" si="151"/>
        <v>0</v>
      </c>
      <c r="CD191" s="126">
        <f t="shared" si="152"/>
        <v>0</v>
      </c>
      <c r="CE191" s="126">
        <f t="shared" si="153"/>
        <v>0</v>
      </c>
      <c r="CF191" s="126">
        <f t="shared" si="154"/>
        <v>0</v>
      </c>
      <c r="CG191" s="126">
        <f t="shared" si="155"/>
        <v>0</v>
      </c>
      <c r="CH191" s="126">
        <f t="shared" si="156"/>
        <v>0</v>
      </c>
      <c r="CI191" s="126">
        <f t="shared" si="157"/>
        <v>0</v>
      </c>
      <c r="CJ191" s="126">
        <f t="shared" si="158"/>
        <v>0</v>
      </c>
      <c r="CK191" s="126">
        <f t="shared" si="159"/>
        <v>0</v>
      </c>
      <c r="CL191" s="126">
        <f t="shared" si="160"/>
        <v>0</v>
      </c>
      <c r="CM191" s="126">
        <f t="shared" si="161"/>
        <v>0</v>
      </c>
      <c r="CN191" s="126">
        <f t="shared" si="162"/>
        <v>0</v>
      </c>
      <c r="CO191" s="126">
        <f t="shared" si="163"/>
        <v>0</v>
      </c>
      <c r="CP191" s="126">
        <f t="shared" si="164"/>
        <v>0</v>
      </c>
      <c r="CQ191" s="126">
        <f t="shared" si="165"/>
        <v>0</v>
      </c>
      <c r="CR191" s="126">
        <f t="shared" si="166"/>
        <v>0</v>
      </c>
      <c r="CS191" s="126">
        <f t="shared" si="167"/>
        <v>0</v>
      </c>
      <c r="CT191" s="126">
        <f t="shared" si="168"/>
        <v>0</v>
      </c>
      <c r="CU191" s="126">
        <f t="shared" si="169"/>
        <v>0</v>
      </c>
      <c r="CV191" s="126">
        <f t="shared" si="170"/>
        <v>0</v>
      </c>
      <c r="CW191" s="126">
        <f t="shared" si="171"/>
        <v>0</v>
      </c>
      <c r="CX191" s="126">
        <f t="shared" si="172"/>
        <v>0</v>
      </c>
      <c r="CY191" s="126">
        <f t="shared" si="173"/>
        <v>0</v>
      </c>
      <c r="CZ191" s="126">
        <f t="shared" si="174"/>
        <v>0</v>
      </c>
      <c r="DA191" s="126">
        <f t="shared" si="175"/>
        <v>0</v>
      </c>
      <c r="DB191" s="126">
        <f t="shared" si="176"/>
        <v>0</v>
      </c>
      <c r="DC191" s="126">
        <f t="shared" si="177"/>
        <v>0</v>
      </c>
      <c r="DD191" s="126">
        <f t="shared" si="178"/>
        <v>0</v>
      </c>
      <c r="DE191" s="126">
        <f t="shared" si="179"/>
        <v>0</v>
      </c>
      <c r="DF191" s="126">
        <f t="shared" si="180"/>
        <v>0</v>
      </c>
      <c r="DG191" s="126">
        <f t="shared" si="181"/>
        <v>0</v>
      </c>
      <c r="DH191" s="126">
        <f t="shared" si="182"/>
        <v>0</v>
      </c>
      <c r="DI191" s="126">
        <f t="shared" si="183"/>
        <v>0</v>
      </c>
      <c r="DJ191" s="126">
        <f t="shared" si="184"/>
        <v>0</v>
      </c>
      <c r="DK191" s="126">
        <f t="shared" si="185"/>
        <v>0</v>
      </c>
      <c r="DL191" s="126">
        <f t="shared" si="186"/>
        <v>0</v>
      </c>
      <c r="DM191" s="126">
        <f t="shared" si="187"/>
        <v>0</v>
      </c>
      <c r="DN191" s="126">
        <f t="shared" si="188"/>
        <v>0</v>
      </c>
      <c r="DO191" s="126">
        <f t="shared" si="189"/>
        <v>0</v>
      </c>
      <c r="DP191" s="126">
        <f t="shared" si="190"/>
        <v>0</v>
      </c>
      <c r="DQ191" s="126">
        <f t="shared" si="191"/>
        <v>0</v>
      </c>
      <c r="DR191" s="126">
        <f t="shared" si="192"/>
        <v>0</v>
      </c>
      <c r="DS191" s="126">
        <f t="shared" si="193"/>
        <v>0</v>
      </c>
      <c r="DT191" s="126">
        <f t="shared" si="194"/>
        <v>0</v>
      </c>
      <c r="DU191" s="126">
        <f t="shared" si="195"/>
        <v>0</v>
      </c>
      <c r="DV191" s="126">
        <f t="shared" si="196"/>
        <v>0</v>
      </c>
      <c r="DW191" s="126">
        <f t="shared" si="197"/>
        <v>0</v>
      </c>
    </row>
    <row r="192" spans="1:127" customFormat="1" ht="15" customHeight="1" x14ac:dyDescent="0.2">
      <c r="A192" s="178" t="s">
        <v>520</v>
      </c>
      <c r="B192" s="151" t="s">
        <v>321</v>
      </c>
      <c r="C192" s="151" t="s">
        <v>521</v>
      </c>
      <c r="D192" s="151" t="s">
        <v>265</v>
      </c>
      <c r="E192" s="177">
        <v>0</v>
      </c>
      <c r="F192" s="162">
        <v>46356</v>
      </c>
      <c r="G192" s="167">
        <v>0</v>
      </c>
      <c r="H192" s="167">
        <v>0</v>
      </c>
      <c r="I192" s="153"/>
      <c r="J192" s="187"/>
      <c r="K192" s="151">
        <v>8.3333333333333329E-2</v>
      </c>
      <c r="L192" s="151">
        <v>8.3333333333333329E-2</v>
      </c>
      <c r="M192" s="151">
        <v>8.3333333333333329E-2</v>
      </c>
      <c r="N192" s="151">
        <v>8.3333333333333329E-2</v>
      </c>
      <c r="O192" s="151">
        <v>8.3333333333333329E-2</v>
      </c>
      <c r="P192" s="151">
        <v>8.3333333333333329E-2</v>
      </c>
      <c r="Q192" s="151">
        <v>8.3333333333333329E-2</v>
      </c>
      <c r="R192" s="151">
        <v>8.3333333333333329E-2</v>
      </c>
      <c r="S192" s="151">
        <v>8.3333333333333329E-2</v>
      </c>
      <c r="T192" s="151">
        <v>8.3333333333333329E-2</v>
      </c>
      <c r="U192" s="151">
        <v>8.3333333333333329E-2</v>
      </c>
      <c r="V192" s="151">
        <v>8.3333333333333329E-2</v>
      </c>
      <c r="W192" s="152">
        <v>1</v>
      </c>
      <c r="X192" s="157">
        <v>0</v>
      </c>
      <c r="Y192" s="157">
        <v>0</v>
      </c>
      <c r="Z192" s="157">
        <v>0</v>
      </c>
      <c r="AA192" s="157">
        <v>0</v>
      </c>
      <c r="AB192" s="157">
        <v>0</v>
      </c>
      <c r="AC192" s="157">
        <v>0</v>
      </c>
      <c r="AD192" s="157">
        <v>0</v>
      </c>
      <c r="AE192" s="157">
        <v>0</v>
      </c>
      <c r="AF192" s="157">
        <v>0</v>
      </c>
      <c r="AG192" s="157">
        <v>0</v>
      </c>
      <c r="AH192" s="157">
        <v>0</v>
      </c>
      <c r="AI192" s="157">
        <v>0</v>
      </c>
      <c r="AJ192" s="151">
        <v>1</v>
      </c>
      <c r="AK192" s="151"/>
      <c r="AL192" s="151"/>
      <c r="AM192" s="151"/>
      <c r="AN192" s="151"/>
      <c r="AO192" s="151"/>
      <c r="AP192" s="151"/>
      <c r="AQ192" s="151"/>
      <c r="AR192" s="151"/>
      <c r="AS192" s="152">
        <v>1</v>
      </c>
      <c r="AT192" s="159">
        <v>0</v>
      </c>
      <c r="AU192" s="159">
        <v>0</v>
      </c>
      <c r="AV192" s="159">
        <v>0</v>
      </c>
      <c r="AW192" s="159">
        <v>0</v>
      </c>
      <c r="AX192" s="159">
        <v>0</v>
      </c>
      <c r="AY192" s="159">
        <v>0</v>
      </c>
      <c r="AZ192" s="159">
        <v>0</v>
      </c>
      <c r="BA192" s="159">
        <v>0</v>
      </c>
      <c r="BB192" s="159">
        <v>0</v>
      </c>
      <c r="BC192" s="159">
        <v>0</v>
      </c>
      <c r="BD192" s="160">
        <v>0</v>
      </c>
      <c r="BE192" s="160">
        <v>0</v>
      </c>
      <c r="BF192" s="160">
        <v>0</v>
      </c>
      <c r="BG192" s="160">
        <v>0</v>
      </c>
      <c r="BH192" s="160">
        <v>0</v>
      </c>
      <c r="BI192" s="151">
        <v>61353300</v>
      </c>
      <c r="BJ192" s="122"/>
      <c r="BK192" s="122"/>
      <c r="BL192" s="122"/>
      <c r="BM192" s="122"/>
      <c r="BN192" s="122"/>
      <c r="BO192" s="122">
        <f t="shared" si="205"/>
        <v>0</v>
      </c>
      <c r="BP192" s="126">
        <f t="shared" si="138"/>
        <v>0</v>
      </c>
      <c r="BQ192" s="126">
        <f t="shared" si="139"/>
        <v>0</v>
      </c>
      <c r="BR192" s="126">
        <f t="shared" si="140"/>
        <v>0</v>
      </c>
      <c r="BS192" s="126">
        <f t="shared" si="141"/>
        <v>0</v>
      </c>
      <c r="BT192" s="126">
        <f t="shared" si="142"/>
        <v>0</v>
      </c>
      <c r="BU192" s="126">
        <f t="shared" si="143"/>
        <v>0</v>
      </c>
      <c r="BV192" s="126">
        <f t="shared" si="144"/>
        <v>0</v>
      </c>
      <c r="BW192" s="126">
        <f t="shared" si="145"/>
        <v>0</v>
      </c>
      <c r="BX192" s="126">
        <f t="shared" si="146"/>
        <v>0</v>
      </c>
      <c r="BY192" s="126">
        <f t="shared" si="147"/>
        <v>0</v>
      </c>
      <c r="BZ192" s="126">
        <f t="shared" si="148"/>
        <v>0</v>
      </c>
      <c r="CA192" s="126">
        <f t="shared" si="149"/>
        <v>0</v>
      </c>
      <c r="CB192" s="126">
        <f t="shared" si="150"/>
        <v>0</v>
      </c>
      <c r="CC192" s="126">
        <f t="shared" si="151"/>
        <v>0</v>
      </c>
      <c r="CD192" s="126">
        <f t="shared" si="152"/>
        <v>0</v>
      </c>
      <c r="CE192" s="126">
        <f t="shared" si="153"/>
        <v>0</v>
      </c>
      <c r="CF192" s="126">
        <f t="shared" si="154"/>
        <v>0</v>
      </c>
      <c r="CG192" s="126">
        <f t="shared" si="155"/>
        <v>0</v>
      </c>
      <c r="CH192" s="126">
        <f t="shared" si="156"/>
        <v>0</v>
      </c>
      <c r="CI192" s="126">
        <f t="shared" si="157"/>
        <v>0</v>
      </c>
      <c r="CJ192" s="126">
        <f t="shared" si="158"/>
        <v>0</v>
      </c>
      <c r="CK192" s="126">
        <f t="shared" si="159"/>
        <v>0</v>
      </c>
      <c r="CL192" s="126">
        <f t="shared" si="160"/>
        <v>0</v>
      </c>
      <c r="CM192" s="126">
        <f t="shared" si="161"/>
        <v>0</v>
      </c>
      <c r="CN192" s="126">
        <f t="shared" si="162"/>
        <v>0</v>
      </c>
      <c r="CO192" s="126">
        <f t="shared" si="163"/>
        <v>0</v>
      </c>
      <c r="CP192" s="126">
        <f t="shared" si="164"/>
        <v>0</v>
      </c>
      <c r="CQ192" s="126">
        <f t="shared" si="165"/>
        <v>0</v>
      </c>
      <c r="CR192" s="126">
        <f t="shared" si="166"/>
        <v>0</v>
      </c>
      <c r="CS192" s="126">
        <f t="shared" si="167"/>
        <v>0</v>
      </c>
      <c r="CT192" s="126">
        <f t="shared" si="168"/>
        <v>0</v>
      </c>
      <c r="CU192" s="126">
        <f t="shared" si="169"/>
        <v>0</v>
      </c>
      <c r="CV192" s="126">
        <f t="shared" si="170"/>
        <v>0</v>
      </c>
      <c r="CW192" s="126">
        <f t="shared" si="171"/>
        <v>0</v>
      </c>
      <c r="CX192" s="126">
        <f t="shared" si="172"/>
        <v>0</v>
      </c>
      <c r="CY192" s="126">
        <f t="shared" si="173"/>
        <v>0</v>
      </c>
      <c r="CZ192" s="126">
        <f t="shared" si="174"/>
        <v>0</v>
      </c>
      <c r="DA192" s="126">
        <f t="shared" si="175"/>
        <v>0</v>
      </c>
      <c r="DB192" s="126">
        <f t="shared" si="176"/>
        <v>0</v>
      </c>
      <c r="DC192" s="126">
        <f t="shared" si="177"/>
        <v>0</v>
      </c>
      <c r="DD192" s="126">
        <f t="shared" si="178"/>
        <v>0</v>
      </c>
      <c r="DE192" s="126">
        <f t="shared" si="179"/>
        <v>0</v>
      </c>
      <c r="DF192" s="126">
        <f t="shared" si="180"/>
        <v>0</v>
      </c>
      <c r="DG192" s="126">
        <f t="shared" si="181"/>
        <v>0</v>
      </c>
      <c r="DH192" s="126">
        <f t="shared" si="182"/>
        <v>0</v>
      </c>
      <c r="DI192" s="126">
        <f t="shared" si="183"/>
        <v>0</v>
      </c>
      <c r="DJ192" s="126">
        <f t="shared" si="184"/>
        <v>0</v>
      </c>
      <c r="DK192" s="126">
        <f t="shared" si="185"/>
        <v>0</v>
      </c>
      <c r="DL192" s="126">
        <f t="shared" si="186"/>
        <v>0</v>
      </c>
      <c r="DM192" s="126">
        <f t="shared" si="187"/>
        <v>0</v>
      </c>
      <c r="DN192" s="126">
        <f t="shared" si="188"/>
        <v>0</v>
      </c>
      <c r="DO192" s="126">
        <f t="shared" si="189"/>
        <v>0</v>
      </c>
      <c r="DP192" s="126">
        <f t="shared" si="190"/>
        <v>0</v>
      </c>
      <c r="DQ192" s="126">
        <f t="shared" si="191"/>
        <v>0</v>
      </c>
      <c r="DR192" s="126">
        <f t="shared" si="192"/>
        <v>0</v>
      </c>
      <c r="DS192" s="126">
        <f t="shared" si="193"/>
        <v>0</v>
      </c>
      <c r="DT192" s="126">
        <f t="shared" si="194"/>
        <v>0</v>
      </c>
      <c r="DU192" s="126">
        <f t="shared" si="195"/>
        <v>0</v>
      </c>
      <c r="DV192" s="126">
        <f t="shared" si="196"/>
        <v>0</v>
      </c>
      <c r="DW192" s="126">
        <f t="shared" si="197"/>
        <v>0</v>
      </c>
    </row>
    <row r="193" spans="1:128" customFormat="1" ht="15" customHeight="1" x14ac:dyDescent="0.2">
      <c r="A193" s="178" t="s">
        <v>522</v>
      </c>
      <c r="B193" s="151" t="s">
        <v>321</v>
      </c>
      <c r="C193" s="151" t="s">
        <v>521</v>
      </c>
      <c r="D193" s="151" t="s">
        <v>265</v>
      </c>
      <c r="E193" s="177">
        <v>0</v>
      </c>
      <c r="F193" s="162">
        <v>106525.16</v>
      </c>
      <c r="G193" s="167">
        <v>0</v>
      </c>
      <c r="H193" s="167">
        <v>0</v>
      </c>
      <c r="I193" s="153"/>
      <c r="J193" s="187"/>
      <c r="K193" s="151">
        <v>8.3333333333333329E-2</v>
      </c>
      <c r="L193" s="151">
        <v>8.3333333333333329E-2</v>
      </c>
      <c r="M193" s="151">
        <v>8.3333333333333329E-2</v>
      </c>
      <c r="N193" s="151">
        <v>8.3333333333333329E-2</v>
      </c>
      <c r="O193" s="151">
        <v>8.3333333333333329E-2</v>
      </c>
      <c r="P193" s="151">
        <v>8.3333333333333329E-2</v>
      </c>
      <c r="Q193" s="151">
        <v>8.3333333333333329E-2</v>
      </c>
      <c r="R193" s="151">
        <v>8.3333333333333329E-2</v>
      </c>
      <c r="S193" s="151">
        <v>8.3333333333333329E-2</v>
      </c>
      <c r="T193" s="151">
        <v>8.3333333333333329E-2</v>
      </c>
      <c r="U193" s="151">
        <v>8.3333333333333329E-2</v>
      </c>
      <c r="V193" s="151">
        <v>8.3333333333333329E-2</v>
      </c>
      <c r="W193" s="152">
        <v>1</v>
      </c>
      <c r="X193" s="157">
        <v>0</v>
      </c>
      <c r="Y193" s="157">
        <v>0</v>
      </c>
      <c r="Z193" s="157">
        <v>0</v>
      </c>
      <c r="AA193" s="157">
        <v>0</v>
      </c>
      <c r="AB193" s="157">
        <v>0</v>
      </c>
      <c r="AC193" s="157">
        <v>0</v>
      </c>
      <c r="AD193" s="157">
        <v>0</v>
      </c>
      <c r="AE193" s="157">
        <v>0</v>
      </c>
      <c r="AF193" s="157">
        <v>0</v>
      </c>
      <c r="AG193" s="157">
        <v>0</v>
      </c>
      <c r="AH193" s="157">
        <v>0</v>
      </c>
      <c r="AI193" s="157">
        <v>0</v>
      </c>
      <c r="AJ193" s="151">
        <v>1</v>
      </c>
      <c r="AK193" s="151"/>
      <c r="AL193" s="151"/>
      <c r="AM193" s="151"/>
      <c r="AN193" s="151"/>
      <c r="AO193" s="151"/>
      <c r="AP193" s="151"/>
      <c r="AQ193" s="151"/>
      <c r="AR193" s="151"/>
      <c r="AS193" s="152">
        <v>1</v>
      </c>
      <c r="AT193" s="159">
        <v>0</v>
      </c>
      <c r="AU193" s="159">
        <v>0</v>
      </c>
      <c r="AV193" s="159">
        <v>0</v>
      </c>
      <c r="AW193" s="159">
        <v>0</v>
      </c>
      <c r="AX193" s="159">
        <v>0</v>
      </c>
      <c r="AY193" s="159">
        <v>0</v>
      </c>
      <c r="AZ193" s="159">
        <v>0</v>
      </c>
      <c r="BA193" s="159">
        <v>0</v>
      </c>
      <c r="BB193" s="159">
        <v>0</v>
      </c>
      <c r="BC193" s="159">
        <v>0</v>
      </c>
      <c r="BD193" s="160">
        <v>0</v>
      </c>
      <c r="BE193" s="160">
        <v>0</v>
      </c>
      <c r="BF193" s="160">
        <v>0</v>
      </c>
      <c r="BG193" s="160">
        <v>0</v>
      </c>
      <c r="BH193" s="160">
        <v>0</v>
      </c>
      <c r="BI193" s="151">
        <v>61354400</v>
      </c>
      <c r="BJ193" s="122"/>
      <c r="BK193" s="122"/>
      <c r="BL193" s="122"/>
      <c r="BM193" s="122"/>
      <c r="BN193" s="122"/>
      <c r="BO193" s="122">
        <f t="shared" si="205"/>
        <v>0</v>
      </c>
      <c r="BP193" s="126">
        <f t="shared" si="138"/>
        <v>0</v>
      </c>
      <c r="BQ193" s="126">
        <f t="shared" si="139"/>
        <v>0</v>
      </c>
      <c r="BR193" s="126">
        <f t="shared" si="140"/>
        <v>0</v>
      </c>
      <c r="BS193" s="126">
        <f t="shared" si="141"/>
        <v>0</v>
      </c>
      <c r="BT193" s="126">
        <f t="shared" si="142"/>
        <v>0</v>
      </c>
      <c r="BU193" s="126">
        <f t="shared" si="143"/>
        <v>0</v>
      </c>
      <c r="BV193" s="126">
        <f t="shared" si="144"/>
        <v>0</v>
      </c>
      <c r="BW193" s="126">
        <f t="shared" si="145"/>
        <v>0</v>
      </c>
      <c r="BX193" s="126">
        <f t="shared" si="146"/>
        <v>0</v>
      </c>
      <c r="BY193" s="126">
        <f t="shared" si="147"/>
        <v>0</v>
      </c>
      <c r="BZ193" s="126">
        <f t="shared" si="148"/>
        <v>0</v>
      </c>
      <c r="CA193" s="126">
        <f t="shared" si="149"/>
        <v>0</v>
      </c>
      <c r="CB193" s="126">
        <f t="shared" si="150"/>
        <v>0</v>
      </c>
      <c r="CC193" s="126">
        <f t="shared" si="151"/>
        <v>0</v>
      </c>
      <c r="CD193" s="126">
        <f t="shared" si="152"/>
        <v>0</v>
      </c>
      <c r="CE193" s="126">
        <f t="shared" si="153"/>
        <v>0</v>
      </c>
      <c r="CF193" s="126">
        <f t="shared" si="154"/>
        <v>0</v>
      </c>
      <c r="CG193" s="126">
        <f t="shared" si="155"/>
        <v>0</v>
      </c>
      <c r="CH193" s="126">
        <f t="shared" si="156"/>
        <v>0</v>
      </c>
      <c r="CI193" s="126">
        <f t="shared" si="157"/>
        <v>0</v>
      </c>
      <c r="CJ193" s="126">
        <f t="shared" si="158"/>
        <v>0</v>
      </c>
      <c r="CK193" s="126">
        <f t="shared" si="159"/>
        <v>0</v>
      </c>
      <c r="CL193" s="126">
        <f t="shared" si="160"/>
        <v>0</v>
      </c>
      <c r="CM193" s="126">
        <f t="shared" si="161"/>
        <v>0</v>
      </c>
      <c r="CN193" s="126">
        <f t="shared" si="162"/>
        <v>0</v>
      </c>
      <c r="CO193" s="126">
        <f t="shared" si="163"/>
        <v>0</v>
      </c>
      <c r="CP193" s="126">
        <f t="shared" si="164"/>
        <v>0</v>
      </c>
      <c r="CQ193" s="126">
        <f t="shared" si="165"/>
        <v>0</v>
      </c>
      <c r="CR193" s="126">
        <f t="shared" si="166"/>
        <v>0</v>
      </c>
      <c r="CS193" s="126">
        <f t="shared" si="167"/>
        <v>0</v>
      </c>
      <c r="CT193" s="126">
        <f t="shared" si="168"/>
        <v>0</v>
      </c>
      <c r="CU193" s="126">
        <f t="shared" si="169"/>
        <v>0</v>
      </c>
      <c r="CV193" s="126">
        <f t="shared" si="170"/>
        <v>0</v>
      </c>
      <c r="CW193" s="126">
        <f t="shared" si="171"/>
        <v>0</v>
      </c>
      <c r="CX193" s="126">
        <f t="shared" si="172"/>
        <v>0</v>
      </c>
      <c r="CY193" s="126">
        <f t="shared" si="173"/>
        <v>0</v>
      </c>
      <c r="CZ193" s="126">
        <f t="shared" si="174"/>
        <v>0</v>
      </c>
      <c r="DA193" s="126">
        <f t="shared" si="175"/>
        <v>0</v>
      </c>
      <c r="DB193" s="126">
        <f t="shared" si="176"/>
        <v>0</v>
      </c>
      <c r="DC193" s="126">
        <f t="shared" si="177"/>
        <v>0</v>
      </c>
      <c r="DD193" s="126">
        <f t="shared" si="178"/>
        <v>0</v>
      </c>
      <c r="DE193" s="126">
        <f t="shared" si="179"/>
        <v>0</v>
      </c>
      <c r="DF193" s="126">
        <f t="shared" si="180"/>
        <v>0</v>
      </c>
      <c r="DG193" s="126">
        <f t="shared" si="181"/>
        <v>0</v>
      </c>
      <c r="DH193" s="126">
        <f t="shared" si="182"/>
        <v>0</v>
      </c>
      <c r="DI193" s="126">
        <f t="shared" si="183"/>
        <v>0</v>
      </c>
      <c r="DJ193" s="126">
        <f t="shared" si="184"/>
        <v>0</v>
      </c>
      <c r="DK193" s="126">
        <f t="shared" si="185"/>
        <v>0</v>
      </c>
      <c r="DL193" s="126">
        <f t="shared" si="186"/>
        <v>0</v>
      </c>
      <c r="DM193" s="126">
        <f t="shared" si="187"/>
        <v>0</v>
      </c>
      <c r="DN193" s="126">
        <f t="shared" si="188"/>
        <v>0</v>
      </c>
      <c r="DO193" s="126">
        <f t="shared" si="189"/>
        <v>0</v>
      </c>
      <c r="DP193" s="126">
        <f t="shared" si="190"/>
        <v>0</v>
      </c>
      <c r="DQ193" s="126">
        <f t="shared" si="191"/>
        <v>0</v>
      </c>
      <c r="DR193" s="126">
        <f t="shared" si="192"/>
        <v>0</v>
      </c>
      <c r="DS193" s="126">
        <f t="shared" si="193"/>
        <v>0</v>
      </c>
      <c r="DT193" s="126">
        <f t="shared" si="194"/>
        <v>0</v>
      </c>
      <c r="DU193" s="126">
        <f t="shared" si="195"/>
        <v>0</v>
      </c>
      <c r="DV193" s="126">
        <f t="shared" si="196"/>
        <v>0</v>
      </c>
      <c r="DW193" s="126">
        <f t="shared" si="197"/>
        <v>0</v>
      </c>
    </row>
    <row r="194" spans="1:128" customFormat="1" ht="15" customHeight="1" x14ac:dyDescent="0.2">
      <c r="A194" s="178" t="s">
        <v>523</v>
      </c>
      <c r="B194" s="151" t="s">
        <v>321</v>
      </c>
      <c r="C194" s="151" t="s">
        <v>521</v>
      </c>
      <c r="D194" s="151" t="s">
        <v>265</v>
      </c>
      <c r="E194" s="177">
        <v>0</v>
      </c>
      <c r="F194" s="162">
        <v>118856.28</v>
      </c>
      <c r="G194" s="167">
        <v>0</v>
      </c>
      <c r="H194" s="167">
        <v>0</v>
      </c>
      <c r="I194" s="153"/>
      <c r="J194" s="187"/>
      <c r="K194" s="151">
        <v>8.3333333333333329E-2</v>
      </c>
      <c r="L194" s="151">
        <v>8.3333333333333329E-2</v>
      </c>
      <c r="M194" s="151">
        <v>8.3333333333333329E-2</v>
      </c>
      <c r="N194" s="151">
        <v>8.3333333333333329E-2</v>
      </c>
      <c r="O194" s="151">
        <v>8.3333333333333329E-2</v>
      </c>
      <c r="P194" s="151">
        <v>8.3333333333333329E-2</v>
      </c>
      <c r="Q194" s="151">
        <v>8.3333333333333329E-2</v>
      </c>
      <c r="R194" s="151">
        <v>8.3333333333333329E-2</v>
      </c>
      <c r="S194" s="151">
        <v>8.3333333333333329E-2</v>
      </c>
      <c r="T194" s="151">
        <v>8.3333333333333329E-2</v>
      </c>
      <c r="U194" s="151">
        <v>8.3333333333333329E-2</v>
      </c>
      <c r="V194" s="151">
        <v>8.3333333333333329E-2</v>
      </c>
      <c r="W194" s="152">
        <v>1</v>
      </c>
      <c r="X194" s="157">
        <v>0</v>
      </c>
      <c r="Y194" s="157">
        <v>0</v>
      </c>
      <c r="Z194" s="157">
        <v>0</v>
      </c>
      <c r="AA194" s="157">
        <v>0</v>
      </c>
      <c r="AB194" s="157">
        <v>0</v>
      </c>
      <c r="AC194" s="157">
        <v>0</v>
      </c>
      <c r="AD194" s="157">
        <v>0</v>
      </c>
      <c r="AE194" s="157">
        <v>0</v>
      </c>
      <c r="AF194" s="157">
        <v>0</v>
      </c>
      <c r="AG194" s="157">
        <v>0</v>
      </c>
      <c r="AH194" s="157">
        <v>0</v>
      </c>
      <c r="AI194" s="157">
        <v>0</v>
      </c>
      <c r="AJ194" s="151">
        <v>1</v>
      </c>
      <c r="AK194" s="151"/>
      <c r="AL194" s="151"/>
      <c r="AM194" s="151"/>
      <c r="AN194" s="151"/>
      <c r="AO194" s="151"/>
      <c r="AP194" s="151"/>
      <c r="AQ194" s="151"/>
      <c r="AR194" s="151"/>
      <c r="AS194" s="152">
        <v>1</v>
      </c>
      <c r="AT194" s="159">
        <v>0</v>
      </c>
      <c r="AU194" s="159">
        <v>0</v>
      </c>
      <c r="AV194" s="159">
        <v>0</v>
      </c>
      <c r="AW194" s="159">
        <v>0</v>
      </c>
      <c r="AX194" s="159">
        <v>0</v>
      </c>
      <c r="AY194" s="159">
        <v>0</v>
      </c>
      <c r="AZ194" s="159">
        <v>0</v>
      </c>
      <c r="BA194" s="159">
        <v>0</v>
      </c>
      <c r="BB194" s="159">
        <v>0</v>
      </c>
      <c r="BC194" s="159">
        <v>0</v>
      </c>
      <c r="BD194" s="160">
        <v>0</v>
      </c>
      <c r="BE194" s="160">
        <v>0</v>
      </c>
      <c r="BF194" s="160">
        <v>0</v>
      </c>
      <c r="BG194" s="160">
        <v>0</v>
      </c>
      <c r="BH194" s="160">
        <v>0</v>
      </c>
      <c r="BI194" s="151">
        <v>61355500</v>
      </c>
      <c r="BJ194" s="122"/>
      <c r="BK194" s="122"/>
      <c r="BL194" s="122"/>
      <c r="BM194" s="122"/>
      <c r="BN194" s="122"/>
      <c r="BO194" s="122">
        <f t="shared" si="205"/>
        <v>0</v>
      </c>
      <c r="BP194" s="126">
        <f t="shared" si="138"/>
        <v>0</v>
      </c>
      <c r="BQ194" s="126">
        <f t="shared" si="139"/>
        <v>0</v>
      </c>
      <c r="BR194" s="126">
        <f t="shared" si="140"/>
        <v>0</v>
      </c>
      <c r="BS194" s="126">
        <f t="shared" si="141"/>
        <v>0</v>
      </c>
      <c r="BT194" s="126">
        <f t="shared" si="142"/>
        <v>0</v>
      </c>
      <c r="BU194" s="126">
        <f t="shared" si="143"/>
        <v>0</v>
      </c>
      <c r="BV194" s="126">
        <f t="shared" si="144"/>
        <v>0</v>
      </c>
      <c r="BW194" s="126">
        <f t="shared" si="145"/>
        <v>0</v>
      </c>
      <c r="BX194" s="126">
        <f t="shared" si="146"/>
        <v>0</v>
      </c>
      <c r="BY194" s="126">
        <f t="shared" si="147"/>
        <v>0</v>
      </c>
      <c r="BZ194" s="126">
        <f t="shared" si="148"/>
        <v>0</v>
      </c>
      <c r="CA194" s="126">
        <f t="shared" si="149"/>
        <v>0</v>
      </c>
      <c r="CB194" s="126">
        <f t="shared" si="150"/>
        <v>0</v>
      </c>
      <c r="CC194" s="126">
        <f t="shared" si="151"/>
        <v>0</v>
      </c>
      <c r="CD194" s="126">
        <f t="shared" si="152"/>
        <v>0</v>
      </c>
      <c r="CE194" s="126">
        <f t="shared" si="153"/>
        <v>0</v>
      </c>
      <c r="CF194" s="126">
        <f t="shared" si="154"/>
        <v>0</v>
      </c>
      <c r="CG194" s="126">
        <f t="shared" si="155"/>
        <v>0</v>
      </c>
      <c r="CH194" s="126">
        <f t="shared" si="156"/>
        <v>0</v>
      </c>
      <c r="CI194" s="126">
        <f t="shared" si="157"/>
        <v>0</v>
      </c>
      <c r="CJ194" s="126">
        <f t="shared" si="158"/>
        <v>0</v>
      </c>
      <c r="CK194" s="126">
        <f t="shared" si="159"/>
        <v>0</v>
      </c>
      <c r="CL194" s="126">
        <f t="shared" si="160"/>
        <v>0</v>
      </c>
      <c r="CM194" s="126">
        <f t="shared" si="161"/>
        <v>0</v>
      </c>
      <c r="CN194" s="126">
        <f t="shared" si="162"/>
        <v>0</v>
      </c>
      <c r="CO194" s="126">
        <f t="shared" si="163"/>
        <v>0</v>
      </c>
      <c r="CP194" s="126">
        <f t="shared" si="164"/>
        <v>0</v>
      </c>
      <c r="CQ194" s="126">
        <f t="shared" si="165"/>
        <v>0</v>
      </c>
      <c r="CR194" s="126">
        <f t="shared" si="166"/>
        <v>0</v>
      </c>
      <c r="CS194" s="126">
        <f t="shared" si="167"/>
        <v>0</v>
      </c>
      <c r="CT194" s="126">
        <f t="shared" si="168"/>
        <v>0</v>
      </c>
      <c r="CU194" s="126">
        <f t="shared" si="169"/>
        <v>0</v>
      </c>
      <c r="CV194" s="126">
        <f t="shared" si="170"/>
        <v>0</v>
      </c>
      <c r="CW194" s="126">
        <f t="shared" si="171"/>
        <v>0</v>
      </c>
      <c r="CX194" s="126">
        <f t="shared" si="172"/>
        <v>0</v>
      </c>
      <c r="CY194" s="126">
        <f t="shared" si="173"/>
        <v>0</v>
      </c>
      <c r="CZ194" s="126">
        <f t="shared" si="174"/>
        <v>0</v>
      </c>
      <c r="DA194" s="126">
        <f t="shared" si="175"/>
        <v>0</v>
      </c>
      <c r="DB194" s="126">
        <f t="shared" si="176"/>
        <v>0</v>
      </c>
      <c r="DC194" s="126">
        <f t="shared" si="177"/>
        <v>0</v>
      </c>
      <c r="DD194" s="126">
        <f t="shared" si="178"/>
        <v>0</v>
      </c>
      <c r="DE194" s="126">
        <f t="shared" si="179"/>
        <v>0</v>
      </c>
      <c r="DF194" s="126">
        <f t="shared" si="180"/>
        <v>0</v>
      </c>
      <c r="DG194" s="126">
        <f t="shared" si="181"/>
        <v>0</v>
      </c>
      <c r="DH194" s="126">
        <f t="shared" si="182"/>
        <v>0</v>
      </c>
      <c r="DI194" s="126">
        <f t="shared" si="183"/>
        <v>0</v>
      </c>
      <c r="DJ194" s="126">
        <f t="shared" si="184"/>
        <v>0</v>
      </c>
      <c r="DK194" s="126">
        <f t="shared" si="185"/>
        <v>0</v>
      </c>
      <c r="DL194" s="126">
        <f t="shared" si="186"/>
        <v>0</v>
      </c>
      <c r="DM194" s="126">
        <f t="shared" si="187"/>
        <v>0</v>
      </c>
      <c r="DN194" s="126">
        <f t="shared" si="188"/>
        <v>0</v>
      </c>
      <c r="DO194" s="126">
        <f t="shared" si="189"/>
        <v>0</v>
      </c>
      <c r="DP194" s="126">
        <f t="shared" si="190"/>
        <v>0</v>
      </c>
      <c r="DQ194" s="126">
        <f t="shared" si="191"/>
        <v>0</v>
      </c>
      <c r="DR194" s="126">
        <f t="shared" si="192"/>
        <v>0</v>
      </c>
      <c r="DS194" s="126">
        <f t="shared" si="193"/>
        <v>0</v>
      </c>
      <c r="DT194" s="126">
        <f t="shared" si="194"/>
        <v>0</v>
      </c>
      <c r="DU194" s="126">
        <f t="shared" si="195"/>
        <v>0</v>
      </c>
      <c r="DV194" s="126">
        <f t="shared" si="196"/>
        <v>0</v>
      </c>
      <c r="DW194" s="126">
        <f t="shared" si="197"/>
        <v>0</v>
      </c>
    </row>
    <row r="195" spans="1:128" customFormat="1" ht="15" customHeight="1" x14ac:dyDescent="0.2">
      <c r="A195" s="178" t="s">
        <v>524</v>
      </c>
      <c r="B195" s="151" t="s">
        <v>321</v>
      </c>
      <c r="C195" s="151" t="s">
        <v>521</v>
      </c>
      <c r="D195" s="151" t="s">
        <v>265</v>
      </c>
      <c r="E195" s="177">
        <v>0</v>
      </c>
      <c r="F195" s="167">
        <v>0</v>
      </c>
      <c r="G195" s="167">
        <v>0</v>
      </c>
      <c r="H195" s="188">
        <v>0</v>
      </c>
      <c r="I195" s="195">
        <v>61356600</v>
      </c>
      <c r="J195" s="187"/>
      <c r="K195" s="151">
        <v>8.3333333333333329E-2</v>
      </c>
      <c r="L195" s="151">
        <v>8.3333333333333329E-2</v>
      </c>
      <c r="M195" s="151">
        <v>8.3333333333333329E-2</v>
      </c>
      <c r="N195" s="151">
        <v>8.3333333333333329E-2</v>
      </c>
      <c r="O195" s="151">
        <v>8.3333333333333329E-2</v>
      </c>
      <c r="P195" s="151">
        <v>8.3333333333333329E-2</v>
      </c>
      <c r="Q195" s="151">
        <v>8.3333333333333329E-2</v>
      </c>
      <c r="R195" s="151">
        <v>8.3333333333333329E-2</v>
      </c>
      <c r="S195" s="151">
        <v>8.3333333333333329E-2</v>
      </c>
      <c r="T195" s="151">
        <v>8.3333333333333329E-2</v>
      </c>
      <c r="U195" s="151">
        <v>8.3333333333333329E-2</v>
      </c>
      <c r="V195" s="151">
        <v>8.3333333333333329E-2</v>
      </c>
      <c r="W195" s="152">
        <v>1</v>
      </c>
      <c r="X195" s="157">
        <v>0</v>
      </c>
      <c r="Y195" s="157">
        <v>0</v>
      </c>
      <c r="Z195" s="157">
        <v>0</v>
      </c>
      <c r="AA195" s="157">
        <v>0</v>
      </c>
      <c r="AB195" s="157">
        <v>0</v>
      </c>
      <c r="AC195" s="157">
        <v>0</v>
      </c>
      <c r="AD195" s="157">
        <v>0</v>
      </c>
      <c r="AE195" s="157">
        <v>0</v>
      </c>
      <c r="AF195" s="157">
        <v>0</v>
      </c>
      <c r="AG195" s="157">
        <v>0</v>
      </c>
      <c r="AH195" s="157">
        <v>0</v>
      </c>
      <c r="AI195" s="157">
        <v>0</v>
      </c>
      <c r="AJ195" s="151">
        <v>1</v>
      </c>
      <c r="AK195" s="151"/>
      <c r="AL195" s="151"/>
      <c r="AM195" s="151"/>
      <c r="AN195" s="151"/>
      <c r="AO195" s="151"/>
      <c r="AP195" s="151"/>
      <c r="AQ195" s="151"/>
      <c r="AR195" s="151"/>
      <c r="AS195" s="152">
        <v>1</v>
      </c>
      <c r="AT195" s="159">
        <v>0</v>
      </c>
      <c r="AU195" s="159">
        <v>0</v>
      </c>
      <c r="AV195" s="159">
        <v>0</v>
      </c>
      <c r="AW195" s="159">
        <v>0</v>
      </c>
      <c r="AX195" s="159">
        <v>0</v>
      </c>
      <c r="AY195" s="159">
        <v>0</v>
      </c>
      <c r="AZ195" s="159">
        <v>0</v>
      </c>
      <c r="BA195" s="159">
        <v>0</v>
      </c>
      <c r="BB195" s="159">
        <v>0</v>
      </c>
      <c r="BC195" s="159">
        <v>0</v>
      </c>
      <c r="BD195" s="160">
        <v>0</v>
      </c>
      <c r="BE195" s="160">
        <v>0</v>
      </c>
      <c r="BF195" s="160">
        <v>0</v>
      </c>
      <c r="BG195" s="160">
        <v>0</v>
      </c>
      <c r="BH195" s="160">
        <v>0</v>
      </c>
      <c r="BI195" s="151">
        <v>61356600</v>
      </c>
      <c r="BJ195" s="122"/>
      <c r="BK195" s="122"/>
      <c r="BL195" s="122"/>
      <c r="BM195" s="122"/>
      <c r="BN195" s="122"/>
      <c r="BO195" s="122">
        <f t="shared" si="205"/>
        <v>0</v>
      </c>
      <c r="BP195" s="126">
        <f t="shared" si="138"/>
        <v>0</v>
      </c>
      <c r="BQ195" s="126">
        <f t="shared" si="139"/>
        <v>0</v>
      </c>
      <c r="BR195" s="126">
        <f t="shared" si="140"/>
        <v>0</v>
      </c>
      <c r="BS195" s="126">
        <f t="shared" si="141"/>
        <v>0</v>
      </c>
      <c r="BT195" s="126">
        <f t="shared" si="142"/>
        <v>0</v>
      </c>
      <c r="BU195" s="126">
        <f t="shared" si="143"/>
        <v>0</v>
      </c>
      <c r="BV195" s="126">
        <f t="shared" si="144"/>
        <v>0</v>
      </c>
      <c r="BW195" s="126">
        <f t="shared" si="145"/>
        <v>0</v>
      </c>
      <c r="BX195" s="126">
        <f t="shared" si="146"/>
        <v>0</v>
      </c>
      <c r="BY195" s="126">
        <f t="shared" si="147"/>
        <v>0</v>
      </c>
      <c r="BZ195" s="126">
        <f t="shared" si="148"/>
        <v>0</v>
      </c>
      <c r="CA195" s="126">
        <f t="shared" si="149"/>
        <v>0</v>
      </c>
      <c r="CB195" s="126">
        <f t="shared" si="150"/>
        <v>0</v>
      </c>
      <c r="CC195" s="126">
        <f t="shared" si="151"/>
        <v>0</v>
      </c>
      <c r="CD195" s="126">
        <f t="shared" si="152"/>
        <v>0</v>
      </c>
      <c r="CE195" s="126">
        <f t="shared" si="153"/>
        <v>0</v>
      </c>
      <c r="CF195" s="126">
        <f t="shared" si="154"/>
        <v>0</v>
      </c>
      <c r="CG195" s="126">
        <f t="shared" si="155"/>
        <v>0</v>
      </c>
      <c r="CH195" s="126">
        <f t="shared" si="156"/>
        <v>0</v>
      </c>
      <c r="CI195" s="126">
        <f t="shared" si="157"/>
        <v>0</v>
      </c>
      <c r="CJ195" s="126">
        <f t="shared" si="158"/>
        <v>0</v>
      </c>
      <c r="CK195" s="126">
        <f t="shared" si="159"/>
        <v>0</v>
      </c>
      <c r="CL195" s="126">
        <f t="shared" si="160"/>
        <v>0</v>
      </c>
      <c r="CM195" s="126">
        <f t="shared" si="161"/>
        <v>0</v>
      </c>
      <c r="CN195" s="126">
        <f t="shared" si="162"/>
        <v>0</v>
      </c>
      <c r="CO195" s="126">
        <f t="shared" si="163"/>
        <v>0</v>
      </c>
      <c r="CP195" s="126">
        <f t="shared" si="164"/>
        <v>0</v>
      </c>
      <c r="CQ195" s="126">
        <f t="shared" si="165"/>
        <v>0</v>
      </c>
      <c r="CR195" s="126">
        <f t="shared" si="166"/>
        <v>0</v>
      </c>
      <c r="CS195" s="126">
        <f t="shared" si="167"/>
        <v>0</v>
      </c>
      <c r="CT195" s="126">
        <f t="shared" si="168"/>
        <v>0</v>
      </c>
      <c r="CU195" s="126">
        <f t="shared" si="169"/>
        <v>0</v>
      </c>
      <c r="CV195" s="126">
        <f t="shared" si="170"/>
        <v>0</v>
      </c>
      <c r="CW195" s="126">
        <f t="shared" si="171"/>
        <v>0</v>
      </c>
      <c r="CX195" s="126">
        <f t="shared" si="172"/>
        <v>0</v>
      </c>
      <c r="CY195" s="126">
        <f t="shared" si="173"/>
        <v>0</v>
      </c>
      <c r="CZ195" s="126">
        <f t="shared" si="174"/>
        <v>0</v>
      </c>
      <c r="DA195" s="126">
        <f t="shared" si="175"/>
        <v>0</v>
      </c>
      <c r="DB195" s="126">
        <f t="shared" si="176"/>
        <v>0</v>
      </c>
      <c r="DC195" s="126">
        <f t="shared" si="177"/>
        <v>0</v>
      </c>
      <c r="DD195" s="126">
        <f t="shared" si="178"/>
        <v>0</v>
      </c>
      <c r="DE195" s="126">
        <f t="shared" si="179"/>
        <v>0</v>
      </c>
      <c r="DF195" s="126">
        <f t="shared" si="180"/>
        <v>0</v>
      </c>
      <c r="DG195" s="126">
        <f t="shared" si="181"/>
        <v>0</v>
      </c>
      <c r="DH195" s="126">
        <f t="shared" si="182"/>
        <v>0</v>
      </c>
      <c r="DI195" s="126">
        <f t="shared" si="183"/>
        <v>0</v>
      </c>
      <c r="DJ195" s="126">
        <f t="shared" si="184"/>
        <v>0</v>
      </c>
      <c r="DK195" s="126">
        <f t="shared" si="185"/>
        <v>0</v>
      </c>
      <c r="DL195" s="126">
        <f t="shared" si="186"/>
        <v>0</v>
      </c>
      <c r="DM195" s="126">
        <f t="shared" si="187"/>
        <v>0</v>
      </c>
      <c r="DN195" s="126">
        <f t="shared" si="188"/>
        <v>0</v>
      </c>
      <c r="DO195" s="126">
        <f t="shared" si="189"/>
        <v>0</v>
      </c>
      <c r="DP195" s="126">
        <f t="shared" si="190"/>
        <v>0</v>
      </c>
      <c r="DQ195" s="126">
        <f t="shared" si="191"/>
        <v>0</v>
      </c>
      <c r="DR195" s="126">
        <f t="shared" si="192"/>
        <v>0</v>
      </c>
      <c r="DS195" s="126">
        <f t="shared" si="193"/>
        <v>0</v>
      </c>
      <c r="DT195" s="126">
        <f t="shared" si="194"/>
        <v>0</v>
      </c>
      <c r="DU195" s="126">
        <f t="shared" si="195"/>
        <v>0</v>
      </c>
      <c r="DV195" s="126">
        <f t="shared" si="196"/>
        <v>0</v>
      </c>
      <c r="DW195" s="126">
        <f t="shared" si="197"/>
        <v>0</v>
      </c>
    </row>
    <row r="196" spans="1:128" customFormat="1" ht="15" customHeight="1" x14ac:dyDescent="0.2">
      <c r="A196" s="178" t="s">
        <v>525</v>
      </c>
      <c r="B196" s="151" t="s">
        <v>321</v>
      </c>
      <c r="C196" s="151" t="s">
        <v>521</v>
      </c>
      <c r="D196" s="151" t="s">
        <v>265</v>
      </c>
      <c r="E196" s="177">
        <v>1</v>
      </c>
      <c r="F196" s="167">
        <v>326105</v>
      </c>
      <c r="G196" s="167">
        <v>-326105</v>
      </c>
      <c r="H196" s="188">
        <v>-326105</v>
      </c>
      <c r="I196" s="195">
        <v>61357700</v>
      </c>
      <c r="J196" s="187"/>
      <c r="K196" s="151">
        <v>8.3333333333333329E-2</v>
      </c>
      <c r="L196" s="151">
        <v>8.3333333333333329E-2</v>
      </c>
      <c r="M196" s="151">
        <v>8.3333333333333329E-2</v>
      </c>
      <c r="N196" s="151">
        <v>8.3333333333333329E-2</v>
      </c>
      <c r="O196" s="151">
        <v>8.3333333333333329E-2</v>
      </c>
      <c r="P196" s="151">
        <v>8.3333333333333329E-2</v>
      </c>
      <c r="Q196" s="151">
        <v>8.3333333333333329E-2</v>
      </c>
      <c r="R196" s="151">
        <v>8.3333333333333329E-2</v>
      </c>
      <c r="S196" s="151">
        <v>8.3333333333333329E-2</v>
      </c>
      <c r="T196" s="151">
        <v>8.3333333333333329E-2</v>
      </c>
      <c r="U196" s="151">
        <v>8.3333333333333329E-2</v>
      </c>
      <c r="V196" s="151">
        <v>8.3333333333333329E-2</v>
      </c>
      <c r="W196" s="152">
        <v>1</v>
      </c>
      <c r="X196" s="157">
        <v>-27175.416666666664</v>
      </c>
      <c r="Y196" s="157">
        <v>-27175.416666666664</v>
      </c>
      <c r="Z196" s="157">
        <v>-27175.416666666664</v>
      </c>
      <c r="AA196" s="157">
        <v>-27175.416666666664</v>
      </c>
      <c r="AB196" s="157">
        <v>-27175.416666666664</v>
      </c>
      <c r="AC196" s="157">
        <v>-27175.416666666664</v>
      </c>
      <c r="AD196" s="157">
        <v>-27175.416666666664</v>
      </c>
      <c r="AE196" s="157">
        <v>-27175.416666666664</v>
      </c>
      <c r="AF196" s="157">
        <v>-27175.416666666664</v>
      </c>
      <c r="AG196" s="157">
        <v>-27175.416666666664</v>
      </c>
      <c r="AH196" s="157">
        <v>-27175.416666666664</v>
      </c>
      <c r="AI196" s="157">
        <v>-27175.416666666664</v>
      </c>
      <c r="AJ196" s="151">
        <v>1</v>
      </c>
      <c r="AK196" s="151"/>
      <c r="AL196" s="151"/>
      <c r="AM196" s="151"/>
      <c r="AN196" s="151"/>
      <c r="AO196" s="151"/>
      <c r="AP196" s="151"/>
      <c r="AQ196" s="151"/>
      <c r="AR196" s="151"/>
      <c r="AS196" s="152">
        <v>1</v>
      </c>
      <c r="AT196" s="159">
        <v>-326105</v>
      </c>
      <c r="AU196" s="159">
        <v>0</v>
      </c>
      <c r="AV196" s="159">
        <v>0</v>
      </c>
      <c r="AW196" s="159">
        <v>0</v>
      </c>
      <c r="AX196" s="159">
        <v>0</v>
      </c>
      <c r="AY196" s="159">
        <v>0</v>
      </c>
      <c r="AZ196" s="159">
        <v>0</v>
      </c>
      <c r="BA196" s="159">
        <v>0</v>
      </c>
      <c r="BB196" s="159">
        <v>0</v>
      </c>
      <c r="BC196" s="159">
        <v>-326105</v>
      </c>
      <c r="BD196" s="160">
        <v>-326105</v>
      </c>
      <c r="BE196" s="160">
        <v>0</v>
      </c>
      <c r="BF196" s="160">
        <v>0</v>
      </c>
      <c r="BG196" s="160">
        <v>0</v>
      </c>
      <c r="BH196" s="160">
        <v>0</v>
      </c>
      <c r="BI196" s="151">
        <v>61357700</v>
      </c>
      <c r="BJ196" s="122"/>
      <c r="BK196" s="122"/>
      <c r="BL196" s="122"/>
      <c r="BM196" s="122"/>
      <c r="BN196" s="122"/>
      <c r="BO196" s="122">
        <f t="shared" si="205"/>
        <v>271754.16666666663</v>
      </c>
      <c r="BP196" s="126">
        <f t="shared" si="138"/>
        <v>-27175.416666666664</v>
      </c>
      <c r="BQ196" s="126">
        <f t="shared" si="139"/>
        <v>0</v>
      </c>
      <c r="BR196" s="126">
        <f t="shared" si="140"/>
        <v>0</v>
      </c>
      <c r="BS196" s="126">
        <f t="shared" si="141"/>
        <v>0</v>
      </c>
      <c r="BT196" s="126">
        <f t="shared" si="142"/>
        <v>0</v>
      </c>
      <c r="BU196" s="126">
        <f t="shared" si="143"/>
        <v>-54350.833333333328</v>
      </c>
      <c r="BV196" s="126">
        <f t="shared" si="144"/>
        <v>0</v>
      </c>
      <c r="BW196" s="126">
        <f t="shared" si="145"/>
        <v>0</v>
      </c>
      <c r="BX196" s="126">
        <f t="shared" si="146"/>
        <v>0</v>
      </c>
      <c r="BY196" s="126">
        <f t="shared" si="147"/>
        <v>0</v>
      </c>
      <c r="BZ196" s="126">
        <f t="shared" si="148"/>
        <v>-81526.25</v>
      </c>
      <c r="CA196" s="126">
        <f t="shared" si="149"/>
        <v>0</v>
      </c>
      <c r="CB196" s="126">
        <f t="shared" si="150"/>
        <v>0</v>
      </c>
      <c r="CC196" s="126">
        <f t="shared" si="151"/>
        <v>0</v>
      </c>
      <c r="CD196" s="126">
        <f t="shared" si="152"/>
        <v>0</v>
      </c>
      <c r="CE196" s="126">
        <f t="shared" si="153"/>
        <v>-108701.66666666666</v>
      </c>
      <c r="CF196" s="126">
        <f t="shared" si="154"/>
        <v>0</v>
      </c>
      <c r="CG196" s="126">
        <f t="shared" si="155"/>
        <v>0</v>
      </c>
      <c r="CH196" s="126">
        <f t="shared" si="156"/>
        <v>0</v>
      </c>
      <c r="CI196" s="126">
        <f t="shared" si="157"/>
        <v>0</v>
      </c>
      <c r="CJ196" s="126">
        <f t="shared" si="158"/>
        <v>-135877.08333333331</v>
      </c>
      <c r="CK196" s="126">
        <f t="shared" si="159"/>
        <v>0</v>
      </c>
      <c r="CL196" s="126">
        <f t="shared" si="160"/>
        <v>0</v>
      </c>
      <c r="CM196" s="126">
        <f t="shared" si="161"/>
        <v>0</v>
      </c>
      <c r="CN196" s="126">
        <f t="shared" si="162"/>
        <v>0</v>
      </c>
      <c r="CO196" s="126">
        <f t="shared" si="163"/>
        <v>-163052.49999999997</v>
      </c>
      <c r="CP196" s="126">
        <f t="shared" si="164"/>
        <v>0</v>
      </c>
      <c r="CQ196" s="126">
        <f t="shared" si="165"/>
        <v>0</v>
      </c>
      <c r="CR196" s="126">
        <f t="shared" si="166"/>
        <v>0</v>
      </c>
      <c r="CS196" s="126">
        <f t="shared" si="167"/>
        <v>0</v>
      </c>
      <c r="CT196" s="126">
        <f t="shared" si="168"/>
        <v>-190227.91666666663</v>
      </c>
      <c r="CU196" s="126">
        <f t="shared" si="169"/>
        <v>0</v>
      </c>
      <c r="CV196" s="126">
        <f t="shared" si="170"/>
        <v>0</v>
      </c>
      <c r="CW196" s="126">
        <f t="shared" si="171"/>
        <v>0</v>
      </c>
      <c r="CX196" s="126">
        <f t="shared" si="172"/>
        <v>0</v>
      </c>
      <c r="CY196" s="126">
        <f t="shared" si="173"/>
        <v>-217403.33333333328</v>
      </c>
      <c r="CZ196" s="126">
        <f t="shared" si="174"/>
        <v>0</v>
      </c>
      <c r="DA196" s="126">
        <f t="shared" si="175"/>
        <v>0</v>
      </c>
      <c r="DB196" s="126">
        <f t="shared" si="176"/>
        <v>0</v>
      </c>
      <c r="DC196" s="126">
        <f t="shared" si="177"/>
        <v>0</v>
      </c>
      <c r="DD196" s="126">
        <f t="shared" si="178"/>
        <v>-244578.74999999994</v>
      </c>
      <c r="DE196" s="126">
        <f t="shared" si="179"/>
        <v>0</v>
      </c>
      <c r="DF196" s="126">
        <f t="shared" si="180"/>
        <v>0</v>
      </c>
      <c r="DG196" s="126">
        <f t="shared" si="181"/>
        <v>0</v>
      </c>
      <c r="DH196" s="126">
        <f t="shared" si="182"/>
        <v>0</v>
      </c>
      <c r="DI196" s="126">
        <f t="shared" si="183"/>
        <v>-271754.16666666663</v>
      </c>
      <c r="DJ196" s="126">
        <f t="shared" si="184"/>
        <v>0</v>
      </c>
      <c r="DK196" s="126">
        <f t="shared" si="185"/>
        <v>0</v>
      </c>
      <c r="DL196" s="126">
        <f t="shared" si="186"/>
        <v>0</v>
      </c>
      <c r="DM196" s="126">
        <f t="shared" si="187"/>
        <v>0</v>
      </c>
      <c r="DN196" s="126">
        <f t="shared" si="188"/>
        <v>-298929.58333333331</v>
      </c>
      <c r="DO196" s="126">
        <f t="shared" si="189"/>
        <v>0</v>
      </c>
      <c r="DP196" s="126">
        <f t="shared" si="190"/>
        <v>0</v>
      </c>
      <c r="DQ196" s="126">
        <f t="shared" si="191"/>
        <v>0</v>
      </c>
      <c r="DR196" s="126">
        <f t="shared" si="192"/>
        <v>0</v>
      </c>
      <c r="DS196" s="126">
        <f t="shared" si="193"/>
        <v>-326105</v>
      </c>
      <c r="DT196" s="126">
        <f t="shared" si="194"/>
        <v>0</v>
      </c>
      <c r="DU196" s="126">
        <f t="shared" si="195"/>
        <v>0</v>
      </c>
      <c r="DV196" s="126">
        <f t="shared" si="196"/>
        <v>0</v>
      </c>
      <c r="DW196" s="126">
        <f t="shared" si="197"/>
        <v>0</v>
      </c>
    </row>
    <row r="197" spans="1:128" customFormat="1" ht="15" customHeight="1" x14ac:dyDescent="0.2">
      <c r="A197" s="178" t="s">
        <v>526</v>
      </c>
      <c r="B197" s="151" t="s">
        <v>321</v>
      </c>
      <c r="C197" s="151" t="s">
        <v>521</v>
      </c>
      <c r="D197" s="151" t="s">
        <v>265</v>
      </c>
      <c r="E197" s="177">
        <v>1</v>
      </c>
      <c r="F197" s="167">
        <v>0</v>
      </c>
      <c r="G197" s="167">
        <v>0</v>
      </c>
      <c r="H197" s="188">
        <v>0</v>
      </c>
      <c r="I197" s="195">
        <v>61358880</v>
      </c>
      <c r="J197" s="187"/>
      <c r="K197" s="151">
        <v>8.3333333333333329E-2</v>
      </c>
      <c r="L197" s="151">
        <v>8.3333333333333329E-2</v>
      </c>
      <c r="M197" s="151">
        <v>8.3333333333333329E-2</v>
      </c>
      <c r="N197" s="151">
        <v>8.3333333333333329E-2</v>
      </c>
      <c r="O197" s="151">
        <v>8.3333333333333329E-2</v>
      </c>
      <c r="P197" s="151">
        <v>8.3333333333333329E-2</v>
      </c>
      <c r="Q197" s="151">
        <v>8.3333333333333329E-2</v>
      </c>
      <c r="R197" s="151">
        <v>8.3333333333333329E-2</v>
      </c>
      <c r="S197" s="151">
        <v>8.3333333333333329E-2</v>
      </c>
      <c r="T197" s="151">
        <v>8.3333333333333329E-2</v>
      </c>
      <c r="U197" s="151">
        <v>8.3333333333333329E-2</v>
      </c>
      <c r="V197" s="151">
        <v>8.3333333333333329E-2</v>
      </c>
      <c r="W197" s="152">
        <v>1</v>
      </c>
      <c r="X197" s="157">
        <v>0</v>
      </c>
      <c r="Y197" s="157">
        <v>0</v>
      </c>
      <c r="Z197" s="157">
        <v>0</v>
      </c>
      <c r="AA197" s="157">
        <v>0</v>
      </c>
      <c r="AB197" s="157">
        <v>0</v>
      </c>
      <c r="AC197" s="157">
        <v>0</v>
      </c>
      <c r="AD197" s="157">
        <v>0</v>
      </c>
      <c r="AE197" s="157">
        <v>0</v>
      </c>
      <c r="AF197" s="157">
        <v>0</v>
      </c>
      <c r="AG197" s="157">
        <v>0</v>
      </c>
      <c r="AH197" s="157">
        <v>0</v>
      </c>
      <c r="AI197" s="157">
        <v>0</v>
      </c>
      <c r="AJ197" s="151">
        <v>1</v>
      </c>
      <c r="AK197" s="151"/>
      <c r="AL197" s="151"/>
      <c r="AM197" s="151"/>
      <c r="AN197" s="151"/>
      <c r="AO197" s="151"/>
      <c r="AP197" s="151"/>
      <c r="AQ197" s="151"/>
      <c r="AR197" s="151"/>
      <c r="AS197" s="152">
        <v>1</v>
      </c>
      <c r="AT197" s="159">
        <v>0</v>
      </c>
      <c r="AU197" s="159">
        <v>0</v>
      </c>
      <c r="AV197" s="159">
        <v>0</v>
      </c>
      <c r="AW197" s="159">
        <v>0</v>
      </c>
      <c r="AX197" s="159">
        <v>0</v>
      </c>
      <c r="AY197" s="159">
        <v>0</v>
      </c>
      <c r="AZ197" s="159">
        <v>0</v>
      </c>
      <c r="BA197" s="159">
        <v>0</v>
      </c>
      <c r="BB197" s="159">
        <v>0</v>
      </c>
      <c r="BC197" s="159">
        <v>0</v>
      </c>
      <c r="BD197" s="160">
        <v>0</v>
      </c>
      <c r="BE197" s="160">
        <v>0</v>
      </c>
      <c r="BF197" s="160">
        <v>0</v>
      </c>
      <c r="BG197" s="160">
        <v>0</v>
      </c>
      <c r="BH197" s="160">
        <v>0</v>
      </c>
      <c r="BI197" s="151">
        <v>61358880</v>
      </c>
      <c r="BJ197" s="122"/>
      <c r="BK197" s="122"/>
      <c r="BL197" s="122"/>
      <c r="BM197" s="122"/>
      <c r="BN197" s="122"/>
      <c r="BO197" s="122">
        <f t="shared" si="205"/>
        <v>0</v>
      </c>
      <c r="BP197" s="126">
        <f t="shared" ref="BP197:BP260" si="206">+$BD197*$K197</f>
        <v>0</v>
      </c>
      <c r="BQ197" s="126">
        <f t="shared" ref="BQ197:BQ260" si="207">+$BE197*$K197</f>
        <v>0</v>
      </c>
      <c r="BR197" s="126">
        <f t="shared" ref="BR197:BR260" si="208">+$BF197*$K197</f>
        <v>0</v>
      </c>
      <c r="BS197" s="126">
        <f t="shared" ref="BS197:BS260" si="209">+$BG197*$K197</f>
        <v>0</v>
      </c>
      <c r="BT197" s="126">
        <f t="shared" ref="BT197:BT260" si="210">+$BH197*$K197</f>
        <v>0</v>
      </c>
      <c r="BU197" s="126">
        <f t="shared" si="143"/>
        <v>0</v>
      </c>
      <c r="BV197" s="126">
        <f t="shared" si="144"/>
        <v>0</v>
      </c>
      <c r="BW197" s="126">
        <f t="shared" si="145"/>
        <v>0</v>
      </c>
      <c r="BX197" s="126">
        <f t="shared" si="146"/>
        <v>0</v>
      </c>
      <c r="BY197" s="126">
        <f t="shared" si="147"/>
        <v>0</v>
      </c>
      <c r="BZ197" s="126">
        <f t="shared" si="148"/>
        <v>0</v>
      </c>
      <c r="CA197" s="126">
        <f t="shared" si="149"/>
        <v>0</v>
      </c>
      <c r="CB197" s="126">
        <f t="shared" si="150"/>
        <v>0</v>
      </c>
      <c r="CC197" s="126">
        <f t="shared" si="151"/>
        <v>0</v>
      </c>
      <c r="CD197" s="126">
        <f t="shared" si="152"/>
        <v>0</v>
      </c>
      <c r="CE197" s="126">
        <f t="shared" si="153"/>
        <v>0</v>
      </c>
      <c r="CF197" s="126">
        <f t="shared" si="154"/>
        <v>0</v>
      </c>
      <c r="CG197" s="126">
        <f t="shared" si="155"/>
        <v>0</v>
      </c>
      <c r="CH197" s="126">
        <f t="shared" si="156"/>
        <v>0</v>
      </c>
      <c r="CI197" s="126">
        <f t="shared" si="157"/>
        <v>0</v>
      </c>
      <c r="CJ197" s="126">
        <f t="shared" si="158"/>
        <v>0</v>
      </c>
      <c r="CK197" s="126">
        <f t="shared" si="159"/>
        <v>0</v>
      </c>
      <c r="CL197" s="126">
        <f t="shared" si="160"/>
        <v>0</v>
      </c>
      <c r="CM197" s="126">
        <f t="shared" si="161"/>
        <v>0</v>
      </c>
      <c r="CN197" s="126">
        <f t="shared" si="162"/>
        <v>0</v>
      </c>
      <c r="CO197" s="126">
        <f t="shared" si="163"/>
        <v>0</v>
      </c>
      <c r="CP197" s="126">
        <f t="shared" si="164"/>
        <v>0</v>
      </c>
      <c r="CQ197" s="126">
        <f t="shared" si="165"/>
        <v>0</v>
      </c>
      <c r="CR197" s="126">
        <f t="shared" si="166"/>
        <v>0</v>
      </c>
      <c r="CS197" s="126">
        <f t="shared" si="167"/>
        <v>0</v>
      </c>
      <c r="CT197" s="126">
        <f t="shared" si="168"/>
        <v>0</v>
      </c>
      <c r="CU197" s="126">
        <f t="shared" si="169"/>
        <v>0</v>
      </c>
      <c r="CV197" s="126">
        <f t="shared" si="170"/>
        <v>0</v>
      </c>
      <c r="CW197" s="126">
        <f t="shared" si="171"/>
        <v>0</v>
      </c>
      <c r="CX197" s="126">
        <f t="shared" si="172"/>
        <v>0</v>
      </c>
      <c r="CY197" s="126">
        <f t="shared" si="173"/>
        <v>0</v>
      </c>
      <c r="CZ197" s="126">
        <f t="shared" si="174"/>
        <v>0</v>
      </c>
      <c r="DA197" s="126">
        <f t="shared" si="175"/>
        <v>0</v>
      </c>
      <c r="DB197" s="126">
        <f t="shared" si="176"/>
        <v>0</v>
      </c>
      <c r="DC197" s="126">
        <f t="shared" si="177"/>
        <v>0</v>
      </c>
      <c r="DD197" s="126">
        <f t="shared" si="178"/>
        <v>0</v>
      </c>
      <c r="DE197" s="126">
        <f t="shared" si="179"/>
        <v>0</v>
      </c>
      <c r="DF197" s="126">
        <f t="shared" si="180"/>
        <v>0</v>
      </c>
      <c r="DG197" s="126">
        <f t="shared" si="181"/>
        <v>0</v>
      </c>
      <c r="DH197" s="126">
        <f t="shared" si="182"/>
        <v>0</v>
      </c>
      <c r="DI197" s="126">
        <f t="shared" si="183"/>
        <v>0</v>
      </c>
      <c r="DJ197" s="126">
        <f t="shared" si="184"/>
        <v>0</v>
      </c>
      <c r="DK197" s="126">
        <f t="shared" si="185"/>
        <v>0</v>
      </c>
      <c r="DL197" s="126">
        <f t="shared" si="186"/>
        <v>0</v>
      </c>
      <c r="DM197" s="126">
        <f t="shared" si="187"/>
        <v>0</v>
      </c>
      <c r="DN197" s="126">
        <f t="shared" si="188"/>
        <v>0</v>
      </c>
      <c r="DO197" s="126">
        <f t="shared" si="189"/>
        <v>0</v>
      </c>
      <c r="DP197" s="126">
        <f t="shared" si="190"/>
        <v>0</v>
      </c>
      <c r="DQ197" s="126">
        <f t="shared" si="191"/>
        <v>0</v>
      </c>
      <c r="DR197" s="126">
        <f t="shared" si="192"/>
        <v>0</v>
      </c>
      <c r="DS197" s="126">
        <f t="shared" si="193"/>
        <v>0</v>
      </c>
      <c r="DT197" s="126">
        <f t="shared" si="194"/>
        <v>0</v>
      </c>
      <c r="DU197" s="126">
        <f t="shared" si="195"/>
        <v>0</v>
      </c>
      <c r="DV197" s="126">
        <f t="shared" si="196"/>
        <v>0</v>
      </c>
      <c r="DW197" s="126">
        <f t="shared" si="197"/>
        <v>0</v>
      </c>
    </row>
    <row r="198" spans="1:128" customFormat="1" ht="15" customHeight="1" x14ac:dyDescent="0.2">
      <c r="A198" s="178" t="s">
        <v>527</v>
      </c>
      <c r="B198" s="151" t="s">
        <v>321</v>
      </c>
      <c r="C198" s="151" t="s">
        <v>521</v>
      </c>
      <c r="D198" s="151" t="s">
        <v>265</v>
      </c>
      <c r="E198" s="177">
        <v>1</v>
      </c>
      <c r="F198" s="167">
        <v>1627758</v>
      </c>
      <c r="G198" s="167">
        <v>-1627758</v>
      </c>
      <c r="H198" s="188">
        <v>-1627758</v>
      </c>
      <c r="I198" s="195">
        <v>61359000</v>
      </c>
      <c r="J198" s="187"/>
      <c r="K198" s="151">
        <v>8.3333333333333329E-2</v>
      </c>
      <c r="L198" s="151">
        <v>8.3333333333333329E-2</v>
      </c>
      <c r="M198" s="151">
        <v>8.3333333333333329E-2</v>
      </c>
      <c r="N198" s="151">
        <v>8.3333333333333329E-2</v>
      </c>
      <c r="O198" s="151">
        <v>8.3333333333333329E-2</v>
      </c>
      <c r="P198" s="151">
        <v>8.3333333333333329E-2</v>
      </c>
      <c r="Q198" s="151">
        <v>8.3333333333333329E-2</v>
      </c>
      <c r="R198" s="151">
        <v>8.3333333333333329E-2</v>
      </c>
      <c r="S198" s="151">
        <v>8.3333333333333329E-2</v>
      </c>
      <c r="T198" s="151">
        <v>8.3333333333333329E-2</v>
      </c>
      <c r="U198" s="151">
        <v>8.3333333333333329E-2</v>
      </c>
      <c r="V198" s="151">
        <v>8.3333333333333329E-2</v>
      </c>
      <c r="W198" s="152">
        <v>1</v>
      </c>
      <c r="X198" s="157">
        <v>-135646.5</v>
      </c>
      <c r="Y198" s="157">
        <v>-135646.5</v>
      </c>
      <c r="Z198" s="157">
        <v>-135646.5</v>
      </c>
      <c r="AA198" s="157">
        <v>-135646.5</v>
      </c>
      <c r="AB198" s="157">
        <v>-135646.5</v>
      </c>
      <c r="AC198" s="157">
        <v>-135646.5</v>
      </c>
      <c r="AD198" s="157">
        <v>-135646.5</v>
      </c>
      <c r="AE198" s="157">
        <v>-135646.5</v>
      </c>
      <c r="AF198" s="157">
        <v>-135646.5</v>
      </c>
      <c r="AG198" s="157">
        <v>-135646.5</v>
      </c>
      <c r="AH198" s="157">
        <v>-135646.5</v>
      </c>
      <c r="AI198" s="157">
        <v>-135646.5</v>
      </c>
      <c r="AJ198" s="151">
        <v>1</v>
      </c>
      <c r="AK198" s="151"/>
      <c r="AL198" s="151"/>
      <c r="AM198" s="151"/>
      <c r="AN198" s="151"/>
      <c r="AO198" s="151"/>
      <c r="AP198" s="151"/>
      <c r="AQ198" s="151"/>
      <c r="AR198" s="151"/>
      <c r="AS198" s="152">
        <v>1</v>
      </c>
      <c r="AT198" s="159">
        <v>-1627758</v>
      </c>
      <c r="AU198" s="159">
        <v>0</v>
      </c>
      <c r="AV198" s="159">
        <v>0</v>
      </c>
      <c r="AW198" s="159">
        <v>0</v>
      </c>
      <c r="AX198" s="159">
        <v>0</v>
      </c>
      <c r="AY198" s="159">
        <v>0</v>
      </c>
      <c r="AZ198" s="159">
        <v>0</v>
      </c>
      <c r="BA198" s="159">
        <v>0</v>
      </c>
      <c r="BB198" s="159">
        <v>0</v>
      </c>
      <c r="BC198" s="159">
        <v>-1627758</v>
      </c>
      <c r="BD198" s="160">
        <v>-1627758</v>
      </c>
      <c r="BE198" s="160">
        <v>0</v>
      </c>
      <c r="BF198" s="160">
        <v>0</v>
      </c>
      <c r="BG198" s="160">
        <v>0</v>
      </c>
      <c r="BH198" s="160">
        <v>0</v>
      </c>
      <c r="BI198" s="151">
        <v>61359000</v>
      </c>
      <c r="BJ198" s="122"/>
      <c r="BK198" s="122"/>
      <c r="BL198" s="122"/>
      <c r="BM198" s="122"/>
      <c r="BN198" s="122"/>
      <c r="BO198" s="122">
        <f t="shared" si="205"/>
        <v>1356465</v>
      </c>
      <c r="BP198" s="126">
        <f t="shared" si="206"/>
        <v>-135646.5</v>
      </c>
      <c r="BQ198" s="126">
        <f t="shared" si="207"/>
        <v>0</v>
      </c>
      <c r="BR198" s="126">
        <f t="shared" si="208"/>
        <v>0</v>
      </c>
      <c r="BS198" s="126">
        <f t="shared" si="209"/>
        <v>0</v>
      </c>
      <c r="BT198" s="126">
        <f t="shared" si="210"/>
        <v>0</v>
      </c>
      <c r="BU198" s="126">
        <f t="shared" ref="BU198:BU261" si="211">BP198+$BD198*$L198</f>
        <v>-271293</v>
      </c>
      <c r="BV198" s="126">
        <f t="shared" ref="BV198:BV261" si="212">BQ198+$BE198*$L198</f>
        <v>0</v>
      </c>
      <c r="BW198" s="126">
        <f t="shared" ref="BW198:BW261" si="213">BR198+$BF198*$L198</f>
        <v>0</v>
      </c>
      <c r="BX198" s="126">
        <f t="shared" ref="BX198:BX261" si="214">BS198+$BG198*$L198</f>
        <v>0</v>
      </c>
      <c r="BY198" s="126">
        <f t="shared" ref="BY198:BY261" si="215">BT198+$BH198*$L198</f>
        <v>0</v>
      </c>
      <c r="BZ198" s="126">
        <f t="shared" ref="BZ198:BZ261" si="216">BU198+$BD198*$M198</f>
        <v>-406939.5</v>
      </c>
      <c r="CA198" s="126">
        <f t="shared" ref="CA198:CA261" si="217">BV198+$BE198*$M198</f>
        <v>0</v>
      </c>
      <c r="CB198" s="126">
        <f t="shared" ref="CB198:CB261" si="218">BW198+$BF198*$M198</f>
        <v>0</v>
      </c>
      <c r="CC198" s="126">
        <f t="shared" ref="CC198:CC261" si="219">BX198+$BG198*$M198</f>
        <v>0</v>
      </c>
      <c r="CD198" s="126">
        <f t="shared" ref="CD198:CD261" si="220">BY198+$BH198*$M198</f>
        <v>0</v>
      </c>
      <c r="CE198" s="126">
        <f t="shared" ref="CE198:CE261" si="221">BZ198+$BD198*$N198</f>
        <v>-542586</v>
      </c>
      <c r="CF198" s="126">
        <f t="shared" ref="CF198:CF261" si="222">CA198+$BE198*$N198</f>
        <v>0</v>
      </c>
      <c r="CG198" s="126">
        <f t="shared" ref="CG198:CG261" si="223">CB198+$BF198*$N198</f>
        <v>0</v>
      </c>
      <c r="CH198" s="126">
        <f t="shared" ref="CH198:CH261" si="224">CC198+$BG198*$N198</f>
        <v>0</v>
      </c>
      <c r="CI198" s="126">
        <f t="shared" ref="CI198:CI261" si="225">CD198+$BH198*$N198</f>
        <v>0</v>
      </c>
      <c r="CJ198" s="126">
        <f t="shared" ref="CJ198:CJ261" si="226">CE198+$BD198*$O198</f>
        <v>-678232.5</v>
      </c>
      <c r="CK198" s="126">
        <f t="shared" ref="CK198:CK261" si="227">CF198+$BE198*$O198</f>
        <v>0</v>
      </c>
      <c r="CL198" s="126">
        <f t="shared" ref="CL198:CL261" si="228">CG198+$BF198*$O198</f>
        <v>0</v>
      </c>
      <c r="CM198" s="126">
        <f t="shared" ref="CM198:CM261" si="229">CH198+$BG198*$O198</f>
        <v>0</v>
      </c>
      <c r="CN198" s="126">
        <f t="shared" ref="CN198:CN261" si="230">CI198+$BH198*$O198</f>
        <v>0</v>
      </c>
      <c r="CO198" s="126">
        <f t="shared" ref="CO198:CO261" si="231">CJ198+$BD198*$P198</f>
        <v>-813879</v>
      </c>
      <c r="CP198" s="126">
        <f t="shared" ref="CP198:CP261" si="232">CK198+$BE198*$P198</f>
        <v>0</v>
      </c>
      <c r="CQ198" s="126">
        <f t="shared" ref="CQ198:CQ261" si="233">CL198+$BF198*$P198</f>
        <v>0</v>
      </c>
      <c r="CR198" s="126">
        <f t="shared" ref="CR198:CR261" si="234">CM198+$BG198*$P198</f>
        <v>0</v>
      </c>
      <c r="CS198" s="126">
        <f t="shared" ref="CS198:CS261" si="235">CN198+$BH198*$P198</f>
        <v>0</v>
      </c>
      <c r="CT198" s="126">
        <f t="shared" ref="CT198:CT261" si="236">CO198+$BD198*$Q198</f>
        <v>-949525.5</v>
      </c>
      <c r="CU198" s="126">
        <f t="shared" ref="CU198:CU261" si="237">CP198+$BE198*$Q198</f>
        <v>0</v>
      </c>
      <c r="CV198" s="126">
        <f t="shared" ref="CV198:CV261" si="238">CQ198+$BF198*$Q198</f>
        <v>0</v>
      </c>
      <c r="CW198" s="126">
        <f t="shared" ref="CW198:CW261" si="239">CR198+$BG198*$Q198</f>
        <v>0</v>
      </c>
      <c r="CX198" s="126">
        <f t="shared" ref="CX198:CX261" si="240">CS198+$BH198*$Q198</f>
        <v>0</v>
      </c>
      <c r="CY198" s="126">
        <f t="shared" ref="CY198:CY261" si="241">CT198+$BD198*$R198</f>
        <v>-1085172</v>
      </c>
      <c r="CZ198" s="126">
        <f t="shared" ref="CZ198:CZ261" si="242">CU198+$BE198*$R198</f>
        <v>0</v>
      </c>
      <c r="DA198" s="126">
        <f t="shared" ref="DA198:DA261" si="243">CV198+$BF198*$R198</f>
        <v>0</v>
      </c>
      <c r="DB198" s="126">
        <f t="shared" ref="DB198:DB261" si="244">CW198+$BG198*$R198</f>
        <v>0</v>
      </c>
      <c r="DC198" s="126">
        <f t="shared" ref="DC198:DC261" si="245">CX198+$BH198*$R198</f>
        <v>0</v>
      </c>
      <c r="DD198" s="126">
        <f t="shared" ref="DD198:DD261" si="246">CY198+$BD198*$S198</f>
        <v>-1220818.5</v>
      </c>
      <c r="DE198" s="126">
        <f t="shared" ref="DE198:DE261" si="247">CZ198+$BE198*$S198</f>
        <v>0</v>
      </c>
      <c r="DF198" s="126">
        <f t="shared" ref="DF198:DF261" si="248">DA198+$BF198*$S198</f>
        <v>0</v>
      </c>
      <c r="DG198" s="126">
        <f t="shared" ref="DG198:DG261" si="249">DB198+$BG198*$S198</f>
        <v>0</v>
      </c>
      <c r="DH198" s="126">
        <f t="shared" ref="DH198:DH261" si="250">DC198+$BH198*$S198</f>
        <v>0</v>
      </c>
      <c r="DI198" s="126">
        <f t="shared" ref="DI198:DI261" si="251">DD198+$BD198*$T198</f>
        <v>-1356465</v>
      </c>
      <c r="DJ198" s="126">
        <f t="shared" ref="DJ198:DJ261" si="252">DE198+$BE198*$T198</f>
        <v>0</v>
      </c>
      <c r="DK198" s="126">
        <f t="shared" ref="DK198:DK261" si="253">DF198+$BF198*$T198</f>
        <v>0</v>
      </c>
      <c r="DL198" s="126">
        <f t="shared" ref="DL198:DL261" si="254">DG198+$BG198*$T198</f>
        <v>0</v>
      </c>
      <c r="DM198" s="126">
        <f t="shared" ref="DM198:DM261" si="255">DH198+$BH198*$T198</f>
        <v>0</v>
      </c>
      <c r="DN198" s="126">
        <f t="shared" ref="DN198:DN261" si="256">DI198+$BD198*$U198</f>
        <v>-1492111.5</v>
      </c>
      <c r="DO198" s="126">
        <f t="shared" ref="DO198:DO261" si="257">DJ198+$BE198*$U198</f>
        <v>0</v>
      </c>
      <c r="DP198" s="126">
        <f t="shared" ref="DP198:DP261" si="258">DK198+$BF198*$U198</f>
        <v>0</v>
      </c>
      <c r="DQ198" s="126">
        <f t="shared" ref="DQ198:DQ261" si="259">DL198+$BG198*$U198</f>
        <v>0</v>
      </c>
      <c r="DR198" s="126">
        <f t="shared" ref="DR198:DR261" si="260">DM198+$BH198*$U198</f>
        <v>0</v>
      </c>
      <c r="DS198" s="126">
        <f t="shared" ref="DS198:DS261" si="261">DN198+$BD198*$V198</f>
        <v>-1627758</v>
      </c>
      <c r="DT198" s="126">
        <f t="shared" ref="DT198:DT261" si="262">DO198+$BE198*$V198</f>
        <v>0</v>
      </c>
      <c r="DU198" s="126">
        <f t="shared" ref="DU198:DU261" si="263">DP198+$BF198*$V198</f>
        <v>0</v>
      </c>
      <c r="DV198" s="126">
        <f t="shared" ref="DV198:DV261" si="264">DQ198+$BG198*$V198</f>
        <v>0</v>
      </c>
      <c r="DW198" s="126">
        <f t="shared" ref="DW198:DW261" si="265">DR198+$BH198*$V198</f>
        <v>0</v>
      </c>
    </row>
    <row r="199" spans="1:128" customFormat="1" ht="15" customHeight="1" x14ac:dyDescent="0.2">
      <c r="A199" s="178" t="s">
        <v>528</v>
      </c>
      <c r="B199" s="151" t="s">
        <v>321</v>
      </c>
      <c r="C199" s="151" t="s">
        <v>521</v>
      </c>
      <c r="D199" s="151" t="s">
        <v>265</v>
      </c>
      <c r="E199" s="177">
        <v>1</v>
      </c>
      <c r="F199" s="167">
        <v>273028.2</v>
      </c>
      <c r="G199" s="167">
        <v>-273028.2</v>
      </c>
      <c r="H199" s="188">
        <v>-273028.2</v>
      </c>
      <c r="I199" s="195">
        <v>61359991</v>
      </c>
      <c r="J199" s="187"/>
      <c r="K199" s="151">
        <v>8.3333333333333329E-2</v>
      </c>
      <c r="L199" s="151">
        <v>8.3333333333333329E-2</v>
      </c>
      <c r="M199" s="151">
        <v>8.3333333333333329E-2</v>
      </c>
      <c r="N199" s="151">
        <v>8.3333333333333329E-2</v>
      </c>
      <c r="O199" s="151">
        <v>8.3333333333333329E-2</v>
      </c>
      <c r="P199" s="151">
        <v>8.3333333333333329E-2</v>
      </c>
      <c r="Q199" s="151">
        <v>8.3333333333333329E-2</v>
      </c>
      <c r="R199" s="151">
        <v>8.3333333333333329E-2</v>
      </c>
      <c r="S199" s="151">
        <v>8.3333333333333329E-2</v>
      </c>
      <c r="T199" s="151">
        <v>8.3333333333333329E-2</v>
      </c>
      <c r="U199" s="151">
        <v>8.3333333333333329E-2</v>
      </c>
      <c r="V199" s="151">
        <v>8.3333333333333329E-2</v>
      </c>
      <c r="W199" s="152">
        <v>1</v>
      </c>
      <c r="X199" s="157">
        <v>-22752.35</v>
      </c>
      <c r="Y199" s="157">
        <v>-22752.35</v>
      </c>
      <c r="Z199" s="157">
        <v>-22752.35</v>
      </c>
      <c r="AA199" s="157">
        <v>-22752.35</v>
      </c>
      <c r="AB199" s="157">
        <v>-22752.35</v>
      </c>
      <c r="AC199" s="157">
        <v>-22752.35</v>
      </c>
      <c r="AD199" s="157">
        <v>-22752.35</v>
      </c>
      <c r="AE199" s="157">
        <v>-22752.35</v>
      </c>
      <c r="AF199" s="157">
        <v>-22752.35</v>
      </c>
      <c r="AG199" s="157">
        <v>-22752.35</v>
      </c>
      <c r="AH199" s="157">
        <v>-22752.35</v>
      </c>
      <c r="AI199" s="157">
        <v>-22752.35</v>
      </c>
      <c r="AJ199" s="151">
        <v>1</v>
      </c>
      <c r="AK199" s="151"/>
      <c r="AL199" s="151"/>
      <c r="AM199" s="151"/>
      <c r="AN199" s="151"/>
      <c r="AO199" s="151"/>
      <c r="AP199" s="151"/>
      <c r="AQ199" s="151"/>
      <c r="AR199" s="151"/>
      <c r="AS199" s="152">
        <v>1</v>
      </c>
      <c r="AT199" s="159">
        <v>-273028.2</v>
      </c>
      <c r="AU199" s="159">
        <v>0</v>
      </c>
      <c r="AV199" s="159">
        <v>0</v>
      </c>
      <c r="AW199" s="159">
        <v>0</v>
      </c>
      <c r="AX199" s="159">
        <v>0</v>
      </c>
      <c r="AY199" s="159">
        <v>0</v>
      </c>
      <c r="AZ199" s="159">
        <v>0</v>
      </c>
      <c r="BA199" s="159">
        <v>0</v>
      </c>
      <c r="BB199" s="159">
        <v>0</v>
      </c>
      <c r="BC199" s="159">
        <v>-273028.2</v>
      </c>
      <c r="BD199" s="160">
        <v>-273028.2</v>
      </c>
      <c r="BE199" s="160">
        <v>0</v>
      </c>
      <c r="BF199" s="160">
        <v>0</v>
      </c>
      <c r="BG199" s="160">
        <v>0</v>
      </c>
      <c r="BH199" s="160">
        <v>0</v>
      </c>
      <c r="BI199" s="151">
        <v>61359991</v>
      </c>
      <c r="BJ199" s="122"/>
      <c r="BK199" s="122"/>
      <c r="BL199" s="122"/>
      <c r="BM199" s="122"/>
      <c r="BN199" s="122"/>
      <c r="BO199" s="122">
        <f t="shared" si="205"/>
        <v>227523.50000000003</v>
      </c>
      <c r="BP199" s="126">
        <f t="shared" si="206"/>
        <v>-22752.35</v>
      </c>
      <c r="BQ199" s="126">
        <f t="shared" si="207"/>
        <v>0</v>
      </c>
      <c r="BR199" s="126">
        <f t="shared" si="208"/>
        <v>0</v>
      </c>
      <c r="BS199" s="126">
        <f t="shared" si="209"/>
        <v>0</v>
      </c>
      <c r="BT199" s="126">
        <f t="shared" si="210"/>
        <v>0</v>
      </c>
      <c r="BU199" s="126">
        <f t="shared" si="211"/>
        <v>-45504.7</v>
      </c>
      <c r="BV199" s="126">
        <f t="shared" si="212"/>
        <v>0</v>
      </c>
      <c r="BW199" s="126">
        <f t="shared" si="213"/>
        <v>0</v>
      </c>
      <c r="BX199" s="126">
        <f t="shared" si="214"/>
        <v>0</v>
      </c>
      <c r="BY199" s="126">
        <f t="shared" si="215"/>
        <v>0</v>
      </c>
      <c r="BZ199" s="126">
        <f t="shared" si="216"/>
        <v>-68257.049999999988</v>
      </c>
      <c r="CA199" s="126">
        <f t="shared" si="217"/>
        <v>0</v>
      </c>
      <c r="CB199" s="126">
        <f t="shared" si="218"/>
        <v>0</v>
      </c>
      <c r="CC199" s="126">
        <f t="shared" si="219"/>
        <v>0</v>
      </c>
      <c r="CD199" s="126">
        <f t="shared" si="220"/>
        <v>0</v>
      </c>
      <c r="CE199" s="126">
        <f t="shared" si="221"/>
        <v>-91009.4</v>
      </c>
      <c r="CF199" s="126">
        <f t="shared" si="222"/>
        <v>0</v>
      </c>
      <c r="CG199" s="126">
        <f t="shared" si="223"/>
        <v>0</v>
      </c>
      <c r="CH199" s="126">
        <f t="shared" si="224"/>
        <v>0</v>
      </c>
      <c r="CI199" s="126">
        <f t="shared" si="225"/>
        <v>0</v>
      </c>
      <c r="CJ199" s="126">
        <f t="shared" si="226"/>
        <v>-113761.75</v>
      </c>
      <c r="CK199" s="126">
        <f t="shared" si="227"/>
        <v>0</v>
      </c>
      <c r="CL199" s="126">
        <f t="shared" si="228"/>
        <v>0</v>
      </c>
      <c r="CM199" s="126">
        <f t="shared" si="229"/>
        <v>0</v>
      </c>
      <c r="CN199" s="126">
        <f t="shared" si="230"/>
        <v>0</v>
      </c>
      <c r="CO199" s="126">
        <f t="shared" si="231"/>
        <v>-136514.1</v>
      </c>
      <c r="CP199" s="126">
        <f t="shared" si="232"/>
        <v>0</v>
      </c>
      <c r="CQ199" s="126">
        <f t="shared" si="233"/>
        <v>0</v>
      </c>
      <c r="CR199" s="126">
        <f t="shared" si="234"/>
        <v>0</v>
      </c>
      <c r="CS199" s="126">
        <f t="shared" si="235"/>
        <v>0</v>
      </c>
      <c r="CT199" s="126">
        <f t="shared" si="236"/>
        <v>-159266.45000000001</v>
      </c>
      <c r="CU199" s="126">
        <f t="shared" si="237"/>
        <v>0</v>
      </c>
      <c r="CV199" s="126">
        <f t="shared" si="238"/>
        <v>0</v>
      </c>
      <c r="CW199" s="126">
        <f t="shared" si="239"/>
        <v>0</v>
      </c>
      <c r="CX199" s="126">
        <f t="shared" si="240"/>
        <v>0</v>
      </c>
      <c r="CY199" s="126">
        <f t="shared" si="241"/>
        <v>-182018.80000000002</v>
      </c>
      <c r="CZ199" s="126">
        <f t="shared" si="242"/>
        <v>0</v>
      </c>
      <c r="DA199" s="126">
        <f t="shared" si="243"/>
        <v>0</v>
      </c>
      <c r="DB199" s="126">
        <f t="shared" si="244"/>
        <v>0</v>
      </c>
      <c r="DC199" s="126">
        <f t="shared" si="245"/>
        <v>0</v>
      </c>
      <c r="DD199" s="126">
        <f t="shared" si="246"/>
        <v>-204771.15000000002</v>
      </c>
      <c r="DE199" s="126">
        <f t="shared" si="247"/>
        <v>0</v>
      </c>
      <c r="DF199" s="126">
        <f t="shared" si="248"/>
        <v>0</v>
      </c>
      <c r="DG199" s="126">
        <f t="shared" si="249"/>
        <v>0</v>
      </c>
      <c r="DH199" s="126">
        <f t="shared" si="250"/>
        <v>0</v>
      </c>
      <c r="DI199" s="126">
        <f t="shared" si="251"/>
        <v>-227523.50000000003</v>
      </c>
      <c r="DJ199" s="126">
        <f t="shared" si="252"/>
        <v>0</v>
      </c>
      <c r="DK199" s="126">
        <f t="shared" si="253"/>
        <v>0</v>
      </c>
      <c r="DL199" s="126">
        <f t="shared" si="254"/>
        <v>0</v>
      </c>
      <c r="DM199" s="126">
        <f t="shared" si="255"/>
        <v>0</v>
      </c>
      <c r="DN199" s="126">
        <f t="shared" si="256"/>
        <v>-250275.85000000003</v>
      </c>
      <c r="DO199" s="126">
        <f t="shared" si="257"/>
        <v>0</v>
      </c>
      <c r="DP199" s="126">
        <f t="shared" si="258"/>
        <v>0</v>
      </c>
      <c r="DQ199" s="126">
        <f t="shared" si="259"/>
        <v>0</v>
      </c>
      <c r="DR199" s="126">
        <f t="shared" si="260"/>
        <v>0</v>
      </c>
      <c r="DS199" s="126">
        <f t="shared" si="261"/>
        <v>-273028.2</v>
      </c>
      <c r="DT199" s="126">
        <f t="shared" si="262"/>
        <v>0</v>
      </c>
      <c r="DU199" s="126">
        <f t="shared" si="263"/>
        <v>0</v>
      </c>
      <c r="DV199" s="126">
        <f t="shared" si="264"/>
        <v>0</v>
      </c>
      <c r="DW199" s="126">
        <f t="shared" si="265"/>
        <v>0</v>
      </c>
    </row>
    <row r="200" spans="1:128" customFormat="1" ht="15" customHeight="1" x14ac:dyDescent="0.2">
      <c r="A200" s="163" t="s">
        <v>529</v>
      </c>
      <c r="B200" s="180" t="s">
        <v>321</v>
      </c>
      <c r="C200" s="180" t="s">
        <v>521</v>
      </c>
      <c r="D200" s="180" t="s">
        <v>265</v>
      </c>
      <c r="E200" s="180">
        <v>1</v>
      </c>
      <c r="F200" s="180">
        <v>121992.84999999999</v>
      </c>
      <c r="G200" s="179">
        <v>-118362</v>
      </c>
      <c r="H200" s="188">
        <v>-118362</v>
      </c>
      <c r="I200" s="195">
        <v>61356660</v>
      </c>
      <c r="J200" s="187"/>
      <c r="K200" s="151">
        <v>8.3333333333333329E-2</v>
      </c>
      <c r="L200" s="151">
        <v>8.3333333333333329E-2</v>
      </c>
      <c r="M200" s="151">
        <v>8.3333333333333329E-2</v>
      </c>
      <c r="N200" s="151">
        <v>8.3333333333333329E-2</v>
      </c>
      <c r="O200" s="151">
        <v>8.3333333333333329E-2</v>
      </c>
      <c r="P200" s="151">
        <v>8.3333333333333329E-2</v>
      </c>
      <c r="Q200" s="151">
        <v>8.3333333333333329E-2</v>
      </c>
      <c r="R200" s="151">
        <v>8.3333333333333329E-2</v>
      </c>
      <c r="S200" s="151">
        <v>8.3333333333333329E-2</v>
      </c>
      <c r="T200" s="151">
        <v>8.3333333333333329E-2</v>
      </c>
      <c r="U200" s="151">
        <v>8.3333333333333329E-2</v>
      </c>
      <c r="V200" s="151">
        <v>8.3333333333333329E-2</v>
      </c>
      <c r="W200" s="152">
        <v>1</v>
      </c>
      <c r="X200" s="157">
        <v>-9863.5</v>
      </c>
      <c r="Y200" s="157">
        <v>-9863.5</v>
      </c>
      <c r="Z200" s="157">
        <v>-9863.5</v>
      </c>
      <c r="AA200" s="157">
        <v>-9863.5</v>
      </c>
      <c r="AB200" s="157">
        <v>-9863.5</v>
      </c>
      <c r="AC200" s="157">
        <v>-9863.5</v>
      </c>
      <c r="AD200" s="157">
        <v>-9863.5</v>
      </c>
      <c r="AE200" s="157">
        <v>-9863.5</v>
      </c>
      <c r="AF200" s="157">
        <v>-9863.5</v>
      </c>
      <c r="AG200" s="157">
        <v>-9863.5</v>
      </c>
      <c r="AH200" s="157">
        <v>-9863.5</v>
      </c>
      <c r="AI200" s="157">
        <v>-9863.5</v>
      </c>
      <c r="AJ200" s="151">
        <v>1</v>
      </c>
      <c r="AK200" s="151"/>
      <c r="AL200" s="151"/>
      <c r="AM200" s="151"/>
      <c r="AN200" s="151"/>
      <c r="AO200" s="151"/>
      <c r="AP200" s="151"/>
      <c r="AQ200" s="151"/>
      <c r="AR200" s="151"/>
      <c r="AS200" s="152">
        <v>1</v>
      </c>
      <c r="AT200" s="159">
        <v>-118362</v>
      </c>
      <c r="AU200" s="159">
        <v>0</v>
      </c>
      <c r="AV200" s="159">
        <v>0</v>
      </c>
      <c r="AW200" s="159">
        <v>0</v>
      </c>
      <c r="AX200" s="159">
        <v>0</v>
      </c>
      <c r="AY200" s="159">
        <v>0</v>
      </c>
      <c r="AZ200" s="159">
        <v>0</v>
      </c>
      <c r="BA200" s="159">
        <v>0</v>
      </c>
      <c r="BB200" s="159">
        <v>0</v>
      </c>
      <c r="BC200" s="159">
        <v>-118362</v>
      </c>
      <c r="BD200" s="160">
        <v>-118362</v>
      </c>
      <c r="BE200" s="160">
        <v>0</v>
      </c>
      <c r="BF200" s="160">
        <v>0</v>
      </c>
      <c r="BG200" s="160">
        <v>0</v>
      </c>
      <c r="BH200" s="160">
        <v>0</v>
      </c>
      <c r="BI200" s="151">
        <v>61356660</v>
      </c>
      <c r="BJ200" s="122"/>
      <c r="BK200" s="122"/>
      <c r="BL200" s="122"/>
      <c r="BM200" s="122"/>
      <c r="BN200" s="122"/>
      <c r="BO200" s="122">
        <f t="shared" si="205"/>
        <v>98635</v>
      </c>
      <c r="BP200" s="126">
        <f t="shared" si="206"/>
        <v>-9863.5</v>
      </c>
      <c r="BQ200" s="126">
        <f t="shared" si="207"/>
        <v>0</v>
      </c>
      <c r="BR200" s="126">
        <f t="shared" si="208"/>
        <v>0</v>
      </c>
      <c r="BS200" s="126">
        <f t="shared" si="209"/>
        <v>0</v>
      </c>
      <c r="BT200" s="126">
        <f t="shared" si="210"/>
        <v>0</v>
      </c>
      <c r="BU200" s="126">
        <f t="shared" si="211"/>
        <v>-19727</v>
      </c>
      <c r="BV200" s="126">
        <f t="shared" si="212"/>
        <v>0</v>
      </c>
      <c r="BW200" s="126">
        <f t="shared" si="213"/>
        <v>0</v>
      </c>
      <c r="BX200" s="126">
        <f t="shared" si="214"/>
        <v>0</v>
      </c>
      <c r="BY200" s="126">
        <f t="shared" si="215"/>
        <v>0</v>
      </c>
      <c r="BZ200" s="126">
        <f t="shared" si="216"/>
        <v>-29590.5</v>
      </c>
      <c r="CA200" s="126">
        <f t="shared" si="217"/>
        <v>0</v>
      </c>
      <c r="CB200" s="126">
        <f t="shared" si="218"/>
        <v>0</v>
      </c>
      <c r="CC200" s="126">
        <f t="shared" si="219"/>
        <v>0</v>
      </c>
      <c r="CD200" s="126">
        <f t="shared" si="220"/>
        <v>0</v>
      </c>
      <c r="CE200" s="126">
        <f t="shared" si="221"/>
        <v>-39454</v>
      </c>
      <c r="CF200" s="126">
        <f t="shared" si="222"/>
        <v>0</v>
      </c>
      <c r="CG200" s="126">
        <f t="shared" si="223"/>
        <v>0</v>
      </c>
      <c r="CH200" s="126">
        <f t="shared" si="224"/>
        <v>0</v>
      </c>
      <c r="CI200" s="126">
        <f t="shared" si="225"/>
        <v>0</v>
      </c>
      <c r="CJ200" s="126">
        <f t="shared" si="226"/>
        <v>-49317.5</v>
      </c>
      <c r="CK200" s="126">
        <f t="shared" si="227"/>
        <v>0</v>
      </c>
      <c r="CL200" s="126">
        <f t="shared" si="228"/>
        <v>0</v>
      </c>
      <c r="CM200" s="126">
        <f t="shared" si="229"/>
        <v>0</v>
      </c>
      <c r="CN200" s="126">
        <f t="shared" si="230"/>
        <v>0</v>
      </c>
      <c r="CO200" s="126">
        <f t="shared" si="231"/>
        <v>-59181</v>
      </c>
      <c r="CP200" s="126">
        <f t="shared" si="232"/>
        <v>0</v>
      </c>
      <c r="CQ200" s="126">
        <f t="shared" si="233"/>
        <v>0</v>
      </c>
      <c r="CR200" s="126">
        <f t="shared" si="234"/>
        <v>0</v>
      </c>
      <c r="CS200" s="126">
        <f t="shared" si="235"/>
        <v>0</v>
      </c>
      <c r="CT200" s="126">
        <f t="shared" si="236"/>
        <v>-69044.5</v>
      </c>
      <c r="CU200" s="126">
        <f t="shared" si="237"/>
        <v>0</v>
      </c>
      <c r="CV200" s="126">
        <f t="shared" si="238"/>
        <v>0</v>
      </c>
      <c r="CW200" s="126">
        <f t="shared" si="239"/>
        <v>0</v>
      </c>
      <c r="CX200" s="126">
        <f t="shared" si="240"/>
        <v>0</v>
      </c>
      <c r="CY200" s="126">
        <f t="shared" si="241"/>
        <v>-78908</v>
      </c>
      <c r="CZ200" s="126">
        <f t="shared" si="242"/>
        <v>0</v>
      </c>
      <c r="DA200" s="126">
        <f t="shared" si="243"/>
        <v>0</v>
      </c>
      <c r="DB200" s="126">
        <f t="shared" si="244"/>
        <v>0</v>
      </c>
      <c r="DC200" s="126">
        <f t="shared" si="245"/>
        <v>0</v>
      </c>
      <c r="DD200" s="126">
        <f t="shared" si="246"/>
        <v>-88771.5</v>
      </c>
      <c r="DE200" s="126">
        <f t="shared" si="247"/>
        <v>0</v>
      </c>
      <c r="DF200" s="126">
        <f t="shared" si="248"/>
        <v>0</v>
      </c>
      <c r="DG200" s="126">
        <f t="shared" si="249"/>
        <v>0</v>
      </c>
      <c r="DH200" s="126">
        <f t="shared" si="250"/>
        <v>0</v>
      </c>
      <c r="DI200" s="126">
        <f t="shared" si="251"/>
        <v>-98635</v>
      </c>
      <c r="DJ200" s="126">
        <f t="shared" si="252"/>
        <v>0</v>
      </c>
      <c r="DK200" s="126">
        <f t="shared" si="253"/>
        <v>0</v>
      </c>
      <c r="DL200" s="126">
        <f t="shared" si="254"/>
        <v>0</v>
      </c>
      <c r="DM200" s="126">
        <f t="shared" si="255"/>
        <v>0</v>
      </c>
      <c r="DN200" s="126">
        <f t="shared" si="256"/>
        <v>-108498.5</v>
      </c>
      <c r="DO200" s="126">
        <f t="shared" si="257"/>
        <v>0</v>
      </c>
      <c r="DP200" s="126">
        <f t="shared" si="258"/>
        <v>0</v>
      </c>
      <c r="DQ200" s="126">
        <f t="shared" si="259"/>
        <v>0</v>
      </c>
      <c r="DR200" s="126">
        <f t="shared" si="260"/>
        <v>0</v>
      </c>
      <c r="DS200" s="126">
        <f t="shared" si="261"/>
        <v>-118362</v>
      </c>
      <c r="DT200" s="126">
        <f t="shared" si="262"/>
        <v>0</v>
      </c>
      <c r="DU200" s="126">
        <f t="shared" si="263"/>
        <v>0</v>
      </c>
      <c r="DV200" s="126">
        <f t="shared" si="264"/>
        <v>0</v>
      </c>
      <c r="DW200" s="126">
        <f t="shared" si="265"/>
        <v>0</v>
      </c>
    </row>
    <row r="201" spans="1:128" customFormat="1" ht="15" customHeight="1" x14ac:dyDescent="0.2">
      <c r="A201" s="163" t="s">
        <v>530</v>
      </c>
      <c r="B201" s="180" t="s">
        <v>321</v>
      </c>
      <c r="C201" s="180" t="s">
        <v>521</v>
      </c>
      <c r="D201" s="180" t="s">
        <v>265</v>
      </c>
      <c r="E201" s="180">
        <v>1</v>
      </c>
      <c r="F201" s="180">
        <v>0</v>
      </c>
      <c r="G201" s="179">
        <v>-445184</v>
      </c>
      <c r="H201" s="188">
        <v>-445184</v>
      </c>
      <c r="I201" s="195">
        <v>61357000</v>
      </c>
      <c r="J201" s="187"/>
      <c r="K201" s="151">
        <v>8.3333333333333329E-2</v>
      </c>
      <c r="L201" s="151">
        <v>8.3333333333333329E-2</v>
      </c>
      <c r="M201" s="151">
        <v>8.3333333333333329E-2</v>
      </c>
      <c r="N201" s="151">
        <v>8.3333333333333329E-2</v>
      </c>
      <c r="O201" s="151">
        <v>8.3333333333333329E-2</v>
      </c>
      <c r="P201" s="151">
        <v>8.3333333333333329E-2</v>
      </c>
      <c r="Q201" s="151">
        <v>8.3333333333333329E-2</v>
      </c>
      <c r="R201" s="151">
        <v>8.3333333333333329E-2</v>
      </c>
      <c r="S201" s="151">
        <v>8.3333333333333329E-2</v>
      </c>
      <c r="T201" s="151">
        <v>8.3333333333333329E-2</v>
      </c>
      <c r="U201" s="151">
        <v>8.3333333333333329E-2</v>
      </c>
      <c r="V201" s="151">
        <v>8.3333333333333329E-2</v>
      </c>
      <c r="W201" s="152">
        <v>1</v>
      </c>
      <c r="X201" s="157">
        <v>-37098.666666666664</v>
      </c>
      <c r="Y201" s="157">
        <v>-37098.666666666664</v>
      </c>
      <c r="Z201" s="157">
        <v>-37098.666666666664</v>
      </c>
      <c r="AA201" s="157">
        <v>-37098.666666666664</v>
      </c>
      <c r="AB201" s="157">
        <v>-37098.666666666664</v>
      </c>
      <c r="AC201" s="157">
        <v>-37098.666666666664</v>
      </c>
      <c r="AD201" s="157">
        <v>-37098.666666666664</v>
      </c>
      <c r="AE201" s="157">
        <v>-37098.666666666664</v>
      </c>
      <c r="AF201" s="157">
        <v>-37098.666666666664</v>
      </c>
      <c r="AG201" s="157">
        <v>-37098.666666666664</v>
      </c>
      <c r="AH201" s="157">
        <v>-37098.666666666664</v>
      </c>
      <c r="AI201" s="157">
        <v>-37098.666666666664</v>
      </c>
      <c r="AJ201" s="151">
        <v>1</v>
      </c>
      <c r="AK201" s="151"/>
      <c r="AL201" s="151"/>
      <c r="AM201" s="151"/>
      <c r="AN201" s="151"/>
      <c r="AO201" s="151"/>
      <c r="AP201" s="151"/>
      <c r="AQ201" s="151"/>
      <c r="AR201" s="151"/>
      <c r="AS201" s="152">
        <v>1</v>
      </c>
      <c r="AT201" s="159">
        <v>-445184</v>
      </c>
      <c r="AU201" s="159">
        <v>0</v>
      </c>
      <c r="AV201" s="159">
        <v>0</v>
      </c>
      <c r="AW201" s="159">
        <v>0</v>
      </c>
      <c r="AX201" s="159">
        <v>0</v>
      </c>
      <c r="AY201" s="159">
        <v>0</v>
      </c>
      <c r="AZ201" s="159">
        <v>0</v>
      </c>
      <c r="BA201" s="159">
        <v>0</v>
      </c>
      <c r="BB201" s="159">
        <v>0</v>
      </c>
      <c r="BC201" s="159">
        <v>-445184</v>
      </c>
      <c r="BD201" s="160">
        <v>-445184</v>
      </c>
      <c r="BE201" s="160">
        <v>0</v>
      </c>
      <c r="BF201" s="160">
        <v>0</v>
      </c>
      <c r="BG201" s="160">
        <v>0</v>
      </c>
      <c r="BH201" s="160">
        <v>0</v>
      </c>
      <c r="BI201" s="151">
        <v>61357000</v>
      </c>
      <c r="BJ201" s="122"/>
      <c r="BK201" s="122"/>
      <c r="BL201" s="122"/>
      <c r="BM201" s="122"/>
      <c r="BN201" s="122"/>
      <c r="BO201" s="122">
        <f t="shared" si="205"/>
        <v>370986.66666666669</v>
      </c>
      <c r="BP201" s="126">
        <f t="shared" si="206"/>
        <v>-37098.666666666664</v>
      </c>
      <c r="BQ201" s="126">
        <f t="shared" si="207"/>
        <v>0</v>
      </c>
      <c r="BR201" s="126">
        <f t="shared" si="208"/>
        <v>0</v>
      </c>
      <c r="BS201" s="126">
        <f t="shared" si="209"/>
        <v>0</v>
      </c>
      <c r="BT201" s="126">
        <f t="shared" si="210"/>
        <v>0</v>
      </c>
      <c r="BU201" s="126">
        <f t="shared" si="211"/>
        <v>-74197.333333333328</v>
      </c>
      <c r="BV201" s="126">
        <f t="shared" si="212"/>
        <v>0</v>
      </c>
      <c r="BW201" s="126">
        <f t="shared" si="213"/>
        <v>0</v>
      </c>
      <c r="BX201" s="126">
        <f t="shared" si="214"/>
        <v>0</v>
      </c>
      <c r="BY201" s="126">
        <f t="shared" si="215"/>
        <v>0</v>
      </c>
      <c r="BZ201" s="126">
        <f t="shared" si="216"/>
        <v>-111296</v>
      </c>
      <c r="CA201" s="126">
        <f t="shared" si="217"/>
        <v>0</v>
      </c>
      <c r="CB201" s="126">
        <f t="shared" si="218"/>
        <v>0</v>
      </c>
      <c r="CC201" s="126">
        <f t="shared" si="219"/>
        <v>0</v>
      </c>
      <c r="CD201" s="126">
        <f t="shared" si="220"/>
        <v>0</v>
      </c>
      <c r="CE201" s="126">
        <f t="shared" si="221"/>
        <v>-148394.66666666666</v>
      </c>
      <c r="CF201" s="126">
        <f t="shared" si="222"/>
        <v>0</v>
      </c>
      <c r="CG201" s="126">
        <f t="shared" si="223"/>
        <v>0</v>
      </c>
      <c r="CH201" s="126">
        <f t="shared" si="224"/>
        <v>0</v>
      </c>
      <c r="CI201" s="126">
        <f t="shared" si="225"/>
        <v>0</v>
      </c>
      <c r="CJ201" s="126">
        <f t="shared" si="226"/>
        <v>-185493.33333333331</v>
      </c>
      <c r="CK201" s="126">
        <f t="shared" si="227"/>
        <v>0</v>
      </c>
      <c r="CL201" s="126">
        <f t="shared" si="228"/>
        <v>0</v>
      </c>
      <c r="CM201" s="126">
        <f t="shared" si="229"/>
        <v>0</v>
      </c>
      <c r="CN201" s="126">
        <f t="shared" si="230"/>
        <v>0</v>
      </c>
      <c r="CO201" s="126">
        <f t="shared" si="231"/>
        <v>-222591.99999999997</v>
      </c>
      <c r="CP201" s="126">
        <f t="shared" si="232"/>
        <v>0</v>
      </c>
      <c r="CQ201" s="126">
        <f t="shared" si="233"/>
        <v>0</v>
      </c>
      <c r="CR201" s="126">
        <f t="shared" si="234"/>
        <v>0</v>
      </c>
      <c r="CS201" s="126">
        <f t="shared" si="235"/>
        <v>0</v>
      </c>
      <c r="CT201" s="126">
        <f t="shared" si="236"/>
        <v>-259690.66666666663</v>
      </c>
      <c r="CU201" s="126">
        <f t="shared" si="237"/>
        <v>0</v>
      </c>
      <c r="CV201" s="126">
        <f t="shared" si="238"/>
        <v>0</v>
      </c>
      <c r="CW201" s="126">
        <f t="shared" si="239"/>
        <v>0</v>
      </c>
      <c r="CX201" s="126">
        <f t="shared" si="240"/>
        <v>0</v>
      </c>
      <c r="CY201" s="126">
        <f t="shared" si="241"/>
        <v>-296789.33333333331</v>
      </c>
      <c r="CZ201" s="126">
        <f t="shared" si="242"/>
        <v>0</v>
      </c>
      <c r="DA201" s="126">
        <f t="shared" si="243"/>
        <v>0</v>
      </c>
      <c r="DB201" s="126">
        <f t="shared" si="244"/>
        <v>0</v>
      </c>
      <c r="DC201" s="126">
        <f t="shared" si="245"/>
        <v>0</v>
      </c>
      <c r="DD201" s="126">
        <f t="shared" si="246"/>
        <v>-333888</v>
      </c>
      <c r="DE201" s="126">
        <f t="shared" si="247"/>
        <v>0</v>
      </c>
      <c r="DF201" s="126">
        <f t="shared" si="248"/>
        <v>0</v>
      </c>
      <c r="DG201" s="126">
        <f t="shared" si="249"/>
        <v>0</v>
      </c>
      <c r="DH201" s="126">
        <f t="shared" si="250"/>
        <v>0</v>
      </c>
      <c r="DI201" s="126">
        <f t="shared" si="251"/>
        <v>-370986.66666666669</v>
      </c>
      <c r="DJ201" s="126">
        <f t="shared" si="252"/>
        <v>0</v>
      </c>
      <c r="DK201" s="126">
        <f t="shared" si="253"/>
        <v>0</v>
      </c>
      <c r="DL201" s="126">
        <f t="shared" si="254"/>
        <v>0</v>
      </c>
      <c r="DM201" s="126">
        <f t="shared" si="255"/>
        <v>0</v>
      </c>
      <c r="DN201" s="126">
        <f t="shared" si="256"/>
        <v>-408085.33333333337</v>
      </c>
      <c r="DO201" s="126">
        <f t="shared" si="257"/>
        <v>0</v>
      </c>
      <c r="DP201" s="126">
        <f t="shared" si="258"/>
        <v>0</v>
      </c>
      <c r="DQ201" s="126">
        <f t="shared" si="259"/>
        <v>0</v>
      </c>
      <c r="DR201" s="126">
        <f t="shared" si="260"/>
        <v>0</v>
      </c>
      <c r="DS201" s="126">
        <f t="shared" si="261"/>
        <v>-445184.00000000006</v>
      </c>
      <c r="DT201" s="126">
        <f t="shared" si="262"/>
        <v>0</v>
      </c>
      <c r="DU201" s="126">
        <f t="shared" si="263"/>
        <v>0</v>
      </c>
      <c r="DV201" s="126">
        <f t="shared" si="264"/>
        <v>0</v>
      </c>
      <c r="DW201" s="126">
        <f t="shared" si="265"/>
        <v>0</v>
      </c>
    </row>
    <row r="202" spans="1:128" customFormat="1" ht="15" customHeight="1" x14ac:dyDescent="0.2">
      <c r="A202" s="163" t="s">
        <v>531</v>
      </c>
      <c r="B202" s="180" t="s">
        <v>321</v>
      </c>
      <c r="C202" s="180" t="s">
        <v>521</v>
      </c>
      <c r="D202" s="180" t="s">
        <v>265</v>
      </c>
      <c r="E202" s="180">
        <v>1</v>
      </c>
      <c r="F202" s="180">
        <v>509895.39999999997</v>
      </c>
      <c r="G202" s="179">
        <v>0</v>
      </c>
      <c r="H202" s="188">
        <v>0</v>
      </c>
      <c r="I202" s="195">
        <v>61358800</v>
      </c>
      <c r="J202" s="187"/>
      <c r="K202" s="151">
        <v>8.3333333333333329E-2</v>
      </c>
      <c r="L202" s="151">
        <v>8.3333333333333329E-2</v>
      </c>
      <c r="M202" s="151">
        <v>8.3333333333333329E-2</v>
      </c>
      <c r="N202" s="151">
        <v>8.3333333333333329E-2</v>
      </c>
      <c r="O202" s="151">
        <v>8.3333333333333329E-2</v>
      </c>
      <c r="P202" s="151">
        <v>8.3333333333333329E-2</v>
      </c>
      <c r="Q202" s="151">
        <v>8.3333333333333329E-2</v>
      </c>
      <c r="R202" s="151">
        <v>8.3333333333333329E-2</v>
      </c>
      <c r="S202" s="151">
        <v>8.3333333333333329E-2</v>
      </c>
      <c r="T202" s="151">
        <v>8.3333333333333329E-2</v>
      </c>
      <c r="U202" s="151">
        <v>8.3333333333333329E-2</v>
      </c>
      <c r="V202" s="151">
        <v>8.3333333333333329E-2</v>
      </c>
      <c r="W202" s="152">
        <v>1</v>
      </c>
      <c r="X202" s="157">
        <v>0</v>
      </c>
      <c r="Y202" s="157">
        <v>0</v>
      </c>
      <c r="Z202" s="157">
        <v>0</v>
      </c>
      <c r="AA202" s="157">
        <v>0</v>
      </c>
      <c r="AB202" s="157">
        <v>0</v>
      </c>
      <c r="AC202" s="157">
        <v>0</v>
      </c>
      <c r="AD202" s="157">
        <v>0</v>
      </c>
      <c r="AE202" s="157">
        <v>0</v>
      </c>
      <c r="AF202" s="157">
        <v>0</v>
      </c>
      <c r="AG202" s="157">
        <v>0</v>
      </c>
      <c r="AH202" s="157">
        <v>0</v>
      </c>
      <c r="AI202" s="157">
        <v>0</v>
      </c>
      <c r="AJ202" s="151">
        <v>1</v>
      </c>
      <c r="AK202" s="151"/>
      <c r="AL202" s="151"/>
      <c r="AM202" s="151"/>
      <c r="AN202" s="151"/>
      <c r="AO202" s="151"/>
      <c r="AP202" s="151"/>
      <c r="AQ202" s="151"/>
      <c r="AR202" s="151"/>
      <c r="AS202" s="152">
        <v>1</v>
      </c>
      <c r="AT202" s="159">
        <v>0</v>
      </c>
      <c r="AU202" s="159">
        <v>0</v>
      </c>
      <c r="AV202" s="159">
        <v>0</v>
      </c>
      <c r="AW202" s="159">
        <v>0</v>
      </c>
      <c r="AX202" s="159">
        <v>0</v>
      </c>
      <c r="AY202" s="159">
        <v>0</v>
      </c>
      <c r="AZ202" s="159">
        <v>0</v>
      </c>
      <c r="BA202" s="159">
        <v>0</v>
      </c>
      <c r="BB202" s="159">
        <v>0</v>
      </c>
      <c r="BC202" s="159">
        <v>0</v>
      </c>
      <c r="BD202" s="160">
        <v>0</v>
      </c>
      <c r="BE202" s="160">
        <v>0</v>
      </c>
      <c r="BF202" s="160">
        <v>0</v>
      </c>
      <c r="BG202" s="160">
        <v>0</v>
      </c>
      <c r="BH202" s="160">
        <v>0</v>
      </c>
      <c r="BI202" s="151">
        <v>61358800</v>
      </c>
      <c r="BJ202" s="122"/>
      <c r="BK202" s="122"/>
      <c r="BL202" s="122"/>
      <c r="BM202" s="122"/>
      <c r="BN202" s="122"/>
      <c r="BO202" s="122">
        <f t="shared" si="205"/>
        <v>0</v>
      </c>
      <c r="BP202" s="126">
        <f t="shared" si="206"/>
        <v>0</v>
      </c>
      <c r="BQ202" s="126">
        <f t="shared" si="207"/>
        <v>0</v>
      </c>
      <c r="BR202" s="126">
        <f t="shared" si="208"/>
        <v>0</v>
      </c>
      <c r="BS202" s="126">
        <f t="shared" si="209"/>
        <v>0</v>
      </c>
      <c r="BT202" s="126">
        <f t="shared" si="210"/>
        <v>0</v>
      </c>
      <c r="BU202" s="126">
        <f t="shared" si="211"/>
        <v>0</v>
      </c>
      <c r="BV202" s="126">
        <f t="shared" si="212"/>
        <v>0</v>
      </c>
      <c r="BW202" s="126">
        <f t="shared" si="213"/>
        <v>0</v>
      </c>
      <c r="BX202" s="126">
        <f t="shared" si="214"/>
        <v>0</v>
      </c>
      <c r="BY202" s="126">
        <f t="shared" si="215"/>
        <v>0</v>
      </c>
      <c r="BZ202" s="126">
        <f t="shared" si="216"/>
        <v>0</v>
      </c>
      <c r="CA202" s="126">
        <f t="shared" si="217"/>
        <v>0</v>
      </c>
      <c r="CB202" s="126">
        <f t="shared" si="218"/>
        <v>0</v>
      </c>
      <c r="CC202" s="126">
        <f t="shared" si="219"/>
        <v>0</v>
      </c>
      <c r="CD202" s="126">
        <f t="shared" si="220"/>
        <v>0</v>
      </c>
      <c r="CE202" s="126">
        <f t="shared" si="221"/>
        <v>0</v>
      </c>
      <c r="CF202" s="126">
        <f t="shared" si="222"/>
        <v>0</v>
      </c>
      <c r="CG202" s="126">
        <f t="shared" si="223"/>
        <v>0</v>
      </c>
      <c r="CH202" s="126">
        <f t="shared" si="224"/>
        <v>0</v>
      </c>
      <c r="CI202" s="126">
        <f t="shared" si="225"/>
        <v>0</v>
      </c>
      <c r="CJ202" s="126">
        <f t="shared" si="226"/>
        <v>0</v>
      </c>
      <c r="CK202" s="126">
        <f t="shared" si="227"/>
        <v>0</v>
      </c>
      <c r="CL202" s="126">
        <f t="shared" si="228"/>
        <v>0</v>
      </c>
      <c r="CM202" s="126">
        <f t="shared" si="229"/>
        <v>0</v>
      </c>
      <c r="CN202" s="126">
        <f t="shared" si="230"/>
        <v>0</v>
      </c>
      <c r="CO202" s="126">
        <f t="shared" si="231"/>
        <v>0</v>
      </c>
      <c r="CP202" s="126">
        <f t="shared" si="232"/>
        <v>0</v>
      </c>
      <c r="CQ202" s="126">
        <f t="shared" si="233"/>
        <v>0</v>
      </c>
      <c r="CR202" s="126">
        <f t="shared" si="234"/>
        <v>0</v>
      </c>
      <c r="CS202" s="126">
        <f t="shared" si="235"/>
        <v>0</v>
      </c>
      <c r="CT202" s="126">
        <f t="shared" si="236"/>
        <v>0</v>
      </c>
      <c r="CU202" s="126">
        <f t="shared" si="237"/>
        <v>0</v>
      </c>
      <c r="CV202" s="126">
        <f t="shared" si="238"/>
        <v>0</v>
      </c>
      <c r="CW202" s="126">
        <f t="shared" si="239"/>
        <v>0</v>
      </c>
      <c r="CX202" s="126">
        <f t="shared" si="240"/>
        <v>0</v>
      </c>
      <c r="CY202" s="126">
        <f t="shared" si="241"/>
        <v>0</v>
      </c>
      <c r="CZ202" s="126">
        <f t="shared" si="242"/>
        <v>0</v>
      </c>
      <c r="DA202" s="126">
        <f t="shared" si="243"/>
        <v>0</v>
      </c>
      <c r="DB202" s="126">
        <f t="shared" si="244"/>
        <v>0</v>
      </c>
      <c r="DC202" s="126">
        <f t="shared" si="245"/>
        <v>0</v>
      </c>
      <c r="DD202" s="126">
        <f t="shared" si="246"/>
        <v>0</v>
      </c>
      <c r="DE202" s="126">
        <f t="shared" si="247"/>
        <v>0</v>
      </c>
      <c r="DF202" s="126">
        <f t="shared" si="248"/>
        <v>0</v>
      </c>
      <c r="DG202" s="126">
        <f t="shared" si="249"/>
        <v>0</v>
      </c>
      <c r="DH202" s="126">
        <f t="shared" si="250"/>
        <v>0</v>
      </c>
      <c r="DI202" s="126">
        <f t="shared" si="251"/>
        <v>0</v>
      </c>
      <c r="DJ202" s="126">
        <f t="shared" si="252"/>
        <v>0</v>
      </c>
      <c r="DK202" s="126">
        <f t="shared" si="253"/>
        <v>0</v>
      </c>
      <c r="DL202" s="126">
        <f t="shared" si="254"/>
        <v>0</v>
      </c>
      <c r="DM202" s="126">
        <f t="shared" si="255"/>
        <v>0</v>
      </c>
      <c r="DN202" s="126">
        <f t="shared" si="256"/>
        <v>0</v>
      </c>
      <c r="DO202" s="126">
        <f t="shared" si="257"/>
        <v>0</v>
      </c>
      <c r="DP202" s="126">
        <f t="shared" si="258"/>
        <v>0</v>
      </c>
      <c r="DQ202" s="126">
        <f t="shared" si="259"/>
        <v>0</v>
      </c>
      <c r="DR202" s="126">
        <f t="shared" si="260"/>
        <v>0</v>
      </c>
      <c r="DS202" s="126">
        <f t="shared" si="261"/>
        <v>0</v>
      </c>
      <c r="DT202" s="126">
        <f t="shared" si="262"/>
        <v>0</v>
      </c>
      <c r="DU202" s="126">
        <f t="shared" si="263"/>
        <v>0</v>
      </c>
      <c r="DV202" s="126">
        <f t="shared" si="264"/>
        <v>0</v>
      </c>
      <c r="DW202" s="126">
        <f t="shared" si="265"/>
        <v>0</v>
      </c>
    </row>
    <row r="203" spans="1:128" customFormat="1" ht="15" customHeight="1" x14ac:dyDescent="0.2">
      <c r="A203" s="163" t="s">
        <v>532</v>
      </c>
      <c r="B203" s="180" t="s">
        <v>321</v>
      </c>
      <c r="C203" s="180" t="s">
        <v>521</v>
      </c>
      <c r="D203" s="180" t="s">
        <v>265</v>
      </c>
      <c r="E203" s="180">
        <v>1</v>
      </c>
      <c r="F203" s="180">
        <v>1029056.7349999999</v>
      </c>
      <c r="G203" s="179">
        <v>-244990</v>
      </c>
      <c r="H203" s="188">
        <v>-244990</v>
      </c>
      <c r="I203" s="195">
        <v>61359990</v>
      </c>
      <c r="J203" s="187"/>
      <c r="K203" s="151">
        <v>8.3333333333333329E-2</v>
      </c>
      <c r="L203" s="151">
        <v>8.3333333333333329E-2</v>
      </c>
      <c r="M203" s="151">
        <v>8.3333333333333329E-2</v>
      </c>
      <c r="N203" s="151">
        <v>8.3333333333333329E-2</v>
      </c>
      <c r="O203" s="151">
        <v>8.3333333333333329E-2</v>
      </c>
      <c r="P203" s="151">
        <v>8.3333333333333329E-2</v>
      </c>
      <c r="Q203" s="151">
        <v>8.3333333333333329E-2</v>
      </c>
      <c r="R203" s="151">
        <v>8.3333333333333329E-2</v>
      </c>
      <c r="S203" s="151">
        <v>8.3333333333333329E-2</v>
      </c>
      <c r="T203" s="151">
        <v>8.3333333333333329E-2</v>
      </c>
      <c r="U203" s="151">
        <v>8.3333333333333329E-2</v>
      </c>
      <c r="V203" s="151">
        <v>8.3333333333333329E-2</v>
      </c>
      <c r="W203" s="152">
        <v>1</v>
      </c>
      <c r="X203" s="157">
        <v>-20415.833333333332</v>
      </c>
      <c r="Y203" s="157">
        <v>-20415.833333333332</v>
      </c>
      <c r="Z203" s="157">
        <v>-20415.833333333332</v>
      </c>
      <c r="AA203" s="157">
        <v>-20415.833333333332</v>
      </c>
      <c r="AB203" s="157">
        <v>-20415.833333333332</v>
      </c>
      <c r="AC203" s="157">
        <v>-20415.833333333332</v>
      </c>
      <c r="AD203" s="157">
        <v>-20415.833333333332</v>
      </c>
      <c r="AE203" s="157">
        <v>-20415.833333333332</v>
      </c>
      <c r="AF203" s="157">
        <v>-20415.833333333332</v>
      </c>
      <c r="AG203" s="157">
        <v>-20415.833333333332</v>
      </c>
      <c r="AH203" s="157">
        <v>-20415.833333333332</v>
      </c>
      <c r="AI203" s="157">
        <v>-20415.833333333332</v>
      </c>
      <c r="AJ203" s="151">
        <v>1</v>
      </c>
      <c r="AK203" s="151"/>
      <c r="AL203" s="151"/>
      <c r="AM203" s="151"/>
      <c r="AN203" s="151"/>
      <c r="AO203" s="151"/>
      <c r="AP203" s="151"/>
      <c r="AQ203" s="151"/>
      <c r="AR203" s="151"/>
      <c r="AS203" s="152">
        <v>1</v>
      </c>
      <c r="AT203" s="159">
        <v>-244990</v>
      </c>
      <c r="AU203" s="159">
        <v>0</v>
      </c>
      <c r="AV203" s="159">
        <v>0</v>
      </c>
      <c r="AW203" s="159">
        <v>0</v>
      </c>
      <c r="AX203" s="159">
        <v>0</v>
      </c>
      <c r="AY203" s="159">
        <v>0</v>
      </c>
      <c r="AZ203" s="159">
        <v>0</v>
      </c>
      <c r="BA203" s="159">
        <v>0</v>
      </c>
      <c r="BB203" s="159">
        <v>0</v>
      </c>
      <c r="BC203" s="159">
        <v>-244990</v>
      </c>
      <c r="BD203" s="160">
        <v>-244990</v>
      </c>
      <c r="BE203" s="160">
        <v>0</v>
      </c>
      <c r="BF203" s="160">
        <v>0</v>
      </c>
      <c r="BG203" s="160">
        <v>0</v>
      </c>
      <c r="BH203" s="160">
        <v>0</v>
      </c>
      <c r="BI203" s="151">
        <v>61359990</v>
      </c>
      <c r="BJ203" s="122"/>
      <c r="BK203" s="122"/>
      <c r="BL203" s="122"/>
      <c r="BM203" s="122"/>
      <c r="BN203" s="122"/>
      <c r="BO203" s="122">
        <f t="shared" si="205"/>
        <v>204158.33333333334</v>
      </c>
      <c r="BP203" s="126">
        <f t="shared" si="206"/>
        <v>-20415.833333333332</v>
      </c>
      <c r="BQ203" s="126">
        <f t="shared" si="207"/>
        <v>0</v>
      </c>
      <c r="BR203" s="126">
        <f t="shared" si="208"/>
        <v>0</v>
      </c>
      <c r="BS203" s="126">
        <f t="shared" si="209"/>
        <v>0</v>
      </c>
      <c r="BT203" s="126">
        <f t="shared" si="210"/>
        <v>0</v>
      </c>
      <c r="BU203" s="126">
        <f t="shared" si="211"/>
        <v>-40831.666666666664</v>
      </c>
      <c r="BV203" s="126">
        <f t="shared" si="212"/>
        <v>0</v>
      </c>
      <c r="BW203" s="126">
        <f t="shared" si="213"/>
        <v>0</v>
      </c>
      <c r="BX203" s="126">
        <f t="shared" si="214"/>
        <v>0</v>
      </c>
      <c r="BY203" s="126">
        <f t="shared" si="215"/>
        <v>0</v>
      </c>
      <c r="BZ203" s="126">
        <f t="shared" si="216"/>
        <v>-61247.5</v>
      </c>
      <c r="CA203" s="126">
        <f t="shared" si="217"/>
        <v>0</v>
      </c>
      <c r="CB203" s="126">
        <f t="shared" si="218"/>
        <v>0</v>
      </c>
      <c r="CC203" s="126">
        <f t="shared" si="219"/>
        <v>0</v>
      </c>
      <c r="CD203" s="126">
        <f t="shared" si="220"/>
        <v>0</v>
      </c>
      <c r="CE203" s="126">
        <f t="shared" si="221"/>
        <v>-81663.333333333328</v>
      </c>
      <c r="CF203" s="126">
        <f t="shared" si="222"/>
        <v>0</v>
      </c>
      <c r="CG203" s="126">
        <f t="shared" si="223"/>
        <v>0</v>
      </c>
      <c r="CH203" s="126">
        <f t="shared" si="224"/>
        <v>0</v>
      </c>
      <c r="CI203" s="126">
        <f t="shared" si="225"/>
        <v>0</v>
      </c>
      <c r="CJ203" s="126">
        <f t="shared" si="226"/>
        <v>-102079.16666666666</v>
      </c>
      <c r="CK203" s="126">
        <f t="shared" si="227"/>
        <v>0</v>
      </c>
      <c r="CL203" s="126">
        <f t="shared" si="228"/>
        <v>0</v>
      </c>
      <c r="CM203" s="126">
        <f t="shared" si="229"/>
        <v>0</v>
      </c>
      <c r="CN203" s="126">
        <f t="shared" si="230"/>
        <v>0</v>
      </c>
      <c r="CO203" s="126">
        <f t="shared" si="231"/>
        <v>-122494.99999999999</v>
      </c>
      <c r="CP203" s="126">
        <f t="shared" si="232"/>
        <v>0</v>
      </c>
      <c r="CQ203" s="126">
        <f t="shared" si="233"/>
        <v>0</v>
      </c>
      <c r="CR203" s="126">
        <f t="shared" si="234"/>
        <v>0</v>
      </c>
      <c r="CS203" s="126">
        <f t="shared" si="235"/>
        <v>0</v>
      </c>
      <c r="CT203" s="126">
        <f t="shared" si="236"/>
        <v>-142910.83333333331</v>
      </c>
      <c r="CU203" s="126">
        <f t="shared" si="237"/>
        <v>0</v>
      </c>
      <c r="CV203" s="126">
        <f t="shared" si="238"/>
        <v>0</v>
      </c>
      <c r="CW203" s="126">
        <f t="shared" si="239"/>
        <v>0</v>
      </c>
      <c r="CX203" s="126">
        <f t="shared" si="240"/>
        <v>0</v>
      </c>
      <c r="CY203" s="126">
        <f t="shared" si="241"/>
        <v>-163326.66666666666</v>
      </c>
      <c r="CZ203" s="126">
        <f t="shared" si="242"/>
        <v>0</v>
      </c>
      <c r="DA203" s="126">
        <f t="shared" si="243"/>
        <v>0</v>
      </c>
      <c r="DB203" s="126">
        <f t="shared" si="244"/>
        <v>0</v>
      </c>
      <c r="DC203" s="126">
        <f t="shared" si="245"/>
        <v>0</v>
      </c>
      <c r="DD203" s="126">
        <f t="shared" si="246"/>
        <v>-183742.5</v>
      </c>
      <c r="DE203" s="126">
        <f t="shared" si="247"/>
        <v>0</v>
      </c>
      <c r="DF203" s="126">
        <f t="shared" si="248"/>
        <v>0</v>
      </c>
      <c r="DG203" s="126">
        <f t="shared" si="249"/>
        <v>0</v>
      </c>
      <c r="DH203" s="126">
        <f t="shared" si="250"/>
        <v>0</v>
      </c>
      <c r="DI203" s="126">
        <f t="shared" si="251"/>
        <v>-204158.33333333334</v>
      </c>
      <c r="DJ203" s="126">
        <f t="shared" si="252"/>
        <v>0</v>
      </c>
      <c r="DK203" s="126">
        <f t="shared" si="253"/>
        <v>0</v>
      </c>
      <c r="DL203" s="126">
        <f t="shared" si="254"/>
        <v>0</v>
      </c>
      <c r="DM203" s="126">
        <f t="shared" si="255"/>
        <v>0</v>
      </c>
      <c r="DN203" s="126">
        <f t="shared" si="256"/>
        <v>-224574.16666666669</v>
      </c>
      <c r="DO203" s="126">
        <f t="shared" si="257"/>
        <v>0</v>
      </c>
      <c r="DP203" s="126">
        <f t="shared" si="258"/>
        <v>0</v>
      </c>
      <c r="DQ203" s="126">
        <f t="shared" si="259"/>
        <v>0</v>
      </c>
      <c r="DR203" s="126">
        <f t="shared" si="260"/>
        <v>0</v>
      </c>
      <c r="DS203" s="126">
        <f t="shared" si="261"/>
        <v>-244990.00000000003</v>
      </c>
      <c r="DT203" s="126">
        <f t="shared" si="262"/>
        <v>0</v>
      </c>
      <c r="DU203" s="126">
        <f t="shared" si="263"/>
        <v>0</v>
      </c>
      <c r="DV203" s="126">
        <f t="shared" si="264"/>
        <v>0</v>
      </c>
      <c r="DW203" s="126">
        <f t="shared" si="265"/>
        <v>0</v>
      </c>
    </row>
    <row r="204" spans="1:128" customFormat="1" ht="15" customHeight="1" x14ac:dyDescent="0.2">
      <c r="A204" s="180" t="s">
        <v>533</v>
      </c>
      <c r="B204" s="180" t="s">
        <v>321</v>
      </c>
      <c r="C204" s="180" t="s">
        <v>533</v>
      </c>
      <c r="D204" s="180" t="s">
        <v>295</v>
      </c>
      <c r="E204" s="180">
        <v>1</v>
      </c>
      <c r="F204" s="163">
        <v>742108.58078999573</v>
      </c>
      <c r="G204" s="179">
        <v>-742108.58078999573</v>
      </c>
      <c r="H204" s="179">
        <v>-742108.58078999585</v>
      </c>
      <c r="I204" s="153"/>
      <c r="J204" s="151" t="s">
        <v>57</v>
      </c>
      <c r="K204" s="151">
        <v>8.3333333333333329E-2</v>
      </c>
      <c r="L204" s="151">
        <v>8.3333333333333329E-2</v>
      </c>
      <c r="M204" s="151">
        <v>8.3333333333333329E-2</v>
      </c>
      <c r="N204" s="151">
        <v>8.3333333333333329E-2</v>
      </c>
      <c r="O204" s="151">
        <v>8.3333333333333329E-2</v>
      </c>
      <c r="P204" s="151">
        <v>8.3333333333333329E-2</v>
      </c>
      <c r="Q204" s="151">
        <v>8.3333333333333329E-2</v>
      </c>
      <c r="R204" s="151">
        <v>8.3333333333333329E-2</v>
      </c>
      <c r="S204" s="151">
        <v>8.3333333333333329E-2</v>
      </c>
      <c r="T204" s="151">
        <v>8.3333333333333329E-2</v>
      </c>
      <c r="U204" s="151">
        <v>8.3333333333333329E-2</v>
      </c>
      <c r="V204" s="151">
        <v>8.3333333333333329E-2</v>
      </c>
      <c r="W204" s="152">
        <v>1</v>
      </c>
      <c r="X204" s="157">
        <v>-61842.381732499642</v>
      </c>
      <c r="Y204" s="157">
        <v>-61842.381732499642</v>
      </c>
      <c r="Z204" s="157">
        <v>-61842.381732499642</v>
      </c>
      <c r="AA204" s="157">
        <v>-61842.381732499642</v>
      </c>
      <c r="AB204" s="157">
        <v>-61842.381732499642</v>
      </c>
      <c r="AC204" s="157">
        <v>-61842.381732499642</v>
      </c>
      <c r="AD204" s="157">
        <v>-61842.381732499642</v>
      </c>
      <c r="AE204" s="157">
        <v>-61842.381732499642</v>
      </c>
      <c r="AF204" s="157">
        <v>-61842.381732499642</v>
      </c>
      <c r="AG204" s="157">
        <v>-61842.381732499642</v>
      </c>
      <c r="AH204" s="157">
        <v>-61842.381732499642</v>
      </c>
      <c r="AI204" s="157">
        <v>-61842.381732499642</v>
      </c>
      <c r="AJ204" s="151">
        <v>1</v>
      </c>
      <c r="AK204" s="151"/>
      <c r="AL204" s="151"/>
      <c r="AM204" s="151"/>
      <c r="AN204" s="151"/>
      <c r="AO204" s="151"/>
      <c r="AP204" s="151"/>
      <c r="AQ204" s="151"/>
      <c r="AR204" s="151"/>
      <c r="AS204" s="152">
        <v>1</v>
      </c>
      <c r="AT204" s="159">
        <v>-742108.58078999573</v>
      </c>
      <c r="AU204" s="159">
        <v>0</v>
      </c>
      <c r="AV204" s="159">
        <v>0</v>
      </c>
      <c r="AW204" s="159">
        <v>0</v>
      </c>
      <c r="AX204" s="159">
        <v>0</v>
      </c>
      <c r="AY204" s="159">
        <v>0</v>
      </c>
      <c r="AZ204" s="159">
        <v>0</v>
      </c>
      <c r="BA204" s="159">
        <v>0</v>
      </c>
      <c r="BB204" s="159">
        <v>0</v>
      </c>
      <c r="BC204" s="159">
        <v>-742108.58078999573</v>
      </c>
      <c r="BD204" s="160">
        <v>-742108.58078999573</v>
      </c>
      <c r="BE204" s="160">
        <v>0</v>
      </c>
      <c r="BF204" s="160">
        <v>0</v>
      </c>
      <c r="BG204" s="160">
        <v>0</v>
      </c>
      <c r="BH204" s="160">
        <v>0</v>
      </c>
      <c r="BI204" s="151">
        <v>61370000</v>
      </c>
      <c r="BJ204" s="122"/>
      <c r="BK204" s="122">
        <f>+IF('FEUILLE 1'!$BJ204="",SUMIFS('FEUILLE 2'!$P:$P,'FEUILLE 2'!$C:$C,"BLF",'FEUILLE 2'!$K:$K,'FEUILLE 1'!$J204),SUMIFS('FEUILLE 2'!$P:$P,'FEUILLE 2'!$C:$C,"BLF",'FEUILLE 2'!$K:$K,'FEUILLE 1'!$J204,'FEUILLE 2'!$B:$B,'FEUILLE 1'!$BJ204))</f>
        <v>446704.58999999991</v>
      </c>
      <c r="BL204" s="122"/>
      <c r="BM204" s="122"/>
      <c r="BN204" s="122"/>
      <c r="BO204" s="122">
        <f t="shared" si="205"/>
        <v>171719.22732499655</v>
      </c>
      <c r="BP204" s="126">
        <f t="shared" si="206"/>
        <v>-61842.381732499642</v>
      </c>
      <c r="BQ204" s="126">
        <f t="shared" si="207"/>
        <v>0</v>
      </c>
      <c r="BR204" s="126">
        <f t="shared" si="208"/>
        <v>0</v>
      </c>
      <c r="BS204" s="126">
        <f t="shared" si="209"/>
        <v>0</v>
      </c>
      <c r="BT204" s="126">
        <f t="shared" si="210"/>
        <v>0</v>
      </c>
      <c r="BU204" s="126">
        <f t="shared" si="211"/>
        <v>-123684.76346499928</v>
      </c>
      <c r="BV204" s="126">
        <f t="shared" si="212"/>
        <v>0</v>
      </c>
      <c r="BW204" s="126">
        <f t="shared" si="213"/>
        <v>0</v>
      </c>
      <c r="BX204" s="126">
        <f t="shared" si="214"/>
        <v>0</v>
      </c>
      <c r="BY204" s="126">
        <f t="shared" si="215"/>
        <v>0</v>
      </c>
      <c r="BZ204" s="126">
        <f t="shared" si="216"/>
        <v>-185527.14519749893</v>
      </c>
      <c r="CA204" s="126">
        <f t="shared" si="217"/>
        <v>0</v>
      </c>
      <c r="CB204" s="126">
        <f t="shared" si="218"/>
        <v>0</v>
      </c>
      <c r="CC204" s="126">
        <f t="shared" si="219"/>
        <v>0</v>
      </c>
      <c r="CD204" s="126">
        <f t="shared" si="220"/>
        <v>0</v>
      </c>
      <c r="CE204" s="126">
        <f t="shared" si="221"/>
        <v>-247369.52692999857</v>
      </c>
      <c r="CF204" s="126">
        <f t="shared" si="222"/>
        <v>0</v>
      </c>
      <c r="CG204" s="126">
        <f t="shared" si="223"/>
        <v>0</v>
      </c>
      <c r="CH204" s="126">
        <f t="shared" si="224"/>
        <v>0</v>
      </c>
      <c r="CI204" s="126">
        <f t="shared" si="225"/>
        <v>0</v>
      </c>
      <c r="CJ204" s="126">
        <f t="shared" si="226"/>
        <v>-309211.90866249823</v>
      </c>
      <c r="CK204" s="126">
        <f t="shared" si="227"/>
        <v>0</v>
      </c>
      <c r="CL204" s="126">
        <f t="shared" si="228"/>
        <v>0</v>
      </c>
      <c r="CM204" s="126">
        <f t="shared" si="229"/>
        <v>0</v>
      </c>
      <c r="CN204" s="126">
        <f t="shared" si="230"/>
        <v>0</v>
      </c>
      <c r="CO204" s="126">
        <f t="shared" si="231"/>
        <v>-371054.29039499786</v>
      </c>
      <c r="CP204" s="126">
        <f t="shared" si="232"/>
        <v>0</v>
      </c>
      <c r="CQ204" s="126">
        <f t="shared" si="233"/>
        <v>0</v>
      </c>
      <c r="CR204" s="126">
        <f t="shared" si="234"/>
        <v>0</v>
      </c>
      <c r="CS204" s="126">
        <f t="shared" si="235"/>
        <v>0</v>
      </c>
      <c r="CT204" s="126">
        <f t="shared" si="236"/>
        <v>-432896.6721274975</v>
      </c>
      <c r="CU204" s="126">
        <f t="shared" si="237"/>
        <v>0</v>
      </c>
      <c r="CV204" s="126">
        <f t="shared" si="238"/>
        <v>0</v>
      </c>
      <c r="CW204" s="126">
        <f t="shared" si="239"/>
        <v>0</v>
      </c>
      <c r="CX204" s="126">
        <f t="shared" si="240"/>
        <v>0</v>
      </c>
      <c r="CY204" s="126">
        <f t="shared" si="241"/>
        <v>-494739.05385999713</v>
      </c>
      <c r="CZ204" s="126">
        <f t="shared" si="242"/>
        <v>0</v>
      </c>
      <c r="DA204" s="126">
        <f t="shared" si="243"/>
        <v>0</v>
      </c>
      <c r="DB204" s="126">
        <f t="shared" si="244"/>
        <v>0</v>
      </c>
      <c r="DC204" s="126">
        <f t="shared" si="245"/>
        <v>0</v>
      </c>
      <c r="DD204" s="126">
        <f t="shared" si="246"/>
        <v>-556581.43559249677</v>
      </c>
      <c r="DE204" s="126">
        <f t="shared" si="247"/>
        <v>0</v>
      </c>
      <c r="DF204" s="126">
        <f t="shared" si="248"/>
        <v>0</v>
      </c>
      <c r="DG204" s="126">
        <f t="shared" si="249"/>
        <v>0</v>
      </c>
      <c r="DH204" s="126">
        <f t="shared" si="250"/>
        <v>0</v>
      </c>
      <c r="DI204" s="126">
        <f t="shared" si="251"/>
        <v>-618423.81732499646</v>
      </c>
      <c r="DJ204" s="126">
        <f t="shared" si="252"/>
        <v>0</v>
      </c>
      <c r="DK204" s="126">
        <f t="shared" si="253"/>
        <v>0</v>
      </c>
      <c r="DL204" s="126">
        <f t="shared" si="254"/>
        <v>0</v>
      </c>
      <c r="DM204" s="126">
        <f t="shared" si="255"/>
        <v>0</v>
      </c>
      <c r="DN204" s="126">
        <f t="shared" si="256"/>
        <v>-680266.19905749615</v>
      </c>
      <c r="DO204" s="126">
        <f t="shared" si="257"/>
        <v>0</v>
      </c>
      <c r="DP204" s="126">
        <f t="shared" si="258"/>
        <v>0</v>
      </c>
      <c r="DQ204" s="126">
        <f t="shared" si="259"/>
        <v>0</v>
      </c>
      <c r="DR204" s="126">
        <f t="shared" si="260"/>
        <v>0</v>
      </c>
      <c r="DS204" s="126">
        <f t="shared" si="261"/>
        <v>-742108.58078999585</v>
      </c>
      <c r="DT204" s="126">
        <f t="shared" si="262"/>
        <v>0</v>
      </c>
      <c r="DU204" s="126">
        <f t="shared" si="263"/>
        <v>0</v>
      </c>
      <c r="DV204" s="126">
        <f t="shared" si="264"/>
        <v>0</v>
      </c>
      <c r="DW204" s="126">
        <f t="shared" si="265"/>
        <v>0</v>
      </c>
    </row>
    <row r="205" spans="1:128" customFormat="1" ht="15" customHeight="1" x14ac:dyDescent="0.2">
      <c r="A205" s="180" t="s">
        <v>533</v>
      </c>
      <c r="B205" s="180" t="s">
        <v>321</v>
      </c>
      <c r="C205" s="180" t="s">
        <v>534</v>
      </c>
      <c r="D205" s="180" t="s">
        <v>265</v>
      </c>
      <c r="E205" s="180">
        <v>1</v>
      </c>
      <c r="F205" s="163">
        <v>52845.640451359322</v>
      </c>
      <c r="G205" s="179">
        <v>-52845.640451359322</v>
      </c>
      <c r="H205" s="179">
        <v>-52845.640451359322</v>
      </c>
      <c r="I205" s="153"/>
      <c r="J205" s="151" t="s">
        <v>60</v>
      </c>
      <c r="K205" s="151">
        <v>8.3333333333333329E-2</v>
      </c>
      <c r="L205" s="151">
        <v>8.3333333333333329E-2</v>
      </c>
      <c r="M205" s="151">
        <v>8.3333333333333329E-2</v>
      </c>
      <c r="N205" s="151">
        <v>8.3333333333333329E-2</v>
      </c>
      <c r="O205" s="151">
        <v>8.3333333333333329E-2</v>
      </c>
      <c r="P205" s="151">
        <v>8.3333333333333329E-2</v>
      </c>
      <c r="Q205" s="151">
        <v>8.3333333333333329E-2</v>
      </c>
      <c r="R205" s="151">
        <v>8.3333333333333329E-2</v>
      </c>
      <c r="S205" s="151">
        <v>8.3333333333333329E-2</v>
      </c>
      <c r="T205" s="151">
        <v>8.3333333333333329E-2</v>
      </c>
      <c r="U205" s="151">
        <v>8.3333333333333329E-2</v>
      </c>
      <c r="V205" s="151">
        <v>8.3333333333333329E-2</v>
      </c>
      <c r="W205" s="152">
        <v>1</v>
      </c>
      <c r="X205" s="157">
        <v>-4403.8033709466099</v>
      </c>
      <c r="Y205" s="157">
        <v>-4403.8033709466099</v>
      </c>
      <c r="Z205" s="157">
        <v>-4403.8033709466099</v>
      </c>
      <c r="AA205" s="157">
        <v>-4403.8033709466099</v>
      </c>
      <c r="AB205" s="157">
        <v>-4403.8033709466099</v>
      </c>
      <c r="AC205" s="157">
        <v>-4403.8033709466099</v>
      </c>
      <c r="AD205" s="157">
        <v>-4403.8033709466099</v>
      </c>
      <c r="AE205" s="157">
        <v>-4403.8033709466099</v>
      </c>
      <c r="AF205" s="157">
        <v>-4403.8033709466099</v>
      </c>
      <c r="AG205" s="157">
        <v>-4403.8033709466099</v>
      </c>
      <c r="AH205" s="157">
        <v>-4403.8033709466099</v>
      </c>
      <c r="AI205" s="157">
        <v>-4403.8033709466099</v>
      </c>
      <c r="AJ205" s="151">
        <v>1</v>
      </c>
      <c r="AK205" s="151"/>
      <c r="AL205" s="151"/>
      <c r="AM205" s="151"/>
      <c r="AN205" s="151"/>
      <c r="AO205" s="151"/>
      <c r="AP205" s="151"/>
      <c r="AQ205" s="151"/>
      <c r="AR205" s="151"/>
      <c r="AS205" s="152">
        <v>1</v>
      </c>
      <c r="AT205" s="159">
        <v>-52845.640451359322</v>
      </c>
      <c r="AU205" s="159">
        <v>0</v>
      </c>
      <c r="AV205" s="159">
        <v>0</v>
      </c>
      <c r="AW205" s="159">
        <v>0</v>
      </c>
      <c r="AX205" s="159">
        <v>0</v>
      </c>
      <c r="AY205" s="159">
        <v>0</v>
      </c>
      <c r="AZ205" s="159">
        <v>0</v>
      </c>
      <c r="BA205" s="159">
        <v>0</v>
      </c>
      <c r="BB205" s="159">
        <v>0</v>
      </c>
      <c r="BC205" s="159">
        <v>-52845.640451359322</v>
      </c>
      <c r="BD205" s="160">
        <v>-52845.640451359322</v>
      </c>
      <c r="BE205" s="160">
        <v>0</v>
      </c>
      <c r="BF205" s="160">
        <v>0</v>
      </c>
      <c r="BG205" s="160">
        <v>0</v>
      </c>
      <c r="BH205" s="160">
        <v>0</v>
      </c>
      <c r="BI205" s="151">
        <v>61370000</v>
      </c>
      <c r="BJ205" s="122"/>
      <c r="BK205" s="122">
        <f>+IF('FEUILLE 1'!$BJ205="",SUMIFS('FEUILLE 2'!$P:$P,'FEUILLE 2'!$C:$C,"BLF",'FEUILLE 2'!$K:$K,'FEUILLE 1'!$J205),SUMIFS('FEUILLE 2'!$P:$P,'FEUILLE 2'!$C:$C,"BLF",'FEUILLE 2'!$K:$K,'FEUILLE 1'!$J205,'FEUILLE 2'!$B:$B,'FEUILLE 1'!$BJ205))</f>
        <v>127545.12999999998</v>
      </c>
      <c r="BL205" s="122"/>
      <c r="BM205" s="122"/>
      <c r="BN205" s="122"/>
      <c r="BO205" s="122">
        <f t="shared" si="205"/>
        <v>0</v>
      </c>
      <c r="BP205" s="126">
        <f t="shared" si="206"/>
        <v>-4403.8033709466099</v>
      </c>
      <c r="BQ205" s="126">
        <f t="shared" si="207"/>
        <v>0</v>
      </c>
      <c r="BR205" s="126">
        <f t="shared" si="208"/>
        <v>0</v>
      </c>
      <c r="BS205" s="126">
        <f t="shared" si="209"/>
        <v>0</v>
      </c>
      <c r="BT205" s="126">
        <f t="shared" si="210"/>
        <v>0</v>
      </c>
      <c r="BU205" s="126">
        <f t="shared" si="211"/>
        <v>-8807.6067418932198</v>
      </c>
      <c r="BV205" s="126">
        <f t="shared" si="212"/>
        <v>0</v>
      </c>
      <c r="BW205" s="126">
        <f t="shared" si="213"/>
        <v>0</v>
      </c>
      <c r="BX205" s="126">
        <f t="shared" si="214"/>
        <v>0</v>
      </c>
      <c r="BY205" s="126">
        <f t="shared" si="215"/>
        <v>0</v>
      </c>
      <c r="BZ205" s="126">
        <f t="shared" si="216"/>
        <v>-13211.410112839829</v>
      </c>
      <c r="CA205" s="126">
        <f t="shared" si="217"/>
        <v>0</v>
      </c>
      <c r="CB205" s="126">
        <f t="shared" si="218"/>
        <v>0</v>
      </c>
      <c r="CC205" s="126">
        <f t="shared" si="219"/>
        <v>0</v>
      </c>
      <c r="CD205" s="126">
        <f t="shared" si="220"/>
        <v>0</v>
      </c>
      <c r="CE205" s="126">
        <f t="shared" si="221"/>
        <v>-17615.21348378644</v>
      </c>
      <c r="CF205" s="126">
        <f t="shared" si="222"/>
        <v>0</v>
      </c>
      <c r="CG205" s="126">
        <f t="shared" si="223"/>
        <v>0</v>
      </c>
      <c r="CH205" s="126">
        <f t="shared" si="224"/>
        <v>0</v>
      </c>
      <c r="CI205" s="126">
        <f t="shared" si="225"/>
        <v>0</v>
      </c>
      <c r="CJ205" s="126">
        <f t="shared" si="226"/>
        <v>-22019.01685473305</v>
      </c>
      <c r="CK205" s="126">
        <f t="shared" si="227"/>
        <v>0</v>
      </c>
      <c r="CL205" s="126">
        <f t="shared" si="228"/>
        <v>0</v>
      </c>
      <c r="CM205" s="126">
        <f t="shared" si="229"/>
        <v>0</v>
      </c>
      <c r="CN205" s="126">
        <f t="shared" si="230"/>
        <v>0</v>
      </c>
      <c r="CO205" s="126">
        <f t="shared" si="231"/>
        <v>-26422.820225679661</v>
      </c>
      <c r="CP205" s="126">
        <f t="shared" si="232"/>
        <v>0</v>
      </c>
      <c r="CQ205" s="126">
        <f t="shared" si="233"/>
        <v>0</v>
      </c>
      <c r="CR205" s="126">
        <f t="shared" si="234"/>
        <v>0</v>
      </c>
      <c r="CS205" s="126">
        <f t="shared" si="235"/>
        <v>0</v>
      </c>
      <c r="CT205" s="126">
        <f t="shared" si="236"/>
        <v>-30826.623596626272</v>
      </c>
      <c r="CU205" s="126">
        <f t="shared" si="237"/>
        <v>0</v>
      </c>
      <c r="CV205" s="126">
        <f t="shared" si="238"/>
        <v>0</v>
      </c>
      <c r="CW205" s="126">
        <f t="shared" si="239"/>
        <v>0</v>
      </c>
      <c r="CX205" s="126">
        <f t="shared" si="240"/>
        <v>0</v>
      </c>
      <c r="CY205" s="126">
        <f t="shared" si="241"/>
        <v>-35230.426967572879</v>
      </c>
      <c r="CZ205" s="126">
        <f t="shared" si="242"/>
        <v>0</v>
      </c>
      <c r="DA205" s="126">
        <f t="shared" si="243"/>
        <v>0</v>
      </c>
      <c r="DB205" s="126">
        <f t="shared" si="244"/>
        <v>0</v>
      </c>
      <c r="DC205" s="126">
        <f t="shared" si="245"/>
        <v>0</v>
      </c>
      <c r="DD205" s="126">
        <f t="shared" si="246"/>
        <v>-39634.23033851949</v>
      </c>
      <c r="DE205" s="126">
        <f t="shared" si="247"/>
        <v>0</v>
      </c>
      <c r="DF205" s="126">
        <f t="shared" si="248"/>
        <v>0</v>
      </c>
      <c r="DG205" s="126">
        <f t="shared" si="249"/>
        <v>0</v>
      </c>
      <c r="DH205" s="126">
        <f t="shared" si="250"/>
        <v>0</v>
      </c>
      <c r="DI205" s="126">
        <f t="shared" si="251"/>
        <v>-44038.033709466101</v>
      </c>
      <c r="DJ205" s="126">
        <f t="shared" si="252"/>
        <v>0</v>
      </c>
      <c r="DK205" s="126">
        <f t="shared" si="253"/>
        <v>0</v>
      </c>
      <c r="DL205" s="126">
        <f t="shared" si="254"/>
        <v>0</v>
      </c>
      <c r="DM205" s="126">
        <f t="shared" si="255"/>
        <v>0</v>
      </c>
      <c r="DN205" s="126">
        <f t="shared" si="256"/>
        <v>-48441.837080412712</v>
      </c>
      <c r="DO205" s="126">
        <f t="shared" si="257"/>
        <v>0</v>
      </c>
      <c r="DP205" s="126">
        <f t="shared" si="258"/>
        <v>0</v>
      </c>
      <c r="DQ205" s="126">
        <f t="shared" si="259"/>
        <v>0</v>
      </c>
      <c r="DR205" s="126">
        <f t="shared" si="260"/>
        <v>0</v>
      </c>
      <c r="DS205" s="126">
        <f t="shared" si="261"/>
        <v>-52845.640451359322</v>
      </c>
      <c r="DT205" s="126">
        <f t="shared" si="262"/>
        <v>0</v>
      </c>
      <c r="DU205" s="126">
        <f t="shared" si="263"/>
        <v>0</v>
      </c>
      <c r="DV205" s="126">
        <f t="shared" si="264"/>
        <v>0</v>
      </c>
      <c r="DW205" s="126">
        <f t="shared" si="265"/>
        <v>0</v>
      </c>
    </row>
    <row r="206" spans="1:128" customFormat="1" ht="15" customHeight="1" x14ac:dyDescent="0.2">
      <c r="A206" s="163" t="s">
        <v>535</v>
      </c>
      <c r="B206" s="180" t="s">
        <v>476</v>
      </c>
      <c r="C206" s="180" t="s">
        <v>493</v>
      </c>
      <c r="D206" s="180" t="s">
        <v>295</v>
      </c>
      <c r="E206" s="180">
        <v>12</v>
      </c>
      <c r="F206" s="179">
        <v>5000</v>
      </c>
      <c r="G206" s="179">
        <v>-60000</v>
      </c>
      <c r="H206" s="179">
        <v>-60000</v>
      </c>
      <c r="I206" s="153"/>
      <c r="J206" s="154" t="s">
        <v>488</v>
      </c>
      <c r="K206" s="151">
        <v>8.3333333333333329E-2</v>
      </c>
      <c r="L206" s="151">
        <v>8.3333333333333329E-2</v>
      </c>
      <c r="M206" s="151">
        <v>8.3333333333333329E-2</v>
      </c>
      <c r="N206" s="151">
        <v>8.3333333333333329E-2</v>
      </c>
      <c r="O206" s="151">
        <v>8.3333333333333329E-2</v>
      </c>
      <c r="P206" s="151">
        <v>8.3333333333333329E-2</v>
      </c>
      <c r="Q206" s="151">
        <v>8.3333333333333329E-2</v>
      </c>
      <c r="R206" s="151">
        <v>8.3333333333333329E-2</v>
      </c>
      <c r="S206" s="151">
        <v>8.3333333333333329E-2</v>
      </c>
      <c r="T206" s="151">
        <v>8.3333333333333329E-2</v>
      </c>
      <c r="U206" s="151">
        <v>8.3333333333333329E-2</v>
      </c>
      <c r="V206" s="151">
        <v>8.3333333333333329E-2</v>
      </c>
      <c r="W206" s="152">
        <v>1</v>
      </c>
      <c r="X206" s="157">
        <v>-5000</v>
      </c>
      <c r="Y206" s="157">
        <v>-5000</v>
      </c>
      <c r="Z206" s="157">
        <v>-5000</v>
      </c>
      <c r="AA206" s="157">
        <v>-5000</v>
      </c>
      <c r="AB206" s="157">
        <v>-5000</v>
      </c>
      <c r="AC206" s="157">
        <v>-5000</v>
      </c>
      <c r="AD206" s="157">
        <v>-5000</v>
      </c>
      <c r="AE206" s="157">
        <v>-5000</v>
      </c>
      <c r="AF206" s="157">
        <v>-5000</v>
      </c>
      <c r="AG206" s="157">
        <v>-5000</v>
      </c>
      <c r="AH206" s="157">
        <v>-5000</v>
      </c>
      <c r="AI206" s="157">
        <v>-5000</v>
      </c>
      <c r="AJ206" s="151">
        <v>1</v>
      </c>
      <c r="AK206" s="151"/>
      <c r="AL206" s="151"/>
      <c r="AM206" s="151"/>
      <c r="AN206" s="151"/>
      <c r="AO206" s="151"/>
      <c r="AP206" s="151"/>
      <c r="AQ206" s="151"/>
      <c r="AR206" s="151"/>
      <c r="AS206" s="152">
        <v>1</v>
      </c>
      <c r="AT206" s="159">
        <v>-60000</v>
      </c>
      <c r="AU206" s="159">
        <v>0</v>
      </c>
      <c r="AV206" s="159">
        <v>0</v>
      </c>
      <c r="AW206" s="159">
        <v>0</v>
      </c>
      <c r="AX206" s="159">
        <v>0</v>
      </c>
      <c r="AY206" s="159">
        <v>0</v>
      </c>
      <c r="AZ206" s="159">
        <v>0</v>
      </c>
      <c r="BA206" s="159">
        <v>0</v>
      </c>
      <c r="BB206" s="159">
        <v>0</v>
      </c>
      <c r="BC206" s="159">
        <v>-60000</v>
      </c>
      <c r="BD206" s="160">
        <v>-60000</v>
      </c>
      <c r="BE206" s="160">
        <v>0</v>
      </c>
      <c r="BF206" s="160">
        <v>0</v>
      </c>
      <c r="BG206" s="160">
        <v>0</v>
      </c>
      <c r="BH206" s="160">
        <v>0</v>
      </c>
      <c r="BI206" s="151">
        <v>60122000</v>
      </c>
      <c r="BJ206" s="122"/>
      <c r="BK206" s="122"/>
      <c r="BL206" s="122"/>
      <c r="BM206" s="122"/>
      <c r="BN206" s="122"/>
      <c r="BO206" s="147">
        <f t="shared" ref="BO206:BO222" si="266">IF(-SUM(BZ206:CD206)-(BK206+BM206+BN206)&lt;0,0,-SUM(BZ206:CD206)-(BK206+BM206+BN206))</f>
        <v>15000</v>
      </c>
      <c r="BP206" s="126">
        <f t="shared" si="206"/>
        <v>-5000</v>
      </c>
      <c r="BQ206" s="126">
        <f t="shared" si="207"/>
        <v>0</v>
      </c>
      <c r="BR206" s="126">
        <f t="shared" si="208"/>
        <v>0</v>
      </c>
      <c r="BS206" s="126">
        <f t="shared" si="209"/>
        <v>0</v>
      </c>
      <c r="BT206" s="126">
        <f t="shared" si="210"/>
        <v>0</v>
      </c>
      <c r="BU206" s="126">
        <f t="shared" si="211"/>
        <v>-10000</v>
      </c>
      <c r="BV206" s="126">
        <f t="shared" si="212"/>
        <v>0</v>
      </c>
      <c r="BW206" s="126">
        <f t="shared" si="213"/>
        <v>0</v>
      </c>
      <c r="BX206" s="126">
        <f t="shared" si="214"/>
        <v>0</v>
      </c>
      <c r="BY206" s="126">
        <f t="shared" si="215"/>
        <v>0</v>
      </c>
      <c r="BZ206" s="126">
        <f t="shared" si="216"/>
        <v>-15000</v>
      </c>
      <c r="CA206" s="126">
        <f t="shared" si="217"/>
        <v>0</v>
      </c>
      <c r="CB206" s="126">
        <f t="shared" si="218"/>
        <v>0</v>
      </c>
      <c r="CC206" s="126">
        <f t="shared" si="219"/>
        <v>0</v>
      </c>
      <c r="CD206" s="126">
        <f t="shared" si="220"/>
        <v>0</v>
      </c>
      <c r="CE206" s="126">
        <f t="shared" si="221"/>
        <v>-20000</v>
      </c>
      <c r="CF206" s="126">
        <f t="shared" si="222"/>
        <v>0</v>
      </c>
      <c r="CG206" s="126">
        <f t="shared" si="223"/>
        <v>0</v>
      </c>
      <c r="CH206" s="126">
        <f t="shared" si="224"/>
        <v>0</v>
      </c>
      <c r="CI206" s="126">
        <f t="shared" si="225"/>
        <v>0</v>
      </c>
      <c r="CJ206" s="126">
        <f t="shared" si="226"/>
        <v>-25000</v>
      </c>
      <c r="CK206" s="126">
        <f t="shared" si="227"/>
        <v>0</v>
      </c>
      <c r="CL206" s="126">
        <f t="shared" si="228"/>
        <v>0</v>
      </c>
      <c r="CM206" s="126">
        <f t="shared" si="229"/>
        <v>0</v>
      </c>
      <c r="CN206" s="126">
        <f t="shared" si="230"/>
        <v>0</v>
      </c>
      <c r="CO206" s="126">
        <f t="shared" si="231"/>
        <v>-30000</v>
      </c>
      <c r="CP206" s="126">
        <f t="shared" si="232"/>
        <v>0</v>
      </c>
      <c r="CQ206" s="126">
        <f t="shared" si="233"/>
        <v>0</v>
      </c>
      <c r="CR206" s="126">
        <f t="shared" si="234"/>
        <v>0</v>
      </c>
      <c r="CS206" s="126">
        <f t="shared" si="235"/>
        <v>0</v>
      </c>
      <c r="CT206" s="126">
        <f t="shared" si="236"/>
        <v>-35000</v>
      </c>
      <c r="CU206" s="126">
        <f t="shared" si="237"/>
        <v>0</v>
      </c>
      <c r="CV206" s="126">
        <f t="shared" si="238"/>
        <v>0</v>
      </c>
      <c r="CW206" s="126">
        <f t="shared" si="239"/>
        <v>0</v>
      </c>
      <c r="CX206" s="126">
        <f t="shared" si="240"/>
        <v>0</v>
      </c>
      <c r="CY206" s="126">
        <f t="shared" si="241"/>
        <v>-40000</v>
      </c>
      <c r="CZ206" s="126">
        <f t="shared" si="242"/>
        <v>0</v>
      </c>
      <c r="DA206" s="126">
        <f t="shared" si="243"/>
        <v>0</v>
      </c>
      <c r="DB206" s="126">
        <f t="shared" si="244"/>
        <v>0</v>
      </c>
      <c r="DC206" s="126">
        <f t="shared" si="245"/>
        <v>0</v>
      </c>
      <c r="DD206" s="126">
        <f t="shared" si="246"/>
        <v>-45000</v>
      </c>
      <c r="DE206" s="126">
        <f t="shared" si="247"/>
        <v>0</v>
      </c>
      <c r="DF206" s="126">
        <f t="shared" si="248"/>
        <v>0</v>
      </c>
      <c r="DG206" s="126">
        <f t="shared" si="249"/>
        <v>0</v>
      </c>
      <c r="DH206" s="126">
        <f t="shared" si="250"/>
        <v>0</v>
      </c>
      <c r="DI206" s="126">
        <f t="shared" si="251"/>
        <v>-50000</v>
      </c>
      <c r="DJ206" s="126">
        <f t="shared" si="252"/>
        <v>0</v>
      </c>
      <c r="DK206" s="126">
        <f t="shared" si="253"/>
        <v>0</v>
      </c>
      <c r="DL206" s="126">
        <f t="shared" si="254"/>
        <v>0</v>
      </c>
      <c r="DM206" s="126">
        <f t="shared" si="255"/>
        <v>0</v>
      </c>
      <c r="DN206" s="126">
        <f t="shared" si="256"/>
        <v>-55000</v>
      </c>
      <c r="DO206" s="126">
        <f t="shared" si="257"/>
        <v>0</v>
      </c>
      <c r="DP206" s="126">
        <f t="shared" si="258"/>
        <v>0</v>
      </c>
      <c r="DQ206" s="126">
        <f t="shared" si="259"/>
        <v>0</v>
      </c>
      <c r="DR206" s="126">
        <f t="shared" si="260"/>
        <v>0</v>
      </c>
      <c r="DS206" s="126">
        <f t="shared" si="261"/>
        <v>-60000</v>
      </c>
      <c r="DT206" s="126">
        <f t="shared" si="262"/>
        <v>0</v>
      </c>
      <c r="DU206" s="126">
        <f t="shared" si="263"/>
        <v>0</v>
      </c>
      <c r="DV206" s="126">
        <f t="shared" si="264"/>
        <v>0</v>
      </c>
      <c r="DW206" s="126">
        <f t="shared" si="265"/>
        <v>0</v>
      </c>
    </row>
    <row r="207" spans="1:128" customFormat="1" ht="15" customHeight="1" x14ac:dyDescent="0.2">
      <c r="A207" s="163" t="s">
        <v>536</v>
      </c>
      <c r="B207" s="180" t="s">
        <v>476</v>
      </c>
      <c r="C207" s="180" t="s">
        <v>493</v>
      </c>
      <c r="D207" s="180" t="s">
        <v>295</v>
      </c>
      <c r="E207" s="180">
        <v>12</v>
      </c>
      <c r="F207" s="180">
        <v>10149.999999999998</v>
      </c>
      <c r="G207" s="179">
        <v>-71799.999999999971</v>
      </c>
      <c r="H207" s="188">
        <v>-71799.999999999956</v>
      </c>
      <c r="I207" s="153"/>
      <c r="J207" s="154" t="s">
        <v>488</v>
      </c>
      <c r="K207" s="151">
        <v>8.3333333333333329E-2</v>
      </c>
      <c r="L207" s="151">
        <v>8.3333333333333329E-2</v>
      </c>
      <c r="M207" s="151">
        <v>8.3333333333333329E-2</v>
      </c>
      <c r="N207" s="151">
        <v>8.3333333333333329E-2</v>
      </c>
      <c r="O207" s="151">
        <v>8.3333333333333329E-2</v>
      </c>
      <c r="P207" s="151">
        <v>8.3333333333333329E-2</v>
      </c>
      <c r="Q207" s="151">
        <v>8.3333333333333329E-2</v>
      </c>
      <c r="R207" s="151">
        <v>8.3333333333333329E-2</v>
      </c>
      <c r="S207" s="151">
        <v>8.3333333333333329E-2</v>
      </c>
      <c r="T207" s="151">
        <v>8.3333333333333329E-2</v>
      </c>
      <c r="U207" s="151">
        <v>8.3333333333333329E-2</v>
      </c>
      <c r="V207" s="151">
        <v>8.3333333333333329E-2</v>
      </c>
      <c r="W207" s="152">
        <v>1</v>
      </c>
      <c r="X207" s="157">
        <v>-5983.3333333333303</v>
      </c>
      <c r="Y207" s="157">
        <v>-5983.3333333333303</v>
      </c>
      <c r="Z207" s="157">
        <v>-5983.3333333333303</v>
      </c>
      <c r="AA207" s="157">
        <v>-5983.3333333333303</v>
      </c>
      <c r="AB207" s="157">
        <v>-5983.3333333333303</v>
      </c>
      <c r="AC207" s="157">
        <v>-5983.3333333333303</v>
      </c>
      <c r="AD207" s="157">
        <v>-5983.3333333333303</v>
      </c>
      <c r="AE207" s="157">
        <v>-5983.3333333333303</v>
      </c>
      <c r="AF207" s="157">
        <v>-5983.3333333333303</v>
      </c>
      <c r="AG207" s="157">
        <v>-5983.3333333333303</v>
      </c>
      <c r="AH207" s="157">
        <v>-5983.3333333333303</v>
      </c>
      <c r="AI207" s="157">
        <v>-5983.3333333333303</v>
      </c>
      <c r="AJ207" s="151">
        <v>1</v>
      </c>
      <c r="AK207" s="151"/>
      <c r="AL207" s="151"/>
      <c r="AM207" s="151"/>
      <c r="AN207" s="151"/>
      <c r="AO207" s="151"/>
      <c r="AP207" s="151"/>
      <c r="AQ207" s="151"/>
      <c r="AR207" s="151"/>
      <c r="AS207" s="152">
        <v>1</v>
      </c>
      <c r="AT207" s="159">
        <v>-71799.999999999971</v>
      </c>
      <c r="AU207" s="159">
        <v>0</v>
      </c>
      <c r="AV207" s="159">
        <v>0</v>
      </c>
      <c r="AW207" s="159">
        <v>0</v>
      </c>
      <c r="AX207" s="159">
        <v>0</v>
      </c>
      <c r="AY207" s="159">
        <v>0</v>
      </c>
      <c r="AZ207" s="159">
        <v>0</v>
      </c>
      <c r="BA207" s="159">
        <v>0</v>
      </c>
      <c r="BB207" s="159">
        <v>0</v>
      </c>
      <c r="BC207" s="159">
        <v>-71799.999999999971</v>
      </c>
      <c r="BD207" s="160">
        <v>-71799.999999999971</v>
      </c>
      <c r="BE207" s="160">
        <v>0</v>
      </c>
      <c r="BF207" s="160">
        <v>0</v>
      </c>
      <c r="BG207" s="160">
        <v>0</v>
      </c>
      <c r="BH207" s="160">
        <v>0</v>
      </c>
      <c r="BI207" s="151">
        <v>60122000</v>
      </c>
      <c r="BJ207" s="122"/>
      <c r="BK207" s="122"/>
      <c r="BL207" s="122"/>
      <c r="BM207" s="122"/>
      <c r="BN207" s="122"/>
      <c r="BO207" s="147">
        <f t="shared" si="266"/>
        <v>17949.999999999993</v>
      </c>
      <c r="BP207" s="126">
        <f t="shared" si="206"/>
        <v>-5983.3333333333303</v>
      </c>
      <c r="BQ207" s="126">
        <f t="shared" si="207"/>
        <v>0</v>
      </c>
      <c r="BR207" s="126">
        <f t="shared" si="208"/>
        <v>0</v>
      </c>
      <c r="BS207" s="126">
        <f t="shared" si="209"/>
        <v>0</v>
      </c>
      <c r="BT207" s="126">
        <f t="shared" si="210"/>
        <v>0</v>
      </c>
      <c r="BU207" s="126">
        <f t="shared" si="211"/>
        <v>-11966.666666666661</v>
      </c>
      <c r="BV207" s="126">
        <f t="shared" si="212"/>
        <v>0</v>
      </c>
      <c r="BW207" s="126">
        <f t="shared" si="213"/>
        <v>0</v>
      </c>
      <c r="BX207" s="126">
        <f t="shared" si="214"/>
        <v>0</v>
      </c>
      <c r="BY207" s="126">
        <f t="shared" si="215"/>
        <v>0</v>
      </c>
      <c r="BZ207" s="126">
        <f t="shared" si="216"/>
        <v>-17949.999999999993</v>
      </c>
      <c r="CA207" s="126">
        <f t="shared" si="217"/>
        <v>0</v>
      </c>
      <c r="CB207" s="126">
        <f t="shared" si="218"/>
        <v>0</v>
      </c>
      <c r="CC207" s="126">
        <f t="shared" si="219"/>
        <v>0</v>
      </c>
      <c r="CD207" s="126">
        <f t="shared" si="220"/>
        <v>0</v>
      </c>
      <c r="CE207" s="126">
        <f t="shared" si="221"/>
        <v>-23933.333333333321</v>
      </c>
      <c r="CF207" s="126">
        <f t="shared" si="222"/>
        <v>0</v>
      </c>
      <c r="CG207" s="126">
        <f t="shared" si="223"/>
        <v>0</v>
      </c>
      <c r="CH207" s="126">
        <f t="shared" si="224"/>
        <v>0</v>
      </c>
      <c r="CI207" s="126">
        <f t="shared" si="225"/>
        <v>0</v>
      </c>
      <c r="CJ207" s="126">
        <f t="shared" si="226"/>
        <v>-29916.66666666665</v>
      </c>
      <c r="CK207" s="126">
        <f t="shared" si="227"/>
        <v>0</v>
      </c>
      <c r="CL207" s="126">
        <f t="shared" si="228"/>
        <v>0</v>
      </c>
      <c r="CM207" s="126">
        <f t="shared" si="229"/>
        <v>0</v>
      </c>
      <c r="CN207" s="126">
        <f t="shared" si="230"/>
        <v>0</v>
      </c>
      <c r="CO207" s="126">
        <f t="shared" si="231"/>
        <v>-35899.999999999978</v>
      </c>
      <c r="CP207" s="126">
        <f t="shared" si="232"/>
        <v>0</v>
      </c>
      <c r="CQ207" s="126">
        <f t="shared" si="233"/>
        <v>0</v>
      </c>
      <c r="CR207" s="126">
        <f t="shared" si="234"/>
        <v>0</v>
      </c>
      <c r="CS207" s="126">
        <f t="shared" si="235"/>
        <v>0</v>
      </c>
      <c r="CT207" s="126">
        <f t="shared" si="236"/>
        <v>-41883.333333333307</v>
      </c>
      <c r="CU207" s="126">
        <f t="shared" si="237"/>
        <v>0</v>
      </c>
      <c r="CV207" s="126">
        <f t="shared" si="238"/>
        <v>0</v>
      </c>
      <c r="CW207" s="126">
        <f t="shared" si="239"/>
        <v>0</v>
      </c>
      <c r="CX207" s="126">
        <f t="shared" si="240"/>
        <v>0</v>
      </c>
      <c r="CY207" s="126">
        <f t="shared" si="241"/>
        <v>-47866.666666666635</v>
      </c>
      <c r="CZ207" s="126">
        <f t="shared" si="242"/>
        <v>0</v>
      </c>
      <c r="DA207" s="126">
        <f t="shared" si="243"/>
        <v>0</v>
      </c>
      <c r="DB207" s="126">
        <f t="shared" si="244"/>
        <v>0</v>
      </c>
      <c r="DC207" s="126">
        <f t="shared" si="245"/>
        <v>0</v>
      </c>
      <c r="DD207" s="126">
        <f t="shared" si="246"/>
        <v>-53849.999999999964</v>
      </c>
      <c r="DE207" s="126">
        <f t="shared" si="247"/>
        <v>0</v>
      </c>
      <c r="DF207" s="126">
        <f t="shared" si="248"/>
        <v>0</v>
      </c>
      <c r="DG207" s="126">
        <f t="shared" si="249"/>
        <v>0</v>
      </c>
      <c r="DH207" s="126">
        <f t="shared" si="250"/>
        <v>0</v>
      </c>
      <c r="DI207" s="126">
        <f t="shared" si="251"/>
        <v>-59833.333333333292</v>
      </c>
      <c r="DJ207" s="126">
        <f t="shared" si="252"/>
        <v>0</v>
      </c>
      <c r="DK207" s="126">
        <f t="shared" si="253"/>
        <v>0</v>
      </c>
      <c r="DL207" s="126">
        <f t="shared" si="254"/>
        <v>0</v>
      </c>
      <c r="DM207" s="126">
        <f t="shared" si="255"/>
        <v>0</v>
      </c>
      <c r="DN207" s="126">
        <f t="shared" si="256"/>
        <v>-65816.666666666628</v>
      </c>
      <c r="DO207" s="126">
        <f t="shared" si="257"/>
        <v>0</v>
      </c>
      <c r="DP207" s="126">
        <f t="shared" si="258"/>
        <v>0</v>
      </c>
      <c r="DQ207" s="126">
        <f t="shared" si="259"/>
        <v>0</v>
      </c>
      <c r="DR207" s="126">
        <f t="shared" si="260"/>
        <v>0</v>
      </c>
      <c r="DS207" s="126">
        <f t="shared" si="261"/>
        <v>-71799.999999999956</v>
      </c>
      <c r="DT207" s="126">
        <f t="shared" si="262"/>
        <v>0</v>
      </c>
      <c r="DU207" s="126">
        <f t="shared" si="263"/>
        <v>0</v>
      </c>
      <c r="DV207" s="126">
        <f t="shared" si="264"/>
        <v>0</v>
      </c>
      <c r="DW207" s="126">
        <f t="shared" si="265"/>
        <v>0</v>
      </c>
    </row>
    <row r="208" spans="1:128" customFormat="1" x14ac:dyDescent="0.2">
      <c r="A208" s="163" t="s">
        <v>537</v>
      </c>
      <c r="B208" s="180" t="s">
        <v>416</v>
      </c>
      <c r="C208" s="180" t="s">
        <v>537</v>
      </c>
      <c r="D208" s="180" t="s">
        <v>295</v>
      </c>
      <c r="E208" s="180">
        <v>12</v>
      </c>
      <c r="F208" s="180">
        <v>1500</v>
      </c>
      <c r="G208" s="179">
        <v>-18000</v>
      </c>
      <c r="H208" s="179">
        <v>-18000</v>
      </c>
      <c r="I208" s="153"/>
      <c r="J208" s="151" t="s">
        <v>110</v>
      </c>
      <c r="K208" s="151">
        <v>8.3333333333333329E-2</v>
      </c>
      <c r="L208" s="151">
        <v>8.3333333333333329E-2</v>
      </c>
      <c r="M208" s="151">
        <v>8.3333333333333329E-2</v>
      </c>
      <c r="N208" s="151">
        <v>8.3333333333333329E-2</v>
      </c>
      <c r="O208" s="151">
        <v>8.3333333333333329E-2</v>
      </c>
      <c r="P208" s="151">
        <v>8.3333333333333329E-2</v>
      </c>
      <c r="Q208" s="151">
        <v>8.3333333333333329E-2</v>
      </c>
      <c r="R208" s="151">
        <v>8.3333333333333329E-2</v>
      </c>
      <c r="S208" s="151">
        <v>8.3333333333333329E-2</v>
      </c>
      <c r="T208" s="151">
        <v>8.3333333333333329E-2</v>
      </c>
      <c r="U208" s="151">
        <v>8.3333333333333329E-2</v>
      </c>
      <c r="V208" s="151">
        <v>8.3333333333333329E-2</v>
      </c>
      <c r="W208" s="152">
        <v>1</v>
      </c>
      <c r="X208" s="157">
        <v>-1500</v>
      </c>
      <c r="Y208" s="157">
        <v>-1500</v>
      </c>
      <c r="Z208" s="157">
        <v>-1500</v>
      </c>
      <c r="AA208" s="157">
        <v>-1500</v>
      </c>
      <c r="AB208" s="157">
        <v>-1500</v>
      </c>
      <c r="AC208" s="157">
        <v>-1500</v>
      </c>
      <c r="AD208" s="157">
        <v>-1500</v>
      </c>
      <c r="AE208" s="157">
        <v>-1500</v>
      </c>
      <c r="AF208" s="157">
        <v>-1500</v>
      </c>
      <c r="AG208" s="157">
        <v>-1500</v>
      </c>
      <c r="AH208" s="157">
        <v>-1500</v>
      </c>
      <c r="AI208" s="157">
        <v>-1500</v>
      </c>
      <c r="AJ208" s="151">
        <v>1</v>
      </c>
      <c r="AK208" s="151"/>
      <c r="AL208" s="151"/>
      <c r="AM208" s="151"/>
      <c r="AN208" s="151"/>
      <c r="AO208" s="151"/>
      <c r="AP208" s="151"/>
      <c r="AQ208" s="151"/>
      <c r="AR208" s="151"/>
      <c r="AS208" s="152">
        <v>1</v>
      </c>
      <c r="AT208" s="159">
        <v>-18000</v>
      </c>
      <c r="AU208" s="159">
        <v>0</v>
      </c>
      <c r="AV208" s="159">
        <v>0</v>
      </c>
      <c r="AW208" s="159">
        <v>0</v>
      </c>
      <c r="AX208" s="159">
        <v>0</v>
      </c>
      <c r="AY208" s="159">
        <v>0</v>
      </c>
      <c r="AZ208" s="159">
        <v>0</v>
      </c>
      <c r="BA208" s="159">
        <v>0</v>
      </c>
      <c r="BB208" s="159">
        <v>0</v>
      </c>
      <c r="BC208" s="159">
        <v>-18000</v>
      </c>
      <c r="BD208" s="160">
        <v>-18000</v>
      </c>
      <c r="BE208" s="160">
        <v>0</v>
      </c>
      <c r="BF208" s="160">
        <v>0</v>
      </c>
      <c r="BG208" s="160">
        <v>0</v>
      </c>
      <c r="BH208" s="160">
        <v>0</v>
      </c>
      <c r="BI208" s="151">
        <v>60423000</v>
      </c>
      <c r="BJ208" s="122"/>
      <c r="BK208" s="145">
        <f>+IF('FEUILLE 1'!$BJ208="",SUMIFS('FEUILLE 2'!$P:$P,'FEUILLE 2'!$C:$C,"BLF",'FEUILLE 2'!$K:$K,'FEUILLE 1'!$J208),SUMIFS('FEUILLE 2'!$P:$P,'FEUILLE 2'!$C:$C,"BLF",'FEUILLE 2'!$K:$K,'FEUILLE 1'!$J208,'FEUILLE 2'!$B:$B,'FEUILLE 1'!$BJ208))</f>
        <v>531.68000000000006</v>
      </c>
      <c r="BL208" s="197">
        <f>+BK208+SUM(BY208:CD208)</f>
        <v>-3968.3199999999997</v>
      </c>
      <c r="BM208" s="145"/>
      <c r="BN208" s="145"/>
      <c r="BO208" s="197">
        <v>0</v>
      </c>
      <c r="BP208" s="126">
        <f t="shared" si="206"/>
        <v>-1500</v>
      </c>
      <c r="BQ208" s="126">
        <f t="shared" si="207"/>
        <v>0</v>
      </c>
      <c r="BR208" s="126">
        <f t="shared" si="208"/>
        <v>0</v>
      </c>
      <c r="BS208" s="126">
        <f t="shared" si="209"/>
        <v>0</v>
      </c>
      <c r="BT208" s="126">
        <f t="shared" si="210"/>
        <v>0</v>
      </c>
      <c r="BU208" s="126">
        <f t="shared" si="211"/>
        <v>-3000</v>
      </c>
      <c r="BV208" s="126">
        <f t="shared" si="212"/>
        <v>0</v>
      </c>
      <c r="BW208" s="126">
        <f t="shared" si="213"/>
        <v>0</v>
      </c>
      <c r="BX208" s="126">
        <f t="shared" si="214"/>
        <v>0</v>
      </c>
      <c r="BY208" s="126">
        <f t="shared" si="215"/>
        <v>0</v>
      </c>
      <c r="BZ208" s="126">
        <f t="shared" si="216"/>
        <v>-4500</v>
      </c>
      <c r="CA208" s="126">
        <f t="shared" si="217"/>
        <v>0</v>
      </c>
      <c r="CB208" s="126">
        <f t="shared" si="218"/>
        <v>0</v>
      </c>
      <c r="CC208" s="126">
        <f t="shared" si="219"/>
        <v>0</v>
      </c>
      <c r="CD208" s="126">
        <f t="shared" si="220"/>
        <v>0</v>
      </c>
      <c r="CE208" s="126">
        <f t="shared" si="221"/>
        <v>-6000</v>
      </c>
      <c r="CF208" s="126">
        <f t="shared" si="222"/>
        <v>0</v>
      </c>
      <c r="CG208" s="126">
        <f t="shared" si="223"/>
        <v>0</v>
      </c>
      <c r="CH208" s="126">
        <f t="shared" si="224"/>
        <v>0</v>
      </c>
      <c r="CI208" s="126">
        <f t="shared" si="225"/>
        <v>0</v>
      </c>
      <c r="CJ208" s="126">
        <f t="shared" si="226"/>
        <v>-7500</v>
      </c>
      <c r="CK208" s="126">
        <f t="shared" si="227"/>
        <v>0</v>
      </c>
      <c r="CL208" s="126">
        <f t="shared" si="228"/>
        <v>0</v>
      </c>
      <c r="CM208" s="126">
        <f t="shared" si="229"/>
        <v>0</v>
      </c>
      <c r="CN208" s="126">
        <f t="shared" si="230"/>
        <v>0</v>
      </c>
      <c r="CO208" s="126">
        <f t="shared" si="231"/>
        <v>-9000</v>
      </c>
      <c r="CP208" s="126">
        <f t="shared" si="232"/>
        <v>0</v>
      </c>
      <c r="CQ208" s="126">
        <f t="shared" si="233"/>
        <v>0</v>
      </c>
      <c r="CR208" s="126">
        <f t="shared" si="234"/>
        <v>0</v>
      </c>
      <c r="CS208" s="126">
        <f t="shared" si="235"/>
        <v>0</v>
      </c>
      <c r="CT208" s="126">
        <f t="shared" si="236"/>
        <v>-10500</v>
      </c>
      <c r="CU208" s="126">
        <f t="shared" si="237"/>
        <v>0</v>
      </c>
      <c r="CV208" s="126">
        <f t="shared" si="238"/>
        <v>0</v>
      </c>
      <c r="CW208" s="126">
        <f t="shared" si="239"/>
        <v>0</v>
      </c>
      <c r="CX208" s="126">
        <f t="shared" si="240"/>
        <v>0</v>
      </c>
      <c r="CY208" s="126">
        <f t="shared" si="241"/>
        <v>-12000</v>
      </c>
      <c r="CZ208" s="126">
        <f t="shared" si="242"/>
        <v>0</v>
      </c>
      <c r="DA208" s="126">
        <f t="shared" si="243"/>
        <v>0</v>
      </c>
      <c r="DB208" s="126">
        <f t="shared" si="244"/>
        <v>0</v>
      </c>
      <c r="DC208" s="126">
        <f t="shared" si="245"/>
        <v>0</v>
      </c>
      <c r="DD208" s="126">
        <f t="shared" si="246"/>
        <v>-13500</v>
      </c>
      <c r="DE208" s="126">
        <f t="shared" si="247"/>
        <v>0</v>
      </c>
      <c r="DF208" s="126">
        <f t="shared" si="248"/>
        <v>0</v>
      </c>
      <c r="DG208" s="126">
        <f t="shared" si="249"/>
        <v>0</v>
      </c>
      <c r="DH208" s="126">
        <f t="shared" si="250"/>
        <v>0</v>
      </c>
      <c r="DI208" s="126">
        <f t="shared" si="251"/>
        <v>-15000</v>
      </c>
      <c r="DJ208" s="126">
        <f t="shared" si="252"/>
        <v>0</v>
      </c>
      <c r="DK208" s="126">
        <f t="shared" si="253"/>
        <v>0</v>
      </c>
      <c r="DL208" s="126">
        <f t="shared" si="254"/>
        <v>0</v>
      </c>
      <c r="DM208" s="126">
        <f t="shared" si="255"/>
        <v>0</v>
      </c>
      <c r="DN208" s="126">
        <f t="shared" si="256"/>
        <v>-16500</v>
      </c>
      <c r="DO208" s="126">
        <f t="shared" si="257"/>
        <v>0</v>
      </c>
      <c r="DP208" s="126">
        <f t="shared" si="258"/>
        <v>0</v>
      </c>
      <c r="DQ208" s="126">
        <f t="shared" si="259"/>
        <v>0</v>
      </c>
      <c r="DR208" s="126">
        <f t="shared" si="260"/>
        <v>0</v>
      </c>
      <c r="DS208" s="126">
        <f t="shared" si="261"/>
        <v>-18000</v>
      </c>
      <c r="DT208" s="126">
        <f t="shared" si="262"/>
        <v>0</v>
      </c>
      <c r="DU208" s="126">
        <f t="shared" si="263"/>
        <v>0</v>
      </c>
      <c r="DV208" s="126">
        <f t="shared" si="264"/>
        <v>0</v>
      </c>
      <c r="DW208" s="126">
        <f t="shared" si="265"/>
        <v>0</v>
      </c>
      <c r="DX208" s="119"/>
    </row>
    <row r="209" spans="1:131" customFormat="1" ht="15" customHeight="1" x14ac:dyDescent="0.2">
      <c r="A209" s="168" t="s">
        <v>538</v>
      </c>
      <c r="B209" s="169" t="s">
        <v>476</v>
      </c>
      <c r="C209" s="169" t="s">
        <v>493</v>
      </c>
      <c r="D209" s="169" t="s">
        <v>295</v>
      </c>
      <c r="E209" s="169">
        <v>0</v>
      </c>
      <c r="F209" s="170">
        <v>548.32000000000005</v>
      </c>
      <c r="G209" s="170">
        <v>0</v>
      </c>
      <c r="H209" s="170">
        <v>0</v>
      </c>
      <c r="I209" s="153"/>
      <c r="J209" s="154" t="s">
        <v>488</v>
      </c>
      <c r="K209" s="151">
        <v>8.3333333333333329E-2</v>
      </c>
      <c r="L209" s="151">
        <v>8.3333333333333329E-2</v>
      </c>
      <c r="M209" s="151">
        <v>8.3333333333333329E-2</v>
      </c>
      <c r="N209" s="151">
        <v>8.3333333333333329E-2</v>
      </c>
      <c r="O209" s="151">
        <v>8.3333333333333329E-2</v>
      </c>
      <c r="P209" s="151">
        <v>8.3333333333333329E-2</v>
      </c>
      <c r="Q209" s="151">
        <v>8.3333333333333329E-2</v>
      </c>
      <c r="R209" s="151">
        <v>8.3333333333333329E-2</v>
      </c>
      <c r="S209" s="151">
        <v>8.3333333333333329E-2</v>
      </c>
      <c r="T209" s="151">
        <v>8.3333333333333329E-2</v>
      </c>
      <c r="U209" s="151">
        <v>8.3333333333333329E-2</v>
      </c>
      <c r="V209" s="151">
        <v>8.3333333333333329E-2</v>
      </c>
      <c r="W209" s="152">
        <v>1</v>
      </c>
      <c r="X209" s="157">
        <v>0</v>
      </c>
      <c r="Y209" s="157">
        <v>0</v>
      </c>
      <c r="Z209" s="157">
        <v>0</v>
      </c>
      <c r="AA209" s="157">
        <v>0</v>
      </c>
      <c r="AB209" s="157">
        <v>0</v>
      </c>
      <c r="AC209" s="157">
        <v>0</v>
      </c>
      <c r="AD209" s="157">
        <v>0</v>
      </c>
      <c r="AE209" s="157">
        <v>0</v>
      </c>
      <c r="AF209" s="157">
        <v>0</v>
      </c>
      <c r="AG209" s="157">
        <v>0</v>
      </c>
      <c r="AH209" s="157">
        <v>0</v>
      </c>
      <c r="AI209" s="157">
        <v>0</v>
      </c>
      <c r="AJ209" s="151"/>
      <c r="AK209" s="151"/>
      <c r="AL209" s="151"/>
      <c r="AM209" s="151"/>
      <c r="AN209" s="151"/>
      <c r="AO209" s="151"/>
      <c r="AP209" s="151">
        <v>0.5</v>
      </c>
      <c r="AQ209" s="151">
        <v>0.5</v>
      </c>
      <c r="AR209" s="151"/>
      <c r="AS209" s="152">
        <v>1</v>
      </c>
      <c r="AT209" s="159">
        <v>0</v>
      </c>
      <c r="AU209" s="159">
        <v>0</v>
      </c>
      <c r="AV209" s="159">
        <v>0</v>
      </c>
      <c r="AW209" s="159">
        <v>0</v>
      </c>
      <c r="AX209" s="159">
        <v>0</v>
      </c>
      <c r="AY209" s="159">
        <v>0</v>
      </c>
      <c r="AZ209" s="159">
        <v>0</v>
      </c>
      <c r="BA209" s="159">
        <v>0</v>
      </c>
      <c r="BB209" s="159">
        <v>0</v>
      </c>
      <c r="BC209" s="159">
        <v>0</v>
      </c>
      <c r="BD209" s="160">
        <v>0</v>
      </c>
      <c r="BE209" s="160">
        <v>0</v>
      </c>
      <c r="BF209" s="160">
        <v>0</v>
      </c>
      <c r="BG209" s="160">
        <v>0</v>
      </c>
      <c r="BH209" s="160">
        <v>0</v>
      </c>
      <c r="BI209" s="151">
        <v>60122000</v>
      </c>
      <c r="BJ209" s="122"/>
      <c r="BK209" s="122"/>
      <c r="BL209" s="122"/>
      <c r="BM209" s="122"/>
      <c r="BN209" s="122"/>
      <c r="BO209" s="147">
        <f t="shared" si="266"/>
        <v>0</v>
      </c>
      <c r="BP209" s="126">
        <f t="shared" si="206"/>
        <v>0</v>
      </c>
      <c r="BQ209" s="126">
        <f t="shared" si="207"/>
        <v>0</v>
      </c>
      <c r="BR209" s="126">
        <f t="shared" si="208"/>
        <v>0</v>
      </c>
      <c r="BS209" s="126">
        <f t="shared" si="209"/>
        <v>0</v>
      </c>
      <c r="BT209" s="126">
        <f t="shared" si="210"/>
        <v>0</v>
      </c>
      <c r="BU209" s="126">
        <f t="shared" si="211"/>
        <v>0</v>
      </c>
      <c r="BV209" s="126">
        <f t="shared" si="212"/>
        <v>0</v>
      </c>
      <c r="BW209" s="126">
        <f t="shared" si="213"/>
        <v>0</v>
      </c>
      <c r="BX209" s="126">
        <f t="shared" si="214"/>
        <v>0</v>
      </c>
      <c r="BY209" s="126">
        <f t="shared" si="215"/>
        <v>0</v>
      </c>
      <c r="BZ209" s="126">
        <f t="shared" si="216"/>
        <v>0</v>
      </c>
      <c r="CA209" s="126">
        <f t="shared" si="217"/>
        <v>0</v>
      </c>
      <c r="CB209" s="126">
        <f t="shared" si="218"/>
        <v>0</v>
      </c>
      <c r="CC209" s="126">
        <f t="shared" si="219"/>
        <v>0</v>
      </c>
      <c r="CD209" s="126">
        <f t="shared" si="220"/>
        <v>0</v>
      </c>
      <c r="CE209" s="126">
        <f t="shared" si="221"/>
        <v>0</v>
      </c>
      <c r="CF209" s="126">
        <f t="shared" si="222"/>
        <v>0</v>
      </c>
      <c r="CG209" s="126">
        <f t="shared" si="223"/>
        <v>0</v>
      </c>
      <c r="CH209" s="126">
        <f t="shared" si="224"/>
        <v>0</v>
      </c>
      <c r="CI209" s="126">
        <f t="shared" si="225"/>
        <v>0</v>
      </c>
      <c r="CJ209" s="126">
        <f t="shared" si="226"/>
        <v>0</v>
      </c>
      <c r="CK209" s="126">
        <f t="shared" si="227"/>
        <v>0</v>
      </c>
      <c r="CL209" s="126">
        <f t="shared" si="228"/>
        <v>0</v>
      </c>
      <c r="CM209" s="126">
        <f t="shared" si="229"/>
        <v>0</v>
      </c>
      <c r="CN209" s="126">
        <f t="shared" si="230"/>
        <v>0</v>
      </c>
      <c r="CO209" s="126">
        <f t="shared" si="231"/>
        <v>0</v>
      </c>
      <c r="CP209" s="126">
        <f t="shared" si="232"/>
        <v>0</v>
      </c>
      <c r="CQ209" s="126">
        <f t="shared" si="233"/>
        <v>0</v>
      </c>
      <c r="CR209" s="126">
        <f t="shared" si="234"/>
        <v>0</v>
      </c>
      <c r="CS209" s="126">
        <f t="shared" si="235"/>
        <v>0</v>
      </c>
      <c r="CT209" s="126">
        <f t="shared" si="236"/>
        <v>0</v>
      </c>
      <c r="CU209" s="126">
        <f t="shared" si="237"/>
        <v>0</v>
      </c>
      <c r="CV209" s="126">
        <f t="shared" si="238"/>
        <v>0</v>
      </c>
      <c r="CW209" s="126">
        <f t="shared" si="239"/>
        <v>0</v>
      </c>
      <c r="CX209" s="126">
        <f t="shared" si="240"/>
        <v>0</v>
      </c>
      <c r="CY209" s="126">
        <f t="shared" si="241"/>
        <v>0</v>
      </c>
      <c r="CZ209" s="126">
        <f t="shared" si="242"/>
        <v>0</v>
      </c>
      <c r="DA209" s="126">
        <f t="shared" si="243"/>
        <v>0</v>
      </c>
      <c r="DB209" s="126">
        <f t="shared" si="244"/>
        <v>0</v>
      </c>
      <c r="DC209" s="126">
        <f t="shared" si="245"/>
        <v>0</v>
      </c>
      <c r="DD209" s="126">
        <f t="shared" si="246"/>
        <v>0</v>
      </c>
      <c r="DE209" s="126">
        <f t="shared" si="247"/>
        <v>0</v>
      </c>
      <c r="DF209" s="126">
        <f t="shared" si="248"/>
        <v>0</v>
      </c>
      <c r="DG209" s="126">
        <f t="shared" si="249"/>
        <v>0</v>
      </c>
      <c r="DH209" s="126">
        <f t="shared" si="250"/>
        <v>0</v>
      </c>
      <c r="DI209" s="126">
        <f t="shared" si="251"/>
        <v>0</v>
      </c>
      <c r="DJ209" s="126">
        <f t="shared" si="252"/>
        <v>0</v>
      </c>
      <c r="DK209" s="126">
        <f t="shared" si="253"/>
        <v>0</v>
      </c>
      <c r="DL209" s="126">
        <f t="shared" si="254"/>
        <v>0</v>
      </c>
      <c r="DM209" s="126">
        <f t="shared" si="255"/>
        <v>0</v>
      </c>
      <c r="DN209" s="126">
        <f t="shared" si="256"/>
        <v>0</v>
      </c>
      <c r="DO209" s="126">
        <f t="shared" si="257"/>
        <v>0</v>
      </c>
      <c r="DP209" s="126">
        <f t="shared" si="258"/>
        <v>0</v>
      </c>
      <c r="DQ209" s="126">
        <f t="shared" si="259"/>
        <v>0</v>
      </c>
      <c r="DR209" s="126">
        <f t="shared" si="260"/>
        <v>0</v>
      </c>
      <c r="DS209" s="126">
        <f t="shared" si="261"/>
        <v>0</v>
      </c>
      <c r="DT209" s="126">
        <f t="shared" si="262"/>
        <v>0</v>
      </c>
      <c r="DU209" s="126">
        <f t="shared" si="263"/>
        <v>0</v>
      </c>
      <c r="DV209" s="126">
        <f t="shared" si="264"/>
        <v>0</v>
      </c>
      <c r="DW209" s="126">
        <f t="shared" si="265"/>
        <v>0</v>
      </c>
    </row>
    <row r="210" spans="1:131" customFormat="1" ht="15" customHeight="1" x14ac:dyDescent="0.2">
      <c r="A210" s="168" t="s">
        <v>539</v>
      </c>
      <c r="B210" s="169" t="s">
        <v>476</v>
      </c>
      <c r="C210" s="169" t="s">
        <v>493</v>
      </c>
      <c r="D210" s="169" t="s">
        <v>265</v>
      </c>
      <c r="E210" s="169">
        <v>0</v>
      </c>
      <c r="F210" s="169">
        <v>2000</v>
      </c>
      <c r="G210" s="170">
        <v>0</v>
      </c>
      <c r="H210" s="170">
        <v>0</v>
      </c>
      <c r="I210" s="153"/>
      <c r="J210" s="154" t="s">
        <v>488</v>
      </c>
      <c r="K210" s="151">
        <v>8.3333333333333329E-2</v>
      </c>
      <c r="L210" s="151">
        <v>8.3333333333333329E-2</v>
      </c>
      <c r="M210" s="151">
        <v>8.3333333333333329E-2</v>
      </c>
      <c r="N210" s="151">
        <v>8.3333333333333329E-2</v>
      </c>
      <c r="O210" s="151">
        <v>8.3333333333333329E-2</v>
      </c>
      <c r="P210" s="151">
        <v>8.3333333333333329E-2</v>
      </c>
      <c r="Q210" s="151">
        <v>8.3333333333333329E-2</v>
      </c>
      <c r="R210" s="151">
        <v>8.3333333333333329E-2</v>
      </c>
      <c r="S210" s="151">
        <v>8.3333333333333329E-2</v>
      </c>
      <c r="T210" s="151">
        <v>8.3333333333333329E-2</v>
      </c>
      <c r="U210" s="151">
        <v>8.3333333333333329E-2</v>
      </c>
      <c r="V210" s="151">
        <v>8.3333333333333329E-2</v>
      </c>
      <c r="W210" s="152">
        <v>1</v>
      </c>
      <c r="X210" s="157">
        <v>0</v>
      </c>
      <c r="Y210" s="157">
        <v>0</v>
      </c>
      <c r="Z210" s="157">
        <v>0</v>
      </c>
      <c r="AA210" s="157">
        <v>0</v>
      </c>
      <c r="AB210" s="157">
        <v>0</v>
      </c>
      <c r="AC210" s="157">
        <v>0</v>
      </c>
      <c r="AD210" s="157">
        <v>0</v>
      </c>
      <c r="AE210" s="157">
        <v>0</v>
      </c>
      <c r="AF210" s="157">
        <v>0</v>
      </c>
      <c r="AG210" s="157">
        <v>0</v>
      </c>
      <c r="AH210" s="157">
        <v>0</v>
      </c>
      <c r="AI210" s="157">
        <v>0</v>
      </c>
      <c r="AJ210" s="151"/>
      <c r="AK210" s="151"/>
      <c r="AL210" s="151"/>
      <c r="AM210" s="151"/>
      <c r="AN210" s="151"/>
      <c r="AO210" s="151"/>
      <c r="AP210" s="151">
        <v>0.8</v>
      </c>
      <c r="AQ210" s="151">
        <v>0.2</v>
      </c>
      <c r="AR210" s="151"/>
      <c r="AS210" s="152">
        <v>1</v>
      </c>
      <c r="AT210" s="159">
        <v>0</v>
      </c>
      <c r="AU210" s="159">
        <v>0</v>
      </c>
      <c r="AV210" s="159">
        <v>0</v>
      </c>
      <c r="AW210" s="159">
        <v>0</v>
      </c>
      <c r="AX210" s="159">
        <v>0</v>
      </c>
      <c r="AY210" s="159">
        <v>0</v>
      </c>
      <c r="AZ210" s="159">
        <v>0</v>
      </c>
      <c r="BA210" s="159">
        <v>0</v>
      </c>
      <c r="BB210" s="159">
        <v>0</v>
      </c>
      <c r="BC210" s="159">
        <v>0</v>
      </c>
      <c r="BD210" s="160">
        <v>0</v>
      </c>
      <c r="BE210" s="160">
        <v>0</v>
      </c>
      <c r="BF210" s="160">
        <v>0</v>
      </c>
      <c r="BG210" s="160">
        <v>0</v>
      </c>
      <c r="BH210" s="160">
        <v>0</v>
      </c>
      <c r="BI210" s="151">
        <v>60122000</v>
      </c>
      <c r="BJ210" s="122"/>
      <c r="BK210" s="122"/>
      <c r="BL210" s="122"/>
      <c r="BM210" s="122"/>
      <c r="BN210" s="122"/>
      <c r="BO210" s="147">
        <f t="shared" si="266"/>
        <v>0</v>
      </c>
      <c r="BP210" s="126">
        <f t="shared" si="206"/>
        <v>0</v>
      </c>
      <c r="BQ210" s="126">
        <f t="shared" si="207"/>
        <v>0</v>
      </c>
      <c r="BR210" s="126">
        <f t="shared" si="208"/>
        <v>0</v>
      </c>
      <c r="BS210" s="126">
        <f t="shared" si="209"/>
        <v>0</v>
      </c>
      <c r="BT210" s="126">
        <f t="shared" si="210"/>
        <v>0</v>
      </c>
      <c r="BU210" s="126">
        <f t="shared" si="211"/>
        <v>0</v>
      </c>
      <c r="BV210" s="126">
        <f t="shared" si="212"/>
        <v>0</v>
      </c>
      <c r="BW210" s="126">
        <f t="shared" si="213"/>
        <v>0</v>
      </c>
      <c r="BX210" s="126">
        <f t="shared" si="214"/>
        <v>0</v>
      </c>
      <c r="BY210" s="126">
        <f t="shared" si="215"/>
        <v>0</v>
      </c>
      <c r="BZ210" s="126">
        <f t="shared" si="216"/>
        <v>0</v>
      </c>
      <c r="CA210" s="126">
        <f t="shared" si="217"/>
        <v>0</v>
      </c>
      <c r="CB210" s="126">
        <f t="shared" si="218"/>
        <v>0</v>
      </c>
      <c r="CC210" s="126">
        <f t="shared" si="219"/>
        <v>0</v>
      </c>
      <c r="CD210" s="126">
        <f t="shared" si="220"/>
        <v>0</v>
      </c>
      <c r="CE210" s="126">
        <f t="shared" si="221"/>
        <v>0</v>
      </c>
      <c r="CF210" s="126">
        <f t="shared" si="222"/>
        <v>0</v>
      </c>
      <c r="CG210" s="126">
        <f t="shared" si="223"/>
        <v>0</v>
      </c>
      <c r="CH210" s="126">
        <f t="shared" si="224"/>
        <v>0</v>
      </c>
      <c r="CI210" s="126">
        <f t="shared" si="225"/>
        <v>0</v>
      </c>
      <c r="CJ210" s="126">
        <f t="shared" si="226"/>
        <v>0</v>
      </c>
      <c r="CK210" s="126">
        <f t="shared" si="227"/>
        <v>0</v>
      </c>
      <c r="CL210" s="126">
        <f t="shared" si="228"/>
        <v>0</v>
      </c>
      <c r="CM210" s="126">
        <f t="shared" si="229"/>
        <v>0</v>
      </c>
      <c r="CN210" s="126">
        <f t="shared" si="230"/>
        <v>0</v>
      </c>
      <c r="CO210" s="126">
        <f t="shared" si="231"/>
        <v>0</v>
      </c>
      <c r="CP210" s="126">
        <f t="shared" si="232"/>
        <v>0</v>
      </c>
      <c r="CQ210" s="126">
        <f t="shared" si="233"/>
        <v>0</v>
      </c>
      <c r="CR210" s="126">
        <f t="shared" si="234"/>
        <v>0</v>
      </c>
      <c r="CS210" s="126">
        <f t="shared" si="235"/>
        <v>0</v>
      </c>
      <c r="CT210" s="126">
        <f t="shared" si="236"/>
        <v>0</v>
      </c>
      <c r="CU210" s="126">
        <f t="shared" si="237"/>
        <v>0</v>
      </c>
      <c r="CV210" s="126">
        <f t="shared" si="238"/>
        <v>0</v>
      </c>
      <c r="CW210" s="126">
        <f t="shared" si="239"/>
        <v>0</v>
      </c>
      <c r="CX210" s="126">
        <f t="shared" si="240"/>
        <v>0</v>
      </c>
      <c r="CY210" s="126">
        <f t="shared" si="241"/>
        <v>0</v>
      </c>
      <c r="CZ210" s="126">
        <f t="shared" si="242"/>
        <v>0</v>
      </c>
      <c r="DA210" s="126">
        <f t="shared" si="243"/>
        <v>0</v>
      </c>
      <c r="DB210" s="126">
        <f t="shared" si="244"/>
        <v>0</v>
      </c>
      <c r="DC210" s="126">
        <f t="shared" si="245"/>
        <v>0</v>
      </c>
      <c r="DD210" s="126">
        <f t="shared" si="246"/>
        <v>0</v>
      </c>
      <c r="DE210" s="126">
        <f t="shared" si="247"/>
        <v>0</v>
      </c>
      <c r="DF210" s="126">
        <f t="shared" si="248"/>
        <v>0</v>
      </c>
      <c r="DG210" s="126">
        <f t="shared" si="249"/>
        <v>0</v>
      </c>
      <c r="DH210" s="126">
        <f t="shared" si="250"/>
        <v>0</v>
      </c>
      <c r="DI210" s="126">
        <f t="shared" si="251"/>
        <v>0</v>
      </c>
      <c r="DJ210" s="126">
        <f t="shared" si="252"/>
        <v>0</v>
      </c>
      <c r="DK210" s="126">
        <f t="shared" si="253"/>
        <v>0</v>
      </c>
      <c r="DL210" s="126">
        <f t="shared" si="254"/>
        <v>0</v>
      </c>
      <c r="DM210" s="126">
        <f t="shared" si="255"/>
        <v>0</v>
      </c>
      <c r="DN210" s="126">
        <f t="shared" si="256"/>
        <v>0</v>
      </c>
      <c r="DO210" s="126">
        <f t="shared" si="257"/>
        <v>0</v>
      </c>
      <c r="DP210" s="126">
        <f t="shared" si="258"/>
        <v>0</v>
      </c>
      <c r="DQ210" s="126">
        <f t="shared" si="259"/>
        <v>0</v>
      </c>
      <c r="DR210" s="126">
        <f t="shared" si="260"/>
        <v>0</v>
      </c>
      <c r="DS210" s="126">
        <f t="shared" si="261"/>
        <v>0</v>
      </c>
      <c r="DT210" s="126">
        <f t="shared" si="262"/>
        <v>0</v>
      </c>
      <c r="DU210" s="126">
        <f t="shared" si="263"/>
        <v>0</v>
      </c>
      <c r="DV210" s="126">
        <f t="shared" si="264"/>
        <v>0</v>
      </c>
      <c r="DW210" s="126">
        <f t="shared" si="265"/>
        <v>0</v>
      </c>
    </row>
    <row r="211" spans="1:131" customFormat="1" ht="15" customHeight="1" x14ac:dyDescent="0.2">
      <c r="A211" s="163" t="s">
        <v>540</v>
      </c>
      <c r="B211" s="180" t="s">
        <v>476</v>
      </c>
      <c r="C211" s="180" t="s">
        <v>493</v>
      </c>
      <c r="D211" s="180" t="s">
        <v>265</v>
      </c>
      <c r="E211" s="180">
        <v>1</v>
      </c>
      <c r="F211" s="180">
        <v>20000</v>
      </c>
      <c r="G211" s="179">
        <v>-20000</v>
      </c>
      <c r="H211" s="179">
        <v>-20000</v>
      </c>
      <c r="I211" s="153"/>
      <c r="J211" s="154" t="s">
        <v>488</v>
      </c>
      <c r="K211" s="151">
        <v>8.3333333333333329E-2</v>
      </c>
      <c r="L211" s="151">
        <v>8.3333333333333329E-2</v>
      </c>
      <c r="M211" s="151">
        <v>8.3333333333333329E-2</v>
      </c>
      <c r="N211" s="151">
        <v>8.3333333333333329E-2</v>
      </c>
      <c r="O211" s="151">
        <v>8.3333333333333329E-2</v>
      </c>
      <c r="P211" s="151">
        <v>8.3333333333333329E-2</v>
      </c>
      <c r="Q211" s="151">
        <v>8.3333333333333329E-2</v>
      </c>
      <c r="R211" s="151">
        <v>8.3333333333333329E-2</v>
      </c>
      <c r="S211" s="151">
        <v>8.3333333333333329E-2</v>
      </c>
      <c r="T211" s="151">
        <v>8.3333333333333329E-2</v>
      </c>
      <c r="U211" s="151">
        <v>8.3333333333333329E-2</v>
      </c>
      <c r="V211" s="151">
        <v>8.3333333333333329E-2</v>
      </c>
      <c r="W211" s="152">
        <v>1</v>
      </c>
      <c r="X211" s="157">
        <v>-1666.6666666666665</v>
      </c>
      <c r="Y211" s="157">
        <v>-1666.6666666666665</v>
      </c>
      <c r="Z211" s="157">
        <v>-1666.6666666666665</v>
      </c>
      <c r="AA211" s="157">
        <v>-1666.6666666666665</v>
      </c>
      <c r="AB211" s="157">
        <v>-1666.6666666666665</v>
      </c>
      <c r="AC211" s="157">
        <v>-1666.6666666666665</v>
      </c>
      <c r="AD211" s="157">
        <v>-1666.6666666666665</v>
      </c>
      <c r="AE211" s="157">
        <v>-1666.6666666666665</v>
      </c>
      <c r="AF211" s="157">
        <v>-1666.6666666666665</v>
      </c>
      <c r="AG211" s="157">
        <v>-1666.6666666666665</v>
      </c>
      <c r="AH211" s="157">
        <v>-1666.6666666666665</v>
      </c>
      <c r="AI211" s="157">
        <v>-1666.6666666666665</v>
      </c>
      <c r="AJ211" s="151"/>
      <c r="AK211" s="151">
        <v>0.48686611084411352</v>
      </c>
      <c r="AL211" s="151">
        <v>0.2376642354481168</v>
      </c>
      <c r="AM211" s="151">
        <v>0.16035647405821576</v>
      </c>
      <c r="AN211" s="151">
        <v>0.11511317964955395</v>
      </c>
      <c r="AO211" s="151"/>
      <c r="AP211" s="151"/>
      <c r="AQ211" s="151"/>
      <c r="AR211" s="151"/>
      <c r="AS211" s="152">
        <v>1</v>
      </c>
      <c r="AT211" s="159">
        <v>0</v>
      </c>
      <c r="AU211" s="159">
        <v>-9737.3222168822704</v>
      </c>
      <c r="AV211" s="159">
        <v>-4753.2847089623356</v>
      </c>
      <c r="AW211" s="159">
        <v>-3207.1294811643152</v>
      </c>
      <c r="AX211" s="159">
        <v>-2302.2635929910789</v>
      </c>
      <c r="AY211" s="159">
        <v>0</v>
      </c>
      <c r="AZ211" s="159">
        <v>0</v>
      </c>
      <c r="BA211" s="159">
        <v>0</v>
      </c>
      <c r="BB211" s="159">
        <v>0</v>
      </c>
      <c r="BC211" s="159">
        <v>-20000</v>
      </c>
      <c r="BD211" s="160">
        <v>0</v>
      </c>
      <c r="BE211" s="160">
        <v>0</v>
      </c>
      <c r="BF211" s="160">
        <v>-20000</v>
      </c>
      <c r="BG211" s="160">
        <v>0</v>
      </c>
      <c r="BH211" s="160">
        <v>0</v>
      </c>
      <c r="BI211" s="151">
        <v>60122000</v>
      </c>
      <c r="BJ211" s="122"/>
      <c r="BK211" s="122"/>
      <c r="BL211" s="122"/>
      <c r="BM211" s="122"/>
      <c r="BN211" s="122"/>
      <c r="BO211" s="147">
        <f t="shared" si="266"/>
        <v>5000</v>
      </c>
      <c r="BP211" s="126">
        <f t="shared" si="206"/>
        <v>0</v>
      </c>
      <c r="BQ211" s="126">
        <f t="shared" si="207"/>
        <v>0</v>
      </c>
      <c r="BR211" s="126">
        <f t="shared" si="208"/>
        <v>-1666.6666666666665</v>
      </c>
      <c r="BS211" s="126">
        <f t="shared" si="209"/>
        <v>0</v>
      </c>
      <c r="BT211" s="126">
        <f t="shared" si="210"/>
        <v>0</v>
      </c>
      <c r="BU211" s="126">
        <f t="shared" si="211"/>
        <v>0</v>
      </c>
      <c r="BV211" s="126">
        <f t="shared" si="212"/>
        <v>0</v>
      </c>
      <c r="BW211" s="126">
        <f t="shared" si="213"/>
        <v>-3333.333333333333</v>
      </c>
      <c r="BX211" s="126">
        <f t="shared" si="214"/>
        <v>0</v>
      </c>
      <c r="BY211" s="126">
        <f t="shared" si="215"/>
        <v>0</v>
      </c>
      <c r="BZ211" s="126">
        <f t="shared" si="216"/>
        <v>0</v>
      </c>
      <c r="CA211" s="126">
        <f t="shared" si="217"/>
        <v>0</v>
      </c>
      <c r="CB211" s="126">
        <f t="shared" si="218"/>
        <v>-5000</v>
      </c>
      <c r="CC211" s="126">
        <f t="shared" si="219"/>
        <v>0</v>
      </c>
      <c r="CD211" s="126">
        <f t="shared" si="220"/>
        <v>0</v>
      </c>
      <c r="CE211" s="126">
        <f t="shared" si="221"/>
        <v>0</v>
      </c>
      <c r="CF211" s="126">
        <f t="shared" si="222"/>
        <v>0</v>
      </c>
      <c r="CG211" s="126">
        <f t="shared" si="223"/>
        <v>-6666.6666666666661</v>
      </c>
      <c r="CH211" s="126">
        <f t="shared" si="224"/>
        <v>0</v>
      </c>
      <c r="CI211" s="126">
        <f t="shared" si="225"/>
        <v>0</v>
      </c>
      <c r="CJ211" s="126">
        <f t="shared" si="226"/>
        <v>0</v>
      </c>
      <c r="CK211" s="126">
        <f t="shared" si="227"/>
        <v>0</v>
      </c>
      <c r="CL211" s="126">
        <f t="shared" si="228"/>
        <v>-8333.3333333333321</v>
      </c>
      <c r="CM211" s="126">
        <f t="shared" si="229"/>
        <v>0</v>
      </c>
      <c r="CN211" s="126">
        <f t="shared" si="230"/>
        <v>0</v>
      </c>
      <c r="CO211" s="126">
        <f t="shared" si="231"/>
        <v>0</v>
      </c>
      <c r="CP211" s="126">
        <f t="shared" si="232"/>
        <v>0</v>
      </c>
      <c r="CQ211" s="126">
        <f t="shared" si="233"/>
        <v>-9999.9999999999982</v>
      </c>
      <c r="CR211" s="126">
        <f t="shared" si="234"/>
        <v>0</v>
      </c>
      <c r="CS211" s="126">
        <f t="shared" si="235"/>
        <v>0</v>
      </c>
      <c r="CT211" s="126">
        <f t="shared" si="236"/>
        <v>0</v>
      </c>
      <c r="CU211" s="126">
        <f t="shared" si="237"/>
        <v>0</v>
      </c>
      <c r="CV211" s="126">
        <f t="shared" si="238"/>
        <v>-11666.666666666664</v>
      </c>
      <c r="CW211" s="126">
        <f t="shared" si="239"/>
        <v>0</v>
      </c>
      <c r="CX211" s="126">
        <f t="shared" si="240"/>
        <v>0</v>
      </c>
      <c r="CY211" s="126">
        <f t="shared" si="241"/>
        <v>0</v>
      </c>
      <c r="CZ211" s="126">
        <f t="shared" si="242"/>
        <v>0</v>
      </c>
      <c r="DA211" s="126">
        <f t="shared" si="243"/>
        <v>-13333.33333333333</v>
      </c>
      <c r="DB211" s="126">
        <f t="shared" si="244"/>
        <v>0</v>
      </c>
      <c r="DC211" s="126">
        <f t="shared" si="245"/>
        <v>0</v>
      </c>
      <c r="DD211" s="126">
        <f t="shared" si="246"/>
        <v>0</v>
      </c>
      <c r="DE211" s="126">
        <f t="shared" si="247"/>
        <v>0</v>
      </c>
      <c r="DF211" s="126">
        <f t="shared" si="248"/>
        <v>-14999.999999999996</v>
      </c>
      <c r="DG211" s="126">
        <f t="shared" si="249"/>
        <v>0</v>
      </c>
      <c r="DH211" s="126">
        <f t="shared" si="250"/>
        <v>0</v>
      </c>
      <c r="DI211" s="126">
        <f t="shared" si="251"/>
        <v>0</v>
      </c>
      <c r="DJ211" s="126">
        <f t="shared" si="252"/>
        <v>0</v>
      </c>
      <c r="DK211" s="126">
        <f t="shared" si="253"/>
        <v>-16666.666666666664</v>
      </c>
      <c r="DL211" s="126">
        <f t="shared" si="254"/>
        <v>0</v>
      </c>
      <c r="DM211" s="126">
        <f t="shared" si="255"/>
        <v>0</v>
      </c>
      <c r="DN211" s="126">
        <f t="shared" si="256"/>
        <v>0</v>
      </c>
      <c r="DO211" s="126">
        <f t="shared" si="257"/>
        <v>0</v>
      </c>
      <c r="DP211" s="126">
        <f t="shared" si="258"/>
        <v>-18333.333333333332</v>
      </c>
      <c r="DQ211" s="126">
        <f t="shared" si="259"/>
        <v>0</v>
      </c>
      <c r="DR211" s="126">
        <f t="shared" si="260"/>
        <v>0</v>
      </c>
      <c r="DS211" s="126">
        <f t="shared" si="261"/>
        <v>0</v>
      </c>
      <c r="DT211" s="126">
        <f t="shared" si="262"/>
        <v>0</v>
      </c>
      <c r="DU211" s="126">
        <f t="shared" si="263"/>
        <v>-20000</v>
      </c>
      <c r="DV211" s="126">
        <f t="shared" si="264"/>
        <v>0</v>
      </c>
      <c r="DW211" s="126">
        <f t="shared" si="265"/>
        <v>0</v>
      </c>
    </row>
    <row r="212" spans="1:131" customFormat="1" ht="15" customHeight="1" x14ac:dyDescent="0.2">
      <c r="A212" s="163" t="s">
        <v>540</v>
      </c>
      <c r="B212" s="180" t="s">
        <v>476</v>
      </c>
      <c r="C212" s="180" t="s">
        <v>541</v>
      </c>
      <c r="D212" s="180" t="s">
        <v>314</v>
      </c>
      <c r="E212" s="180">
        <v>15</v>
      </c>
      <c r="F212" s="180">
        <v>360</v>
      </c>
      <c r="G212" s="179">
        <v>-5400</v>
      </c>
      <c r="H212" s="179">
        <v>-5400</v>
      </c>
      <c r="I212" s="153"/>
      <c r="J212" s="154" t="s">
        <v>488</v>
      </c>
      <c r="K212" s="151">
        <v>8.3333333333333329E-2</v>
      </c>
      <c r="L212" s="151">
        <v>8.3333333333333329E-2</v>
      </c>
      <c r="M212" s="151">
        <v>8.3333333333333329E-2</v>
      </c>
      <c r="N212" s="151">
        <v>8.3333333333333329E-2</v>
      </c>
      <c r="O212" s="151">
        <v>8.3333333333333329E-2</v>
      </c>
      <c r="P212" s="151">
        <v>8.3333333333333329E-2</v>
      </c>
      <c r="Q212" s="151">
        <v>8.3333333333333329E-2</v>
      </c>
      <c r="R212" s="151">
        <v>8.3333333333333329E-2</v>
      </c>
      <c r="S212" s="151">
        <v>8.3333333333333329E-2</v>
      </c>
      <c r="T212" s="151">
        <v>8.3333333333333329E-2</v>
      </c>
      <c r="U212" s="151">
        <v>8.3333333333333329E-2</v>
      </c>
      <c r="V212" s="151">
        <v>8.3333333333333329E-2</v>
      </c>
      <c r="W212" s="152">
        <v>1</v>
      </c>
      <c r="X212" s="157">
        <v>-450</v>
      </c>
      <c r="Y212" s="157">
        <v>-450</v>
      </c>
      <c r="Z212" s="157">
        <v>-450</v>
      </c>
      <c r="AA212" s="157">
        <v>-450</v>
      </c>
      <c r="AB212" s="157">
        <v>-450</v>
      </c>
      <c r="AC212" s="157">
        <v>-450</v>
      </c>
      <c r="AD212" s="157">
        <v>-450</v>
      </c>
      <c r="AE212" s="157">
        <v>-450</v>
      </c>
      <c r="AF212" s="157">
        <v>-450</v>
      </c>
      <c r="AG212" s="157">
        <v>-450</v>
      </c>
      <c r="AH212" s="157">
        <v>-450</v>
      </c>
      <c r="AI212" s="157">
        <v>-450</v>
      </c>
      <c r="AJ212" s="151"/>
      <c r="AK212" s="151">
        <v>0.5</v>
      </c>
      <c r="AL212" s="151">
        <v>0.5</v>
      </c>
      <c r="AM212" s="151"/>
      <c r="AN212" s="151"/>
      <c r="AO212" s="151"/>
      <c r="AP212" s="151"/>
      <c r="AQ212" s="151"/>
      <c r="AR212" s="151"/>
      <c r="AS212" s="152"/>
      <c r="AT212" s="159">
        <v>0</v>
      </c>
      <c r="AU212" s="159">
        <v>-2700</v>
      </c>
      <c r="AV212" s="159">
        <v>-2700</v>
      </c>
      <c r="AW212" s="159">
        <v>0</v>
      </c>
      <c r="AX212" s="159">
        <v>0</v>
      </c>
      <c r="AY212" s="159">
        <v>0</v>
      </c>
      <c r="AZ212" s="159">
        <v>0</v>
      </c>
      <c r="BA212" s="159">
        <v>0</v>
      </c>
      <c r="BB212" s="159">
        <v>0</v>
      </c>
      <c r="BC212" s="159">
        <v>-5400</v>
      </c>
      <c r="BD212" s="160">
        <v>0</v>
      </c>
      <c r="BE212" s="160">
        <v>0</v>
      </c>
      <c r="BF212" s="160">
        <v>-5400</v>
      </c>
      <c r="BG212" s="160">
        <v>0</v>
      </c>
      <c r="BH212" s="160">
        <v>0</v>
      </c>
      <c r="BI212" s="151">
        <v>60122000</v>
      </c>
      <c r="BJ212" s="122"/>
      <c r="BK212" s="122"/>
      <c r="BL212" s="122"/>
      <c r="BM212" s="122"/>
      <c r="BN212" s="122"/>
      <c r="BO212" s="147">
        <f t="shared" si="266"/>
        <v>1350</v>
      </c>
      <c r="BP212" s="126">
        <f t="shared" si="206"/>
        <v>0</v>
      </c>
      <c r="BQ212" s="126">
        <f t="shared" si="207"/>
        <v>0</v>
      </c>
      <c r="BR212" s="126">
        <f t="shared" si="208"/>
        <v>-450</v>
      </c>
      <c r="BS212" s="126">
        <f t="shared" si="209"/>
        <v>0</v>
      </c>
      <c r="BT212" s="126">
        <f t="shared" si="210"/>
        <v>0</v>
      </c>
      <c r="BU212" s="126">
        <f t="shared" si="211"/>
        <v>0</v>
      </c>
      <c r="BV212" s="126">
        <f t="shared" si="212"/>
        <v>0</v>
      </c>
      <c r="BW212" s="126">
        <f t="shared" si="213"/>
        <v>-900</v>
      </c>
      <c r="BX212" s="126">
        <f t="shared" si="214"/>
        <v>0</v>
      </c>
      <c r="BY212" s="126">
        <f t="shared" si="215"/>
        <v>0</v>
      </c>
      <c r="BZ212" s="126">
        <f t="shared" si="216"/>
        <v>0</v>
      </c>
      <c r="CA212" s="126">
        <f t="shared" si="217"/>
        <v>0</v>
      </c>
      <c r="CB212" s="126">
        <f t="shared" si="218"/>
        <v>-1350</v>
      </c>
      <c r="CC212" s="126">
        <f t="shared" si="219"/>
        <v>0</v>
      </c>
      <c r="CD212" s="126">
        <f t="shared" si="220"/>
        <v>0</v>
      </c>
      <c r="CE212" s="126">
        <f t="shared" si="221"/>
        <v>0</v>
      </c>
      <c r="CF212" s="126">
        <f t="shared" si="222"/>
        <v>0</v>
      </c>
      <c r="CG212" s="126">
        <f t="shared" si="223"/>
        <v>-1800</v>
      </c>
      <c r="CH212" s="126">
        <f t="shared" si="224"/>
        <v>0</v>
      </c>
      <c r="CI212" s="126">
        <f t="shared" si="225"/>
        <v>0</v>
      </c>
      <c r="CJ212" s="126">
        <f t="shared" si="226"/>
        <v>0</v>
      </c>
      <c r="CK212" s="126">
        <f t="shared" si="227"/>
        <v>0</v>
      </c>
      <c r="CL212" s="126">
        <f t="shared" si="228"/>
        <v>-2250</v>
      </c>
      <c r="CM212" s="126">
        <f t="shared" si="229"/>
        <v>0</v>
      </c>
      <c r="CN212" s="126">
        <f t="shared" si="230"/>
        <v>0</v>
      </c>
      <c r="CO212" s="126">
        <f t="shared" si="231"/>
        <v>0</v>
      </c>
      <c r="CP212" s="126">
        <f t="shared" si="232"/>
        <v>0</v>
      </c>
      <c r="CQ212" s="126">
        <f t="shared" si="233"/>
        <v>-2700</v>
      </c>
      <c r="CR212" s="126">
        <f t="shared" si="234"/>
        <v>0</v>
      </c>
      <c r="CS212" s="126">
        <f t="shared" si="235"/>
        <v>0</v>
      </c>
      <c r="CT212" s="126">
        <f t="shared" si="236"/>
        <v>0</v>
      </c>
      <c r="CU212" s="126">
        <f t="shared" si="237"/>
        <v>0</v>
      </c>
      <c r="CV212" s="126">
        <f t="shared" si="238"/>
        <v>-3150</v>
      </c>
      <c r="CW212" s="126">
        <f t="shared" si="239"/>
        <v>0</v>
      </c>
      <c r="CX212" s="126">
        <f t="shared" si="240"/>
        <v>0</v>
      </c>
      <c r="CY212" s="126">
        <f t="shared" si="241"/>
        <v>0</v>
      </c>
      <c r="CZ212" s="126">
        <f t="shared" si="242"/>
        <v>0</v>
      </c>
      <c r="DA212" s="126">
        <f t="shared" si="243"/>
        <v>-3600</v>
      </c>
      <c r="DB212" s="126">
        <f t="shared" si="244"/>
        <v>0</v>
      </c>
      <c r="DC212" s="126">
        <f t="shared" si="245"/>
        <v>0</v>
      </c>
      <c r="DD212" s="126">
        <f t="shared" si="246"/>
        <v>0</v>
      </c>
      <c r="DE212" s="126">
        <f t="shared" si="247"/>
        <v>0</v>
      </c>
      <c r="DF212" s="126">
        <f t="shared" si="248"/>
        <v>-4050</v>
      </c>
      <c r="DG212" s="126">
        <f t="shared" si="249"/>
        <v>0</v>
      </c>
      <c r="DH212" s="126">
        <f t="shared" si="250"/>
        <v>0</v>
      </c>
      <c r="DI212" s="126">
        <f t="shared" si="251"/>
        <v>0</v>
      </c>
      <c r="DJ212" s="126">
        <f t="shared" si="252"/>
        <v>0</v>
      </c>
      <c r="DK212" s="126">
        <f t="shared" si="253"/>
        <v>-4500</v>
      </c>
      <c r="DL212" s="126">
        <f t="shared" si="254"/>
        <v>0</v>
      </c>
      <c r="DM212" s="126">
        <f t="shared" si="255"/>
        <v>0</v>
      </c>
      <c r="DN212" s="126">
        <f t="shared" si="256"/>
        <v>0</v>
      </c>
      <c r="DO212" s="126">
        <f t="shared" si="257"/>
        <v>0</v>
      </c>
      <c r="DP212" s="126">
        <f t="shared" si="258"/>
        <v>-4950</v>
      </c>
      <c r="DQ212" s="126">
        <f t="shared" si="259"/>
        <v>0</v>
      </c>
      <c r="DR212" s="126">
        <f t="shared" si="260"/>
        <v>0</v>
      </c>
      <c r="DS212" s="126">
        <f t="shared" si="261"/>
        <v>0</v>
      </c>
      <c r="DT212" s="126">
        <f t="shared" si="262"/>
        <v>0</v>
      </c>
      <c r="DU212" s="126">
        <f t="shared" si="263"/>
        <v>-5400</v>
      </c>
      <c r="DV212" s="126">
        <f t="shared" si="264"/>
        <v>0</v>
      </c>
      <c r="DW212" s="126">
        <f t="shared" si="265"/>
        <v>0</v>
      </c>
    </row>
    <row r="213" spans="1:131" customFormat="1" ht="15" customHeight="1" x14ac:dyDescent="0.2">
      <c r="A213" s="163" t="s">
        <v>540</v>
      </c>
      <c r="B213" s="180" t="s">
        <v>476</v>
      </c>
      <c r="C213" s="180" t="s">
        <v>542</v>
      </c>
      <c r="D213" s="180" t="s">
        <v>314</v>
      </c>
      <c r="E213" s="180">
        <v>25</v>
      </c>
      <c r="F213" s="180">
        <v>100</v>
      </c>
      <c r="G213" s="179">
        <v>-2500</v>
      </c>
      <c r="H213" s="179">
        <v>-2500</v>
      </c>
      <c r="I213" s="153"/>
      <c r="J213" s="154" t="s">
        <v>488</v>
      </c>
      <c r="K213" s="151">
        <v>8.3333333333333329E-2</v>
      </c>
      <c r="L213" s="151">
        <v>8.3333333333333329E-2</v>
      </c>
      <c r="M213" s="151">
        <v>8.3333333333333329E-2</v>
      </c>
      <c r="N213" s="151">
        <v>8.3333333333333329E-2</v>
      </c>
      <c r="O213" s="151">
        <v>8.3333333333333329E-2</v>
      </c>
      <c r="P213" s="151">
        <v>8.3333333333333329E-2</v>
      </c>
      <c r="Q213" s="151">
        <v>8.3333333333333329E-2</v>
      </c>
      <c r="R213" s="151">
        <v>8.3333333333333329E-2</v>
      </c>
      <c r="S213" s="151">
        <v>8.3333333333333329E-2</v>
      </c>
      <c r="T213" s="151">
        <v>8.3333333333333329E-2</v>
      </c>
      <c r="U213" s="151">
        <v>8.3333333333333329E-2</v>
      </c>
      <c r="V213" s="151">
        <v>8.3333333333333329E-2</v>
      </c>
      <c r="W213" s="152">
        <v>1</v>
      </c>
      <c r="X213" s="157">
        <v>-208.33333333333331</v>
      </c>
      <c r="Y213" s="157">
        <v>-208.33333333333331</v>
      </c>
      <c r="Z213" s="157">
        <v>-208.33333333333331</v>
      </c>
      <c r="AA213" s="157">
        <v>-208.33333333333331</v>
      </c>
      <c r="AB213" s="157">
        <v>-208.33333333333331</v>
      </c>
      <c r="AC213" s="157">
        <v>-208.33333333333331</v>
      </c>
      <c r="AD213" s="157">
        <v>-208.33333333333331</v>
      </c>
      <c r="AE213" s="157">
        <v>-208.33333333333331</v>
      </c>
      <c r="AF213" s="157">
        <v>-208.33333333333331</v>
      </c>
      <c r="AG213" s="157">
        <v>-208.33333333333331</v>
      </c>
      <c r="AH213" s="157">
        <v>-208.33333333333331</v>
      </c>
      <c r="AI213" s="157">
        <v>-208.33333333333331</v>
      </c>
      <c r="AJ213" s="151"/>
      <c r="AK213" s="151">
        <v>0.33333333333333331</v>
      </c>
      <c r="AL213" s="151">
        <v>0.33333333333333331</v>
      </c>
      <c r="AM213" s="151">
        <v>0.33333333333333331</v>
      </c>
      <c r="AN213" s="151"/>
      <c r="AO213" s="151"/>
      <c r="AP213" s="151"/>
      <c r="AQ213" s="151"/>
      <c r="AR213" s="151"/>
      <c r="AS213" s="152"/>
      <c r="AT213" s="159">
        <v>0</v>
      </c>
      <c r="AU213" s="159">
        <v>-833.33333333333326</v>
      </c>
      <c r="AV213" s="159">
        <v>-833.33333333333326</v>
      </c>
      <c r="AW213" s="159">
        <v>-833.33333333333326</v>
      </c>
      <c r="AX213" s="159">
        <v>0</v>
      </c>
      <c r="AY213" s="159">
        <v>0</v>
      </c>
      <c r="AZ213" s="159">
        <v>0</v>
      </c>
      <c r="BA213" s="159">
        <v>0</v>
      </c>
      <c r="BB213" s="159">
        <v>0</v>
      </c>
      <c r="BC213" s="159">
        <v>-2500</v>
      </c>
      <c r="BD213" s="160">
        <v>0</v>
      </c>
      <c r="BE213" s="160">
        <v>0</v>
      </c>
      <c r="BF213" s="160">
        <v>-2500</v>
      </c>
      <c r="BG213" s="160">
        <v>0</v>
      </c>
      <c r="BH213" s="160">
        <v>0</v>
      </c>
      <c r="BI213" s="151">
        <v>60122000</v>
      </c>
      <c r="BJ213" s="122"/>
      <c r="BK213" s="122"/>
      <c r="BL213" s="122"/>
      <c r="BM213" s="122"/>
      <c r="BN213" s="122"/>
      <c r="BO213" s="147">
        <f t="shared" si="266"/>
        <v>625</v>
      </c>
      <c r="BP213" s="126">
        <f t="shared" si="206"/>
        <v>0</v>
      </c>
      <c r="BQ213" s="126">
        <f t="shared" si="207"/>
        <v>0</v>
      </c>
      <c r="BR213" s="126">
        <f t="shared" si="208"/>
        <v>-208.33333333333331</v>
      </c>
      <c r="BS213" s="126">
        <f t="shared" si="209"/>
        <v>0</v>
      </c>
      <c r="BT213" s="126">
        <f t="shared" si="210"/>
        <v>0</v>
      </c>
      <c r="BU213" s="126">
        <f t="shared" si="211"/>
        <v>0</v>
      </c>
      <c r="BV213" s="126">
        <f t="shared" si="212"/>
        <v>0</v>
      </c>
      <c r="BW213" s="126">
        <f t="shared" si="213"/>
        <v>-416.66666666666663</v>
      </c>
      <c r="BX213" s="126">
        <f t="shared" si="214"/>
        <v>0</v>
      </c>
      <c r="BY213" s="126">
        <f t="shared" si="215"/>
        <v>0</v>
      </c>
      <c r="BZ213" s="126">
        <f t="shared" si="216"/>
        <v>0</v>
      </c>
      <c r="CA213" s="126">
        <f t="shared" si="217"/>
        <v>0</v>
      </c>
      <c r="CB213" s="126">
        <f t="shared" si="218"/>
        <v>-625</v>
      </c>
      <c r="CC213" s="126">
        <f t="shared" si="219"/>
        <v>0</v>
      </c>
      <c r="CD213" s="126">
        <f t="shared" si="220"/>
        <v>0</v>
      </c>
      <c r="CE213" s="126">
        <f t="shared" si="221"/>
        <v>0</v>
      </c>
      <c r="CF213" s="126">
        <f t="shared" si="222"/>
        <v>0</v>
      </c>
      <c r="CG213" s="126">
        <f t="shared" si="223"/>
        <v>-833.33333333333326</v>
      </c>
      <c r="CH213" s="126">
        <f t="shared" si="224"/>
        <v>0</v>
      </c>
      <c r="CI213" s="126">
        <f t="shared" si="225"/>
        <v>0</v>
      </c>
      <c r="CJ213" s="126">
        <f t="shared" si="226"/>
        <v>0</v>
      </c>
      <c r="CK213" s="126">
        <f t="shared" si="227"/>
        <v>0</v>
      </c>
      <c r="CL213" s="126">
        <f t="shared" si="228"/>
        <v>-1041.6666666666665</v>
      </c>
      <c r="CM213" s="126">
        <f t="shared" si="229"/>
        <v>0</v>
      </c>
      <c r="CN213" s="126">
        <f t="shared" si="230"/>
        <v>0</v>
      </c>
      <c r="CO213" s="126">
        <f t="shared" si="231"/>
        <v>0</v>
      </c>
      <c r="CP213" s="126">
        <f t="shared" si="232"/>
        <v>0</v>
      </c>
      <c r="CQ213" s="126">
        <f t="shared" si="233"/>
        <v>-1249.9999999999998</v>
      </c>
      <c r="CR213" s="126">
        <f t="shared" si="234"/>
        <v>0</v>
      </c>
      <c r="CS213" s="126">
        <f t="shared" si="235"/>
        <v>0</v>
      </c>
      <c r="CT213" s="126">
        <f t="shared" si="236"/>
        <v>0</v>
      </c>
      <c r="CU213" s="126">
        <f t="shared" si="237"/>
        <v>0</v>
      </c>
      <c r="CV213" s="126">
        <f t="shared" si="238"/>
        <v>-1458.333333333333</v>
      </c>
      <c r="CW213" s="126">
        <f t="shared" si="239"/>
        <v>0</v>
      </c>
      <c r="CX213" s="126">
        <f t="shared" si="240"/>
        <v>0</v>
      </c>
      <c r="CY213" s="126">
        <f t="shared" si="241"/>
        <v>0</v>
      </c>
      <c r="CZ213" s="126">
        <f t="shared" si="242"/>
        <v>0</v>
      </c>
      <c r="DA213" s="126">
        <f t="shared" si="243"/>
        <v>-1666.6666666666663</v>
      </c>
      <c r="DB213" s="126">
        <f t="shared" si="244"/>
        <v>0</v>
      </c>
      <c r="DC213" s="126">
        <f t="shared" si="245"/>
        <v>0</v>
      </c>
      <c r="DD213" s="126">
        <f t="shared" si="246"/>
        <v>0</v>
      </c>
      <c r="DE213" s="126">
        <f t="shared" si="247"/>
        <v>0</v>
      </c>
      <c r="DF213" s="126">
        <f t="shared" si="248"/>
        <v>-1874.9999999999995</v>
      </c>
      <c r="DG213" s="126">
        <f t="shared" si="249"/>
        <v>0</v>
      </c>
      <c r="DH213" s="126">
        <f t="shared" si="250"/>
        <v>0</v>
      </c>
      <c r="DI213" s="126">
        <f t="shared" si="251"/>
        <v>0</v>
      </c>
      <c r="DJ213" s="126">
        <f t="shared" si="252"/>
        <v>0</v>
      </c>
      <c r="DK213" s="126">
        <f t="shared" si="253"/>
        <v>-2083.333333333333</v>
      </c>
      <c r="DL213" s="126">
        <f t="shared" si="254"/>
        <v>0</v>
      </c>
      <c r="DM213" s="126">
        <f t="shared" si="255"/>
        <v>0</v>
      </c>
      <c r="DN213" s="126">
        <f t="shared" si="256"/>
        <v>0</v>
      </c>
      <c r="DO213" s="126">
        <f t="shared" si="257"/>
        <v>0</v>
      </c>
      <c r="DP213" s="126">
        <f t="shared" si="258"/>
        <v>-2291.6666666666665</v>
      </c>
      <c r="DQ213" s="126">
        <f t="shared" si="259"/>
        <v>0</v>
      </c>
      <c r="DR213" s="126">
        <f t="shared" si="260"/>
        <v>0</v>
      </c>
      <c r="DS213" s="126">
        <f t="shared" si="261"/>
        <v>0</v>
      </c>
      <c r="DT213" s="126">
        <f t="shared" si="262"/>
        <v>0</v>
      </c>
      <c r="DU213" s="126">
        <f t="shared" si="263"/>
        <v>-2500</v>
      </c>
      <c r="DV213" s="126">
        <f t="shared" si="264"/>
        <v>0</v>
      </c>
      <c r="DW213" s="126">
        <f t="shared" si="265"/>
        <v>0</v>
      </c>
    </row>
    <row r="214" spans="1:131" customFormat="1" ht="15" customHeight="1" x14ac:dyDescent="0.2">
      <c r="A214" s="163" t="s">
        <v>540</v>
      </c>
      <c r="B214" s="180" t="s">
        <v>476</v>
      </c>
      <c r="C214" s="180" t="s">
        <v>543</v>
      </c>
      <c r="D214" s="180" t="s">
        <v>265</v>
      </c>
      <c r="E214" s="180">
        <v>1</v>
      </c>
      <c r="F214" s="180">
        <v>600</v>
      </c>
      <c r="G214" s="179">
        <v>-600</v>
      </c>
      <c r="H214" s="179">
        <v>-600</v>
      </c>
      <c r="I214" s="153"/>
      <c r="J214" s="154" t="s">
        <v>488</v>
      </c>
      <c r="K214" s="151">
        <v>8.3333333333333329E-2</v>
      </c>
      <c r="L214" s="151">
        <v>8.3333333333333329E-2</v>
      </c>
      <c r="M214" s="151">
        <v>8.3333333333333329E-2</v>
      </c>
      <c r="N214" s="151">
        <v>8.3333333333333329E-2</v>
      </c>
      <c r="O214" s="151">
        <v>8.3333333333333329E-2</v>
      </c>
      <c r="P214" s="151">
        <v>8.3333333333333329E-2</v>
      </c>
      <c r="Q214" s="151">
        <v>8.3333333333333329E-2</v>
      </c>
      <c r="R214" s="151">
        <v>8.3333333333333329E-2</v>
      </c>
      <c r="S214" s="151">
        <v>8.3333333333333329E-2</v>
      </c>
      <c r="T214" s="151">
        <v>8.3333333333333329E-2</v>
      </c>
      <c r="U214" s="151">
        <v>8.3333333333333329E-2</v>
      </c>
      <c r="V214" s="151">
        <v>8.3333333333333329E-2</v>
      </c>
      <c r="W214" s="152">
        <v>1</v>
      </c>
      <c r="X214" s="157">
        <v>-50</v>
      </c>
      <c r="Y214" s="157">
        <v>-50</v>
      </c>
      <c r="Z214" s="157">
        <v>-50</v>
      </c>
      <c r="AA214" s="157">
        <v>-50</v>
      </c>
      <c r="AB214" s="157">
        <v>-50</v>
      </c>
      <c r="AC214" s="157">
        <v>-50</v>
      </c>
      <c r="AD214" s="157">
        <v>-50</v>
      </c>
      <c r="AE214" s="157">
        <v>-50</v>
      </c>
      <c r="AF214" s="157">
        <v>-50</v>
      </c>
      <c r="AG214" s="157">
        <v>-50</v>
      </c>
      <c r="AH214" s="157">
        <v>-50</v>
      </c>
      <c r="AI214" s="157">
        <v>-50</v>
      </c>
      <c r="AJ214" s="151"/>
      <c r="AK214" s="151"/>
      <c r="AL214" s="151"/>
      <c r="AM214" s="151"/>
      <c r="AN214" s="151">
        <v>1</v>
      </c>
      <c r="AO214" s="151"/>
      <c r="AP214" s="151"/>
      <c r="AQ214" s="151"/>
      <c r="AR214" s="151"/>
      <c r="AS214" s="152"/>
      <c r="AT214" s="159">
        <v>0</v>
      </c>
      <c r="AU214" s="159">
        <v>0</v>
      </c>
      <c r="AV214" s="159">
        <v>0</v>
      </c>
      <c r="AW214" s="159">
        <v>0</v>
      </c>
      <c r="AX214" s="159">
        <v>-600</v>
      </c>
      <c r="AY214" s="159">
        <v>0</v>
      </c>
      <c r="AZ214" s="159">
        <v>0</v>
      </c>
      <c r="BA214" s="159">
        <v>0</v>
      </c>
      <c r="BB214" s="159">
        <v>0</v>
      </c>
      <c r="BC214" s="159">
        <v>-600</v>
      </c>
      <c r="BD214" s="160">
        <v>0</v>
      </c>
      <c r="BE214" s="160">
        <v>0</v>
      </c>
      <c r="BF214" s="160">
        <v>-600</v>
      </c>
      <c r="BG214" s="160">
        <v>0</v>
      </c>
      <c r="BH214" s="160">
        <v>0</v>
      </c>
      <c r="BI214" s="151">
        <v>60122000</v>
      </c>
      <c r="BJ214" s="122" t="s">
        <v>868</v>
      </c>
      <c r="BK214" s="122"/>
      <c r="BL214" s="122"/>
      <c r="BM214" s="122"/>
      <c r="BN214" s="122"/>
      <c r="BO214" s="147">
        <f t="shared" si="266"/>
        <v>150</v>
      </c>
      <c r="BP214" s="126">
        <f t="shared" si="206"/>
        <v>0</v>
      </c>
      <c r="BQ214" s="126">
        <f t="shared" si="207"/>
        <v>0</v>
      </c>
      <c r="BR214" s="126">
        <f t="shared" si="208"/>
        <v>-50</v>
      </c>
      <c r="BS214" s="126">
        <f t="shared" si="209"/>
        <v>0</v>
      </c>
      <c r="BT214" s="126">
        <f t="shared" si="210"/>
        <v>0</v>
      </c>
      <c r="BU214" s="126">
        <f t="shared" si="211"/>
        <v>0</v>
      </c>
      <c r="BV214" s="126">
        <f t="shared" si="212"/>
        <v>0</v>
      </c>
      <c r="BW214" s="126">
        <f t="shared" si="213"/>
        <v>-100</v>
      </c>
      <c r="BX214" s="126">
        <f t="shared" si="214"/>
        <v>0</v>
      </c>
      <c r="BY214" s="126">
        <f t="shared" si="215"/>
        <v>0</v>
      </c>
      <c r="BZ214" s="126">
        <f t="shared" si="216"/>
        <v>0</v>
      </c>
      <c r="CA214" s="126">
        <f t="shared" si="217"/>
        <v>0</v>
      </c>
      <c r="CB214" s="126">
        <f t="shared" si="218"/>
        <v>-150</v>
      </c>
      <c r="CC214" s="126">
        <f t="shared" si="219"/>
        <v>0</v>
      </c>
      <c r="CD214" s="126">
        <f t="shared" si="220"/>
        <v>0</v>
      </c>
      <c r="CE214" s="126">
        <f t="shared" si="221"/>
        <v>0</v>
      </c>
      <c r="CF214" s="126">
        <f t="shared" si="222"/>
        <v>0</v>
      </c>
      <c r="CG214" s="126">
        <f t="shared" si="223"/>
        <v>-200</v>
      </c>
      <c r="CH214" s="126">
        <f t="shared" si="224"/>
        <v>0</v>
      </c>
      <c r="CI214" s="126">
        <f t="shared" si="225"/>
        <v>0</v>
      </c>
      <c r="CJ214" s="126">
        <f t="shared" si="226"/>
        <v>0</v>
      </c>
      <c r="CK214" s="126">
        <f t="shared" si="227"/>
        <v>0</v>
      </c>
      <c r="CL214" s="126">
        <f t="shared" si="228"/>
        <v>-250</v>
      </c>
      <c r="CM214" s="126">
        <f t="shared" si="229"/>
        <v>0</v>
      </c>
      <c r="CN214" s="126">
        <f t="shared" si="230"/>
        <v>0</v>
      </c>
      <c r="CO214" s="126">
        <f t="shared" si="231"/>
        <v>0</v>
      </c>
      <c r="CP214" s="126">
        <f t="shared" si="232"/>
        <v>0</v>
      </c>
      <c r="CQ214" s="126">
        <f t="shared" si="233"/>
        <v>-300</v>
      </c>
      <c r="CR214" s="126">
        <f t="shared" si="234"/>
        <v>0</v>
      </c>
      <c r="CS214" s="126">
        <f t="shared" si="235"/>
        <v>0</v>
      </c>
      <c r="CT214" s="126">
        <f t="shared" si="236"/>
        <v>0</v>
      </c>
      <c r="CU214" s="126">
        <f t="shared" si="237"/>
        <v>0</v>
      </c>
      <c r="CV214" s="126">
        <f t="shared" si="238"/>
        <v>-350</v>
      </c>
      <c r="CW214" s="126">
        <f t="shared" si="239"/>
        <v>0</v>
      </c>
      <c r="CX214" s="126">
        <f t="shared" si="240"/>
        <v>0</v>
      </c>
      <c r="CY214" s="126">
        <f t="shared" si="241"/>
        <v>0</v>
      </c>
      <c r="CZ214" s="126">
        <f t="shared" si="242"/>
        <v>0</v>
      </c>
      <c r="DA214" s="126">
        <f t="shared" si="243"/>
        <v>-400</v>
      </c>
      <c r="DB214" s="126">
        <f t="shared" si="244"/>
        <v>0</v>
      </c>
      <c r="DC214" s="126">
        <f t="shared" si="245"/>
        <v>0</v>
      </c>
      <c r="DD214" s="126">
        <f t="shared" si="246"/>
        <v>0</v>
      </c>
      <c r="DE214" s="126">
        <f t="shared" si="247"/>
        <v>0</v>
      </c>
      <c r="DF214" s="126">
        <f t="shared" si="248"/>
        <v>-450</v>
      </c>
      <c r="DG214" s="126">
        <f t="shared" si="249"/>
        <v>0</v>
      </c>
      <c r="DH214" s="126">
        <f t="shared" si="250"/>
        <v>0</v>
      </c>
      <c r="DI214" s="126">
        <f t="shared" si="251"/>
        <v>0</v>
      </c>
      <c r="DJ214" s="126">
        <f t="shared" si="252"/>
        <v>0</v>
      </c>
      <c r="DK214" s="126">
        <f t="shared" si="253"/>
        <v>-500</v>
      </c>
      <c r="DL214" s="126">
        <f t="shared" si="254"/>
        <v>0</v>
      </c>
      <c r="DM214" s="126">
        <f t="shared" si="255"/>
        <v>0</v>
      </c>
      <c r="DN214" s="126">
        <f t="shared" si="256"/>
        <v>0</v>
      </c>
      <c r="DO214" s="126">
        <f t="shared" si="257"/>
        <v>0</v>
      </c>
      <c r="DP214" s="126">
        <f t="shared" si="258"/>
        <v>-550</v>
      </c>
      <c r="DQ214" s="126">
        <f t="shared" si="259"/>
        <v>0</v>
      </c>
      <c r="DR214" s="126">
        <f t="shared" si="260"/>
        <v>0</v>
      </c>
      <c r="DS214" s="126">
        <f t="shared" si="261"/>
        <v>0</v>
      </c>
      <c r="DT214" s="126">
        <f t="shared" si="262"/>
        <v>0</v>
      </c>
      <c r="DU214" s="126">
        <f t="shared" si="263"/>
        <v>-600</v>
      </c>
      <c r="DV214" s="126">
        <f t="shared" si="264"/>
        <v>0</v>
      </c>
      <c r="DW214" s="126">
        <f t="shared" si="265"/>
        <v>0</v>
      </c>
    </row>
    <row r="215" spans="1:131" customFormat="1" ht="15" customHeight="1" x14ac:dyDescent="0.2">
      <c r="A215" s="163" t="s">
        <v>540</v>
      </c>
      <c r="B215" s="180" t="s">
        <v>476</v>
      </c>
      <c r="C215" s="180" t="s">
        <v>544</v>
      </c>
      <c r="D215" s="180" t="s">
        <v>314</v>
      </c>
      <c r="E215" s="180">
        <v>1</v>
      </c>
      <c r="F215" s="180">
        <v>600</v>
      </c>
      <c r="G215" s="179">
        <v>-600</v>
      </c>
      <c r="H215" s="179">
        <v>-600</v>
      </c>
      <c r="I215" s="153"/>
      <c r="J215" s="154" t="s">
        <v>488</v>
      </c>
      <c r="K215" s="151"/>
      <c r="L215" s="151"/>
      <c r="M215" s="151"/>
      <c r="N215" s="151"/>
      <c r="O215" s="151"/>
      <c r="P215" s="151">
        <v>1</v>
      </c>
      <c r="Q215" s="151"/>
      <c r="R215" s="151"/>
      <c r="S215" s="151"/>
      <c r="T215" s="151"/>
      <c r="U215" s="151"/>
      <c r="V215" s="151"/>
      <c r="W215" s="152">
        <v>1</v>
      </c>
      <c r="X215" s="157">
        <v>0</v>
      </c>
      <c r="Y215" s="157">
        <v>0</v>
      </c>
      <c r="Z215" s="157">
        <v>0</v>
      </c>
      <c r="AA215" s="157">
        <v>0</v>
      </c>
      <c r="AB215" s="157">
        <v>0</v>
      </c>
      <c r="AC215" s="157">
        <v>-600</v>
      </c>
      <c r="AD215" s="157">
        <v>0</v>
      </c>
      <c r="AE215" s="157">
        <v>0</v>
      </c>
      <c r="AF215" s="157">
        <v>0</v>
      </c>
      <c r="AG215" s="157">
        <v>0</v>
      </c>
      <c r="AH215" s="157">
        <v>0</v>
      </c>
      <c r="AI215" s="157">
        <v>0</v>
      </c>
      <c r="AJ215" s="151"/>
      <c r="AK215" s="151"/>
      <c r="AL215" s="151"/>
      <c r="AM215" s="151">
        <v>1</v>
      </c>
      <c r="AN215" s="151"/>
      <c r="AO215" s="151"/>
      <c r="AP215" s="151"/>
      <c r="AQ215" s="151"/>
      <c r="AR215" s="151"/>
      <c r="AS215" s="152"/>
      <c r="AT215" s="159">
        <v>0</v>
      </c>
      <c r="AU215" s="159">
        <v>0</v>
      </c>
      <c r="AV215" s="159">
        <v>0</v>
      </c>
      <c r="AW215" s="159">
        <v>-600</v>
      </c>
      <c r="AX215" s="159">
        <v>0</v>
      </c>
      <c r="AY215" s="159">
        <v>0</v>
      </c>
      <c r="AZ215" s="159">
        <v>0</v>
      </c>
      <c r="BA215" s="159">
        <v>0</v>
      </c>
      <c r="BB215" s="159">
        <v>0</v>
      </c>
      <c r="BC215" s="159">
        <v>-600</v>
      </c>
      <c r="BD215" s="160">
        <v>0</v>
      </c>
      <c r="BE215" s="160">
        <v>0</v>
      </c>
      <c r="BF215" s="160">
        <v>-600</v>
      </c>
      <c r="BG215" s="160">
        <v>0</v>
      </c>
      <c r="BH215" s="160">
        <v>0</v>
      </c>
      <c r="BI215" s="151">
        <v>60122000</v>
      </c>
      <c r="BJ215" s="122" t="s">
        <v>860</v>
      </c>
      <c r="BK215" s="122"/>
      <c r="BL215" s="122"/>
      <c r="BM215" s="122"/>
      <c r="BN215" s="122"/>
      <c r="BO215" s="147">
        <f t="shared" si="266"/>
        <v>0</v>
      </c>
      <c r="BP215" s="126">
        <f t="shared" si="206"/>
        <v>0</v>
      </c>
      <c r="BQ215" s="126">
        <f t="shared" si="207"/>
        <v>0</v>
      </c>
      <c r="BR215" s="126">
        <f t="shared" si="208"/>
        <v>0</v>
      </c>
      <c r="BS215" s="126">
        <f t="shared" si="209"/>
        <v>0</v>
      </c>
      <c r="BT215" s="126">
        <f t="shared" si="210"/>
        <v>0</v>
      </c>
      <c r="BU215" s="126">
        <f t="shared" si="211"/>
        <v>0</v>
      </c>
      <c r="BV215" s="126">
        <f t="shared" si="212"/>
        <v>0</v>
      </c>
      <c r="BW215" s="126">
        <f t="shared" si="213"/>
        <v>0</v>
      </c>
      <c r="BX215" s="126">
        <f t="shared" si="214"/>
        <v>0</v>
      </c>
      <c r="BY215" s="126">
        <f t="shared" si="215"/>
        <v>0</v>
      </c>
      <c r="BZ215" s="126">
        <f t="shared" si="216"/>
        <v>0</v>
      </c>
      <c r="CA215" s="126">
        <f t="shared" si="217"/>
        <v>0</v>
      </c>
      <c r="CB215" s="126">
        <f t="shared" si="218"/>
        <v>0</v>
      </c>
      <c r="CC215" s="126">
        <f t="shared" si="219"/>
        <v>0</v>
      </c>
      <c r="CD215" s="126">
        <f t="shared" si="220"/>
        <v>0</v>
      </c>
      <c r="CE215" s="126">
        <f t="shared" si="221"/>
        <v>0</v>
      </c>
      <c r="CF215" s="126">
        <f t="shared" si="222"/>
        <v>0</v>
      </c>
      <c r="CG215" s="126">
        <f t="shared" si="223"/>
        <v>0</v>
      </c>
      <c r="CH215" s="126">
        <f t="shared" si="224"/>
        <v>0</v>
      </c>
      <c r="CI215" s="126">
        <f t="shared" si="225"/>
        <v>0</v>
      </c>
      <c r="CJ215" s="126">
        <f t="shared" si="226"/>
        <v>0</v>
      </c>
      <c r="CK215" s="126">
        <f t="shared" si="227"/>
        <v>0</v>
      </c>
      <c r="CL215" s="126">
        <f t="shared" si="228"/>
        <v>0</v>
      </c>
      <c r="CM215" s="126">
        <f t="shared" si="229"/>
        <v>0</v>
      </c>
      <c r="CN215" s="126">
        <f t="shared" si="230"/>
        <v>0</v>
      </c>
      <c r="CO215" s="126">
        <f t="shared" si="231"/>
        <v>0</v>
      </c>
      <c r="CP215" s="126">
        <f t="shared" si="232"/>
        <v>0</v>
      </c>
      <c r="CQ215" s="126">
        <f t="shared" si="233"/>
        <v>-600</v>
      </c>
      <c r="CR215" s="126">
        <f t="shared" si="234"/>
        <v>0</v>
      </c>
      <c r="CS215" s="126">
        <f t="shared" si="235"/>
        <v>0</v>
      </c>
      <c r="CT215" s="126">
        <f t="shared" si="236"/>
        <v>0</v>
      </c>
      <c r="CU215" s="126">
        <f t="shared" si="237"/>
        <v>0</v>
      </c>
      <c r="CV215" s="126">
        <f t="shared" si="238"/>
        <v>-600</v>
      </c>
      <c r="CW215" s="126">
        <f t="shared" si="239"/>
        <v>0</v>
      </c>
      <c r="CX215" s="126">
        <f t="shared" si="240"/>
        <v>0</v>
      </c>
      <c r="CY215" s="126">
        <f t="shared" si="241"/>
        <v>0</v>
      </c>
      <c r="CZ215" s="126">
        <f t="shared" si="242"/>
        <v>0</v>
      </c>
      <c r="DA215" s="126">
        <f t="shared" si="243"/>
        <v>-600</v>
      </c>
      <c r="DB215" s="126">
        <f t="shared" si="244"/>
        <v>0</v>
      </c>
      <c r="DC215" s="126">
        <f t="shared" si="245"/>
        <v>0</v>
      </c>
      <c r="DD215" s="126">
        <f t="shared" si="246"/>
        <v>0</v>
      </c>
      <c r="DE215" s="126">
        <f t="shared" si="247"/>
        <v>0</v>
      </c>
      <c r="DF215" s="126">
        <f t="shared" si="248"/>
        <v>-600</v>
      </c>
      <c r="DG215" s="126">
        <f t="shared" si="249"/>
        <v>0</v>
      </c>
      <c r="DH215" s="126">
        <f t="shared" si="250"/>
        <v>0</v>
      </c>
      <c r="DI215" s="126">
        <f t="shared" si="251"/>
        <v>0</v>
      </c>
      <c r="DJ215" s="126">
        <f t="shared" si="252"/>
        <v>0</v>
      </c>
      <c r="DK215" s="126">
        <f t="shared" si="253"/>
        <v>-600</v>
      </c>
      <c r="DL215" s="126">
        <f t="shared" si="254"/>
        <v>0</v>
      </c>
      <c r="DM215" s="126">
        <f t="shared" si="255"/>
        <v>0</v>
      </c>
      <c r="DN215" s="126">
        <f t="shared" si="256"/>
        <v>0</v>
      </c>
      <c r="DO215" s="126">
        <f t="shared" si="257"/>
        <v>0</v>
      </c>
      <c r="DP215" s="126">
        <f t="shared" si="258"/>
        <v>-600</v>
      </c>
      <c r="DQ215" s="126">
        <f t="shared" si="259"/>
        <v>0</v>
      </c>
      <c r="DR215" s="126">
        <f t="shared" si="260"/>
        <v>0</v>
      </c>
      <c r="DS215" s="126">
        <f t="shared" si="261"/>
        <v>0</v>
      </c>
      <c r="DT215" s="126">
        <f t="shared" si="262"/>
        <v>0</v>
      </c>
      <c r="DU215" s="126">
        <f t="shared" si="263"/>
        <v>-600</v>
      </c>
      <c r="DV215" s="126">
        <f t="shared" si="264"/>
        <v>0</v>
      </c>
      <c r="DW215" s="126">
        <f t="shared" si="265"/>
        <v>0</v>
      </c>
    </row>
    <row r="216" spans="1:131" customFormat="1" ht="15" customHeight="1" x14ac:dyDescent="0.2">
      <c r="A216" s="163" t="s">
        <v>545</v>
      </c>
      <c r="B216" s="180" t="s">
        <v>476</v>
      </c>
      <c r="C216" s="180" t="s">
        <v>546</v>
      </c>
      <c r="D216" s="180" t="s">
        <v>314</v>
      </c>
      <c r="E216" s="180">
        <v>1</v>
      </c>
      <c r="F216" s="180">
        <v>1000</v>
      </c>
      <c r="G216" s="179">
        <v>-1000</v>
      </c>
      <c r="H216" s="179">
        <v>-1000</v>
      </c>
      <c r="I216" s="153"/>
      <c r="J216" s="154" t="s">
        <v>488</v>
      </c>
      <c r="K216" s="151">
        <v>1</v>
      </c>
      <c r="L216" s="151"/>
      <c r="M216" s="151"/>
      <c r="N216" s="151"/>
      <c r="O216" s="151"/>
      <c r="P216" s="151"/>
      <c r="Q216" s="151"/>
      <c r="R216" s="151"/>
      <c r="S216" s="151"/>
      <c r="T216" s="151"/>
      <c r="U216" s="151"/>
      <c r="V216" s="151"/>
      <c r="W216" s="152">
        <v>1</v>
      </c>
      <c r="X216" s="157">
        <v>-1000</v>
      </c>
      <c r="Y216" s="157">
        <v>0</v>
      </c>
      <c r="Z216" s="157">
        <v>0</v>
      </c>
      <c r="AA216" s="157">
        <v>0</v>
      </c>
      <c r="AB216" s="157">
        <v>0</v>
      </c>
      <c r="AC216" s="157">
        <v>0</v>
      </c>
      <c r="AD216" s="157">
        <v>0</v>
      </c>
      <c r="AE216" s="157">
        <v>0</v>
      </c>
      <c r="AF216" s="157">
        <v>0</v>
      </c>
      <c r="AG216" s="157">
        <v>0</v>
      </c>
      <c r="AH216" s="157">
        <v>0</v>
      </c>
      <c r="AI216" s="157">
        <v>0</v>
      </c>
      <c r="AJ216" s="151"/>
      <c r="AK216" s="151"/>
      <c r="AL216" s="151"/>
      <c r="AM216" s="151">
        <v>1</v>
      </c>
      <c r="AN216" s="151"/>
      <c r="AO216" s="151"/>
      <c r="AP216" s="151"/>
      <c r="AQ216" s="151"/>
      <c r="AR216" s="151"/>
      <c r="AS216" s="152"/>
      <c r="AT216" s="159">
        <v>0</v>
      </c>
      <c r="AU216" s="159">
        <v>0</v>
      </c>
      <c r="AV216" s="159">
        <v>0</v>
      </c>
      <c r="AW216" s="159">
        <v>-1000</v>
      </c>
      <c r="AX216" s="159">
        <v>0</v>
      </c>
      <c r="AY216" s="159">
        <v>0</v>
      </c>
      <c r="AZ216" s="159">
        <v>0</v>
      </c>
      <c r="BA216" s="159">
        <v>0</v>
      </c>
      <c r="BB216" s="159">
        <v>0</v>
      </c>
      <c r="BC216" s="159">
        <v>-1000</v>
      </c>
      <c r="BD216" s="160">
        <v>0</v>
      </c>
      <c r="BE216" s="160">
        <v>0</v>
      </c>
      <c r="BF216" s="160">
        <v>-1000</v>
      </c>
      <c r="BG216" s="160">
        <v>0</v>
      </c>
      <c r="BH216" s="160">
        <v>0</v>
      </c>
      <c r="BI216" s="151">
        <v>60122000</v>
      </c>
      <c r="BJ216" s="122" t="s">
        <v>860</v>
      </c>
      <c r="BK216" s="122"/>
      <c r="BL216" s="122"/>
      <c r="BM216" s="122"/>
      <c r="BN216" s="122"/>
      <c r="BO216" s="147">
        <f t="shared" si="266"/>
        <v>1000</v>
      </c>
      <c r="BP216" s="126">
        <f t="shared" si="206"/>
        <v>0</v>
      </c>
      <c r="BQ216" s="126">
        <f t="shared" si="207"/>
        <v>0</v>
      </c>
      <c r="BR216" s="126">
        <f t="shared" si="208"/>
        <v>-1000</v>
      </c>
      <c r="BS216" s="126">
        <f t="shared" si="209"/>
        <v>0</v>
      </c>
      <c r="BT216" s="126">
        <f t="shared" si="210"/>
        <v>0</v>
      </c>
      <c r="BU216" s="126">
        <f t="shared" si="211"/>
        <v>0</v>
      </c>
      <c r="BV216" s="126">
        <f t="shared" si="212"/>
        <v>0</v>
      </c>
      <c r="BW216" s="126">
        <f t="shared" si="213"/>
        <v>-1000</v>
      </c>
      <c r="BX216" s="126">
        <f t="shared" si="214"/>
        <v>0</v>
      </c>
      <c r="BY216" s="126">
        <f t="shared" si="215"/>
        <v>0</v>
      </c>
      <c r="BZ216" s="126">
        <f t="shared" si="216"/>
        <v>0</v>
      </c>
      <c r="CA216" s="126">
        <f t="shared" si="217"/>
        <v>0</v>
      </c>
      <c r="CB216" s="126">
        <f t="shared" si="218"/>
        <v>-1000</v>
      </c>
      <c r="CC216" s="126">
        <f t="shared" si="219"/>
        <v>0</v>
      </c>
      <c r="CD216" s="126">
        <f t="shared" si="220"/>
        <v>0</v>
      </c>
      <c r="CE216" s="126">
        <f t="shared" si="221"/>
        <v>0</v>
      </c>
      <c r="CF216" s="126">
        <f t="shared" si="222"/>
        <v>0</v>
      </c>
      <c r="CG216" s="126">
        <f t="shared" si="223"/>
        <v>-1000</v>
      </c>
      <c r="CH216" s="126">
        <f t="shared" si="224"/>
        <v>0</v>
      </c>
      <c r="CI216" s="126">
        <f t="shared" si="225"/>
        <v>0</v>
      </c>
      <c r="CJ216" s="126">
        <f t="shared" si="226"/>
        <v>0</v>
      </c>
      <c r="CK216" s="126">
        <f t="shared" si="227"/>
        <v>0</v>
      </c>
      <c r="CL216" s="126">
        <f t="shared" si="228"/>
        <v>-1000</v>
      </c>
      <c r="CM216" s="126">
        <f t="shared" si="229"/>
        <v>0</v>
      </c>
      <c r="CN216" s="126">
        <f t="shared" si="230"/>
        <v>0</v>
      </c>
      <c r="CO216" s="126">
        <f t="shared" si="231"/>
        <v>0</v>
      </c>
      <c r="CP216" s="126">
        <f t="shared" si="232"/>
        <v>0</v>
      </c>
      <c r="CQ216" s="126">
        <f t="shared" si="233"/>
        <v>-1000</v>
      </c>
      <c r="CR216" s="126">
        <f t="shared" si="234"/>
        <v>0</v>
      </c>
      <c r="CS216" s="126">
        <f t="shared" si="235"/>
        <v>0</v>
      </c>
      <c r="CT216" s="126">
        <f t="shared" si="236"/>
        <v>0</v>
      </c>
      <c r="CU216" s="126">
        <f t="shared" si="237"/>
        <v>0</v>
      </c>
      <c r="CV216" s="126">
        <f t="shared" si="238"/>
        <v>-1000</v>
      </c>
      <c r="CW216" s="126">
        <f t="shared" si="239"/>
        <v>0</v>
      </c>
      <c r="CX216" s="126">
        <f t="shared" si="240"/>
        <v>0</v>
      </c>
      <c r="CY216" s="126">
        <f t="shared" si="241"/>
        <v>0</v>
      </c>
      <c r="CZ216" s="126">
        <f t="shared" si="242"/>
        <v>0</v>
      </c>
      <c r="DA216" s="126">
        <f t="shared" si="243"/>
        <v>-1000</v>
      </c>
      <c r="DB216" s="126">
        <f t="shared" si="244"/>
        <v>0</v>
      </c>
      <c r="DC216" s="126">
        <f t="shared" si="245"/>
        <v>0</v>
      </c>
      <c r="DD216" s="126">
        <f t="shared" si="246"/>
        <v>0</v>
      </c>
      <c r="DE216" s="126">
        <f t="shared" si="247"/>
        <v>0</v>
      </c>
      <c r="DF216" s="126">
        <f t="shared" si="248"/>
        <v>-1000</v>
      </c>
      <c r="DG216" s="126">
        <f t="shared" si="249"/>
        <v>0</v>
      </c>
      <c r="DH216" s="126">
        <f t="shared" si="250"/>
        <v>0</v>
      </c>
      <c r="DI216" s="126">
        <f t="shared" si="251"/>
        <v>0</v>
      </c>
      <c r="DJ216" s="126">
        <f t="shared" si="252"/>
        <v>0</v>
      </c>
      <c r="DK216" s="126">
        <f t="shared" si="253"/>
        <v>-1000</v>
      </c>
      <c r="DL216" s="126">
        <f t="shared" si="254"/>
        <v>0</v>
      </c>
      <c r="DM216" s="126">
        <f t="shared" si="255"/>
        <v>0</v>
      </c>
      <c r="DN216" s="126">
        <f t="shared" si="256"/>
        <v>0</v>
      </c>
      <c r="DO216" s="126">
        <f t="shared" si="257"/>
        <v>0</v>
      </c>
      <c r="DP216" s="126">
        <f t="shared" si="258"/>
        <v>-1000</v>
      </c>
      <c r="DQ216" s="126">
        <f t="shared" si="259"/>
        <v>0</v>
      </c>
      <c r="DR216" s="126">
        <f t="shared" si="260"/>
        <v>0</v>
      </c>
      <c r="DS216" s="126">
        <f t="shared" si="261"/>
        <v>0</v>
      </c>
      <c r="DT216" s="126">
        <f t="shared" si="262"/>
        <v>0</v>
      </c>
      <c r="DU216" s="126">
        <f t="shared" si="263"/>
        <v>-1000</v>
      </c>
      <c r="DV216" s="126">
        <f t="shared" si="264"/>
        <v>0</v>
      </c>
      <c r="DW216" s="126">
        <f t="shared" si="265"/>
        <v>0</v>
      </c>
    </row>
    <row r="217" spans="1:131" customFormat="1" ht="15" customHeight="1" x14ac:dyDescent="0.2">
      <c r="A217" s="163" t="s">
        <v>545</v>
      </c>
      <c r="B217" s="180" t="s">
        <v>476</v>
      </c>
      <c r="C217" s="180" t="s">
        <v>547</v>
      </c>
      <c r="D217" s="180" t="s">
        <v>314</v>
      </c>
      <c r="E217" s="180">
        <v>1</v>
      </c>
      <c r="F217" s="180">
        <v>1000</v>
      </c>
      <c r="G217" s="179">
        <v>-1000</v>
      </c>
      <c r="H217" s="179">
        <v>-1000</v>
      </c>
      <c r="I217" s="153"/>
      <c r="J217" s="154" t="s">
        <v>488</v>
      </c>
      <c r="K217" s="151">
        <v>1</v>
      </c>
      <c r="L217" s="151"/>
      <c r="M217" s="151"/>
      <c r="N217" s="151"/>
      <c r="O217" s="151"/>
      <c r="P217" s="151"/>
      <c r="Q217" s="151"/>
      <c r="R217" s="151"/>
      <c r="S217" s="151"/>
      <c r="T217" s="151"/>
      <c r="U217" s="151"/>
      <c r="V217" s="151"/>
      <c r="W217" s="152">
        <v>1</v>
      </c>
      <c r="X217" s="157">
        <v>-1000</v>
      </c>
      <c r="Y217" s="157">
        <v>0</v>
      </c>
      <c r="Z217" s="157">
        <v>0</v>
      </c>
      <c r="AA217" s="157">
        <v>0</v>
      </c>
      <c r="AB217" s="157">
        <v>0</v>
      </c>
      <c r="AC217" s="157">
        <v>0</v>
      </c>
      <c r="AD217" s="157">
        <v>0</v>
      </c>
      <c r="AE217" s="157">
        <v>0</v>
      </c>
      <c r="AF217" s="157">
        <v>0</v>
      </c>
      <c r="AG217" s="157">
        <v>0</v>
      </c>
      <c r="AH217" s="157">
        <v>0</v>
      </c>
      <c r="AI217" s="157">
        <v>0</v>
      </c>
      <c r="AJ217" s="151"/>
      <c r="AK217" s="151"/>
      <c r="AL217" s="151"/>
      <c r="AM217" s="151">
        <v>1</v>
      </c>
      <c r="AN217" s="151"/>
      <c r="AO217" s="151"/>
      <c r="AP217" s="151"/>
      <c r="AQ217" s="151"/>
      <c r="AR217" s="151"/>
      <c r="AS217" s="152"/>
      <c r="AT217" s="159">
        <v>0</v>
      </c>
      <c r="AU217" s="159">
        <v>0</v>
      </c>
      <c r="AV217" s="159">
        <v>0</v>
      </c>
      <c r="AW217" s="159">
        <v>-1000</v>
      </c>
      <c r="AX217" s="159">
        <v>0</v>
      </c>
      <c r="AY217" s="159">
        <v>0</v>
      </c>
      <c r="AZ217" s="159">
        <v>0</v>
      </c>
      <c r="BA217" s="159">
        <v>0</v>
      </c>
      <c r="BB217" s="159">
        <v>0</v>
      </c>
      <c r="BC217" s="159">
        <v>-1000</v>
      </c>
      <c r="BD217" s="160">
        <v>0</v>
      </c>
      <c r="BE217" s="160">
        <v>0</v>
      </c>
      <c r="BF217" s="160">
        <v>-1000</v>
      </c>
      <c r="BG217" s="160">
        <v>0</v>
      </c>
      <c r="BH217" s="160">
        <v>0</v>
      </c>
      <c r="BI217" s="151">
        <v>60122000</v>
      </c>
      <c r="BJ217" s="122" t="s">
        <v>860</v>
      </c>
      <c r="BK217" s="122"/>
      <c r="BL217" s="122"/>
      <c r="BM217" s="122"/>
      <c r="BN217" s="122"/>
      <c r="BO217" s="147">
        <f t="shared" si="266"/>
        <v>1000</v>
      </c>
      <c r="BP217" s="126">
        <f t="shared" si="206"/>
        <v>0</v>
      </c>
      <c r="BQ217" s="126">
        <f t="shared" si="207"/>
        <v>0</v>
      </c>
      <c r="BR217" s="126">
        <f t="shared" si="208"/>
        <v>-1000</v>
      </c>
      <c r="BS217" s="126">
        <f t="shared" si="209"/>
        <v>0</v>
      </c>
      <c r="BT217" s="126">
        <f t="shared" si="210"/>
        <v>0</v>
      </c>
      <c r="BU217" s="126">
        <f t="shared" si="211"/>
        <v>0</v>
      </c>
      <c r="BV217" s="126">
        <f t="shared" si="212"/>
        <v>0</v>
      </c>
      <c r="BW217" s="126">
        <f t="shared" si="213"/>
        <v>-1000</v>
      </c>
      <c r="BX217" s="126">
        <f t="shared" si="214"/>
        <v>0</v>
      </c>
      <c r="BY217" s="126">
        <f t="shared" si="215"/>
        <v>0</v>
      </c>
      <c r="BZ217" s="126">
        <f t="shared" si="216"/>
        <v>0</v>
      </c>
      <c r="CA217" s="126">
        <f t="shared" si="217"/>
        <v>0</v>
      </c>
      <c r="CB217" s="126">
        <f t="shared" si="218"/>
        <v>-1000</v>
      </c>
      <c r="CC217" s="126">
        <f t="shared" si="219"/>
        <v>0</v>
      </c>
      <c r="CD217" s="126">
        <f t="shared" si="220"/>
        <v>0</v>
      </c>
      <c r="CE217" s="126">
        <f t="shared" si="221"/>
        <v>0</v>
      </c>
      <c r="CF217" s="126">
        <f t="shared" si="222"/>
        <v>0</v>
      </c>
      <c r="CG217" s="126">
        <f t="shared" si="223"/>
        <v>-1000</v>
      </c>
      <c r="CH217" s="126">
        <f t="shared" si="224"/>
        <v>0</v>
      </c>
      <c r="CI217" s="126">
        <f t="shared" si="225"/>
        <v>0</v>
      </c>
      <c r="CJ217" s="126">
        <f t="shared" si="226"/>
        <v>0</v>
      </c>
      <c r="CK217" s="126">
        <f t="shared" si="227"/>
        <v>0</v>
      </c>
      <c r="CL217" s="126">
        <f t="shared" si="228"/>
        <v>-1000</v>
      </c>
      <c r="CM217" s="126">
        <f t="shared" si="229"/>
        <v>0</v>
      </c>
      <c r="CN217" s="126">
        <f t="shared" si="230"/>
        <v>0</v>
      </c>
      <c r="CO217" s="126">
        <f t="shared" si="231"/>
        <v>0</v>
      </c>
      <c r="CP217" s="126">
        <f t="shared" si="232"/>
        <v>0</v>
      </c>
      <c r="CQ217" s="126">
        <f t="shared" si="233"/>
        <v>-1000</v>
      </c>
      <c r="CR217" s="126">
        <f t="shared" si="234"/>
        <v>0</v>
      </c>
      <c r="CS217" s="126">
        <f t="shared" si="235"/>
        <v>0</v>
      </c>
      <c r="CT217" s="126">
        <f t="shared" si="236"/>
        <v>0</v>
      </c>
      <c r="CU217" s="126">
        <f t="shared" si="237"/>
        <v>0</v>
      </c>
      <c r="CV217" s="126">
        <f t="shared" si="238"/>
        <v>-1000</v>
      </c>
      <c r="CW217" s="126">
        <f t="shared" si="239"/>
        <v>0</v>
      </c>
      <c r="CX217" s="126">
        <f t="shared" si="240"/>
        <v>0</v>
      </c>
      <c r="CY217" s="126">
        <f t="shared" si="241"/>
        <v>0</v>
      </c>
      <c r="CZ217" s="126">
        <f t="shared" si="242"/>
        <v>0</v>
      </c>
      <c r="DA217" s="126">
        <f t="shared" si="243"/>
        <v>-1000</v>
      </c>
      <c r="DB217" s="126">
        <f t="shared" si="244"/>
        <v>0</v>
      </c>
      <c r="DC217" s="126">
        <f t="shared" si="245"/>
        <v>0</v>
      </c>
      <c r="DD217" s="126">
        <f t="shared" si="246"/>
        <v>0</v>
      </c>
      <c r="DE217" s="126">
        <f t="shared" si="247"/>
        <v>0</v>
      </c>
      <c r="DF217" s="126">
        <f t="shared" si="248"/>
        <v>-1000</v>
      </c>
      <c r="DG217" s="126">
        <f t="shared" si="249"/>
        <v>0</v>
      </c>
      <c r="DH217" s="126">
        <f t="shared" si="250"/>
        <v>0</v>
      </c>
      <c r="DI217" s="126">
        <f t="shared" si="251"/>
        <v>0</v>
      </c>
      <c r="DJ217" s="126">
        <f t="shared" si="252"/>
        <v>0</v>
      </c>
      <c r="DK217" s="126">
        <f t="shared" si="253"/>
        <v>-1000</v>
      </c>
      <c r="DL217" s="126">
        <f t="shared" si="254"/>
        <v>0</v>
      </c>
      <c r="DM217" s="126">
        <f t="shared" si="255"/>
        <v>0</v>
      </c>
      <c r="DN217" s="126">
        <f t="shared" si="256"/>
        <v>0</v>
      </c>
      <c r="DO217" s="126">
        <f t="shared" si="257"/>
        <v>0</v>
      </c>
      <c r="DP217" s="126">
        <f t="shared" si="258"/>
        <v>-1000</v>
      </c>
      <c r="DQ217" s="126">
        <f t="shared" si="259"/>
        <v>0</v>
      </c>
      <c r="DR217" s="126">
        <f t="shared" si="260"/>
        <v>0</v>
      </c>
      <c r="DS217" s="126">
        <f t="shared" si="261"/>
        <v>0</v>
      </c>
      <c r="DT217" s="126">
        <f t="shared" si="262"/>
        <v>0</v>
      </c>
      <c r="DU217" s="126">
        <f t="shared" si="263"/>
        <v>-1000</v>
      </c>
      <c r="DV217" s="126">
        <f t="shared" si="264"/>
        <v>0</v>
      </c>
      <c r="DW217" s="126">
        <f t="shared" si="265"/>
        <v>0</v>
      </c>
    </row>
    <row r="218" spans="1:131" customFormat="1" ht="15" customHeight="1" x14ac:dyDescent="0.2">
      <c r="A218" s="180" t="s">
        <v>548</v>
      </c>
      <c r="B218" s="180" t="s">
        <v>476</v>
      </c>
      <c r="C218" s="180" t="s">
        <v>549</v>
      </c>
      <c r="D218" s="180" t="s">
        <v>314</v>
      </c>
      <c r="E218" s="180">
        <v>300</v>
      </c>
      <c r="F218" s="180">
        <v>20</v>
      </c>
      <c r="G218" s="179">
        <v>-6000</v>
      </c>
      <c r="H218" s="179">
        <v>-6000</v>
      </c>
      <c r="I218" s="151"/>
      <c r="J218" s="154" t="s">
        <v>488</v>
      </c>
      <c r="K218" s="151"/>
      <c r="L218" s="151"/>
      <c r="M218" s="151"/>
      <c r="N218" s="151"/>
      <c r="O218" s="151"/>
      <c r="P218" s="151"/>
      <c r="Q218" s="151"/>
      <c r="R218" s="151"/>
      <c r="S218" s="151">
        <v>1</v>
      </c>
      <c r="T218" s="151"/>
      <c r="U218" s="151"/>
      <c r="V218" s="151"/>
      <c r="W218" s="152">
        <v>1</v>
      </c>
      <c r="X218" s="161">
        <v>0</v>
      </c>
      <c r="Y218" s="161">
        <v>0</v>
      </c>
      <c r="Z218" s="157">
        <v>0</v>
      </c>
      <c r="AA218" s="161">
        <v>0</v>
      </c>
      <c r="AB218" s="161">
        <v>0</v>
      </c>
      <c r="AC218" s="161">
        <v>0</v>
      </c>
      <c r="AD218" s="161">
        <v>0</v>
      </c>
      <c r="AE218" s="161">
        <v>0</v>
      </c>
      <c r="AF218" s="161">
        <v>-6000</v>
      </c>
      <c r="AG218" s="161">
        <v>0</v>
      </c>
      <c r="AH218" s="161">
        <v>0</v>
      </c>
      <c r="AI218" s="161">
        <v>0</v>
      </c>
      <c r="AJ218" s="151"/>
      <c r="AK218" s="151">
        <v>0.66666666666666663</v>
      </c>
      <c r="AL218" s="151">
        <v>0.16666666666666666</v>
      </c>
      <c r="AM218" s="151">
        <v>0.16666666666666666</v>
      </c>
      <c r="AN218" s="151"/>
      <c r="AO218" s="151"/>
      <c r="AP218" s="151"/>
      <c r="AQ218" s="151"/>
      <c r="AR218" s="151"/>
      <c r="AS218" s="152">
        <v>0.99999999999999989</v>
      </c>
      <c r="AT218" s="159">
        <v>0</v>
      </c>
      <c r="AU218" s="159">
        <v>-4000</v>
      </c>
      <c r="AV218" s="159">
        <v>-1000</v>
      </c>
      <c r="AW218" s="159">
        <v>-1000</v>
      </c>
      <c r="AX218" s="159">
        <v>0</v>
      </c>
      <c r="AY218" s="159">
        <v>0</v>
      </c>
      <c r="AZ218" s="159">
        <v>0</v>
      </c>
      <c r="BA218" s="159">
        <v>0</v>
      </c>
      <c r="BB218" s="159">
        <v>0</v>
      </c>
      <c r="BC218" s="159">
        <v>-6000</v>
      </c>
      <c r="BD218" s="160">
        <v>0</v>
      </c>
      <c r="BE218" s="160">
        <v>0</v>
      </c>
      <c r="BF218" s="160">
        <v>-6000</v>
      </c>
      <c r="BG218" s="160">
        <v>0</v>
      </c>
      <c r="BH218" s="160">
        <v>0</v>
      </c>
      <c r="BI218" s="151">
        <v>60122000</v>
      </c>
      <c r="BJ218" s="122"/>
      <c r="BK218" s="122"/>
      <c r="BL218" s="122"/>
      <c r="BM218" s="122"/>
      <c r="BN218" s="122"/>
      <c r="BO218" s="147">
        <f t="shared" si="266"/>
        <v>0</v>
      </c>
      <c r="BP218" s="126">
        <f t="shared" si="206"/>
        <v>0</v>
      </c>
      <c r="BQ218" s="126">
        <f t="shared" si="207"/>
        <v>0</v>
      </c>
      <c r="BR218" s="126">
        <f t="shared" si="208"/>
        <v>0</v>
      </c>
      <c r="BS218" s="126">
        <f t="shared" si="209"/>
        <v>0</v>
      </c>
      <c r="BT218" s="126">
        <f t="shared" si="210"/>
        <v>0</v>
      </c>
      <c r="BU218" s="126">
        <f t="shared" si="211"/>
        <v>0</v>
      </c>
      <c r="BV218" s="126">
        <f t="shared" si="212"/>
        <v>0</v>
      </c>
      <c r="BW218" s="126">
        <f t="shared" si="213"/>
        <v>0</v>
      </c>
      <c r="BX218" s="126">
        <f t="shared" si="214"/>
        <v>0</v>
      </c>
      <c r="BY218" s="126">
        <f t="shared" si="215"/>
        <v>0</v>
      </c>
      <c r="BZ218" s="126">
        <f t="shared" si="216"/>
        <v>0</v>
      </c>
      <c r="CA218" s="126">
        <f t="shared" si="217"/>
        <v>0</v>
      </c>
      <c r="CB218" s="126">
        <f t="shared" si="218"/>
        <v>0</v>
      </c>
      <c r="CC218" s="126">
        <f t="shared" si="219"/>
        <v>0</v>
      </c>
      <c r="CD218" s="126">
        <f t="shared" si="220"/>
        <v>0</v>
      </c>
      <c r="CE218" s="126">
        <f t="shared" si="221"/>
        <v>0</v>
      </c>
      <c r="CF218" s="126">
        <f t="shared" si="222"/>
        <v>0</v>
      </c>
      <c r="CG218" s="126">
        <f t="shared" si="223"/>
        <v>0</v>
      </c>
      <c r="CH218" s="126">
        <f t="shared" si="224"/>
        <v>0</v>
      </c>
      <c r="CI218" s="126">
        <f t="shared" si="225"/>
        <v>0</v>
      </c>
      <c r="CJ218" s="126">
        <f t="shared" si="226"/>
        <v>0</v>
      </c>
      <c r="CK218" s="126">
        <f t="shared" si="227"/>
        <v>0</v>
      </c>
      <c r="CL218" s="126">
        <f t="shared" si="228"/>
        <v>0</v>
      </c>
      <c r="CM218" s="126">
        <f t="shared" si="229"/>
        <v>0</v>
      </c>
      <c r="CN218" s="126">
        <f t="shared" si="230"/>
        <v>0</v>
      </c>
      <c r="CO218" s="126">
        <f t="shared" si="231"/>
        <v>0</v>
      </c>
      <c r="CP218" s="126">
        <f t="shared" si="232"/>
        <v>0</v>
      </c>
      <c r="CQ218" s="126">
        <f t="shared" si="233"/>
        <v>0</v>
      </c>
      <c r="CR218" s="126">
        <f t="shared" si="234"/>
        <v>0</v>
      </c>
      <c r="CS218" s="126">
        <f t="shared" si="235"/>
        <v>0</v>
      </c>
      <c r="CT218" s="126">
        <f t="shared" si="236"/>
        <v>0</v>
      </c>
      <c r="CU218" s="126">
        <f t="shared" si="237"/>
        <v>0</v>
      </c>
      <c r="CV218" s="126">
        <f t="shared" si="238"/>
        <v>0</v>
      </c>
      <c r="CW218" s="126">
        <f t="shared" si="239"/>
        <v>0</v>
      </c>
      <c r="CX218" s="126">
        <f t="shared" si="240"/>
        <v>0</v>
      </c>
      <c r="CY218" s="126">
        <f t="shared" si="241"/>
        <v>0</v>
      </c>
      <c r="CZ218" s="126">
        <f t="shared" si="242"/>
        <v>0</v>
      </c>
      <c r="DA218" s="126">
        <f t="shared" si="243"/>
        <v>0</v>
      </c>
      <c r="DB218" s="126">
        <f t="shared" si="244"/>
        <v>0</v>
      </c>
      <c r="DC218" s="126">
        <f t="shared" si="245"/>
        <v>0</v>
      </c>
      <c r="DD218" s="126">
        <f t="shared" si="246"/>
        <v>0</v>
      </c>
      <c r="DE218" s="126">
        <f t="shared" si="247"/>
        <v>0</v>
      </c>
      <c r="DF218" s="126">
        <f t="shared" si="248"/>
        <v>-6000</v>
      </c>
      <c r="DG218" s="126">
        <f t="shared" si="249"/>
        <v>0</v>
      </c>
      <c r="DH218" s="126">
        <f t="shared" si="250"/>
        <v>0</v>
      </c>
      <c r="DI218" s="126">
        <f t="shared" si="251"/>
        <v>0</v>
      </c>
      <c r="DJ218" s="126">
        <f t="shared" si="252"/>
        <v>0</v>
      </c>
      <c r="DK218" s="126">
        <f t="shared" si="253"/>
        <v>-6000</v>
      </c>
      <c r="DL218" s="126">
        <f t="shared" si="254"/>
        <v>0</v>
      </c>
      <c r="DM218" s="126">
        <f t="shared" si="255"/>
        <v>0</v>
      </c>
      <c r="DN218" s="126">
        <f t="shared" si="256"/>
        <v>0</v>
      </c>
      <c r="DO218" s="126">
        <f t="shared" si="257"/>
        <v>0</v>
      </c>
      <c r="DP218" s="126">
        <f t="shared" si="258"/>
        <v>-6000</v>
      </c>
      <c r="DQ218" s="126">
        <f t="shared" si="259"/>
        <v>0</v>
      </c>
      <c r="DR218" s="126">
        <f t="shared" si="260"/>
        <v>0</v>
      </c>
      <c r="DS218" s="126">
        <f t="shared" si="261"/>
        <v>0</v>
      </c>
      <c r="DT218" s="126">
        <f t="shared" si="262"/>
        <v>0</v>
      </c>
      <c r="DU218" s="126">
        <f t="shared" si="263"/>
        <v>-6000</v>
      </c>
      <c r="DV218" s="126">
        <f t="shared" si="264"/>
        <v>0</v>
      </c>
      <c r="DW218" s="126">
        <f t="shared" si="265"/>
        <v>0</v>
      </c>
    </row>
    <row r="219" spans="1:131" customFormat="1" ht="15" customHeight="1" x14ac:dyDescent="0.2">
      <c r="A219" s="180" t="s">
        <v>550</v>
      </c>
      <c r="B219" s="180" t="s">
        <v>476</v>
      </c>
      <c r="C219" s="180" t="s">
        <v>551</v>
      </c>
      <c r="D219" s="180" t="s">
        <v>265</v>
      </c>
      <c r="E219" s="180">
        <v>1</v>
      </c>
      <c r="F219" s="180">
        <v>500</v>
      </c>
      <c r="G219" s="179">
        <v>-500</v>
      </c>
      <c r="H219" s="179">
        <v>-500.00000000000006</v>
      </c>
      <c r="I219" s="151"/>
      <c r="J219" s="151" t="s">
        <v>110</v>
      </c>
      <c r="K219" s="151">
        <v>8.3333333333333329E-2</v>
      </c>
      <c r="L219" s="151">
        <v>8.3333333333333329E-2</v>
      </c>
      <c r="M219" s="151">
        <v>8.3333333333333329E-2</v>
      </c>
      <c r="N219" s="151">
        <v>8.3333333333333329E-2</v>
      </c>
      <c r="O219" s="151">
        <v>8.3333333333333329E-2</v>
      </c>
      <c r="P219" s="151">
        <v>8.3333333333333329E-2</v>
      </c>
      <c r="Q219" s="151">
        <v>8.3333333333333329E-2</v>
      </c>
      <c r="R219" s="151">
        <v>8.3333333333333329E-2</v>
      </c>
      <c r="S219" s="151">
        <v>8.3333333333333329E-2</v>
      </c>
      <c r="T219" s="151">
        <v>8.3333333333333329E-2</v>
      </c>
      <c r="U219" s="151">
        <v>8.3333333333333329E-2</v>
      </c>
      <c r="V219" s="151">
        <v>8.3333333333333329E-2</v>
      </c>
      <c r="W219" s="152">
        <v>1</v>
      </c>
      <c r="X219" s="161">
        <v>-41.666666666666664</v>
      </c>
      <c r="Y219" s="161">
        <v>-41.666666666666664</v>
      </c>
      <c r="Z219" s="157">
        <v>-41.666666666666664</v>
      </c>
      <c r="AA219" s="161">
        <v>-41.666666666666664</v>
      </c>
      <c r="AB219" s="161">
        <v>-41.666666666666664</v>
      </c>
      <c r="AC219" s="161">
        <v>-41.666666666666664</v>
      </c>
      <c r="AD219" s="161">
        <v>-41.666666666666664</v>
      </c>
      <c r="AE219" s="161">
        <v>-41.666666666666664</v>
      </c>
      <c r="AF219" s="161">
        <v>-41.666666666666664</v>
      </c>
      <c r="AG219" s="161">
        <v>-41.666666666666664</v>
      </c>
      <c r="AH219" s="161">
        <v>-41.666666666666664</v>
      </c>
      <c r="AI219" s="161">
        <v>-41.666666666666664</v>
      </c>
      <c r="AJ219" s="151"/>
      <c r="AK219" s="151"/>
      <c r="AL219" s="151"/>
      <c r="AM219" s="151"/>
      <c r="AN219" s="151"/>
      <c r="AO219" s="151"/>
      <c r="AP219" s="151">
        <v>1</v>
      </c>
      <c r="AQ219" s="151"/>
      <c r="AR219" s="151"/>
      <c r="AS219" s="152">
        <v>1</v>
      </c>
      <c r="AT219" s="159">
        <v>0</v>
      </c>
      <c r="AU219" s="159">
        <v>0</v>
      </c>
      <c r="AV219" s="159">
        <v>0</v>
      </c>
      <c r="AW219" s="159">
        <v>0</v>
      </c>
      <c r="AX219" s="159">
        <v>0</v>
      </c>
      <c r="AY219" s="159">
        <v>0</v>
      </c>
      <c r="AZ219" s="159">
        <v>-500</v>
      </c>
      <c r="BA219" s="159">
        <v>0</v>
      </c>
      <c r="BB219" s="159">
        <v>0</v>
      </c>
      <c r="BC219" s="159">
        <v>-500</v>
      </c>
      <c r="BD219" s="160">
        <v>0</v>
      </c>
      <c r="BE219" s="160">
        <v>0</v>
      </c>
      <c r="BF219" s="160">
        <v>-500</v>
      </c>
      <c r="BG219" s="160">
        <v>0</v>
      </c>
      <c r="BH219" s="160">
        <v>0</v>
      </c>
      <c r="BI219" s="151">
        <v>60122000</v>
      </c>
      <c r="BJ219" s="122"/>
      <c r="BK219" s="122"/>
      <c r="BL219" s="122"/>
      <c r="BM219" s="122"/>
      <c r="BN219" s="122"/>
      <c r="BO219" s="147">
        <f t="shared" si="266"/>
        <v>125</v>
      </c>
      <c r="BP219" s="126">
        <f t="shared" si="206"/>
        <v>0</v>
      </c>
      <c r="BQ219" s="126">
        <f t="shared" si="207"/>
        <v>0</v>
      </c>
      <c r="BR219" s="126">
        <f t="shared" si="208"/>
        <v>-41.666666666666664</v>
      </c>
      <c r="BS219" s="126">
        <f t="shared" si="209"/>
        <v>0</v>
      </c>
      <c r="BT219" s="126">
        <f t="shared" si="210"/>
        <v>0</v>
      </c>
      <c r="BU219" s="126">
        <f t="shared" si="211"/>
        <v>0</v>
      </c>
      <c r="BV219" s="126">
        <f t="shared" si="212"/>
        <v>0</v>
      </c>
      <c r="BW219" s="126">
        <f t="shared" si="213"/>
        <v>-83.333333333333329</v>
      </c>
      <c r="BX219" s="126">
        <f t="shared" si="214"/>
        <v>0</v>
      </c>
      <c r="BY219" s="126">
        <f t="shared" si="215"/>
        <v>0</v>
      </c>
      <c r="BZ219" s="126">
        <f t="shared" si="216"/>
        <v>0</v>
      </c>
      <c r="CA219" s="126">
        <f t="shared" si="217"/>
        <v>0</v>
      </c>
      <c r="CB219" s="126">
        <f t="shared" si="218"/>
        <v>-125</v>
      </c>
      <c r="CC219" s="126">
        <f t="shared" si="219"/>
        <v>0</v>
      </c>
      <c r="CD219" s="126">
        <f t="shared" si="220"/>
        <v>0</v>
      </c>
      <c r="CE219" s="126">
        <f t="shared" si="221"/>
        <v>0</v>
      </c>
      <c r="CF219" s="126">
        <f t="shared" si="222"/>
        <v>0</v>
      </c>
      <c r="CG219" s="126">
        <f t="shared" si="223"/>
        <v>-166.66666666666666</v>
      </c>
      <c r="CH219" s="126">
        <f t="shared" si="224"/>
        <v>0</v>
      </c>
      <c r="CI219" s="126">
        <f t="shared" si="225"/>
        <v>0</v>
      </c>
      <c r="CJ219" s="126">
        <f t="shared" si="226"/>
        <v>0</v>
      </c>
      <c r="CK219" s="126">
        <f t="shared" si="227"/>
        <v>0</v>
      </c>
      <c r="CL219" s="126">
        <f t="shared" si="228"/>
        <v>-208.33333333333331</v>
      </c>
      <c r="CM219" s="126">
        <f t="shared" si="229"/>
        <v>0</v>
      </c>
      <c r="CN219" s="126">
        <f t="shared" si="230"/>
        <v>0</v>
      </c>
      <c r="CO219" s="126">
        <f t="shared" si="231"/>
        <v>0</v>
      </c>
      <c r="CP219" s="126">
        <f t="shared" si="232"/>
        <v>0</v>
      </c>
      <c r="CQ219" s="126">
        <f t="shared" si="233"/>
        <v>-249.99999999999997</v>
      </c>
      <c r="CR219" s="126">
        <f t="shared" si="234"/>
        <v>0</v>
      </c>
      <c r="CS219" s="126">
        <f t="shared" si="235"/>
        <v>0</v>
      </c>
      <c r="CT219" s="126">
        <f t="shared" si="236"/>
        <v>0</v>
      </c>
      <c r="CU219" s="126">
        <f t="shared" si="237"/>
        <v>0</v>
      </c>
      <c r="CV219" s="126">
        <f t="shared" si="238"/>
        <v>-291.66666666666663</v>
      </c>
      <c r="CW219" s="126">
        <f t="shared" si="239"/>
        <v>0</v>
      </c>
      <c r="CX219" s="126">
        <f t="shared" si="240"/>
        <v>0</v>
      </c>
      <c r="CY219" s="126">
        <f t="shared" si="241"/>
        <v>0</v>
      </c>
      <c r="CZ219" s="126">
        <f t="shared" si="242"/>
        <v>0</v>
      </c>
      <c r="DA219" s="126">
        <f t="shared" si="243"/>
        <v>-333.33333333333331</v>
      </c>
      <c r="DB219" s="126">
        <f t="shared" si="244"/>
        <v>0</v>
      </c>
      <c r="DC219" s="126">
        <f t="shared" si="245"/>
        <v>0</v>
      </c>
      <c r="DD219" s="126">
        <f t="shared" si="246"/>
        <v>0</v>
      </c>
      <c r="DE219" s="126">
        <f t="shared" si="247"/>
        <v>0</v>
      </c>
      <c r="DF219" s="126">
        <f t="shared" si="248"/>
        <v>-375</v>
      </c>
      <c r="DG219" s="126">
        <f t="shared" si="249"/>
        <v>0</v>
      </c>
      <c r="DH219" s="126">
        <f t="shared" si="250"/>
        <v>0</v>
      </c>
      <c r="DI219" s="126">
        <f t="shared" si="251"/>
        <v>0</v>
      </c>
      <c r="DJ219" s="126">
        <f t="shared" si="252"/>
        <v>0</v>
      </c>
      <c r="DK219" s="126">
        <f t="shared" si="253"/>
        <v>-416.66666666666669</v>
      </c>
      <c r="DL219" s="126">
        <f t="shared" si="254"/>
        <v>0</v>
      </c>
      <c r="DM219" s="126">
        <f t="shared" si="255"/>
        <v>0</v>
      </c>
      <c r="DN219" s="126">
        <f t="shared" si="256"/>
        <v>0</v>
      </c>
      <c r="DO219" s="126">
        <f t="shared" si="257"/>
        <v>0</v>
      </c>
      <c r="DP219" s="126">
        <f t="shared" si="258"/>
        <v>-458.33333333333337</v>
      </c>
      <c r="DQ219" s="126">
        <f t="shared" si="259"/>
        <v>0</v>
      </c>
      <c r="DR219" s="126">
        <f t="shared" si="260"/>
        <v>0</v>
      </c>
      <c r="DS219" s="126">
        <f t="shared" si="261"/>
        <v>0</v>
      </c>
      <c r="DT219" s="126">
        <f t="shared" si="262"/>
        <v>0</v>
      </c>
      <c r="DU219" s="126">
        <f t="shared" si="263"/>
        <v>-500.00000000000006</v>
      </c>
      <c r="DV219" s="126">
        <f t="shared" si="264"/>
        <v>0</v>
      </c>
      <c r="DW219" s="126">
        <f t="shared" si="265"/>
        <v>0</v>
      </c>
    </row>
    <row r="220" spans="1:131" customFormat="1" ht="15" customHeight="1" x14ac:dyDescent="0.2">
      <c r="A220" s="180" t="s">
        <v>552</v>
      </c>
      <c r="B220" s="180" t="s">
        <v>476</v>
      </c>
      <c r="C220" s="180" t="s">
        <v>553</v>
      </c>
      <c r="D220" s="180" t="s">
        <v>265</v>
      </c>
      <c r="E220" s="180">
        <v>1</v>
      </c>
      <c r="F220" s="180">
        <v>250</v>
      </c>
      <c r="G220" s="179">
        <v>-250</v>
      </c>
      <c r="H220" s="179">
        <v>-250</v>
      </c>
      <c r="I220" s="151"/>
      <c r="J220" s="151" t="s">
        <v>137</v>
      </c>
      <c r="K220" s="151"/>
      <c r="L220" s="151"/>
      <c r="M220" s="151"/>
      <c r="N220" s="151"/>
      <c r="O220" s="151"/>
      <c r="P220" s="151"/>
      <c r="Q220" s="151"/>
      <c r="R220" s="151">
        <v>1</v>
      </c>
      <c r="S220" s="151"/>
      <c r="T220" s="151"/>
      <c r="U220" s="151"/>
      <c r="V220" s="151"/>
      <c r="W220" s="152">
        <v>1</v>
      </c>
      <c r="X220" s="161">
        <v>0</v>
      </c>
      <c r="Y220" s="161">
        <v>0</v>
      </c>
      <c r="Z220" s="157">
        <v>0</v>
      </c>
      <c r="AA220" s="161">
        <v>0</v>
      </c>
      <c r="AB220" s="161">
        <v>0</v>
      </c>
      <c r="AC220" s="161">
        <v>0</v>
      </c>
      <c r="AD220" s="161">
        <v>0</v>
      </c>
      <c r="AE220" s="161">
        <v>-250</v>
      </c>
      <c r="AF220" s="161">
        <v>0</v>
      </c>
      <c r="AG220" s="161">
        <v>0</v>
      </c>
      <c r="AH220" s="161">
        <v>0</v>
      </c>
      <c r="AI220" s="161">
        <v>0</v>
      </c>
      <c r="AJ220" s="151"/>
      <c r="AK220" s="151"/>
      <c r="AL220" s="151"/>
      <c r="AM220" s="151"/>
      <c r="AN220" s="151"/>
      <c r="AO220" s="151"/>
      <c r="AP220" s="151">
        <v>1</v>
      </c>
      <c r="AQ220" s="151"/>
      <c r="AR220" s="151"/>
      <c r="AS220" s="152">
        <v>1</v>
      </c>
      <c r="AT220" s="159">
        <v>0</v>
      </c>
      <c r="AU220" s="159">
        <v>0</v>
      </c>
      <c r="AV220" s="159">
        <v>0</v>
      </c>
      <c r="AW220" s="159">
        <v>0</v>
      </c>
      <c r="AX220" s="159">
        <v>0</v>
      </c>
      <c r="AY220" s="159">
        <v>0</v>
      </c>
      <c r="AZ220" s="159">
        <v>-250</v>
      </c>
      <c r="BA220" s="159">
        <v>0</v>
      </c>
      <c r="BB220" s="159">
        <v>0</v>
      </c>
      <c r="BC220" s="159">
        <v>-250</v>
      </c>
      <c r="BD220" s="160">
        <v>0</v>
      </c>
      <c r="BE220" s="160">
        <v>0</v>
      </c>
      <c r="BF220" s="160">
        <v>-250</v>
      </c>
      <c r="BG220" s="160">
        <v>0</v>
      </c>
      <c r="BH220" s="160">
        <v>0</v>
      </c>
      <c r="BI220" s="151">
        <v>60122000</v>
      </c>
      <c r="BJ220" s="122"/>
      <c r="BK220" s="122">
        <f>+IF('FEUILLE 1'!$BJ220="",SUMIFS('FEUILLE 2'!$P:$P,'FEUILLE 2'!$C:$C,"BLF",'FEUILLE 2'!$K:$K,'FEUILLE 1'!$J220),SUMIFS('FEUILLE 2'!$P:$P,'FEUILLE 2'!$C:$C,"BLF",'FEUILLE 2'!$K:$K,'FEUILLE 1'!$J220,'FEUILLE 2'!$B:$B,'FEUILLE 1'!$BJ220))</f>
        <v>0</v>
      </c>
      <c r="BL220" s="122"/>
      <c r="BM220" s="122"/>
      <c r="BN220" s="122"/>
      <c r="BO220" s="147">
        <f t="shared" si="266"/>
        <v>0</v>
      </c>
      <c r="BP220" s="126">
        <f t="shared" si="206"/>
        <v>0</v>
      </c>
      <c r="BQ220" s="126">
        <f t="shared" si="207"/>
        <v>0</v>
      </c>
      <c r="BR220" s="126">
        <f t="shared" si="208"/>
        <v>0</v>
      </c>
      <c r="BS220" s="126">
        <f t="shared" si="209"/>
        <v>0</v>
      </c>
      <c r="BT220" s="126">
        <f t="shared" si="210"/>
        <v>0</v>
      </c>
      <c r="BU220" s="126">
        <f t="shared" si="211"/>
        <v>0</v>
      </c>
      <c r="BV220" s="126">
        <f t="shared" si="212"/>
        <v>0</v>
      </c>
      <c r="BW220" s="126">
        <f t="shared" si="213"/>
        <v>0</v>
      </c>
      <c r="BX220" s="126">
        <f t="shared" si="214"/>
        <v>0</v>
      </c>
      <c r="BY220" s="126">
        <f t="shared" si="215"/>
        <v>0</v>
      </c>
      <c r="BZ220" s="126">
        <f t="shared" si="216"/>
        <v>0</v>
      </c>
      <c r="CA220" s="126">
        <f t="shared" si="217"/>
        <v>0</v>
      </c>
      <c r="CB220" s="126">
        <f t="shared" si="218"/>
        <v>0</v>
      </c>
      <c r="CC220" s="126">
        <f t="shared" si="219"/>
        <v>0</v>
      </c>
      <c r="CD220" s="126">
        <f t="shared" si="220"/>
        <v>0</v>
      </c>
      <c r="CE220" s="126">
        <f t="shared" si="221"/>
        <v>0</v>
      </c>
      <c r="CF220" s="126">
        <f t="shared" si="222"/>
        <v>0</v>
      </c>
      <c r="CG220" s="126">
        <f t="shared" si="223"/>
        <v>0</v>
      </c>
      <c r="CH220" s="126">
        <f t="shared" si="224"/>
        <v>0</v>
      </c>
      <c r="CI220" s="126">
        <f t="shared" si="225"/>
        <v>0</v>
      </c>
      <c r="CJ220" s="126">
        <f t="shared" si="226"/>
        <v>0</v>
      </c>
      <c r="CK220" s="126">
        <f t="shared" si="227"/>
        <v>0</v>
      </c>
      <c r="CL220" s="126">
        <f t="shared" si="228"/>
        <v>0</v>
      </c>
      <c r="CM220" s="126">
        <f t="shared" si="229"/>
        <v>0</v>
      </c>
      <c r="CN220" s="126">
        <f t="shared" si="230"/>
        <v>0</v>
      </c>
      <c r="CO220" s="126">
        <f t="shared" si="231"/>
        <v>0</v>
      </c>
      <c r="CP220" s="126">
        <f t="shared" si="232"/>
        <v>0</v>
      </c>
      <c r="CQ220" s="126">
        <f t="shared" si="233"/>
        <v>0</v>
      </c>
      <c r="CR220" s="126">
        <f t="shared" si="234"/>
        <v>0</v>
      </c>
      <c r="CS220" s="126">
        <f t="shared" si="235"/>
        <v>0</v>
      </c>
      <c r="CT220" s="126">
        <f t="shared" si="236"/>
        <v>0</v>
      </c>
      <c r="CU220" s="126">
        <f t="shared" si="237"/>
        <v>0</v>
      </c>
      <c r="CV220" s="126">
        <f t="shared" si="238"/>
        <v>0</v>
      </c>
      <c r="CW220" s="126">
        <f t="shared" si="239"/>
        <v>0</v>
      </c>
      <c r="CX220" s="126">
        <f t="shared" si="240"/>
        <v>0</v>
      </c>
      <c r="CY220" s="126">
        <f t="shared" si="241"/>
        <v>0</v>
      </c>
      <c r="CZ220" s="126">
        <f t="shared" si="242"/>
        <v>0</v>
      </c>
      <c r="DA220" s="126">
        <f t="shared" si="243"/>
        <v>-250</v>
      </c>
      <c r="DB220" s="126">
        <f t="shared" si="244"/>
        <v>0</v>
      </c>
      <c r="DC220" s="126">
        <f t="shared" si="245"/>
        <v>0</v>
      </c>
      <c r="DD220" s="126">
        <f t="shared" si="246"/>
        <v>0</v>
      </c>
      <c r="DE220" s="126">
        <f t="shared" si="247"/>
        <v>0</v>
      </c>
      <c r="DF220" s="126">
        <f t="shared" si="248"/>
        <v>-250</v>
      </c>
      <c r="DG220" s="126">
        <f t="shared" si="249"/>
        <v>0</v>
      </c>
      <c r="DH220" s="126">
        <f t="shared" si="250"/>
        <v>0</v>
      </c>
      <c r="DI220" s="126">
        <f t="shared" si="251"/>
        <v>0</v>
      </c>
      <c r="DJ220" s="126">
        <f t="shared" si="252"/>
        <v>0</v>
      </c>
      <c r="DK220" s="126">
        <f t="shared" si="253"/>
        <v>-250</v>
      </c>
      <c r="DL220" s="126">
        <f t="shared" si="254"/>
        <v>0</v>
      </c>
      <c r="DM220" s="126">
        <f t="shared" si="255"/>
        <v>0</v>
      </c>
      <c r="DN220" s="126">
        <f t="shared" si="256"/>
        <v>0</v>
      </c>
      <c r="DO220" s="126">
        <f t="shared" si="257"/>
        <v>0</v>
      </c>
      <c r="DP220" s="126">
        <f t="shared" si="258"/>
        <v>-250</v>
      </c>
      <c r="DQ220" s="126">
        <f t="shared" si="259"/>
        <v>0</v>
      </c>
      <c r="DR220" s="126">
        <f t="shared" si="260"/>
        <v>0</v>
      </c>
      <c r="DS220" s="126">
        <f t="shared" si="261"/>
        <v>0</v>
      </c>
      <c r="DT220" s="126">
        <f t="shared" si="262"/>
        <v>0</v>
      </c>
      <c r="DU220" s="126">
        <f t="shared" si="263"/>
        <v>-250</v>
      </c>
      <c r="DV220" s="126">
        <f t="shared" si="264"/>
        <v>0</v>
      </c>
      <c r="DW220" s="126">
        <f t="shared" si="265"/>
        <v>0</v>
      </c>
    </row>
    <row r="221" spans="1:131" customFormat="1" ht="15" customHeight="1" x14ac:dyDescent="0.2">
      <c r="A221" s="180" t="s">
        <v>554</v>
      </c>
      <c r="B221" s="180" t="s">
        <v>332</v>
      </c>
      <c r="C221" s="180" t="s">
        <v>555</v>
      </c>
      <c r="D221" s="180" t="s">
        <v>265</v>
      </c>
      <c r="E221" s="180">
        <v>1</v>
      </c>
      <c r="F221" s="180">
        <v>10000</v>
      </c>
      <c r="G221" s="179">
        <v>-10000</v>
      </c>
      <c r="H221" s="179">
        <v>-10000</v>
      </c>
      <c r="I221" s="151"/>
      <c r="J221" s="154" t="s">
        <v>556</v>
      </c>
      <c r="K221" s="151">
        <v>8.3333333333333329E-2</v>
      </c>
      <c r="L221" s="151">
        <v>8.3333333333333329E-2</v>
      </c>
      <c r="M221" s="151">
        <v>8.3333333333333329E-2</v>
      </c>
      <c r="N221" s="151">
        <v>8.3333333333333329E-2</v>
      </c>
      <c r="O221" s="151">
        <v>8.3333333333333329E-2</v>
      </c>
      <c r="P221" s="151">
        <v>8.3333333333333329E-2</v>
      </c>
      <c r="Q221" s="151">
        <v>8.3333333333333329E-2</v>
      </c>
      <c r="R221" s="151">
        <v>8.3333333333333329E-2</v>
      </c>
      <c r="S221" s="151">
        <v>8.3333333333333329E-2</v>
      </c>
      <c r="T221" s="151">
        <v>8.3333333333333329E-2</v>
      </c>
      <c r="U221" s="151">
        <v>8.3333333333333329E-2</v>
      </c>
      <c r="V221" s="151">
        <v>8.3333333333333329E-2</v>
      </c>
      <c r="W221" s="152">
        <v>1</v>
      </c>
      <c r="X221" s="157">
        <v>-833.33333333333326</v>
      </c>
      <c r="Y221" s="157">
        <v>-833.33333333333326</v>
      </c>
      <c r="Z221" s="157">
        <v>-833.33333333333326</v>
      </c>
      <c r="AA221" s="157">
        <v>-833.33333333333326</v>
      </c>
      <c r="AB221" s="157">
        <v>-833.33333333333326</v>
      </c>
      <c r="AC221" s="157">
        <v>-833.33333333333326</v>
      </c>
      <c r="AD221" s="157">
        <v>-833.33333333333326</v>
      </c>
      <c r="AE221" s="157">
        <v>-833.33333333333326</v>
      </c>
      <c r="AF221" s="157">
        <v>-833.33333333333326</v>
      </c>
      <c r="AG221" s="157">
        <v>-833.33333333333326</v>
      </c>
      <c r="AH221" s="157">
        <v>-833.33333333333326</v>
      </c>
      <c r="AI221" s="157">
        <v>-833.33333333333326</v>
      </c>
      <c r="AJ221" s="151">
        <v>0.65865567925978707</v>
      </c>
      <c r="AK221" s="151">
        <v>0.160508877270998</v>
      </c>
      <c r="AL221" s="151">
        <v>7.8352587599718096E-2</v>
      </c>
      <c r="AM221" s="151">
        <v>5.2865946183018001E-2</v>
      </c>
      <c r="AN221" s="151">
        <v>3.7950243019811598E-2</v>
      </c>
      <c r="AO221" s="151"/>
      <c r="AP221" s="151">
        <v>1.16666666666667E-2</v>
      </c>
      <c r="AQ221" s="151"/>
      <c r="AR221" s="151"/>
      <c r="AS221" s="152">
        <v>0.99999999999999944</v>
      </c>
      <c r="AT221" s="159">
        <v>-6586.5567925978703</v>
      </c>
      <c r="AU221" s="159">
        <v>-1605.08877270998</v>
      </c>
      <c r="AV221" s="159">
        <v>-783.52587599718095</v>
      </c>
      <c r="AW221" s="159">
        <v>-528.65946183018002</v>
      </c>
      <c r="AX221" s="159">
        <v>-379.50243019811597</v>
      </c>
      <c r="AY221" s="159">
        <v>0</v>
      </c>
      <c r="AZ221" s="159">
        <v>-116.666666666667</v>
      </c>
      <c r="BA221" s="159">
        <v>0</v>
      </c>
      <c r="BB221" s="159">
        <v>0</v>
      </c>
      <c r="BC221" s="159">
        <v>-9999.9999999999945</v>
      </c>
      <c r="BD221" s="160">
        <v>-6586.5567925978703</v>
      </c>
      <c r="BE221" s="160">
        <v>0</v>
      </c>
      <c r="BF221" s="160">
        <v>-3413.4432074021242</v>
      </c>
      <c r="BG221" s="160">
        <v>0</v>
      </c>
      <c r="BH221" s="160">
        <v>0</v>
      </c>
      <c r="BI221" s="151">
        <v>60821000</v>
      </c>
      <c r="BJ221" s="122"/>
      <c r="BK221" s="122">
        <f>+IF('FEUILLE 1'!$BJ221="",SUMIFS('FEUILLE 2'!$P:$P,'FEUILLE 2'!$C:$C,"BLF",'FEUILLE 2'!$K:$K,'FEUILLE 1'!$J221),SUMIFS('FEUILLE 2'!$P:$P,'FEUILLE 2'!$C:$C,"BLF",'FEUILLE 2'!$K:$K,'FEUILLE 1'!$J221,'FEUILLE 2'!$B:$B,'FEUILLE 1'!$BJ221))</f>
        <v>0</v>
      </c>
      <c r="BL221" s="122"/>
      <c r="BM221" s="122"/>
      <c r="BN221" s="122"/>
      <c r="BO221" s="147">
        <f t="shared" si="266"/>
        <v>2499.9999999999982</v>
      </c>
      <c r="BP221" s="126">
        <f t="shared" si="206"/>
        <v>-548.87973271648912</v>
      </c>
      <c r="BQ221" s="126">
        <f t="shared" si="207"/>
        <v>0</v>
      </c>
      <c r="BR221" s="126">
        <f t="shared" si="208"/>
        <v>-284.45360061684369</v>
      </c>
      <c r="BS221" s="126">
        <f t="shared" si="209"/>
        <v>0</v>
      </c>
      <c r="BT221" s="126">
        <f t="shared" si="210"/>
        <v>0</v>
      </c>
      <c r="BU221" s="126">
        <f t="shared" si="211"/>
        <v>-1097.7594654329782</v>
      </c>
      <c r="BV221" s="126">
        <f t="shared" si="212"/>
        <v>0</v>
      </c>
      <c r="BW221" s="126">
        <f t="shared" si="213"/>
        <v>-568.90720123368737</v>
      </c>
      <c r="BX221" s="126">
        <f t="shared" si="214"/>
        <v>0</v>
      </c>
      <c r="BY221" s="126">
        <f t="shared" si="215"/>
        <v>0</v>
      </c>
      <c r="BZ221" s="126">
        <f t="shared" si="216"/>
        <v>-1646.6391981494673</v>
      </c>
      <c r="CA221" s="126">
        <f t="shared" si="217"/>
        <v>0</v>
      </c>
      <c r="CB221" s="126">
        <f t="shared" si="218"/>
        <v>-853.36080185053106</v>
      </c>
      <c r="CC221" s="126">
        <f t="shared" si="219"/>
        <v>0</v>
      </c>
      <c r="CD221" s="126">
        <f t="shared" si="220"/>
        <v>0</v>
      </c>
      <c r="CE221" s="126">
        <f t="shared" si="221"/>
        <v>-2195.5189308659565</v>
      </c>
      <c r="CF221" s="126">
        <f t="shared" si="222"/>
        <v>0</v>
      </c>
      <c r="CG221" s="126">
        <f t="shared" si="223"/>
        <v>-1137.8144024673747</v>
      </c>
      <c r="CH221" s="126">
        <f t="shared" si="224"/>
        <v>0</v>
      </c>
      <c r="CI221" s="126">
        <f t="shared" si="225"/>
        <v>0</v>
      </c>
      <c r="CJ221" s="126">
        <f t="shared" si="226"/>
        <v>-2744.3986635824458</v>
      </c>
      <c r="CK221" s="126">
        <f t="shared" si="227"/>
        <v>0</v>
      </c>
      <c r="CL221" s="126">
        <f t="shared" si="228"/>
        <v>-1422.2680030842184</v>
      </c>
      <c r="CM221" s="126">
        <f t="shared" si="229"/>
        <v>0</v>
      </c>
      <c r="CN221" s="126">
        <f t="shared" si="230"/>
        <v>0</v>
      </c>
      <c r="CO221" s="126">
        <f t="shared" si="231"/>
        <v>-3293.2783962989351</v>
      </c>
      <c r="CP221" s="126">
        <f t="shared" si="232"/>
        <v>0</v>
      </c>
      <c r="CQ221" s="126">
        <f t="shared" si="233"/>
        <v>-1706.7216037010621</v>
      </c>
      <c r="CR221" s="126">
        <f t="shared" si="234"/>
        <v>0</v>
      </c>
      <c r="CS221" s="126">
        <f t="shared" si="235"/>
        <v>0</v>
      </c>
      <c r="CT221" s="126">
        <f t="shared" si="236"/>
        <v>-3842.1581290154245</v>
      </c>
      <c r="CU221" s="126">
        <f t="shared" si="237"/>
        <v>0</v>
      </c>
      <c r="CV221" s="126">
        <f t="shared" si="238"/>
        <v>-1991.1752043179058</v>
      </c>
      <c r="CW221" s="126">
        <f t="shared" si="239"/>
        <v>0</v>
      </c>
      <c r="CX221" s="126">
        <f t="shared" si="240"/>
        <v>0</v>
      </c>
      <c r="CY221" s="126">
        <f t="shared" si="241"/>
        <v>-4391.0378617319138</v>
      </c>
      <c r="CZ221" s="126">
        <f t="shared" si="242"/>
        <v>0</v>
      </c>
      <c r="DA221" s="126">
        <f t="shared" si="243"/>
        <v>-2275.6288049347495</v>
      </c>
      <c r="DB221" s="126">
        <f t="shared" si="244"/>
        <v>0</v>
      </c>
      <c r="DC221" s="126">
        <f t="shared" si="245"/>
        <v>0</v>
      </c>
      <c r="DD221" s="126">
        <f t="shared" si="246"/>
        <v>-4939.9175944484032</v>
      </c>
      <c r="DE221" s="126">
        <f t="shared" si="247"/>
        <v>0</v>
      </c>
      <c r="DF221" s="126">
        <f t="shared" si="248"/>
        <v>-2560.0824055515932</v>
      </c>
      <c r="DG221" s="126">
        <f t="shared" si="249"/>
        <v>0</v>
      </c>
      <c r="DH221" s="126">
        <f t="shared" si="250"/>
        <v>0</v>
      </c>
      <c r="DI221" s="126">
        <f t="shared" si="251"/>
        <v>-5488.7973271648925</v>
      </c>
      <c r="DJ221" s="126">
        <f t="shared" si="252"/>
        <v>0</v>
      </c>
      <c r="DK221" s="126">
        <f t="shared" si="253"/>
        <v>-2844.5360061684369</v>
      </c>
      <c r="DL221" s="126">
        <f t="shared" si="254"/>
        <v>0</v>
      </c>
      <c r="DM221" s="126">
        <f t="shared" si="255"/>
        <v>0</v>
      </c>
      <c r="DN221" s="126">
        <f t="shared" si="256"/>
        <v>-6037.6770598813819</v>
      </c>
      <c r="DO221" s="126">
        <f t="shared" si="257"/>
        <v>0</v>
      </c>
      <c r="DP221" s="126">
        <f t="shared" si="258"/>
        <v>-3128.9896067852806</v>
      </c>
      <c r="DQ221" s="126">
        <f t="shared" si="259"/>
        <v>0</v>
      </c>
      <c r="DR221" s="126">
        <f t="shared" si="260"/>
        <v>0</v>
      </c>
      <c r="DS221" s="126">
        <f t="shared" si="261"/>
        <v>-6586.5567925978712</v>
      </c>
      <c r="DT221" s="126">
        <f t="shared" si="262"/>
        <v>0</v>
      </c>
      <c r="DU221" s="126">
        <f t="shared" si="263"/>
        <v>-3413.4432074021242</v>
      </c>
      <c r="DV221" s="126">
        <f t="shared" si="264"/>
        <v>0</v>
      </c>
      <c r="DW221" s="126">
        <f t="shared" si="265"/>
        <v>0</v>
      </c>
    </row>
    <row r="222" spans="1:131" customFormat="1" x14ac:dyDescent="0.2">
      <c r="A222" s="180" t="s">
        <v>557</v>
      </c>
      <c r="B222" s="180" t="s">
        <v>416</v>
      </c>
      <c r="C222" s="180" t="s">
        <v>354</v>
      </c>
      <c r="D222" s="180" t="s">
        <v>265</v>
      </c>
      <c r="E222" s="180">
        <v>1</v>
      </c>
      <c r="F222" s="180">
        <v>320</v>
      </c>
      <c r="G222" s="179">
        <v>-320</v>
      </c>
      <c r="H222" s="179">
        <v>-320</v>
      </c>
      <c r="I222" s="153"/>
      <c r="J222" s="151" t="s">
        <v>110</v>
      </c>
      <c r="K222" s="151">
        <v>8.3333333333333329E-2</v>
      </c>
      <c r="L222" s="151">
        <v>8.3333333333333329E-2</v>
      </c>
      <c r="M222" s="151">
        <v>8.3333333333333329E-2</v>
      </c>
      <c r="N222" s="151">
        <v>8.3333333333333329E-2</v>
      </c>
      <c r="O222" s="151">
        <v>8.3333333333333329E-2</v>
      </c>
      <c r="P222" s="151">
        <v>8.3333333333333329E-2</v>
      </c>
      <c r="Q222" s="151">
        <v>8.3333333333333329E-2</v>
      </c>
      <c r="R222" s="151">
        <v>8.3333333333333329E-2</v>
      </c>
      <c r="S222" s="151">
        <v>8.3333333333333329E-2</v>
      </c>
      <c r="T222" s="151">
        <v>8.3333333333333329E-2</v>
      </c>
      <c r="U222" s="151">
        <v>8.3333333333333329E-2</v>
      </c>
      <c r="V222" s="151">
        <v>8.3333333333333329E-2</v>
      </c>
      <c r="W222" s="152">
        <v>1</v>
      </c>
      <c r="X222" s="157">
        <v>-26.666666666666664</v>
      </c>
      <c r="Y222" s="157">
        <v>-26.666666666666664</v>
      </c>
      <c r="Z222" s="157">
        <v>-26.666666666666664</v>
      </c>
      <c r="AA222" s="157">
        <v>-26.666666666666664</v>
      </c>
      <c r="AB222" s="157">
        <v>-26.666666666666664</v>
      </c>
      <c r="AC222" s="157">
        <v>-26.666666666666664</v>
      </c>
      <c r="AD222" s="157">
        <v>-26.666666666666664</v>
      </c>
      <c r="AE222" s="157">
        <v>-26.666666666666664</v>
      </c>
      <c r="AF222" s="157">
        <v>-26.666666666666664</v>
      </c>
      <c r="AG222" s="157">
        <v>-26.666666666666664</v>
      </c>
      <c r="AH222" s="157">
        <v>-26.666666666666664</v>
      </c>
      <c r="AI222" s="157">
        <v>-26.666666666666664</v>
      </c>
      <c r="AJ222" s="151"/>
      <c r="AK222" s="151"/>
      <c r="AL222" s="151">
        <v>1</v>
      </c>
      <c r="AM222" s="151"/>
      <c r="AN222" s="151"/>
      <c r="AO222" s="151"/>
      <c r="AP222" s="151"/>
      <c r="AQ222" s="151"/>
      <c r="AR222" s="151"/>
      <c r="AS222" s="152">
        <v>1</v>
      </c>
      <c r="AT222" s="159">
        <v>0</v>
      </c>
      <c r="AU222" s="159">
        <v>0</v>
      </c>
      <c r="AV222" s="159">
        <v>-320</v>
      </c>
      <c r="AW222" s="159">
        <v>0</v>
      </c>
      <c r="AX222" s="159">
        <v>0</v>
      </c>
      <c r="AY222" s="159">
        <v>0</v>
      </c>
      <c r="AZ222" s="159">
        <v>0</v>
      </c>
      <c r="BA222" s="159">
        <v>0</v>
      </c>
      <c r="BB222" s="159">
        <v>0</v>
      </c>
      <c r="BC222" s="159">
        <v>-320</v>
      </c>
      <c r="BD222" s="160">
        <v>0</v>
      </c>
      <c r="BE222" s="160">
        <v>0</v>
      </c>
      <c r="BF222" s="160">
        <v>-320</v>
      </c>
      <c r="BG222" s="160">
        <v>0</v>
      </c>
      <c r="BH222" s="160">
        <v>0</v>
      </c>
      <c r="BI222" s="151">
        <v>60423000</v>
      </c>
      <c r="BJ222" s="122" t="s">
        <v>867</v>
      </c>
      <c r="BK222" s="145">
        <f>+IF('FEUILLE 1'!$BJ222="",SUMIFS('FEUILLE 2'!$P:$P,'FEUILLE 2'!$C:$C,"BLF",'FEUILLE 2'!$K:$K,'FEUILLE 1'!$J222),SUMIFS('FEUILLE 2'!$P:$P,'FEUILLE 2'!$C:$C,"BLF",'FEUILLE 2'!$K:$K,'FEUILLE 1'!$J222,'FEUILLE 2'!$B:$B,'FEUILLE 1'!$BJ222))</f>
        <v>0</v>
      </c>
      <c r="BL222" s="145">
        <f>+BK222+SUM(BY222:CD222)</f>
        <v>-80</v>
      </c>
      <c r="BM222" s="145"/>
      <c r="BN222" s="145"/>
      <c r="BO222" s="147">
        <f t="shared" si="266"/>
        <v>80</v>
      </c>
      <c r="BP222" s="126">
        <f t="shared" si="206"/>
        <v>0</v>
      </c>
      <c r="BQ222" s="126">
        <f t="shared" si="207"/>
        <v>0</v>
      </c>
      <c r="BR222" s="126">
        <f t="shared" si="208"/>
        <v>-26.666666666666664</v>
      </c>
      <c r="BS222" s="126">
        <f t="shared" si="209"/>
        <v>0</v>
      </c>
      <c r="BT222" s="126">
        <f t="shared" si="210"/>
        <v>0</v>
      </c>
      <c r="BU222" s="126">
        <f t="shared" si="211"/>
        <v>0</v>
      </c>
      <c r="BV222" s="126">
        <f t="shared" si="212"/>
        <v>0</v>
      </c>
      <c r="BW222" s="126">
        <f t="shared" si="213"/>
        <v>-53.333333333333329</v>
      </c>
      <c r="BX222" s="126">
        <f t="shared" si="214"/>
        <v>0</v>
      </c>
      <c r="BY222" s="126">
        <f t="shared" si="215"/>
        <v>0</v>
      </c>
      <c r="BZ222" s="126">
        <f t="shared" si="216"/>
        <v>0</v>
      </c>
      <c r="CA222" s="126">
        <f t="shared" si="217"/>
        <v>0</v>
      </c>
      <c r="CB222" s="126">
        <f t="shared" si="218"/>
        <v>-80</v>
      </c>
      <c r="CC222" s="126">
        <f t="shared" si="219"/>
        <v>0</v>
      </c>
      <c r="CD222" s="126">
        <f t="shared" si="220"/>
        <v>0</v>
      </c>
      <c r="CE222" s="126">
        <f t="shared" si="221"/>
        <v>0</v>
      </c>
      <c r="CF222" s="126">
        <f t="shared" si="222"/>
        <v>0</v>
      </c>
      <c r="CG222" s="126">
        <f t="shared" si="223"/>
        <v>-106.66666666666666</v>
      </c>
      <c r="CH222" s="126">
        <f t="shared" si="224"/>
        <v>0</v>
      </c>
      <c r="CI222" s="126">
        <f t="shared" si="225"/>
        <v>0</v>
      </c>
      <c r="CJ222" s="126">
        <f t="shared" si="226"/>
        <v>0</v>
      </c>
      <c r="CK222" s="126">
        <f t="shared" si="227"/>
        <v>0</v>
      </c>
      <c r="CL222" s="126">
        <f t="shared" si="228"/>
        <v>-133.33333333333331</v>
      </c>
      <c r="CM222" s="126">
        <f t="shared" si="229"/>
        <v>0</v>
      </c>
      <c r="CN222" s="126">
        <f t="shared" si="230"/>
        <v>0</v>
      </c>
      <c r="CO222" s="126">
        <f t="shared" si="231"/>
        <v>0</v>
      </c>
      <c r="CP222" s="126">
        <f t="shared" si="232"/>
        <v>0</v>
      </c>
      <c r="CQ222" s="126">
        <f t="shared" si="233"/>
        <v>-159.99999999999997</v>
      </c>
      <c r="CR222" s="126">
        <f t="shared" si="234"/>
        <v>0</v>
      </c>
      <c r="CS222" s="126">
        <f t="shared" si="235"/>
        <v>0</v>
      </c>
      <c r="CT222" s="126">
        <f t="shared" si="236"/>
        <v>0</v>
      </c>
      <c r="CU222" s="126">
        <f t="shared" si="237"/>
        <v>0</v>
      </c>
      <c r="CV222" s="126">
        <f t="shared" si="238"/>
        <v>-186.66666666666663</v>
      </c>
      <c r="CW222" s="126">
        <f t="shared" si="239"/>
        <v>0</v>
      </c>
      <c r="CX222" s="126">
        <f t="shared" si="240"/>
        <v>0</v>
      </c>
      <c r="CY222" s="126">
        <f t="shared" si="241"/>
        <v>0</v>
      </c>
      <c r="CZ222" s="126">
        <f t="shared" si="242"/>
        <v>0</v>
      </c>
      <c r="DA222" s="126">
        <f t="shared" si="243"/>
        <v>-213.33333333333329</v>
      </c>
      <c r="DB222" s="126">
        <f t="shared" si="244"/>
        <v>0</v>
      </c>
      <c r="DC222" s="126">
        <f t="shared" si="245"/>
        <v>0</v>
      </c>
      <c r="DD222" s="126">
        <f t="shared" si="246"/>
        <v>0</v>
      </c>
      <c r="DE222" s="126">
        <f t="shared" si="247"/>
        <v>0</v>
      </c>
      <c r="DF222" s="126">
        <f t="shared" si="248"/>
        <v>-239.99999999999994</v>
      </c>
      <c r="DG222" s="126">
        <f t="shared" si="249"/>
        <v>0</v>
      </c>
      <c r="DH222" s="126">
        <f t="shared" si="250"/>
        <v>0</v>
      </c>
      <c r="DI222" s="126">
        <f t="shared" si="251"/>
        <v>0</v>
      </c>
      <c r="DJ222" s="126">
        <f t="shared" si="252"/>
        <v>0</v>
      </c>
      <c r="DK222" s="126">
        <f t="shared" si="253"/>
        <v>-266.66666666666663</v>
      </c>
      <c r="DL222" s="126">
        <f t="shared" si="254"/>
        <v>0</v>
      </c>
      <c r="DM222" s="126">
        <f t="shared" si="255"/>
        <v>0</v>
      </c>
      <c r="DN222" s="126">
        <f t="shared" si="256"/>
        <v>0</v>
      </c>
      <c r="DO222" s="126">
        <f t="shared" si="257"/>
        <v>0</v>
      </c>
      <c r="DP222" s="126">
        <f t="shared" si="258"/>
        <v>-293.33333333333331</v>
      </c>
      <c r="DQ222" s="126">
        <f t="shared" si="259"/>
        <v>0</v>
      </c>
      <c r="DR222" s="126">
        <f t="shared" si="260"/>
        <v>0</v>
      </c>
      <c r="DS222" s="126">
        <f t="shared" si="261"/>
        <v>0</v>
      </c>
      <c r="DT222" s="126">
        <f t="shared" si="262"/>
        <v>0</v>
      </c>
      <c r="DU222" s="126">
        <f t="shared" si="263"/>
        <v>-320</v>
      </c>
      <c r="DV222" s="126">
        <f t="shared" si="264"/>
        <v>0</v>
      </c>
      <c r="DW222" s="126">
        <f t="shared" si="265"/>
        <v>0</v>
      </c>
      <c r="DX222" s="119"/>
      <c r="EA222" s="127">
        <f>+BO222</f>
        <v>80</v>
      </c>
    </row>
    <row r="223" spans="1:131" customFormat="1" ht="15" customHeight="1" x14ac:dyDescent="0.2">
      <c r="A223" s="163" t="s">
        <v>558</v>
      </c>
      <c r="B223" s="180" t="s">
        <v>416</v>
      </c>
      <c r="C223" s="180" t="s">
        <v>559</v>
      </c>
      <c r="D223" s="180" t="s">
        <v>314</v>
      </c>
      <c r="E223" s="180">
        <v>2</v>
      </c>
      <c r="F223" s="180">
        <v>1850</v>
      </c>
      <c r="G223" s="179">
        <v>-3700</v>
      </c>
      <c r="H223" s="179">
        <v>-3700.0000000000005</v>
      </c>
      <c r="I223" s="153"/>
      <c r="J223" s="151" t="s">
        <v>95</v>
      </c>
      <c r="K223" s="151">
        <v>8.3333333333333329E-2</v>
      </c>
      <c r="L223" s="151">
        <v>8.3333333333333329E-2</v>
      </c>
      <c r="M223" s="151">
        <v>8.3333333333333329E-2</v>
      </c>
      <c r="N223" s="151">
        <v>8.3333333333333329E-2</v>
      </c>
      <c r="O223" s="151">
        <v>8.3333333333333329E-2</v>
      </c>
      <c r="P223" s="151">
        <v>8.3333333333333329E-2</v>
      </c>
      <c r="Q223" s="151">
        <v>8.3333333333333329E-2</v>
      </c>
      <c r="R223" s="151">
        <v>8.3333333333333329E-2</v>
      </c>
      <c r="S223" s="151">
        <v>8.3333333333333329E-2</v>
      </c>
      <c r="T223" s="151">
        <v>8.3333333333333329E-2</v>
      </c>
      <c r="U223" s="151">
        <v>8.3333333333333329E-2</v>
      </c>
      <c r="V223" s="151">
        <v>8.3333333333333329E-2</v>
      </c>
      <c r="W223" s="152">
        <v>1</v>
      </c>
      <c r="X223" s="157">
        <v>-308.33333333333331</v>
      </c>
      <c r="Y223" s="157">
        <v>-308.33333333333331</v>
      </c>
      <c r="Z223" s="157">
        <v>-308.33333333333331</v>
      </c>
      <c r="AA223" s="157">
        <v>-308.33333333333331</v>
      </c>
      <c r="AB223" s="157">
        <v>-308.33333333333331</v>
      </c>
      <c r="AC223" s="157">
        <v>-308.33333333333331</v>
      </c>
      <c r="AD223" s="157">
        <v>-308.33333333333331</v>
      </c>
      <c r="AE223" s="157">
        <v>-308.33333333333331</v>
      </c>
      <c r="AF223" s="157">
        <v>-308.33333333333331</v>
      </c>
      <c r="AG223" s="157">
        <v>-308.33333333333331</v>
      </c>
      <c r="AH223" s="157">
        <v>-308.33333333333331</v>
      </c>
      <c r="AI223" s="157">
        <v>-308.33333333333331</v>
      </c>
      <c r="AJ223" s="151"/>
      <c r="AK223" s="151"/>
      <c r="AL223" s="151">
        <v>1</v>
      </c>
      <c r="AM223" s="151"/>
      <c r="AN223" s="151"/>
      <c r="AO223" s="151"/>
      <c r="AP223" s="151"/>
      <c r="AQ223" s="151"/>
      <c r="AR223" s="151"/>
      <c r="AS223" s="152">
        <v>1</v>
      </c>
      <c r="AT223" s="159">
        <v>0</v>
      </c>
      <c r="AU223" s="159">
        <v>0</v>
      </c>
      <c r="AV223" s="159">
        <v>-3700</v>
      </c>
      <c r="AW223" s="159">
        <v>0</v>
      </c>
      <c r="AX223" s="159">
        <v>0</v>
      </c>
      <c r="AY223" s="159">
        <v>0</v>
      </c>
      <c r="AZ223" s="159">
        <v>0</v>
      </c>
      <c r="BA223" s="159">
        <v>0</v>
      </c>
      <c r="BB223" s="159">
        <v>0</v>
      </c>
      <c r="BC223" s="159">
        <v>-3700</v>
      </c>
      <c r="BD223" s="160">
        <v>0</v>
      </c>
      <c r="BE223" s="160">
        <v>0</v>
      </c>
      <c r="BF223" s="160">
        <v>-3700</v>
      </c>
      <c r="BG223" s="160">
        <v>0</v>
      </c>
      <c r="BH223" s="160">
        <v>0</v>
      </c>
      <c r="BI223" s="151">
        <v>60423000</v>
      </c>
      <c r="BJ223" s="122" t="s">
        <v>867</v>
      </c>
      <c r="BK223" s="145">
        <f>+IF('FEUILLE 1'!$BJ223="",SUMIFS('FEUILLE 2'!$P:$P,'FEUILLE 2'!$C:$C,"BLF",'FEUILLE 2'!$K:$K,'FEUILLE 1'!$J223),SUMIFS('FEUILLE 2'!$P:$P,'FEUILLE 2'!$C:$C,"BLF",'FEUILLE 2'!$K:$K,'FEUILLE 1'!$J223,'FEUILLE 2'!$B:$B,'FEUILLE 1'!$BJ223))</f>
        <v>0</v>
      </c>
      <c r="BL223" s="145">
        <f>+BK223+SUM(BY223:CD223)</f>
        <v>-925</v>
      </c>
      <c r="BM223" s="145"/>
      <c r="BN223" s="145"/>
      <c r="BO223" s="147"/>
      <c r="BP223" s="126">
        <f t="shared" si="206"/>
        <v>0</v>
      </c>
      <c r="BQ223" s="126">
        <f t="shared" si="207"/>
        <v>0</v>
      </c>
      <c r="BR223" s="126">
        <f t="shared" si="208"/>
        <v>-308.33333333333331</v>
      </c>
      <c r="BS223" s="126">
        <f t="shared" si="209"/>
        <v>0</v>
      </c>
      <c r="BT223" s="126">
        <f t="shared" si="210"/>
        <v>0</v>
      </c>
      <c r="BU223" s="126">
        <f t="shared" si="211"/>
        <v>0</v>
      </c>
      <c r="BV223" s="126">
        <f t="shared" si="212"/>
        <v>0</v>
      </c>
      <c r="BW223" s="126">
        <f t="shared" si="213"/>
        <v>-616.66666666666663</v>
      </c>
      <c r="BX223" s="126">
        <f t="shared" si="214"/>
        <v>0</v>
      </c>
      <c r="BY223" s="126">
        <f t="shared" si="215"/>
        <v>0</v>
      </c>
      <c r="BZ223" s="126">
        <f t="shared" si="216"/>
        <v>0</v>
      </c>
      <c r="CA223" s="126">
        <f t="shared" si="217"/>
        <v>0</v>
      </c>
      <c r="CB223" s="126">
        <f t="shared" si="218"/>
        <v>-925</v>
      </c>
      <c r="CC223" s="126">
        <f t="shared" si="219"/>
        <v>0</v>
      </c>
      <c r="CD223" s="126">
        <f t="shared" si="220"/>
        <v>0</v>
      </c>
      <c r="CE223" s="126">
        <f t="shared" si="221"/>
        <v>0</v>
      </c>
      <c r="CF223" s="126">
        <f t="shared" si="222"/>
        <v>0</v>
      </c>
      <c r="CG223" s="126">
        <f t="shared" si="223"/>
        <v>-1233.3333333333333</v>
      </c>
      <c r="CH223" s="126">
        <f t="shared" si="224"/>
        <v>0</v>
      </c>
      <c r="CI223" s="126">
        <f t="shared" si="225"/>
        <v>0</v>
      </c>
      <c r="CJ223" s="126">
        <f t="shared" si="226"/>
        <v>0</v>
      </c>
      <c r="CK223" s="126">
        <f t="shared" si="227"/>
        <v>0</v>
      </c>
      <c r="CL223" s="126">
        <f t="shared" si="228"/>
        <v>-1541.6666666666665</v>
      </c>
      <c r="CM223" s="126">
        <f t="shared" si="229"/>
        <v>0</v>
      </c>
      <c r="CN223" s="126">
        <f t="shared" si="230"/>
        <v>0</v>
      </c>
      <c r="CO223" s="126">
        <f t="shared" si="231"/>
        <v>0</v>
      </c>
      <c r="CP223" s="126">
        <f t="shared" si="232"/>
        <v>0</v>
      </c>
      <c r="CQ223" s="126">
        <f t="shared" si="233"/>
        <v>-1849.9999999999998</v>
      </c>
      <c r="CR223" s="126">
        <f t="shared" si="234"/>
        <v>0</v>
      </c>
      <c r="CS223" s="126">
        <f t="shared" si="235"/>
        <v>0</v>
      </c>
      <c r="CT223" s="126">
        <f t="shared" si="236"/>
        <v>0</v>
      </c>
      <c r="CU223" s="126">
        <f t="shared" si="237"/>
        <v>0</v>
      </c>
      <c r="CV223" s="126">
        <f t="shared" si="238"/>
        <v>-2158.333333333333</v>
      </c>
      <c r="CW223" s="126">
        <f t="shared" si="239"/>
        <v>0</v>
      </c>
      <c r="CX223" s="126">
        <f t="shared" si="240"/>
        <v>0</v>
      </c>
      <c r="CY223" s="126">
        <f t="shared" si="241"/>
        <v>0</v>
      </c>
      <c r="CZ223" s="126">
        <f t="shared" si="242"/>
        <v>0</v>
      </c>
      <c r="DA223" s="126">
        <f t="shared" si="243"/>
        <v>-2466.6666666666665</v>
      </c>
      <c r="DB223" s="126">
        <f t="shared" si="244"/>
        <v>0</v>
      </c>
      <c r="DC223" s="126">
        <f t="shared" si="245"/>
        <v>0</v>
      </c>
      <c r="DD223" s="126">
        <f t="shared" si="246"/>
        <v>0</v>
      </c>
      <c r="DE223" s="126">
        <f t="shared" si="247"/>
        <v>0</v>
      </c>
      <c r="DF223" s="126">
        <f t="shared" si="248"/>
        <v>-2775</v>
      </c>
      <c r="DG223" s="126">
        <f t="shared" si="249"/>
        <v>0</v>
      </c>
      <c r="DH223" s="126">
        <f t="shared" si="250"/>
        <v>0</v>
      </c>
      <c r="DI223" s="126">
        <f t="shared" si="251"/>
        <v>0</v>
      </c>
      <c r="DJ223" s="126">
        <f t="shared" si="252"/>
        <v>0</v>
      </c>
      <c r="DK223" s="126">
        <f t="shared" si="253"/>
        <v>-3083.3333333333335</v>
      </c>
      <c r="DL223" s="126">
        <f t="shared" si="254"/>
        <v>0</v>
      </c>
      <c r="DM223" s="126">
        <f t="shared" si="255"/>
        <v>0</v>
      </c>
      <c r="DN223" s="126">
        <f t="shared" si="256"/>
        <v>0</v>
      </c>
      <c r="DO223" s="126">
        <f t="shared" si="257"/>
        <v>0</v>
      </c>
      <c r="DP223" s="126">
        <f t="shared" si="258"/>
        <v>-3391.666666666667</v>
      </c>
      <c r="DQ223" s="126">
        <f t="shared" si="259"/>
        <v>0</v>
      </c>
      <c r="DR223" s="126">
        <f t="shared" si="260"/>
        <v>0</v>
      </c>
      <c r="DS223" s="126">
        <f t="shared" si="261"/>
        <v>0</v>
      </c>
      <c r="DT223" s="126">
        <f t="shared" si="262"/>
        <v>0</v>
      </c>
      <c r="DU223" s="126">
        <f t="shared" si="263"/>
        <v>-3700.0000000000005</v>
      </c>
      <c r="DV223" s="126">
        <f t="shared" si="264"/>
        <v>0</v>
      </c>
      <c r="DW223" s="126">
        <f t="shared" si="265"/>
        <v>0</v>
      </c>
      <c r="DX223" s="119"/>
    </row>
    <row r="224" spans="1:131" customFormat="1" ht="15" customHeight="1" x14ac:dyDescent="0.2">
      <c r="A224" s="163" t="s">
        <v>558</v>
      </c>
      <c r="B224" s="180" t="s">
        <v>416</v>
      </c>
      <c r="C224" s="180" t="s">
        <v>560</v>
      </c>
      <c r="D224" s="180" t="s">
        <v>314</v>
      </c>
      <c r="E224" s="180">
        <v>6</v>
      </c>
      <c r="F224" s="180">
        <v>1850</v>
      </c>
      <c r="G224" s="179">
        <v>-11100</v>
      </c>
      <c r="H224" s="179">
        <v>-11100</v>
      </c>
      <c r="I224" s="153"/>
      <c r="J224" s="151" t="s">
        <v>95</v>
      </c>
      <c r="K224" s="151">
        <v>8.3333333333333329E-2</v>
      </c>
      <c r="L224" s="151">
        <v>8.3333333333333329E-2</v>
      </c>
      <c r="M224" s="151">
        <v>8.3333333333333329E-2</v>
      </c>
      <c r="N224" s="151">
        <v>8.3333333333333329E-2</v>
      </c>
      <c r="O224" s="151">
        <v>8.3333333333333329E-2</v>
      </c>
      <c r="P224" s="151">
        <v>8.3333333333333329E-2</v>
      </c>
      <c r="Q224" s="151">
        <v>8.3333333333333329E-2</v>
      </c>
      <c r="R224" s="151">
        <v>8.3333333333333329E-2</v>
      </c>
      <c r="S224" s="151">
        <v>8.3333333333333329E-2</v>
      </c>
      <c r="T224" s="151">
        <v>8.3333333333333329E-2</v>
      </c>
      <c r="U224" s="151">
        <v>8.3333333333333329E-2</v>
      </c>
      <c r="V224" s="151">
        <v>8.3333333333333329E-2</v>
      </c>
      <c r="W224" s="152">
        <v>1</v>
      </c>
      <c r="X224" s="157">
        <v>-925</v>
      </c>
      <c r="Y224" s="157">
        <v>-925</v>
      </c>
      <c r="Z224" s="157">
        <v>-925</v>
      </c>
      <c r="AA224" s="157">
        <v>-925</v>
      </c>
      <c r="AB224" s="157">
        <v>-925</v>
      </c>
      <c r="AC224" s="157">
        <v>-925</v>
      </c>
      <c r="AD224" s="157">
        <v>-925</v>
      </c>
      <c r="AE224" s="157">
        <v>-925</v>
      </c>
      <c r="AF224" s="157">
        <v>-925</v>
      </c>
      <c r="AG224" s="157">
        <v>-925</v>
      </c>
      <c r="AH224" s="157">
        <v>-925</v>
      </c>
      <c r="AI224" s="157">
        <v>-925</v>
      </c>
      <c r="AJ224" s="151"/>
      <c r="AK224" s="151">
        <v>1</v>
      </c>
      <c r="AL224" s="151"/>
      <c r="AM224" s="151"/>
      <c r="AN224" s="151"/>
      <c r="AO224" s="151"/>
      <c r="AP224" s="151"/>
      <c r="AQ224" s="151"/>
      <c r="AR224" s="151"/>
      <c r="AS224" s="152">
        <v>1</v>
      </c>
      <c r="AT224" s="159">
        <v>0</v>
      </c>
      <c r="AU224" s="159">
        <v>-11100</v>
      </c>
      <c r="AV224" s="159">
        <v>0</v>
      </c>
      <c r="AW224" s="159">
        <v>0</v>
      </c>
      <c r="AX224" s="159">
        <v>0</v>
      </c>
      <c r="AY224" s="159">
        <v>0</v>
      </c>
      <c r="AZ224" s="159">
        <v>0</v>
      </c>
      <c r="BA224" s="159">
        <v>0</v>
      </c>
      <c r="BB224" s="159">
        <v>0</v>
      </c>
      <c r="BC224" s="159">
        <v>-11100</v>
      </c>
      <c r="BD224" s="160">
        <v>0</v>
      </c>
      <c r="BE224" s="160">
        <v>0</v>
      </c>
      <c r="BF224" s="160">
        <v>-11100</v>
      </c>
      <c r="BG224" s="160">
        <v>0</v>
      </c>
      <c r="BH224" s="160">
        <v>0</v>
      </c>
      <c r="BI224" s="151">
        <v>60423000</v>
      </c>
      <c r="BJ224" s="122" t="s">
        <v>859</v>
      </c>
      <c r="BK224" s="145">
        <f>+IF('FEUILLE 1'!$BJ224="",SUMIFS('FEUILLE 2'!$P:$P,'FEUILLE 2'!$C:$C,"BLF",'FEUILLE 2'!$K:$K,'FEUILLE 1'!$J224),SUMIFS('FEUILLE 2'!$P:$P,'FEUILLE 2'!$C:$C,"BLF",'FEUILLE 2'!$K:$K,'FEUILLE 1'!$J224,'FEUILLE 2'!$B:$B,'FEUILLE 1'!$BJ224))</f>
        <v>0</v>
      </c>
      <c r="BL224" s="145">
        <f>+BK224+SUM(BY224:CD224)</f>
        <v>-2775</v>
      </c>
      <c r="BM224" s="145"/>
      <c r="BN224" s="145"/>
      <c r="BO224" s="147"/>
      <c r="BP224" s="126">
        <f t="shared" si="206"/>
        <v>0</v>
      </c>
      <c r="BQ224" s="126">
        <f t="shared" si="207"/>
        <v>0</v>
      </c>
      <c r="BR224" s="126">
        <f t="shared" si="208"/>
        <v>-925</v>
      </c>
      <c r="BS224" s="126">
        <f t="shared" si="209"/>
        <v>0</v>
      </c>
      <c r="BT224" s="126">
        <f t="shared" si="210"/>
        <v>0</v>
      </c>
      <c r="BU224" s="126">
        <f t="shared" si="211"/>
        <v>0</v>
      </c>
      <c r="BV224" s="126">
        <f t="shared" si="212"/>
        <v>0</v>
      </c>
      <c r="BW224" s="126">
        <f t="shared" si="213"/>
        <v>-1850</v>
      </c>
      <c r="BX224" s="126">
        <f t="shared" si="214"/>
        <v>0</v>
      </c>
      <c r="BY224" s="126">
        <f t="shared" si="215"/>
        <v>0</v>
      </c>
      <c r="BZ224" s="126">
        <f t="shared" si="216"/>
        <v>0</v>
      </c>
      <c r="CA224" s="126">
        <f t="shared" si="217"/>
        <v>0</v>
      </c>
      <c r="CB224" s="126">
        <f t="shared" si="218"/>
        <v>-2775</v>
      </c>
      <c r="CC224" s="126">
        <f t="shared" si="219"/>
        <v>0</v>
      </c>
      <c r="CD224" s="126">
        <f t="shared" si="220"/>
        <v>0</v>
      </c>
      <c r="CE224" s="126">
        <f t="shared" si="221"/>
        <v>0</v>
      </c>
      <c r="CF224" s="126">
        <f t="shared" si="222"/>
        <v>0</v>
      </c>
      <c r="CG224" s="126">
        <f t="shared" si="223"/>
        <v>-3700</v>
      </c>
      <c r="CH224" s="126">
        <f t="shared" si="224"/>
        <v>0</v>
      </c>
      <c r="CI224" s="126">
        <f t="shared" si="225"/>
        <v>0</v>
      </c>
      <c r="CJ224" s="126">
        <f t="shared" si="226"/>
        <v>0</v>
      </c>
      <c r="CK224" s="126">
        <f t="shared" si="227"/>
        <v>0</v>
      </c>
      <c r="CL224" s="126">
        <f t="shared" si="228"/>
        <v>-4625</v>
      </c>
      <c r="CM224" s="126">
        <f t="shared" si="229"/>
        <v>0</v>
      </c>
      <c r="CN224" s="126">
        <f t="shared" si="230"/>
        <v>0</v>
      </c>
      <c r="CO224" s="126">
        <f t="shared" si="231"/>
        <v>0</v>
      </c>
      <c r="CP224" s="126">
        <f t="shared" si="232"/>
        <v>0</v>
      </c>
      <c r="CQ224" s="126">
        <f t="shared" si="233"/>
        <v>-5550</v>
      </c>
      <c r="CR224" s="126">
        <f t="shared" si="234"/>
        <v>0</v>
      </c>
      <c r="CS224" s="126">
        <f t="shared" si="235"/>
        <v>0</v>
      </c>
      <c r="CT224" s="126">
        <f t="shared" si="236"/>
        <v>0</v>
      </c>
      <c r="CU224" s="126">
        <f t="shared" si="237"/>
        <v>0</v>
      </c>
      <c r="CV224" s="126">
        <f t="shared" si="238"/>
        <v>-6475</v>
      </c>
      <c r="CW224" s="126">
        <f t="shared" si="239"/>
        <v>0</v>
      </c>
      <c r="CX224" s="126">
        <f t="shared" si="240"/>
        <v>0</v>
      </c>
      <c r="CY224" s="126">
        <f t="shared" si="241"/>
        <v>0</v>
      </c>
      <c r="CZ224" s="126">
        <f t="shared" si="242"/>
        <v>0</v>
      </c>
      <c r="DA224" s="126">
        <f t="shared" si="243"/>
        <v>-7400</v>
      </c>
      <c r="DB224" s="126">
        <f t="shared" si="244"/>
        <v>0</v>
      </c>
      <c r="DC224" s="126">
        <f t="shared" si="245"/>
        <v>0</v>
      </c>
      <c r="DD224" s="126">
        <f t="shared" si="246"/>
        <v>0</v>
      </c>
      <c r="DE224" s="126">
        <f t="shared" si="247"/>
        <v>0</v>
      </c>
      <c r="DF224" s="126">
        <f t="shared" si="248"/>
        <v>-8325</v>
      </c>
      <c r="DG224" s="126">
        <f t="shared" si="249"/>
        <v>0</v>
      </c>
      <c r="DH224" s="126">
        <f t="shared" si="250"/>
        <v>0</v>
      </c>
      <c r="DI224" s="126">
        <f t="shared" si="251"/>
        <v>0</v>
      </c>
      <c r="DJ224" s="126">
        <f t="shared" si="252"/>
        <v>0</v>
      </c>
      <c r="DK224" s="126">
        <f t="shared" si="253"/>
        <v>-9250</v>
      </c>
      <c r="DL224" s="126">
        <f t="shared" si="254"/>
        <v>0</v>
      </c>
      <c r="DM224" s="126">
        <f t="shared" si="255"/>
        <v>0</v>
      </c>
      <c r="DN224" s="126">
        <f t="shared" si="256"/>
        <v>0</v>
      </c>
      <c r="DO224" s="126">
        <f t="shared" si="257"/>
        <v>0</v>
      </c>
      <c r="DP224" s="126">
        <f t="shared" si="258"/>
        <v>-10175</v>
      </c>
      <c r="DQ224" s="126">
        <f t="shared" si="259"/>
        <v>0</v>
      </c>
      <c r="DR224" s="126">
        <f t="shared" si="260"/>
        <v>0</v>
      </c>
      <c r="DS224" s="126">
        <f t="shared" si="261"/>
        <v>0</v>
      </c>
      <c r="DT224" s="126">
        <f t="shared" si="262"/>
        <v>0</v>
      </c>
      <c r="DU224" s="126">
        <f t="shared" si="263"/>
        <v>-11100</v>
      </c>
      <c r="DV224" s="126">
        <f t="shared" si="264"/>
        <v>0</v>
      </c>
      <c r="DW224" s="126">
        <f t="shared" si="265"/>
        <v>0</v>
      </c>
      <c r="DX224" s="119"/>
    </row>
    <row r="225" spans="1:128" customFormat="1" x14ac:dyDescent="0.2">
      <c r="A225" s="163" t="s">
        <v>561</v>
      </c>
      <c r="B225" s="180" t="s">
        <v>300</v>
      </c>
      <c r="C225" s="180" t="s">
        <v>562</v>
      </c>
      <c r="D225" s="180" t="s">
        <v>265</v>
      </c>
      <c r="E225" s="180">
        <v>1</v>
      </c>
      <c r="F225" s="180">
        <v>150</v>
      </c>
      <c r="G225" s="179">
        <v>-150</v>
      </c>
      <c r="H225" s="179">
        <v>-150</v>
      </c>
      <c r="I225" s="153"/>
      <c r="J225" s="151" t="s">
        <v>110</v>
      </c>
      <c r="K225" s="151">
        <v>8.3333333333333329E-2</v>
      </c>
      <c r="L225" s="151">
        <v>8.3333333333333329E-2</v>
      </c>
      <c r="M225" s="151">
        <v>8.3333333333333329E-2</v>
      </c>
      <c r="N225" s="151">
        <v>8.3333333333333329E-2</v>
      </c>
      <c r="O225" s="151">
        <v>8.3333333333333329E-2</v>
      </c>
      <c r="P225" s="151">
        <v>8.3333333333333329E-2</v>
      </c>
      <c r="Q225" s="151">
        <v>8.3333333333333329E-2</v>
      </c>
      <c r="R225" s="151">
        <v>8.3333333333333329E-2</v>
      </c>
      <c r="S225" s="151">
        <v>8.3333333333333329E-2</v>
      </c>
      <c r="T225" s="151">
        <v>8.3333333333333329E-2</v>
      </c>
      <c r="U225" s="151">
        <v>8.3333333333333329E-2</v>
      </c>
      <c r="V225" s="151">
        <v>8.3333333333333329E-2</v>
      </c>
      <c r="W225" s="152">
        <v>1</v>
      </c>
      <c r="X225" s="157">
        <v>-12.5</v>
      </c>
      <c r="Y225" s="157">
        <v>-12.5</v>
      </c>
      <c r="Z225" s="157">
        <v>-12.5</v>
      </c>
      <c r="AA225" s="157">
        <v>-12.5</v>
      </c>
      <c r="AB225" s="157">
        <v>-12.5</v>
      </c>
      <c r="AC225" s="157">
        <v>-12.5</v>
      </c>
      <c r="AD225" s="157">
        <v>-12.5</v>
      </c>
      <c r="AE225" s="157">
        <v>-12.5</v>
      </c>
      <c r="AF225" s="157">
        <v>-12.5</v>
      </c>
      <c r="AG225" s="157">
        <v>-12.5</v>
      </c>
      <c r="AH225" s="157">
        <v>-12.5</v>
      </c>
      <c r="AI225" s="157">
        <v>-12.5</v>
      </c>
      <c r="AJ225" s="151">
        <v>1</v>
      </c>
      <c r="AK225" s="151"/>
      <c r="AL225" s="151"/>
      <c r="AM225" s="151"/>
      <c r="AN225" s="151"/>
      <c r="AO225" s="151"/>
      <c r="AP225" s="151"/>
      <c r="AQ225" s="151"/>
      <c r="AR225" s="151"/>
      <c r="AS225" s="152">
        <v>1</v>
      </c>
      <c r="AT225" s="159">
        <v>-150</v>
      </c>
      <c r="AU225" s="159">
        <v>0</v>
      </c>
      <c r="AV225" s="159">
        <v>0</v>
      </c>
      <c r="AW225" s="159">
        <v>0</v>
      </c>
      <c r="AX225" s="159">
        <v>0</v>
      </c>
      <c r="AY225" s="159">
        <v>0</v>
      </c>
      <c r="AZ225" s="159">
        <v>0</v>
      </c>
      <c r="BA225" s="159">
        <v>0</v>
      </c>
      <c r="BB225" s="159">
        <v>0</v>
      </c>
      <c r="BC225" s="159">
        <v>-150</v>
      </c>
      <c r="BD225" s="160">
        <v>-150</v>
      </c>
      <c r="BE225" s="160">
        <v>0</v>
      </c>
      <c r="BF225" s="160">
        <v>0</v>
      </c>
      <c r="BG225" s="160">
        <v>0</v>
      </c>
      <c r="BH225" s="160">
        <v>0</v>
      </c>
      <c r="BI225" s="151">
        <v>60423000</v>
      </c>
      <c r="BJ225" s="122"/>
      <c r="BK225" s="145"/>
      <c r="BL225" s="145">
        <f>+BK225+SUM(BY225:CD225)</f>
        <v>-37.5</v>
      </c>
      <c r="BM225" s="145"/>
      <c r="BN225" s="145"/>
      <c r="BO225" s="147"/>
      <c r="BP225" s="126">
        <f t="shared" si="206"/>
        <v>-12.5</v>
      </c>
      <c r="BQ225" s="126">
        <f t="shared" si="207"/>
        <v>0</v>
      </c>
      <c r="BR225" s="126">
        <f t="shared" si="208"/>
        <v>0</v>
      </c>
      <c r="BS225" s="126">
        <f t="shared" si="209"/>
        <v>0</v>
      </c>
      <c r="BT225" s="126">
        <f t="shared" si="210"/>
        <v>0</v>
      </c>
      <c r="BU225" s="126">
        <f t="shared" si="211"/>
        <v>-25</v>
      </c>
      <c r="BV225" s="126">
        <f t="shared" si="212"/>
        <v>0</v>
      </c>
      <c r="BW225" s="126">
        <f t="shared" si="213"/>
        <v>0</v>
      </c>
      <c r="BX225" s="126">
        <f t="shared" si="214"/>
        <v>0</v>
      </c>
      <c r="BY225" s="126">
        <f t="shared" si="215"/>
        <v>0</v>
      </c>
      <c r="BZ225" s="126">
        <f t="shared" si="216"/>
        <v>-37.5</v>
      </c>
      <c r="CA225" s="126">
        <f t="shared" si="217"/>
        <v>0</v>
      </c>
      <c r="CB225" s="126">
        <f t="shared" si="218"/>
        <v>0</v>
      </c>
      <c r="CC225" s="126">
        <f t="shared" si="219"/>
        <v>0</v>
      </c>
      <c r="CD225" s="126">
        <f t="shared" si="220"/>
        <v>0</v>
      </c>
      <c r="CE225" s="126">
        <f t="shared" si="221"/>
        <v>-50</v>
      </c>
      <c r="CF225" s="126">
        <f t="shared" si="222"/>
        <v>0</v>
      </c>
      <c r="CG225" s="126">
        <f t="shared" si="223"/>
        <v>0</v>
      </c>
      <c r="CH225" s="126">
        <f t="shared" si="224"/>
        <v>0</v>
      </c>
      <c r="CI225" s="126">
        <f t="shared" si="225"/>
        <v>0</v>
      </c>
      <c r="CJ225" s="126">
        <f t="shared" si="226"/>
        <v>-62.5</v>
      </c>
      <c r="CK225" s="126">
        <f t="shared" si="227"/>
        <v>0</v>
      </c>
      <c r="CL225" s="126">
        <f t="shared" si="228"/>
        <v>0</v>
      </c>
      <c r="CM225" s="126">
        <f t="shared" si="229"/>
        <v>0</v>
      </c>
      <c r="CN225" s="126">
        <f t="shared" si="230"/>
        <v>0</v>
      </c>
      <c r="CO225" s="126">
        <f t="shared" si="231"/>
        <v>-75</v>
      </c>
      <c r="CP225" s="126">
        <f t="shared" si="232"/>
        <v>0</v>
      </c>
      <c r="CQ225" s="126">
        <f t="shared" si="233"/>
        <v>0</v>
      </c>
      <c r="CR225" s="126">
        <f t="shared" si="234"/>
        <v>0</v>
      </c>
      <c r="CS225" s="126">
        <f t="shared" si="235"/>
        <v>0</v>
      </c>
      <c r="CT225" s="126">
        <f t="shared" si="236"/>
        <v>-87.5</v>
      </c>
      <c r="CU225" s="126">
        <f t="shared" si="237"/>
        <v>0</v>
      </c>
      <c r="CV225" s="126">
        <f t="shared" si="238"/>
        <v>0</v>
      </c>
      <c r="CW225" s="126">
        <f t="shared" si="239"/>
        <v>0</v>
      </c>
      <c r="CX225" s="126">
        <f t="shared" si="240"/>
        <v>0</v>
      </c>
      <c r="CY225" s="126">
        <f t="shared" si="241"/>
        <v>-100</v>
      </c>
      <c r="CZ225" s="126">
        <f t="shared" si="242"/>
        <v>0</v>
      </c>
      <c r="DA225" s="126">
        <f t="shared" si="243"/>
        <v>0</v>
      </c>
      <c r="DB225" s="126">
        <f t="shared" si="244"/>
        <v>0</v>
      </c>
      <c r="DC225" s="126">
        <f t="shared" si="245"/>
        <v>0</v>
      </c>
      <c r="DD225" s="126">
        <f t="shared" si="246"/>
        <v>-112.5</v>
      </c>
      <c r="DE225" s="126">
        <f t="shared" si="247"/>
        <v>0</v>
      </c>
      <c r="DF225" s="126">
        <f t="shared" si="248"/>
        <v>0</v>
      </c>
      <c r="DG225" s="126">
        <f t="shared" si="249"/>
        <v>0</v>
      </c>
      <c r="DH225" s="126">
        <f t="shared" si="250"/>
        <v>0</v>
      </c>
      <c r="DI225" s="126">
        <f t="shared" si="251"/>
        <v>-125</v>
      </c>
      <c r="DJ225" s="126">
        <f t="shared" si="252"/>
        <v>0</v>
      </c>
      <c r="DK225" s="126">
        <f t="shared" si="253"/>
        <v>0</v>
      </c>
      <c r="DL225" s="126">
        <f t="shared" si="254"/>
        <v>0</v>
      </c>
      <c r="DM225" s="126">
        <f t="shared" si="255"/>
        <v>0</v>
      </c>
      <c r="DN225" s="126">
        <f t="shared" si="256"/>
        <v>-137.5</v>
      </c>
      <c r="DO225" s="126">
        <f t="shared" si="257"/>
        <v>0</v>
      </c>
      <c r="DP225" s="126">
        <f t="shared" si="258"/>
        <v>0</v>
      </c>
      <c r="DQ225" s="126">
        <f t="shared" si="259"/>
        <v>0</v>
      </c>
      <c r="DR225" s="126">
        <f t="shared" si="260"/>
        <v>0</v>
      </c>
      <c r="DS225" s="126">
        <f t="shared" si="261"/>
        <v>-150</v>
      </c>
      <c r="DT225" s="126">
        <f t="shared" si="262"/>
        <v>0</v>
      </c>
      <c r="DU225" s="126">
        <f t="shared" si="263"/>
        <v>0</v>
      </c>
      <c r="DV225" s="126">
        <f t="shared" si="264"/>
        <v>0</v>
      </c>
      <c r="DW225" s="126">
        <f t="shared" si="265"/>
        <v>0</v>
      </c>
      <c r="DX225" s="119"/>
    </row>
    <row r="226" spans="1:128" customFormat="1" ht="15" customHeight="1" x14ac:dyDescent="0.2">
      <c r="A226" s="163" t="s">
        <v>563</v>
      </c>
      <c r="B226" s="180" t="s">
        <v>300</v>
      </c>
      <c r="C226" s="180" t="s">
        <v>564</v>
      </c>
      <c r="D226" s="180" t="s">
        <v>565</v>
      </c>
      <c r="E226" s="180">
        <v>12</v>
      </c>
      <c r="F226" s="180">
        <v>100</v>
      </c>
      <c r="G226" s="179">
        <v>-1200</v>
      </c>
      <c r="H226" s="179">
        <v>-1200</v>
      </c>
      <c r="I226" s="153"/>
      <c r="J226" s="151" t="s">
        <v>110</v>
      </c>
      <c r="K226" s="151">
        <v>8.3333333333333329E-2</v>
      </c>
      <c r="L226" s="151">
        <v>8.3333333333333329E-2</v>
      </c>
      <c r="M226" s="151">
        <v>8.3333333333333329E-2</v>
      </c>
      <c r="N226" s="151">
        <v>8.3333333333333329E-2</v>
      </c>
      <c r="O226" s="151">
        <v>8.3333333333333329E-2</v>
      </c>
      <c r="P226" s="151">
        <v>8.3333333333333329E-2</v>
      </c>
      <c r="Q226" s="151">
        <v>8.3333333333333329E-2</v>
      </c>
      <c r="R226" s="151">
        <v>8.3333333333333329E-2</v>
      </c>
      <c r="S226" s="151">
        <v>8.3333333333333329E-2</v>
      </c>
      <c r="T226" s="151">
        <v>8.3333333333333329E-2</v>
      </c>
      <c r="U226" s="151">
        <v>8.3333333333333329E-2</v>
      </c>
      <c r="V226" s="151">
        <v>8.3333333333333329E-2</v>
      </c>
      <c r="W226" s="152">
        <v>1</v>
      </c>
      <c r="X226" s="157">
        <v>-100</v>
      </c>
      <c r="Y226" s="157">
        <v>-100</v>
      </c>
      <c r="Z226" s="157">
        <v>-100</v>
      </c>
      <c r="AA226" s="157">
        <v>-100</v>
      </c>
      <c r="AB226" s="157">
        <v>-100</v>
      </c>
      <c r="AC226" s="157">
        <v>-100</v>
      </c>
      <c r="AD226" s="157">
        <v>-100</v>
      </c>
      <c r="AE226" s="157">
        <v>-100</v>
      </c>
      <c r="AF226" s="157">
        <v>-100</v>
      </c>
      <c r="AG226" s="157">
        <v>-100</v>
      </c>
      <c r="AH226" s="157">
        <v>-100</v>
      </c>
      <c r="AI226" s="157">
        <v>-100</v>
      </c>
      <c r="AJ226" s="151"/>
      <c r="AK226" s="151">
        <v>0.15</v>
      </c>
      <c r="AL226" s="151">
        <v>0.15</v>
      </c>
      <c r="AM226" s="151">
        <v>0.7</v>
      </c>
      <c r="AN226" s="151"/>
      <c r="AO226" s="151"/>
      <c r="AP226" s="151"/>
      <c r="AQ226" s="151"/>
      <c r="AR226" s="151"/>
      <c r="AS226" s="152">
        <v>1</v>
      </c>
      <c r="AT226" s="159">
        <v>0</v>
      </c>
      <c r="AU226" s="159">
        <v>-180</v>
      </c>
      <c r="AV226" s="159">
        <v>-180</v>
      </c>
      <c r="AW226" s="159">
        <v>-840</v>
      </c>
      <c r="AX226" s="159">
        <v>0</v>
      </c>
      <c r="AY226" s="159">
        <v>0</v>
      </c>
      <c r="AZ226" s="159">
        <v>0</v>
      </c>
      <c r="BA226" s="159">
        <v>0</v>
      </c>
      <c r="BB226" s="159">
        <v>0</v>
      </c>
      <c r="BC226" s="159">
        <v>-1200</v>
      </c>
      <c r="BD226" s="160">
        <v>0</v>
      </c>
      <c r="BE226" s="160">
        <v>0</v>
      </c>
      <c r="BF226" s="160">
        <v>-1200</v>
      </c>
      <c r="BG226" s="160">
        <v>0</v>
      </c>
      <c r="BH226" s="160">
        <v>0</v>
      </c>
      <c r="BI226" s="151">
        <v>60610000</v>
      </c>
      <c r="BJ226" s="122"/>
      <c r="BK226" s="122"/>
      <c r="BL226" s="145">
        <f t="shared" ref="BL226" si="267">+BK226+SUM(BU226:BY226)</f>
        <v>-200</v>
      </c>
      <c r="BM226" s="122"/>
      <c r="BN226" s="122"/>
      <c r="BO226" s="122">
        <f t="shared" si="205"/>
        <v>1000</v>
      </c>
      <c r="BP226" s="126">
        <f t="shared" si="206"/>
        <v>0</v>
      </c>
      <c r="BQ226" s="126">
        <f t="shared" si="207"/>
        <v>0</v>
      </c>
      <c r="BR226" s="126">
        <f t="shared" si="208"/>
        <v>-100</v>
      </c>
      <c r="BS226" s="126">
        <f t="shared" si="209"/>
        <v>0</v>
      </c>
      <c r="BT226" s="126">
        <f t="shared" si="210"/>
        <v>0</v>
      </c>
      <c r="BU226" s="126">
        <f t="shared" si="211"/>
        <v>0</v>
      </c>
      <c r="BV226" s="126">
        <f t="shared" si="212"/>
        <v>0</v>
      </c>
      <c r="BW226" s="126">
        <f t="shared" si="213"/>
        <v>-200</v>
      </c>
      <c r="BX226" s="126">
        <f t="shared" si="214"/>
        <v>0</v>
      </c>
      <c r="BY226" s="126">
        <f t="shared" si="215"/>
        <v>0</v>
      </c>
      <c r="BZ226" s="126">
        <f t="shared" si="216"/>
        <v>0</v>
      </c>
      <c r="CA226" s="126">
        <f t="shared" si="217"/>
        <v>0</v>
      </c>
      <c r="CB226" s="126">
        <f t="shared" si="218"/>
        <v>-300</v>
      </c>
      <c r="CC226" s="126">
        <f t="shared" si="219"/>
        <v>0</v>
      </c>
      <c r="CD226" s="126">
        <f t="shared" si="220"/>
        <v>0</v>
      </c>
      <c r="CE226" s="126">
        <f t="shared" si="221"/>
        <v>0</v>
      </c>
      <c r="CF226" s="126">
        <f t="shared" si="222"/>
        <v>0</v>
      </c>
      <c r="CG226" s="126">
        <f t="shared" si="223"/>
        <v>-400</v>
      </c>
      <c r="CH226" s="126">
        <f t="shared" si="224"/>
        <v>0</v>
      </c>
      <c r="CI226" s="126">
        <f t="shared" si="225"/>
        <v>0</v>
      </c>
      <c r="CJ226" s="126">
        <f t="shared" si="226"/>
        <v>0</v>
      </c>
      <c r="CK226" s="126">
        <f t="shared" si="227"/>
        <v>0</v>
      </c>
      <c r="CL226" s="126">
        <f t="shared" si="228"/>
        <v>-500</v>
      </c>
      <c r="CM226" s="126">
        <f t="shared" si="229"/>
        <v>0</v>
      </c>
      <c r="CN226" s="126">
        <f t="shared" si="230"/>
        <v>0</v>
      </c>
      <c r="CO226" s="126">
        <f t="shared" si="231"/>
        <v>0</v>
      </c>
      <c r="CP226" s="126">
        <f t="shared" si="232"/>
        <v>0</v>
      </c>
      <c r="CQ226" s="126">
        <f t="shared" si="233"/>
        <v>-600</v>
      </c>
      <c r="CR226" s="126">
        <f t="shared" si="234"/>
        <v>0</v>
      </c>
      <c r="CS226" s="126">
        <f t="shared" si="235"/>
        <v>0</v>
      </c>
      <c r="CT226" s="126">
        <f t="shared" si="236"/>
        <v>0</v>
      </c>
      <c r="CU226" s="126">
        <f t="shared" si="237"/>
        <v>0</v>
      </c>
      <c r="CV226" s="126">
        <f t="shared" si="238"/>
        <v>-700</v>
      </c>
      <c r="CW226" s="126">
        <f t="shared" si="239"/>
        <v>0</v>
      </c>
      <c r="CX226" s="126">
        <f t="shared" si="240"/>
        <v>0</v>
      </c>
      <c r="CY226" s="126">
        <f t="shared" si="241"/>
        <v>0</v>
      </c>
      <c r="CZ226" s="126">
        <f t="shared" si="242"/>
        <v>0</v>
      </c>
      <c r="DA226" s="126">
        <f t="shared" si="243"/>
        <v>-800</v>
      </c>
      <c r="DB226" s="126">
        <f t="shared" si="244"/>
        <v>0</v>
      </c>
      <c r="DC226" s="126">
        <f t="shared" si="245"/>
        <v>0</v>
      </c>
      <c r="DD226" s="126">
        <f t="shared" si="246"/>
        <v>0</v>
      </c>
      <c r="DE226" s="126">
        <f t="shared" si="247"/>
        <v>0</v>
      </c>
      <c r="DF226" s="126">
        <f t="shared" si="248"/>
        <v>-900</v>
      </c>
      <c r="DG226" s="126">
        <f t="shared" si="249"/>
        <v>0</v>
      </c>
      <c r="DH226" s="126">
        <f t="shared" si="250"/>
        <v>0</v>
      </c>
      <c r="DI226" s="126">
        <f t="shared" si="251"/>
        <v>0</v>
      </c>
      <c r="DJ226" s="126">
        <f t="shared" si="252"/>
        <v>0</v>
      </c>
      <c r="DK226" s="126">
        <f t="shared" si="253"/>
        <v>-1000</v>
      </c>
      <c r="DL226" s="126">
        <f t="shared" si="254"/>
        <v>0</v>
      </c>
      <c r="DM226" s="126">
        <f t="shared" si="255"/>
        <v>0</v>
      </c>
      <c r="DN226" s="126">
        <f t="shared" si="256"/>
        <v>0</v>
      </c>
      <c r="DO226" s="126">
        <f t="shared" si="257"/>
        <v>0</v>
      </c>
      <c r="DP226" s="126">
        <f t="shared" si="258"/>
        <v>-1100</v>
      </c>
      <c r="DQ226" s="126">
        <f t="shared" si="259"/>
        <v>0</v>
      </c>
      <c r="DR226" s="126">
        <f t="shared" si="260"/>
        <v>0</v>
      </c>
      <c r="DS226" s="126">
        <f t="shared" si="261"/>
        <v>0</v>
      </c>
      <c r="DT226" s="126">
        <f t="shared" si="262"/>
        <v>0</v>
      </c>
      <c r="DU226" s="126">
        <f t="shared" si="263"/>
        <v>-1200</v>
      </c>
      <c r="DV226" s="126">
        <f t="shared" si="264"/>
        <v>0</v>
      </c>
      <c r="DW226" s="126">
        <f t="shared" si="265"/>
        <v>0</v>
      </c>
    </row>
    <row r="227" spans="1:128" customFormat="1" ht="15" customHeight="1" x14ac:dyDescent="0.2">
      <c r="A227" s="163" t="s">
        <v>566</v>
      </c>
      <c r="B227" s="180" t="s">
        <v>416</v>
      </c>
      <c r="C227" s="180" t="s">
        <v>564</v>
      </c>
      <c r="D227" s="180" t="s">
        <v>314</v>
      </c>
      <c r="E227" s="180">
        <v>12</v>
      </c>
      <c r="F227" s="180">
        <v>250</v>
      </c>
      <c r="G227" s="179">
        <v>-3000</v>
      </c>
      <c r="H227" s="179">
        <v>-3000</v>
      </c>
      <c r="I227" s="153" t="s">
        <v>567</v>
      </c>
      <c r="J227" s="151" t="s">
        <v>98</v>
      </c>
      <c r="K227" s="151">
        <v>8.3333333333333329E-2</v>
      </c>
      <c r="L227" s="151">
        <v>8.3333333333333329E-2</v>
      </c>
      <c r="M227" s="151">
        <v>8.3333333333333329E-2</v>
      </c>
      <c r="N227" s="151">
        <v>8.3333333333333329E-2</v>
      </c>
      <c r="O227" s="151">
        <v>8.3333333333333329E-2</v>
      </c>
      <c r="P227" s="151">
        <v>8.3333333333333329E-2</v>
      </c>
      <c r="Q227" s="151">
        <v>8.3333333333333329E-2</v>
      </c>
      <c r="R227" s="151">
        <v>8.3333333333333329E-2</v>
      </c>
      <c r="S227" s="151">
        <v>8.3333333333333329E-2</v>
      </c>
      <c r="T227" s="151">
        <v>8.3333333333333329E-2</v>
      </c>
      <c r="U227" s="151">
        <v>8.3333333333333329E-2</v>
      </c>
      <c r="V227" s="151">
        <v>8.3333333333333329E-2</v>
      </c>
      <c r="W227" s="152">
        <v>1</v>
      </c>
      <c r="X227" s="157">
        <v>-250</v>
      </c>
      <c r="Y227" s="157">
        <v>-250</v>
      </c>
      <c r="Z227" s="157">
        <v>-250</v>
      </c>
      <c r="AA227" s="157">
        <v>-250</v>
      </c>
      <c r="AB227" s="157">
        <v>-250</v>
      </c>
      <c r="AC227" s="157">
        <v>-250</v>
      </c>
      <c r="AD227" s="157">
        <v>-250</v>
      </c>
      <c r="AE227" s="157">
        <v>-250</v>
      </c>
      <c r="AF227" s="157">
        <v>-250</v>
      </c>
      <c r="AG227" s="157">
        <v>-250</v>
      </c>
      <c r="AH227" s="157">
        <v>-250</v>
      </c>
      <c r="AI227" s="157">
        <v>-250</v>
      </c>
      <c r="AJ227" s="151"/>
      <c r="AK227" s="151">
        <v>0.6875</v>
      </c>
      <c r="AL227" s="151">
        <v>0.3125</v>
      </c>
      <c r="AM227" s="151"/>
      <c r="AN227" s="151"/>
      <c r="AO227" s="151"/>
      <c r="AP227" s="151"/>
      <c r="AQ227" s="151"/>
      <c r="AR227" s="151"/>
      <c r="AS227" s="152">
        <v>1</v>
      </c>
      <c r="AT227" s="159">
        <v>0</v>
      </c>
      <c r="AU227" s="159">
        <v>-2062.5</v>
      </c>
      <c r="AV227" s="159">
        <v>-937.5</v>
      </c>
      <c r="AW227" s="159">
        <v>0</v>
      </c>
      <c r="AX227" s="159">
        <v>0</v>
      </c>
      <c r="AY227" s="159">
        <v>0</v>
      </c>
      <c r="AZ227" s="159">
        <v>0</v>
      </c>
      <c r="BA227" s="159">
        <v>0</v>
      </c>
      <c r="BB227" s="159">
        <v>0</v>
      </c>
      <c r="BC227" s="159">
        <v>-3000</v>
      </c>
      <c r="BD227" s="160">
        <v>0</v>
      </c>
      <c r="BE227" s="160">
        <v>0</v>
      </c>
      <c r="BF227" s="160">
        <v>-3000</v>
      </c>
      <c r="BG227" s="160">
        <v>0</v>
      </c>
      <c r="BH227" s="160">
        <v>0</v>
      </c>
      <c r="BI227" s="151">
        <v>60423000</v>
      </c>
      <c r="BJ227" s="122"/>
      <c r="BK227" s="145">
        <v>0</v>
      </c>
      <c r="BL227" s="145">
        <f>+BK227+SUM(BY227:CD227)</f>
        <v>-750</v>
      </c>
      <c r="BM227" s="145"/>
      <c r="BN227" s="145"/>
      <c r="BO227" s="147"/>
      <c r="BP227" s="126">
        <f t="shared" si="206"/>
        <v>0</v>
      </c>
      <c r="BQ227" s="126">
        <f t="shared" si="207"/>
        <v>0</v>
      </c>
      <c r="BR227" s="126">
        <f t="shared" si="208"/>
        <v>-250</v>
      </c>
      <c r="BS227" s="126">
        <f t="shared" si="209"/>
        <v>0</v>
      </c>
      <c r="BT227" s="126">
        <f t="shared" si="210"/>
        <v>0</v>
      </c>
      <c r="BU227" s="126">
        <f t="shared" si="211"/>
        <v>0</v>
      </c>
      <c r="BV227" s="126">
        <f t="shared" si="212"/>
        <v>0</v>
      </c>
      <c r="BW227" s="126">
        <f t="shared" si="213"/>
        <v>-500</v>
      </c>
      <c r="BX227" s="126">
        <f t="shared" si="214"/>
        <v>0</v>
      </c>
      <c r="BY227" s="126">
        <f t="shared" si="215"/>
        <v>0</v>
      </c>
      <c r="BZ227" s="126">
        <f t="shared" si="216"/>
        <v>0</v>
      </c>
      <c r="CA227" s="126">
        <f t="shared" si="217"/>
        <v>0</v>
      </c>
      <c r="CB227" s="126">
        <f t="shared" si="218"/>
        <v>-750</v>
      </c>
      <c r="CC227" s="126">
        <f t="shared" si="219"/>
        <v>0</v>
      </c>
      <c r="CD227" s="126">
        <f t="shared" si="220"/>
        <v>0</v>
      </c>
      <c r="CE227" s="126">
        <f t="shared" si="221"/>
        <v>0</v>
      </c>
      <c r="CF227" s="126">
        <f t="shared" si="222"/>
        <v>0</v>
      </c>
      <c r="CG227" s="126">
        <f t="shared" si="223"/>
        <v>-1000</v>
      </c>
      <c r="CH227" s="126">
        <f t="shared" si="224"/>
        <v>0</v>
      </c>
      <c r="CI227" s="126">
        <f t="shared" si="225"/>
        <v>0</v>
      </c>
      <c r="CJ227" s="126">
        <f t="shared" si="226"/>
        <v>0</v>
      </c>
      <c r="CK227" s="126">
        <f t="shared" si="227"/>
        <v>0</v>
      </c>
      <c r="CL227" s="126">
        <f t="shared" si="228"/>
        <v>-1250</v>
      </c>
      <c r="CM227" s="126">
        <f t="shared" si="229"/>
        <v>0</v>
      </c>
      <c r="CN227" s="126">
        <f t="shared" si="230"/>
        <v>0</v>
      </c>
      <c r="CO227" s="126">
        <f t="shared" si="231"/>
        <v>0</v>
      </c>
      <c r="CP227" s="126">
        <f t="shared" si="232"/>
        <v>0</v>
      </c>
      <c r="CQ227" s="126">
        <f t="shared" si="233"/>
        <v>-1500</v>
      </c>
      <c r="CR227" s="126">
        <f t="shared" si="234"/>
        <v>0</v>
      </c>
      <c r="CS227" s="126">
        <f t="shared" si="235"/>
        <v>0</v>
      </c>
      <c r="CT227" s="126">
        <f t="shared" si="236"/>
        <v>0</v>
      </c>
      <c r="CU227" s="126">
        <f t="shared" si="237"/>
        <v>0</v>
      </c>
      <c r="CV227" s="126">
        <f t="shared" si="238"/>
        <v>-1750</v>
      </c>
      <c r="CW227" s="126">
        <f t="shared" si="239"/>
        <v>0</v>
      </c>
      <c r="CX227" s="126">
        <f t="shared" si="240"/>
        <v>0</v>
      </c>
      <c r="CY227" s="126">
        <f t="shared" si="241"/>
        <v>0</v>
      </c>
      <c r="CZ227" s="126">
        <f t="shared" si="242"/>
        <v>0</v>
      </c>
      <c r="DA227" s="126">
        <f t="shared" si="243"/>
        <v>-2000</v>
      </c>
      <c r="DB227" s="126">
        <f t="shared" si="244"/>
        <v>0</v>
      </c>
      <c r="DC227" s="126">
        <f t="shared" si="245"/>
        <v>0</v>
      </c>
      <c r="DD227" s="126">
        <f t="shared" si="246"/>
        <v>0</v>
      </c>
      <c r="DE227" s="126">
        <f t="shared" si="247"/>
        <v>0</v>
      </c>
      <c r="DF227" s="126">
        <f t="shared" si="248"/>
        <v>-2250</v>
      </c>
      <c r="DG227" s="126">
        <f t="shared" si="249"/>
        <v>0</v>
      </c>
      <c r="DH227" s="126">
        <f t="shared" si="250"/>
        <v>0</v>
      </c>
      <c r="DI227" s="126">
        <f t="shared" si="251"/>
        <v>0</v>
      </c>
      <c r="DJ227" s="126">
        <f t="shared" si="252"/>
        <v>0</v>
      </c>
      <c r="DK227" s="126">
        <f t="shared" si="253"/>
        <v>-2500</v>
      </c>
      <c r="DL227" s="126">
        <f t="shared" si="254"/>
        <v>0</v>
      </c>
      <c r="DM227" s="126">
        <f t="shared" si="255"/>
        <v>0</v>
      </c>
      <c r="DN227" s="126">
        <f t="shared" si="256"/>
        <v>0</v>
      </c>
      <c r="DO227" s="126">
        <f t="shared" si="257"/>
        <v>0</v>
      </c>
      <c r="DP227" s="126">
        <f t="shared" si="258"/>
        <v>-2750</v>
      </c>
      <c r="DQ227" s="126">
        <f t="shared" si="259"/>
        <v>0</v>
      </c>
      <c r="DR227" s="126">
        <f t="shared" si="260"/>
        <v>0</v>
      </c>
      <c r="DS227" s="126">
        <f t="shared" si="261"/>
        <v>0</v>
      </c>
      <c r="DT227" s="126">
        <f t="shared" si="262"/>
        <v>0</v>
      </c>
      <c r="DU227" s="126">
        <f t="shared" si="263"/>
        <v>-3000</v>
      </c>
      <c r="DV227" s="126">
        <f t="shared" si="264"/>
        <v>0</v>
      </c>
      <c r="DW227" s="126">
        <f t="shared" si="265"/>
        <v>0</v>
      </c>
      <c r="DX227" s="119"/>
    </row>
    <row r="228" spans="1:128" customFormat="1" ht="15" customHeight="1" x14ac:dyDescent="0.2">
      <c r="A228" s="163" t="s">
        <v>568</v>
      </c>
      <c r="B228" s="180" t="s">
        <v>416</v>
      </c>
      <c r="C228" s="180" t="s">
        <v>564</v>
      </c>
      <c r="D228" s="180" t="s">
        <v>265</v>
      </c>
      <c r="E228" s="180">
        <v>1</v>
      </c>
      <c r="F228" s="180">
        <v>8000</v>
      </c>
      <c r="G228" s="179">
        <v>-8000</v>
      </c>
      <c r="H228" s="179">
        <v>-8000.0000000000009</v>
      </c>
      <c r="I228" s="153"/>
      <c r="J228" s="151" t="s">
        <v>98</v>
      </c>
      <c r="K228" s="151">
        <v>8.3333333333333329E-2</v>
      </c>
      <c r="L228" s="151">
        <v>8.3333333333333329E-2</v>
      </c>
      <c r="M228" s="151">
        <v>8.3333333333333329E-2</v>
      </c>
      <c r="N228" s="151">
        <v>8.3333333333333329E-2</v>
      </c>
      <c r="O228" s="151">
        <v>8.3333333333333329E-2</v>
      </c>
      <c r="P228" s="151">
        <v>8.3333333333333329E-2</v>
      </c>
      <c r="Q228" s="151">
        <v>8.3333333333333329E-2</v>
      </c>
      <c r="R228" s="151">
        <v>8.3333333333333329E-2</v>
      </c>
      <c r="S228" s="151">
        <v>8.3333333333333329E-2</v>
      </c>
      <c r="T228" s="151">
        <v>8.3333333333333329E-2</v>
      </c>
      <c r="U228" s="151">
        <v>8.3333333333333329E-2</v>
      </c>
      <c r="V228" s="151">
        <v>8.3333333333333329E-2</v>
      </c>
      <c r="W228" s="152">
        <v>1</v>
      </c>
      <c r="X228" s="157">
        <v>-666.66666666666663</v>
      </c>
      <c r="Y228" s="157">
        <v>-666.66666666666663</v>
      </c>
      <c r="Z228" s="157">
        <v>-666.66666666666663</v>
      </c>
      <c r="AA228" s="157">
        <v>-666.66666666666663</v>
      </c>
      <c r="AB228" s="157">
        <v>-666.66666666666663</v>
      </c>
      <c r="AC228" s="157">
        <v>-666.66666666666663</v>
      </c>
      <c r="AD228" s="157">
        <v>-666.66666666666663</v>
      </c>
      <c r="AE228" s="157">
        <v>-666.66666666666663</v>
      </c>
      <c r="AF228" s="157">
        <v>-666.66666666666663</v>
      </c>
      <c r="AG228" s="157">
        <v>-666.66666666666663</v>
      </c>
      <c r="AH228" s="157">
        <v>-666.66666666666663</v>
      </c>
      <c r="AI228" s="157">
        <v>-666.66666666666663</v>
      </c>
      <c r="AJ228" s="151"/>
      <c r="AK228" s="151">
        <v>0.48686611084411352</v>
      </c>
      <c r="AL228" s="151">
        <v>0.2376642354481168</v>
      </c>
      <c r="AM228" s="151">
        <v>0.16035647405821576</v>
      </c>
      <c r="AN228" s="151">
        <v>0.11511317964955395</v>
      </c>
      <c r="AO228" s="151"/>
      <c r="AP228" s="151"/>
      <c r="AQ228" s="151"/>
      <c r="AR228" s="151"/>
      <c r="AS228" s="152">
        <v>1</v>
      </c>
      <c r="AT228" s="159">
        <v>0</v>
      </c>
      <c r="AU228" s="159">
        <v>-3894.9288867529081</v>
      </c>
      <c r="AV228" s="159">
        <v>-1901.3138835849343</v>
      </c>
      <c r="AW228" s="159">
        <v>-1282.851792465726</v>
      </c>
      <c r="AX228" s="159">
        <v>-920.90543719643154</v>
      </c>
      <c r="AY228" s="159">
        <v>0</v>
      </c>
      <c r="AZ228" s="159">
        <v>0</v>
      </c>
      <c r="BA228" s="159">
        <v>0</v>
      </c>
      <c r="BB228" s="159">
        <v>0</v>
      </c>
      <c r="BC228" s="159">
        <v>-8000</v>
      </c>
      <c r="BD228" s="160">
        <v>0</v>
      </c>
      <c r="BE228" s="160">
        <v>0</v>
      </c>
      <c r="BF228" s="160">
        <v>-8000</v>
      </c>
      <c r="BG228" s="160">
        <v>0</v>
      </c>
      <c r="BH228" s="160">
        <v>0</v>
      </c>
      <c r="BI228" s="151">
        <v>60423000</v>
      </c>
      <c r="BJ228" s="122"/>
      <c r="BK228" s="145">
        <f>+IF('FEUILLE 1'!$BJ228="",SUMIFS('FEUILLE 2'!$P:$P,'FEUILLE 2'!$C:$C,"BLF",'FEUILLE 2'!$K:$K,'FEUILLE 1'!$J228),SUMIFS('FEUILLE 2'!$P:$P,'FEUILLE 2'!$C:$C,"BLF",'FEUILLE 2'!$K:$K,'FEUILLE 1'!$J228,'FEUILLE 2'!$B:$B,'FEUILLE 1'!$BJ228))</f>
        <v>0</v>
      </c>
      <c r="BL228" s="145">
        <f>+BK228+SUM(BY228:CD228)</f>
        <v>-2000</v>
      </c>
      <c r="BM228" s="145"/>
      <c r="BN228" s="145"/>
      <c r="BO228" s="147"/>
      <c r="BP228" s="126">
        <f t="shared" si="206"/>
        <v>0</v>
      </c>
      <c r="BQ228" s="126">
        <f t="shared" si="207"/>
        <v>0</v>
      </c>
      <c r="BR228" s="126">
        <f t="shared" si="208"/>
        <v>-666.66666666666663</v>
      </c>
      <c r="BS228" s="126">
        <f t="shared" si="209"/>
        <v>0</v>
      </c>
      <c r="BT228" s="126">
        <f t="shared" si="210"/>
        <v>0</v>
      </c>
      <c r="BU228" s="126">
        <f t="shared" si="211"/>
        <v>0</v>
      </c>
      <c r="BV228" s="126">
        <f t="shared" si="212"/>
        <v>0</v>
      </c>
      <c r="BW228" s="126">
        <f t="shared" si="213"/>
        <v>-1333.3333333333333</v>
      </c>
      <c r="BX228" s="126">
        <f t="shared" si="214"/>
        <v>0</v>
      </c>
      <c r="BY228" s="126">
        <f t="shared" si="215"/>
        <v>0</v>
      </c>
      <c r="BZ228" s="126">
        <f t="shared" si="216"/>
        <v>0</v>
      </c>
      <c r="CA228" s="126">
        <f t="shared" si="217"/>
        <v>0</v>
      </c>
      <c r="CB228" s="126">
        <f t="shared" si="218"/>
        <v>-2000</v>
      </c>
      <c r="CC228" s="126">
        <f t="shared" si="219"/>
        <v>0</v>
      </c>
      <c r="CD228" s="126">
        <f t="shared" si="220"/>
        <v>0</v>
      </c>
      <c r="CE228" s="126">
        <f t="shared" si="221"/>
        <v>0</v>
      </c>
      <c r="CF228" s="126">
        <f t="shared" si="222"/>
        <v>0</v>
      </c>
      <c r="CG228" s="126">
        <f t="shared" si="223"/>
        <v>-2666.6666666666665</v>
      </c>
      <c r="CH228" s="126">
        <f t="shared" si="224"/>
        <v>0</v>
      </c>
      <c r="CI228" s="126">
        <f t="shared" si="225"/>
        <v>0</v>
      </c>
      <c r="CJ228" s="126">
        <f t="shared" si="226"/>
        <v>0</v>
      </c>
      <c r="CK228" s="126">
        <f t="shared" si="227"/>
        <v>0</v>
      </c>
      <c r="CL228" s="126">
        <f t="shared" si="228"/>
        <v>-3333.333333333333</v>
      </c>
      <c r="CM228" s="126">
        <f t="shared" si="229"/>
        <v>0</v>
      </c>
      <c r="CN228" s="126">
        <f t="shared" si="230"/>
        <v>0</v>
      </c>
      <c r="CO228" s="126">
        <f t="shared" si="231"/>
        <v>0</v>
      </c>
      <c r="CP228" s="126">
        <f t="shared" si="232"/>
        <v>0</v>
      </c>
      <c r="CQ228" s="126">
        <f t="shared" si="233"/>
        <v>-3999.9999999999995</v>
      </c>
      <c r="CR228" s="126">
        <f t="shared" si="234"/>
        <v>0</v>
      </c>
      <c r="CS228" s="126">
        <f t="shared" si="235"/>
        <v>0</v>
      </c>
      <c r="CT228" s="126">
        <f t="shared" si="236"/>
        <v>0</v>
      </c>
      <c r="CU228" s="126">
        <f t="shared" si="237"/>
        <v>0</v>
      </c>
      <c r="CV228" s="126">
        <f t="shared" si="238"/>
        <v>-4666.6666666666661</v>
      </c>
      <c r="CW228" s="126">
        <f t="shared" si="239"/>
        <v>0</v>
      </c>
      <c r="CX228" s="126">
        <f t="shared" si="240"/>
        <v>0</v>
      </c>
      <c r="CY228" s="126">
        <f t="shared" si="241"/>
        <v>0</v>
      </c>
      <c r="CZ228" s="126">
        <f t="shared" si="242"/>
        <v>0</v>
      </c>
      <c r="DA228" s="126">
        <f t="shared" si="243"/>
        <v>-5333.333333333333</v>
      </c>
      <c r="DB228" s="126">
        <f t="shared" si="244"/>
        <v>0</v>
      </c>
      <c r="DC228" s="126">
        <f t="shared" si="245"/>
        <v>0</v>
      </c>
      <c r="DD228" s="126">
        <f t="shared" si="246"/>
        <v>0</v>
      </c>
      <c r="DE228" s="126">
        <f t="shared" si="247"/>
        <v>0</v>
      </c>
      <c r="DF228" s="126">
        <f t="shared" si="248"/>
        <v>-6000</v>
      </c>
      <c r="DG228" s="126">
        <f t="shared" si="249"/>
        <v>0</v>
      </c>
      <c r="DH228" s="126">
        <f t="shared" si="250"/>
        <v>0</v>
      </c>
      <c r="DI228" s="126">
        <f t="shared" si="251"/>
        <v>0</v>
      </c>
      <c r="DJ228" s="126">
        <f t="shared" si="252"/>
        <v>0</v>
      </c>
      <c r="DK228" s="126">
        <f t="shared" si="253"/>
        <v>-6666.666666666667</v>
      </c>
      <c r="DL228" s="126">
        <f t="shared" si="254"/>
        <v>0</v>
      </c>
      <c r="DM228" s="126">
        <f t="shared" si="255"/>
        <v>0</v>
      </c>
      <c r="DN228" s="126">
        <f t="shared" si="256"/>
        <v>0</v>
      </c>
      <c r="DO228" s="126">
        <f t="shared" si="257"/>
        <v>0</v>
      </c>
      <c r="DP228" s="126">
        <f t="shared" si="258"/>
        <v>-7333.3333333333339</v>
      </c>
      <c r="DQ228" s="126">
        <f t="shared" si="259"/>
        <v>0</v>
      </c>
      <c r="DR228" s="126">
        <f t="shared" si="260"/>
        <v>0</v>
      </c>
      <c r="DS228" s="126">
        <f t="shared" si="261"/>
        <v>0</v>
      </c>
      <c r="DT228" s="126">
        <f t="shared" si="262"/>
        <v>0</v>
      </c>
      <c r="DU228" s="126">
        <f t="shared" si="263"/>
        <v>-8000.0000000000009</v>
      </c>
      <c r="DV228" s="126">
        <f t="shared" si="264"/>
        <v>0</v>
      </c>
      <c r="DW228" s="126">
        <f t="shared" si="265"/>
        <v>0</v>
      </c>
      <c r="DX228" s="119"/>
    </row>
    <row r="229" spans="1:128" customFormat="1" ht="15" customHeight="1" x14ac:dyDescent="0.2">
      <c r="A229" s="163" t="s">
        <v>569</v>
      </c>
      <c r="B229" s="180" t="s">
        <v>416</v>
      </c>
      <c r="C229" s="180" t="s">
        <v>564</v>
      </c>
      <c r="D229" s="180" t="s">
        <v>265</v>
      </c>
      <c r="E229" s="180">
        <v>1</v>
      </c>
      <c r="F229" s="180">
        <v>4000</v>
      </c>
      <c r="G229" s="179">
        <v>-4000</v>
      </c>
      <c r="H229" s="179">
        <v>-4000.0000000000005</v>
      </c>
      <c r="I229" s="153"/>
      <c r="J229" s="151" t="s">
        <v>98</v>
      </c>
      <c r="K229" s="151">
        <v>8.3333333333333329E-2</v>
      </c>
      <c r="L229" s="151">
        <v>8.3333333333333329E-2</v>
      </c>
      <c r="M229" s="151">
        <v>8.3333333333333329E-2</v>
      </c>
      <c r="N229" s="151">
        <v>8.3333333333333329E-2</v>
      </c>
      <c r="O229" s="151">
        <v>8.3333333333333329E-2</v>
      </c>
      <c r="P229" s="151">
        <v>8.3333333333333329E-2</v>
      </c>
      <c r="Q229" s="151">
        <v>8.3333333333333329E-2</v>
      </c>
      <c r="R229" s="151">
        <v>8.3333333333333329E-2</v>
      </c>
      <c r="S229" s="151">
        <v>8.3333333333333329E-2</v>
      </c>
      <c r="T229" s="151">
        <v>8.3333333333333329E-2</v>
      </c>
      <c r="U229" s="151">
        <v>8.3333333333333329E-2</v>
      </c>
      <c r="V229" s="151">
        <v>8.3333333333333329E-2</v>
      </c>
      <c r="W229" s="152">
        <v>1</v>
      </c>
      <c r="X229" s="157">
        <v>-333.33333333333331</v>
      </c>
      <c r="Y229" s="157">
        <v>-333.33333333333331</v>
      </c>
      <c r="Z229" s="157">
        <v>-333.33333333333331</v>
      </c>
      <c r="AA229" s="157">
        <v>-333.33333333333331</v>
      </c>
      <c r="AB229" s="157">
        <v>-333.33333333333331</v>
      </c>
      <c r="AC229" s="157">
        <v>-333.33333333333331</v>
      </c>
      <c r="AD229" s="157">
        <v>-333.33333333333331</v>
      </c>
      <c r="AE229" s="157">
        <v>-333.33333333333331</v>
      </c>
      <c r="AF229" s="157">
        <v>-333.33333333333331</v>
      </c>
      <c r="AG229" s="157">
        <v>-333.33333333333331</v>
      </c>
      <c r="AH229" s="157">
        <v>-333.33333333333331</v>
      </c>
      <c r="AI229" s="157">
        <v>-333.33333333333331</v>
      </c>
      <c r="AJ229" s="151"/>
      <c r="AK229" s="151">
        <v>0.48686611084411352</v>
      </c>
      <c r="AL229" s="151">
        <v>0.2376642354481168</v>
      </c>
      <c r="AM229" s="151">
        <v>0.16035647405821576</v>
      </c>
      <c r="AN229" s="151">
        <v>0.11511317964955395</v>
      </c>
      <c r="AO229" s="151"/>
      <c r="AP229" s="151"/>
      <c r="AQ229" s="151"/>
      <c r="AR229" s="151"/>
      <c r="AS229" s="152">
        <v>1</v>
      </c>
      <c r="AT229" s="159">
        <v>0</v>
      </c>
      <c r="AU229" s="159">
        <v>-1947.464443376454</v>
      </c>
      <c r="AV229" s="159">
        <v>-950.65694179246714</v>
      </c>
      <c r="AW229" s="159">
        <v>-641.42589623286301</v>
      </c>
      <c r="AX229" s="159">
        <v>-460.45271859821577</v>
      </c>
      <c r="AY229" s="159">
        <v>0</v>
      </c>
      <c r="AZ229" s="159">
        <v>0</v>
      </c>
      <c r="BA229" s="159">
        <v>0</v>
      </c>
      <c r="BB229" s="159">
        <v>0</v>
      </c>
      <c r="BC229" s="159">
        <v>-4000</v>
      </c>
      <c r="BD229" s="160">
        <v>0</v>
      </c>
      <c r="BE229" s="160">
        <v>0</v>
      </c>
      <c r="BF229" s="160">
        <v>-4000</v>
      </c>
      <c r="BG229" s="160">
        <v>0</v>
      </c>
      <c r="BH229" s="160">
        <v>0</v>
      </c>
      <c r="BI229" s="151">
        <v>60423000</v>
      </c>
      <c r="BJ229" s="122"/>
      <c r="BK229" s="145">
        <v>0</v>
      </c>
      <c r="BL229" s="145">
        <f>+BK229+SUM(BY229:CD229)</f>
        <v>-1000</v>
      </c>
      <c r="BM229" s="145"/>
      <c r="BN229" s="145"/>
      <c r="BO229" s="147"/>
      <c r="BP229" s="126">
        <f t="shared" si="206"/>
        <v>0</v>
      </c>
      <c r="BQ229" s="126">
        <f t="shared" si="207"/>
        <v>0</v>
      </c>
      <c r="BR229" s="126">
        <f t="shared" si="208"/>
        <v>-333.33333333333331</v>
      </c>
      <c r="BS229" s="126">
        <f t="shared" si="209"/>
        <v>0</v>
      </c>
      <c r="BT229" s="126">
        <f t="shared" si="210"/>
        <v>0</v>
      </c>
      <c r="BU229" s="126">
        <f t="shared" si="211"/>
        <v>0</v>
      </c>
      <c r="BV229" s="126">
        <f t="shared" si="212"/>
        <v>0</v>
      </c>
      <c r="BW229" s="126">
        <f t="shared" si="213"/>
        <v>-666.66666666666663</v>
      </c>
      <c r="BX229" s="126">
        <f t="shared" si="214"/>
        <v>0</v>
      </c>
      <c r="BY229" s="126">
        <f t="shared" si="215"/>
        <v>0</v>
      </c>
      <c r="BZ229" s="126">
        <f t="shared" si="216"/>
        <v>0</v>
      </c>
      <c r="CA229" s="126">
        <f t="shared" si="217"/>
        <v>0</v>
      </c>
      <c r="CB229" s="126">
        <f t="shared" si="218"/>
        <v>-1000</v>
      </c>
      <c r="CC229" s="126">
        <f t="shared" si="219"/>
        <v>0</v>
      </c>
      <c r="CD229" s="126">
        <f t="shared" si="220"/>
        <v>0</v>
      </c>
      <c r="CE229" s="126">
        <f t="shared" si="221"/>
        <v>0</v>
      </c>
      <c r="CF229" s="126">
        <f t="shared" si="222"/>
        <v>0</v>
      </c>
      <c r="CG229" s="126">
        <f t="shared" si="223"/>
        <v>-1333.3333333333333</v>
      </c>
      <c r="CH229" s="126">
        <f t="shared" si="224"/>
        <v>0</v>
      </c>
      <c r="CI229" s="126">
        <f t="shared" si="225"/>
        <v>0</v>
      </c>
      <c r="CJ229" s="126">
        <f t="shared" si="226"/>
        <v>0</v>
      </c>
      <c r="CK229" s="126">
        <f t="shared" si="227"/>
        <v>0</v>
      </c>
      <c r="CL229" s="126">
        <f t="shared" si="228"/>
        <v>-1666.6666666666665</v>
      </c>
      <c r="CM229" s="126">
        <f t="shared" si="229"/>
        <v>0</v>
      </c>
      <c r="CN229" s="126">
        <f t="shared" si="230"/>
        <v>0</v>
      </c>
      <c r="CO229" s="126">
        <f t="shared" si="231"/>
        <v>0</v>
      </c>
      <c r="CP229" s="126">
        <f t="shared" si="232"/>
        <v>0</v>
      </c>
      <c r="CQ229" s="126">
        <f t="shared" si="233"/>
        <v>-1999.9999999999998</v>
      </c>
      <c r="CR229" s="126">
        <f t="shared" si="234"/>
        <v>0</v>
      </c>
      <c r="CS229" s="126">
        <f t="shared" si="235"/>
        <v>0</v>
      </c>
      <c r="CT229" s="126">
        <f t="shared" si="236"/>
        <v>0</v>
      </c>
      <c r="CU229" s="126">
        <f t="shared" si="237"/>
        <v>0</v>
      </c>
      <c r="CV229" s="126">
        <f t="shared" si="238"/>
        <v>-2333.333333333333</v>
      </c>
      <c r="CW229" s="126">
        <f t="shared" si="239"/>
        <v>0</v>
      </c>
      <c r="CX229" s="126">
        <f t="shared" si="240"/>
        <v>0</v>
      </c>
      <c r="CY229" s="126">
        <f t="shared" si="241"/>
        <v>0</v>
      </c>
      <c r="CZ229" s="126">
        <f t="shared" si="242"/>
        <v>0</v>
      </c>
      <c r="DA229" s="126">
        <f t="shared" si="243"/>
        <v>-2666.6666666666665</v>
      </c>
      <c r="DB229" s="126">
        <f t="shared" si="244"/>
        <v>0</v>
      </c>
      <c r="DC229" s="126">
        <f t="shared" si="245"/>
        <v>0</v>
      </c>
      <c r="DD229" s="126">
        <f t="shared" si="246"/>
        <v>0</v>
      </c>
      <c r="DE229" s="126">
        <f t="shared" si="247"/>
        <v>0</v>
      </c>
      <c r="DF229" s="126">
        <f t="shared" si="248"/>
        <v>-3000</v>
      </c>
      <c r="DG229" s="126">
        <f t="shared" si="249"/>
        <v>0</v>
      </c>
      <c r="DH229" s="126">
        <f t="shared" si="250"/>
        <v>0</v>
      </c>
      <c r="DI229" s="126">
        <f t="shared" si="251"/>
        <v>0</v>
      </c>
      <c r="DJ229" s="126">
        <f t="shared" si="252"/>
        <v>0</v>
      </c>
      <c r="DK229" s="126">
        <f t="shared" si="253"/>
        <v>-3333.3333333333335</v>
      </c>
      <c r="DL229" s="126">
        <f t="shared" si="254"/>
        <v>0</v>
      </c>
      <c r="DM229" s="126">
        <f t="shared" si="255"/>
        <v>0</v>
      </c>
      <c r="DN229" s="126">
        <f t="shared" si="256"/>
        <v>0</v>
      </c>
      <c r="DO229" s="126">
        <f t="shared" si="257"/>
        <v>0</v>
      </c>
      <c r="DP229" s="126">
        <f t="shared" si="258"/>
        <v>-3666.666666666667</v>
      </c>
      <c r="DQ229" s="126">
        <f t="shared" si="259"/>
        <v>0</v>
      </c>
      <c r="DR229" s="126">
        <f t="shared" si="260"/>
        <v>0</v>
      </c>
      <c r="DS229" s="126">
        <f t="shared" si="261"/>
        <v>0</v>
      </c>
      <c r="DT229" s="126">
        <f t="shared" si="262"/>
        <v>0</v>
      </c>
      <c r="DU229" s="126">
        <f t="shared" si="263"/>
        <v>-4000.0000000000005</v>
      </c>
      <c r="DV229" s="126">
        <f t="shared" si="264"/>
        <v>0</v>
      </c>
      <c r="DW229" s="126">
        <f t="shared" si="265"/>
        <v>0</v>
      </c>
      <c r="DX229" s="119"/>
    </row>
    <row r="230" spans="1:128" s="118" customFormat="1" ht="15" customHeight="1" x14ac:dyDescent="0.2">
      <c r="A230" s="166" t="s">
        <v>570</v>
      </c>
      <c r="B230" s="166" t="s">
        <v>300</v>
      </c>
      <c r="C230" s="166" t="s">
        <v>570</v>
      </c>
      <c r="D230" s="166" t="s">
        <v>265</v>
      </c>
      <c r="E230" s="166">
        <v>1</v>
      </c>
      <c r="F230" s="166">
        <v>120109.10560000002</v>
      </c>
      <c r="G230" s="172">
        <v>-120109.10560000002</v>
      </c>
      <c r="H230" s="167">
        <v>-120109.10560000005</v>
      </c>
      <c r="I230" s="153"/>
      <c r="J230" s="178" t="s">
        <v>266</v>
      </c>
      <c r="K230" s="178">
        <v>8.3333333333333329E-2</v>
      </c>
      <c r="L230" s="178">
        <v>8.3333333333333329E-2</v>
      </c>
      <c r="M230" s="178">
        <v>8.3333333333333329E-2</v>
      </c>
      <c r="N230" s="178">
        <v>8.3333333333333329E-2</v>
      </c>
      <c r="O230" s="178">
        <v>8.3333333333333329E-2</v>
      </c>
      <c r="P230" s="178">
        <v>8.3333333333333329E-2</v>
      </c>
      <c r="Q230" s="178">
        <v>8.3333333333333329E-2</v>
      </c>
      <c r="R230" s="178">
        <v>8.3333333333333329E-2</v>
      </c>
      <c r="S230" s="178">
        <v>8.3333333333333329E-2</v>
      </c>
      <c r="T230" s="178">
        <v>8.3333333333333329E-2</v>
      </c>
      <c r="U230" s="178">
        <v>8.3333333333333329E-2</v>
      </c>
      <c r="V230" s="178">
        <v>8.3333333333333329E-2</v>
      </c>
      <c r="W230" s="152">
        <v>1</v>
      </c>
      <c r="X230" s="157">
        <v>-10009.092133333335</v>
      </c>
      <c r="Y230" s="157">
        <v>-10009.092133333335</v>
      </c>
      <c r="Z230" s="157">
        <v>-10009.092133333335</v>
      </c>
      <c r="AA230" s="157">
        <v>-10009.092133333335</v>
      </c>
      <c r="AB230" s="157">
        <v>-10009.092133333335</v>
      </c>
      <c r="AC230" s="157">
        <v>-10009.092133333335</v>
      </c>
      <c r="AD230" s="157">
        <v>-10009.092133333335</v>
      </c>
      <c r="AE230" s="157">
        <v>-10009.092133333335</v>
      </c>
      <c r="AF230" s="157">
        <v>-10009.092133333335</v>
      </c>
      <c r="AG230" s="157">
        <v>-10009.092133333335</v>
      </c>
      <c r="AH230" s="157">
        <v>-10009.092133333335</v>
      </c>
      <c r="AI230" s="157">
        <v>-10009.092133333335</v>
      </c>
      <c r="AJ230" s="151"/>
      <c r="AK230" s="151"/>
      <c r="AL230" s="151"/>
      <c r="AM230" s="151"/>
      <c r="AN230" s="151"/>
      <c r="AO230" s="151"/>
      <c r="AP230" s="151"/>
      <c r="AQ230" s="151"/>
      <c r="AR230" s="151">
        <v>1</v>
      </c>
      <c r="AS230" s="152">
        <v>1</v>
      </c>
      <c r="AT230" s="159">
        <v>0</v>
      </c>
      <c r="AU230" s="159">
        <v>0</v>
      </c>
      <c r="AV230" s="159">
        <v>0</v>
      </c>
      <c r="AW230" s="159">
        <v>0</v>
      </c>
      <c r="AX230" s="159">
        <v>0</v>
      </c>
      <c r="AY230" s="159">
        <v>0</v>
      </c>
      <c r="AZ230" s="159">
        <v>0</v>
      </c>
      <c r="BA230" s="159">
        <v>0</v>
      </c>
      <c r="BB230" s="159">
        <v>-120109.10560000002</v>
      </c>
      <c r="BC230" s="159">
        <v>-120109.10560000002</v>
      </c>
      <c r="BD230" s="160">
        <v>0</v>
      </c>
      <c r="BE230" s="160">
        <v>0</v>
      </c>
      <c r="BF230" s="160">
        <v>0</v>
      </c>
      <c r="BG230" s="160">
        <v>0</v>
      </c>
      <c r="BH230" s="160">
        <v>-120109.10560000002</v>
      </c>
      <c r="BI230" s="151">
        <v>61622000</v>
      </c>
      <c r="BJ230" s="122"/>
      <c r="BK230" s="122"/>
      <c r="BL230" s="122"/>
      <c r="BM230" s="122"/>
      <c r="BN230" s="122"/>
      <c r="BO230" s="122">
        <f t="shared" si="205"/>
        <v>100090.92133333338</v>
      </c>
      <c r="BP230" s="126">
        <f t="shared" si="206"/>
        <v>0</v>
      </c>
      <c r="BQ230" s="126">
        <f t="shared" si="207"/>
        <v>0</v>
      </c>
      <c r="BR230" s="126">
        <f t="shared" si="208"/>
        <v>0</v>
      </c>
      <c r="BS230" s="126">
        <f t="shared" si="209"/>
        <v>0</v>
      </c>
      <c r="BT230" s="126">
        <f t="shared" si="210"/>
        <v>-10009.092133333335</v>
      </c>
      <c r="BU230" s="126">
        <f t="shared" si="211"/>
        <v>0</v>
      </c>
      <c r="BV230" s="126">
        <f t="shared" si="212"/>
        <v>0</v>
      </c>
      <c r="BW230" s="126">
        <f t="shared" si="213"/>
        <v>0</v>
      </c>
      <c r="BX230" s="126">
        <f t="shared" si="214"/>
        <v>0</v>
      </c>
      <c r="BY230" s="126">
        <f t="shared" si="215"/>
        <v>-20018.184266666671</v>
      </c>
      <c r="BZ230" s="126">
        <f t="shared" si="216"/>
        <v>0</v>
      </c>
      <c r="CA230" s="126">
        <f t="shared" si="217"/>
        <v>0</v>
      </c>
      <c r="CB230" s="126">
        <f t="shared" si="218"/>
        <v>0</v>
      </c>
      <c r="CC230" s="126">
        <f t="shared" si="219"/>
        <v>0</v>
      </c>
      <c r="CD230" s="126">
        <f t="shared" si="220"/>
        <v>-30027.276400000006</v>
      </c>
      <c r="CE230" s="126">
        <f t="shared" si="221"/>
        <v>0</v>
      </c>
      <c r="CF230" s="126">
        <f t="shared" si="222"/>
        <v>0</v>
      </c>
      <c r="CG230" s="126">
        <f t="shared" si="223"/>
        <v>0</v>
      </c>
      <c r="CH230" s="126">
        <f t="shared" si="224"/>
        <v>0</v>
      </c>
      <c r="CI230" s="126">
        <f t="shared" si="225"/>
        <v>-40036.368533333341</v>
      </c>
      <c r="CJ230" s="126">
        <f t="shared" si="226"/>
        <v>0</v>
      </c>
      <c r="CK230" s="126">
        <f t="shared" si="227"/>
        <v>0</v>
      </c>
      <c r="CL230" s="126">
        <f t="shared" si="228"/>
        <v>0</v>
      </c>
      <c r="CM230" s="126">
        <f t="shared" si="229"/>
        <v>0</v>
      </c>
      <c r="CN230" s="126">
        <f t="shared" si="230"/>
        <v>-50045.46066666668</v>
      </c>
      <c r="CO230" s="126">
        <f t="shared" si="231"/>
        <v>0</v>
      </c>
      <c r="CP230" s="126">
        <f t="shared" si="232"/>
        <v>0</v>
      </c>
      <c r="CQ230" s="126">
        <f t="shared" si="233"/>
        <v>0</v>
      </c>
      <c r="CR230" s="126">
        <f t="shared" si="234"/>
        <v>0</v>
      </c>
      <c r="CS230" s="126">
        <f t="shared" si="235"/>
        <v>-60054.552800000019</v>
      </c>
      <c r="CT230" s="126">
        <f t="shared" si="236"/>
        <v>0</v>
      </c>
      <c r="CU230" s="126">
        <f t="shared" si="237"/>
        <v>0</v>
      </c>
      <c r="CV230" s="126">
        <f t="shared" si="238"/>
        <v>0</v>
      </c>
      <c r="CW230" s="126">
        <f t="shared" si="239"/>
        <v>0</v>
      </c>
      <c r="CX230" s="126">
        <f t="shared" si="240"/>
        <v>-70063.644933333358</v>
      </c>
      <c r="CY230" s="126">
        <f t="shared" si="241"/>
        <v>0</v>
      </c>
      <c r="CZ230" s="126">
        <f t="shared" si="242"/>
        <v>0</v>
      </c>
      <c r="DA230" s="126">
        <f t="shared" si="243"/>
        <v>0</v>
      </c>
      <c r="DB230" s="126">
        <f t="shared" si="244"/>
        <v>0</v>
      </c>
      <c r="DC230" s="126">
        <f t="shared" si="245"/>
        <v>-80072.737066666698</v>
      </c>
      <c r="DD230" s="126">
        <f t="shared" si="246"/>
        <v>0</v>
      </c>
      <c r="DE230" s="126">
        <f t="shared" si="247"/>
        <v>0</v>
      </c>
      <c r="DF230" s="126">
        <f t="shared" si="248"/>
        <v>0</v>
      </c>
      <c r="DG230" s="126">
        <f t="shared" si="249"/>
        <v>0</v>
      </c>
      <c r="DH230" s="126">
        <f t="shared" si="250"/>
        <v>-90081.829200000037</v>
      </c>
      <c r="DI230" s="126">
        <f t="shared" si="251"/>
        <v>0</v>
      </c>
      <c r="DJ230" s="126">
        <f t="shared" si="252"/>
        <v>0</v>
      </c>
      <c r="DK230" s="126">
        <f t="shared" si="253"/>
        <v>0</v>
      </c>
      <c r="DL230" s="126">
        <f t="shared" si="254"/>
        <v>0</v>
      </c>
      <c r="DM230" s="126">
        <f t="shared" si="255"/>
        <v>-100090.92133333338</v>
      </c>
      <c r="DN230" s="126">
        <f t="shared" si="256"/>
        <v>0</v>
      </c>
      <c r="DO230" s="126">
        <f t="shared" si="257"/>
        <v>0</v>
      </c>
      <c r="DP230" s="126">
        <f t="shared" si="258"/>
        <v>0</v>
      </c>
      <c r="DQ230" s="126">
        <f t="shared" si="259"/>
        <v>0</v>
      </c>
      <c r="DR230" s="126">
        <f t="shared" si="260"/>
        <v>-110100.01346666671</v>
      </c>
      <c r="DS230" s="126">
        <f t="shared" si="261"/>
        <v>0</v>
      </c>
      <c r="DT230" s="126">
        <f t="shared" si="262"/>
        <v>0</v>
      </c>
      <c r="DU230" s="126">
        <f t="shared" si="263"/>
        <v>0</v>
      </c>
      <c r="DV230" s="126">
        <f t="shared" si="264"/>
        <v>0</v>
      </c>
      <c r="DW230" s="126">
        <f t="shared" si="265"/>
        <v>-120109.10560000005</v>
      </c>
    </row>
    <row r="231" spans="1:128" s="118" customFormat="1" ht="15" customHeight="1" x14ac:dyDescent="0.2">
      <c r="A231" s="166" t="s">
        <v>571</v>
      </c>
      <c r="B231" s="166" t="s">
        <v>300</v>
      </c>
      <c r="C231" s="166" t="s">
        <v>572</v>
      </c>
      <c r="D231" s="166" t="s">
        <v>289</v>
      </c>
      <c r="E231" s="173">
        <v>0.02</v>
      </c>
      <c r="F231" s="166">
        <v>9123940.8800000008</v>
      </c>
      <c r="G231" s="172">
        <v>-182478.81760000001</v>
      </c>
      <c r="H231" s="167">
        <v>-182478.81760000007</v>
      </c>
      <c r="I231" s="153"/>
      <c r="J231" s="178" t="s">
        <v>266</v>
      </c>
      <c r="K231" s="178">
        <v>8.3333333333333329E-2</v>
      </c>
      <c r="L231" s="178">
        <v>8.3333333333333329E-2</v>
      </c>
      <c r="M231" s="178">
        <v>8.3333333333333329E-2</v>
      </c>
      <c r="N231" s="178">
        <v>8.3333333333333329E-2</v>
      </c>
      <c r="O231" s="178">
        <v>8.3333333333333329E-2</v>
      </c>
      <c r="P231" s="178">
        <v>8.3333333333333329E-2</v>
      </c>
      <c r="Q231" s="178">
        <v>8.3333333333333329E-2</v>
      </c>
      <c r="R231" s="178">
        <v>8.3333333333333329E-2</v>
      </c>
      <c r="S231" s="178">
        <v>8.3333333333333329E-2</v>
      </c>
      <c r="T231" s="178">
        <v>8.3333333333333329E-2</v>
      </c>
      <c r="U231" s="178">
        <v>8.3333333333333329E-2</v>
      </c>
      <c r="V231" s="178">
        <v>8.3333333333333329E-2</v>
      </c>
      <c r="W231" s="152">
        <v>1</v>
      </c>
      <c r="X231" s="157">
        <v>-15206.568133333334</v>
      </c>
      <c r="Y231" s="157">
        <v>-15206.568133333334</v>
      </c>
      <c r="Z231" s="157">
        <v>-15206.568133333334</v>
      </c>
      <c r="AA231" s="157">
        <v>-15206.568133333334</v>
      </c>
      <c r="AB231" s="157">
        <v>-15206.568133333334</v>
      </c>
      <c r="AC231" s="157">
        <v>-15206.568133333334</v>
      </c>
      <c r="AD231" s="157">
        <v>-15206.568133333334</v>
      </c>
      <c r="AE231" s="157">
        <v>-15206.568133333334</v>
      </c>
      <c r="AF231" s="157">
        <v>-15206.568133333334</v>
      </c>
      <c r="AG231" s="157">
        <v>-15206.568133333334</v>
      </c>
      <c r="AH231" s="157">
        <v>-15206.568133333334</v>
      </c>
      <c r="AI231" s="157">
        <v>-15206.568133333334</v>
      </c>
      <c r="AJ231" s="151"/>
      <c r="AK231" s="151"/>
      <c r="AL231" s="151"/>
      <c r="AM231" s="151"/>
      <c r="AN231" s="151"/>
      <c r="AO231" s="151"/>
      <c r="AP231" s="151"/>
      <c r="AQ231" s="151"/>
      <c r="AR231" s="151">
        <v>1</v>
      </c>
      <c r="AS231" s="152">
        <v>1</v>
      </c>
      <c r="AT231" s="159">
        <v>0</v>
      </c>
      <c r="AU231" s="159">
        <v>0</v>
      </c>
      <c r="AV231" s="159">
        <v>0</v>
      </c>
      <c r="AW231" s="159">
        <v>0</v>
      </c>
      <c r="AX231" s="159">
        <v>0</v>
      </c>
      <c r="AY231" s="159">
        <v>0</v>
      </c>
      <c r="AZ231" s="159">
        <v>0</v>
      </c>
      <c r="BA231" s="159">
        <v>0</v>
      </c>
      <c r="BB231" s="159">
        <v>-182478.81760000001</v>
      </c>
      <c r="BC231" s="159">
        <v>-182478.81760000001</v>
      </c>
      <c r="BD231" s="160">
        <v>0</v>
      </c>
      <c r="BE231" s="160">
        <v>0</v>
      </c>
      <c r="BF231" s="160">
        <v>0</v>
      </c>
      <c r="BG231" s="160">
        <v>0</v>
      </c>
      <c r="BH231" s="160">
        <v>-182478.81760000001</v>
      </c>
      <c r="BI231" s="151">
        <v>62265100</v>
      </c>
      <c r="BJ231" s="122"/>
      <c r="BK231" s="122"/>
      <c r="BL231" s="122"/>
      <c r="BM231" s="122"/>
      <c r="BN231" s="122"/>
      <c r="BO231" s="122">
        <f t="shared" si="205"/>
        <v>152065.68133333337</v>
      </c>
      <c r="BP231" s="126">
        <f t="shared" si="206"/>
        <v>0</v>
      </c>
      <c r="BQ231" s="126">
        <f t="shared" si="207"/>
        <v>0</v>
      </c>
      <c r="BR231" s="126">
        <f t="shared" si="208"/>
        <v>0</v>
      </c>
      <c r="BS231" s="126">
        <f t="shared" si="209"/>
        <v>0</v>
      </c>
      <c r="BT231" s="126">
        <f t="shared" si="210"/>
        <v>-15206.568133333334</v>
      </c>
      <c r="BU231" s="126">
        <f t="shared" si="211"/>
        <v>0</v>
      </c>
      <c r="BV231" s="126">
        <f t="shared" si="212"/>
        <v>0</v>
      </c>
      <c r="BW231" s="126">
        <f t="shared" si="213"/>
        <v>0</v>
      </c>
      <c r="BX231" s="126">
        <f t="shared" si="214"/>
        <v>0</v>
      </c>
      <c r="BY231" s="126">
        <f t="shared" si="215"/>
        <v>-30413.136266666668</v>
      </c>
      <c r="BZ231" s="126">
        <f t="shared" si="216"/>
        <v>0</v>
      </c>
      <c r="CA231" s="126">
        <f t="shared" si="217"/>
        <v>0</v>
      </c>
      <c r="CB231" s="126">
        <f t="shared" si="218"/>
        <v>0</v>
      </c>
      <c r="CC231" s="126">
        <f t="shared" si="219"/>
        <v>0</v>
      </c>
      <c r="CD231" s="126">
        <f t="shared" si="220"/>
        <v>-45619.704400000002</v>
      </c>
      <c r="CE231" s="126">
        <f t="shared" si="221"/>
        <v>0</v>
      </c>
      <c r="CF231" s="126">
        <f t="shared" si="222"/>
        <v>0</v>
      </c>
      <c r="CG231" s="126">
        <f t="shared" si="223"/>
        <v>0</v>
      </c>
      <c r="CH231" s="126">
        <f t="shared" si="224"/>
        <v>0</v>
      </c>
      <c r="CI231" s="126">
        <f t="shared" si="225"/>
        <v>-60826.272533333336</v>
      </c>
      <c r="CJ231" s="126">
        <f t="shared" si="226"/>
        <v>0</v>
      </c>
      <c r="CK231" s="126">
        <f t="shared" si="227"/>
        <v>0</v>
      </c>
      <c r="CL231" s="126">
        <f t="shared" si="228"/>
        <v>0</v>
      </c>
      <c r="CM231" s="126">
        <f t="shared" si="229"/>
        <v>0</v>
      </c>
      <c r="CN231" s="126">
        <f t="shared" si="230"/>
        <v>-76032.840666666671</v>
      </c>
      <c r="CO231" s="126">
        <f t="shared" si="231"/>
        <v>0</v>
      </c>
      <c r="CP231" s="126">
        <f t="shared" si="232"/>
        <v>0</v>
      </c>
      <c r="CQ231" s="126">
        <f t="shared" si="233"/>
        <v>0</v>
      </c>
      <c r="CR231" s="126">
        <f t="shared" si="234"/>
        <v>0</v>
      </c>
      <c r="CS231" s="126">
        <f t="shared" si="235"/>
        <v>-91239.408800000005</v>
      </c>
      <c r="CT231" s="126">
        <f t="shared" si="236"/>
        <v>0</v>
      </c>
      <c r="CU231" s="126">
        <f t="shared" si="237"/>
        <v>0</v>
      </c>
      <c r="CV231" s="126">
        <f t="shared" si="238"/>
        <v>0</v>
      </c>
      <c r="CW231" s="126">
        <f t="shared" si="239"/>
        <v>0</v>
      </c>
      <c r="CX231" s="126">
        <f t="shared" si="240"/>
        <v>-106445.97693333334</v>
      </c>
      <c r="CY231" s="126">
        <f t="shared" si="241"/>
        <v>0</v>
      </c>
      <c r="CZ231" s="126">
        <f t="shared" si="242"/>
        <v>0</v>
      </c>
      <c r="DA231" s="126">
        <f t="shared" si="243"/>
        <v>0</v>
      </c>
      <c r="DB231" s="126">
        <f t="shared" si="244"/>
        <v>0</v>
      </c>
      <c r="DC231" s="126">
        <f t="shared" si="245"/>
        <v>-121652.54506666667</v>
      </c>
      <c r="DD231" s="126">
        <f t="shared" si="246"/>
        <v>0</v>
      </c>
      <c r="DE231" s="126">
        <f t="shared" si="247"/>
        <v>0</v>
      </c>
      <c r="DF231" s="126">
        <f t="shared" si="248"/>
        <v>0</v>
      </c>
      <c r="DG231" s="126">
        <f t="shared" si="249"/>
        <v>0</v>
      </c>
      <c r="DH231" s="126">
        <f t="shared" si="250"/>
        <v>-136859.11320000002</v>
      </c>
      <c r="DI231" s="126">
        <f t="shared" si="251"/>
        <v>0</v>
      </c>
      <c r="DJ231" s="126">
        <f t="shared" si="252"/>
        <v>0</v>
      </c>
      <c r="DK231" s="126">
        <f t="shared" si="253"/>
        <v>0</v>
      </c>
      <c r="DL231" s="126">
        <f t="shared" si="254"/>
        <v>0</v>
      </c>
      <c r="DM231" s="126">
        <f t="shared" si="255"/>
        <v>-152065.68133333337</v>
      </c>
      <c r="DN231" s="126">
        <f t="shared" si="256"/>
        <v>0</v>
      </c>
      <c r="DO231" s="126">
        <f t="shared" si="257"/>
        <v>0</v>
      </c>
      <c r="DP231" s="126">
        <f t="shared" si="258"/>
        <v>0</v>
      </c>
      <c r="DQ231" s="126">
        <f t="shared" si="259"/>
        <v>0</v>
      </c>
      <c r="DR231" s="126">
        <f t="shared" si="260"/>
        <v>-167272.24946666672</v>
      </c>
      <c r="DS231" s="126">
        <f t="shared" si="261"/>
        <v>0</v>
      </c>
      <c r="DT231" s="126">
        <f t="shared" si="262"/>
        <v>0</v>
      </c>
      <c r="DU231" s="126">
        <f t="shared" si="263"/>
        <v>0</v>
      </c>
      <c r="DV231" s="126">
        <f t="shared" si="264"/>
        <v>0</v>
      </c>
      <c r="DW231" s="126">
        <f t="shared" si="265"/>
        <v>-182478.81760000007</v>
      </c>
    </row>
    <row r="232" spans="1:128" s="118" customFormat="1" ht="15" customHeight="1" x14ac:dyDescent="0.2">
      <c r="A232" s="166" t="s">
        <v>573</v>
      </c>
      <c r="B232" s="166" t="s">
        <v>300</v>
      </c>
      <c r="C232" s="166" t="s">
        <v>572</v>
      </c>
      <c r="D232" s="166" t="s">
        <v>265</v>
      </c>
      <c r="E232" s="166">
        <v>1</v>
      </c>
      <c r="F232" s="166">
        <v>386299</v>
      </c>
      <c r="G232" s="172">
        <v>-386299</v>
      </c>
      <c r="H232" s="167">
        <v>-386298.99999999994</v>
      </c>
      <c r="I232" s="153"/>
      <c r="J232" s="178" t="s">
        <v>266</v>
      </c>
      <c r="K232" s="178">
        <v>8.3333333333333329E-2</v>
      </c>
      <c r="L232" s="178">
        <v>8.3333333333333329E-2</v>
      </c>
      <c r="M232" s="178">
        <v>8.3333333333333329E-2</v>
      </c>
      <c r="N232" s="178">
        <v>8.3333333333333329E-2</v>
      </c>
      <c r="O232" s="178">
        <v>8.3333333333333329E-2</v>
      </c>
      <c r="P232" s="178">
        <v>8.3333333333333329E-2</v>
      </c>
      <c r="Q232" s="178">
        <v>8.3333333333333329E-2</v>
      </c>
      <c r="R232" s="178">
        <v>8.3333333333333329E-2</v>
      </c>
      <c r="S232" s="178">
        <v>8.3333333333333329E-2</v>
      </c>
      <c r="T232" s="178">
        <v>8.3333333333333329E-2</v>
      </c>
      <c r="U232" s="178">
        <v>8.3333333333333329E-2</v>
      </c>
      <c r="V232" s="178">
        <v>8.3333333333333329E-2</v>
      </c>
      <c r="W232" s="152">
        <v>1</v>
      </c>
      <c r="X232" s="157">
        <v>-32191.583333333332</v>
      </c>
      <c r="Y232" s="157">
        <v>-32191.583333333332</v>
      </c>
      <c r="Z232" s="157">
        <v>-32191.583333333332</v>
      </c>
      <c r="AA232" s="157">
        <v>-32191.583333333332</v>
      </c>
      <c r="AB232" s="157">
        <v>-32191.583333333332</v>
      </c>
      <c r="AC232" s="157">
        <v>-32191.583333333332</v>
      </c>
      <c r="AD232" s="157">
        <v>-32191.583333333332</v>
      </c>
      <c r="AE232" s="157">
        <v>-32191.583333333332</v>
      </c>
      <c r="AF232" s="157">
        <v>-32191.583333333332</v>
      </c>
      <c r="AG232" s="157">
        <v>-32191.583333333332</v>
      </c>
      <c r="AH232" s="157">
        <v>-32191.583333333332</v>
      </c>
      <c r="AI232" s="157">
        <v>-32191.583333333332</v>
      </c>
      <c r="AJ232" s="151"/>
      <c r="AK232" s="151"/>
      <c r="AL232" s="151"/>
      <c r="AM232" s="151"/>
      <c r="AN232" s="151"/>
      <c r="AO232" s="151"/>
      <c r="AP232" s="151"/>
      <c r="AQ232" s="151"/>
      <c r="AR232" s="151">
        <v>1</v>
      </c>
      <c r="AS232" s="152">
        <v>1</v>
      </c>
      <c r="AT232" s="159">
        <v>0</v>
      </c>
      <c r="AU232" s="159">
        <v>0</v>
      </c>
      <c r="AV232" s="159">
        <v>0</v>
      </c>
      <c r="AW232" s="159">
        <v>0</v>
      </c>
      <c r="AX232" s="159">
        <v>0</v>
      </c>
      <c r="AY232" s="159">
        <v>0</v>
      </c>
      <c r="AZ232" s="159">
        <v>0</v>
      </c>
      <c r="BA232" s="159">
        <v>0</v>
      </c>
      <c r="BB232" s="159">
        <v>-386299</v>
      </c>
      <c r="BC232" s="159">
        <v>-386299</v>
      </c>
      <c r="BD232" s="160">
        <v>0</v>
      </c>
      <c r="BE232" s="160">
        <v>0</v>
      </c>
      <c r="BF232" s="160">
        <v>0</v>
      </c>
      <c r="BG232" s="160">
        <v>0</v>
      </c>
      <c r="BH232" s="160">
        <v>-386299</v>
      </c>
      <c r="BI232" s="151">
        <v>62265000</v>
      </c>
      <c r="BJ232" s="122"/>
      <c r="BK232" s="122"/>
      <c r="BL232" s="122"/>
      <c r="BM232" s="122"/>
      <c r="BN232" s="122"/>
      <c r="BO232" s="122">
        <f t="shared" si="205"/>
        <v>321915.83333333331</v>
      </c>
      <c r="BP232" s="126">
        <f t="shared" si="206"/>
        <v>0</v>
      </c>
      <c r="BQ232" s="126">
        <f t="shared" si="207"/>
        <v>0</v>
      </c>
      <c r="BR232" s="126">
        <f t="shared" si="208"/>
        <v>0</v>
      </c>
      <c r="BS232" s="126">
        <f t="shared" si="209"/>
        <v>0</v>
      </c>
      <c r="BT232" s="126">
        <f t="shared" si="210"/>
        <v>-32191.583333333332</v>
      </c>
      <c r="BU232" s="126">
        <f t="shared" si="211"/>
        <v>0</v>
      </c>
      <c r="BV232" s="126">
        <f t="shared" si="212"/>
        <v>0</v>
      </c>
      <c r="BW232" s="126">
        <f t="shared" si="213"/>
        <v>0</v>
      </c>
      <c r="BX232" s="126">
        <f t="shared" si="214"/>
        <v>0</v>
      </c>
      <c r="BY232" s="126">
        <f t="shared" si="215"/>
        <v>-64383.166666666664</v>
      </c>
      <c r="BZ232" s="126">
        <f t="shared" si="216"/>
        <v>0</v>
      </c>
      <c r="CA232" s="126">
        <f t="shared" si="217"/>
        <v>0</v>
      </c>
      <c r="CB232" s="126">
        <f t="shared" si="218"/>
        <v>0</v>
      </c>
      <c r="CC232" s="126">
        <f t="shared" si="219"/>
        <v>0</v>
      </c>
      <c r="CD232" s="126">
        <f t="shared" si="220"/>
        <v>-96574.75</v>
      </c>
      <c r="CE232" s="126">
        <f t="shared" si="221"/>
        <v>0</v>
      </c>
      <c r="CF232" s="126">
        <f t="shared" si="222"/>
        <v>0</v>
      </c>
      <c r="CG232" s="126">
        <f t="shared" si="223"/>
        <v>0</v>
      </c>
      <c r="CH232" s="126">
        <f t="shared" si="224"/>
        <v>0</v>
      </c>
      <c r="CI232" s="126">
        <f t="shared" si="225"/>
        <v>-128766.33333333333</v>
      </c>
      <c r="CJ232" s="126">
        <f t="shared" si="226"/>
        <v>0</v>
      </c>
      <c r="CK232" s="126">
        <f t="shared" si="227"/>
        <v>0</v>
      </c>
      <c r="CL232" s="126">
        <f t="shared" si="228"/>
        <v>0</v>
      </c>
      <c r="CM232" s="126">
        <f t="shared" si="229"/>
        <v>0</v>
      </c>
      <c r="CN232" s="126">
        <f t="shared" si="230"/>
        <v>-160957.91666666666</v>
      </c>
      <c r="CO232" s="126">
        <f t="shared" si="231"/>
        <v>0</v>
      </c>
      <c r="CP232" s="126">
        <f t="shared" si="232"/>
        <v>0</v>
      </c>
      <c r="CQ232" s="126">
        <f t="shared" si="233"/>
        <v>0</v>
      </c>
      <c r="CR232" s="126">
        <f t="shared" si="234"/>
        <v>0</v>
      </c>
      <c r="CS232" s="126">
        <f t="shared" si="235"/>
        <v>-193149.5</v>
      </c>
      <c r="CT232" s="126">
        <f t="shared" si="236"/>
        <v>0</v>
      </c>
      <c r="CU232" s="126">
        <f t="shared" si="237"/>
        <v>0</v>
      </c>
      <c r="CV232" s="126">
        <f t="shared" si="238"/>
        <v>0</v>
      </c>
      <c r="CW232" s="126">
        <f t="shared" si="239"/>
        <v>0</v>
      </c>
      <c r="CX232" s="126">
        <f t="shared" si="240"/>
        <v>-225341.08333333334</v>
      </c>
      <c r="CY232" s="126">
        <f t="shared" si="241"/>
        <v>0</v>
      </c>
      <c r="CZ232" s="126">
        <f t="shared" si="242"/>
        <v>0</v>
      </c>
      <c r="DA232" s="126">
        <f t="shared" si="243"/>
        <v>0</v>
      </c>
      <c r="DB232" s="126">
        <f t="shared" si="244"/>
        <v>0</v>
      </c>
      <c r="DC232" s="126">
        <f t="shared" si="245"/>
        <v>-257532.66666666669</v>
      </c>
      <c r="DD232" s="126">
        <f t="shared" si="246"/>
        <v>0</v>
      </c>
      <c r="DE232" s="126">
        <f t="shared" si="247"/>
        <v>0</v>
      </c>
      <c r="DF232" s="126">
        <f t="shared" si="248"/>
        <v>0</v>
      </c>
      <c r="DG232" s="126">
        <f t="shared" si="249"/>
        <v>0</v>
      </c>
      <c r="DH232" s="126">
        <f t="shared" si="250"/>
        <v>-289724.25</v>
      </c>
      <c r="DI232" s="126">
        <f t="shared" si="251"/>
        <v>0</v>
      </c>
      <c r="DJ232" s="126">
        <f t="shared" si="252"/>
        <v>0</v>
      </c>
      <c r="DK232" s="126">
        <f t="shared" si="253"/>
        <v>0</v>
      </c>
      <c r="DL232" s="126">
        <f t="shared" si="254"/>
        <v>0</v>
      </c>
      <c r="DM232" s="126">
        <f t="shared" si="255"/>
        <v>-321915.83333333331</v>
      </c>
      <c r="DN232" s="126">
        <f t="shared" si="256"/>
        <v>0</v>
      </c>
      <c r="DO232" s="126">
        <f t="shared" si="257"/>
        <v>0</v>
      </c>
      <c r="DP232" s="126">
        <f t="shared" si="258"/>
        <v>0</v>
      </c>
      <c r="DQ232" s="126">
        <f t="shared" si="259"/>
        <v>0</v>
      </c>
      <c r="DR232" s="126">
        <f t="shared" si="260"/>
        <v>-354107.41666666663</v>
      </c>
      <c r="DS232" s="126">
        <f t="shared" si="261"/>
        <v>0</v>
      </c>
      <c r="DT232" s="126">
        <f t="shared" si="262"/>
        <v>0</v>
      </c>
      <c r="DU232" s="126">
        <f t="shared" si="263"/>
        <v>0</v>
      </c>
      <c r="DV232" s="126">
        <f t="shared" si="264"/>
        <v>0</v>
      </c>
      <c r="DW232" s="126">
        <f t="shared" si="265"/>
        <v>-386298.99999999994</v>
      </c>
    </row>
    <row r="233" spans="1:128" s="118" customFormat="1" ht="15" customHeight="1" x14ac:dyDescent="0.2">
      <c r="A233" s="166" t="s">
        <v>574</v>
      </c>
      <c r="B233" s="166" t="s">
        <v>300</v>
      </c>
      <c r="C233" s="166" t="s">
        <v>575</v>
      </c>
      <c r="D233" s="166" t="s">
        <v>265</v>
      </c>
      <c r="E233" s="166">
        <v>1</v>
      </c>
      <c r="F233" s="166"/>
      <c r="G233" s="172">
        <v>0</v>
      </c>
      <c r="H233" s="167">
        <v>0</v>
      </c>
      <c r="I233" s="153"/>
      <c r="J233" s="178" t="s">
        <v>266</v>
      </c>
      <c r="K233" s="178">
        <v>8.3333333333333329E-2</v>
      </c>
      <c r="L233" s="178">
        <v>8.3333333333333329E-2</v>
      </c>
      <c r="M233" s="178">
        <v>8.3333333333333329E-2</v>
      </c>
      <c r="N233" s="178">
        <v>8.3333333333333329E-2</v>
      </c>
      <c r="O233" s="178">
        <v>8.3333333333333329E-2</v>
      </c>
      <c r="P233" s="178">
        <v>8.3333333333333329E-2</v>
      </c>
      <c r="Q233" s="178">
        <v>8.3333333333333329E-2</v>
      </c>
      <c r="R233" s="178">
        <v>8.3333333333333329E-2</v>
      </c>
      <c r="S233" s="178">
        <v>8.3333333333333329E-2</v>
      </c>
      <c r="T233" s="178">
        <v>8.3333333333333329E-2</v>
      </c>
      <c r="U233" s="178">
        <v>8.3333333333333329E-2</v>
      </c>
      <c r="V233" s="178">
        <v>8.3333333333333329E-2</v>
      </c>
      <c r="W233" s="152">
        <v>1</v>
      </c>
      <c r="X233" s="157">
        <v>0</v>
      </c>
      <c r="Y233" s="157">
        <v>0</v>
      </c>
      <c r="Z233" s="157">
        <v>0</v>
      </c>
      <c r="AA233" s="157">
        <v>0</v>
      </c>
      <c r="AB233" s="157">
        <v>0</v>
      </c>
      <c r="AC233" s="157">
        <v>0</v>
      </c>
      <c r="AD233" s="157">
        <v>0</v>
      </c>
      <c r="AE233" s="157">
        <v>0</v>
      </c>
      <c r="AF233" s="157">
        <v>0</v>
      </c>
      <c r="AG233" s="157">
        <v>0</v>
      </c>
      <c r="AH233" s="157">
        <v>0</v>
      </c>
      <c r="AI233" s="157">
        <v>0</v>
      </c>
      <c r="AJ233" s="151"/>
      <c r="AK233" s="151"/>
      <c r="AL233" s="151"/>
      <c r="AM233" s="151"/>
      <c r="AN233" s="151"/>
      <c r="AO233" s="151"/>
      <c r="AP233" s="151"/>
      <c r="AQ233" s="151"/>
      <c r="AR233" s="151">
        <v>1</v>
      </c>
      <c r="AS233" s="152">
        <v>1</v>
      </c>
      <c r="AT233" s="159">
        <v>0</v>
      </c>
      <c r="AU233" s="159">
        <v>0</v>
      </c>
      <c r="AV233" s="159">
        <v>0</v>
      </c>
      <c r="AW233" s="159">
        <v>0</v>
      </c>
      <c r="AX233" s="159">
        <v>0</v>
      </c>
      <c r="AY233" s="159">
        <v>0</v>
      </c>
      <c r="AZ233" s="159">
        <v>0</v>
      </c>
      <c r="BA233" s="159">
        <v>0</v>
      </c>
      <c r="BB233" s="159">
        <v>0</v>
      </c>
      <c r="BC233" s="159">
        <v>0</v>
      </c>
      <c r="BD233" s="160">
        <v>0</v>
      </c>
      <c r="BE233" s="160">
        <v>0</v>
      </c>
      <c r="BF233" s="160">
        <v>0</v>
      </c>
      <c r="BG233" s="160">
        <v>0</v>
      </c>
      <c r="BH233" s="160">
        <v>0</v>
      </c>
      <c r="BI233" s="151">
        <v>0</v>
      </c>
      <c r="BJ233" s="122"/>
      <c r="BK233" s="122"/>
      <c r="BL233" s="122"/>
      <c r="BM233" s="122"/>
      <c r="BN233" s="122"/>
      <c r="BO233" s="122">
        <f t="shared" si="205"/>
        <v>0</v>
      </c>
      <c r="BP233" s="126">
        <f t="shared" si="206"/>
        <v>0</v>
      </c>
      <c r="BQ233" s="126">
        <f t="shared" si="207"/>
        <v>0</v>
      </c>
      <c r="BR233" s="126">
        <f t="shared" si="208"/>
        <v>0</v>
      </c>
      <c r="BS233" s="126">
        <f t="shared" si="209"/>
        <v>0</v>
      </c>
      <c r="BT233" s="126">
        <f t="shared" si="210"/>
        <v>0</v>
      </c>
      <c r="BU233" s="126">
        <f t="shared" si="211"/>
        <v>0</v>
      </c>
      <c r="BV233" s="126">
        <f t="shared" si="212"/>
        <v>0</v>
      </c>
      <c r="BW233" s="126">
        <f t="shared" si="213"/>
        <v>0</v>
      </c>
      <c r="BX233" s="126">
        <f t="shared" si="214"/>
        <v>0</v>
      </c>
      <c r="BY233" s="126">
        <f t="shared" si="215"/>
        <v>0</v>
      </c>
      <c r="BZ233" s="126">
        <f t="shared" si="216"/>
        <v>0</v>
      </c>
      <c r="CA233" s="126">
        <f t="shared" si="217"/>
        <v>0</v>
      </c>
      <c r="CB233" s="126">
        <f t="shared" si="218"/>
        <v>0</v>
      </c>
      <c r="CC233" s="126">
        <f t="shared" si="219"/>
        <v>0</v>
      </c>
      <c r="CD233" s="126">
        <f t="shared" si="220"/>
        <v>0</v>
      </c>
      <c r="CE233" s="126">
        <f t="shared" si="221"/>
        <v>0</v>
      </c>
      <c r="CF233" s="126">
        <f t="shared" si="222"/>
        <v>0</v>
      </c>
      <c r="CG233" s="126">
        <f t="shared" si="223"/>
        <v>0</v>
      </c>
      <c r="CH233" s="126">
        <f t="shared" si="224"/>
        <v>0</v>
      </c>
      <c r="CI233" s="126">
        <f t="shared" si="225"/>
        <v>0</v>
      </c>
      <c r="CJ233" s="126">
        <f t="shared" si="226"/>
        <v>0</v>
      </c>
      <c r="CK233" s="126">
        <f t="shared" si="227"/>
        <v>0</v>
      </c>
      <c r="CL233" s="126">
        <f t="shared" si="228"/>
        <v>0</v>
      </c>
      <c r="CM233" s="126">
        <f t="shared" si="229"/>
        <v>0</v>
      </c>
      <c r="CN233" s="126">
        <f t="shared" si="230"/>
        <v>0</v>
      </c>
      <c r="CO233" s="126">
        <f t="shared" si="231"/>
        <v>0</v>
      </c>
      <c r="CP233" s="126">
        <f t="shared" si="232"/>
        <v>0</v>
      </c>
      <c r="CQ233" s="126">
        <f t="shared" si="233"/>
        <v>0</v>
      </c>
      <c r="CR233" s="126">
        <f t="shared" si="234"/>
        <v>0</v>
      </c>
      <c r="CS233" s="126">
        <f t="shared" si="235"/>
        <v>0</v>
      </c>
      <c r="CT233" s="126">
        <f t="shared" si="236"/>
        <v>0</v>
      </c>
      <c r="CU233" s="126">
        <f t="shared" si="237"/>
        <v>0</v>
      </c>
      <c r="CV233" s="126">
        <f t="shared" si="238"/>
        <v>0</v>
      </c>
      <c r="CW233" s="126">
        <f t="shared" si="239"/>
        <v>0</v>
      </c>
      <c r="CX233" s="126">
        <f t="shared" si="240"/>
        <v>0</v>
      </c>
      <c r="CY233" s="126">
        <f t="shared" si="241"/>
        <v>0</v>
      </c>
      <c r="CZ233" s="126">
        <f t="shared" si="242"/>
        <v>0</v>
      </c>
      <c r="DA233" s="126">
        <f t="shared" si="243"/>
        <v>0</v>
      </c>
      <c r="DB233" s="126">
        <f t="shared" si="244"/>
        <v>0</v>
      </c>
      <c r="DC233" s="126">
        <f t="shared" si="245"/>
        <v>0</v>
      </c>
      <c r="DD233" s="126">
        <f t="shared" si="246"/>
        <v>0</v>
      </c>
      <c r="DE233" s="126">
        <f t="shared" si="247"/>
        <v>0</v>
      </c>
      <c r="DF233" s="126">
        <f t="shared" si="248"/>
        <v>0</v>
      </c>
      <c r="DG233" s="126">
        <f t="shared" si="249"/>
        <v>0</v>
      </c>
      <c r="DH233" s="126">
        <f t="shared" si="250"/>
        <v>0</v>
      </c>
      <c r="DI233" s="126">
        <f t="shared" si="251"/>
        <v>0</v>
      </c>
      <c r="DJ233" s="126">
        <f t="shared" si="252"/>
        <v>0</v>
      </c>
      <c r="DK233" s="126">
        <f t="shared" si="253"/>
        <v>0</v>
      </c>
      <c r="DL233" s="126">
        <f t="shared" si="254"/>
        <v>0</v>
      </c>
      <c r="DM233" s="126">
        <f t="shared" si="255"/>
        <v>0</v>
      </c>
      <c r="DN233" s="126">
        <f t="shared" si="256"/>
        <v>0</v>
      </c>
      <c r="DO233" s="126">
        <f t="shared" si="257"/>
        <v>0</v>
      </c>
      <c r="DP233" s="126">
        <f t="shared" si="258"/>
        <v>0</v>
      </c>
      <c r="DQ233" s="126">
        <f t="shared" si="259"/>
        <v>0</v>
      </c>
      <c r="DR233" s="126">
        <f t="shared" si="260"/>
        <v>0</v>
      </c>
      <c r="DS233" s="126">
        <f t="shared" si="261"/>
        <v>0</v>
      </c>
      <c r="DT233" s="126">
        <f t="shared" si="262"/>
        <v>0</v>
      </c>
      <c r="DU233" s="126">
        <f t="shared" si="263"/>
        <v>0</v>
      </c>
      <c r="DV233" s="126">
        <f t="shared" si="264"/>
        <v>0</v>
      </c>
      <c r="DW233" s="126">
        <f t="shared" si="265"/>
        <v>0</v>
      </c>
    </row>
    <row r="234" spans="1:128" s="118" customFormat="1" ht="15" customHeight="1" x14ac:dyDescent="0.2">
      <c r="A234" s="166" t="s">
        <v>576</v>
      </c>
      <c r="B234" s="166" t="s">
        <v>300</v>
      </c>
      <c r="C234" s="166" t="s">
        <v>576</v>
      </c>
      <c r="D234" s="166" t="s">
        <v>265</v>
      </c>
      <c r="E234" s="166">
        <v>1</v>
      </c>
      <c r="F234" s="166">
        <v>25000</v>
      </c>
      <c r="G234" s="172"/>
      <c r="H234" s="167"/>
      <c r="I234" s="153"/>
      <c r="J234" s="178" t="s">
        <v>266</v>
      </c>
      <c r="K234" s="178">
        <v>8.3333333333333329E-2</v>
      </c>
      <c r="L234" s="178">
        <v>8.3333333333333329E-2</v>
      </c>
      <c r="M234" s="178">
        <v>8.3333333333333329E-2</v>
      </c>
      <c r="N234" s="178">
        <v>8.3333333333333329E-2</v>
      </c>
      <c r="O234" s="178">
        <v>8.3333333333333329E-2</v>
      </c>
      <c r="P234" s="178">
        <v>8.3333333333333329E-2</v>
      </c>
      <c r="Q234" s="178">
        <v>8.3333333333333329E-2</v>
      </c>
      <c r="R234" s="178">
        <v>8.3333333333333329E-2</v>
      </c>
      <c r="S234" s="178">
        <v>8.3333333333333329E-2</v>
      </c>
      <c r="T234" s="178">
        <v>8.3333333333333329E-2</v>
      </c>
      <c r="U234" s="178">
        <v>8.3333333333333329E-2</v>
      </c>
      <c r="V234" s="178">
        <v>8.3333333333333329E-2</v>
      </c>
      <c r="W234" s="152">
        <v>1</v>
      </c>
      <c r="X234" s="157">
        <v>0</v>
      </c>
      <c r="Y234" s="157">
        <v>0</v>
      </c>
      <c r="Z234" s="157">
        <v>0</v>
      </c>
      <c r="AA234" s="157">
        <v>0</v>
      </c>
      <c r="AB234" s="157">
        <v>0</v>
      </c>
      <c r="AC234" s="157">
        <v>0</v>
      </c>
      <c r="AD234" s="157">
        <v>0</v>
      </c>
      <c r="AE234" s="157">
        <v>0</v>
      </c>
      <c r="AF234" s="157">
        <v>0</v>
      </c>
      <c r="AG234" s="157">
        <v>0</v>
      </c>
      <c r="AH234" s="157">
        <v>0</v>
      </c>
      <c r="AI234" s="157">
        <v>0</v>
      </c>
      <c r="AJ234" s="151"/>
      <c r="AK234" s="151"/>
      <c r="AL234" s="151"/>
      <c r="AM234" s="151"/>
      <c r="AN234" s="151"/>
      <c r="AO234" s="151"/>
      <c r="AP234" s="151"/>
      <c r="AQ234" s="151"/>
      <c r="AR234" s="151">
        <v>1</v>
      </c>
      <c r="AS234" s="152">
        <v>1</v>
      </c>
      <c r="AT234" s="159">
        <v>0</v>
      </c>
      <c r="AU234" s="159">
        <v>0</v>
      </c>
      <c r="AV234" s="159">
        <v>0</v>
      </c>
      <c r="AW234" s="159">
        <v>0</v>
      </c>
      <c r="AX234" s="159">
        <v>0</v>
      </c>
      <c r="AY234" s="159">
        <v>0</v>
      </c>
      <c r="AZ234" s="159">
        <v>0</v>
      </c>
      <c r="BA234" s="159">
        <v>0</v>
      </c>
      <c r="BB234" s="159">
        <v>0</v>
      </c>
      <c r="BC234" s="159">
        <v>0</v>
      </c>
      <c r="BD234" s="160">
        <v>0</v>
      </c>
      <c r="BE234" s="160">
        <v>0</v>
      </c>
      <c r="BF234" s="160">
        <v>0</v>
      </c>
      <c r="BG234" s="160">
        <v>0</v>
      </c>
      <c r="BH234" s="160">
        <v>0</v>
      </c>
      <c r="BI234" s="151">
        <v>68150000</v>
      </c>
      <c r="BJ234" s="122"/>
      <c r="BK234" s="122"/>
      <c r="BL234" s="122"/>
      <c r="BM234" s="122"/>
      <c r="BN234" s="122"/>
      <c r="BO234" s="122">
        <f t="shared" si="205"/>
        <v>0</v>
      </c>
      <c r="BP234" s="126">
        <f t="shared" si="206"/>
        <v>0</v>
      </c>
      <c r="BQ234" s="126">
        <f t="shared" si="207"/>
        <v>0</v>
      </c>
      <c r="BR234" s="126">
        <f t="shared" si="208"/>
        <v>0</v>
      </c>
      <c r="BS234" s="126">
        <f t="shared" si="209"/>
        <v>0</v>
      </c>
      <c r="BT234" s="126">
        <f t="shared" si="210"/>
        <v>0</v>
      </c>
      <c r="BU234" s="126">
        <f t="shared" si="211"/>
        <v>0</v>
      </c>
      <c r="BV234" s="126">
        <f t="shared" si="212"/>
        <v>0</v>
      </c>
      <c r="BW234" s="126">
        <f t="shared" si="213"/>
        <v>0</v>
      </c>
      <c r="BX234" s="126">
        <f t="shared" si="214"/>
        <v>0</v>
      </c>
      <c r="BY234" s="126">
        <f t="shared" si="215"/>
        <v>0</v>
      </c>
      <c r="BZ234" s="126">
        <f t="shared" si="216"/>
        <v>0</v>
      </c>
      <c r="CA234" s="126">
        <f t="shared" si="217"/>
        <v>0</v>
      </c>
      <c r="CB234" s="126">
        <f t="shared" si="218"/>
        <v>0</v>
      </c>
      <c r="CC234" s="126">
        <f t="shared" si="219"/>
        <v>0</v>
      </c>
      <c r="CD234" s="126">
        <f t="shared" si="220"/>
        <v>0</v>
      </c>
      <c r="CE234" s="126">
        <f t="shared" si="221"/>
        <v>0</v>
      </c>
      <c r="CF234" s="126">
        <f t="shared" si="222"/>
        <v>0</v>
      </c>
      <c r="CG234" s="126">
        <f t="shared" si="223"/>
        <v>0</v>
      </c>
      <c r="CH234" s="126">
        <f t="shared" si="224"/>
        <v>0</v>
      </c>
      <c r="CI234" s="126">
        <f t="shared" si="225"/>
        <v>0</v>
      </c>
      <c r="CJ234" s="126">
        <f t="shared" si="226"/>
        <v>0</v>
      </c>
      <c r="CK234" s="126">
        <f t="shared" si="227"/>
        <v>0</v>
      </c>
      <c r="CL234" s="126">
        <f t="shared" si="228"/>
        <v>0</v>
      </c>
      <c r="CM234" s="126">
        <f t="shared" si="229"/>
        <v>0</v>
      </c>
      <c r="CN234" s="126">
        <f t="shared" si="230"/>
        <v>0</v>
      </c>
      <c r="CO234" s="126">
        <f t="shared" si="231"/>
        <v>0</v>
      </c>
      <c r="CP234" s="126">
        <f t="shared" si="232"/>
        <v>0</v>
      </c>
      <c r="CQ234" s="126">
        <f t="shared" si="233"/>
        <v>0</v>
      </c>
      <c r="CR234" s="126">
        <f t="shared" si="234"/>
        <v>0</v>
      </c>
      <c r="CS234" s="126">
        <f t="shared" si="235"/>
        <v>0</v>
      </c>
      <c r="CT234" s="126">
        <f t="shared" si="236"/>
        <v>0</v>
      </c>
      <c r="CU234" s="126">
        <f t="shared" si="237"/>
        <v>0</v>
      </c>
      <c r="CV234" s="126">
        <f t="shared" si="238"/>
        <v>0</v>
      </c>
      <c r="CW234" s="126">
        <f t="shared" si="239"/>
        <v>0</v>
      </c>
      <c r="CX234" s="126">
        <f t="shared" si="240"/>
        <v>0</v>
      </c>
      <c r="CY234" s="126">
        <f t="shared" si="241"/>
        <v>0</v>
      </c>
      <c r="CZ234" s="126">
        <f t="shared" si="242"/>
        <v>0</v>
      </c>
      <c r="DA234" s="126">
        <f t="shared" si="243"/>
        <v>0</v>
      </c>
      <c r="DB234" s="126">
        <f t="shared" si="244"/>
        <v>0</v>
      </c>
      <c r="DC234" s="126">
        <f t="shared" si="245"/>
        <v>0</v>
      </c>
      <c r="DD234" s="126">
        <f t="shared" si="246"/>
        <v>0</v>
      </c>
      <c r="DE234" s="126">
        <f t="shared" si="247"/>
        <v>0</v>
      </c>
      <c r="DF234" s="126">
        <f t="shared" si="248"/>
        <v>0</v>
      </c>
      <c r="DG234" s="126">
        <f t="shared" si="249"/>
        <v>0</v>
      </c>
      <c r="DH234" s="126">
        <f t="shared" si="250"/>
        <v>0</v>
      </c>
      <c r="DI234" s="126">
        <f t="shared" si="251"/>
        <v>0</v>
      </c>
      <c r="DJ234" s="126">
        <f t="shared" si="252"/>
        <v>0</v>
      </c>
      <c r="DK234" s="126">
        <f t="shared" si="253"/>
        <v>0</v>
      </c>
      <c r="DL234" s="126">
        <f t="shared" si="254"/>
        <v>0</v>
      </c>
      <c r="DM234" s="126">
        <f t="shared" si="255"/>
        <v>0</v>
      </c>
      <c r="DN234" s="126">
        <f t="shared" si="256"/>
        <v>0</v>
      </c>
      <c r="DO234" s="126">
        <f t="shared" si="257"/>
        <v>0</v>
      </c>
      <c r="DP234" s="126">
        <f t="shared" si="258"/>
        <v>0</v>
      </c>
      <c r="DQ234" s="126">
        <f t="shared" si="259"/>
        <v>0</v>
      </c>
      <c r="DR234" s="126">
        <f t="shared" si="260"/>
        <v>0</v>
      </c>
      <c r="DS234" s="126">
        <f t="shared" si="261"/>
        <v>0</v>
      </c>
      <c r="DT234" s="126">
        <f t="shared" si="262"/>
        <v>0</v>
      </c>
      <c r="DU234" s="126">
        <f t="shared" si="263"/>
        <v>0</v>
      </c>
      <c r="DV234" s="126">
        <f t="shared" si="264"/>
        <v>0</v>
      </c>
      <c r="DW234" s="126">
        <f t="shared" si="265"/>
        <v>0</v>
      </c>
    </row>
    <row r="235" spans="1:128" customFormat="1" ht="15" customHeight="1" x14ac:dyDescent="0.2">
      <c r="A235" s="180" t="s">
        <v>577</v>
      </c>
      <c r="B235" s="180" t="s">
        <v>578</v>
      </c>
      <c r="C235" s="180" t="s">
        <v>121</v>
      </c>
      <c r="D235" s="180" t="s">
        <v>265</v>
      </c>
      <c r="E235" s="180">
        <v>1</v>
      </c>
      <c r="F235" s="164">
        <v>8091.4253517274883</v>
      </c>
      <c r="G235" s="179">
        <v>9856.7936879400622</v>
      </c>
      <c r="H235" s="164">
        <v>9856.7936879400622</v>
      </c>
      <c r="I235" s="201" t="s">
        <v>579</v>
      </c>
      <c r="J235" s="151" t="s">
        <v>119</v>
      </c>
      <c r="K235" s="196">
        <f>+X235/$H235</f>
        <v>9.261148727703046E-2</v>
      </c>
      <c r="L235" s="196">
        <f t="shared" ref="L235:V235" si="268">+Y235/$H235</f>
        <v>7.6264225932367855E-2</v>
      </c>
      <c r="M235" s="196">
        <f t="shared" si="268"/>
        <v>8.8985973864317502E-2</v>
      </c>
      <c r="N235" s="196">
        <f t="shared" si="268"/>
        <v>7.7730749402123753E-2</v>
      </c>
      <c r="O235" s="196">
        <f t="shared" si="268"/>
        <v>7.5618847698529529E-2</v>
      </c>
      <c r="P235" s="196">
        <f t="shared" si="268"/>
        <v>6.9513498609890284E-2</v>
      </c>
      <c r="Q235" s="196">
        <f t="shared" si="268"/>
        <v>7.4969381184262676E-2</v>
      </c>
      <c r="R235" s="196">
        <f t="shared" si="268"/>
        <v>8.2597707507200621E-2</v>
      </c>
      <c r="S235" s="196">
        <f t="shared" si="268"/>
        <v>8.3905773069262612E-2</v>
      </c>
      <c r="T235" s="196">
        <f t="shared" si="268"/>
        <v>9.2153186688685315E-2</v>
      </c>
      <c r="U235" s="196">
        <f t="shared" si="268"/>
        <v>8.9657704338230476E-2</v>
      </c>
      <c r="V235" s="196">
        <f t="shared" si="268"/>
        <v>9.5991464428098902E-2</v>
      </c>
      <c r="W235" s="152">
        <v>1</v>
      </c>
      <c r="X235" s="186">
        <v>912.8523232229752</v>
      </c>
      <c r="Y235" s="186">
        <v>751.72074078579828</v>
      </c>
      <c r="Z235" s="186">
        <v>877.11638550100406</v>
      </c>
      <c r="AA235" s="186">
        <v>766.1759600657042</v>
      </c>
      <c r="AB235" s="186">
        <v>745.35938068416669</v>
      </c>
      <c r="AC235" s="186">
        <v>685.18021432459682</v>
      </c>
      <c r="AD235" s="186">
        <v>738.95772324581276</v>
      </c>
      <c r="AE235" s="186">
        <v>814.14856199529459</v>
      </c>
      <c r="AF235" s="186">
        <v>827.04189437083892</v>
      </c>
      <c r="AG235" s="186">
        <v>908.3349488765956</v>
      </c>
      <c r="AH235" s="186">
        <v>883.73749419626643</v>
      </c>
      <c r="AI235" s="186">
        <v>946.16806067100833</v>
      </c>
      <c r="AJ235" s="151">
        <v>1</v>
      </c>
      <c r="AK235" s="151"/>
      <c r="AL235" s="151"/>
      <c r="AM235" s="151"/>
      <c r="AN235" s="151"/>
      <c r="AO235" s="151"/>
      <c r="AP235" s="151"/>
      <c r="AQ235" s="151"/>
      <c r="AR235" s="151"/>
      <c r="AS235" s="152">
        <v>1</v>
      </c>
      <c r="AT235" s="159">
        <v>9856.7936879400622</v>
      </c>
      <c r="AU235" s="159">
        <v>0</v>
      </c>
      <c r="AV235" s="159">
        <v>0</v>
      </c>
      <c r="AW235" s="159">
        <v>0</v>
      </c>
      <c r="AX235" s="159">
        <v>0</v>
      </c>
      <c r="AY235" s="159">
        <v>0</v>
      </c>
      <c r="AZ235" s="159">
        <v>0</v>
      </c>
      <c r="BA235" s="159">
        <v>0</v>
      </c>
      <c r="BB235" s="159">
        <v>0</v>
      </c>
      <c r="BC235" s="159">
        <v>9856.7936879400622</v>
      </c>
      <c r="BD235" s="160">
        <v>9856.7936879400622</v>
      </c>
      <c r="BE235" s="160">
        <v>0</v>
      </c>
      <c r="BF235" s="160">
        <v>0</v>
      </c>
      <c r="BG235" s="160">
        <v>0</v>
      </c>
      <c r="BH235" s="160">
        <v>0</v>
      </c>
      <c r="BI235" s="151">
        <v>70131000</v>
      </c>
      <c r="BJ235" s="122"/>
      <c r="BK235" s="122">
        <f>+IF('FEUILLE 1'!$BJ235="",SUMIFS('FEUILLE 2'!$P:$P,'FEUILLE 2'!$C:$C,"FAC",'FEUILLE 2'!$K:$K,'FEUILLE 1'!$J235),SUMIFS('FEUILLE 2'!$P:$P,'FEUILLE 2'!$C:$C,"FAC",'FEUILLE 2'!$K:$K,'FEUILLE 1'!$J235,'FEUILLE 2'!$B:$B,'FEUILLE 1'!$BJ235))</f>
        <v>0</v>
      </c>
      <c r="BL235" s="122"/>
      <c r="BM235" s="122"/>
      <c r="BN235" s="122"/>
      <c r="BO235" s="122">
        <f t="shared" si="205"/>
        <v>0</v>
      </c>
      <c r="BP235" s="126">
        <f t="shared" si="206"/>
        <v>912.8523232229752</v>
      </c>
      <c r="BQ235" s="126">
        <f t="shared" si="207"/>
        <v>0</v>
      </c>
      <c r="BR235" s="126">
        <f t="shared" si="208"/>
        <v>0</v>
      </c>
      <c r="BS235" s="126">
        <f t="shared" si="209"/>
        <v>0</v>
      </c>
      <c r="BT235" s="126">
        <f t="shared" si="210"/>
        <v>0</v>
      </c>
      <c r="BU235" s="126">
        <f t="shared" si="211"/>
        <v>1664.5730640087736</v>
      </c>
      <c r="BV235" s="126">
        <f t="shared" si="212"/>
        <v>0</v>
      </c>
      <c r="BW235" s="126">
        <f t="shared" si="213"/>
        <v>0</v>
      </c>
      <c r="BX235" s="126">
        <f t="shared" si="214"/>
        <v>0</v>
      </c>
      <c r="BY235" s="126">
        <f t="shared" si="215"/>
        <v>0</v>
      </c>
      <c r="BZ235" s="126">
        <f t="shared" si="216"/>
        <v>2541.6894495097777</v>
      </c>
      <c r="CA235" s="126">
        <f t="shared" si="217"/>
        <v>0</v>
      </c>
      <c r="CB235" s="126">
        <f t="shared" si="218"/>
        <v>0</v>
      </c>
      <c r="CC235" s="126">
        <f t="shared" si="219"/>
        <v>0</v>
      </c>
      <c r="CD235" s="126">
        <f t="shared" si="220"/>
        <v>0</v>
      </c>
      <c r="CE235" s="126">
        <f t="shared" si="221"/>
        <v>3307.8654095754819</v>
      </c>
      <c r="CF235" s="126">
        <f t="shared" si="222"/>
        <v>0</v>
      </c>
      <c r="CG235" s="126">
        <f t="shared" si="223"/>
        <v>0</v>
      </c>
      <c r="CH235" s="126">
        <f t="shared" si="224"/>
        <v>0</v>
      </c>
      <c r="CI235" s="126">
        <f t="shared" si="225"/>
        <v>0</v>
      </c>
      <c r="CJ235" s="126">
        <f t="shared" si="226"/>
        <v>4053.2247902596487</v>
      </c>
      <c r="CK235" s="126">
        <f t="shared" si="227"/>
        <v>0</v>
      </c>
      <c r="CL235" s="126">
        <f t="shared" si="228"/>
        <v>0</v>
      </c>
      <c r="CM235" s="126">
        <f t="shared" si="229"/>
        <v>0</v>
      </c>
      <c r="CN235" s="126">
        <f t="shared" si="230"/>
        <v>0</v>
      </c>
      <c r="CO235" s="126">
        <f t="shared" si="231"/>
        <v>4738.405004584245</v>
      </c>
      <c r="CP235" s="126">
        <f t="shared" si="232"/>
        <v>0</v>
      </c>
      <c r="CQ235" s="126">
        <f t="shared" si="233"/>
        <v>0</v>
      </c>
      <c r="CR235" s="126">
        <f t="shared" si="234"/>
        <v>0</v>
      </c>
      <c r="CS235" s="126">
        <f t="shared" si="235"/>
        <v>0</v>
      </c>
      <c r="CT235" s="126">
        <f t="shared" si="236"/>
        <v>5477.3627278300573</v>
      </c>
      <c r="CU235" s="126">
        <f t="shared" si="237"/>
        <v>0</v>
      </c>
      <c r="CV235" s="126">
        <f t="shared" si="238"/>
        <v>0</v>
      </c>
      <c r="CW235" s="126">
        <f t="shared" si="239"/>
        <v>0</v>
      </c>
      <c r="CX235" s="126">
        <f t="shared" si="240"/>
        <v>0</v>
      </c>
      <c r="CY235" s="126">
        <f t="shared" si="241"/>
        <v>6291.5112898253519</v>
      </c>
      <c r="CZ235" s="126">
        <f t="shared" si="242"/>
        <v>0</v>
      </c>
      <c r="DA235" s="126">
        <f t="shared" si="243"/>
        <v>0</v>
      </c>
      <c r="DB235" s="126">
        <f t="shared" si="244"/>
        <v>0</v>
      </c>
      <c r="DC235" s="126">
        <f t="shared" si="245"/>
        <v>0</v>
      </c>
      <c r="DD235" s="126">
        <f t="shared" si="246"/>
        <v>7118.5531841961911</v>
      </c>
      <c r="DE235" s="126">
        <f t="shared" si="247"/>
        <v>0</v>
      </c>
      <c r="DF235" s="126">
        <f t="shared" si="248"/>
        <v>0</v>
      </c>
      <c r="DG235" s="126">
        <f t="shared" si="249"/>
        <v>0</v>
      </c>
      <c r="DH235" s="126">
        <f t="shared" si="250"/>
        <v>0</v>
      </c>
      <c r="DI235" s="126">
        <f t="shared" si="251"/>
        <v>8026.8881330727863</v>
      </c>
      <c r="DJ235" s="126">
        <f t="shared" si="252"/>
        <v>0</v>
      </c>
      <c r="DK235" s="126">
        <f t="shared" si="253"/>
        <v>0</v>
      </c>
      <c r="DL235" s="126">
        <f t="shared" si="254"/>
        <v>0</v>
      </c>
      <c r="DM235" s="126">
        <f t="shared" si="255"/>
        <v>0</v>
      </c>
      <c r="DN235" s="126">
        <f t="shared" si="256"/>
        <v>8910.6256272690534</v>
      </c>
      <c r="DO235" s="126">
        <f t="shared" si="257"/>
        <v>0</v>
      </c>
      <c r="DP235" s="126">
        <f t="shared" si="258"/>
        <v>0</v>
      </c>
      <c r="DQ235" s="126">
        <f t="shared" si="259"/>
        <v>0</v>
      </c>
      <c r="DR235" s="126">
        <f t="shared" si="260"/>
        <v>0</v>
      </c>
      <c r="DS235" s="126">
        <f t="shared" si="261"/>
        <v>9856.7936879400622</v>
      </c>
      <c r="DT235" s="126">
        <f t="shared" si="262"/>
        <v>0</v>
      </c>
      <c r="DU235" s="126">
        <f t="shared" si="263"/>
        <v>0</v>
      </c>
      <c r="DV235" s="126">
        <f t="shared" si="264"/>
        <v>0</v>
      </c>
      <c r="DW235" s="126">
        <f t="shared" si="265"/>
        <v>0</v>
      </c>
    </row>
    <row r="236" spans="1:128" customFormat="1" ht="15" customHeight="1" x14ac:dyDescent="0.2">
      <c r="A236" s="180" t="s">
        <v>580</v>
      </c>
      <c r="B236" s="180" t="s">
        <v>578</v>
      </c>
      <c r="C236" s="180" t="s">
        <v>121</v>
      </c>
      <c r="D236" s="180" t="s">
        <v>265</v>
      </c>
      <c r="E236" s="180">
        <v>1</v>
      </c>
      <c r="F236" s="164">
        <v>56918.656346906966</v>
      </c>
      <c r="G236" s="179">
        <v>54717.09000690261</v>
      </c>
      <c r="H236" s="164">
        <v>54717.09000690261</v>
      </c>
      <c r="I236" s="201"/>
      <c r="J236" s="151" t="s">
        <v>119</v>
      </c>
      <c r="K236" s="196">
        <f t="shared" ref="K236:K246" si="269">+X236/$H236</f>
        <v>0.12359506406288802</v>
      </c>
      <c r="L236" s="196">
        <f t="shared" ref="L236:L246" si="270">+Y236/$H236</f>
        <v>8.4618940563754852E-2</v>
      </c>
      <c r="M236" s="196">
        <f t="shared" ref="M236:M246" si="271">+Z236/$H236</f>
        <v>9.8620687476180746E-2</v>
      </c>
      <c r="N236" s="196">
        <f t="shared" ref="N236:N246" si="272">+AA236/$H236</f>
        <v>8.3591695874735486E-2</v>
      </c>
      <c r="O236" s="196">
        <f t="shared" ref="O236:O246" si="273">+AB236/$H236</f>
        <v>8.1359096018127672E-2</v>
      </c>
      <c r="P236" s="196">
        <f t="shared" ref="P236:P246" si="274">+AC236/$H236</f>
        <v>6.4231837524588942E-2</v>
      </c>
      <c r="Q236" s="196">
        <f t="shared" ref="Q236:Q246" si="275">+AD236/$H236</f>
        <v>6.9273183543632766E-2</v>
      </c>
      <c r="R236" s="196">
        <f t="shared" ref="R236:R246" si="276">+AE236/$H236</f>
        <v>7.6321910932275625E-2</v>
      </c>
      <c r="S236" s="196">
        <f t="shared" ref="S236:S246" si="277">+AF236/$H236</f>
        <v>7.2674730760088319E-2</v>
      </c>
      <c r="T236" s="196">
        <f t="shared" ref="T236:T246" si="278">+AG236/$H236</f>
        <v>7.441032231482167E-2</v>
      </c>
      <c r="U236" s="196">
        <f t="shared" ref="U236:U246" si="279">+AH236/$H236</f>
        <v>8.2736644489912081E-2</v>
      </c>
      <c r="V236" s="196">
        <f t="shared" ref="V236:V246" si="280">+AI236/$H236</f>
        <v>8.8565886438993865E-2</v>
      </c>
      <c r="W236" s="152">
        <v>1</v>
      </c>
      <c r="X236" s="186">
        <v>6762.7622447379381</v>
      </c>
      <c r="Y236" s="186">
        <v>4630.1021871157163</v>
      </c>
      <c r="Z236" s="186">
        <v>5396.2370331767952</v>
      </c>
      <c r="AA236" s="186">
        <v>4573.894347007531</v>
      </c>
      <c r="AB236" s="186">
        <v>4451.7329797041239</v>
      </c>
      <c r="AC236" s="186">
        <v>3514.5792351416776</v>
      </c>
      <c r="AD236" s="186">
        <v>3790.4270190216384</v>
      </c>
      <c r="AE236" s="186">
        <v>4176.1128699801293</v>
      </c>
      <c r="AF236" s="186">
        <v>3976.5497842271666</v>
      </c>
      <c r="AG236" s="186">
        <v>4071.5163035427313</v>
      </c>
      <c r="AH236" s="186">
        <v>4527.1084234236223</v>
      </c>
      <c r="AI236" s="186">
        <v>4846.0675798235425</v>
      </c>
      <c r="AJ236" s="151">
        <v>1</v>
      </c>
      <c r="AK236" s="151"/>
      <c r="AL236" s="151"/>
      <c r="AM236" s="151"/>
      <c r="AN236" s="151"/>
      <c r="AO236" s="151"/>
      <c r="AP236" s="151"/>
      <c r="AQ236" s="151"/>
      <c r="AR236" s="151"/>
      <c r="AS236" s="152">
        <v>1</v>
      </c>
      <c r="AT236" s="159">
        <v>54717.09000690261</v>
      </c>
      <c r="AU236" s="159">
        <v>0</v>
      </c>
      <c r="AV236" s="159">
        <v>0</v>
      </c>
      <c r="AW236" s="159">
        <v>0</v>
      </c>
      <c r="AX236" s="159">
        <v>0</v>
      </c>
      <c r="AY236" s="159">
        <v>0</v>
      </c>
      <c r="AZ236" s="159">
        <v>0</v>
      </c>
      <c r="BA236" s="159">
        <v>0</v>
      </c>
      <c r="BB236" s="159">
        <v>0</v>
      </c>
      <c r="BC236" s="159">
        <v>54717.09000690261</v>
      </c>
      <c r="BD236" s="160">
        <v>54717.09000690261</v>
      </c>
      <c r="BE236" s="160">
        <v>0</v>
      </c>
      <c r="BF236" s="160">
        <v>0</v>
      </c>
      <c r="BG236" s="160">
        <v>0</v>
      </c>
      <c r="BH236" s="160">
        <v>0</v>
      </c>
      <c r="BI236" s="151">
        <v>70144000</v>
      </c>
      <c r="BJ236" s="122"/>
      <c r="BK236" s="122">
        <f>+IF('FEUILLE 1'!$BJ236="",SUMIFS('FEUILLE 2'!$P:$P,'FEUILLE 2'!$C:$C,"FAC",'FEUILLE 2'!$K:$K,'FEUILLE 1'!$J236),SUMIFS('FEUILLE 2'!$P:$P,'FEUILLE 2'!$C:$C,"FAC",'FEUILLE 2'!$K:$K,'FEUILLE 1'!$J236,'FEUILLE 2'!$B:$B,'FEUILLE 1'!$BJ236))</f>
        <v>0</v>
      </c>
      <c r="BL236" s="122"/>
      <c r="BM236" s="122"/>
      <c r="BN236" s="122"/>
      <c r="BO236" s="122">
        <f t="shared" si="205"/>
        <v>0</v>
      </c>
      <c r="BP236" s="126">
        <f t="shared" si="206"/>
        <v>6762.7622447379381</v>
      </c>
      <c r="BQ236" s="126">
        <f t="shared" si="207"/>
        <v>0</v>
      </c>
      <c r="BR236" s="126">
        <f t="shared" si="208"/>
        <v>0</v>
      </c>
      <c r="BS236" s="126">
        <f t="shared" si="209"/>
        <v>0</v>
      </c>
      <c r="BT236" s="126">
        <f t="shared" si="210"/>
        <v>0</v>
      </c>
      <c r="BU236" s="126">
        <f t="shared" si="211"/>
        <v>11392.864431853654</v>
      </c>
      <c r="BV236" s="126">
        <f t="shared" si="212"/>
        <v>0</v>
      </c>
      <c r="BW236" s="126">
        <f t="shared" si="213"/>
        <v>0</v>
      </c>
      <c r="BX236" s="126">
        <f t="shared" si="214"/>
        <v>0</v>
      </c>
      <c r="BY236" s="126">
        <f t="shared" si="215"/>
        <v>0</v>
      </c>
      <c r="BZ236" s="126">
        <f t="shared" si="216"/>
        <v>16789.10146503045</v>
      </c>
      <c r="CA236" s="126">
        <f t="shared" si="217"/>
        <v>0</v>
      </c>
      <c r="CB236" s="126">
        <f t="shared" si="218"/>
        <v>0</v>
      </c>
      <c r="CC236" s="126">
        <f t="shared" si="219"/>
        <v>0</v>
      </c>
      <c r="CD236" s="126">
        <f t="shared" si="220"/>
        <v>0</v>
      </c>
      <c r="CE236" s="126">
        <f t="shared" si="221"/>
        <v>21362.995812037982</v>
      </c>
      <c r="CF236" s="126">
        <f t="shared" si="222"/>
        <v>0</v>
      </c>
      <c r="CG236" s="126">
        <f t="shared" si="223"/>
        <v>0</v>
      </c>
      <c r="CH236" s="126">
        <f t="shared" si="224"/>
        <v>0</v>
      </c>
      <c r="CI236" s="126">
        <f t="shared" si="225"/>
        <v>0</v>
      </c>
      <c r="CJ236" s="126">
        <f t="shared" si="226"/>
        <v>25814.728791742105</v>
      </c>
      <c r="CK236" s="126">
        <f t="shared" si="227"/>
        <v>0</v>
      </c>
      <c r="CL236" s="126">
        <f t="shared" si="228"/>
        <v>0</v>
      </c>
      <c r="CM236" s="126">
        <f t="shared" si="229"/>
        <v>0</v>
      </c>
      <c r="CN236" s="126">
        <f t="shared" si="230"/>
        <v>0</v>
      </c>
      <c r="CO236" s="126">
        <f t="shared" si="231"/>
        <v>29329.308026883784</v>
      </c>
      <c r="CP236" s="126">
        <f t="shared" si="232"/>
        <v>0</v>
      </c>
      <c r="CQ236" s="126">
        <f t="shared" si="233"/>
        <v>0</v>
      </c>
      <c r="CR236" s="126">
        <f t="shared" si="234"/>
        <v>0</v>
      </c>
      <c r="CS236" s="126">
        <f t="shared" si="235"/>
        <v>0</v>
      </c>
      <c r="CT236" s="126">
        <f t="shared" si="236"/>
        <v>33119.735045905421</v>
      </c>
      <c r="CU236" s="126">
        <f t="shared" si="237"/>
        <v>0</v>
      </c>
      <c r="CV236" s="126">
        <f t="shared" si="238"/>
        <v>0</v>
      </c>
      <c r="CW236" s="126">
        <f t="shared" si="239"/>
        <v>0</v>
      </c>
      <c r="CX236" s="126">
        <f t="shared" si="240"/>
        <v>0</v>
      </c>
      <c r="CY236" s="126">
        <f t="shared" si="241"/>
        <v>37295.847915885548</v>
      </c>
      <c r="CZ236" s="126">
        <f t="shared" si="242"/>
        <v>0</v>
      </c>
      <c r="DA236" s="126">
        <f t="shared" si="243"/>
        <v>0</v>
      </c>
      <c r="DB236" s="126">
        <f t="shared" si="244"/>
        <v>0</v>
      </c>
      <c r="DC236" s="126">
        <f t="shared" si="245"/>
        <v>0</v>
      </c>
      <c r="DD236" s="126">
        <f t="shared" si="246"/>
        <v>41272.397700112713</v>
      </c>
      <c r="DE236" s="126">
        <f t="shared" si="247"/>
        <v>0</v>
      </c>
      <c r="DF236" s="126">
        <f t="shared" si="248"/>
        <v>0</v>
      </c>
      <c r="DG236" s="126">
        <f t="shared" si="249"/>
        <v>0</v>
      </c>
      <c r="DH236" s="126">
        <f t="shared" si="250"/>
        <v>0</v>
      </c>
      <c r="DI236" s="126">
        <f t="shared" si="251"/>
        <v>45343.914003655445</v>
      </c>
      <c r="DJ236" s="126">
        <f t="shared" si="252"/>
        <v>0</v>
      </c>
      <c r="DK236" s="126">
        <f t="shared" si="253"/>
        <v>0</v>
      </c>
      <c r="DL236" s="126">
        <f t="shared" si="254"/>
        <v>0</v>
      </c>
      <c r="DM236" s="126">
        <f t="shared" si="255"/>
        <v>0</v>
      </c>
      <c r="DN236" s="126">
        <f t="shared" si="256"/>
        <v>49871.022427079064</v>
      </c>
      <c r="DO236" s="126">
        <f t="shared" si="257"/>
        <v>0</v>
      </c>
      <c r="DP236" s="126">
        <f t="shared" si="258"/>
        <v>0</v>
      </c>
      <c r="DQ236" s="126">
        <f t="shared" si="259"/>
        <v>0</v>
      </c>
      <c r="DR236" s="126">
        <f t="shared" si="260"/>
        <v>0</v>
      </c>
      <c r="DS236" s="126">
        <f t="shared" si="261"/>
        <v>54717.09000690261</v>
      </c>
      <c r="DT236" s="126">
        <f t="shared" si="262"/>
        <v>0</v>
      </c>
      <c r="DU236" s="126">
        <f t="shared" si="263"/>
        <v>0</v>
      </c>
      <c r="DV236" s="126">
        <f t="shared" si="264"/>
        <v>0</v>
      </c>
      <c r="DW236" s="126">
        <f t="shared" si="265"/>
        <v>0</v>
      </c>
    </row>
    <row r="237" spans="1:128" customFormat="1" ht="15" customHeight="1" x14ac:dyDescent="0.2">
      <c r="A237" s="180" t="s">
        <v>581</v>
      </c>
      <c r="B237" s="180" t="s">
        <v>578</v>
      </c>
      <c r="C237" s="180" t="s">
        <v>121</v>
      </c>
      <c r="D237" s="180" t="s">
        <v>265</v>
      </c>
      <c r="E237" s="180">
        <v>1</v>
      </c>
      <c r="F237" s="164">
        <v>121005.43403644503</v>
      </c>
      <c r="G237" s="179">
        <v>94898.388168132224</v>
      </c>
      <c r="H237" s="164">
        <v>94898.388168132224</v>
      </c>
      <c r="I237" s="201"/>
      <c r="J237" s="151" t="s">
        <v>119</v>
      </c>
      <c r="K237" s="196">
        <f t="shared" si="269"/>
        <v>9.5553454351325562E-2</v>
      </c>
      <c r="L237" s="196">
        <f t="shared" si="270"/>
        <v>7.8686327154472255E-2</v>
      </c>
      <c r="M237" s="196">
        <f t="shared" si="271"/>
        <v>9.1699362493464082E-2</v>
      </c>
      <c r="N237" s="196">
        <f t="shared" si="272"/>
        <v>8.0101718670933852E-2</v>
      </c>
      <c r="O237" s="196">
        <f t="shared" si="273"/>
        <v>7.7939050223246681E-2</v>
      </c>
      <c r="P237" s="196">
        <f t="shared" si="274"/>
        <v>7.1777666525930442E-2</v>
      </c>
      <c r="Q237" s="196">
        <f t="shared" si="275"/>
        <v>7.2847517152847152E-2</v>
      </c>
      <c r="R237" s="196">
        <f t="shared" si="276"/>
        <v>8.0259949403772235E-2</v>
      </c>
      <c r="S237" s="196">
        <f t="shared" si="277"/>
        <v>8.153183495210814E-2</v>
      </c>
      <c r="T237" s="196">
        <f t="shared" si="278"/>
        <v>8.9427733127076178E-2</v>
      </c>
      <c r="U237" s="196">
        <f t="shared" si="279"/>
        <v>8.7022559525092108E-2</v>
      </c>
      <c r="V237" s="196">
        <f t="shared" si="280"/>
        <v>9.3152826419731341E-2</v>
      </c>
      <c r="W237" s="152">
        <v>1</v>
      </c>
      <c r="X237" s="186">
        <v>9067.8688018379962</v>
      </c>
      <c r="Y237" s="186">
        <v>7467.2056178297516</v>
      </c>
      <c r="Z237" s="186">
        <v>8702.1216966750198</v>
      </c>
      <c r="AA237" s="186">
        <v>7601.5239913688047</v>
      </c>
      <c r="AB237" s="186">
        <v>7396.2902415412154</v>
      </c>
      <c r="AC237" s="186">
        <v>6811.5848597804979</v>
      </c>
      <c r="AD237" s="186">
        <v>6913.1119598555597</v>
      </c>
      <c r="AE237" s="186">
        <v>7616.5398328738302</v>
      </c>
      <c r="AF237" s="186">
        <v>7737.2397213452477</v>
      </c>
      <c r="AG237" s="186">
        <v>8486.5477312894127</v>
      </c>
      <c r="AH237" s="186">
        <v>8258.3006331965826</v>
      </c>
      <c r="AI237" s="186">
        <v>8840.0530805383078</v>
      </c>
      <c r="AJ237" s="151">
        <v>1</v>
      </c>
      <c r="AK237" s="151"/>
      <c r="AL237" s="151"/>
      <c r="AM237" s="151"/>
      <c r="AN237" s="151"/>
      <c r="AO237" s="151"/>
      <c r="AP237" s="151"/>
      <c r="AQ237" s="151"/>
      <c r="AR237" s="151"/>
      <c r="AS237" s="152">
        <v>1</v>
      </c>
      <c r="AT237" s="159">
        <v>94898.388168132224</v>
      </c>
      <c r="AU237" s="159">
        <v>0</v>
      </c>
      <c r="AV237" s="159">
        <v>0</v>
      </c>
      <c r="AW237" s="159">
        <v>0</v>
      </c>
      <c r="AX237" s="159">
        <v>0</v>
      </c>
      <c r="AY237" s="159">
        <v>0</v>
      </c>
      <c r="AZ237" s="159">
        <v>0</v>
      </c>
      <c r="BA237" s="159">
        <v>0</v>
      </c>
      <c r="BB237" s="159">
        <v>0</v>
      </c>
      <c r="BC237" s="159">
        <v>94898.388168132224</v>
      </c>
      <c r="BD237" s="160">
        <v>94898.388168132224</v>
      </c>
      <c r="BE237" s="160">
        <v>0</v>
      </c>
      <c r="BF237" s="160">
        <v>0</v>
      </c>
      <c r="BG237" s="160">
        <v>0</v>
      </c>
      <c r="BH237" s="160">
        <v>0</v>
      </c>
      <c r="BI237" s="151">
        <v>70155000</v>
      </c>
      <c r="BJ237" s="122"/>
      <c r="BK237" s="122">
        <f>+IF('FEUILLE 1'!$BJ237="",SUMIFS('FEUILLE 2'!$P:$P,'FEUILLE 2'!$C:$C,"FAC",'FEUILLE 2'!$K:$K,'FEUILLE 1'!$J237),SUMIFS('FEUILLE 2'!$P:$P,'FEUILLE 2'!$C:$C,"FAC",'FEUILLE 2'!$K:$K,'FEUILLE 1'!$J237,'FEUILLE 2'!$B:$B,'FEUILLE 1'!$BJ237))</f>
        <v>0</v>
      </c>
      <c r="BL237" s="122"/>
      <c r="BM237" s="122"/>
      <c r="BN237" s="122"/>
      <c r="BO237" s="122">
        <f t="shared" si="205"/>
        <v>0</v>
      </c>
      <c r="BP237" s="126">
        <f t="shared" si="206"/>
        <v>9067.8688018379962</v>
      </c>
      <c r="BQ237" s="126">
        <f t="shared" si="207"/>
        <v>0</v>
      </c>
      <c r="BR237" s="126">
        <f t="shared" si="208"/>
        <v>0</v>
      </c>
      <c r="BS237" s="126">
        <f t="shared" si="209"/>
        <v>0</v>
      </c>
      <c r="BT237" s="126">
        <f t="shared" si="210"/>
        <v>0</v>
      </c>
      <c r="BU237" s="126">
        <f t="shared" si="211"/>
        <v>16535.074419667748</v>
      </c>
      <c r="BV237" s="126">
        <f t="shared" si="212"/>
        <v>0</v>
      </c>
      <c r="BW237" s="126">
        <f t="shared" si="213"/>
        <v>0</v>
      </c>
      <c r="BX237" s="126">
        <f t="shared" si="214"/>
        <v>0</v>
      </c>
      <c r="BY237" s="126">
        <f t="shared" si="215"/>
        <v>0</v>
      </c>
      <c r="BZ237" s="126">
        <f t="shared" si="216"/>
        <v>25237.19611634277</v>
      </c>
      <c r="CA237" s="126">
        <f t="shared" si="217"/>
        <v>0</v>
      </c>
      <c r="CB237" s="126">
        <f t="shared" si="218"/>
        <v>0</v>
      </c>
      <c r="CC237" s="126">
        <f t="shared" si="219"/>
        <v>0</v>
      </c>
      <c r="CD237" s="126">
        <f t="shared" si="220"/>
        <v>0</v>
      </c>
      <c r="CE237" s="126">
        <f t="shared" si="221"/>
        <v>32838.720107711575</v>
      </c>
      <c r="CF237" s="126">
        <f t="shared" si="222"/>
        <v>0</v>
      </c>
      <c r="CG237" s="126">
        <f t="shared" si="223"/>
        <v>0</v>
      </c>
      <c r="CH237" s="126">
        <f t="shared" si="224"/>
        <v>0</v>
      </c>
      <c r="CI237" s="126">
        <f t="shared" si="225"/>
        <v>0</v>
      </c>
      <c r="CJ237" s="126">
        <f t="shared" si="226"/>
        <v>40235.010349252792</v>
      </c>
      <c r="CK237" s="126">
        <f t="shared" si="227"/>
        <v>0</v>
      </c>
      <c r="CL237" s="126">
        <f t="shared" si="228"/>
        <v>0</v>
      </c>
      <c r="CM237" s="126">
        <f t="shared" si="229"/>
        <v>0</v>
      </c>
      <c r="CN237" s="126">
        <f t="shared" si="230"/>
        <v>0</v>
      </c>
      <c r="CO237" s="126">
        <f t="shared" si="231"/>
        <v>47046.595209033287</v>
      </c>
      <c r="CP237" s="126">
        <f t="shared" si="232"/>
        <v>0</v>
      </c>
      <c r="CQ237" s="126">
        <f t="shared" si="233"/>
        <v>0</v>
      </c>
      <c r="CR237" s="126">
        <f t="shared" si="234"/>
        <v>0</v>
      </c>
      <c r="CS237" s="126">
        <f t="shared" si="235"/>
        <v>0</v>
      </c>
      <c r="CT237" s="126">
        <f t="shared" si="236"/>
        <v>53959.707168888846</v>
      </c>
      <c r="CU237" s="126">
        <f t="shared" si="237"/>
        <v>0</v>
      </c>
      <c r="CV237" s="126">
        <f t="shared" si="238"/>
        <v>0</v>
      </c>
      <c r="CW237" s="126">
        <f t="shared" si="239"/>
        <v>0</v>
      </c>
      <c r="CX237" s="126">
        <f t="shared" si="240"/>
        <v>0</v>
      </c>
      <c r="CY237" s="126">
        <f t="shared" si="241"/>
        <v>61576.247001762677</v>
      </c>
      <c r="CZ237" s="126">
        <f t="shared" si="242"/>
        <v>0</v>
      </c>
      <c r="DA237" s="126">
        <f t="shared" si="243"/>
        <v>0</v>
      </c>
      <c r="DB237" s="126">
        <f t="shared" si="244"/>
        <v>0</v>
      </c>
      <c r="DC237" s="126">
        <f t="shared" si="245"/>
        <v>0</v>
      </c>
      <c r="DD237" s="126">
        <f t="shared" si="246"/>
        <v>69313.486723107926</v>
      </c>
      <c r="DE237" s="126">
        <f t="shared" si="247"/>
        <v>0</v>
      </c>
      <c r="DF237" s="126">
        <f t="shared" si="248"/>
        <v>0</v>
      </c>
      <c r="DG237" s="126">
        <f t="shared" si="249"/>
        <v>0</v>
      </c>
      <c r="DH237" s="126">
        <f t="shared" si="250"/>
        <v>0</v>
      </c>
      <c r="DI237" s="126">
        <f t="shared" si="251"/>
        <v>77800.034454397333</v>
      </c>
      <c r="DJ237" s="126">
        <f t="shared" si="252"/>
        <v>0</v>
      </c>
      <c r="DK237" s="126">
        <f t="shared" si="253"/>
        <v>0</v>
      </c>
      <c r="DL237" s="126">
        <f t="shared" si="254"/>
        <v>0</v>
      </c>
      <c r="DM237" s="126">
        <f t="shared" si="255"/>
        <v>0</v>
      </c>
      <c r="DN237" s="126">
        <f t="shared" si="256"/>
        <v>86058.335087593921</v>
      </c>
      <c r="DO237" s="126">
        <f t="shared" si="257"/>
        <v>0</v>
      </c>
      <c r="DP237" s="126">
        <f t="shared" si="258"/>
        <v>0</v>
      </c>
      <c r="DQ237" s="126">
        <f t="shared" si="259"/>
        <v>0</v>
      </c>
      <c r="DR237" s="126">
        <f t="shared" si="260"/>
        <v>0</v>
      </c>
      <c r="DS237" s="126">
        <f t="shared" si="261"/>
        <v>94898.388168132224</v>
      </c>
      <c r="DT237" s="126">
        <f t="shared" si="262"/>
        <v>0</v>
      </c>
      <c r="DU237" s="126">
        <f t="shared" si="263"/>
        <v>0</v>
      </c>
      <c r="DV237" s="126">
        <f t="shared" si="264"/>
        <v>0</v>
      </c>
      <c r="DW237" s="126">
        <f t="shared" si="265"/>
        <v>0</v>
      </c>
    </row>
    <row r="238" spans="1:128" customFormat="1" ht="15" customHeight="1" x14ac:dyDescent="0.2">
      <c r="A238" s="180" t="s">
        <v>582</v>
      </c>
      <c r="B238" s="180" t="s">
        <v>578</v>
      </c>
      <c r="C238" s="180" t="s">
        <v>121</v>
      </c>
      <c r="D238" s="180" t="s">
        <v>265</v>
      </c>
      <c r="E238" s="180">
        <v>1</v>
      </c>
      <c r="F238" s="164">
        <v>199976.93745143345</v>
      </c>
      <c r="G238" s="179">
        <v>163237.14118960666</v>
      </c>
      <c r="H238" s="164">
        <v>163237.14118960666</v>
      </c>
      <c r="I238" s="201"/>
      <c r="J238" s="151" t="s">
        <v>119</v>
      </c>
      <c r="K238" s="196">
        <f t="shared" si="269"/>
        <v>0.1429653476476262</v>
      </c>
      <c r="L238" s="196">
        <f t="shared" si="270"/>
        <v>0.10219650195691526</v>
      </c>
      <c r="M238" s="196">
        <f t="shared" si="271"/>
        <v>0.11912945896752387</v>
      </c>
      <c r="N238" s="196">
        <f t="shared" si="272"/>
        <v>0.10112117965723512</v>
      </c>
      <c r="O238" s="196">
        <f t="shared" si="273"/>
        <v>9.8373796727514395E-2</v>
      </c>
      <c r="P238" s="196">
        <f t="shared" si="274"/>
        <v>9.0431270135261282E-2</v>
      </c>
      <c r="Q238" s="196">
        <f t="shared" si="275"/>
        <v>6.1337348881105008E-2</v>
      </c>
      <c r="R238" s="196">
        <f t="shared" si="276"/>
        <v>5.6641786645519471E-2</v>
      </c>
      <c r="S238" s="196">
        <f t="shared" si="277"/>
        <v>5.7581659142085025E-2</v>
      </c>
      <c r="T238" s="196">
        <f t="shared" si="278"/>
        <v>6.3158769212502144E-2</v>
      </c>
      <c r="U238" s="196">
        <f t="shared" si="279"/>
        <v>6.1431707828000927E-2</v>
      </c>
      <c r="V238" s="196">
        <f t="shared" si="280"/>
        <v>4.5631173198711267E-2</v>
      </c>
      <c r="W238" s="152">
        <v>1</v>
      </c>
      <c r="X238" s="186">
        <v>23337.254639176757</v>
      </c>
      <c r="Y238" s="186">
        <v>16682.264819024891</v>
      </c>
      <c r="Z238" s="186">
        <v>19446.352313323147</v>
      </c>
      <c r="AA238" s="186">
        <v>16506.73228096767</v>
      </c>
      <c r="AB238" s="186">
        <v>16058.257345766933</v>
      </c>
      <c r="AC238" s="186">
        <v>14761.742011025106</v>
      </c>
      <c r="AD238" s="186">
        <v>10012.5334795011</v>
      </c>
      <c r="AE238" s="186">
        <v>9246.0433238862388</v>
      </c>
      <c r="AF238" s="186">
        <v>9399.4654233083384</v>
      </c>
      <c r="AG238" s="186">
        <v>10309.856927302995</v>
      </c>
      <c r="AH238" s="186">
        <v>10027.936364238052</v>
      </c>
      <c r="AI238" s="186">
        <v>7448.7022620854268</v>
      </c>
      <c r="AJ238" s="151">
        <v>1</v>
      </c>
      <c r="AK238" s="151"/>
      <c r="AL238" s="151"/>
      <c r="AM238" s="151"/>
      <c r="AN238" s="151"/>
      <c r="AO238" s="151"/>
      <c r="AP238" s="151"/>
      <c r="AQ238" s="151"/>
      <c r="AR238" s="151"/>
      <c r="AS238" s="152">
        <v>1</v>
      </c>
      <c r="AT238" s="159">
        <v>163237.14118960666</v>
      </c>
      <c r="AU238" s="159">
        <v>0</v>
      </c>
      <c r="AV238" s="159">
        <v>0</v>
      </c>
      <c r="AW238" s="159">
        <v>0</v>
      </c>
      <c r="AX238" s="159">
        <v>0</v>
      </c>
      <c r="AY238" s="159">
        <v>0</v>
      </c>
      <c r="AZ238" s="159">
        <v>0</v>
      </c>
      <c r="BA238" s="159">
        <v>0</v>
      </c>
      <c r="BB238" s="159">
        <v>0</v>
      </c>
      <c r="BC238" s="159">
        <v>163237.14118960666</v>
      </c>
      <c r="BD238" s="160">
        <v>163237.14118960666</v>
      </c>
      <c r="BE238" s="160">
        <v>0</v>
      </c>
      <c r="BF238" s="160">
        <v>0</v>
      </c>
      <c r="BG238" s="160">
        <v>0</v>
      </c>
      <c r="BH238" s="160">
        <v>0</v>
      </c>
      <c r="BI238" s="151">
        <v>70166000</v>
      </c>
      <c r="BJ238" s="122"/>
      <c r="BK238" s="122">
        <f>+IF('FEUILLE 1'!$BJ238="",SUMIFS('FEUILLE 2'!$P:$P,'FEUILLE 2'!$C:$C,"FAC",'FEUILLE 2'!$K:$K,'FEUILLE 1'!$J238),SUMIFS('FEUILLE 2'!$P:$P,'FEUILLE 2'!$C:$C,"FAC",'FEUILLE 2'!$K:$K,'FEUILLE 1'!$J238,'FEUILLE 2'!$B:$B,'FEUILLE 1'!$BJ238))</f>
        <v>0</v>
      </c>
      <c r="BL238" s="122"/>
      <c r="BM238" s="122"/>
      <c r="BN238" s="122"/>
      <c r="BO238" s="122">
        <f t="shared" si="205"/>
        <v>0</v>
      </c>
      <c r="BP238" s="126">
        <f t="shared" si="206"/>
        <v>23337.254639176757</v>
      </c>
      <c r="BQ238" s="126">
        <f t="shared" si="207"/>
        <v>0</v>
      </c>
      <c r="BR238" s="126">
        <f t="shared" si="208"/>
        <v>0</v>
      </c>
      <c r="BS238" s="126">
        <f t="shared" si="209"/>
        <v>0</v>
      </c>
      <c r="BT238" s="126">
        <f t="shared" si="210"/>
        <v>0</v>
      </c>
      <c r="BU238" s="126">
        <f t="shared" si="211"/>
        <v>40019.519458201648</v>
      </c>
      <c r="BV238" s="126">
        <f t="shared" si="212"/>
        <v>0</v>
      </c>
      <c r="BW238" s="126">
        <f t="shared" si="213"/>
        <v>0</v>
      </c>
      <c r="BX238" s="126">
        <f t="shared" si="214"/>
        <v>0</v>
      </c>
      <c r="BY238" s="126">
        <f t="shared" si="215"/>
        <v>0</v>
      </c>
      <c r="BZ238" s="126">
        <f t="shared" si="216"/>
        <v>59465.871771524791</v>
      </c>
      <c r="CA238" s="126">
        <f t="shared" si="217"/>
        <v>0</v>
      </c>
      <c r="CB238" s="126">
        <f t="shared" si="218"/>
        <v>0</v>
      </c>
      <c r="CC238" s="126">
        <f t="shared" si="219"/>
        <v>0</v>
      </c>
      <c r="CD238" s="126">
        <f t="shared" si="220"/>
        <v>0</v>
      </c>
      <c r="CE238" s="126">
        <f t="shared" si="221"/>
        <v>75972.604052492461</v>
      </c>
      <c r="CF238" s="126">
        <f t="shared" si="222"/>
        <v>0</v>
      </c>
      <c r="CG238" s="126">
        <f t="shared" si="223"/>
        <v>0</v>
      </c>
      <c r="CH238" s="126">
        <f t="shared" si="224"/>
        <v>0</v>
      </c>
      <c r="CI238" s="126">
        <f t="shared" si="225"/>
        <v>0</v>
      </c>
      <c r="CJ238" s="126">
        <f t="shared" si="226"/>
        <v>92030.861398259396</v>
      </c>
      <c r="CK238" s="126">
        <f t="shared" si="227"/>
        <v>0</v>
      </c>
      <c r="CL238" s="126">
        <f t="shared" si="228"/>
        <v>0</v>
      </c>
      <c r="CM238" s="126">
        <f t="shared" si="229"/>
        <v>0</v>
      </c>
      <c r="CN238" s="126">
        <f t="shared" si="230"/>
        <v>0</v>
      </c>
      <c r="CO238" s="126">
        <f t="shared" si="231"/>
        <v>106792.60340928451</v>
      </c>
      <c r="CP238" s="126">
        <f t="shared" si="232"/>
        <v>0</v>
      </c>
      <c r="CQ238" s="126">
        <f t="shared" si="233"/>
        <v>0</v>
      </c>
      <c r="CR238" s="126">
        <f t="shared" si="234"/>
        <v>0</v>
      </c>
      <c r="CS238" s="126">
        <f t="shared" si="235"/>
        <v>0</v>
      </c>
      <c r="CT238" s="126">
        <f t="shared" si="236"/>
        <v>116805.13688878561</v>
      </c>
      <c r="CU238" s="126">
        <f t="shared" si="237"/>
        <v>0</v>
      </c>
      <c r="CV238" s="126">
        <f t="shared" si="238"/>
        <v>0</v>
      </c>
      <c r="CW238" s="126">
        <f t="shared" si="239"/>
        <v>0</v>
      </c>
      <c r="CX238" s="126">
        <f t="shared" si="240"/>
        <v>0</v>
      </c>
      <c r="CY238" s="126">
        <f t="shared" si="241"/>
        <v>126051.18021267184</v>
      </c>
      <c r="CZ238" s="126">
        <f t="shared" si="242"/>
        <v>0</v>
      </c>
      <c r="DA238" s="126">
        <f t="shared" si="243"/>
        <v>0</v>
      </c>
      <c r="DB238" s="126">
        <f t="shared" si="244"/>
        <v>0</v>
      </c>
      <c r="DC238" s="126">
        <f t="shared" si="245"/>
        <v>0</v>
      </c>
      <c r="DD238" s="126">
        <f t="shared" si="246"/>
        <v>135450.64563598018</v>
      </c>
      <c r="DE238" s="126">
        <f t="shared" si="247"/>
        <v>0</v>
      </c>
      <c r="DF238" s="126">
        <f t="shared" si="248"/>
        <v>0</v>
      </c>
      <c r="DG238" s="126">
        <f t="shared" si="249"/>
        <v>0</v>
      </c>
      <c r="DH238" s="126">
        <f t="shared" si="250"/>
        <v>0</v>
      </c>
      <c r="DI238" s="126">
        <f t="shared" si="251"/>
        <v>145760.50256328317</v>
      </c>
      <c r="DJ238" s="126">
        <f t="shared" si="252"/>
        <v>0</v>
      </c>
      <c r="DK238" s="126">
        <f t="shared" si="253"/>
        <v>0</v>
      </c>
      <c r="DL238" s="126">
        <f t="shared" si="254"/>
        <v>0</v>
      </c>
      <c r="DM238" s="126">
        <f t="shared" si="255"/>
        <v>0</v>
      </c>
      <c r="DN238" s="126">
        <f t="shared" si="256"/>
        <v>155788.43892752123</v>
      </c>
      <c r="DO238" s="126">
        <f t="shared" si="257"/>
        <v>0</v>
      </c>
      <c r="DP238" s="126">
        <f t="shared" si="258"/>
        <v>0</v>
      </c>
      <c r="DQ238" s="126">
        <f t="shared" si="259"/>
        <v>0</v>
      </c>
      <c r="DR238" s="126">
        <f t="shared" si="260"/>
        <v>0</v>
      </c>
      <c r="DS238" s="126">
        <f t="shared" si="261"/>
        <v>163237.14118960666</v>
      </c>
      <c r="DT238" s="126">
        <f t="shared" si="262"/>
        <v>0</v>
      </c>
      <c r="DU238" s="126">
        <f t="shared" si="263"/>
        <v>0</v>
      </c>
      <c r="DV238" s="126">
        <f t="shared" si="264"/>
        <v>0</v>
      </c>
      <c r="DW238" s="126">
        <f t="shared" si="265"/>
        <v>0</v>
      </c>
    </row>
    <row r="239" spans="1:128" customFormat="1" ht="15" customHeight="1" x14ac:dyDescent="0.2">
      <c r="A239" s="180" t="s">
        <v>583</v>
      </c>
      <c r="B239" s="180" t="s">
        <v>578</v>
      </c>
      <c r="C239" s="180" t="s">
        <v>121</v>
      </c>
      <c r="D239" s="180" t="s">
        <v>265</v>
      </c>
      <c r="E239" s="180">
        <v>1</v>
      </c>
      <c r="F239" s="164">
        <v>308197.34158491861</v>
      </c>
      <c r="G239" s="179">
        <v>297531.19814040285</v>
      </c>
      <c r="H239" s="164">
        <v>297531.19814040285</v>
      </c>
      <c r="I239" s="201"/>
      <c r="J239" s="151" t="s">
        <v>119</v>
      </c>
      <c r="K239" s="196">
        <f t="shared" si="269"/>
        <v>9.2635025642545957E-2</v>
      </c>
      <c r="L239" s="196">
        <f t="shared" si="270"/>
        <v>7.6315784890335511E-2</v>
      </c>
      <c r="M239" s="196">
        <f t="shared" si="271"/>
        <v>8.8958149269054265E-2</v>
      </c>
      <c r="N239" s="196">
        <f t="shared" si="272"/>
        <v>7.7714405587710339E-2</v>
      </c>
      <c r="O239" s="196">
        <f t="shared" si="273"/>
        <v>7.5602973234410203E-2</v>
      </c>
      <c r="P239" s="196">
        <f t="shared" si="274"/>
        <v>6.9498929084777589E-2</v>
      </c>
      <c r="Q239" s="196">
        <f t="shared" si="275"/>
        <v>7.4994094760046801E-2</v>
      </c>
      <c r="R239" s="196">
        <f t="shared" si="276"/>
        <v>8.2624963412928146E-2</v>
      </c>
      <c r="S239" s="196">
        <f t="shared" si="277"/>
        <v>8.3933488718619706E-2</v>
      </c>
      <c r="T239" s="196">
        <f t="shared" si="278"/>
        <v>9.206292990775608E-2</v>
      </c>
      <c r="U239" s="196">
        <f t="shared" si="279"/>
        <v>8.9657568943624463E-2</v>
      </c>
      <c r="V239" s="196">
        <f t="shared" si="280"/>
        <v>9.6001686548191106E-2</v>
      </c>
      <c r="W239" s="152">
        <v>1</v>
      </c>
      <c r="X239" s="186">
        <v>27561.810169193639</v>
      </c>
      <c r="Y239" s="186">
        <v>22706.326915446778</v>
      </c>
      <c r="Z239" s="186">
        <v>26467.824736374518</v>
      </c>
      <c r="AA239" s="186">
        <v>23122.460207280674</v>
      </c>
      <c r="AB239" s="186">
        <v>22494.243209410877</v>
      </c>
      <c r="AC239" s="186">
        <v>20678.099640068769</v>
      </c>
      <c r="AD239" s="186">
        <v>22313.082867411631</v>
      </c>
      <c r="AE239" s="186">
        <v>24583.50436055546</v>
      </c>
      <c r="AF239" s="186">
        <v>24972.831462554906</v>
      </c>
      <c r="AG239" s="186">
        <v>27391.593839770594</v>
      </c>
      <c r="AH239" s="186">
        <v>26675.92391015236</v>
      </c>
      <c r="AI239" s="186">
        <v>28563.496822182697</v>
      </c>
      <c r="AJ239" s="151">
        <v>1</v>
      </c>
      <c r="AK239" s="151"/>
      <c r="AL239" s="151"/>
      <c r="AM239" s="151"/>
      <c r="AN239" s="151"/>
      <c r="AO239" s="151"/>
      <c r="AP239" s="151"/>
      <c r="AQ239" s="151"/>
      <c r="AR239" s="151"/>
      <c r="AS239" s="152">
        <v>1</v>
      </c>
      <c r="AT239" s="159">
        <v>297531.19814040285</v>
      </c>
      <c r="AU239" s="159">
        <v>0</v>
      </c>
      <c r="AV239" s="159">
        <v>0</v>
      </c>
      <c r="AW239" s="159">
        <v>0</v>
      </c>
      <c r="AX239" s="159">
        <v>0</v>
      </c>
      <c r="AY239" s="159">
        <v>0</v>
      </c>
      <c r="AZ239" s="159">
        <v>0</v>
      </c>
      <c r="BA239" s="159">
        <v>0</v>
      </c>
      <c r="BB239" s="159">
        <v>0</v>
      </c>
      <c r="BC239" s="159">
        <v>297531.19814040285</v>
      </c>
      <c r="BD239" s="160">
        <v>297531.19814040285</v>
      </c>
      <c r="BE239" s="160">
        <v>0</v>
      </c>
      <c r="BF239" s="160">
        <v>0</v>
      </c>
      <c r="BG239" s="160">
        <v>0</v>
      </c>
      <c r="BH239" s="160">
        <v>0</v>
      </c>
      <c r="BI239" s="151">
        <v>70177000</v>
      </c>
      <c r="BJ239" s="122"/>
      <c r="BK239" s="122">
        <f>+IF('FEUILLE 1'!$BJ239="",SUMIFS('FEUILLE 2'!$P:$P,'FEUILLE 2'!$C:$C,"FAC",'FEUILLE 2'!$K:$K,'FEUILLE 1'!$J239),SUMIFS('FEUILLE 2'!$P:$P,'FEUILLE 2'!$C:$C,"FAC",'FEUILLE 2'!$K:$K,'FEUILLE 1'!$J239,'FEUILLE 2'!$B:$B,'FEUILLE 1'!$BJ239))</f>
        <v>0</v>
      </c>
      <c r="BL239" s="122"/>
      <c r="BM239" s="122"/>
      <c r="BN239" s="122"/>
      <c r="BO239" s="122">
        <f t="shared" si="205"/>
        <v>0</v>
      </c>
      <c r="BP239" s="126">
        <f t="shared" si="206"/>
        <v>27561.810169193639</v>
      </c>
      <c r="BQ239" s="126">
        <f t="shared" si="207"/>
        <v>0</v>
      </c>
      <c r="BR239" s="126">
        <f t="shared" si="208"/>
        <v>0</v>
      </c>
      <c r="BS239" s="126">
        <f t="shared" si="209"/>
        <v>0</v>
      </c>
      <c r="BT239" s="126">
        <f t="shared" si="210"/>
        <v>0</v>
      </c>
      <c r="BU239" s="126">
        <f t="shared" si="211"/>
        <v>50268.137084640417</v>
      </c>
      <c r="BV239" s="126">
        <f t="shared" si="212"/>
        <v>0</v>
      </c>
      <c r="BW239" s="126">
        <f t="shared" si="213"/>
        <v>0</v>
      </c>
      <c r="BX239" s="126">
        <f t="shared" si="214"/>
        <v>0</v>
      </c>
      <c r="BY239" s="126">
        <f t="shared" si="215"/>
        <v>0</v>
      </c>
      <c r="BZ239" s="126">
        <f t="shared" si="216"/>
        <v>76735.961821014935</v>
      </c>
      <c r="CA239" s="126">
        <f t="shared" si="217"/>
        <v>0</v>
      </c>
      <c r="CB239" s="126">
        <f t="shared" si="218"/>
        <v>0</v>
      </c>
      <c r="CC239" s="126">
        <f t="shared" si="219"/>
        <v>0</v>
      </c>
      <c r="CD239" s="126">
        <f t="shared" si="220"/>
        <v>0</v>
      </c>
      <c r="CE239" s="126">
        <f t="shared" si="221"/>
        <v>99858.422028295608</v>
      </c>
      <c r="CF239" s="126">
        <f t="shared" si="222"/>
        <v>0</v>
      </c>
      <c r="CG239" s="126">
        <f t="shared" si="223"/>
        <v>0</v>
      </c>
      <c r="CH239" s="126">
        <f t="shared" si="224"/>
        <v>0</v>
      </c>
      <c r="CI239" s="126">
        <f t="shared" si="225"/>
        <v>0</v>
      </c>
      <c r="CJ239" s="126">
        <f t="shared" si="226"/>
        <v>122352.66523770649</v>
      </c>
      <c r="CK239" s="126">
        <f t="shared" si="227"/>
        <v>0</v>
      </c>
      <c r="CL239" s="126">
        <f t="shared" si="228"/>
        <v>0</v>
      </c>
      <c r="CM239" s="126">
        <f t="shared" si="229"/>
        <v>0</v>
      </c>
      <c r="CN239" s="126">
        <f t="shared" si="230"/>
        <v>0</v>
      </c>
      <c r="CO239" s="126">
        <f t="shared" si="231"/>
        <v>143030.76487777525</v>
      </c>
      <c r="CP239" s="126">
        <f t="shared" si="232"/>
        <v>0</v>
      </c>
      <c r="CQ239" s="126">
        <f t="shared" si="233"/>
        <v>0</v>
      </c>
      <c r="CR239" s="126">
        <f t="shared" si="234"/>
        <v>0</v>
      </c>
      <c r="CS239" s="126">
        <f t="shared" si="235"/>
        <v>0</v>
      </c>
      <c r="CT239" s="126">
        <f t="shared" si="236"/>
        <v>165343.84774518688</v>
      </c>
      <c r="CU239" s="126">
        <f t="shared" si="237"/>
        <v>0</v>
      </c>
      <c r="CV239" s="126">
        <f t="shared" si="238"/>
        <v>0</v>
      </c>
      <c r="CW239" s="126">
        <f t="shared" si="239"/>
        <v>0</v>
      </c>
      <c r="CX239" s="126">
        <f t="shared" si="240"/>
        <v>0</v>
      </c>
      <c r="CY239" s="126">
        <f t="shared" si="241"/>
        <v>189927.35210574235</v>
      </c>
      <c r="CZ239" s="126">
        <f t="shared" si="242"/>
        <v>0</v>
      </c>
      <c r="DA239" s="126">
        <f t="shared" si="243"/>
        <v>0</v>
      </c>
      <c r="DB239" s="126">
        <f t="shared" si="244"/>
        <v>0</v>
      </c>
      <c r="DC239" s="126">
        <f t="shared" si="245"/>
        <v>0</v>
      </c>
      <c r="DD239" s="126">
        <f t="shared" si="246"/>
        <v>214900.18356829725</v>
      </c>
      <c r="DE239" s="126">
        <f t="shared" si="247"/>
        <v>0</v>
      </c>
      <c r="DF239" s="126">
        <f t="shared" si="248"/>
        <v>0</v>
      </c>
      <c r="DG239" s="126">
        <f t="shared" si="249"/>
        <v>0</v>
      </c>
      <c r="DH239" s="126">
        <f t="shared" si="250"/>
        <v>0</v>
      </c>
      <c r="DI239" s="126">
        <f t="shared" si="251"/>
        <v>242291.77740806784</v>
      </c>
      <c r="DJ239" s="126">
        <f t="shared" si="252"/>
        <v>0</v>
      </c>
      <c r="DK239" s="126">
        <f t="shared" si="253"/>
        <v>0</v>
      </c>
      <c r="DL239" s="126">
        <f t="shared" si="254"/>
        <v>0</v>
      </c>
      <c r="DM239" s="126">
        <f t="shared" si="255"/>
        <v>0</v>
      </c>
      <c r="DN239" s="126">
        <f t="shared" si="256"/>
        <v>268967.70131822018</v>
      </c>
      <c r="DO239" s="126">
        <f t="shared" si="257"/>
        <v>0</v>
      </c>
      <c r="DP239" s="126">
        <f t="shared" si="258"/>
        <v>0</v>
      </c>
      <c r="DQ239" s="126">
        <f t="shared" si="259"/>
        <v>0</v>
      </c>
      <c r="DR239" s="126">
        <f t="shared" si="260"/>
        <v>0</v>
      </c>
      <c r="DS239" s="126">
        <f t="shared" si="261"/>
        <v>297531.19814040285</v>
      </c>
      <c r="DT239" s="126">
        <f t="shared" si="262"/>
        <v>0</v>
      </c>
      <c r="DU239" s="126">
        <f t="shared" si="263"/>
        <v>0</v>
      </c>
      <c r="DV239" s="126">
        <f t="shared" si="264"/>
        <v>0</v>
      </c>
      <c r="DW239" s="126">
        <f t="shared" si="265"/>
        <v>0</v>
      </c>
    </row>
    <row r="240" spans="1:128" customFormat="1" ht="15" customHeight="1" x14ac:dyDescent="0.2">
      <c r="A240" s="180" t="s">
        <v>584</v>
      </c>
      <c r="B240" s="180" t="s">
        <v>578</v>
      </c>
      <c r="C240" s="180" t="s">
        <v>121</v>
      </c>
      <c r="D240" s="180" t="s">
        <v>265</v>
      </c>
      <c r="E240" s="180">
        <v>1</v>
      </c>
      <c r="F240" s="164">
        <v>1231284.8310501594</v>
      </c>
      <c r="G240" s="179">
        <v>1206316.2560079871</v>
      </c>
      <c r="H240" s="164">
        <v>1206316.2560079871</v>
      </c>
      <c r="I240" s="201"/>
      <c r="J240" s="151" t="s">
        <v>119</v>
      </c>
      <c r="K240" s="196">
        <f t="shared" si="269"/>
        <v>9.2239014824276447E-2</v>
      </c>
      <c r="L240" s="196">
        <f t="shared" si="270"/>
        <v>7.6031153864288159E-2</v>
      </c>
      <c r="M240" s="196">
        <f t="shared" si="271"/>
        <v>8.8612898540834234E-2</v>
      </c>
      <c r="N240" s="196">
        <f t="shared" si="272"/>
        <v>7.7474873246332995E-2</v>
      </c>
      <c r="O240" s="196">
        <f t="shared" si="273"/>
        <v>7.5378437349678945E-2</v>
      </c>
      <c r="P240" s="196">
        <f t="shared" si="274"/>
        <v>6.9301500655701398E-2</v>
      </c>
      <c r="Q240" s="196">
        <f t="shared" si="275"/>
        <v>7.523373739508693E-2</v>
      </c>
      <c r="R240" s="196">
        <f t="shared" si="276"/>
        <v>8.2896349096591757E-2</v>
      </c>
      <c r="S240" s="196">
        <f t="shared" si="277"/>
        <v>8.4259263487877364E-2</v>
      </c>
      <c r="T240" s="196">
        <f t="shared" si="278"/>
        <v>9.2420269976916547E-2</v>
      </c>
      <c r="U240" s="196">
        <f t="shared" si="279"/>
        <v>8.9893078579525346E-2</v>
      </c>
      <c r="V240" s="196">
        <f t="shared" si="280"/>
        <v>9.6259422982890017E-2</v>
      </c>
      <c r="W240" s="152">
        <v>1</v>
      </c>
      <c r="X240" s="186">
        <v>111269.42302068639</v>
      </c>
      <c r="Y240" s="186">
        <v>91717.616869535283</v>
      </c>
      <c r="Z240" s="186">
        <v>106895.18000179477</v>
      </c>
      <c r="AA240" s="186">
        <v>93459.199029209776</v>
      </c>
      <c r="AB240" s="186">
        <v>90930.234327397324</v>
      </c>
      <c r="AC240" s="186">
        <v>83599.52680672078</v>
      </c>
      <c r="AD240" s="186">
        <v>90755.680419929355</v>
      </c>
      <c r="AE240" s="186">
        <v>99999.213478931648</v>
      </c>
      <c r="AF240" s="186">
        <v>101643.31926468671</v>
      </c>
      <c r="AG240" s="186">
        <v>111488.07405780134</v>
      </c>
      <c r="AH240" s="186">
        <v>108439.48199308479</v>
      </c>
      <c r="AI240" s="186">
        <v>116119.30673820907</v>
      </c>
      <c r="AJ240" s="151">
        <v>1</v>
      </c>
      <c r="AK240" s="151"/>
      <c r="AL240" s="151"/>
      <c r="AM240" s="151"/>
      <c r="AN240" s="151"/>
      <c r="AO240" s="151"/>
      <c r="AP240" s="151"/>
      <c r="AQ240" s="151"/>
      <c r="AR240" s="151"/>
      <c r="AS240" s="152">
        <v>1</v>
      </c>
      <c r="AT240" s="159">
        <v>1206316.2560079871</v>
      </c>
      <c r="AU240" s="159">
        <v>0</v>
      </c>
      <c r="AV240" s="159">
        <v>0</v>
      </c>
      <c r="AW240" s="159">
        <v>0</v>
      </c>
      <c r="AX240" s="159">
        <v>0</v>
      </c>
      <c r="AY240" s="159">
        <v>0</v>
      </c>
      <c r="AZ240" s="159">
        <v>0</v>
      </c>
      <c r="BA240" s="159">
        <v>0</v>
      </c>
      <c r="BB240" s="159">
        <v>0</v>
      </c>
      <c r="BC240" s="159">
        <v>1206316.2560079871</v>
      </c>
      <c r="BD240" s="160">
        <v>1206316.2560079871</v>
      </c>
      <c r="BE240" s="160">
        <v>0</v>
      </c>
      <c r="BF240" s="160">
        <v>0</v>
      </c>
      <c r="BG240" s="160">
        <v>0</v>
      </c>
      <c r="BH240" s="160">
        <v>0</v>
      </c>
      <c r="BI240" s="151">
        <v>70188000</v>
      </c>
      <c r="BJ240" s="122"/>
      <c r="BK240" s="122">
        <f>+IF('FEUILLE 1'!$BJ240="",SUMIFS('FEUILLE 2'!$P:$P,'FEUILLE 2'!$C:$C,"FAC",'FEUILLE 2'!$K:$K,'FEUILLE 1'!$J240),SUMIFS('FEUILLE 2'!$P:$P,'FEUILLE 2'!$C:$C,"FAC",'FEUILLE 2'!$K:$K,'FEUILLE 1'!$J240,'FEUILLE 2'!$B:$B,'FEUILLE 1'!$BJ240))</f>
        <v>0</v>
      </c>
      <c r="BL240" s="122"/>
      <c r="BM240" s="122"/>
      <c r="BN240" s="122"/>
      <c r="BO240" s="122">
        <f t="shared" si="205"/>
        <v>0</v>
      </c>
      <c r="BP240" s="126">
        <f t="shared" si="206"/>
        <v>111269.42302068639</v>
      </c>
      <c r="BQ240" s="126">
        <f t="shared" si="207"/>
        <v>0</v>
      </c>
      <c r="BR240" s="126">
        <f t="shared" si="208"/>
        <v>0</v>
      </c>
      <c r="BS240" s="126">
        <f t="shared" si="209"/>
        <v>0</v>
      </c>
      <c r="BT240" s="126">
        <f t="shared" si="210"/>
        <v>0</v>
      </c>
      <c r="BU240" s="126">
        <f t="shared" si="211"/>
        <v>202987.03989022167</v>
      </c>
      <c r="BV240" s="126">
        <f t="shared" si="212"/>
        <v>0</v>
      </c>
      <c r="BW240" s="126">
        <f t="shared" si="213"/>
        <v>0</v>
      </c>
      <c r="BX240" s="126">
        <f t="shared" si="214"/>
        <v>0</v>
      </c>
      <c r="BY240" s="126">
        <f t="shared" si="215"/>
        <v>0</v>
      </c>
      <c r="BZ240" s="126">
        <f t="shared" si="216"/>
        <v>309882.21989201644</v>
      </c>
      <c r="CA240" s="126">
        <f t="shared" si="217"/>
        <v>0</v>
      </c>
      <c r="CB240" s="126">
        <f t="shared" si="218"/>
        <v>0</v>
      </c>
      <c r="CC240" s="126">
        <f t="shared" si="219"/>
        <v>0</v>
      </c>
      <c r="CD240" s="126">
        <f t="shared" si="220"/>
        <v>0</v>
      </c>
      <c r="CE240" s="126">
        <f t="shared" si="221"/>
        <v>403341.41892122623</v>
      </c>
      <c r="CF240" s="126">
        <f t="shared" si="222"/>
        <v>0</v>
      </c>
      <c r="CG240" s="126">
        <f t="shared" si="223"/>
        <v>0</v>
      </c>
      <c r="CH240" s="126">
        <f t="shared" si="224"/>
        <v>0</v>
      </c>
      <c r="CI240" s="126">
        <f t="shared" si="225"/>
        <v>0</v>
      </c>
      <c r="CJ240" s="126">
        <f t="shared" si="226"/>
        <v>494271.65324862354</v>
      </c>
      <c r="CK240" s="126">
        <f t="shared" si="227"/>
        <v>0</v>
      </c>
      <c r="CL240" s="126">
        <f t="shared" si="228"/>
        <v>0</v>
      </c>
      <c r="CM240" s="126">
        <f t="shared" si="229"/>
        <v>0</v>
      </c>
      <c r="CN240" s="126">
        <f t="shared" si="230"/>
        <v>0</v>
      </c>
      <c r="CO240" s="126">
        <f t="shared" si="231"/>
        <v>577871.18005534424</v>
      </c>
      <c r="CP240" s="126">
        <f t="shared" si="232"/>
        <v>0</v>
      </c>
      <c r="CQ240" s="126">
        <f t="shared" si="233"/>
        <v>0</v>
      </c>
      <c r="CR240" s="126">
        <f t="shared" si="234"/>
        <v>0</v>
      </c>
      <c r="CS240" s="126">
        <f t="shared" si="235"/>
        <v>0</v>
      </c>
      <c r="CT240" s="126">
        <f t="shared" si="236"/>
        <v>668626.86047527357</v>
      </c>
      <c r="CU240" s="126">
        <f t="shared" si="237"/>
        <v>0</v>
      </c>
      <c r="CV240" s="126">
        <f t="shared" si="238"/>
        <v>0</v>
      </c>
      <c r="CW240" s="126">
        <f t="shared" si="239"/>
        <v>0</v>
      </c>
      <c r="CX240" s="126">
        <f t="shared" si="240"/>
        <v>0</v>
      </c>
      <c r="CY240" s="126">
        <f t="shared" si="241"/>
        <v>768626.07395420526</v>
      </c>
      <c r="CZ240" s="126">
        <f t="shared" si="242"/>
        <v>0</v>
      </c>
      <c r="DA240" s="126">
        <f t="shared" si="243"/>
        <v>0</v>
      </c>
      <c r="DB240" s="126">
        <f t="shared" si="244"/>
        <v>0</v>
      </c>
      <c r="DC240" s="126">
        <f t="shared" si="245"/>
        <v>0</v>
      </c>
      <c r="DD240" s="126">
        <f t="shared" si="246"/>
        <v>870269.39321889193</v>
      </c>
      <c r="DE240" s="126">
        <f t="shared" si="247"/>
        <v>0</v>
      </c>
      <c r="DF240" s="126">
        <f t="shared" si="248"/>
        <v>0</v>
      </c>
      <c r="DG240" s="126">
        <f t="shared" si="249"/>
        <v>0</v>
      </c>
      <c r="DH240" s="126">
        <f t="shared" si="250"/>
        <v>0</v>
      </c>
      <c r="DI240" s="126">
        <f t="shared" si="251"/>
        <v>981757.46727669332</v>
      </c>
      <c r="DJ240" s="126">
        <f t="shared" si="252"/>
        <v>0</v>
      </c>
      <c r="DK240" s="126">
        <f t="shared" si="253"/>
        <v>0</v>
      </c>
      <c r="DL240" s="126">
        <f t="shared" si="254"/>
        <v>0</v>
      </c>
      <c r="DM240" s="126">
        <f t="shared" si="255"/>
        <v>0</v>
      </c>
      <c r="DN240" s="126">
        <f t="shared" si="256"/>
        <v>1090196.9492697781</v>
      </c>
      <c r="DO240" s="126">
        <f t="shared" si="257"/>
        <v>0</v>
      </c>
      <c r="DP240" s="126">
        <f t="shared" si="258"/>
        <v>0</v>
      </c>
      <c r="DQ240" s="126">
        <f t="shared" si="259"/>
        <v>0</v>
      </c>
      <c r="DR240" s="126">
        <f t="shared" si="260"/>
        <v>0</v>
      </c>
      <c r="DS240" s="126">
        <f t="shared" si="261"/>
        <v>1206316.2560079871</v>
      </c>
      <c r="DT240" s="126">
        <f t="shared" si="262"/>
        <v>0</v>
      </c>
      <c r="DU240" s="126">
        <f t="shared" si="263"/>
        <v>0</v>
      </c>
      <c r="DV240" s="126">
        <f t="shared" si="264"/>
        <v>0</v>
      </c>
      <c r="DW240" s="126">
        <f t="shared" si="265"/>
        <v>0</v>
      </c>
    </row>
    <row r="241" spans="1:127" customFormat="1" ht="15" customHeight="1" x14ac:dyDescent="0.2">
      <c r="A241" s="180" t="s">
        <v>585</v>
      </c>
      <c r="B241" s="180" t="s">
        <v>578</v>
      </c>
      <c r="C241" s="180" t="s">
        <v>121</v>
      </c>
      <c r="D241" s="180" t="s">
        <v>265</v>
      </c>
      <c r="E241" s="180">
        <v>1</v>
      </c>
      <c r="F241" s="164">
        <v>2552651.1195313572</v>
      </c>
      <c r="G241" s="179">
        <v>2483865.1481344001</v>
      </c>
      <c r="H241" s="164">
        <v>2483865.1481344001</v>
      </c>
      <c r="I241" s="201"/>
      <c r="J241" s="151" t="s">
        <v>119</v>
      </c>
      <c r="K241" s="196">
        <f t="shared" si="269"/>
        <v>9.208111675023023E-2</v>
      </c>
      <c r="L241" s="196">
        <f t="shared" si="270"/>
        <v>7.5827031200297254E-2</v>
      </c>
      <c r="M241" s="196">
        <f t="shared" si="271"/>
        <v>8.8367146162687524E-2</v>
      </c>
      <c r="N241" s="196">
        <f t="shared" si="272"/>
        <v>7.7266332942719507E-2</v>
      </c>
      <c r="O241" s="196">
        <f t="shared" si="273"/>
        <v>7.5171415078024426E-2</v>
      </c>
      <c r="P241" s="196">
        <f t="shared" si="274"/>
        <v>6.9103390630992662E-2</v>
      </c>
      <c r="Q241" s="196">
        <f t="shared" si="275"/>
        <v>7.503572648317719E-2</v>
      </c>
      <c r="R241" s="196">
        <f t="shared" si="276"/>
        <v>8.2670846577332716E-2</v>
      </c>
      <c r="S241" s="196">
        <f t="shared" si="277"/>
        <v>8.4015231990405906E-2</v>
      </c>
      <c r="T241" s="196">
        <f t="shared" si="278"/>
        <v>9.2167570707451962E-2</v>
      </c>
      <c r="U241" s="196">
        <f t="shared" si="279"/>
        <v>8.9727659022138626E-2</v>
      </c>
      <c r="V241" s="196">
        <f t="shared" si="280"/>
        <v>9.8566532454542347E-2</v>
      </c>
      <c r="W241" s="152">
        <v>1</v>
      </c>
      <c r="X241" s="186">
        <v>228717.0766971916</v>
      </c>
      <c r="Y241" s="186">
        <v>188344.12008491813</v>
      </c>
      <c r="Z241" s="186">
        <v>219492.07459359802</v>
      </c>
      <c r="AA241" s="186">
        <v>191919.15152056987</v>
      </c>
      <c r="AB241" s="186">
        <v>186715.65804824964</v>
      </c>
      <c r="AC241" s="186">
        <v>171643.50360623992</v>
      </c>
      <c r="AD241" s="186">
        <v>186378.62587650924</v>
      </c>
      <c r="AE241" s="186">
        <v>205343.23458020278</v>
      </c>
      <c r="AF241" s="186">
        <v>208682.50665339557</v>
      </c>
      <c r="AG241" s="186">
        <v>228931.81666845296</v>
      </c>
      <c r="AH241" s="186">
        <v>222871.4050687773</v>
      </c>
      <c r="AI241" s="186">
        <v>244825.97473629599</v>
      </c>
      <c r="AJ241" s="151">
        <v>1</v>
      </c>
      <c r="AK241" s="151"/>
      <c r="AL241" s="151"/>
      <c r="AM241" s="151"/>
      <c r="AN241" s="151"/>
      <c r="AO241" s="151"/>
      <c r="AP241" s="151"/>
      <c r="AQ241" s="151"/>
      <c r="AR241" s="151"/>
      <c r="AS241" s="152">
        <v>1</v>
      </c>
      <c r="AT241" s="159">
        <v>2483865.1481344001</v>
      </c>
      <c r="AU241" s="159">
        <v>0</v>
      </c>
      <c r="AV241" s="159">
        <v>0</v>
      </c>
      <c r="AW241" s="159">
        <v>0</v>
      </c>
      <c r="AX241" s="159">
        <v>0</v>
      </c>
      <c r="AY241" s="159">
        <v>0</v>
      </c>
      <c r="AZ241" s="159">
        <v>0</v>
      </c>
      <c r="BA241" s="159">
        <v>0</v>
      </c>
      <c r="BB241" s="159">
        <v>0</v>
      </c>
      <c r="BC241" s="159">
        <v>2483865.1481344001</v>
      </c>
      <c r="BD241" s="160">
        <v>2483865.1481344001</v>
      </c>
      <c r="BE241" s="160">
        <v>0</v>
      </c>
      <c r="BF241" s="160">
        <v>0</v>
      </c>
      <c r="BG241" s="160">
        <v>0</v>
      </c>
      <c r="BH241" s="160">
        <v>0</v>
      </c>
      <c r="BI241" s="151">
        <v>70199900</v>
      </c>
      <c r="BJ241" s="122"/>
      <c r="BK241" s="122">
        <f>+IF('FEUILLE 1'!$BJ241="",SUMIFS('FEUILLE 2'!$P:$P,'FEUILLE 2'!$C:$C,"FAC",'FEUILLE 2'!$K:$K,'FEUILLE 1'!$J241),SUMIFS('FEUILLE 2'!$P:$P,'FEUILLE 2'!$C:$C,"FAC",'FEUILLE 2'!$K:$K,'FEUILLE 1'!$J241,'FEUILLE 2'!$B:$B,'FEUILLE 1'!$BJ241))</f>
        <v>0</v>
      </c>
      <c r="BL241" s="122"/>
      <c r="BM241" s="122"/>
      <c r="BN241" s="122"/>
      <c r="BO241" s="122">
        <f t="shared" si="205"/>
        <v>0</v>
      </c>
      <c r="BP241" s="126">
        <f t="shared" si="206"/>
        <v>228717.0766971916</v>
      </c>
      <c r="BQ241" s="126">
        <f t="shared" si="207"/>
        <v>0</v>
      </c>
      <c r="BR241" s="126">
        <f t="shared" si="208"/>
        <v>0</v>
      </c>
      <c r="BS241" s="126">
        <f t="shared" si="209"/>
        <v>0</v>
      </c>
      <c r="BT241" s="126">
        <f t="shared" si="210"/>
        <v>0</v>
      </c>
      <c r="BU241" s="126">
        <f t="shared" si="211"/>
        <v>417061.19678210974</v>
      </c>
      <c r="BV241" s="126">
        <f t="shared" si="212"/>
        <v>0</v>
      </c>
      <c r="BW241" s="126">
        <f t="shared" si="213"/>
        <v>0</v>
      </c>
      <c r="BX241" s="126">
        <f t="shared" si="214"/>
        <v>0</v>
      </c>
      <c r="BY241" s="126">
        <f t="shared" si="215"/>
        <v>0</v>
      </c>
      <c r="BZ241" s="126">
        <f t="shared" si="216"/>
        <v>636553.27137570782</v>
      </c>
      <c r="CA241" s="126">
        <f t="shared" si="217"/>
        <v>0</v>
      </c>
      <c r="CB241" s="126">
        <f t="shared" si="218"/>
        <v>0</v>
      </c>
      <c r="CC241" s="126">
        <f t="shared" si="219"/>
        <v>0</v>
      </c>
      <c r="CD241" s="126">
        <f t="shared" si="220"/>
        <v>0</v>
      </c>
      <c r="CE241" s="126">
        <f t="shared" si="221"/>
        <v>828472.42289627763</v>
      </c>
      <c r="CF241" s="126">
        <f t="shared" si="222"/>
        <v>0</v>
      </c>
      <c r="CG241" s="126">
        <f t="shared" si="223"/>
        <v>0</v>
      </c>
      <c r="CH241" s="126">
        <f t="shared" si="224"/>
        <v>0</v>
      </c>
      <c r="CI241" s="126">
        <f t="shared" si="225"/>
        <v>0</v>
      </c>
      <c r="CJ241" s="126">
        <f t="shared" si="226"/>
        <v>1015188.0809445272</v>
      </c>
      <c r="CK241" s="126">
        <f t="shared" si="227"/>
        <v>0</v>
      </c>
      <c r="CL241" s="126">
        <f t="shared" si="228"/>
        <v>0</v>
      </c>
      <c r="CM241" s="126">
        <f t="shared" si="229"/>
        <v>0</v>
      </c>
      <c r="CN241" s="126">
        <f t="shared" si="230"/>
        <v>0</v>
      </c>
      <c r="CO241" s="126">
        <f t="shared" si="231"/>
        <v>1186831.5845507672</v>
      </c>
      <c r="CP241" s="126">
        <f t="shared" si="232"/>
        <v>0</v>
      </c>
      <c r="CQ241" s="126">
        <f t="shared" si="233"/>
        <v>0</v>
      </c>
      <c r="CR241" s="126">
        <f t="shared" si="234"/>
        <v>0</v>
      </c>
      <c r="CS241" s="126">
        <f t="shared" si="235"/>
        <v>0</v>
      </c>
      <c r="CT241" s="126">
        <f t="shared" si="236"/>
        <v>1373210.2104272763</v>
      </c>
      <c r="CU241" s="126">
        <f t="shared" si="237"/>
        <v>0</v>
      </c>
      <c r="CV241" s="126">
        <f t="shared" si="238"/>
        <v>0</v>
      </c>
      <c r="CW241" s="126">
        <f t="shared" si="239"/>
        <v>0</v>
      </c>
      <c r="CX241" s="126">
        <f t="shared" si="240"/>
        <v>0</v>
      </c>
      <c r="CY241" s="126">
        <f t="shared" si="241"/>
        <v>1578553.4450074791</v>
      </c>
      <c r="CZ241" s="126">
        <f t="shared" si="242"/>
        <v>0</v>
      </c>
      <c r="DA241" s="126">
        <f t="shared" si="243"/>
        <v>0</v>
      </c>
      <c r="DB241" s="126">
        <f t="shared" si="244"/>
        <v>0</v>
      </c>
      <c r="DC241" s="126">
        <f t="shared" si="245"/>
        <v>0</v>
      </c>
      <c r="DD241" s="126">
        <f t="shared" si="246"/>
        <v>1787235.9516608745</v>
      </c>
      <c r="DE241" s="126">
        <f t="shared" si="247"/>
        <v>0</v>
      </c>
      <c r="DF241" s="126">
        <f t="shared" si="248"/>
        <v>0</v>
      </c>
      <c r="DG241" s="126">
        <f t="shared" si="249"/>
        <v>0</v>
      </c>
      <c r="DH241" s="126">
        <f t="shared" si="250"/>
        <v>0</v>
      </c>
      <c r="DI241" s="126">
        <f t="shared" si="251"/>
        <v>2016167.7683293275</v>
      </c>
      <c r="DJ241" s="126">
        <f t="shared" si="252"/>
        <v>0</v>
      </c>
      <c r="DK241" s="126">
        <f t="shared" si="253"/>
        <v>0</v>
      </c>
      <c r="DL241" s="126">
        <f t="shared" si="254"/>
        <v>0</v>
      </c>
      <c r="DM241" s="126">
        <f t="shared" si="255"/>
        <v>0</v>
      </c>
      <c r="DN241" s="126">
        <f t="shared" si="256"/>
        <v>2239039.173398105</v>
      </c>
      <c r="DO241" s="126">
        <f t="shared" si="257"/>
        <v>0</v>
      </c>
      <c r="DP241" s="126">
        <f t="shared" si="258"/>
        <v>0</v>
      </c>
      <c r="DQ241" s="126">
        <f t="shared" si="259"/>
        <v>0</v>
      </c>
      <c r="DR241" s="126">
        <f t="shared" si="260"/>
        <v>0</v>
      </c>
      <c r="DS241" s="126">
        <f t="shared" si="261"/>
        <v>2483865.1481344011</v>
      </c>
      <c r="DT241" s="126">
        <f t="shared" si="262"/>
        <v>0</v>
      </c>
      <c r="DU241" s="126">
        <f t="shared" si="263"/>
        <v>0</v>
      </c>
      <c r="DV241" s="126">
        <f t="shared" si="264"/>
        <v>0</v>
      </c>
      <c r="DW241" s="126">
        <f t="shared" si="265"/>
        <v>0</v>
      </c>
    </row>
    <row r="242" spans="1:127" customFormat="1" ht="15" customHeight="1" x14ac:dyDescent="0.2">
      <c r="A242" s="180" t="s">
        <v>586</v>
      </c>
      <c r="B242" s="180" t="s">
        <v>578</v>
      </c>
      <c r="C242" s="180" t="s">
        <v>121</v>
      </c>
      <c r="D242" s="180" t="s">
        <v>265</v>
      </c>
      <c r="E242" s="180">
        <v>1</v>
      </c>
      <c r="F242" s="164">
        <v>1151053.9425351885</v>
      </c>
      <c r="G242" s="179">
        <v>1109277.1385075054</v>
      </c>
      <c r="H242" s="164">
        <v>1109277.1385075054</v>
      </c>
      <c r="I242" s="201"/>
      <c r="J242" s="151" t="s">
        <v>119</v>
      </c>
      <c r="K242" s="196">
        <f t="shared" si="269"/>
        <v>8.8871559240638637E-2</v>
      </c>
      <c r="L242" s="196">
        <f t="shared" si="270"/>
        <v>7.3197485661115211E-2</v>
      </c>
      <c r="M242" s="196">
        <f t="shared" si="271"/>
        <v>8.5376639970085946E-2</v>
      </c>
      <c r="N242" s="196">
        <f t="shared" si="272"/>
        <v>7.801590801263221E-2</v>
      </c>
      <c r="O242" s="196">
        <f t="shared" si="273"/>
        <v>7.6321608936509772E-2</v>
      </c>
      <c r="P242" s="196">
        <f t="shared" si="274"/>
        <v>7.0543834799210697E-2</v>
      </c>
      <c r="Q242" s="196">
        <f t="shared" si="275"/>
        <v>7.6203085602419965E-2</v>
      </c>
      <c r="R242" s="196">
        <f t="shared" si="276"/>
        <v>8.3964253076688811E-2</v>
      </c>
      <c r="S242" s="196">
        <f t="shared" si="277"/>
        <v>8.5315735217841721E-2</v>
      </c>
      <c r="T242" s="196">
        <f t="shared" si="278"/>
        <v>9.3606988811205535E-2</v>
      </c>
      <c r="U242" s="196">
        <f t="shared" si="279"/>
        <v>9.1078055926735138E-2</v>
      </c>
      <c r="V242" s="196">
        <f t="shared" si="280"/>
        <v>9.7504844744916427E-2</v>
      </c>
      <c r="W242" s="152">
        <v>1</v>
      </c>
      <c r="X242" s="186">
        <v>98583.188929155876</v>
      </c>
      <c r="Y242" s="186">
        <v>81196.297440106035</v>
      </c>
      <c r="Z242" s="186">
        <v>94706.354881402454</v>
      </c>
      <c r="AA242" s="186">
        <v>86541.263198317421</v>
      </c>
      <c r="AB242" s="186">
        <v>84661.815967380418</v>
      </c>
      <c r="AC242" s="186">
        <v>78252.663205414618</v>
      </c>
      <c r="AD242" s="186">
        <v>84530.340742494896</v>
      </c>
      <c r="AE242" s="186">
        <v>93139.626389829369</v>
      </c>
      <c r="AF242" s="186">
        <v>94638.794632111472</v>
      </c>
      <c r="AG242" s="186">
        <v>103836.09269279815</v>
      </c>
      <c r="AH242" s="186">
        <v>101030.80525923529</v>
      </c>
      <c r="AI242" s="186">
        <v>108159.89516925947</v>
      </c>
      <c r="AJ242" s="151">
        <v>1</v>
      </c>
      <c r="AK242" s="151"/>
      <c r="AL242" s="151"/>
      <c r="AM242" s="151"/>
      <c r="AN242" s="151"/>
      <c r="AO242" s="151"/>
      <c r="AP242" s="151"/>
      <c r="AQ242" s="151"/>
      <c r="AR242" s="151"/>
      <c r="AS242" s="152">
        <v>1</v>
      </c>
      <c r="AT242" s="159">
        <v>1109277.1385075054</v>
      </c>
      <c r="AU242" s="159">
        <v>0</v>
      </c>
      <c r="AV242" s="159">
        <v>0</v>
      </c>
      <c r="AW242" s="159">
        <v>0</v>
      </c>
      <c r="AX242" s="159">
        <v>0</v>
      </c>
      <c r="AY242" s="159">
        <v>0</v>
      </c>
      <c r="AZ242" s="159">
        <v>0</v>
      </c>
      <c r="BA242" s="159">
        <v>0</v>
      </c>
      <c r="BB242" s="159">
        <v>0</v>
      </c>
      <c r="BC242" s="159">
        <v>1109277.1385075054</v>
      </c>
      <c r="BD242" s="160">
        <v>1109277.1385075054</v>
      </c>
      <c r="BE242" s="160">
        <v>0</v>
      </c>
      <c r="BF242" s="160">
        <v>0</v>
      </c>
      <c r="BG242" s="160">
        <v>0</v>
      </c>
      <c r="BH242" s="160">
        <v>0</v>
      </c>
      <c r="BI242" s="151">
        <v>70199990</v>
      </c>
      <c r="BJ242" s="122"/>
      <c r="BK242" s="122">
        <f>+IF('FEUILLE 1'!$BJ242="",SUMIFS('FEUILLE 2'!$P:$P,'FEUILLE 2'!$C:$C,"FAC",'FEUILLE 2'!$K:$K,'FEUILLE 1'!$J242),SUMIFS('FEUILLE 2'!$P:$P,'FEUILLE 2'!$C:$C,"FAC",'FEUILLE 2'!$K:$K,'FEUILLE 1'!$J242,'FEUILLE 2'!$B:$B,'FEUILLE 1'!$BJ242))</f>
        <v>0</v>
      </c>
      <c r="BL242" s="122"/>
      <c r="BM242" s="122"/>
      <c r="BN242" s="122"/>
      <c r="BO242" s="122">
        <f t="shared" si="205"/>
        <v>0</v>
      </c>
      <c r="BP242" s="126">
        <f t="shared" si="206"/>
        <v>98583.188929155876</v>
      </c>
      <c r="BQ242" s="126">
        <f t="shared" si="207"/>
        <v>0</v>
      </c>
      <c r="BR242" s="126">
        <f t="shared" si="208"/>
        <v>0</v>
      </c>
      <c r="BS242" s="126">
        <f t="shared" si="209"/>
        <v>0</v>
      </c>
      <c r="BT242" s="126">
        <f t="shared" si="210"/>
        <v>0</v>
      </c>
      <c r="BU242" s="126">
        <f t="shared" si="211"/>
        <v>179779.48636926193</v>
      </c>
      <c r="BV242" s="126">
        <f t="shared" si="212"/>
        <v>0</v>
      </c>
      <c r="BW242" s="126">
        <f t="shared" si="213"/>
        <v>0</v>
      </c>
      <c r="BX242" s="126">
        <f t="shared" si="214"/>
        <v>0</v>
      </c>
      <c r="BY242" s="126">
        <f t="shared" si="215"/>
        <v>0</v>
      </c>
      <c r="BZ242" s="126">
        <f t="shared" si="216"/>
        <v>274485.84125066438</v>
      </c>
      <c r="CA242" s="126">
        <f t="shared" si="217"/>
        <v>0</v>
      </c>
      <c r="CB242" s="126">
        <f t="shared" si="218"/>
        <v>0</v>
      </c>
      <c r="CC242" s="126">
        <f t="shared" si="219"/>
        <v>0</v>
      </c>
      <c r="CD242" s="126">
        <f t="shared" si="220"/>
        <v>0</v>
      </c>
      <c r="CE242" s="126">
        <f t="shared" si="221"/>
        <v>361027.10444898182</v>
      </c>
      <c r="CF242" s="126">
        <f t="shared" si="222"/>
        <v>0</v>
      </c>
      <c r="CG242" s="126">
        <f t="shared" si="223"/>
        <v>0</v>
      </c>
      <c r="CH242" s="126">
        <f t="shared" si="224"/>
        <v>0</v>
      </c>
      <c r="CI242" s="126">
        <f t="shared" si="225"/>
        <v>0</v>
      </c>
      <c r="CJ242" s="126">
        <f t="shared" si="226"/>
        <v>445688.92041636223</v>
      </c>
      <c r="CK242" s="126">
        <f t="shared" si="227"/>
        <v>0</v>
      </c>
      <c r="CL242" s="126">
        <f t="shared" si="228"/>
        <v>0</v>
      </c>
      <c r="CM242" s="126">
        <f t="shared" si="229"/>
        <v>0</v>
      </c>
      <c r="CN242" s="126">
        <f t="shared" si="230"/>
        <v>0</v>
      </c>
      <c r="CO242" s="126">
        <f t="shared" si="231"/>
        <v>523941.5836217769</v>
      </c>
      <c r="CP242" s="126">
        <f t="shared" si="232"/>
        <v>0</v>
      </c>
      <c r="CQ242" s="126">
        <f t="shared" si="233"/>
        <v>0</v>
      </c>
      <c r="CR242" s="126">
        <f t="shared" si="234"/>
        <v>0</v>
      </c>
      <c r="CS242" s="126">
        <f t="shared" si="235"/>
        <v>0</v>
      </c>
      <c r="CT242" s="126">
        <f t="shared" si="236"/>
        <v>608471.92436427181</v>
      </c>
      <c r="CU242" s="126">
        <f t="shared" si="237"/>
        <v>0</v>
      </c>
      <c r="CV242" s="126">
        <f t="shared" si="238"/>
        <v>0</v>
      </c>
      <c r="CW242" s="126">
        <f t="shared" si="239"/>
        <v>0</v>
      </c>
      <c r="CX242" s="126">
        <f t="shared" si="240"/>
        <v>0</v>
      </c>
      <c r="CY242" s="126">
        <f t="shared" si="241"/>
        <v>701611.55075410113</v>
      </c>
      <c r="CZ242" s="126">
        <f t="shared" si="242"/>
        <v>0</v>
      </c>
      <c r="DA242" s="126">
        <f t="shared" si="243"/>
        <v>0</v>
      </c>
      <c r="DB242" s="126">
        <f t="shared" si="244"/>
        <v>0</v>
      </c>
      <c r="DC242" s="126">
        <f t="shared" si="245"/>
        <v>0</v>
      </c>
      <c r="DD242" s="126">
        <f t="shared" si="246"/>
        <v>796250.34538621258</v>
      </c>
      <c r="DE242" s="126">
        <f t="shared" si="247"/>
        <v>0</v>
      </c>
      <c r="DF242" s="126">
        <f t="shared" si="248"/>
        <v>0</v>
      </c>
      <c r="DG242" s="126">
        <f t="shared" si="249"/>
        <v>0</v>
      </c>
      <c r="DH242" s="126">
        <f t="shared" si="250"/>
        <v>0</v>
      </c>
      <c r="DI242" s="126">
        <f t="shared" si="251"/>
        <v>900086.4380790107</v>
      </c>
      <c r="DJ242" s="126">
        <f t="shared" si="252"/>
        <v>0</v>
      </c>
      <c r="DK242" s="126">
        <f t="shared" si="253"/>
        <v>0</v>
      </c>
      <c r="DL242" s="126">
        <f t="shared" si="254"/>
        <v>0</v>
      </c>
      <c r="DM242" s="126">
        <f t="shared" si="255"/>
        <v>0</v>
      </c>
      <c r="DN242" s="126">
        <f t="shared" si="256"/>
        <v>1001117.243338246</v>
      </c>
      <c r="DO242" s="126">
        <f t="shared" si="257"/>
        <v>0</v>
      </c>
      <c r="DP242" s="126">
        <f t="shared" si="258"/>
        <v>0</v>
      </c>
      <c r="DQ242" s="126">
        <f t="shared" si="259"/>
        <v>0</v>
      </c>
      <c r="DR242" s="126">
        <f t="shared" si="260"/>
        <v>0</v>
      </c>
      <c r="DS242" s="126">
        <f t="shared" si="261"/>
        <v>1109277.1385075054</v>
      </c>
      <c r="DT242" s="126">
        <f t="shared" si="262"/>
        <v>0</v>
      </c>
      <c r="DU242" s="126">
        <f t="shared" si="263"/>
        <v>0</v>
      </c>
      <c r="DV242" s="126">
        <f t="shared" si="264"/>
        <v>0</v>
      </c>
      <c r="DW242" s="126">
        <f t="shared" si="265"/>
        <v>0</v>
      </c>
    </row>
    <row r="243" spans="1:127" customFormat="1" ht="15" customHeight="1" x14ac:dyDescent="0.2">
      <c r="A243" s="180" t="s">
        <v>587</v>
      </c>
      <c r="B243" s="180" t="s">
        <v>578</v>
      </c>
      <c r="C243" s="180" t="s">
        <v>121</v>
      </c>
      <c r="D243" s="180" t="s">
        <v>265</v>
      </c>
      <c r="E243" s="180">
        <v>1</v>
      </c>
      <c r="F243" s="164"/>
      <c r="G243" s="179">
        <v>0</v>
      </c>
      <c r="H243" s="164"/>
      <c r="I243" s="201"/>
      <c r="J243" s="151" t="s">
        <v>119</v>
      </c>
      <c r="K243" s="196"/>
      <c r="L243" s="196"/>
      <c r="M243" s="196"/>
      <c r="N243" s="196"/>
      <c r="O243" s="196"/>
      <c r="P243" s="196"/>
      <c r="Q243" s="196"/>
      <c r="R243" s="196"/>
      <c r="S243" s="196"/>
      <c r="T243" s="196"/>
      <c r="U243" s="196"/>
      <c r="V243" s="196"/>
      <c r="W243" s="152">
        <v>1</v>
      </c>
      <c r="X243" s="158"/>
      <c r="Y243" s="158"/>
      <c r="Z243" s="158"/>
      <c r="AA243" s="158"/>
      <c r="AB243" s="158"/>
      <c r="AC243" s="158"/>
      <c r="AD243" s="186">
        <v>0</v>
      </c>
      <c r="AE243" s="158"/>
      <c r="AF243" s="158"/>
      <c r="AG243" s="158"/>
      <c r="AH243" s="158"/>
      <c r="AI243" s="158"/>
      <c r="AJ243" s="151">
        <v>1</v>
      </c>
      <c r="AK243" s="151"/>
      <c r="AL243" s="151"/>
      <c r="AM243" s="151"/>
      <c r="AN243" s="151"/>
      <c r="AO243" s="151"/>
      <c r="AP243" s="151"/>
      <c r="AQ243" s="151"/>
      <c r="AR243" s="151"/>
      <c r="AS243" s="152">
        <v>1</v>
      </c>
      <c r="AT243" s="159">
        <v>0</v>
      </c>
      <c r="AU243" s="159">
        <v>0</v>
      </c>
      <c r="AV243" s="159">
        <v>0</v>
      </c>
      <c r="AW243" s="159">
        <v>0</v>
      </c>
      <c r="AX243" s="159">
        <v>0</v>
      </c>
      <c r="AY243" s="159">
        <v>0</v>
      </c>
      <c r="AZ243" s="159">
        <v>0</v>
      </c>
      <c r="BA243" s="159">
        <v>0</v>
      </c>
      <c r="BB243" s="159">
        <v>0</v>
      </c>
      <c r="BC243" s="159">
        <v>0</v>
      </c>
      <c r="BD243" s="160">
        <v>0</v>
      </c>
      <c r="BE243" s="160">
        <v>0</v>
      </c>
      <c r="BF243" s="160">
        <v>0</v>
      </c>
      <c r="BG243" s="160">
        <v>0</v>
      </c>
      <c r="BH243" s="160">
        <v>0</v>
      </c>
      <c r="BI243" s="151">
        <v>70166600</v>
      </c>
      <c r="BJ243" s="122"/>
      <c r="BK243" s="122">
        <f>+IF('FEUILLE 1'!$BJ243="",SUMIFS('FEUILLE 2'!$P:$P,'FEUILLE 2'!$C:$C,"FAC",'FEUILLE 2'!$K:$K,'FEUILLE 1'!$J243),SUMIFS('FEUILLE 2'!$P:$P,'FEUILLE 2'!$C:$C,"FAC",'FEUILLE 2'!$K:$K,'FEUILLE 1'!$J243,'FEUILLE 2'!$B:$B,'FEUILLE 1'!$BJ243))</f>
        <v>0</v>
      </c>
      <c r="BL243" s="122"/>
      <c r="BM243" s="122"/>
      <c r="BN243" s="122"/>
      <c r="BO243" s="122">
        <f t="shared" si="205"/>
        <v>0</v>
      </c>
      <c r="BP243" s="126">
        <f t="shared" si="206"/>
        <v>0</v>
      </c>
      <c r="BQ243" s="126">
        <f t="shared" si="207"/>
        <v>0</v>
      </c>
      <c r="BR243" s="126">
        <f t="shared" si="208"/>
        <v>0</v>
      </c>
      <c r="BS243" s="126">
        <f t="shared" si="209"/>
        <v>0</v>
      </c>
      <c r="BT243" s="126">
        <f t="shared" si="210"/>
        <v>0</v>
      </c>
      <c r="BU243" s="126">
        <f t="shared" si="211"/>
        <v>0</v>
      </c>
      <c r="BV243" s="126">
        <f t="shared" si="212"/>
        <v>0</v>
      </c>
      <c r="BW243" s="126">
        <f t="shared" si="213"/>
        <v>0</v>
      </c>
      <c r="BX243" s="126">
        <f t="shared" si="214"/>
        <v>0</v>
      </c>
      <c r="BY243" s="126">
        <f t="shared" si="215"/>
        <v>0</v>
      </c>
      <c r="BZ243" s="126">
        <f t="shared" si="216"/>
        <v>0</v>
      </c>
      <c r="CA243" s="126">
        <f t="shared" si="217"/>
        <v>0</v>
      </c>
      <c r="CB243" s="126">
        <f t="shared" si="218"/>
        <v>0</v>
      </c>
      <c r="CC243" s="126">
        <f t="shared" si="219"/>
        <v>0</v>
      </c>
      <c r="CD243" s="126">
        <f t="shared" si="220"/>
        <v>0</v>
      </c>
      <c r="CE243" s="126">
        <f t="shared" si="221"/>
        <v>0</v>
      </c>
      <c r="CF243" s="126">
        <f t="shared" si="222"/>
        <v>0</v>
      </c>
      <c r="CG243" s="126">
        <f t="shared" si="223"/>
        <v>0</v>
      </c>
      <c r="CH243" s="126">
        <f t="shared" si="224"/>
        <v>0</v>
      </c>
      <c r="CI243" s="126">
        <f t="shared" si="225"/>
        <v>0</v>
      </c>
      <c r="CJ243" s="126">
        <f t="shared" si="226"/>
        <v>0</v>
      </c>
      <c r="CK243" s="126">
        <f t="shared" si="227"/>
        <v>0</v>
      </c>
      <c r="CL243" s="126">
        <f t="shared" si="228"/>
        <v>0</v>
      </c>
      <c r="CM243" s="126">
        <f t="shared" si="229"/>
        <v>0</v>
      </c>
      <c r="CN243" s="126">
        <f t="shared" si="230"/>
        <v>0</v>
      </c>
      <c r="CO243" s="126">
        <f t="shared" si="231"/>
        <v>0</v>
      </c>
      <c r="CP243" s="126">
        <f t="shared" si="232"/>
        <v>0</v>
      </c>
      <c r="CQ243" s="126">
        <f t="shared" si="233"/>
        <v>0</v>
      </c>
      <c r="CR243" s="126">
        <f t="shared" si="234"/>
        <v>0</v>
      </c>
      <c r="CS243" s="126">
        <f t="shared" si="235"/>
        <v>0</v>
      </c>
      <c r="CT243" s="126">
        <f t="shared" si="236"/>
        <v>0</v>
      </c>
      <c r="CU243" s="126">
        <f t="shared" si="237"/>
        <v>0</v>
      </c>
      <c r="CV243" s="126">
        <f t="shared" si="238"/>
        <v>0</v>
      </c>
      <c r="CW243" s="126">
        <f t="shared" si="239"/>
        <v>0</v>
      </c>
      <c r="CX243" s="126">
        <f t="shared" si="240"/>
        <v>0</v>
      </c>
      <c r="CY243" s="126">
        <f t="shared" si="241"/>
        <v>0</v>
      </c>
      <c r="CZ243" s="126">
        <f t="shared" si="242"/>
        <v>0</v>
      </c>
      <c r="DA243" s="126">
        <f t="shared" si="243"/>
        <v>0</v>
      </c>
      <c r="DB243" s="126">
        <f t="shared" si="244"/>
        <v>0</v>
      </c>
      <c r="DC243" s="126">
        <f t="shared" si="245"/>
        <v>0</v>
      </c>
      <c r="DD243" s="126">
        <f t="shared" si="246"/>
        <v>0</v>
      </c>
      <c r="DE243" s="126">
        <f t="shared" si="247"/>
        <v>0</v>
      </c>
      <c r="DF243" s="126">
        <f t="shared" si="248"/>
        <v>0</v>
      </c>
      <c r="DG243" s="126">
        <f t="shared" si="249"/>
        <v>0</v>
      </c>
      <c r="DH243" s="126">
        <f t="shared" si="250"/>
        <v>0</v>
      </c>
      <c r="DI243" s="126">
        <f t="shared" si="251"/>
        <v>0</v>
      </c>
      <c r="DJ243" s="126">
        <f t="shared" si="252"/>
        <v>0</v>
      </c>
      <c r="DK243" s="126">
        <f t="shared" si="253"/>
        <v>0</v>
      </c>
      <c r="DL243" s="126">
        <f t="shared" si="254"/>
        <v>0</v>
      </c>
      <c r="DM243" s="126">
        <f t="shared" si="255"/>
        <v>0</v>
      </c>
      <c r="DN243" s="126">
        <f t="shared" si="256"/>
        <v>0</v>
      </c>
      <c r="DO243" s="126">
        <f t="shared" si="257"/>
        <v>0</v>
      </c>
      <c r="DP243" s="126">
        <f t="shared" si="258"/>
        <v>0</v>
      </c>
      <c r="DQ243" s="126">
        <f t="shared" si="259"/>
        <v>0</v>
      </c>
      <c r="DR243" s="126">
        <f t="shared" si="260"/>
        <v>0</v>
      </c>
      <c r="DS243" s="126">
        <f t="shared" si="261"/>
        <v>0</v>
      </c>
      <c r="DT243" s="126">
        <f t="shared" si="262"/>
        <v>0</v>
      </c>
      <c r="DU243" s="126">
        <f t="shared" si="263"/>
        <v>0</v>
      </c>
      <c r="DV243" s="126">
        <f t="shared" si="264"/>
        <v>0</v>
      </c>
      <c r="DW243" s="126">
        <f t="shared" si="265"/>
        <v>0</v>
      </c>
    </row>
    <row r="244" spans="1:127" customFormat="1" ht="15" customHeight="1" x14ac:dyDescent="0.2">
      <c r="A244" s="180" t="s">
        <v>588</v>
      </c>
      <c r="B244" s="180" t="s">
        <v>578</v>
      </c>
      <c r="C244" s="180" t="s">
        <v>121</v>
      </c>
      <c r="D244" s="180" t="s">
        <v>265</v>
      </c>
      <c r="E244" s="180">
        <v>1</v>
      </c>
      <c r="F244" s="164">
        <v>949388.71711493214</v>
      </c>
      <c r="G244" s="179">
        <v>927372.33104066493</v>
      </c>
      <c r="H244" s="164">
        <v>927372.33104066493</v>
      </c>
      <c r="I244" s="201"/>
      <c r="J244" s="151" t="s">
        <v>119</v>
      </c>
      <c r="K244" s="196">
        <f t="shared" si="269"/>
        <v>9.2337987894332826E-2</v>
      </c>
      <c r="L244" s="196">
        <f t="shared" si="270"/>
        <v>7.603854803276397E-2</v>
      </c>
      <c r="M244" s="196">
        <f t="shared" si="271"/>
        <v>8.8641118263975749E-2</v>
      </c>
      <c r="N244" s="196">
        <f t="shared" si="272"/>
        <v>7.7524747433635258E-2</v>
      </c>
      <c r="O244" s="196">
        <f t="shared" si="273"/>
        <v>7.5418473629015548E-2</v>
      </c>
      <c r="P244" s="196">
        <f t="shared" si="274"/>
        <v>6.9374059663981025E-2</v>
      </c>
      <c r="Q244" s="196">
        <f t="shared" si="275"/>
        <v>7.518270617209305E-2</v>
      </c>
      <c r="R244" s="196">
        <f t="shared" si="276"/>
        <v>8.2861981618976788E-2</v>
      </c>
      <c r="S244" s="196">
        <f t="shared" si="277"/>
        <v>8.4174266940345313E-2</v>
      </c>
      <c r="T244" s="196">
        <f t="shared" si="278"/>
        <v>9.2327035880274383E-2</v>
      </c>
      <c r="U244" s="196">
        <f t="shared" si="279"/>
        <v>8.9849587706256812E-2</v>
      </c>
      <c r="V244" s="196">
        <f t="shared" si="280"/>
        <v>9.626948676434928E-2</v>
      </c>
      <c r="W244" s="152">
        <v>1</v>
      </c>
      <c r="X244" s="186">
        <v>85631.695077172131</v>
      </c>
      <c r="Y244" s="186">
        <v>70516.045538091887</v>
      </c>
      <c r="Z244" s="186">
        <v>82203.320470514445</v>
      </c>
      <c r="AA244" s="186">
        <v>71894.305740869138</v>
      </c>
      <c r="AB244" s="186">
        <v>69941.005692869061</v>
      </c>
      <c r="AC244" s="186">
        <v>64335.58342434025</v>
      </c>
      <c r="AD244" s="186">
        <v>69722.361476759324</v>
      </c>
      <c r="AE244" s="186">
        <v>76843.909048639238</v>
      </c>
      <c r="AF244" s="186">
        <v>78060.886146107208</v>
      </c>
      <c r="AG244" s="186">
        <v>85621.538482365169</v>
      </c>
      <c r="AH244" s="186">
        <v>83324.021594194055</v>
      </c>
      <c r="AI244" s="186">
        <v>89277.658348743033</v>
      </c>
      <c r="AJ244" s="151">
        <v>1</v>
      </c>
      <c r="AK244" s="151"/>
      <c r="AL244" s="151"/>
      <c r="AM244" s="151"/>
      <c r="AN244" s="151"/>
      <c r="AO244" s="151"/>
      <c r="AP244" s="151"/>
      <c r="AQ244" s="151"/>
      <c r="AR244" s="151"/>
      <c r="AS244" s="152">
        <v>1</v>
      </c>
      <c r="AT244" s="159">
        <v>927372.33104066493</v>
      </c>
      <c r="AU244" s="159">
        <v>0</v>
      </c>
      <c r="AV244" s="159">
        <v>0</v>
      </c>
      <c r="AW244" s="159">
        <v>0</v>
      </c>
      <c r="AX244" s="159">
        <v>0</v>
      </c>
      <c r="AY244" s="159">
        <v>0</v>
      </c>
      <c r="AZ244" s="159">
        <v>0</v>
      </c>
      <c r="BA244" s="159">
        <v>0</v>
      </c>
      <c r="BB244" s="159">
        <v>0</v>
      </c>
      <c r="BC244" s="159">
        <v>927372.33104066493</v>
      </c>
      <c r="BD244" s="160">
        <v>927372.33104066493</v>
      </c>
      <c r="BE244" s="160">
        <v>0</v>
      </c>
      <c r="BF244" s="160">
        <v>0</v>
      </c>
      <c r="BG244" s="160">
        <v>0</v>
      </c>
      <c r="BH244" s="160">
        <v>0</v>
      </c>
      <c r="BI244" s="151">
        <v>70170000</v>
      </c>
      <c r="BJ244" s="122"/>
      <c r="BK244" s="122">
        <f>+IF('FEUILLE 1'!$BJ244="",SUMIFS('FEUILLE 2'!$P:$P,'FEUILLE 2'!$C:$C,"FAC",'FEUILLE 2'!$K:$K,'FEUILLE 1'!$J244),SUMIFS('FEUILLE 2'!$P:$P,'FEUILLE 2'!$C:$C,"FAC",'FEUILLE 2'!$K:$K,'FEUILLE 1'!$J244,'FEUILLE 2'!$B:$B,'FEUILLE 1'!$BJ244))</f>
        <v>0</v>
      </c>
      <c r="BL244" s="122"/>
      <c r="BM244" s="122"/>
      <c r="BN244" s="122"/>
      <c r="BO244" s="122">
        <f t="shared" si="205"/>
        <v>0</v>
      </c>
      <c r="BP244" s="126">
        <f t="shared" si="206"/>
        <v>85631.695077172131</v>
      </c>
      <c r="BQ244" s="126">
        <f t="shared" si="207"/>
        <v>0</v>
      </c>
      <c r="BR244" s="126">
        <f t="shared" si="208"/>
        <v>0</v>
      </c>
      <c r="BS244" s="126">
        <f t="shared" si="209"/>
        <v>0</v>
      </c>
      <c r="BT244" s="126">
        <f t="shared" si="210"/>
        <v>0</v>
      </c>
      <c r="BU244" s="126">
        <f t="shared" si="211"/>
        <v>156147.74061526402</v>
      </c>
      <c r="BV244" s="126">
        <f t="shared" si="212"/>
        <v>0</v>
      </c>
      <c r="BW244" s="126">
        <f t="shared" si="213"/>
        <v>0</v>
      </c>
      <c r="BX244" s="126">
        <f t="shared" si="214"/>
        <v>0</v>
      </c>
      <c r="BY244" s="126">
        <f t="shared" si="215"/>
        <v>0</v>
      </c>
      <c r="BZ244" s="126">
        <f t="shared" si="216"/>
        <v>238351.06108577846</v>
      </c>
      <c r="CA244" s="126">
        <f t="shared" si="217"/>
        <v>0</v>
      </c>
      <c r="CB244" s="126">
        <f t="shared" si="218"/>
        <v>0</v>
      </c>
      <c r="CC244" s="126">
        <f t="shared" si="219"/>
        <v>0</v>
      </c>
      <c r="CD244" s="126">
        <f t="shared" si="220"/>
        <v>0</v>
      </c>
      <c r="CE244" s="126">
        <f t="shared" si="221"/>
        <v>310245.3668266476</v>
      </c>
      <c r="CF244" s="126">
        <f t="shared" si="222"/>
        <v>0</v>
      </c>
      <c r="CG244" s="126">
        <f t="shared" si="223"/>
        <v>0</v>
      </c>
      <c r="CH244" s="126">
        <f t="shared" si="224"/>
        <v>0</v>
      </c>
      <c r="CI244" s="126">
        <f t="shared" si="225"/>
        <v>0</v>
      </c>
      <c r="CJ244" s="126">
        <f t="shared" si="226"/>
        <v>380186.37251951668</v>
      </c>
      <c r="CK244" s="126">
        <f t="shared" si="227"/>
        <v>0</v>
      </c>
      <c r="CL244" s="126">
        <f t="shared" si="228"/>
        <v>0</v>
      </c>
      <c r="CM244" s="126">
        <f t="shared" si="229"/>
        <v>0</v>
      </c>
      <c r="CN244" s="126">
        <f t="shared" si="230"/>
        <v>0</v>
      </c>
      <c r="CO244" s="126">
        <f t="shared" si="231"/>
        <v>444521.95594385691</v>
      </c>
      <c r="CP244" s="126">
        <f t="shared" si="232"/>
        <v>0</v>
      </c>
      <c r="CQ244" s="126">
        <f t="shared" si="233"/>
        <v>0</v>
      </c>
      <c r="CR244" s="126">
        <f t="shared" si="234"/>
        <v>0</v>
      </c>
      <c r="CS244" s="126">
        <f t="shared" si="235"/>
        <v>0</v>
      </c>
      <c r="CT244" s="126">
        <f t="shared" si="236"/>
        <v>514244.31742061622</v>
      </c>
      <c r="CU244" s="126">
        <f t="shared" si="237"/>
        <v>0</v>
      </c>
      <c r="CV244" s="126">
        <f t="shared" si="238"/>
        <v>0</v>
      </c>
      <c r="CW244" s="126">
        <f t="shared" si="239"/>
        <v>0</v>
      </c>
      <c r="CX244" s="126">
        <f t="shared" si="240"/>
        <v>0</v>
      </c>
      <c r="CY244" s="126">
        <f t="shared" si="241"/>
        <v>591088.22646925552</v>
      </c>
      <c r="CZ244" s="126">
        <f t="shared" si="242"/>
        <v>0</v>
      </c>
      <c r="DA244" s="126">
        <f t="shared" si="243"/>
        <v>0</v>
      </c>
      <c r="DB244" s="126">
        <f t="shared" si="244"/>
        <v>0</v>
      </c>
      <c r="DC244" s="126">
        <f t="shared" si="245"/>
        <v>0</v>
      </c>
      <c r="DD244" s="126">
        <f t="shared" si="246"/>
        <v>669149.11261536274</v>
      </c>
      <c r="DE244" s="126">
        <f t="shared" si="247"/>
        <v>0</v>
      </c>
      <c r="DF244" s="126">
        <f t="shared" si="248"/>
        <v>0</v>
      </c>
      <c r="DG244" s="126">
        <f t="shared" si="249"/>
        <v>0</v>
      </c>
      <c r="DH244" s="126">
        <f t="shared" si="250"/>
        <v>0</v>
      </c>
      <c r="DI244" s="126">
        <f t="shared" si="251"/>
        <v>754770.65109772794</v>
      </c>
      <c r="DJ244" s="126">
        <f t="shared" si="252"/>
        <v>0</v>
      </c>
      <c r="DK244" s="126">
        <f t="shared" si="253"/>
        <v>0</v>
      </c>
      <c r="DL244" s="126">
        <f t="shared" si="254"/>
        <v>0</v>
      </c>
      <c r="DM244" s="126">
        <f t="shared" si="255"/>
        <v>0</v>
      </c>
      <c r="DN244" s="126">
        <f t="shared" si="256"/>
        <v>838094.67269192194</v>
      </c>
      <c r="DO244" s="126">
        <f t="shared" si="257"/>
        <v>0</v>
      </c>
      <c r="DP244" s="126">
        <f t="shared" si="258"/>
        <v>0</v>
      </c>
      <c r="DQ244" s="126">
        <f t="shared" si="259"/>
        <v>0</v>
      </c>
      <c r="DR244" s="126">
        <f t="shared" si="260"/>
        <v>0</v>
      </c>
      <c r="DS244" s="126">
        <f t="shared" si="261"/>
        <v>927372.33104066493</v>
      </c>
      <c r="DT244" s="126">
        <f t="shared" si="262"/>
        <v>0</v>
      </c>
      <c r="DU244" s="126">
        <f t="shared" si="263"/>
        <v>0</v>
      </c>
      <c r="DV244" s="126">
        <f t="shared" si="264"/>
        <v>0</v>
      </c>
      <c r="DW244" s="126">
        <f t="shared" si="265"/>
        <v>0</v>
      </c>
    </row>
    <row r="245" spans="1:127" customFormat="1" ht="15" customHeight="1" x14ac:dyDescent="0.2">
      <c r="A245" s="180" t="s">
        <v>589</v>
      </c>
      <c r="B245" s="180" t="s">
        <v>578</v>
      </c>
      <c r="C245" s="180" t="s">
        <v>121</v>
      </c>
      <c r="D245" s="180" t="s">
        <v>265</v>
      </c>
      <c r="E245" s="180">
        <v>1</v>
      </c>
      <c r="F245" s="164">
        <v>742964.83093610534</v>
      </c>
      <c r="G245" s="179">
        <v>725424.78781952313</v>
      </c>
      <c r="H245" s="164">
        <v>725424.78781952313</v>
      </c>
      <c r="I245" s="201"/>
      <c r="J245" s="151" t="s">
        <v>119</v>
      </c>
      <c r="K245" s="196">
        <f t="shared" si="269"/>
        <v>9.2852149857919092E-2</v>
      </c>
      <c r="L245" s="196">
        <f t="shared" si="270"/>
        <v>7.6463532271508663E-2</v>
      </c>
      <c r="M245" s="196">
        <f t="shared" si="271"/>
        <v>8.91070626189331E-2</v>
      </c>
      <c r="N245" s="196">
        <f t="shared" si="272"/>
        <v>7.7913620907420142E-2</v>
      </c>
      <c r="O245" s="196">
        <f t="shared" si="273"/>
        <v>7.5847224334407937E-2</v>
      </c>
      <c r="P245" s="196">
        <f t="shared" si="274"/>
        <v>6.9723465628189846E-2</v>
      </c>
      <c r="Q245" s="196">
        <f t="shared" si="275"/>
        <v>6.0120119771656974E-2</v>
      </c>
      <c r="R245" s="196">
        <f t="shared" si="276"/>
        <v>8.4619410094170053E-2</v>
      </c>
      <c r="S245" s="196">
        <f t="shared" si="277"/>
        <v>8.6638546623465928E-2</v>
      </c>
      <c r="T245" s="196">
        <f t="shared" si="278"/>
        <v>9.5132744120660834E-2</v>
      </c>
      <c r="U245" s="196">
        <f t="shared" si="279"/>
        <v>9.2531376837439352E-2</v>
      </c>
      <c r="V245" s="196">
        <f t="shared" si="280"/>
        <v>9.9050746934227968E-2</v>
      </c>
      <c r="W245" s="152">
        <v>1</v>
      </c>
      <c r="X245" s="186">
        <v>67357.251109267527</v>
      </c>
      <c r="Y245" s="186">
        <v>55468.541673990432</v>
      </c>
      <c r="Z245" s="186">
        <v>64640.47199356051</v>
      </c>
      <c r="AA245" s="186">
        <v>56520.471915016016</v>
      </c>
      <c r="AB245" s="186">
        <v>55021.456619487653</v>
      </c>
      <c r="AC245" s="186">
        <v>50579.130259371428</v>
      </c>
      <c r="AD245" s="186">
        <v>43612.625129038577</v>
      </c>
      <c r="AE245" s="186">
        <v>61385.017612976524</v>
      </c>
      <c r="AF245" s="186">
        <v>62849.749301319629</v>
      </c>
      <c r="AG245" s="186">
        <v>69011.650718419376</v>
      </c>
      <c r="AH245" s="186">
        <v>67124.554408947777</v>
      </c>
      <c r="AI245" s="186">
        <v>71853.867078127601</v>
      </c>
      <c r="AJ245" s="151">
        <v>1</v>
      </c>
      <c r="AK245" s="151"/>
      <c r="AL245" s="151"/>
      <c r="AM245" s="151"/>
      <c r="AN245" s="151"/>
      <c r="AO245" s="151"/>
      <c r="AP245" s="151"/>
      <c r="AQ245" s="151"/>
      <c r="AR245" s="151"/>
      <c r="AS245" s="152">
        <v>1</v>
      </c>
      <c r="AT245" s="159">
        <v>725424.78781952313</v>
      </c>
      <c r="AU245" s="159">
        <v>0</v>
      </c>
      <c r="AV245" s="159">
        <v>0</v>
      </c>
      <c r="AW245" s="159">
        <v>0</v>
      </c>
      <c r="AX245" s="159">
        <v>0</v>
      </c>
      <c r="AY245" s="159">
        <v>0</v>
      </c>
      <c r="AZ245" s="159">
        <v>0</v>
      </c>
      <c r="BA245" s="159">
        <v>0</v>
      </c>
      <c r="BB245" s="159">
        <v>0</v>
      </c>
      <c r="BC245" s="159">
        <v>725424.78781952313</v>
      </c>
      <c r="BD245" s="160">
        <v>725424.78781952313</v>
      </c>
      <c r="BE245" s="160">
        <v>0</v>
      </c>
      <c r="BF245" s="160">
        <v>0</v>
      </c>
      <c r="BG245" s="160">
        <v>0</v>
      </c>
      <c r="BH245" s="160">
        <v>0</v>
      </c>
      <c r="BI245" s="151">
        <v>70180000</v>
      </c>
      <c r="BJ245" s="122"/>
      <c r="BK245" s="122">
        <f>+IF('FEUILLE 1'!$BJ245="",SUMIFS('FEUILLE 2'!$P:$P,'FEUILLE 2'!$C:$C,"FAC",'FEUILLE 2'!$K:$K,'FEUILLE 1'!$J245),SUMIFS('FEUILLE 2'!$P:$P,'FEUILLE 2'!$C:$C,"FAC",'FEUILLE 2'!$K:$K,'FEUILLE 1'!$J245,'FEUILLE 2'!$B:$B,'FEUILLE 1'!$BJ245))</f>
        <v>0</v>
      </c>
      <c r="BL245" s="122"/>
      <c r="BM245" s="122"/>
      <c r="BN245" s="122"/>
      <c r="BO245" s="122">
        <f t="shared" si="205"/>
        <v>0</v>
      </c>
      <c r="BP245" s="126">
        <f t="shared" si="206"/>
        <v>67357.251109267527</v>
      </c>
      <c r="BQ245" s="126">
        <f t="shared" si="207"/>
        <v>0</v>
      </c>
      <c r="BR245" s="126">
        <f t="shared" si="208"/>
        <v>0</v>
      </c>
      <c r="BS245" s="126">
        <f t="shared" si="209"/>
        <v>0</v>
      </c>
      <c r="BT245" s="126">
        <f t="shared" si="210"/>
        <v>0</v>
      </c>
      <c r="BU245" s="126">
        <f t="shared" si="211"/>
        <v>122825.79278325796</v>
      </c>
      <c r="BV245" s="126">
        <f t="shared" si="212"/>
        <v>0</v>
      </c>
      <c r="BW245" s="126">
        <f t="shared" si="213"/>
        <v>0</v>
      </c>
      <c r="BX245" s="126">
        <f t="shared" si="214"/>
        <v>0</v>
      </c>
      <c r="BY245" s="126">
        <f t="shared" si="215"/>
        <v>0</v>
      </c>
      <c r="BZ245" s="126">
        <f t="shared" si="216"/>
        <v>187466.26477681845</v>
      </c>
      <c r="CA245" s="126">
        <f t="shared" si="217"/>
        <v>0</v>
      </c>
      <c r="CB245" s="126">
        <f t="shared" si="218"/>
        <v>0</v>
      </c>
      <c r="CC245" s="126">
        <f t="shared" si="219"/>
        <v>0</v>
      </c>
      <c r="CD245" s="126">
        <f t="shared" si="220"/>
        <v>0</v>
      </c>
      <c r="CE245" s="126">
        <f t="shared" si="221"/>
        <v>243986.73669183446</v>
      </c>
      <c r="CF245" s="126">
        <f t="shared" si="222"/>
        <v>0</v>
      </c>
      <c r="CG245" s="126">
        <f t="shared" si="223"/>
        <v>0</v>
      </c>
      <c r="CH245" s="126">
        <f t="shared" si="224"/>
        <v>0</v>
      </c>
      <c r="CI245" s="126">
        <f t="shared" si="225"/>
        <v>0</v>
      </c>
      <c r="CJ245" s="126">
        <f t="shared" si="226"/>
        <v>299008.19331132213</v>
      </c>
      <c r="CK245" s="126">
        <f t="shared" si="227"/>
        <v>0</v>
      </c>
      <c r="CL245" s="126">
        <f t="shared" si="228"/>
        <v>0</v>
      </c>
      <c r="CM245" s="126">
        <f t="shared" si="229"/>
        <v>0</v>
      </c>
      <c r="CN245" s="126">
        <f t="shared" si="230"/>
        <v>0</v>
      </c>
      <c r="CO245" s="126">
        <f t="shared" si="231"/>
        <v>349587.32357069355</v>
      </c>
      <c r="CP245" s="126">
        <f t="shared" si="232"/>
        <v>0</v>
      </c>
      <c r="CQ245" s="126">
        <f t="shared" si="233"/>
        <v>0</v>
      </c>
      <c r="CR245" s="126">
        <f t="shared" si="234"/>
        <v>0</v>
      </c>
      <c r="CS245" s="126">
        <f t="shared" si="235"/>
        <v>0</v>
      </c>
      <c r="CT245" s="126">
        <f t="shared" si="236"/>
        <v>393199.94869973214</v>
      </c>
      <c r="CU245" s="126">
        <f t="shared" si="237"/>
        <v>0</v>
      </c>
      <c r="CV245" s="126">
        <f t="shared" si="238"/>
        <v>0</v>
      </c>
      <c r="CW245" s="126">
        <f t="shared" si="239"/>
        <v>0</v>
      </c>
      <c r="CX245" s="126">
        <f t="shared" si="240"/>
        <v>0</v>
      </c>
      <c r="CY245" s="126">
        <f t="shared" si="241"/>
        <v>454584.96631270868</v>
      </c>
      <c r="CZ245" s="126">
        <f t="shared" si="242"/>
        <v>0</v>
      </c>
      <c r="DA245" s="126">
        <f t="shared" si="243"/>
        <v>0</v>
      </c>
      <c r="DB245" s="126">
        <f t="shared" si="244"/>
        <v>0</v>
      </c>
      <c r="DC245" s="126">
        <f t="shared" si="245"/>
        <v>0</v>
      </c>
      <c r="DD245" s="126">
        <f t="shared" si="246"/>
        <v>517434.71561402833</v>
      </c>
      <c r="DE245" s="126">
        <f t="shared" si="247"/>
        <v>0</v>
      </c>
      <c r="DF245" s="126">
        <f t="shared" si="248"/>
        <v>0</v>
      </c>
      <c r="DG245" s="126">
        <f t="shared" si="249"/>
        <v>0</v>
      </c>
      <c r="DH245" s="126">
        <f t="shared" si="250"/>
        <v>0</v>
      </c>
      <c r="DI245" s="126">
        <f t="shared" si="251"/>
        <v>586446.36633244774</v>
      </c>
      <c r="DJ245" s="126">
        <f t="shared" si="252"/>
        <v>0</v>
      </c>
      <c r="DK245" s="126">
        <f t="shared" si="253"/>
        <v>0</v>
      </c>
      <c r="DL245" s="126">
        <f t="shared" si="254"/>
        <v>0</v>
      </c>
      <c r="DM245" s="126">
        <f t="shared" si="255"/>
        <v>0</v>
      </c>
      <c r="DN245" s="126">
        <f t="shared" si="256"/>
        <v>653570.92074139556</v>
      </c>
      <c r="DO245" s="126">
        <f t="shared" si="257"/>
        <v>0</v>
      </c>
      <c r="DP245" s="126">
        <f t="shared" si="258"/>
        <v>0</v>
      </c>
      <c r="DQ245" s="126">
        <f t="shared" si="259"/>
        <v>0</v>
      </c>
      <c r="DR245" s="126">
        <f t="shared" si="260"/>
        <v>0</v>
      </c>
      <c r="DS245" s="126">
        <f t="shared" si="261"/>
        <v>725424.78781952313</v>
      </c>
      <c r="DT245" s="126">
        <f t="shared" si="262"/>
        <v>0</v>
      </c>
      <c r="DU245" s="126">
        <f t="shared" si="263"/>
        <v>0</v>
      </c>
      <c r="DV245" s="126">
        <f t="shared" si="264"/>
        <v>0</v>
      </c>
      <c r="DW245" s="126">
        <f t="shared" si="265"/>
        <v>0</v>
      </c>
    </row>
    <row r="246" spans="1:127" customFormat="1" ht="15" customHeight="1" x14ac:dyDescent="0.2">
      <c r="A246" s="180" t="s">
        <v>590</v>
      </c>
      <c r="B246" s="180" t="s">
        <v>578</v>
      </c>
      <c r="C246" s="180" t="s">
        <v>121</v>
      </c>
      <c r="D246" s="180" t="s">
        <v>265</v>
      </c>
      <c r="E246" s="180">
        <v>1</v>
      </c>
      <c r="F246" s="164">
        <v>1146682.0649023999</v>
      </c>
      <c r="G246" s="179">
        <v>1116346.5301171613</v>
      </c>
      <c r="H246" s="164">
        <v>1116346.5301171613</v>
      </c>
      <c r="I246" s="201"/>
      <c r="J246" s="151" t="s">
        <v>119</v>
      </c>
      <c r="K246" s="196">
        <f t="shared" si="269"/>
        <v>9.2566416622755332E-2</v>
      </c>
      <c r="L246" s="196">
        <f t="shared" si="270"/>
        <v>7.6228428874943729E-2</v>
      </c>
      <c r="M246" s="196">
        <f t="shared" si="271"/>
        <v>8.883286982748953E-2</v>
      </c>
      <c r="N246" s="196">
        <f t="shared" si="272"/>
        <v>7.7675527298925739E-2</v>
      </c>
      <c r="O246" s="196">
        <f t="shared" si="273"/>
        <v>7.5563656693030903E-2</v>
      </c>
      <c r="P246" s="196">
        <f t="shared" si="274"/>
        <v>6.9464184892162925E-2</v>
      </c>
      <c r="Q246" s="196">
        <f t="shared" si="275"/>
        <v>7.5011323661939341E-2</v>
      </c>
      <c r="R246" s="196">
        <f t="shared" si="276"/>
        <v>8.2643959627465555E-2</v>
      </c>
      <c r="S246" s="196">
        <f t="shared" si="277"/>
        <v>8.3954473675978789E-2</v>
      </c>
      <c r="T246" s="196">
        <f t="shared" si="278"/>
        <v>9.2185639493479063E-2</v>
      </c>
      <c r="U246" s="196">
        <f t="shared" si="279"/>
        <v>8.9709297950024289E-2</v>
      </c>
      <c r="V246" s="196">
        <f t="shared" si="280"/>
        <v>9.6164221381804776E-2</v>
      </c>
      <c r="W246" s="152">
        <v>1</v>
      </c>
      <c r="X246" s="186">
        <v>103336.19800219244</v>
      </c>
      <c r="Y246" s="186">
        <v>85097.342070826257</v>
      </c>
      <c r="Z246" s="186">
        <v>99168.265992267421</v>
      </c>
      <c r="AA246" s="186">
        <v>86712.805375176598</v>
      </c>
      <c r="AB246" s="186">
        <v>84355.225952229463</v>
      </c>
      <c r="AC246" s="186">
        <v>77546.101771783025</v>
      </c>
      <c r="AD246" s="186">
        <v>83738.630889501306</v>
      </c>
      <c r="AE246" s="186">
        <v>92259.297565263943</v>
      </c>
      <c r="AF246" s="186">
        <v>93722.285375991487</v>
      </c>
      <c r="AG246" s="186">
        <v>102911.1187751769</v>
      </c>
      <c r="AH246" s="186">
        <v>100146.66348575619</v>
      </c>
      <c r="AI246" s="186">
        <v>107352.59486099629</v>
      </c>
      <c r="AJ246" s="151">
        <v>1</v>
      </c>
      <c r="AK246" s="151"/>
      <c r="AL246" s="151"/>
      <c r="AM246" s="151"/>
      <c r="AN246" s="151"/>
      <c r="AO246" s="151"/>
      <c r="AP246" s="151"/>
      <c r="AQ246" s="151"/>
      <c r="AR246" s="151"/>
      <c r="AS246" s="152">
        <v>1</v>
      </c>
      <c r="AT246" s="159">
        <v>1116346.5301171613</v>
      </c>
      <c r="AU246" s="159">
        <v>0</v>
      </c>
      <c r="AV246" s="159">
        <v>0</v>
      </c>
      <c r="AW246" s="159">
        <v>0</v>
      </c>
      <c r="AX246" s="159">
        <v>0</v>
      </c>
      <c r="AY246" s="159">
        <v>0</v>
      </c>
      <c r="AZ246" s="159">
        <v>0</v>
      </c>
      <c r="BA246" s="159">
        <v>0</v>
      </c>
      <c r="BB246" s="159">
        <v>0</v>
      </c>
      <c r="BC246" s="159">
        <v>1116346.5301171613</v>
      </c>
      <c r="BD246" s="160">
        <v>1116346.5301171613</v>
      </c>
      <c r="BE246" s="160">
        <v>0</v>
      </c>
      <c r="BF246" s="160">
        <v>0</v>
      </c>
      <c r="BG246" s="160">
        <v>0</v>
      </c>
      <c r="BH246" s="160">
        <v>0</v>
      </c>
      <c r="BI246" s="151">
        <v>70190000</v>
      </c>
      <c r="BJ246" s="122"/>
      <c r="BK246" s="122">
        <f>+IF('FEUILLE 1'!$BJ246="",SUMIFS('FEUILLE 2'!$P:$P,'FEUILLE 2'!$C:$C,"FAC",'FEUILLE 2'!$K:$K,'FEUILLE 1'!$J246),SUMIFS('FEUILLE 2'!$P:$P,'FEUILLE 2'!$C:$C,"FAC",'FEUILLE 2'!$K:$K,'FEUILLE 1'!$J246,'FEUILLE 2'!$B:$B,'FEUILLE 1'!$BJ246))</f>
        <v>0</v>
      </c>
      <c r="BL246" s="122"/>
      <c r="BM246" s="122"/>
      <c r="BN246" s="122"/>
      <c r="BO246" s="122">
        <f t="shared" si="205"/>
        <v>0</v>
      </c>
      <c r="BP246" s="126">
        <f t="shared" si="206"/>
        <v>103336.19800219244</v>
      </c>
      <c r="BQ246" s="126">
        <f t="shared" si="207"/>
        <v>0</v>
      </c>
      <c r="BR246" s="126">
        <f t="shared" si="208"/>
        <v>0</v>
      </c>
      <c r="BS246" s="126">
        <f t="shared" si="209"/>
        <v>0</v>
      </c>
      <c r="BT246" s="126">
        <f t="shared" si="210"/>
        <v>0</v>
      </c>
      <c r="BU246" s="126">
        <f t="shared" si="211"/>
        <v>188433.5400730187</v>
      </c>
      <c r="BV246" s="126">
        <f t="shared" si="212"/>
        <v>0</v>
      </c>
      <c r="BW246" s="126">
        <f t="shared" si="213"/>
        <v>0</v>
      </c>
      <c r="BX246" s="126">
        <f t="shared" si="214"/>
        <v>0</v>
      </c>
      <c r="BY246" s="126">
        <f t="shared" si="215"/>
        <v>0</v>
      </c>
      <c r="BZ246" s="126">
        <f t="shared" si="216"/>
        <v>287601.8060652861</v>
      </c>
      <c r="CA246" s="126">
        <f t="shared" si="217"/>
        <v>0</v>
      </c>
      <c r="CB246" s="126">
        <f t="shared" si="218"/>
        <v>0</v>
      </c>
      <c r="CC246" s="126">
        <f t="shared" si="219"/>
        <v>0</v>
      </c>
      <c r="CD246" s="126">
        <f t="shared" si="220"/>
        <v>0</v>
      </c>
      <c r="CE246" s="126">
        <f t="shared" si="221"/>
        <v>374314.6114404627</v>
      </c>
      <c r="CF246" s="126">
        <f t="shared" si="222"/>
        <v>0</v>
      </c>
      <c r="CG246" s="126">
        <f t="shared" si="223"/>
        <v>0</v>
      </c>
      <c r="CH246" s="126">
        <f t="shared" si="224"/>
        <v>0</v>
      </c>
      <c r="CI246" s="126">
        <f t="shared" si="225"/>
        <v>0</v>
      </c>
      <c r="CJ246" s="126">
        <f t="shared" si="226"/>
        <v>458669.83739269216</v>
      </c>
      <c r="CK246" s="126">
        <f t="shared" si="227"/>
        <v>0</v>
      </c>
      <c r="CL246" s="126">
        <f t="shared" si="228"/>
        <v>0</v>
      </c>
      <c r="CM246" s="126">
        <f t="shared" si="229"/>
        <v>0</v>
      </c>
      <c r="CN246" s="126">
        <f t="shared" si="230"/>
        <v>0</v>
      </c>
      <c r="CO246" s="126">
        <f t="shared" si="231"/>
        <v>536215.93916447519</v>
      </c>
      <c r="CP246" s="126">
        <f t="shared" si="232"/>
        <v>0</v>
      </c>
      <c r="CQ246" s="126">
        <f t="shared" si="233"/>
        <v>0</v>
      </c>
      <c r="CR246" s="126">
        <f t="shared" si="234"/>
        <v>0</v>
      </c>
      <c r="CS246" s="126">
        <f t="shared" si="235"/>
        <v>0</v>
      </c>
      <c r="CT246" s="126">
        <f t="shared" si="236"/>
        <v>619954.57005397649</v>
      </c>
      <c r="CU246" s="126">
        <f t="shared" si="237"/>
        <v>0</v>
      </c>
      <c r="CV246" s="126">
        <f t="shared" si="238"/>
        <v>0</v>
      </c>
      <c r="CW246" s="126">
        <f t="shared" si="239"/>
        <v>0</v>
      </c>
      <c r="CX246" s="126">
        <f t="shared" si="240"/>
        <v>0</v>
      </c>
      <c r="CY246" s="126">
        <f t="shared" si="241"/>
        <v>712213.86761924042</v>
      </c>
      <c r="CZ246" s="126">
        <f t="shared" si="242"/>
        <v>0</v>
      </c>
      <c r="DA246" s="126">
        <f t="shared" si="243"/>
        <v>0</v>
      </c>
      <c r="DB246" s="126">
        <f t="shared" si="244"/>
        <v>0</v>
      </c>
      <c r="DC246" s="126">
        <f t="shared" si="245"/>
        <v>0</v>
      </c>
      <c r="DD246" s="126">
        <f t="shared" si="246"/>
        <v>805936.15299523191</v>
      </c>
      <c r="DE246" s="126">
        <f t="shared" si="247"/>
        <v>0</v>
      </c>
      <c r="DF246" s="126">
        <f t="shared" si="248"/>
        <v>0</v>
      </c>
      <c r="DG246" s="126">
        <f t="shared" si="249"/>
        <v>0</v>
      </c>
      <c r="DH246" s="126">
        <f t="shared" si="250"/>
        <v>0</v>
      </c>
      <c r="DI246" s="126">
        <f t="shared" si="251"/>
        <v>908847.27177040884</v>
      </c>
      <c r="DJ246" s="126">
        <f t="shared" si="252"/>
        <v>0</v>
      </c>
      <c r="DK246" s="126">
        <f t="shared" si="253"/>
        <v>0</v>
      </c>
      <c r="DL246" s="126">
        <f t="shared" si="254"/>
        <v>0</v>
      </c>
      <c r="DM246" s="126">
        <f t="shared" si="255"/>
        <v>0</v>
      </c>
      <c r="DN246" s="126">
        <f t="shared" si="256"/>
        <v>1008993.935256165</v>
      </c>
      <c r="DO246" s="126">
        <f t="shared" si="257"/>
        <v>0</v>
      </c>
      <c r="DP246" s="126">
        <f t="shared" si="258"/>
        <v>0</v>
      </c>
      <c r="DQ246" s="126">
        <f t="shared" si="259"/>
        <v>0</v>
      </c>
      <c r="DR246" s="126">
        <f t="shared" si="260"/>
        <v>0</v>
      </c>
      <c r="DS246" s="126">
        <f t="shared" si="261"/>
        <v>1116346.5301171613</v>
      </c>
      <c r="DT246" s="126">
        <f t="shared" si="262"/>
        <v>0</v>
      </c>
      <c r="DU246" s="126">
        <f t="shared" si="263"/>
        <v>0</v>
      </c>
      <c r="DV246" s="126">
        <f t="shared" si="264"/>
        <v>0</v>
      </c>
      <c r="DW246" s="126">
        <f t="shared" si="265"/>
        <v>0</v>
      </c>
    </row>
    <row r="247" spans="1:127" customFormat="1" ht="15" customHeight="1" x14ac:dyDescent="0.2">
      <c r="A247" s="180" t="s">
        <v>591</v>
      </c>
      <c r="B247" s="180" t="s">
        <v>592</v>
      </c>
      <c r="C247" s="180" t="s">
        <v>173</v>
      </c>
      <c r="D247" s="180" t="s">
        <v>265</v>
      </c>
      <c r="E247" s="180">
        <v>1</v>
      </c>
      <c r="F247" s="180">
        <v>424015.8</v>
      </c>
      <c r="G247" s="179">
        <v>424015.8</v>
      </c>
      <c r="H247" s="179">
        <v>424015.80000000005</v>
      </c>
      <c r="I247" s="153" t="s">
        <v>928</v>
      </c>
      <c r="J247" s="151" t="s">
        <v>140</v>
      </c>
      <c r="K247" s="151">
        <v>8.3333333333333329E-2</v>
      </c>
      <c r="L247" s="151">
        <v>8.3333333333333329E-2</v>
      </c>
      <c r="M247" s="151">
        <v>8.3333333333333329E-2</v>
      </c>
      <c r="N247" s="151">
        <v>8.3333333333333329E-2</v>
      </c>
      <c r="O247" s="151">
        <v>8.3333333333333329E-2</v>
      </c>
      <c r="P247" s="151">
        <v>8.3333333333333329E-2</v>
      </c>
      <c r="Q247" s="151">
        <v>8.3333333333333329E-2</v>
      </c>
      <c r="R247" s="151">
        <v>8.3333333333333329E-2</v>
      </c>
      <c r="S247" s="151">
        <v>8.3333333333333329E-2</v>
      </c>
      <c r="T247" s="151">
        <v>8.3333333333333329E-2</v>
      </c>
      <c r="U247" s="151">
        <v>8.3333333333333329E-2</v>
      </c>
      <c r="V247" s="151">
        <v>8.3333333333333329E-2</v>
      </c>
      <c r="W247" s="152">
        <v>1</v>
      </c>
      <c r="X247" s="157">
        <v>35334.649999999994</v>
      </c>
      <c r="Y247" s="157">
        <v>35334.649999999994</v>
      </c>
      <c r="Z247" s="157">
        <v>35334.649999999994</v>
      </c>
      <c r="AA247" s="157">
        <v>35334.649999999994</v>
      </c>
      <c r="AB247" s="157">
        <v>35334.649999999994</v>
      </c>
      <c r="AC247" s="157">
        <v>35334.649999999994</v>
      </c>
      <c r="AD247" s="157">
        <v>35334.649999999994</v>
      </c>
      <c r="AE247" s="157">
        <v>35334.649999999994</v>
      </c>
      <c r="AF247" s="157">
        <v>35334.649999999994</v>
      </c>
      <c r="AG247" s="157">
        <v>35334.649999999994</v>
      </c>
      <c r="AH247" s="157">
        <v>35334.649999999994</v>
      </c>
      <c r="AI247" s="157">
        <v>35334.649999999994</v>
      </c>
      <c r="AJ247" s="151"/>
      <c r="AK247" s="151">
        <v>1</v>
      </c>
      <c r="AL247" s="151"/>
      <c r="AM247" s="151"/>
      <c r="AN247" s="151"/>
      <c r="AO247" s="151"/>
      <c r="AP247" s="151"/>
      <c r="AQ247" s="151"/>
      <c r="AR247" s="151"/>
      <c r="AS247" s="152">
        <v>1</v>
      </c>
      <c r="AT247" s="159">
        <v>0</v>
      </c>
      <c r="AU247" s="159">
        <v>424015.8</v>
      </c>
      <c r="AV247" s="159">
        <v>0</v>
      </c>
      <c r="AW247" s="159">
        <v>0</v>
      </c>
      <c r="AX247" s="159">
        <v>0</v>
      </c>
      <c r="AY247" s="159">
        <v>0</v>
      </c>
      <c r="AZ247" s="159">
        <v>0</v>
      </c>
      <c r="BA247" s="159">
        <v>0</v>
      </c>
      <c r="BB247" s="159">
        <v>0</v>
      </c>
      <c r="BC247" s="159">
        <v>424015.8</v>
      </c>
      <c r="BD247" s="160">
        <v>0</v>
      </c>
      <c r="BE247" s="160">
        <v>0</v>
      </c>
      <c r="BF247" s="160">
        <v>424015.8</v>
      </c>
      <c r="BG247" s="160">
        <v>0</v>
      </c>
      <c r="BH247" s="160">
        <v>0</v>
      </c>
      <c r="BI247" s="151">
        <v>70615800</v>
      </c>
      <c r="BJ247" s="122" t="s">
        <v>859</v>
      </c>
      <c r="BK247" s="145">
        <f>+IF('FEUILLE 1'!$BJ247="",SUMIFS('FEUILLE 2'!$P:$P,'FEUILLE 2'!$C:$C,"FAC",'FEUILLE 2'!$K:$K,'FEUILLE 1'!$J247),SUMIFS('FEUILLE 2'!$P:$P,'FEUILLE 2'!$C:$C,"FAC",'FEUILLE 2'!$K:$K,'FEUILLE 1'!$J247,'FEUILLE 2'!$B:$B,'FEUILLE 1'!$BJ247))</f>
        <v>106905.65</v>
      </c>
      <c r="BL247" s="145">
        <f>+BK247-SUM(BZ247:CD247)</f>
        <v>901.70000000001164</v>
      </c>
      <c r="BM247" s="145"/>
      <c r="BN247" s="145"/>
      <c r="BO247" s="145"/>
      <c r="BP247" s="126">
        <f t="shared" si="206"/>
        <v>0</v>
      </c>
      <c r="BQ247" s="126">
        <f t="shared" si="207"/>
        <v>0</v>
      </c>
      <c r="BR247" s="126">
        <f t="shared" si="208"/>
        <v>35334.649999999994</v>
      </c>
      <c r="BS247" s="126">
        <f t="shared" si="209"/>
        <v>0</v>
      </c>
      <c r="BT247" s="126">
        <f t="shared" si="210"/>
        <v>0</v>
      </c>
      <c r="BU247" s="126">
        <f t="shared" si="211"/>
        <v>0</v>
      </c>
      <c r="BV247" s="126">
        <f t="shared" si="212"/>
        <v>0</v>
      </c>
      <c r="BW247" s="126">
        <f t="shared" si="213"/>
        <v>70669.299999999988</v>
      </c>
      <c r="BX247" s="126">
        <f t="shared" si="214"/>
        <v>0</v>
      </c>
      <c r="BY247" s="126">
        <f t="shared" si="215"/>
        <v>0</v>
      </c>
      <c r="BZ247" s="126">
        <f t="shared" si="216"/>
        <v>0</v>
      </c>
      <c r="CA247" s="126">
        <f t="shared" si="217"/>
        <v>0</v>
      </c>
      <c r="CB247" s="126">
        <f t="shared" si="218"/>
        <v>106003.94999999998</v>
      </c>
      <c r="CC247" s="126">
        <f t="shared" si="219"/>
        <v>0</v>
      </c>
      <c r="CD247" s="126">
        <f t="shared" si="220"/>
        <v>0</v>
      </c>
      <c r="CE247" s="126">
        <f t="shared" si="221"/>
        <v>0</v>
      </c>
      <c r="CF247" s="126">
        <f t="shared" si="222"/>
        <v>0</v>
      </c>
      <c r="CG247" s="126">
        <f t="shared" si="223"/>
        <v>141338.59999999998</v>
      </c>
      <c r="CH247" s="126">
        <f t="shared" si="224"/>
        <v>0</v>
      </c>
      <c r="CI247" s="126">
        <f t="shared" si="225"/>
        <v>0</v>
      </c>
      <c r="CJ247" s="126">
        <f t="shared" si="226"/>
        <v>0</v>
      </c>
      <c r="CK247" s="126">
        <f t="shared" si="227"/>
        <v>0</v>
      </c>
      <c r="CL247" s="126">
        <f t="shared" si="228"/>
        <v>176673.24999999997</v>
      </c>
      <c r="CM247" s="126">
        <f t="shared" si="229"/>
        <v>0</v>
      </c>
      <c r="CN247" s="126">
        <f t="shared" si="230"/>
        <v>0</v>
      </c>
      <c r="CO247" s="126">
        <f t="shared" si="231"/>
        <v>0</v>
      </c>
      <c r="CP247" s="126">
        <f t="shared" si="232"/>
        <v>0</v>
      </c>
      <c r="CQ247" s="126">
        <f t="shared" si="233"/>
        <v>212007.89999999997</v>
      </c>
      <c r="CR247" s="126">
        <f t="shared" si="234"/>
        <v>0</v>
      </c>
      <c r="CS247" s="126">
        <f t="shared" si="235"/>
        <v>0</v>
      </c>
      <c r="CT247" s="126">
        <f t="shared" si="236"/>
        <v>0</v>
      </c>
      <c r="CU247" s="126">
        <f t="shared" si="237"/>
        <v>0</v>
      </c>
      <c r="CV247" s="126">
        <f t="shared" si="238"/>
        <v>247342.54999999996</v>
      </c>
      <c r="CW247" s="126">
        <f t="shared" si="239"/>
        <v>0</v>
      </c>
      <c r="CX247" s="126">
        <f t="shared" si="240"/>
        <v>0</v>
      </c>
      <c r="CY247" s="126">
        <f t="shared" si="241"/>
        <v>0</v>
      </c>
      <c r="CZ247" s="126">
        <f t="shared" si="242"/>
        <v>0</v>
      </c>
      <c r="DA247" s="126">
        <f t="shared" si="243"/>
        <v>282677.19999999995</v>
      </c>
      <c r="DB247" s="126">
        <f t="shared" si="244"/>
        <v>0</v>
      </c>
      <c r="DC247" s="126">
        <f t="shared" si="245"/>
        <v>0</v>
      </c>
      <c r="DD247" s="126">
        <f t="shared" si="246"/>
        <v>0</v>
      </c>
      <c r="DE247" s="126">
        <f t="shared" si="247"/>
        <v>0</v>
      </c>
      <c r="DF247" s="126">
        <f t="shared" si="248"/>
        <v>318011.84999999998</v>
      </c>
      <c r="DG247" s="126">
        <f t="shared" si="249"/>
        <v>0</v>
      </c>
      <c r="DH247" s="126">
        <f t="shared" si="250"/>
        <v>0</v>
      </c>
      <c r="DI247" s="126">
        <f t="shared" si="251"/>
        <v>0</v>
      </c>
      <c r="DJ247" s="126">
        <f t="shared" si="252"/>
        <v>0</v>
      </c>
      <c r="DK247" s="126">
        <f t="shared" si="253"/>
        <v>353346.5</v>
      </c>
      <c r="DL247" s="126">
        <f t="shared" si="254"/>
        <v>0</v>
      </c>
      <c r="DM247" s="126">
        <f t="shared" si="255"/>
        <v>0</v>
      </c>
      <c r="DN247" s="126">
        <f t="shared" si="256"/>
        <v>0</v>
      </c>
      <c r="DO247" s="126">
        <f t="shared" si="257"/>
        <v>0</v>
      </c>
      <c r="DP247" s="126">
        <f t="shared" si="258"/>
        <v>388681.15</v>
      </c>
      <c r="DQ247" s="126">
        <f t="shared" si="259"/>
        <v>0</v>
      </c>
      <c r="DR247" s="126">
        <f t="shared" si="260"/>
        <v>0</v>
      </c>
      <c r="DS247" s="126">
        <f t="shared" si="261"/>
        <v>0</v>
      </c>
      <c r="DT247" s="126">
        <f t="shared" si="262"/>
        <v>0</v>
      </c>
      <c r="DU247" s="126">
        <f t="shared" si="263"/>
        <v>424015.80000000005</v>
      </c>
      <c r="DV247" s="126">
        <f t="shared" si="264"/>
        <v>0</v>
      </c>
      <c r="DW247" s="126">
        <f t="shared" si="265"/>
        <v>0</v>
      </c>
    </row>
    <row r="248" spans="1:127" customFormat="1" ht="15" customHeight="1" x14ac:dyDescent="0.2">
      <c r="A248" s="180" t="s">
        <v>593</v>
      </c>
      <c r="B248" s="180" t="s">
        <v>592</v>
      </c>
      <c r="C248" s="180" t="s">
        <v>173</v>
      </c>
      <c r="D248" s="180" t="s">
        <v>265</v>
      </c>
      <c r="E248" s="180">
        <v>1</v>
      </c>
      <c r="F248" s="180">
        <v>153625.48000000001</v>
      </c>
      <c r="G248" s="179">
        <v>153625.48000000001</v>
      </c>
      <c r="H248" s="179">
        <v>153625.48000000001</v>
      </c>
      <c r="I248" s="153" t="s">
        <v>928</v>
      </c>
      <c r="J248" s="151" t="s">
        <v>140</v>
      </c>
      <c r="K248" s="151">
        <v>8.3333333333333329E-2</v>
      </c>
      <c r="L248" s="151">
        <v>8.3333333333333329E-2</v>
      </c>
      <c r="M248" s="151">
        <v>8.3333333333333329E-2</v>
      </c>
      <c r="N248" s="151">
        <v>8.3333333333333329E-2</v>
      </c>
      <c r="O248" s="151">
        <v>8.3333333333333329E-2</v>
      </c>
      <c r="P248" s="151">
        <v>8.3333333333333329E-2</v>
      </c>
      <c r="Q248" s="151">
        <v>8.3333333333333329E-2</v>
      </c>
      <c r="R248" s="151">
        <v>8.3333333333333329E-2</v>
      </c>
      <c r="S248" s="151">
        <v>8.3333333333333329E-2</v>
      </c>
      <c r="T248" s="151">
        <v>8.3333333333333329E-2</v>
      </c>
      <c r="U248" s="151">
        <v>8.3333333333333329E-2</v>
      </c>
      <c r="V248" s="151">
        <v>8.3333333333333329E-2</v>
      </c>
      <c r="W248" s="152">
        <v>1</v>
      </c>
      <c r="X248" s="157">
        <v>12802.123333333333</v>
      </c>
      <c r="Y248" s="157">
        <v>12802.123333333333</v>
      </c>
      <c r="Z248" s="157">
        <v>12802.123333333333</v>
      </c>
      <c r="AA248" s="157">
        <v>12802.123333333333</v>
      </c>
      <c r="AB248" s="157">
        <v>12802.123333333333</v>
      </c>
      <c r="AC248" s="157">
        <v>12802.123333333333</v>
      </c>
      <c r="AD248" s="157">
        <v>12802.123333333333</v>
      </c>
      <c r="AE248" s="157">
        <v>12802.123333333333</v>
      </c>
      <c r="AF248" s="157">
        <v>12802.123333333333</v>
      </c>
      <c r="AG248" s="157">
        <v>12802.123333333333</v>
      </c>
      <c r="AH248" s="157">
        <v>12802.123333333333</v>
      </c>
      <c r="AI248" s="157">
        <v>12802.123333333333</v>
      </c>
      <c r="AJ248" s="151"/>
      <c r="AK248" s="151"/>
      <c r="AL248" s="151">
        <v>1</v>
      </c>
      <c r="AM248" s="151"/>
      <c r="AN248" s="151"/>
      <c r="AO248" s="151"/>
      <c r="AP248" s="151"/>
      <c r="AQ248" s="151"/>
      <c r="AR248" s="151"/>
      <c r="AS248" s="152">
        <v>1</v>
      </c>
      <c r="AT248" s="159">
        <v>0</v>
      </c>
      <c r="AU248" s="159">
        <v>0</v>
      </c>
      <c r="AV248" s="159">
        <v>153625.48000000001</v>
      </c>
      <c r="AW248" s="159">
        <v>0</v>
      </c>
      <c r="AX248" s="159">
        <v>0</v>
      </c>
      <c r="AY248" s="159">
        <v>0</v>
      </c>
      <c r="AZ248" s="159">
        <v>0</v>
      </c>
      <c r="BA248" s="159">
        <v>0</v>
      </c>
      <c r="BB248" s="159">
        <v>0</v>
      </c>
      <c r="BC248" s="159">
        <v>153625.48000000001</v>
      </c>
      <c r="BD248" s="160">
        <v>0</v>
      </c>
      <c r="BE248" s="160">
        <v>0</v>
      </c>
      <c r="BF248" s="160">
        <v>153625.48000000001</v>
      </c>
      <c r="BG248" s="160">
        <v>0</v>
      </c>
      <c r="BH248" s="160">
        <v>0</v>
      </c>
      <c r="BI248" s="151">
        <v>70615800</v>
      </c>
      <c r="BJ248" s="122" t="s">
        <v>867</v>
      </c>
      <c r="BK248" s="145">
        <f>+IF('FEUILLE 1'!$BJ248="",SUMIFS('FEUILLE 2'!$P:$P,'FEUILLE 2'!$C:$C,"FAC",'FEUILLE 2'!$K:$K,'FEUILLE 1'!$J248),SUMIFS('FEUILLE 2'!$P:$P,'FEUILLE 2'!$C:$C,"FAC",'FEUILLE 2'!$K:$K,'FEUILLE 1'!$J248,'FEUILLE 2'!$B:$B,'FEUILLE 1'!$BJ248))</f>
        <v>0</v>
      </c>
      <c r="BL248" s="145">
        <f t="shared" ref="BL248:BL254" si="281">+BK248-SUM(BZ248:CD248)</f>
        <v>-38406.369999999995</v>
      </c>
      <c r="BM248" s="145"/>
      <c r="BN248" s="145"/>
      <c r="BO248" s="145">
        <f>+BL248</f>
        <v>-38406.369999999995</v>
      </c>
      <c r="BP248" s="126">
        <f t="shared" si="206"/>
        <v>0</v>
      </c>
      <c r="BQ248" s="126">
        <f t="shared" si="207"/>
        <v>0</v>
      </c>
      <c r="BR248" s="126">
        <f t="shared" si="208"/>
        <v>12802.123333333333</v>
      </c>
      <c r="BS248" s="126">
        <f t="shared" si="209"/>
        <v>0</v>
      </c>
      <c r="BT248" s="126">
        <f t="shared" si="210"/>
        <v>0</v>
      </c>
      <c r="BU248" s="126">
        <f t="shared" si="211"/>
        <v>0</v>
      </c>
      <c r="BV248" s="126">
        <f t="shared" si="212"/>
        <v>0</v>
      </c>
      <c r="BW248" s="126">
        <f t="shared" si="213"/>
        <v>25604.246666666666</v>
      </c>
      <c r="BX248" s="126">
        <f t="shared" si="214"/>
        <v>0</v>
      </c>
      <c r="BY248" s="126">
        <f t="shared" si="215"/>
        <v>0</v>
      </c>
      <c r="BZ248" s="126">
        <f t="shared" si="216"/>
        <v>0</v>
      </c>
      <c r="CA248" s="126">
        <f t="shared" si="217"/>
        <v>0</v>
      </c>
      <c r="CB248" s="126">
        <f t="shared" si="218"/>
        <v>38406.369999999995</v>
      </c>
      <c r="CC248" s="126">
        <f t="shared" si="219"/>
        <v>0</v>
      </c>
      <c r="CD248" s="126">
        <f t="shared" si="220"/>
        <v>0</v>
      </c>
      <c r="CE248" s="126">
        <f t="shared" si="221"/>
        <v>0</v>
      </c>
      <c r="CF248" s="126">
        <f t="shared" si="222"/>
        <v>0</v>
      </c>
      <c r="CG248" s="126">
        <f t="shared" si="223"/>
        <v>51208.493333333332</v>
      </c>
      <c r="CH248" s="126">
        <f t="shared" si="224"/>
        <v>0</v>
      </c>
      <c r="CI248" s="126">
        <f t="shared" si="225"/>
        <v>0</v>
      </c>
      <c r="CJ248" s="126">
        <f t="shared" si="226"/>
        <v>0</v>
      </c>
      <c r="CK248" s="126">
        <f t="shared" si="227"/>
        <v>0</v>
      </c>
      <c r="CL248" s="126">
        <f t="shared" si="228"/>
        <v>64010.616666666669</v>
      </c>
      <c r="CM248" s="126">
        <f t="shared" si="229"/>
        <v>0</v>
      </c>
      <c r="CN248" s="126">
        <f t="shared" si="230"/>
        <v>0</v>
      </c>
      <c r="CO248" s="126">
        <f t="shared" si="231"/>
        <v>0</v>
      </c>
      <c r="CP248" s="126">
        <f t="shared" si="232"/>
        <v>0</v>
      </c>
      <c r="CQ248" s="126">
        <f t="shared" si="233"/>
        <v>76812.740000000005</v>
      </c>
      <c r="CR248" s="126">
        <f t="shared" si="234"/>
        <v>0</v>
      </c>
      <c r="CS248" s="126">
        <f t="shared" si="235"/>
        <v>0</v>
      </c>
      <c r="CT248" s="126">
        <f t="shared" si="236"/>
        <v>0</v>
      </c>
      <c r="CU248" s="126">
        <f t="shared" si="237"/>
        <v>0</v>
      </c>
      <c r="CV248" s="126">
        <f t="shared" si="238"/>
        <v>89614.863333333342</v>
      </c>
      <c r="CW248" s="126">
        <f t="shared" si="239"/>
        <v>0</v>
      </c>
      <c r="CX248" s="126">
        <f t="shared" si="240"/>
        <v>0</v>
      </c>
      <c r="CY248" s="126">
        <f t="shared" si="241"/>
        <v>0</v>
      </c>
      <c r="CZ248" s="126">
        <f t="shared" si="242"/>
        <v>0</v>
      </c>
      <c r="DA248" s="126">
        <f t="shared" si="243"/>
        <v>102416.98666666668</v>
      </c>
      <c r="DB248" s="126">
        <f t="shared" si="244"/>
        <v>0</v>
      </c>
      <c r="DC248" s="126">
        <f t="shared" si="245"/>
        <v>0</v>
      </c>
      <c r="DD248" s="126">
        <f t="shared" si="246"/>
        <v>0</v>
      </c>
      <c r="DE248" s="126">
        <f t="shared" si="247"/>
        <v>0</v>
      </c>
      <c r="DF248" s="126">
        <f t="shared" si="248"/>
        <v>115219.11000000002</v>
      </c>
      <c r="DG248" s="126">
        <f t="shared" si="249"/>
        <v>0</v>
      </c>
      <c r="DH248" s="126">
        <f t="shared" si="250"/>
        <v>0</v>
      </c>
      <c r="DI248" s="126">
        <f t="shared" si="251"/>
        <v>0</v>
      </c>
      <c r="DJ248" s="126">
        <f t="shared" si="252"/>
        <v>0</v>
      </c>
      <c r="DK248" s="126">
        <f t="shared" si="253"/>
        <v>128021.23333333335</v>
      </c>
      <c r="DL248" s="126">
        <f t="shared" si="254"/>
        <v>0</v>
      </c>
      <c r="DM248" s="126">
        <f t="shared" si="255"/>
        <v>0</v>
      </c>
      <c r="DN248" s="126">
        <f t="shared" si="256"/>
        <v>0</v>
      </c>
      <c r="DO248" s="126">
        <f t="shared" si="257"/>
        <v>0</v>
      </c>
      <c r="DP248" s="126">
        <f t="shared" si="258"/>
        <v>140823.35666666669</v>
      </c>
      <c r="DQ248" s="126">
        <f t="shared" si="259"/>
        <v>0</v>
      </c>
      <c r="DR248" s="126">
        <f t="shared" si="260"/>
        <v>0</v>
      </c>
      <c r="DS248" s="126">
        <f t="shared" si="261"/>
        <v>0</v>
      </c>
      <c r="DT248" s="126">
        <f t="shared" si="262"/>
        <v>0</v>
      </c>
      <c r="DU248" s="126">
        <f t="shared" si="263"/>
        <v>153625.48000000001</v>
      </c>
      <c r="DV248" s="126">
        <f t="shared" si="264"/>
        <v>0</v>
      </c>
      <c r="DW248" s="126">
        <f t="shared" si="265"/>
        <v>0</v>
      </c>
    </row>
    <row r="249" spans="1:127" customFormat="1" ht="15" customHeight="1" x14ac:dyDescent="0.2">
      <c r="A249" s="180" t="s">
        <v>594</v>
      </c>
      <c r="B249" s="180" t="s">
        <v>592</v>
      </c>
      <c r="C249" s="180" t="s">
        <v>173</v>
      </c>
      <c r="D249" s="180" t="s">
        <v>265</v>
      </c>
      <c r="E249" s="180">
        <v>1</v>
      </c>
      <c r="F249" s="180">
        <v>195999.08</v>
      </c>
      <c r="G249" s="179">
        <v>195999.08</v>
      </c>
      <c r="H249" s="179">
        <v>195999.07999999996</v>
      </c>
      <c r="I249" s="153" t="s">
        <v>928</v>
      </c>
      <c r="J249" s="151" t="s">
        <v>140</v>
      </c>
      <c r="K249" s="151">
        <v>8.3333333333333329E-2</v>
      </c>
      <c r="L249" s="151">
        <v>8.3333333333333329E-2</v>
      </c>
      <c r="M249" s="151">
        <v>8.3333333333333329E-2</v>
      </c>
      <c r="N249" s="151">
        <v>8.3333333333333329E-2</v>
      </c>
      <c r="O249" s="151">
        <v>8.3333333333333329E-2</v>
      </c>
      <c r="P249" s="151">
        <v>8.3333333333333329E-2</v>
      </c>
      <c r="Q249" s="151">
        <v>8.3333333333333329E-2</v>
      </c>
      <c r="R249" s="151">
        <v>8.3333333333333329E-2</v>
      </c>
      <c r="S249" s="151">
        <v>8.3333333333333329E-2</v>
      </c>
      <c r="T249" s="151">
        <v>8.3333333333333329E-2</v>
      </c>
      <c r="U249" s="151">
        <v>8.3333333333333329E-2</v>
      </c>
      <c r="V249" s="151">
        <v>8.3333333333333329E-2</v>
      </c>
      <c r="W249" s="152">
        <v>1</v>
      </c>
      <c r="X249" s="157">
        <v>16333.256666666664</v>
      </c>
      <c r="Y249" s="157">
        <v>16333.256666666664</v>
      </c>
      <c r="Z249" s="157">
        <v>16333.256666666664</v>
      </c>
      <c r="AA249" s="157">
        <v>16333.256666666664</v>
      </c>
      <c r="AB249" s="157">
        <v>16333.256666666664</v>
      </c>
      <c r="AC249" s="157">
        <v>16333.256666666664</v>
      </c>
      <c r="AD249" s="157">
        <v>16333.256666666664</v>
      </c>
      <c r="AE249" s="157">
        <v>16333.256666666664</v>
      </c>
      <c r="AF249" s="157">
        <v>16333.256666666664</v>
      </c>
      <c r="AG249" s="157">
        <v>16333.256666666664</v>
      </c>
      <c r="AH249" s="157">
        <v>16333.256666666664</v>
      </c>
      <c r="AI249" s="157">
        <v>16333.256666666664</v>
      </c>
      <c r="AJ249" s="151"/>
      <c r="AK249" s="151"/>
      <c r="AL249" s="151"/>
      <c r="AM249" s="151">
        <v>1</v>
      </c>
      <c r="AN249" s="151"/>
      <c r="AO249" s="151"/>
      <c r="AP249" s="151"/>
      <c r="AQ249" s="151"/>
      <c r="AR249" s="151"/>
      <c r="AS249" s="152">
        <v>1</v>
      </c>
      <c r="AT249" s="159">
        <v>0</v>
      </c>
      <c r="AU249" s="159">
        <v>0</v>
      </c>
      <c r="AV249" s="159">
        <v>0</v>
      </c>
      <c r="AW249" s="159">
        <v>195999.08</v>
      </c>
      <c r="AX249" s="159">
        <v>0</v>
      </c>
      <c r="AY249" s="159">
        <v>0</v>
      </c>
      <c r="AZ249" s="159">
        <v>0</v>
      </c>
      <c r="BA249" s="159">
        <v>0</v>
      </c>
      <c r="BB249" s="159">
        <v>0</v>
      </c>
      <c r="BC249" s="159">
        <v>195999.08</v>
      </c>
      <c r="BD249" s="160">
        <v>0</v>
      </c>
      <c r="BE249" s="160">
        <v>0</v>
      </c>
      <c r="BF249" s="160">
        <v>195999.08</v>
      </c>
      <c r="BG249" s="160">
        <v>0</v>
      </c>
      <c r="BH249" s="160">
        <v>0</v>
      </c>
      <c r="BI249" s="151">
        <v>70615800</v>
      </c>
      <c r="BJ249" s="122" t="s">
        <v>860</v>
      </c>
      <c r="BK249" s="145">
        <f>+IF('FEUILLE 1'!$BJ249="",SUMIFS('FEUILLE 2'!$P:$P,'FEUILLE 2'!$C:$C,"FAC",'FEUILLE 2'!$K:$K,'FEUILLE 1'!$J249),SUMIFS('FEUILLE 2'!$P:$P,'FEUILLE 2'!$C:$C,"FAC",'FEUILLE 2'!$K:$K,'FEUILLE 1'!$J249,'FEUILLE 2'!$B:$B,'FEUILLE 1'!$BJ249))</f>
        <v>49411.79</v>
      </c>
      <c r="BL249" s="145">
        <f t="shared" si="281"/>
        <v>412.02000000001135</v>
      </c>
      <c r="BM249" s="145"/>
      <c r="BN249" s="145"/>
      <c r="BO249" s="145">
        <f t="shared" ref="BO249:BO252" si="282">IF(-SUM(BZ249:CD249)-(BK249+BM249+BN249)&lt;0,0,-SUM(BZ249:CD249)-(BK249+BM249+BN249))</f>
        <v>0</v>
      </c>
      <c r="BP249" s="126">
        <f t="shared" si="206"/>
        <v>0</v>
      </c>
      <c r="BQ249" s="126">
        <f t="shared" si="207"/>
        <v>0</v>
      </c>
      <c r="BR249" s="126">
        <f t="shared" si="208"/>
        <v>16333.256666666664</v>
      </c>
      <c r="BS249" s="126">
        <f t="shared" si="209"/>
        <v>0</v>
      </c>
      <c r="BT249" s="126">
        <f t="shared" si="210"/>
        <v>0</v>
      </c>
      <c r="BU249" s="126">
        <f t="shared" si="211"/>
        <v>0</v>
      </c>
      <c r="BV249" s="126">
        <f t="shared" si="212"/>
        <v>0</v>
      </c>
      <c r="BW249" s="126">
        <f t="shared" si="213"/>
        <v>32666.513333333329</v>
      </c>
      <c r="BX249" s="126">
        <f t="shared" si="214"/>
        <v>0</v>
      </c>
      <c r="BY249" s="126">
        <f t="shared" si="215"/>
        <v>0</v>
      </c>
      <c r="BZ249" s="126">
        <f t="shared" si="216"/>
        <v>0</v>
      </c>
      <c r="CA249" s="126">
        <f t="shared" si="217"/>
        <v>0</v>
      </c>
      <c r="CB249" s="126">
        <f t="shared" si="218"/>
        <v>48999.76999999999</v>
      </c>
      <c r="CC249" s="126">
        <f t="shared" si="219"/>
        <v>0</v>
      </c>
      <c r="CD249" s="126">
        <f t="shared" si="220"/>
        <v>0</v>
      </c>
      <c r="CE249" s="126">
        <f t="shared" si="221"/>
        <v>0</v>
      </c>
      <c r="CF249" s="126">
        <f t="shared" si="222"/>
        <v>0</v>
      </c>
      <c r="CG249" s="126">
        <f t="shared" si="223"/>
        <v>65333.026666666658</v>
      </c>
      <c r="CH249" s="126">
        <f t="shared" si="224"/>
        <v>0</v>
      </c>
      <c r="CI249" s="126">
        <f t="shared" si="225"/>
        <v>0</v>
      </c>
      <c r="CJ249" s="126">
        <f t="shared" si="226"/>
        <v>0</v>
      </c>
      <c r="CK249" s="126">
        <f t="shared" si="227"/>
        <v>0</v>
      </c>
      <c r="CL249" s="126">
        <f t="shared" si="228"/>
        <v>81666.283333333326</v>
      </c>
      <c r="CM249" s="126">
        <f t="shared" si="229"/>
        <v>0</v>
      </c>
      <c r="CN249" s="126">
        <f t="shared" si="230"/>
        <v>0</v>
      </c>
      <c r="CO249" s="126">
        <f t="shared" si="231"/>
        <v>0</v>
      </c>
      <c r="CP249" s="126">
        <f t="shared" si="232"/>
        <v>0</v>
      </c>
      <c r="CQ249" s="126">
        <f t="shared" si="233"/>
        <v>97999.54</v>
      </c>
      <c r="CR249" s="126">
        <f t="shared" si="234"/>
        <v>0</v>
      </c>
      <c r="CS249" s="126">
        <f t="shared" si="235"/>
        <v>0</v>
      </c>
      <c r="CT249" s="126">
        <f t="shared" si="236"/>
        <v>0</v>
      </c>
      <c r="CU249" s="126">
        <f t="shared" si="237"/>
        <v>0</v>
      </c>
      <c r="CV249" s="126">
        <f t="shared" si="238"/>
        <v>114332.79666666666</v>
      </c>
      <c r="CW249" s="126">
        <f t="shared" si="239"/>
        <v>0</v>
      </c>
      <c r="CX249" s="126">
        <f t="shared" si="240"/>
        <v>0</v>
      </c>
      <c r="CY249" s="126">
        <f t="shared" si="241"/>
        <v>0</v>
      </c>
      <c r="CZ249" s="126">
        <f t="shared" si="242"/>
        <v>0</v>
      </c>
      <c r="DA249" s="126">
        <f t="shared" si="243"/>
        <v>130666.05333333333</v>
      </c>
      <c r="DB249" s="126">
        <f t="shared" si="244"/>
        <v>0</v>
      </c>
      <c r="DC249" s="126">
        <f t="shared" si="245"/>
        <v>0</v>
      </c>
      <c r="DD249" s="126">
        <f t="shared" si="246"/>
        <v>0</v>
      </c>
      <c r="DE249" s="126">
        <f t="shared" si="247"/>
        <v>0</v>
      </c>
      <c r="DF249" s="126">
        <f t="shared" si="248"/>
        <v>146999.31</v>
      </c>
      <c r="DG249" s="126">
        <f t="shared" si="249"/>
        <v>0</v>
      </c>
      <c r="DH249" s="126">
        <f t="shared" si="250"/>
        <v>0</v>
      </c>
      <c r="DI249" s="126">
        <f t="shared" si="251"/>
        <v>0</v>
      </c>
      <c r="DJ249" s="126">
        <f t="shared" si="252"/>
        <v>0</v>
      </c>
      <c r="DK249" s="126">
        <f t="shared" si="253"/>
        <v>163332.56666666665</v>
      </c>
      <c r="DL249" s="126">
        <f t="shared" si="254"/>
        <v>0</v>
      </c>
      <c r="DM249" s="126">
        <f t="shared" si="255"/>
        <v>0</v>
      </c>
      <c r="DN249" s="126">
        <f t="shared" si="256"/>
        <v>0</v>
      </c>
      <c r="DO249" s="126">
        <f t="shared" si="257"/>
        <v>0</v>
      </c>
      <c r="DP249" s="126">
        <f t="shared" si="258"/>
        <v>179665.8233333333</v>
      </c>
      <c r="DQ249" s="126">
        <f t="shared" si="259"/>
        <v>0</v>
      </c>
      <c r="DR249" s="126">
        <f t="shared" si="260"/>
        <v>0</v>
      </c>
      <c r="DS249" s="126">
        <f t="shared" si="261"/>
        <v>0</v>
      </c>
      <c r="DT249" s="126">
        <f t="shared" si="262"/>
        <v>0</v>
      </c>
      <c r="DU249" s="126">
        <f t="shared" si="263"/>
        <v>195999.07999999996</v>
      </c>
      <c r="DV249" s="126">
        <f t="shared" si="264"/>
        <v>0</v>
      </c>
      <c r="DW249" s="126">
        <f t="shared" si="265"/>
        <v>0</v>
      </c>
    </row>
    <row r="250" spans="1:127" customFormat="1" ht="15" customHeight="1" x14ac:dyDescent="0.2">
      <c r="A250" s="180" t="s">
        <v>595</v>
      </c>
      <c r="B250" s="180" t="s">
        <v>592</v>
      </c>
      <c r="C250" s="180" t="s">
        <v>173</v>
      </c>
      <c r="D250" s="180" t="s">
        <v>265</v>
      </c>
      <c r="E250" s="180">
        <v>1</v>
      </c>
      <c r="F250" s="180">
        <v>51833.2</v>
      </c>
      <c r="G250" s="179">
        <v>51833.2</v>
      </c>
      <c r="H250" s="179">
        <v>51833.200000000004</v>
      </c>
      <c r="I250" s="153"/>
      <c r="J250" s="151" t="s">
        <v>140</v>
      </c>
      <c r="K250" s="151">
        <v>8.3333333333333329E-2</v>
      </c>
      <c r="L250" s="151">
        <v>8.3333333333333329E-2</v>
      </c>
      <c r="M250" s="151">
        <v>8.3333333333333329E-2</v>
      </c>
      <c r="N250" s="151">
        <v>8.3333333333333329E-2</v>
      </c>
      <c r="O250" s="151">
        <v>8.3333333333333329E-2</v>
      </c>
      <c r="P250" s="151">
        <v>8.3333333333333329E-2</v>
      </c>
      <c r="Q250" s="151">
        <v>8.3333333333333329E-2</v>
      </c>
      <c r="R250" s="151">
        <v>8.3333333333333329E-2</v>
      </c>
      <c r="S250" s="151">
        <v>8.3333333333333329E-2</v>
      </c>
      <c r="T250" s="151">
        <v>8.3333333333333329E-2</v>
      </c>
      <c r="U250" s="151">
        <v>8.3333333333333329E-2</v>
      </c>
      <c r="V250" s="151">
        <v>8.3333333333333329E-2</v>
      </c>
      <c r="W250" s="152">
        <v>1</v>
      </c>
      <c r="X250" s="157">
        <v>4319.4333333333325</v>
      </c>
      <c r="Y250" s="157">
        <v>4319.4333333333325</v>
      </c>
      <c r="Z250" s="157">
        <v>4319.4333333333325</v>
      </c>
      <c r="AA250" s="157">
        <v>4319.4333333333325</v>
      </c>
      <c r="AB250" s="157">
        <v>4319.4333333333325</v>
      </c>
      <c r="AC250" s="157">
        <v>4319.4333333333325</v>
      </c>
      <c r="AD250" s="157">
        <v>4319.4333333333325</v>
      </c>
      <c r="AE250" s="157">
        <v>4319.4333333333325</v>
      </c>
      <c r="AF250" s="157">
        <v>4319.4333333333325</v>
      </c>
      <c r="AG250" s="157">
        <v>4319.4333333333325</v>
      </c>
      <c r="AH250" s="157">
        <v>4319.4333333333325</v>
      </c>
      <c r="AI250" s="157">
        <v>4319.4333333333325</v>
      </c>
      <c r="AJ250" s="151"/>
      <c r="AK250" s="151"/>
      <c r="AL250" s="151"/>
      <c r="AM250" s="151"/>
      <c r="AN250" s="151">
        <v>1</v>
      </c>
      <c r="AO250" s="151"/>
      <c r="AP250" s="151"/>
      <c r="AQ250" s="151"/>
      <c r="AR250" s="151"/>
      <c r="AS250" s="152">
        <v>1</v>
      </c>
      <c r="AT250" s="159">
        <v>0</v>
      </c>
      <c r="AU250" s="159">
        <v>0</v>
      </c>
      <c r="AV250" s="159">
        <v>0</v>
      </c>
      <c r="AW250" s="159">
        <v>0</v>
      </c>
      <c r="AX250" s="159">
        <v>51833.2</v>
      </c>
      <c r="AY250" s="159">
        <v>0</v>
      </c>
      <c r="AZ250" s="159">
        <v>0</v>
      </c>
      <c r="BA250" s="159">
        <v>0</v>
      </c>
      <c r="BB250" s="159">
        <v>0</v>
      </c>
      <c r="BC250" s="159">
        <v>51833.2</v>
      </c>
      <c r="BD250" s="160">
        <v>0</v>
      </c>
      <c r="BE250" s="160">
        <v>0</v>
      </c>
      <c r="BF250" s="160">
        <v>51833.2</v>
      </c>
      <c r="BG250" s="160">
        <v>0</v>
      </c>
      <c r="BH250" s="160">
        <v>0</v>
      </c>
      <c r="BI250" s="151">
        <v>70615800</v>
      </c>
      <c r="BJ250" s="122" t="s">
        <v>868</v>
      </c>
      <c r="BK250" s="145">
        <f>+IF('FEUILLE 1'!$BJ250="",SUMIFS('FEUILLE 2'!$P:$P,'FEUILLE 2'!$C:$C,"FAC",'FEUILLE 2'!$K:$K,'FEUILLE 1'!$J250),SUMIFS('FEUILLE 2'!$P:$P,'FEUILLE 2'!$C:$C,"FAC",'FEUILLE 2'!$K:$K,'FEUILLE 1'!$J250,'FEUILLE 2'!$B:$B,'FEUILLE 1'!$BJ250))</f>
        <v>0</v>
      </c>
      <c r="BL250" s="145">
        <f t="shared" si="281"/>
        <v>-12958.299999999997</v>
      </c>
      <c r="BM250" s="145"/>
      <c r="BN250" s="145"/>
      <c r="BO250" s="145">
        <f>+BL250</f>
        <v>-12958.299999999997</v>
      </c>
      <c r="BP250" s="126">
        <f t="shared" si="206"/>
        <v>0</v>
      </c>
      <c r="BQ250" s="126">
        <f t="shared" si="207"/>
        <v>0</v>
      </c>
      <c r="BR250" s="126">
        <f t="shared" si="208"/>
        <v>4319.4333333333325</v>
      </c>
      <c r="BS250" s="126">
        <f t="shared" si="209"/>
        <v>0</v>
      </c>
      <c r="BT250" s="126">
        <f t="shared" si="210"/>
        <v>0</v>
      </c>
      <c r="BU250" s="126">
        <f t="shared" si="211"/>
        <v>0</v>
      </c>
      <c r="BV250" s="126">
        <f t="shared" si="212"/>
        <v>0</v>
      </c>
      <c r="BW250" s="126">
        <f t="shared" si="213"/>
        <v>8638.866666666665</v>
      </c>
      <c r="BX250" s="126">
        <f t="shared" si="214"/>
        <v>0</v>
      </c>
      <c r="BY250" s="126">
        <f t="shared" si="215"/>
        <v>0</v>
      </c>
      <c r="BZ250" s="126">
        <f t="shared" si="216"/>
        <v>0</v>
      </c>
      <c r="CA250" s="126">
        <f t="shared" si="217"/>
        <v>0</v>
      </c>
      <c r="CB250" s="126">
        <f t="shared" si="218"/>
        <v>12958.299999999997</v>
      </c>
      <c r="CC250" s="126">
        <f t="shared" si="219"/>
        <v>0</v>
      </c>
      <c r="CD250" s="126">
        <f t="shared" si="220"/>
        <v>0</v>
      </c>
      <c r="CE250" s="126">
        <f t="shared" si="221"/>
        <v>0</v>
      </c>
      <c r="CF250" s="126">
        <f t="shared" si="222"/>
        <v>0</v>
      </c>
      <c r="CG250" s="126">
        <f t="shared" si="223"/>
        <v>17277.73333333333</v>
      </c>
      <c r="CH250" s="126">
        <f t="shared" si="224"/>
        <v>0</v>
      </c>
      <c r="CI250" s="126">
        <f t="shared" si="225"/>
        <v>0</v>
      </c>
      <c r="CJ250" s="126">
        <f t="shared" si="226"/>
        <v>0</v>
      </c>
      <c r="CK250" s="126">
        <f t="shared" si="227"/>
        <v>0</v>
      </c>
      <c r="CL250" s="126">
        <f t="shared" si="228"/>
        <v>21597.166666666664</v>
      </c>
      <c r="CM250" s="126">
        <f t="shared" si="229"/>
        <v>0</v>
      </c>
      <c r="CN250" s="126">
        <f t="shared" si="230"/>
        <v>0</v>
      </c>
      <c r="CO250" s="126">
        <f t="shared" si="231"/>
        <v>0</v>
      </c>
      <c r="CP250" s="126">
        <f t="shared" si="232"/>
        <v>0</v>
      </c>
      <c r="CQ250" s="126">
        <f t="shared" si="233"/>
        <v>25916.6</v>
      </c>
      <c r="CR250" s="126">
        <f t="shared" si="234"/>
        <v>0</v>
      </c>
      <c r="CS250" s="126">
        <f t="shared" si="235"/>
        <v>0</v>
      </c>
      <c r="CT250" s="126">
        <f t="shared" si="236"/>
        <v>0</v>
      </c>
      <c r="CU250" s="126">
        <f t="shared" si="237"/>
        <v>0</v>
      </c>
      <c r="CV250" s="126">
        <f t="shared" si="238"/>
        <v>30236.033333333333</v>
      </c>
      <c r="CW250" s="126">
        <f t="shared" si="239"/>
        <v>0</v>
      </c>
      <c r="CX250" s="126">
        <f t="shared" si="240"/>
        <v>0</v>
      </c>
      <c r="CY250" s="126">
        <f t="shared" si="241"/>
        <v>0</v>
      </c>
      <c r="CZ250" s="126">
        <f t="shared" si="242"/>
        <v>0</v>
      </c>
      <c r="DA250" s="126">
        <f t="shared" si="243"/>
        <v>34555.466666666667</v>
      </c>
      <c r="DB250" s="126">
        <f t="shared" si="244"/>
        <v>0</v>
      </c>
      <c r="DC250" s="126">
        <f t="shared" si="245"/>
        <v>0</v>
      </c>
      <c r="DD250" s="126">
        <f t="shared" si="246"/>
        <v>0</v>
      </c>
      <c r="DE250" s="126">
        <f t="shared" si="247"/>
        <v>0</v>
      </c>
      <c r="DF250" s="126">
        <f t="shared" si="248"/>
        <v>38874.9</v>
      </c>
      <c r="DG250" s="126">
        <f t="shared" si="249"/>
        <v>0</v>
      </c>
      <c r="DH250" s="126">
        <f t="shared" si="250"/>
        <v>0</v>
      </c>
      <c r="DI250" s="126">
        <f t="shared" si="251"/>
        <v>0</v>
      </c>
      <c r="DJ250" s="126">
        <f t="shared" si="252"/>
        <v>0</v>
      </c>
      <c r="DK250" s="126">
        <f t="shared" si="253"/>
        <v>43194.333333333336</v>
      </c>
      <c r="DL250" s="126">
        <f t="shared" si="254"/>
        <v>0</v>
      </c>
      <c r="DM250" s="126">
        <f t="shared" si="255"/>
        <v>0</v>
      </c>
      <c r="DN250" s="126">
        <f t="shared" si="256"/>
        <v>0</v>
      </c>
      <c r="DO250" s="126">
        <f t="shared" si="257"/>
        <v>0</v>
      </c>
      <c r="DP250" s="126">
        <f t="shared" si="258"/>
        <v>47513.76666666667</v>
      </c>
      <c r="DQ250" s="126">
        <f t="shared" si="259"/>
        <v>0</v>
      </c>
      <c r="DR250" s="126">
        <f t="shared" si="260"/>
        <v>0</v>
      </c>
      <c r="DS250" s="126">
        <f t="shared" si="261"/>
        <v>0</v>
      </c>
      <c r="DT250" s="126">
        <f t="shared" si="262"/>
        <v>0</v>
      </c>
      <c r="DU250" s="126">
        <f t="shared" si="263"/>
        <v>51833.200000000004</v>
      </c>
      <c r="DV250" s="126">
        <f t="shared" si="264"/>
        <v>0</v>
      </c>
      <c r="DW250" s="126">
        <f t="shared" si="265"/>
        <v>0</v>
      </c>
    </row>
    <row r="251" spans="1:127" customFormat="1" ht="15" customHeight="1" x14ac:dyDescent="0.2">
      <c r="A251" s="180" t="s">
        <v>596</v>
      </c>
      <c r="B251" s="180" t="s">
        <v>592</v>
      </c>
      <c r="C251" s="180" t="s">
        <v>173</v>
      </c>
      <c r="D251" s="180" t="s">
        <v>265</v>
      </c>
      <c r="E251" s="180">
        <v>1</v>
      </c>
      <c r="F251" s="180">
        <v>1128</v>
      </c>
      <c r="G251" s="179">
        <v>1128</v>
      </c>
      <c r="H251" s="179">
        <v>1128</v>
      </c>
      <c r="I251" s="153" t="s">
        <v>928</v>
      </c>
      <c r="J251" s="151" t="s">
        <v>140</v>
      </c>
      <c r="K251" s="151">
        <v>8.3333333333333329E-2</v>
      </c>
      <c r="L251" s="151">
        <v>8.3333333333333329E-2</v>
      </c>
      <c r="M251" s="151">
        <v>8.3333333333333329E-2</v>
      </c>
      <c r="N251" s="151">
        <v>8.3333333333333329E-2</v>
      </c>
      <c r="O251" s="151">
        <v>8.3333333333333329E-2</v>
      </c>
      <c r="P251" s="151">
        <v>8.3333333333333329E-2</v>
      </c>
      <c r="Q251" s="151">
        <v>8.3333333333333329E-2</v>
      </c>
      <c r="R251" s="151">
        <v>8.3333333333333329E-2</v>
      </c>
      <c r="S251" s="151">
        <v>8.3333333333333329E-2</v>
      </c>
      <c r="T251" s="151">
        <v>8.3333333333333329E-2</v>
      </c>
      <c r="U251" s="151">
        <v>8.3333333333333329E-2</v>
      </c>
      <c r="V251" s="151">
        <v>8.3333333333333329E-2</v>
      </c>
      <c r="W251" s="152">
        <v>1</v>
      </c>
      <c r="X251" s="157">
        <v>94</v>
      </c>
      <c r="Y251" s="157">
        <v>94</v>
      </c>
      <c r="Z251" s="157">
        <v>94</v>
      </c>
      <c r="AA251" s="157">
        <v>94</v>
      </c>
      <c r="AB251" s="157">
        <v>94</v>
      </c>
      <c r="AC251" s="157">
        <v>94</v>
      </c>
      <c r="AD251" s="157">
        <v>94</v>
      </c>
      <c r="AE251" s="157">
        <v>94</v>
      </c>
      <c r="AF251" s="157">
        <v>94</v>
      </c>
      <c r="AG251" s="157">
        <v>94</v>
      </c>
      <c r="AH251" s="157">
        <v>94</v>
      </c>
      <c r="AI251" s="157">
        <v>94</v>
      </c>
      <c r="AJ251" s="151"/>
      <c r="AK251" s="151"/>
      <c r="AL251" s="151"/>
      <c r="AM251" s="151"/>
      <c r="AN251" s="151"/>
      <c r="AO251" s="151"/>
      <c r="AP251" s="151">
        <v>1</v>
      </c>
      <c r="AQ251" s="151"/>
      <c r="AR251" s="151"/>
      <c r="AS251" s="152">
        <v>1</v>
      </c>
      <c r="AT251" s="159">
        <v>0</v>
      </c>
      <c r="AU251" s="159">
        <v>0</v>
      </c>
      <c r="AV251" s="159">
        <v>0</v>
      </c>
      <c r="AW251" s="159">
        <v>0</v>
      </c>
      <c r="AX251" s="159">
        <v>0</v>
      </c>
      <c r="AY251" s="159">
        <v>0</v>
      </c>
      <c r="AZ251" s="159">
        <v>1128</v>
      </c>
      <c r="BA251" s="159">
        <v>0</v>
      </c>
      <c r="BB251" s="159">
        <v>0</v>
      </c>
      <c r="BC251" s="159">
        <v>1128</v>
      </c>
      <c r="BD251" s="160">
        <v>0</v>
      </c>
      <c r="BE251" s="160">
        <v>0</v>
      </c>
      <c r="BF251" s="160">
        <v>1128</v>
      </c>
      <c r="BG251" s="160">
        <v>0</v>
      </c>
      <c r="BH251" s="160">
        <v>0</v>
      </c>
      <c r="BI251" s="151">
        <v>70615800</v>
      </c>
      <c r="BJ251" s="122" t="s">
        <v>943</v>
      </c>
      <c r="BK251" s="145">
        <f>+IF('FEUILLE 1'!$BJ251="",SUMIFS('FEUILLE 2'!$P:$P,'FEUILLE 2'!$C:$C,"FAC",'FEUILLE 2'!$K:$K,'FEUILLE 1'!$J251),SUMIFS('FEUILLE 2'!$P:$P,'FEUILLE 2'!$C:$C,"FAC",'FEUILLE 2'!$K:$K,'FEUILLE 1'!$J251,'FEUILLE 2'!$B:$B,'FEUILLE 1'!$BJ251))</f>
        <v>0</v>
      </c>
      <c r="BL251" s="145">
        <f t="shared" si="281"/>
        <v>-282</v>
      </c>
      <c r="BM251" s="145"/>
      <c r="BN251" s="145"/>
      <c r="BO251" s="145">
        <f t="shared" si="282"/>
        <v>0</v>
      </c>
      <c r="BP251" s="126">
        <f t="shared" si="206"/>
        <v>0</v>
      </c>
      <c r="BQ251" s="126">
        <f t="shared" si="207"/>
        <v>0</v>
      </c>
      <c r="BR251" s="126">
        <f t="shared" si="208"/>
        <v>94</v>
      </c>
      <c r="BS251" s="126">
        <f t="shared" si="209"/>
        <v>0</v>
      </c>
      <c r="BT251" s="126">
        <f t="shared" si="210"/>
        <v>0</v>
      </c>
      <c r="BU251" s="126">
        <f t="shared" si="211"/>
        <v>0</v>
      </c>
      <c r="BV251" s="126">
        <f t="shared" si="212"/>
        <v>0</v>
      </c>
      <c r="BW251" s="126">
        <f t="shared" si="213"/>
        <v>188</v>
      </c>
      <c r="BX251" s="126">
        <f t="shared" si="214"/>
        <v>0</v>
      </c>
      <c r="BY251" s="126">
        <f t="shared" si="215"/>
        <v>0</v>
      </c>
      <c r="BZ251" s="126">
        <f t="shared" si="216"/>
        <v>0</v>
      </c>
      <c r="CA251" s="126">
        <f t="shared" si="217"/>
        <v>0</v>
      </c>
      <c r="CB251" s="126">
        <f t="shared" si="218"/>
        <v>282</v>
      </c>
      <c r="CC251" s="126">
        <f t="shared" si="219"/>
        <v>0</v>
      </c>
      <c r="CD251" s="126">
        <f t="shared" si="220"/>
        <v>0</v>
      </c>
      <c r="CE251" s="126">
        <f t="shared" si="221"/>
        <v>0</v>
      </c>
      <c r="CF251" s="126">
        <f t="shared" si="222"/>
        <v>0</v>
      </c>
      <c r="CG251" s="126">
        <f t="shared" si="223"/>
        <v>376</v>
      </c>
      <c r="CH251" s="126">
        <f t="shared" si="224"/>
        <v>0</v>
      </c>
      <c r="CI251" s="126">
        <f t="shared" si="225"/>
        <v>0</v>
      </c>
      <c r="CJ251" s="126">
        <f t="shared" si="226"/>
        <v>0</v>
      </c>
      <c r="CK251" s="126">
        <f t="shared" si="227"/>
        <v>0</v>
      </c>
      <c r="CL251" s="126">
        <f t="shared" si="228"/>
        <v>470</v>
      </c>
      <c r="CM251" s="126">
        <f t="shared" si="229"/>
        <v>0</v>
      </c>
      <c r="CN251" s="126">
        <f t="shared" si="230"/>
        <v>0</v>
      </c>
      <c r="CO251" s="126">
        <f t="shared" si="231"/>
        <v>0</v>
      </c>
      <c r="CP251" s="126">
        <f t="shared" si="232"/>
        <v>0</v>
      </c>
      <c r="CQ251" s="126">
        <f t="shared" si="233"/>
        <v>564</v>
      </c>
      <c r="CR251" s="126">
        <f t="shared" si="234"/>
        <v>0</v>
      </c>
      <c r="CS251" s="126">
        <f t="shared" si="235"/>
        <v>0</v>
      </c>
      <c r="CT251" s="126">
        <f t="shared" si="236"/>
        <v>0</v>
      </c>
      <c r="CU251" s="126">
        <f t="shared" si="237"/>
        <v>0</v>
      </c>
      <c r="CV251" s="126">
        <f t="shared" si="238"/>
        <v>658</v>
      </c>
      <c r="CW251" s="126">
        <f t="shared" si="239"/>
        <v>0</v>
      </c>
      <c r="CX251" s="126">
        <f t="shared" si="240"/>
        <v>0</v>
      </c>
      <c r="CY251" s="126">
        <f t="shared" si="241"/>
        <v>0</v>
      </c>
      <c r="CZ251" s="126">
        <f t="shared" si="242"/>
        <v>0</v>
      </c>
      <c r="DA251" s="126">
        <f t="shared" si="243"/>
        <v>752</v>
      </c>
      <c r="DB251" s="126">
        <f t="shared" si="244"/>
        <v>0</v>
      </c>
      <c r="DC251" s="126">
        <f t="shared" si="245"/>
        <v>0</v>
      </c>
      <c r="DD251" s="126">
        <f t="shared" si="246"/>
        <v>0</v>
      </c>
      <c r="DE251" s="126">
        <f t="shared" si="247"/>
        <v>0</v>
      </c>
      <c r="DF251" s="126">
        <f t="shared" si="248"/>
        <v>846</v>
      </c>
      <c r="DG251" s="126">
        <f t="shared" si="249"/>
        <v>0</v>
      </c>
      <c r="DH251" s="126">
        <f t="shared" si="250"/>
        <v>0</v>
      </c>
      <c r="DI251" s="126">
        <f t="shared" si="251"/>
        <v>0</v>
      </c>
      <c r="DJ251" s="126">
        <f t="shared" si="252"/>
        <v>0</v>
      </c>
      <c r="DK251" s="126">
        <f t="shared" si="253"/>
        <v>940</v>
      </c>
      <c r="DL251" s="126">
        <f t="shared" si="254"/>
        <v>0</v>
      </c>
      <c r="DM251" s="126">
        <f t="shared" si="255"/>
        <v>0</v>
      </c>
      <c r="DN251" s="126">
        <f t="shared" si="256"/>
        <v>0</v>
      </c>
      <c r="DO251" s="126">
        <f t="shared" si="257"/>
        <v>0</v>
      </c>
      <c r="DP251" s="126">
        <f t="shared" si="258"/>
        <v>1034</v>
      </c>
      <c r="DQ251" s="126">
        <f t="shared" si="259"/>
        <v>0</v>
      </c>
      <c r="DR251" s="126">
        <f t="shared" si="260"/>
        <v>0</v>
      </c>
      <c r="DS251" s="126">
        <f t="shared" si="261"/>
        <v>0</v>
      </c>
      <c r="DT251" s="126">
        <f t="shared" si="262"/>
        <v>0</v>
      </c>
      <c r="DU251" s="126">
        <f t="shared" si="263"/>
        <v>1128</v>
      </c>
      <c r="DV251" s="126">
        <f t="shared" si="264"/>
        <v>0</v>
      </c>
      <c r="DW251" s="126">
        <f t="shared" si="265"/>
        <v>0</v>
      </c>
    </row>
    <row r="252" spans="1:127" customFormat="1" ht="15" customHeight="1" x14ac:dyDescent="0.2">
      <c r="A252" s="180" t="s">
        <v>597</v>
      </c>
      <c r="B252" s="180" t="s">
        <v>592</v>
      </c>
      <c r="C252" s="180" t="s">
        <v>173</v>
      </c>
      <c r="D252" s="180" t="s">
        <v>265</v>
      </c>
      <c r="E252" s="180">
        <v>1</v>
      </c>
      <c r="F252" s="180">
        <v>3659.62</v>
      </c>
      <c r="G252" s="179">
        <v>3659.62</v>
      </c>
      <c r="H252" s="179">
        <v>3659.6199999999994</v>
      </c>
      <c r="I252" s="153" t="s">
        <v>928</v>
      </c>
      <c r="J252" s="151" t="s">
        <v>140</v>
      </c>
      <c r="K252" s="151">
        <v>8.3333333333333329E-2</v>
      </c>
      <c r="L252" s="151">
        <v>8.3333333333333329E-2</v>
      </c>
      <c r="M252" s="151">
        <v>8.3333333333333329E-2</v>
      </c>
      <c r="N252" s="151">
        <v>8.3333333333333329E-2</v>
      </c>
      <c r="O252" s="151">
        <v>8.3333333333333329E-2</v>
      </c>
      <c r="P252" s="151">
        <v>8.3333333333333329E-2</v>
      </c>
      <c r="Q252" s="151">
        <v>8.3333333333333329E-2</v>
      </c>
      <c r="R252" s="151">
        <v>8.3333333333333329E-2</v>
      </c>
      <c r="S252" s="151">
        <v>8.3333333333333329E-2</v>
      </c>
      <c r="T252" s="151">
        <v>8.3333333333333329E-2</v>
      </c>
      <c r="U252" s="151">
        <v>8.3333333333333329E-2</v>
      </c>
      <c r="V252" s="151">
        <v>8.3333333333333329E-2</v>
      </c>
      <c r="W252" s="152">
        <v>1</v>
      </c>
      <c r="X252" s="157">
        <v>304.96833333333331</v>
      </c>
      <c r="Y252" s="157">
        <v>304.96833333333331</v>
      </c>
      <c r="Z252" s="157">
        <v>304.96833333333331</v>
      </c>
      <c r="AA252" s="157">
        <v>304.96833333333331</v>
      </c>
      <c r="AB252" s="157">
        <v>304.96833333333331</v>
      </c>
      <c r="AC252" s="157">
        <v>304.96833333333331</v>
      </c>
      <c r="AD252" s="157">
        <v>304.96833333333331</v>
      </c>
      <c r="AE252" s="157">
        <v>304.96833333333331</v>
      </c>
      <c r="AF252" s="157">
        <v>304.96833333333331</v>
      </c>
      <c r="AG252" s="157">
        <v>304.96833333333331</v>
      </c>
      <c r="AH252" s="157">
        <v>304.96833333333331</v>
      </c>
      <c r="AI252" s="157">
        <v>304.96833333333331</v>
      </c>
      <c r="AJ252" s="151"/>
      <c r="AK252" s="151"/>
      <c r="AL252" s="151"/>
      <c r="AM252" s="151"/>
      <c r="AN252" s="151"/>
      <c r="AO252" s="151"/>
      <c r="AP252" s="151">
        <v>1</v>
      </c>
      <c r="AQ252" s="151"/>
      <c r="AR252" s="151"/>
      <c r="AS252" s="152">
        <v>1</v>
      </c>
      <c r="AT252" s="159">
        <v>0</v>
      </c>
      <c r="AU252" s="159">
        <v>0</v>
      </c>
      <c r="AV252" s="159">
        <v>0</v>
      </c>
      <c r="AW252" s="159">
        <v>0</v>
      </c>
      <c r="AX252" s="159">
        <v>0</v>
      </c>
      <c r="AY252" s="159">
        <v>0</v>
      </c>
      <c r="AZ252" s="159">
        <v>3659.62</v>
      </c>
      <c r="BA252" s="159">
        <v>0</v>
      </c>
      <c r="BB252" s="159">
        <v>0</v>
      </c>
      <c r="BC252" s="159">
        <v>3659.62</v>
      </c>
      <c r="BD252" s="160">
        <v>0</v>
      </c>
      <c r="BE252" s="160">
        <v>0</v>
      </c>
      <c r="BF252" s="160">
        <v>3659.62</v>
      </c>
      <c r="BG252" s="160">
        <v>0</v>
      </c>
      <c r="BH252" s="160">
        <v>0</v>
      </c>
      <c r="BI252" s="151">
        <v>70615800</v>
      </c>
      <c r="BJ252" s="122" t="s">
        <v>944</v>
      </c>
      <c r="BK252" s="145">
        <f>+IF('FEUILLE 1'!$BJ252="",SUMIFS('FEUILLE 2'!$P:$P,'FEUILLE 2'!$C:$C,"FAC",'FEUILLE 2'!$K:$K,'FEUILLE 1'!$J252),SUMIFS('FEUILLE 2'!$P:$P,'FEUILLE 2'!$C:$C,"FAC",'FEUILLE 2'!$K:$K,'FEUILLE 1'!$J252,'FEUILLE 2'!$B:$B,'FEUILLE 1'!$BJ252))</f>
        <v>0</v>
      </c>
      <c r="BL252" s="145">
        <f t="shared" si="281"/>
        <v>-914.90499999999997</v>
      </c>
      <c r="BM252" s="145"/>
      <c r="BN252" s="145"/>
      <c r="BO252" s="145">
        <f t="shared" si="282"/>
        <v>0</v>
      </c>
      <c r="BP252" s="126">
        <f t="shared" si="206"/>
        <v>0</v>
      </c>
      <c r="BQ252" s="126">
        <f t="shared" si="207"/>
        <v>0</v>
      </c>
      <c r="BR252" s="126">
        <f t="shared" si="208"/>
        <v>304.96833333333331</v>
      </c>
      <c r="BS252" s="126">
        <f t="shared" si="209"/>
        <v>0</v>
      </c>
      <c r="BT252" s="126">
        <f t="shared" si="210"/>
        <v>0</v>
      </c>
      <c r="BU252" s="126">
        <f t="shared" si="211"/>
        <v>0</v>
      </c>
      <c r="BV252" s="126">
        <f t="shared" si="212"/>
        <v>0</v>
      </c>
      <c r="BW252" s="126">
        <f t="shared" si="213"/>
        <v>609.93666666666661</v>
      </c>
      <c r="BX252" s="126">
        <f t="shared" si="214"/>
        <v>0</v>
      </c>
      <c r="BY252" s="126">
        <f t="shared" si="215"/>
        <v>0</v>
      </c>
      <c r="BZ252" s="126">
        <f t="shared" si="216"/>
        <v>0</v>
      </c>
      <c r="CA252" s="126">
        <f t="shared" si="217"/>
        <v>0</v>
      </c>
      <c r="CB252" s="126">
        <f t="shared" si="218"/>
        <v>914.90499999999997</v>
      </c>
      <c r="CC252" s="126">
        <f t="shared" si="219"/>
        <v>0</v>
      </c>
      <c r="CD252" s="126">
        <f t="shared" si="220"/>
        <v>0</v>
      </c>
      <c r="CE252" s="126">
        <f t="shared" si="221"/>
        <v>0</v>
      </c>
      <c r="CF252" s="126">
        <f t="shared" si="222"/>
        <v>0</v>
      </c>
      <c r="CG252" s="126">
        <f t="shared" si="223"/>
        <v>1219.8733333333332</v>
      </c>
      <c r="CH252" s="126">
        <f t="shared" si="224"/>
        <v>0</v>
      </c>
      <c r="CI252" s="126">
        <f t="shared" si="225"/>
        <v>0</v>
      </c>
      <c r="CJ252" s="126">
        <f t="shared" si="226"/>
        <v>0</v>
      </c>
      <c r="CK252" s="126">
        <f t="shared" si="227"/>
        <v>0</v>
      </c>
      <c r="CL252" s="126">
        <f t="shared" si="228"/>
        <v>1524.8416666666665</v>
      </c>
      <c r="CM252" s="126">
        <f t="shared" si="229"/>
        <v>0</v>
      </c>
      <c r="CN252" s="126">
        <f t="shared" si="230"/>
        <v>0</v>
      </c>
      <c r="CO252" s="126">
        <f t="shared" si="231"/>
        <v>0</v>
      </c>
      <c r="CP252" s="126">
        <f t="shared" si="232"/>
        <v>0</v>
      </c>
      <c r="CQ252" s="126">
        <f t="shared" si="233"/>
        <v>1829.8099999999997</v>
      </c>
      <c r="CR252" s="126">
        <f t="shared" si="234"/>
        <v>0</v>
      </c>
      <c r="CS252" s="126">
        <f t="shared" si="235"/>
        <v>0</v>
      </c>
      <c r="CT252" s="126">
        <f t="shared" si="236"/>
        <v>0</v>
      </c>
      <c r="CU252" s="126">
        <f t="shared" si="237"/>
        <v>0</v>
      </c>
      <c r="CV252" s="126">
        <f t="shared" si="238"/>
        <v>2134.7783333333332</v>
      </c>
      <c r="CW252" s="126">
        <f t="shared" si="239"/>
        <v>0</v>
      </c>
      <c r="CX252" s="126">
        <f t="shared" si="240"/>
        <v>0</v>
      </c>
      <c r="CY252" s="126">
        <f t="shared" si="241"/>
        <v>0</v>
      </c>
      <c r="CZ252" s="126">
        <f t="shared" si="242"/>
        <v>0</v>
      </c>
      <c r="DA252" s="126">
        <f t="shared" si="243"/>
        <v>2439.7466666666664</v>
      </c>
      <c r="DB252" s="126">
        <f t="shared" si="244"/>
        <v>0</v>
      </c>
      <c r="DC252" s="126">
        <f t="shared" si="245"/>
        <v>0</v>
      </c>
      <c r="DD252" s="126">
        <f t="shared" si="246"/>
        <v>0</v>
      </c>
      <c r="DE252" s="126">
        <f t="shared" si="247"/>
        <v>0</v>
      </c>
      <c r="DF252" s="126">
        <f t="shared" si="248"/>
        <v>2744.7149999999997</v>
      </c>
      <c r="DG252" s="126">
        <f t="shared" si="249"/>
        <v>0</v>
      </c>
      <c r="DH252" s="126">
        <f t="shared" si="250"/>
        <v>0</v>
      </c>
      <c r="DI252" s="126">
        <f t="shared" si="251"/>
        <v>0</v>
      </c>
      <c r="DJ252" s="126">
        <f t="shared" si="252"/>
        <v>0</v>
      </c>
      <c r="DK252" s="126">
        <f t="shared" si="253"/>
        <v>3049.6833333333329</v>
      </c>
      <c r="DL252" s="126">
        <f t="shared" si="254"/>
        <v>0</v>
      </c>
      <c r="DM252" s="126">
        <f t="shared" si="255"/>
        <v>0</v>
      </c>
      <c r="DN252" s="126">
        <f t="shared" si="256"/>
        <v>0</v>
      </c>
      <c r="DO252" s="126">
        <f t="shared" si="257"/>
        <v>0</v>
      </c>
      <c r="DP252" s="126">
        <f t="shared" si="258"/>
        <v>3354.6516666666662</v>
      </c>
      <c r="DQ252" s="126">
        <f t="shared" si="259"/>
        <v>0</v>
      </c>
      <c r="DR252" s="126">
        <f t="shared" si="260"/>
        <v>0</v>
      </c>
      <c r="DS252" s="126">
        <f t="shared" si="261"/>
        <v>0</v>
      </c>
      <c r="DT252" s="126">
        <f t="shared" si="262"/>
        <v>0</v>
      </c>
      <c r="DU252" s="126">
        <f t="shared" si="263"/>
        <v>3659.6199999999994</v>
      </c>
      <c r="DV252" s="126">
        <f t="shared" si="264"/>
        <v>0</v>
      </c>
      <c r="DW252" s="126">
        <f t="shared" si="265"/>
        <v>0</v>
      </c>
    </row>
    <row r="253" spans="1:127" customFormat="1" ht="15" customHeight="1" x14ac:dyDescent="0.2">
      <c r="A253" s="180" t="s">
        <v>598</v>
      </c>
      <c r="B253" s="180" t="s">
        <v>592</v>
      </c>
      <c r="C253" s="180" t="s">
        <v>173</v>
      </c>
      <c r="D253" s="180" t="s">
        <v>265</v>
      </c>
      <c r="E253" s="180">
        <v>1</v>
      </c>
      <c r="F253" s="180">
        <v>3406.9</v>
      </c>
      <c r="G253" s="179">
        <v>3406.9</v>
      </c>
      <c r="H253" s="179">
        <v>3406.8999999999996</v>
      </c>
      <c r="I253" s="153" t="s">
        <v>928</v>
      </c>
      <c r="J253" s="151" t="s">
        <v>140</v>
      </c>
      <c r="K253" s="151">
        <v>8.3333333333333329E-2</v>
      </c>
      <c r="L253" s="151">
        <v>8.3333333333333329E-2</v>
      </c>
      <c r="M253" s="151">
        <v>8.3333333333333329E-2</v>
      </c>
      <c r="N253" s="151">
        <v>8.3333333333333329E-2</v>
      </c>
      <c r="O253" s="151">
        <v>8.3333333333333329E-2</v>
      </c>
      <c r="P253" s="151">
        <v>8.3333333333333329E-2</v>
      </c>
      <c r="Q253" s="151">
        <v>8.3333333333333329E-2</v>
      </c>
      <c r="R253" s="151">
        <v>8.3333333333333329E-2</v>
      </c>
      <c r="S253" s="151">
        <v>8.3333333333333329E-2</v>
      </c>
      <c r="T253" s="151">
        <v>8.3333333333333329E-2</v>
      </c>
      <c r="U253" s="151">
        <v>8.3333333333333329E-2</v>
      </c>
      <c r="V253" s="151">
        <v>8.3333333333333329E-2</v>
      </c>
      <c r="W253" s="152">
        <v>1</v>
      </c>
      <c r="X253" s="157">
        <v>283.9083333333333</v>
      </c>
      <c r="Y253" s="157">
        <v>283.9083333333333</v>
      </c>
      <c r="Z253" s="157">
        <v>283.9083333333333</v>
      </c>
      <c r="AA253" s="157">
        <v>283.9083333333333</v>
      </c>
      <c r="AB253" s="157">
        <v>283.9083333333333</v>
      </c>
      <c r="AC253" s="157">
        <v>283.9083333333333</v>
      </c>
      <c r="AD253" s="157">
        <v>283.9083333333333</v>
      </c>
      <c r="AE253" s="157">
        <v>283.9083333333333</v>
      </c>
      <c r="AF253" s="157">
        <v>283.9083333333333</v>
      </c>
      <c r="AG253" s="157">
        <v>283.9083333333333</v>
      </c>
      <c r="AH253" s="157">
        <v>283.9083333333333</v>
      </c>
      <c r="AI253" s="157">
        <v>283.9083333333333</v>
      </c>
      <c r="AJ253" s="151"/>
      <c r="AK253" s="151"/>
      <c r="AL253" s="151"/>
      <c r="AM253" s="151"/>
      <c r="AN253" s="151"/>
      <c r="AO253" s="151"/>
      <c r="AP253" s="151">
        <v>1</v>
      </c>
      <c r="AQ253" s="151"/>
      <c r="AR253" s="151"/>
      <c r="AS253" s="152">
        <v>1</v>
      </c>
      <c r="AT253" s="159">
        <v>0</v>
      </c>
      <c r="AU253" s="159">
        <v>0</v>
      </c>
      <c r="AV253" s="159">
        <v>0</v>
      </c>
      <c r="AW253" s="159">
        <v>0</v>
      </c>
      <c r="AX253" s="159">
        <v>0</v>
      </c>
      <c r="AY253" s="159">
        <v>0</v>
      </c>
      <c r="AZ253" s="159">
        <v>3406.9</v>
      </c>
      <c r="BA253" s="159">
        <v>0</v>
      </c>
      <c r="BB253" s="159">
        <v>0</v>
      </c>
      <c r="BC253" s="159">
        <v>3406.9</v>
      </c>
      <c r="BD253" s="160">
        <v>0</v>
      </c>
      <c r="BE253" s="160">
        <v>0</v>
      </c>
      <c r="BF253" s="160">
        <v>3406.9</v>
      </c>
      <c r="BG253" s="160">
        <v>0</v>
      </c>
      <c r="BH253" s="160">
        <v>0</v>
      </c>
      <c r="BI253" s="151">
        <v>70615800</v>
      </c>
      <c r="BJ253" s="122" t="s">
        <v>945</v>
      </c>
      <c r="BK253" s="145">
        <f>+IF('FEUILLE 1'!$BJ253="",SUMIFS('FEUILLE 2'!$P:$P,'FEUILLE 2'!$C:$C,"FAC",'FEUILLE 2'!$K:$K,'FEUILLE 1'!$J253),SUMIFS('FEUILLE 2'!$P:$P,'FEUILLE 2'!$C:$C,"FAC",'FEUILLE 2'!$K:$K,'FEUILLE 1'!$J253,'FEUILLE 2'!$B:$B,'FEUILLE 1'!$BJ253))</f>
        <v>0</v>
      </c>
      <c r="BL253" s="145">
        <f t="shared" si="281"/>
        <v>-851.72499999999991</v>
      </c>
      <c r="BM253" s="145"/>
      <c r="BN253" s="145"/>
      <c r="BO253" s="145">
        <f>+BL253</f>
        <v>-851.72499999999991</v>
      </c>
      <c r="BP253" s="126">
        <f t="shared" si="206"/>
        <v>0</v>
      </c>
      <c r="BQ253" s="126">
        <f t="shared" si="207"/>
        <v>0</v>
      </c>
      <c r="BR253" s="126">
        <f t="shared" si="208"/>
        <v>283.9083333333333</v>
      </c>
      <c r="BS253" s="126">
        <f t="shared" si="209"/>
        <v>0</v>
      </c>
      <c r="BT253" s="126">
        <f t="shared" si="210"/>
        <v>0</v>
      </c>
      <c r="BU253" s="126">
        <f t="shared" si="211"/>
        <v>0</v>
      </c>
      <c r="BV253" s="126">
        <f t="shared" si="212"/>
        <v>0</v>
      </c>
      <c r="BW253" s="126">
        <f t="shared" si="213"/>
        <v>567.81666666666661</v>
      </c>
      <c r="BX253" s="126">
        <f t="shared" si="214"/>
        <v>0</v>
      </c>
      <c r="BY253" s="126">
        <f t="shared" si="215"/>
        <v>0</v>
      </c>
      <c r="BZ253" s="126">
        <f t="shared" si="216"/>
        <v>0</v>
      </c>
      <c r="CA253" s="126">
        <f t="shared" si="217"/>
        <v>0</v>
      </c>
      <c r="CB253" s="126">
        <f t="shared" si="218"/>
        <v>851.72499999999991</v>
      </c>
      <c r="CC253" s="126">
        <f t="shared" si="219"/>
        <v>0</v>
      </c>
      <c r="CD253" s="126">
        <f t="shared" si="220"/>
        <v>0</v>
      </c>
      <c r="CE253" s="126">
        <f t="shared" si="221"/>
        <v>0</v>
      </c>
      <c r="CF253" s="126">
        <f t="shared" si="222"/>
        <v>0</v>
      </c>
      <c r="CG253" s="126">
        <f t="shared" si="223"/>
        <v>1135.6333333333332</v>
      </c>
      <c r="CH253" s="126">
        <f t="shared" si="224"/>
        <v>0</v>
      </c>
      <c r="CI253" s="126">
        <f t="shared" si="225"/>
        <v>0</v>
      </c>
      <c r="CJ253" s="126">
        <f t="shared" si="226"/>
        <v>0</v>
      </c>
      <c r="CK253" s="126">
        <f t="shared" si="227"/>
        <v>0</v>
      </c>
      <c r="CL253" s="126">
        <f t="shared" si="228"/>
        <v>1419.5416666666665</v>
      </c>
      <c r="CM253" s="126">
        <f t="shared" si="229"/>
        <v>0</v>
      </c>
      <c r="CN253" s="126">
        <f t="shared" si="230"/>
        <v>0</v>
      </c>
      <c r="CO253" s="126">
        <f t="shared" si="231"/>
        <v>0</v>
      </c>
      <c r="CP253" s="126">
        <f t="shared" si="232"/>
        <v>0</v>
      </c>
      <c r="CQ253" s="126">
        <f t="shared" si="233"/>
        <v>1703.4499999999998</v>
      </c>
      <c r="CR253" s="126">
        <f t="shared" si="234"/>
        <v>0</v>
      </c>
      <c r="CS253" s="126">
        <f t="shared" si="235"/>
        <v>0</v>
      </c>
      <c r="CT253" s="126">
        <f t="shared" si="236"/>
        <v>0</v>
      </c>
      <c r="CU253" s="126">
        <f t="shared" si="237"/>
        <v>0</v>
      </c>
      <c r="CV253" s="126">
        <f t="shared" si="238"/>
        <v>1987.3583333333331</v>
      </c>
      <c r="CW253" s="126">
        <f t="shared" si="239"/>
        <v>0</v>
      </c>
      <c r="CX253" s="126">
        <f t="shared" si="240"/>
        <v>0</v>
      </c>
      <c r="CY253" s="126">
        <f t="shared" si="241"/>
        <v>0</v>
      </c>
      <c r="CZ253" s="126">
        <f t="shared" si="242"/>
        <v>0</v>
      </c>
      <c r="DA253" s="126">
        <f t="shared" si="243"/>
        <v>2271.2666666666664</v>
      </c>
      <c r="DB253" s="126">
        <f t="shared" si="244"/>
        <v>0</v>
      </c>
      <c r="DC253" s="126">
        <f t="shared" si="245"/>
        <v>0</v>
      </c>
      <c r="DD253" s="126">
        <f t="shared" si="246"/>
        <v>0</v>
      </c>
      <c r="DE253" s="126">
        <f t="shared" si="247"/>
        <v>0</v>
      </c>
      <c r="DF253" s="126">
        <f t="shared" si="248"/>
        <v>2555.1749999999997</v>
      </c>
      <c r="DG253" s="126">
        <f t="shared" si="249"/>
        <v>0</v>
      </c>
      <c r="DH253" s="126">
        <f t="shared" si="250"/>
        <v>0</v>
      </c>
      <c r="DI253" s="126">
        <f t="shared" si="251"/>
        <v>0</v>
      </c>
      <c r="DJ253" s="126">
        <f t="shared" si="252"/>
        <v>0</v>
      </c>
      <c r="DK253" s="126">
        <f t="shared" si="253"/>
        <v>2839.083333333333</v>
      </c>
      <c r="DL253" s="126">
        <f t="shared" si="254"/>
        <v>0</v>
      </c>
      <c r="DM253" s="126">
        <f t="shared" si="255"/>
        <v>0</v>
      </c>
      <c r="DN253" s="126">
        <f t="shared" si="256"/>
        <v>0</v>
      </c>
      <c r="DO253" s="126">
        <f t="shared" si="257"/>
        <v>0</v>
      </c>
      <c r="DP253" s="126">
        <f t="shared" si="258"/>
        <v>3122.9916666666663</v>
      </c>
      <c r="DQ253" s="126">
        <f t="shared" si="259"/>
        <v>0</v>
      </c>
      <c r="DR253" s="126">
        <f t="shared" si="260"/>
        <v>0</v>
      </c>
      <c r="DS253" s="126">
        <f t="shared" si="261"/>
        <v>0</v>
      </c>
      <c r="DT253" s="126">
        <f t="shared" si="262"/>
        <v>0</v>
      </c>
      <c r="DU253" s="126">
        <f t="shared" si="263"/>
        <v>3406.8999999999996</v>
      </c>
      <c r="DV253" s="126">
        <f t="shared" si="264"/>
        <v>0</v>
      </c>
      <c r="DW253" s="126">
        <f t="shared" si="265"/>
        <v>0</v>
      </c>
    </row>
    <row r="254" spans="1:127" customFormat="1" ht="15" customHeight="1" x14ac:dyDescent="0.2">
      <c r="A254" s="180" t="s">
        <v>599</v>
      </c>
      <c r="B254" s="180" t="s">
        <v>592</v>
      </c>
      <c r="C254" s="180" t="s">
        <v>173</v>
      </c>
      <c r="D254" s="180" t="s">
        <v>265</v>
      </c>
      <c r="E254" s="180">
        <v>1</v>
      </c>
      <c r="F254" s="180">
        <v>4171.2199999999993</v>
      </c>
      <c r="G254" s="179">
        <v>4171.2199999999993</v>
      </c>
      <c r="H254" s="179">
        <v>4171.2199999999984</v>
      </c>
      <c r="I254" s="153" t="s">
        <v>928</v>
      </c>
      <c r="J254" s="151" t="s">
        <v>140</v>
      </c>
      <c r="K254" s="151">
        <v>8.3333333333333329E-2</v>
      </c>
      <c r="L254" s="151">
        <v>8.3333333333333329E-2</v>
      </c>
      <c r="M254" s="151">
        <v>8.3333333333333329E-2</v>
      </c>
      <c r="N254" s="151">
        <v>8.3333333333333329E-2</v>
      </c>
      <c r="O254" s="151">
        <v>8.3333333333333329E-2</v>
      </c>
      <c r="P254" s="151">
        <v>8.3333333333333329E-2</v>
      </c>
      <c r="Q254" s="151">
        <v>8.3333333333333329E-2</v>
      </c>
      <c r="R254" s="151">
        <v>8.3333333333333329E-2</v>
      </c>
      <c r="S254" s="151">
        <v>8.3333333333333329E-2</v>
      </c>
      <c r="T254" s="151">
        <v>8.3333333333333329E-2</v>
      </c>
      <c r="U254" s="151">
        <v>8.3333333333333329E-2</v>
      </c>
      <c r="V254" s="151">
        <v>8.3333333333333329E-2</v>
      </c>
      <c r="W254" s="152">
        <v>1</v>
      </c>
      <c r="X254" s="157">
        <v>347.60166666666657</v>
      </c>
      <c r="Y254" s="157">
        <v>347.60166666666657</v>
      </c>
      <c r="Z254" s="157">
        <v>347.60166666666657</v>
      </c>
      <c r="AA254" s="157">
        <v>347.60166666666657</v>
      </c>
      <c r="AB254" s="157">
        <v>347.60166666666657</v>
      </c>
      <c r="AC254" s="157">
        <v>347.60166666666657</v>
      </c>
      <c r="AD254" s="157">
        <v>347.60166666666657</v>
      </c>
      <c r="AE254" s="157">
        <v>347.60166666666657</v>
      </c>
      <c r="AF254" s="157">
        <v>347.60166666666657</v>
      </c>
      <c r="AG254" s="157">
        <v>347.60166666666657</v>
      </c>
      <c r="AH254" s="157">
        <v>347.60166666666657</v>
      </c>
      <c r="AI254" s="157">
        <v>347.60166666666657</v>
      </c>
      <c r="AJ254" s="151"/>
      <c r="AK254" s="151"/>
      <c r="AL254" s="151"/>
      <c r="AM254" s="151"/>
      <c r="AN254" s="151"/>
      <c r="AO254" s="151"/>
      <c r="AP254" s="151">
        <v>1</v>
      </c>
      <c r="AQ254" s="151"/>
      <c r="AR254" s="151"/>
      <c r="AS254" s="152">
        <v>1</v>
      </c>
      <c r="AT254" s="159">
        <v>0</v>
      </c>
      <c r="AU254" s="159">
        <v>0</v>
      </c>
      <c r="AV254" s="159">
        <v>0</v>
      </c>
      <c r="AW254" s="159">
        <v>0</v>
      </c>
      <c r="AX254" s="159">
        <v>0</v>
      </c>
      <c r="AY254" s="159">
        <v>0</v>
      </c>
      <c r="AZ254" s="159">
        <v>4171.2199999999993</v>
      </c>
      <c r="BA254" s="159">
        <v>0</v>
      </c>
      <c r="BB254" s="159">
        <v>0</v>
      </c>
      <c r="BC254" s="159">
        <v>4171.2199999999993</v>
      </c>
      <c r="BD254" s="160">
        <v>0</v>
      </c>
      <c r="BE254" s="160">
        <v>0</v>
      </c>
      <c r="BF254" s="160">
        <v>4171.2199999999993</v>
      </c>
      <c r="BG254" s="160">
        <v>0</v>
      </c>
      <c r="BH254" s="160">
        <v>0</v>
      </c>
      <c r="BI254" s="151">
        <v>70615800</v>
      </c>
      <c r="BJ254" s="122"/>
      <c r="BK254" s="146">
        <f>+IF('FEUILLE 1'!$BJ254="",SUMIFS('FEUILLE 2'!$P:$P,'FEUILLE 2'!$C:$C,"FAC",'FEUILLE 2'!$K:$K,'FEUILLE 1'!$J254),SUMIFS('FEUILLE 2'!$P:$P,'FEUILLE 2'!$C:$C,"FAC",'FEUILLE 2'!$K:$K,'FEUILLE 1'!$J254,'FEUILLE 2'!$B:$B,'FEUILLE 1'!$BJ254))-SUM(BK247:BK253)</f>
        <v>0</v>
      </c>
      <c r="BL254" s="145">
        <f t="shared" si="281"/>
        <v>-1042.8049999999998</v>
      </c>
      <c r="BM254" s="145"/>
      <c r="BN254" s="145"/>
      <c r="BO254" s="145">
        <f>+BL254</f>
        <v>-1042.8049999999998</v>
      </c>
      <c r="BP254" s="126">
        <f t="shared" si="206"/>
        <v>0</v>
      </c>
      <c r="BQ254" s="126">
        <f t="shared" si="207"/>
        <v>0</v>
      </c>
      <c r="BR254" s="126">
        <f t="shared" si="208"/>
        <v>347.60166666666657</v>
      </c>
      <c r="BS254" s="126">
        <f t="shared" si="209"/>
        <v>0</v>
      </c>
      <c r="BT254" s="126">
        <f t="shared" si="210"/>
        <v>0</v>
      </c>
      <c r="BU254" s="126">
        <f t="shared" si="211"/>
        <v>0</v>
      </c>
      <c r="BV254" s="126">
        <f t="shared" si="212"/>
        <v>0</v>
      </c>
      <c r="BW254" s="126">
        <f t="shared" si="213"/>
        <v>695.20333333333315</v>
      </c>
      <c r="BX254" s="126">
        <f t="shared" si="214"/>
        <v>0</v>
      </c>
      <c r="BY254" s="126">
        <f t="shared" si="215"/>
        <v>0</v>
      </c>
      <c r="BZ254" s="126">
        <f t="shared" si="216"/>
        <v>0</v>
      </c>
      <c r="CA254" s="126">
        <f t="shared" si="217"/>
        <v>0</v>
      </c>
      <c r="CB254" s="126">
        <f t="shared" si="218"/>
        <v>1042.8049999999998</v>
      </c>
      <c r="CC254" s="126">
        <f t="shared" si="219"/>
        <v>0</v>
      </c>
      <c r="CD254" s="126">
        <f t="shared" si="220"/>
        <v>0</v>
      </c>
      <c r="CE254" s="126">
        <f t="shared" si="221"/>
        <v>0</v>
      </c>
      <c r="CF254" s="126">
        <f t="shared" si="222"/>
        <v>0</v>
      </c>
      <c r="CG254" s="126">
        <f t="shared" si="223"/>
        <v>1390.4066666666663</v>
      </c>
      <c r="CH254" s="126">
        <f t="shared" si="224"/>
        <v>0</v>
      </c>
      <c r="CI254" s="126">
        <f t="shared" si="225"/>
        <v>0</v>
      </c>
      <c r="CJ254" s="126">
        <f t="shared" si="226"/>
        <v>0</v>
      </c>
      <c r="CK254" s="126">
        <f t="shared" si="227"/>
        <v>0</v>
      </c>
      <c r="CL254" s="126">
        <f t="shared" si="228"/>
        <v>1738.0083333333328</v>
      </c>
      <c r="CM254" s="126">
        <f t="shared" si="229"/>
        <v>0</v>
      </c>
      <c r="CN254" s="126">
        <f t="shared" si="230"/>
        <v>0</v>
      </c>
      <c r="CO254" s="126">
        <f t="shared" si="231"/>
        <v>0</v>
      </c>
      <c r="CP254" s="126">
        <f t="shared" si="232"/>
        <v>0</v>
      </c>
      <c r="CQ254" s="126">
        <f t="shared" si="233"/>
        <v>2085.6099999999992</v>
      </c>
      <c r="CR254" s="126">
        <f t="shared" si="234"/>
        <v>0</v>
      </c>
      <c r="CS254" s="126">
        <f t="shared" si="235"/>
        <v>0</v>
      </c>
      <c r="CT254" s="126">
        <f t="shared" si="236"/>
        <v>0</v>
      </c>
      <c r="CU254" s="126">
        <f t="shared" si="237"/>
        <v>0</v>
      </c>
      <c r="CV254" s="126">
        <f t="shared" si="238"/>
        <v>2433.2116666666657</v>
      </c>
      <c r="CW254" s="126">
        <f t="shared" si="239"/>
        <v>0</v>
      </c>
      <c r="CX254" s="126">
        <f t="shared" si="240"/>
        <v>0</v>
      </c>
      <c r="CY254" s="126">
        <f t="shared" si="241"/>
        <v>0</v>
      </c>
      <c r="CZ254" s="126">
        <f t="shared" si="242"/>
        <v>0</v>
      </c>
      <c r="DA254" s="126">
        <f t="shared" si="243"/>
        <v>2780.8133333333321</v>
      </c>
      <c r="DB254" s="126">
        <f t="shared" si="244"/>
        <v>0</v>
      </c>
      <c r="DC254" s="126">
        <f t="shared" si="245"/>
        <v>0</v>
      </c>
      <c r="DD254" s="126">
        <f t="shared" si="246"/>
        <v>0</v>
      </c>
      <c r="DE254" s="126">
        <f t="shared" si="247"/>
        <v>0</v>
      </c>
      <c r="DF254" s="126">
        <f t="shared" si="248"/>
        <v>3128.4149999999986</v>
      </c>
      <c r="DG254" s="126">
        <f t="shared" si="249"/>
        <v>0</v>
      </c>
      <c r="DH254" s="126">
        <f t="shared" si="250"/>
        <v>0</v>
      </c>
      <c r="DI254" s="126">
        <f t="shared" si="251"/>
        <v>0</v>
      </c>
      <c r="DJ254" s="126">
        <f t="shared" si="252"/>
        <v>0</v>
      </c>
      <c r="DK254" s="126">
        <f t="shared" si="253"/>
        <v>3476.0166666666651</v>
      </c>
      <c r="DL254" s="126">
        <f t="shared" si="254"/>
        <v>0</v>
      </c>
      <c r="DM254" s="126">
        <f t="shared" si="255"/>
        <v>0</v>
      </c>
      <c r="DN254" s="126">
        <f t="shared" si="256"/>
        <v>0</v>
      </c>
      <c r="DO254" s="126">
        <f t="shared" si="257"/>
        <v>0</v>
      </c>
      <c r="DP254" s="126">
        <f t="shared" si="258"/>
        <v>3823.6183333333315</v>
      </c>
      <c r="DQ254" s="126">
        <f t="shared" si="259"/>
        <v>0</v>
      </c>
      <c r="DR254" s="126">
        <f t="shared" si="260"/>
        <v>0</v>
      </c>
      <c r="DS254" s="126">
        <f t="shared" si="261"/>
        <v>0</v>
      </c>
      <c r="DT254" s="126">
        <f t="shared" si="262"/>
        <v>0</v>
      </c>
      <c r="DU254" s="126">
        <f t="shared" si="263"/>
        <v>4171.2199999999984</v>
      </c>
      <c r="DV254" s="126">
        <f t="shared" si="264"/>
        <v>0</v>
      </c>
      <c r="DW254" s="126">
        <f t="shared" si="265"/>
        <v>0</v>
      </c>
    </row>
    <row r="255" spans="1:127" customFormat="1" ht="15" customHeight="1" x14ac:dyDescent="0.2">
      <c r="A255" s="180" t="s">
        <v>600</v>
      </c>
      <c r="B255" s="180" t="s">
        <v>300</v>
      </c>
      <c r="C255" s="180" t="s">
        <v>173</v>
      </c>
      <c r="D255" s="180" t="s">
        <v>265</v>
      </c>
      <c r="E255" s="180">
        <v>1</v>
      </c>
      <c r="F255" s="180">
        <v>500</v>
      </c>
      <c r="G255" s="179">
        <v>-500</v>
      </c>
      <c r="H255" s="179">
        <v>-500</v>
      </c>
      <c r="I255" s="153"/>
      <c r="J255" s="154" t="s">
        <v>110</v>
      </c>
      <c r="K255" s="151"/>
      <c r="L255" s="151"/>
      <c r="M255" s="151"/>
      <c r="N255" s="151"/>
      <c r="O255" s="151"/>
      <c r="P255" s="151">
        <v>0.5</v>
      </c>
      <c r="Q255" s="151"/>
      <c r="R255" s="151"/>
      <c r="S255" s="151"/>
      <c r="T255" s="151"/>
      <c r="U255" s="151"/>
      <c r="V255" s="151">
        <v>0.5</v>
      </c>
      <c r="W255" s="152">
        <v>1</v>
      </c>
      <c r="X255" s="157">
        <v>0</v>
      </c>
      <c r="Y255" s="157">
        <v>0</v>
      </c>
      <c r="Z255" s="157">
        <v>0</v>
      </c>
      <c r="AA255" s="157">
        <v>0</v>
      </c>
      <c r="AB255" s="157">
        <v>0</v>
      </c>
      <c r="AC255" s="157">
        <v>-250</v>
      </c>
      <c r="AD255" s="157">
        <v>0</v>
      </c>
      <c r="AE255" s="157">
        <v>0</v>
      </c>
      <c r="AF255" s="157">
        <v>0</v>
      </c>
      <c r="AG255" s="157">
        <v>0</v>
      </c>
      <c r="AH255" s="157">
        <v>0</v>
      </c>
      <c r="AI255" s="157">
        <v>-250</v>
      </c>
      <c r="AJ255" s="151"/>
      <c r="AK255" s="151"/>
      <c r="AL255" s="151"/>
      <c r="AM255" s="151"/>
      <c r="AN255" s="151"/>
      <c r="AO255" s="151"/>
      <c r="AP255" s="151"/>
      <c r="AQ255" s="151"/>
      <c r="AR255" s="151">
        <v>1</v>
      </c>
      <c r="AS255" s="152">
        <v>1</v>
      </c>
      <c r="AT255" s="159">
        <v>0</v>
      </c>
      <c r="AU255" s="159">
        <v>0</v>
      </c>
      <c r="AV255" s="159">
        <v>0</v>
      </c>
      <c r="AW255" s="159">
        <v>0</v>
      </c>
      <c r="AX255" s="159">
        <v>0</v>
      </c>
      <c r="AY255" s="159">
        <v>0</v>
      </c>
      <c r="AZ255" s="159">
        <v>0</v>
      </c>
      <c r="BA255" s="159">
        <v>0</v>
      </c>
      <c r="BB255" s="159">
        <v>-500</v>
      </c>
      <c r="BC255" s="159">
        <v>-500</v>
      </c>
      <c r="BD255" s="160">
        <v>0</v>
      </c>
      <c r="BE255" s="160">
        <v>0</v>
      </c>
      <c r="BF255" s="160">
        <v>0</v>
      </c>
      <c r="BG255" s="160">
        <v>0</v>
      </c>
      <c r="BH255" s="160">
        <v>-500</v>
      </c>
      <c r="BI255" s="151">
        <v>60610000</v>
      </c>
      <c r="BJ255" s="122"/>
      <c r="BK255" s="122"/>
      <c r="BL255" s="122"/>
      <c r="BM255" s="122"/>
      <c r="BN255" s="122"/>
      <c r="BO255" s="122">
        <f t="shared" ref="BO255:BO313" si="283">IF(-SUM(DI255:DM255)-(BK255+BM255+BN255)&lt;0,0,-SUM(DI255:DM255)-(BK255+BM255+BN255))</f>
        <v>250</v>
      </c>
      <c r="BP255" s="126">
        <f t="shared" si="206"/>
        <v>0</v>
      </c>
      <c r="BQ255" s="126">
        <f t="shared" si="207"/>
        <v>0</v>
      </c>
      <c r="BR255" s="126">
        <f t="shared" si="208"/>
        <v>0</v>
      </c>
      <c r="BS255" s="126">
        <f t="shared" si="209"/>
        <v>0</v>
      </c>
      <c r="BT255" s="126">
        <f t="shared" si="210"/>
        <v>0</v>
      </c>
      <c r="BU255" s="126">
        <f t="shared" si="211"/>
        <v>0</v>
      </c>
      <c r="BV255" s="126">
        <f t="shared" si="212"/>
        <v>0</v>
      </c>
      <c r="BW255" s="126">
        <f t="shared" si="213"/>
        <v>0</v>
      </c>
      <c r="BX255" s="126">
        <f t="shared" si="214"/>
        <v>0</v>
      </c>
      <c r="BY255" s="126">
        <f t="shared" si="215"/>
        <v>0</v>
      </c>
      <c r="BZ255" s="126">
        <f t="shared" si="216"/>
        <v>0</v>
      </c>
      <c r="CA255" s="126">
        <f t="shared" si="217"/>
        <v>0</v>
      </c>
      <c r="CB255" s="126">
        <f t="shared" si="218"/>
        <v>0</v>
      </c>
      <c r="CC255" s="126">
        <f t="shared" si="219"/>
        <v>0</v>
      </c>
      <c r="CD255" s="126">
        <f t="shared" si="220"/>
        <v>0</v>
      </c>
      <c r="CE255" s="126">
        <f t="shared" si="221"/>
        <v>0</v>
      </c>
      <c r="CF255" s="126">
        <f t="shared" si="222"/>
        <v>0</v>
      </c>
      <c r="CG255" s="126">
        <f t="shared" si="223"/>
        <v>0</v>
      </c>
      <c r="CH255" s="126">
        <f t="shared" si="224"/>
        <v>0</v>
      </c>
      <c r="CI255" s="126">
        <f t="shared" si="225"/>
        <v>0</v>
      </c>
      <c r="CJ255" s="126">
        <f t="shared" si="226"/>
        <v>0</v>
      </c>
      <c r="CK255" s="126">
        <f t="shared" si="227"/>
        <v>0</v>
      </c>
      <c r="CL255" s="126">
        <f t="shared" si="228"/>
        <v>0</v>
      </c>
      <c r="CM255" s="126">
        <f t="shared" si="229"/>
        <v>0</v>
      </c>
      <c r="CN255" s="126">
        <f t="shared" si="230"/>
        <v>0</v>
      </c>
      <c r="CO255" s="126">
        <f t="shared" si="231"/>
        <v>0</v>
      </c>
      <c r="CP255" s="126">
        <f t="shared" si="232"/>
        <v>0</v>
      </c>
      <c r="CQ255" s="126">
        <f t="shared" si="233"/>
        <v>0</v>
      </c>
      <c r="CR255" s="126">
        <f t="shared" si="234"/>
        <v>0</v>
      </c>
      <c r="CS255" s="126">
        <f t="shared" si="235"/>
        <v>-250</v>
      </c>
      <c r="CT255" s="126">
        <f t="shared" si="236"/>
        <v>0</v>
      </c>
      <c r="CU255" s="126">
        <f t="shared" si="237"/>
        <v>0</v>
      </c>
      <c r="CV255" s="126">
        <f t="shared" si="238"/>
        <v>0</v>
      </c>
      <c r="CW255" s="126">
        <f t="shared" si="239"/>
        <v>0</v>
      </c>
      <c r="CX255" s="126">
        <f t="shared" si="240"/>
        <v>-250</v>
      </c>
      <c r="CY255" s="126">
        <f t="shared" si="241"/>
        <v>0</v>
      </c>
      <c r="CZ255" s="126">
        <f t="shared" si="242"/>
        <v>0</v>
      </c>
      <c r="DA255" s="126">
        <f t="shared" si="243"/>
        <v>0</v>
      </c>
      <c r="DB255" s="126">
        <f t="shared" si="244"/>
        <v>0</v>
      </c>
      <c r="DC255" s="126">
        <f t="shared" si="245"/>
        <v>-250</v>
      </c>
      <c r="DD255" s="126">
        <f t="shared" si="246"/>
        <v>0</v>
      </c>
      <c r="DE255" s="126">
        <f t="shared" si="247"/>
        <v>0</v>
      </c>
      <c r="DF255" s="126">
        <f t="shared" si="248"/>
        <v>0</v>
      </c>
      <c r="DG255" s="126">
        <f t="shared" si="249"/>
        <v>0</v>
      </c>
      <c r="DH255" s="126">
        <f t="shared" si="250"/>
        <v>-250</v>
      </c>
      <c r="DI255" s="126">
        <f t="shared" si="251"/>
        <v>0</v>
      </c>
      <c r="DJ255" s="126">
        <f t="shared" si="252"/>
        <v>0</v>
      </c>
      <c r="DK255" s="126">
        <f t="shared" si="253"/>
        <v>0</v>
      </c>
      <c r="DL255" s="126">
        <f t="shared" si="254"/>
        <v>0</v>
      </c>
      <c r="DM255" s="126">
        <f t="shared" si="255"/>
        <v>-250</v>
      </c>
      <c r="DN255" s="126">
        <f t="shared" si="256"/>
        <v>0</v>
      </c>
      <c r="DO255" s="126">
        <f t="shared" si="257"/>
        <v>0</v>
      </c>
      <c r="DP255" s="126">
        <f t="shared" si="258"/>
        <v>0</v>
      </c>
      <c r="DQ255" s="126">
        <f t="shared" si="259"/>
        <v>0</v>
      </c>
      <c r="DR255" s="126">
        <f t="shared" si="260"/>
        <v>-250</v>
      </c>
      <c r="DS255" s="126">
        <f t="shared" si="261"/>
        <v>0</v>
      </c>
      <c r="DT255" s="126">
        <f t="shared" si="262"/>
        <v>0</v>
      </c>
      <c r="DU255" s="126">
        <f t="shared" si="263"/>
        <v>0</v>
      </c>
      <c r="DV255" s="126">
        <f t="shared" si="264"/>
        <v>0</v>
      </c>
      <c r="DW255" s="126">
        <f t="shared" si="265"/>
        <v>-500</v>
      </c>
    </row>
    <row r="256" spans="1:127" customFormat="1" ht="15" customHeight="1" x14ac:dyDescent="0.2">
      <c r="A256" s="169" t="s">
        <v>601</v>
      </c>
      <c r="B256" s="169" t="s">
        <v>578</v>
      </c>
      <c r="C256" s="169" t="s">
        <v>602</v>
      </c>
      <c r="D256" s="169" t="s">
        <v>265</v>
      </c>
      <c r="E256" s="169">
        <v>0</v>
      </c>
      <c r="F256" s="169"/>
      <c r="G256" s="170">
        <v>0</v>
      </c>
      <c r="H256" s="170">
        <v>0</v>
      </c>
      <c r="I256" s="153"/>
      <c r="J256" s="154" t="s">
        <v>137</v>
      </c>
      <c r="K256" s="151">
        <v>8.3333333333333329E-2</v>
      </c>
      <c r="L256" s="151">
        <v>8.3333333333333329E-2</v>
      </c>
      <c r="M256" s="151">
        <v>8.3333333333333329E-2</v>
      </c>
      <c r="N256" s="151">
        <v>8.3333333333333329E-2</v>
      </c>
      <c r="O256" s="151">
        <v>8.3333333333333329E-2</v>
      </c>
      <c r="P256" s="151">
        <v>8.3333333333333329E-2</v>
      </c>
      <c r="Q256" s="151">
        <v>8.3333333333333329E-2</v>
      </c>
      <c r="R256" s="151">
        <v>8.3333333333333329E-2</v>
      </c>
      <c r="S256" s="151">
        <v>8.3333333333333329E-2</v>
      </c>
      <c r="T256" s="151">
        <v>8.3333333333333329E-2</v>
      </c>
      <c r="U256" s="151">
        <v>8.3333333333333329E-2</v>
      </c>
      <c r="V256" s="151">
        <v>8.3333333333333329E-2</v>
      </c>
      <c r="W256" s="152">
        <v>1</v>
      </c>
      <c r="X256" s="157">
        <v>0</v>
      </c>
      <c r="Y256" s="157">
        <v>0</v>
      </c>
      <c r="Z256" s="157">
        <v>0</v>
      </c>
      <c r="AA256" s="157">
        <v>0</v>
      </c>
      <c r="AB256" s="157">
        <v>0</v>
      </c>
      <c r="AC256" s="157">
        <v>0</v>
      </c>
      <c r="AD256" s="157">
        <v>0</v>
      </c>
      <c r="AE256" s="157">
        <v>0</v>
      </c>
      <c r="AF256" s="157">
        <v>0</v>
      </c>
      <c r="AG256" s="157">
        <v>0</v>
      </c>
      <c r="AH256" s="157">
        <v>0</v>
      </c>
      <c r="AI256" s="157">
        <v>0</v>
      </c>
      <c r="AJ256" s="151"/>
      <c r="AK256" s="151"/>
      <c r="AL256" s="151"/>
      <c r="AM256" s="151"/>
      <c r="AN256" s="151"/>
      <c r="AO256" s="151">
        <v>1</v>
      </c>
      <c r="AP256" s="151"/>
      <c r="AQ256" s="151"/>
      <c r="AR256" s="151"/>
      <c r="AS256" s="152">
        <v>1</v>
      </c>
      <c r="AT256" s="159">
        <v>0</v>
      </c>
      <c r="AU256" s="159">
        <v>0</v>
      </c>
      <c r="AV256" s="159">
        <v>0</v>
      </c>
      <c r="AW256" s="159">
        <v>0</v>
      </c>
      <c r="AX256" s="159">
        <v>0</v>
      </c>
      <c r="AY256" s="159">
        <v>0</v>
      </c>
      <c r="AZ256" s="159">
        <v>0</v>
      </c>
      <c r="BA256" s="159">
        <v>0</v>
      </c>
      <c r="BB256" s="159">
        <v>0</v>
      </c>
      <c r="BC256" s="159">
        <v>0</v>
      </c>
      <c r="BD256" s="160">
        <v>0</v>
      </c>
      <c r="BE256" s="160">
        <v>0</v>
      </c>
      <c r="BF256" s="160">
        <v>0</v>
      </c>
      <c r="BG256" s="160">
        <v>0</v>
      </c>
      <c r="BH256" s="160">
        <v>0</v>
      </c>
      <c r="BI256" s="151">
        <v>70195000</v>
      </c>
      <c r="BJ256" s="122"/>
      <c r="BK256" s="122">
        <f>+IF('FEUILLE 1'!$BJ256="",SUMIFS('FEUILLE 2'!$P:$P,'FEUILLE 2'!$C:$C,"FAC",'FEUILLE 2'!$K:$K,'FEUILLE 1'!$J256),SUMIFS('FEUILLE 2'!$P:$P,'FEUILLE 2'!$C:$C,"FAC",'FEUILLE 2'!$K:$K,'FEUILLE 1'!$J256,'FEUILLE 2'!$B:$B,'FEUILLE 1'!$BJ256))</f>
        <v>790</v>
      </c>
      <c r="BL256" s="122"/>
      <c r="BM256" s="122"/>
      <c r="BN256" s="122"/>
      <c r="BO256" s="122">
        <f t="shared" si="283"/>
        <v>0</v>
      </c>
      <c r="BP256" s="126">
        <f t="shared" si="206"/>
        <v>0</v>
      </c>
      <c r="BQ256" s="126">
        <f t="shared" si="207"/>
        <v>0</v>
      </c>
      <c r="BR256" s="126">
        <f t="shared" si="208"/>
        <v>0</v>
      </c>
      <c r="BS256" s="126">
        <f t="shared" si="209"/>
        <v>0</v>
      </c>
      <c r="BT256" s="126">
        <f t="shared" si="210"/>
        <v>0</v>
      </c>
      <c r="BU256" s="126">
        <f t="shared" si="211"/>
        <v>0</v>
      </c>
      <c r="BV256" s="126">
        <f t="shared" si="212"/>
        <v>0</v>
      </c>
      <c r="BW256" s="126">
        <f t="shared" si="213"/>
        <v>0</v>
      </c>
      <c r="BX256" s="126">
        <f t="shared" si="214"/>
        <v>0</v>
      </c>
      <c r="BY256" s="126">
        <f t="shared" si="215"/>
        <v>0</v>
      </c>
      <c r="BZ256" s="126">
        <f t="shared" si="216"/>
        <v>0</v>
      </c>
      <c r="CA256" s="126">
        <f t="shared" si="217"/>
        <v>0</v>
      </c>
      <c r="CB256" s="126">
        <f t="shared" si="218"/>
        <v>0</v>
      </c>
      <c r="CC256" s="126">
        <f t="shared" si="219"/>
        <v>0</v>
      </c>
      <c r="CD256" s="126">
        <f t="shared" si="220"/>
        <v>0</v>
      </c>
      <c r="CE256" s="126">
        <f t="shared" si="221"/>
        <v>0</v>
      </c>
      <c r="CF256" s="126">
        <f t="shared" si="222"/>
        <v>0</v>
      </c>
      <c r="CG256" s="126">
        <f t="shared" si="223"/>
        <v>0</v>
      </c>
      <c r="CH256" s="126">
        <f t="shared" si="224"/>
        <v>0</v>
      </c>
      <c r="CI256" s="126">
        <f t="shared" si="225"/>
        <v>0</v>
      </c>
      <c r="CJ256" s="126">
        <f t="shared" si="226"/>
        <v>0</v>
      </c>
      <c r="CK256" s="126">
        <f t="shared" si="227"/>
        <v>0</v>
      </c>
      <c r="CL256" s="126">
        <f t="shared" si="228"/>
        <v>0</v>
      </c>
      <c r="CM256" s="126">
        <f t="shared" si="229"/>
        <v>0</v>
      </c>
      <c r="CN256" s="126">
        <f t="shared" si="230"/>
        <v>0</v>
      </c>
      <c r="CO256" s="126">
        <f t="shared" si="231"/>
        <v>0</v>
      </c>
      <c r="CP256" s="126">
        <f t="shared" si="232"/>
        <v>0</v>
      </c>
      <c r="CQ256" s="126">
        <f t="shared" si="233"/>
        <v>0</v>
      </c>
      <c r="CR256" s="126">
        <f t="shared" si="234"/>
        <v>0</v>
      </c>
      <c r="CS256" s="126">
        <f t="shared" si="235"/>
        <v>0</v>
      </c>
      <c r="CT256" s="126">
        <f t="shared" si="236"/>
        <v>0</v>
      </c>
      <c r="CU256" s="126">
        <f t="shared" si="237"/>
        <v>0</v>
      </c>
      <c r="CV256" s="126">
        <f t="shared" si="238"/>
        <v>0</v>
      </c>
      <c r="CW256" s="126">
        <f t="shared" si="239"/>
        <v>0</v>
      </c>
      <c r="CX256" s="126">
        <f t="shared" si="240"/>
        <v>0</v>
      </c>
      <c r="CY256" s="126">
        <f t="shared" si="241"/>
        <v>0</v>
      </c>
      <c r="CZ256" s="126">
        <f t="shared" si="242"/>
        <v>0</v>
      </c>
      <c r="DA256" s="126">
        <f t="shared" si="243"/>
        <v>0</v>
      </c>
      <c r="DB256" s="126">
        <f t="shared" si="244"/>
        <v>0</v>
      </c>
      <c r="DC256" s="126">
        <f t="shared" si="245"/>
        <v>0</v>
      </c>
      <c r="DD256" s="126">
        <f t="shared" si="246"/>
        <v>0</v>
      </c>
      <c r="DE256" s="126">
        <f t="shared" si="247"/>
        <v>0</v>
      </c>
      <c r="DF256" s="126">
        <f t="shared" si="248"/>
        <v>0</v>
      </c>
      <c r="DG256" s="126">
        <f t="shared" si="249"/>
        <v>0</v>
      </c>
      <c r="DH256" s="126">
        <f t="shared" si="250"/>
        <v>0</v>
      </c>
      <c r="DI256" s="126">
        <f t="shared" si="251"/>
        <v>0</v>
      </c>
      <c r="DJ256" s="126">
        <f t="shared" si="252"/>
        <v>0</v>
      </c>
      <c r="DK256" s="126">
        <f t="shared" si="253"/>
        <v>0</v>
      </c>
      <c r="DL256" s="126">
        <f t="shared" si="254"/>
        <v>0</v>
      </c>
      <c r="DM256" s="126">
        <f t="shared" si="255"/>
        <v>0</v>
      </c>
      <c r="DN256" s="126">
        <f t="shared" si="256"/>
        <v>0</v>
      </c>
      <c r="DO256" s="126">
        <f t="shared" si="257"/>
        <v>0</v>
      </c>
      <c r="DP256" s="126">
        <f t="shared" si="258"/>
        <v>0</v>
      </c>
      <c r="DQ256" s="126">
        <f t="shared" si="259"/>
        <v>0</v>
      </c>
      <c r="DR256" s="126">
        <f t="shared" si="260"/>
        <v>0</v>
      </c>
      <c r="DS256" s="126">
        <f t="shared" si="261"/>
        <v>0</v>
      </c>
      <c r="DT256" s="126">
        <f t="shared" si="262"/>
        <v>0</v>
      </c>
      <c r="DU256" s="126">
        <f t="shared" si="263"/>
        <v>0</v>
      </c>
      <c r="DV256" s="126">
        <f t="shared" si="264"/>
        <v>0</v>
      </c>
      <c r="DW256" s="126">
        <f t="shared" si="265"/>
        <v>0</v>
      </c>
    </row>
    <row r="257" spans="1:131" customFormat="1" ht="15" customHeight="1" x14ac:dyDescent="0.2">
      <c r="A257" s="169" t="s">
        <v>603</v>
      </c>
      <c r="B257" s="169" t="s">
        <v>578</v>
      </c>
      <c r="C257" s="169" t="s">
        <v>602</v>
      </c>
      <c r="D257" s="169" t="s">
        <v>265</v>
      </c>
      <c r="E257" s="169">
        <v>0</v>
      </c>
      <c r="F257" s="169">
        <v>34151.760000000002</v>
      </c>
      <c r="G257" s="170">
        <v>0</v>
      </c>
      <c r="H257" s="170">
        <v>0</v>
      </c>
      <c r="I257" s="153"/>
      <c r="J257" s="154" t="s">
        <v>137</v>
      </c>
      <c r="K257" s="151">
        <v>8.3333333333333329E-2</v>
      </c>
      <c r="L257" s="151">
        <v>8.3333333333333329E-2</v>
      </c>
      <c r="M257" s="151">
        <v>8.3333333333333329E-2</v>
      </c>
      <c r="N257" s="151">
        <v>8.3333333333333329E-2</v>
      </c>
      <c r="O257" s="151">
        <v>8.3333333333333329E-2</v>
      </c>
      <c r="P257" s="151">
        <v>8.3333333333333329E-2</v>
      </c>
      <c r="Q257" s="151">
        <v>8.3333333333333329E-2</v>
      </c>
      <c r="R257" s="151">
        <v>8.3333333333333329E-2</v>
      </c>
      <c r="S257" s="151">
        <v>8.3333333333333329E-2</v>
      </c>
      <c r="T257" s="151">
        <v>8.3333333333333329E-2</v>
      </c>
      <c r="U257" s="151">
        <v>8.3333333333333329E-2</v>
      </c>
      <c r="V257" s="151">
        <v>8.3333333333333329E-2</v>
      </c>
      <c r="W257" s="152">
        <v>1</v>
      </c>
      <c r="X257" s="157">
        <v>0</v>
      </c>
      <c r="Y257" s="157">
        <v>0</v>
      </c>
      <c r="Z257" s="157">
        <v>0</v>
      </c>
      <c r="AA257" s="157">
        <v>0</v>
      </c>
      <c r="AB257" s="157">
        <v>0</v>
      </c>
      <c r="AC257" s="157">
        <v>0</v>
      </c>
      <c r="AD257" s="157">
        <v>0</v>
      </c>
      <c r="AE257" s="157">
        <v>0</v>
      </c>
      <c r="AF257" s="157">
        <v>0</v>
      </c>
      <c r="AG257" s="157">
        <v>0</v>
      </c>
      <c r="AH257" s="157">
        <v>0</v>
      </c>
      <c r="AI257" s="157">
        <v>0</v>
      </c>
      <c r="AJ257" s="151"/>
      <c r="AK257" s="151"/>
      <c r="AL257" s="151"/>
      <c r="AM257" s="151"/>
      <c r="AN257" s="151"/>
      <c r="AO257" s="151">
        <v>1</v>
      </c>
      <c r="AP257" s="151"/>
      <c r="AQ257" s="151"/>
      <c r="AR257" s="151"/>
      <c r="AS257" s="152">
        <v>1</v>
      </c>
      <c r="AT257" s="159">
        <v>0</v>
      </c>
      <c r="AU257" s="159">
        <v>0</v>
      </c>
      <c r="AV257" s="159">
        <v>0</v>
      </c>
      <c r="AW257" s="159">
        <v>0</v>
      </c>
      <c r="AX257" s="159">
        <v>0</v>
      </c>
      <c r="AY257" s="159">
        <v>0</v>
      </c>
      <c r="AZ257" s="159">
        <v>0</v>
      </c>
      <c r="BA257" s="159">
        <v>0</v>
      </c>
      <c r="BB257" s="159">
        <v>0</v>
      </c>
      <c r="BC257" s="159">
        <v>0</v>
      </c>
      <c r="BD257" s="160">
        <v>0</v>
      </c>
      <c r="BE257" s="160">
        <v>0</v>
      </c>
      <c r="BF257" s="160">
        <v>0</v>
      </c>
      <c r="BG257" s="160">
        <v>0</v>
      </c>
      <c r="BH257" s="160">
        <v>0</v>
      </c>
      <c r="BI257" s="151">
        <v>70196000</v>
      </c>
      <c r="BJ257" s="122"/>
      <c r="BK257" s="122">
        <f>+IF('FEUILLE 1'!$BJ257="",SUMIFS('FEUILLE 2'!$P:$P,'FEUILLE 2'!$C:$C,"FAC",'FEUILLE 2'!$K:$K,'FEUILLE 1'!$J257),SUMIFS('FEUILLE 2'!$P:$P,'FEUILLE 2'!$C:$C,"FAC",'FEUILLE 2'!$K:$K,'FEUILLE 1'!$J257,'FEUILLE 2'!$B:$B,'FEUILLE 1'!$BJ257))</f>
        <v>790</v>
      </c>
      <c r="BL257" s="122"/>
      <c r="BM257" s="122"/>
      <c r="BN257" s="122"/>
      <c r="BO257" s="122">
        <f t="shared" si="283"/>
        <v>0</v>
      </c>
      <c r="BP257" s="126">
        <f t="shared" si="206"/>
        <v>0</v>
      </c>
      <c r="BQ257" s="126">
        <f t="shared" si="207"/>
        <v>0</v>
      </c>
      <c r="BR257" s="126">
        <f t="shared" si="208"/>
        <v>0</v>
      </c>
      <c r="BS257" s="126">
        <f t="shared" si="209"/>
        <v>0</v>
      </c>
      <c r="BT257" s="126">
        <f t="shared" si="210"/>
        <v>0</v>
      </c>
      <c r="BU257" s="126">
        <f t="shared" si="211"/>
        <v>0</v>
      </c>
      <c r="BV257" s="126">
        <f t="shared" si="212"/>
        <v>0</v>
      </c>
      <c r="BW257" s="126">
        <f t="shared" si="213"/>
        <v>0</v>
      </c>
      <c r="BX257" s="126">
        <f t="shared" si="214"/>
        <v>0</v>
      </c>
      <c r="BY257" s="126">
        <f t="shared" si="215"/>
        <v>0</v>
      </c>
      <c r="BZ257" s="126">
        <f t="shared" si="216"/>
        <v>0</v>
      </c>
      <c r="CA257" s="126">
        <f t="shared" si="217"/>
        <v>0</v>
      </c>
      <c r="CB257" s="126">
        <f t="shared" si="218"/>
        <v>0</v>
      </c>
      <c r="CC257" s="126">
        <f t="shared" si="219"/>
        <v>0</v>
      </c>
      <c r="CD257" s="126">
        <f t="shared" si="220"/>
        <v>0</v>
      </c>
      <c r="CE257" s="126">
        <f t="shared" si="221"/>
        <v>0</v>
      </c>
      <c r="CF257" s="126">
        <f t="shared" si="222"/>
        <v>0</v>
      </c>
      <c r="CG257" s="126">
        <f t="shared" si="223"/>
        <v>0</v>
      </c>
      <c r="CH257" s="126">
        <f t="shared" si="224"/>
        <v>0</v>
      </c>
      <c r="CI257" s="126">
        <f t="shared" si="225"/>
        <v>0</v>
      </c>
      <c r="CJ257" s="126">
        <f t="shared" si="226"/>
        <v>0</v>
      </c>
      <c r="CK257" s="126">
        <f t="shared" si="227"/>
        <v>0</v>
      </c>
      <c r="CL257" s="126">
        <f t="shared" si="228"/>
        <v>0</v>
      </c>
      <c r="CM257" s="126">
        <f t="shared" si="229"/>
        <v>0</v>
      </c>
      <c r="CN257" s="126">
        <f t="shared" si="230"/>
        <v>0</v>
      </c>
      <c r="CO257" s="126">
        <f t="shared" si="231"/>
        <v>0</v>
      </c>
      <c r="CP257" s="126">
        <f t="shared" si="232"/>
        <v>0</v>
      </c>
      <c r="CQ257" s="126">
        <f t="shared" si="233"/>
        <v>0</v>
      </c>
      <c r="CR257" s="126">
        <f t="shared" si="234"/>
        <v>0</v>
      </c>
      <c r="CS257" s="126">
        <f t="shared" si="235"/>
        <v>0</v>
      </c>
      <c r="CT257" s="126">
        <f t="shared" si="236"/>
        <v>0</v>
      </c>
      <c r="CU257" s="126">
        <f t="shared" si="237"/>
        <v>0</v>
      </c>
      <c r="CV257" s="126">
        <f t="shared" si="238"/>
        <v>0</v>
      </c>
      <c r="CW257" s="126">
        <f t="shared" si="239"/>
        <v>0</v>
      </c>
      <c r="CX257" s="126">
        <f t="shared" si="240"/>
        <v>0</v>
      </c>
      <c r="CY257" s="126">
        <f t="shared" si="241"/>
        <v>0</v>
      </c>
      <c r="CZ257" s="126">
        <f t="shared" si="242"/>
        <v>0</v>
      </c>
      <c r="DA257" s="126">
        <f t="shared" si="243"/>
        <v>0</v>
      </c>
      <c r="DB257" s="126">
        <f t="shared" si="244"/>
        <v>0</v>
      </c>
      <c r="DC257" s="126">
        <f t="shared" si="245"/>
        <v>0</v>
      </c>
      <c r="DD257" s="126">
        <f t="shared" si="246"/>
        <v>0</v>
      </c>
      <c r="DE257" s="126">
        <f t="shared" si="247"/>
        <v>0</v>
      </c>
      <c r="DF257" s="126">
        <f t="shared" si="248"/>
        <v>0</v>
      </c>
      <c r="DG257" s="126">
        <f t="shared" si="249"/>
        <v>0</v>
      </c>
      <c r="DH257" s="126">
        <f t="shared" si="250"/>
        <v>0</v>
      </c>
      <c r="DI257" s="126">
        <f t="shared" si="251"/>
        <v>0</v>
      </c>
      <c r="DJ257" s="126">
        <f t="shared" si="252"/>
        <v>0</v>
      </c>
      <c r="DK257" s="126">
        <f t="shared" si="253"/>
        <v>0</v>
      </c>
      <c r="DL257" s="126">
        <f t="shared" si="254"/>
        <v>0</v>
      </c>
      <c r="DM257" s="126">
        <f t="shared" si="255"/>
        <v>0</v>
      </c>
      <c r="DN257" s="126">
        <f t="shared" si="256"/>
        <v>0</v>
      </c>
      <c r="DO257" s="126">
        <f t="shared" si="257"/>
        <v>0</v>
      </c>
      <c r="DP257" s="126">
        <f t="shared" si="258"/>
        <v>0</v>
      </c>
      <c r="DQ257" s="126">
        <f t="shared" si="259"/>
        <v>0</v>
      </c>
      <c r="DR257" s="126">
        <f t="shared" si="260"/>
        <v>0</v>
      </c>
      <c r="DS257" s="126">
        <f t="shared" si="261"/>
        <v>0</v>
      </c>
      <c r="DT257" s="126">
        <f t="shared" si="262"/>
        <v>0</v>
      </c>
      <c r="DU257" s="126">
        <f t="shared" si="263"/>
        <v>0</v>
      </c>
      <c r="DV257" s="126">
        <f t="shared" si="264"/>
        <v>0</v>
      </c>
      <c r="DW257" s="126">
        <f t="shared" si="265"/>
        <v>0</v>
      </c>
    </row>
    <row r="258" spans="1:131" customFormat="1" ht="15" customHeight="1" x14ac:dyDescent="0.2">
      <c r="A258" s="169" t="s">
        <v>604</v>
      </c>
      <c r="B258" s="169" t="s">
        <v>578</v>
      </c>
      <c r="C258" s="169" t="s">
        <v>602</v>
      </c>
      <c r="D258" s="169" t="s">
        <v>265</v>
      </c>
      <c r="E258" s="169">
        <v>0</v>
      </c>
      <c r="F258" s="169">
        <v>69120.36</v>
      </c>
      <c r="G258" s="170">
        <v>0</v>
      </c>
      <c r="H258" s="170">
        <v>0</v>
      </c>
      <c r="I258" s="153"/>
      <c r="J258" s="154" t="s">
        <v>137</v>
      </c>
      <c r="K258" s="151">
        <v>8.3333333333333329E-2</v>
      </c>
      <c r="L258" s="151">
        <v>8.3333333333333329E-2</v>
      </c>
      <c r="M258" s="151">
        <v>8.3333333333333329E-2</v>
      </c>
      <c r="N258" s="151">
        <v>8.3333333333333329E-2</v>
      </c>
      <c r="O258" s="151">
        <v>8.3333333333333329E-2</v>
      </c>
      <c r="P258" s="151">
        <v>8.3333333333333329E-2</v>
      </c>
      <c r="Q258" s="151">
        <v>8.3333333333333329E-2</v>
      </c>
      <c r="R258" s="151">
        <v>8.3333333333333329E-2</v>
      </c>
      <c r="S258" s="151">
        <v>8.3333333333333329E-2</v>
      </c>
      <c r="T258" s="151">
        <v>8.3333333333333329E-2</v>
      </c>
      <c r="U258" s="151">
        <v>8.3333333333333329E-2</v>
      </c>
      <c r="V258" s="151">
        <v>8.3333333333333329E-2</v>
      </c>
      <c r="W258" s="152">
        <v>1</v>
      </c>
      <c r="X258" s="157">
        <v>0</v>
      </c>
      <c r="Y258" s="157">
        <v>0</v>
      </c>
      <c r="Z258" s="157">
        <v>0</v>
      </c>
      <c r="AA258" s="157">
        <v>0</v>
      </c>
      <c r="AB258" s="157">
        <v>0</v>
      </c>
      <c r="AC258" s="157">
        <v>0</v>
      </c>
      <c r="AD258" s="157">
        <v>0</v>
      </c>
      <c r="AE258" s="157">
        <v>0</v>
      </c>
      <c r="AF258" s="157">
        <v>0</v>
      </c>
      <c r="AG258" s="157">
        <v>0</v>
      </c>
      <c r="AH258" s="157">
        <v>0</v>
      </c>
      <c r="AI258" s="157">
        <v>0</v>
      </c>
      <c r="AJ258" s="151"/>
      <c r="AK258" s="151"/>
      <c r="AL258" s="151"/>
      <c r="AM258" s="151"/>
      <c r="AN258" s="151"/>
      <c r="AO258" s="151">
        <v>1</v>
      </c>
      <c r="AP258" s="151"/>
      <c r="AQ258" s="151"/>
      <c r="AR258" s="151"/>
      <c r="AS258" s="152">
        <v>1</v>
      </c>
      <c r="AT258" s="159">
        <v>0</v>
      </c>
      <c r="AU258" s="159">
        <v>0</v>
      </c>
      <c r="AV258" s="159">
        <v>0</v>
      </c>
      <c r="AW258" s="159">
        <v>0</v>
      </c>
      <c r="AX258" s="159">
        <v>0</v>
      </c>
      <c r="AY258" s="159">
        <v>0</v>
      </c>
      <c r="AZ258" s="159">
        <v>0</v>
      </c>
      <c r="BA258" s="159">
        <v>0</v>
      </c>
      <c r="BB258" s="159">
        <v>0</v>
      </c>
      <c r="BC258" s="159">
        <v>0</v>
      </c>
      <c r="BD258" s="160">
        <v>0</v>
      </c>
      <c r="BE258" s="160">
        <v>0</v>
      </c>
      <c r="BF258" s="160">
        <v>0</v>
      </c>
      <c r="BG258" s="160">
        <v>0</v>
      </c>
      <c r="BH258" s="160">
        <v>0</v>
      </c>
      <c r="BI258" s="151">
        <v>70197000</v>
      </c>
      <c r="BJ258" s="122"/>
      <c r="BK258" s="122">
        <f>+IF('FEUILLE 1'!$BJ258="",SUMIFS('FEUILLE 2'!$P:$P,'FEUILLE 2'!$C:$C,"FAC",'FEUILLE 2'!$K:$K,'FEUILLE 1'!$J258),SUMIFS('FEUILLE 2'!$P:$P,'FEUILLE 2'!$C:$C,"FAC",'FEUILLE 2'!$K:$K,'FEUILLE 1'!$J258,'FEUILLE 2'!$B:$B,'FEUILLE 1'!$BJ258))</f>
        <v>790</v>
      </c>
      <c r="BL258" s="122"/>
      <c r="BM258" s="122"/>
      <c r="BN258" s="122"/>
      <c r="BO258" s="122">
        <f t="shared" si="283"/>
        <v>0</v>
      </c>
      <c r="BP258" s="126">
        <f t="shared" si="206"/>
        <v>0</v>
      </c>
      <c r="BQ258" s="126">
        <f t="shared" si="207"/>
        <v>0</v>
      </c>
      <c r="BR258" s="126">
        <f t="shared" si="208"/>
        <v>0</v>
      </c>
      <c r="BS258" s="126">
        <f t="shared" si="209"/>
        <v>0</v>
      </c>
      <c r="BT258" s="126">
        <f t="shared" si="210"/>
        <v>0</v>
      </c>
      <c r="BU258" s="126">
        <f t="shared" si="211"/>
        <v>0</v>
      </c>
      <c r="BV258" s="126">
        <f t="shared" si="212"/>
        <v>0</v>
      </c>
      <c r="BW258" s="126">
        <f t="shared" si="213"/>
        <v>0</v>
      </c>
      <c r="BX258" s="126">
        <f t="shared" si="214"/>
        <v>0</v>
      </c>
      <c r="BY258" s="126">
        <f t="shared" si="215"/>
        <v>0</v>
      </c>
      <c r="BZ258" s="126">
        <f t="shared" si="216"/>
        <v>0</v>
      </c>
      <c r="CA258" s="126">
        <f t="shared" si="217"/>
        <v>0</v>
      </c>
      <c r="CB258" s="126">
        <f t="shared" si="218"/>
        <v>0</v>
      </c>
      <c r="CC258" s="126">
        <f t="shared" si="219"/>
        <v>0</v>
      </c>
      <c r="CD258" s="126">
        <f t="shared" si="220"/>
        <v>0</v>
      </c>
      <c r="CE258" s="126">
        <f t="shared" si="221"/>
        <v>0</v>
      </c>
      <c r="CF258" s="126">
        <f t="shared" si="222"/>
        <v>0</v>
      </c>
      <c r="CG258" s="126">
        <f t="shared" si="223"/>
        <v>0</v>
      </c>
      <c r="CH258" s="126">
        <f t="shared" si="224"/>
        <v>0</v>
      </c>
      <c r="CI258" s="126">
        <f t="shared" si="225"/>
        <v>0</v>
      </c>
      <c r="CJ258" s="126">
        <f t="shared" si="226"/>
        <v>0</v>
      </c>
      <c r="CK258" s="126">
        <f t="shared" si="227"/>
        <v>0</v>
      </c>
      <c r="CL258" s="126">
        <f t="shared" si="228"/>
        <v>0</v>
      </c>
      <c r="CM258" s="126">
        <f t="shared" si="229"/>
        <v>0</v>
      </c>
      <c r="CN258" s="126">
        <f t="shared" si="230"/>
        <v>0</v>
      </c>
      <c r="CO258" s="126">
        <f t="shared" si="231"/>
        <v>0</v>
      </c>
      <c r="CP258" s="126">
        <f t="shared" si="232"/>
        <v>0</v>
      </c>
      <c r="CQ258" s="126">
        <f t="shared" si="233"/>
        <v>0</v>
      </c>
      <c r="CR258" s="126">
        <f t="shared" si="234"/>
        <v>0</v>
      </c>
      <c r="CS258" s="126">
        <f t="shared" si="235"/>
        <v>0</v>
      </c>
      <c r="CT258" s="126">
        <f t="shared" si="236"/>
        <v>0</v>
      </c>
      <c r="CU258" s="126">
        <f t="shared" si="237"/>
        <v>0</v>
      </c>
      <c r="CV258" s="126">
        <f t="shared" si="238"/>
        <v>0</v>
      </c>
      <c r="CW258" s="126">
        <f t="shared" si="239"/>
        <v>0</v>
      </c>
      <c r="CX258" s="126">
        <f t="shared" si="240"/>
        <v>0</v>
      </c>
      <c r="CY258" s="126">
        <f t="shared" si="241"/>
        <v>0</v>
      </c>
      <c r="CZ258" s="126">
        <f t="shared" si="242"/>
        <v>0</v>
      </c>
      <c r="DA258" s="126">
        <f t="shared" si="243"/>
        <v>0</v>
      </c>
      <c r="DB258" s="126">
        <f t="shared" si="244"/>
        <v>0</v>
      </c>
      <c r="DC258" s="126">
        <f t="shared" si="245"/>
        <v>0</v>
      </c>
      <c r="DD258" s="126">
        <f t="shared" si="246"/>
        <v>0</v>
      </c>
      <c r="DE258" s="126">
        <f t="shared" si="247"/>
        <v>0</v>
      </c>
      <c r="DF258" s="126">
        <f t="shared" si="248"/>
        <v>0</v>
      </c>
      <c r="DG258" s="126">
        <f t="shared" si="249"/>
        <v>0</v>
      </c>
      <c r="DH258" s="126">
        <f t="shared" si="250"/>
        <v>0</v>
      </c>
      <c r="DI258" s="126">
        <f t="shared" si="251"/>
        <v>0</v>
      </c>
      <c r="DJ258" s="126">
        <f t="shared" si="252"/>
        <v>0</v>
      </c>
      <c r="DK258" s="126">
        <f t="shared" si="253"/>
        <v>0</v>
      </c>
      <c r="DL258" s="126">
        <f t="shared" si="254"/>
        <v>0</v>
      </c>
      <c r="DM258" s="126">
        <f t="shared" si="255"/>
        <v>0</v>
      </c>
      <c r="DN258" s="126">
        <f t="shared" si="256"/>
        <v>0</v>
      </c>
      <c r="DO258" s="126">
        <f t="shared" si="257"/>
        <v>0</v>
      </c>
      <c r="DP258" s="126">
        <f t="shared" si="258"/>
        <v>0</v>
      </c>
      <c r="DQ258" s="126">
        <f t="shared" si="259"/>
        <v>0</v>
      </c>
      <c r="DR258" s="126">
        <f t="shared" si="260"/>
        <v>0</v>
      </c>
      <c r="DS258" s="126">
        <f t="shared" si="261"/>
        <v>0</v>
      </c>
      <c r="DT258" s="126">
        <f t="shared" si="262"/>
        <v>0</v>
      </c>
      <c r="DU258" s="126">
        <f t="shared" si="263"/>
        <v>0</v>
      </c>
      <c r="DV258" s="126">
        <f t="shared" si="264"/>
        <v>0</v>
      </c>
      <c r="DW258" s="126">
        <f t="shared" si="265"/>
        <v>0</v>
      </c>
    </row>
    <row r="259" spans="1:131" customFormat="1" ht="15" customHeight="1" x14ac:dyDescent="0.2">
      <c r="A259" s="169" t="s">
        <v>605</v>
      </c>
      <c r="B259" s="169" t="s">
        <v>578</v>
      </c>
      <c r="C259" s="169" t="s">
        <v>602</v>
      </c>
      <c r="D259" s="169" t="s">
        <v>265</v>
      </c>
      <c r="E259" s="169">
        <v>0</v>
      </c>
      <c r="F259" s="169">
        <v>39398.28</v>
      </c>
      <c r="G259" s="170">
        <v>0</v>
      </c>
      <c r="H259" s="170">
        <v>0</v>
      </c>
      <c r="I259" s="153"/>
      <c r="J259" s="154" t="s">
        <v>137</v>
      </c>
      <c r="K259" s="151">
        <v>8.3333333333333329E-2</v>
      </c>
      <c r="L259" s="151">
        <v>8.3333333333333329E-2</v>
      </c>
      <c r="M259" s="151">
        <v>8.3333333333333329E-2</v>
      </c>
      <c r="N259" s="151">
        <v>8.3333333333333329E-2</v>
      </c>
      <c r="O259" s="151">
        <v>8.3333333333333329E-2</v>
      </c>
      <c r="P259" s="151">
        <v>8.3333333333333329E-2</v>
      </c>
      <c r="Q259" s="151">
        <v>8.3333333333333329E-2</v>
      </c>
      <c r="R259" s="151">
        <v>8.3333333333333329E-2</v>
      </c>
      <c r="S259" s="151">
        <v>8.3333333333333329E-2</v>
      </c>
      <c r="T259" s="151">
        <v>8.3333333333333329E-2</v>
      </c>
      <c r="U259" s="151">
        <v>8.3333333333333329E-2</v>
      </c>
      <c r="V259" s="151">
        <v>8.3333333333333329E-2</v>
      </c>
      <c r="W259" s="152">
        <v>1</v>
      </c>
      <c r="X259" s="157">
        <v>0</v>
      </c>
      <c r="Y259" s="157">
        <v>0</v>
      </c>
      <c r="Z259" s="157">
        <v>0</v>
      </c>
      <c r="AA259" s="157">
        <v>0</v>
      </c>
      <c r="AB259" s="157">
        <v>0</v>
      </c>
      <c r="AC259" s="157">
        <v>0</v>
      </c>
      <c r="AD259" s="157">
        <v>0</v>
      </c>
      <c r="AE259" s="157">
        <v>0</v>
      </c>
      <c r="AF259" s="157">
        <v>0</v>
      </c>
      <c r="AG259" s="157">
        <v>0</v>
      </c>
      <c r="AH259" s="157">
        <v>0</v>
      </c>
      <c r="AI259" s="157">
        <v>0</v>
      </c>
      <c r="AJ259" s="151"/>
      <c r="AK259" s="151"/>
      <c r="AL259" s="151"/>
      <c r="AM259" s="151"/>
      <c r="AN259" s="151"/>
      <c r="AO259" s="151">
        <v>1</v>
      </c>
      <c r="AP259" s="151"/>
      <c r="AQ259" s="151"/>
      <c r="AR259" s="151"/>
      <c r="AS259" s="152">
        <v>1</v>
      </c>
      <c r="AT259" s="159">
        <v>0</v>
      </c>
      <c r="AU259" s="159">
        <v>0</v>
      </c>
      <c r="AV259" s="159">
        <v>0</v>
      </c>
      <c r="AW259" s="159">
        <v>0</v>
      </c>
      <c r="AX259" s="159">
        <v>0</v>
      </c>
      <c r="AY259" s="159">
        <v>0</v>
      </c>
      <c r="AZ259" s="159">
        <v>0</v>
      </c>
      <c r="BA259" s="159">
        <v>0</v>
      </c>
      <c r="BB259" s="159">
        <v>0</v>
      </c>
      <c r="BC259" s="159">
        <v>0</v>
      </c>
      <c r="BD259" s="160">
        <v>0</v>
      </c>
      <c r="BE259" s="160">
        <v>0</v>
      </c>
      <c r="BF259" s="160">
        <v>0</v>
      </c>
      <c r="BG259" s="160">
        <v>0</v>
      </c>
      <c r="BH259" s="160">
        <v>0</v>
      </c>
      <c r="BI259" s="151">
        <v>70198000</v>
      </c>
      <c r="BJ259" s="122"/>
      <c r="BK259" s="122">
        <f>+IF('FEUILLE 1'!$BJ259="",SUMIFS('FEUILLE 2'!$P:$P,'FEUILLE 2'!$C:$C,"FAC",'FEUILLE 2'!$K:$K,'FEUILLE 1'!$J259),SUMIFS('FEUILLE 2'!$P:$P,'FEUILLE 2'!$C:$C,"FAC",'FEUILLE 2'!$K:$K,'FEUILLE 1'!$J259,'FEUILLE 2'!$B:$B,'FEUILLE 1'!$BJ259))</f>
        <v>790</v>
      </c>
      <c r="BL259" s="122"/>
      <c r="BM259" s="122"/>
      <c r="BN259" s="122"/>
      <c r="BO259" s="122">
        <f t="shared" si="283"/>
        <v>0</v>
      </c>
      <c r="BP259" s="126">
        <f t="shared" si="206"/>
        <v>0</v>
      </c>
      <c r="BQ259" s="126">
        <f t="shared" si="207"/>
        <v>0</v>
      </c>
      <c r="BR259" s="126">
        <f t="shared" si="208"/>
        <v>0</v>
      </c>
      <c r="BS259" s="126">
        <f t="shared" si="209"/>
        <v>0</v>
      </c>
      <c r="BT259" s="126">
        <f t="shared" si="210"/>
        <v>0</v>
      </c>
      <c r="BU259" s="126">
        <f t="shared" si="211"/>
        <v>0</v>
      </c>
      <c r="BV259" s="126">
        <f t="shared" si="212"/>
        <v>0</v>
      </c>
      <c r="BW259" s="126">
        <f t="shared" si="213"/>
        <v>0</v>
      </c>
      <c r="BX259" s="126">
        <f t="shared" si="214"/>
        <v>0</v>
      </c>
      <c r="BY259" s="126">
        <f t="shared" si="215"/>
        <v>0</v>
      </c>
      <c r="BZ259" s="126">
        <f t="shared" si="216"/>
        <v>0</v>
      </c>
      <c r="CA259" s="126">
        <f t="shared" si="217"/>
        <v>0</v>
      </c>
      <c r="CB259" s="126">
        <f t="shared" si="218"/>
        <v>0</v>
      </c>
      <c r="CC259" s="126">
        <f t="shared" si="219"/>
        <v>0</v>
      </c>
      <c r="CD259" s="126">
        <f t="shared" si="220"/>
        <v>0</v>
      </c>
      <c r="CE259" s="126">
        <f t="shared" si="221"/>
        <v>0</v>
      </c>
      <c r="CF259" s="126">
        <f t="shared" si="222"/>
        <v>0</v>
      </c>
      <c r="CG259" s="126">
        <f t="shared" si="223"/>
        <v>0</v>
      </c>
      <c r="CH259" s="126">
        <f t="shared" si="224"/>
        <v>0</v>
      </c>
      <c r="CI259" s="126">
        <f t="shared" si="225"/>
        <v>0</v>
      </c>
      <c r="CJ259" s="126">
        <f t="shared" si="226"/>
        <v>0</v>
      </c>
      <c r="CK259" s="126">
        <f t="shared" si="227"/>
        <v>0</v>
      </c>
      <c r="CL259" s="126">
        <f t="shared" si="228"/>
        <v>0</v>
      </c>
      <c r="CM259" s="126">
        <f t="shared" si="229"/>
        <v>0</v>
      </c>
      <c r="CN259" s="126">
        <f t="shared" si="230"/>
        <v>0</v>
      </c>
      <c r="CO259" s="126">
        <f t="shared" si="231"/>
        <v>0</v>
      </c>
      <c r="CP259" s="126">
        <f t="shared" si="232"/>
        <v>0</v>
      </c>
      <c r="CQ259" s="126">
        <f t="shared" si="233"/>
        <v>0</v>
      </c>
      <c r="CR259" s="126">
        <f t="shared" si="234"/>
        <v>0</v>
      </c>
      <c r="CS259" s="126">
        <f t="shared" si="235"/>
        <v>0</v>
      </c>
      <c r="CT259" s="126">
        <f t="shared" si="236"/>
        <v>0</v>
      </c>
      <c r="CU259" s="126">
        <f t="shared" si="237"/>
        <v>0</v>
      </c>
      <c r="CV259" s="126">
        <f t="shared" si="238"/>
        <v>0</v>
      </c>
      <c r="CW259" s="126">
        <f t="shared" si="239"/>
        <v>0</v>
      </c>
      <c r="CX259" s="126">
        <f t="shared" si="240"/>
        <v>0</v>
      </c>
      <c r="CY259" s="126">
        <f t="shared" si="241"/>
        <v>0</v>
      </c>
      <c r="CZ259" s="126">
        <f t="shared" si="242"/>
        <v>0</v>
      </c>
      <c r="DA259" s="126">
        <f t="shared" si="243"/>
        <v>0</v>
      </c>
      <c r="DB259" s="126">
        <f t="shared" si="244"/>
        <v>0</v>
      </c>
      <c r="DC259" s="126">
        <f t="shared" si="245"/>
        <v>0</v>
      </c>
      <c r="DD259" s="126">
        <f t="shared" si="246"/>
        <v>0</v>
      </c>
      <c r="DE259" s="126">
        <f t="shared" si="247"/>
        <v>0</v>
      </c>
      <c r="DF259" s="126">
        <f t="shared" si="248"/>
        <v>0</v>
      </c>
      <c r="DG259" s="126">
        <f t="shared" si="249"/>
        <v>0</v>
      </c>
      <c r="DH259" s="126">
        <f t="shared" si="250"/>
        <v>0</v>
      </c>
      <c r="DI259" s="126">
        <f t="shared" si="251"/>
        <v>0</v>
      </c>
      <c r="DJ259" s="126">
        <f t="shared" si="252"/>
        <v>0</v>
      </c>
      <c r="DK259" s="126">
        <f t="shared" si="253"/>
        <v>0</v>
      </c>
      <c r="DL259" s="126">
        <f t="shared" si="254"/>
        <v>0</v>
      </c>
      <c r="DM259" s="126">
        <f t="shared" si="255"/>
        <v>0</v>
      </c>
      <c r="DN259" s="126">
        <f t="shared" si="256"/>
        <v>0</v>
      </c>
      <c r="DO259" s="126">
        <f t="shared" si="257"/>
        <v>0</v>
      </c>
      <c r="DP259" s="126">
        <f t="shared" si="258"/>
        <v>0</v>
      </c>
      <c r="DQ259" s="126">
        <f t="shared" si="259"/>
        <v>0</v>
      </c>
      <c r="DR259" s="126">
        <f t="shared" si="260"/>
        <v>0</v>
      </c>
      <c r="DS259" s="126">
        <f t="shared" si="261"/>
        <v>0</v>
      </c>
      <c r="DT259" s="126">
        <f t="shared" si="262"/>
        <v>0</v>
      </c>
      <c r="DU259" s="126">
        <f t="shared" si="263"/>
        <v>0</v>
      </c>
      <c r="DV259" s="126">
        <f t="shared" si="264"/>
        <v>0</v>
      </c>
      <c r="DW259" s="126">
        <f t="shared" si="265"/>
        <v>0</v>
      </c>
    </row>
    <row r="260" spans="1:131" customFormat="1" ht="15" customHeight="1" x14ac:dyDescent="0.2">
      <c r="A260" s="169" t="s">
        <v>606</v>
      </c>
      <c r="B260" s="169" t="s">
        <v>578</v>
      </c>
      <c r="C260" s="169" t="s">
        <v>602</v>
      </c>
      <c r="D260" s="169" t="s">
        <v>265</v>
      </c>
      <c r="E260" s="169">
        <v>0</v>
      </c>
      <c r="F260" s="169">
        <v>68452.800000000003</v>
      </c>
      <c r="G260" s="170">
        <v>0</v>
      </c>
      <c r="H260" s="170">
        <v>0</v>
      </c>
      <c r="I260" s="153"/>
      <c r="J260" s="154" t="s">
        <v>137</v>
      </c>
      <c r="K260" s="151">
        <v>8.3333333333333329E-2</v>
      </c>
      <c r="L260" s="151">
        <v>8.3333333333333329E-2</v>
      </c>
      <c r="M260" s="151">
        <v>8.3333333333333329E-2</v>
      </c>
      <c r="N260" s="151">
        <v>8.3333333333333329E-2</v>
      </c>
      <c r="O260" s="151">
        <v>8.3333333333333329E-2</v>
      </c>
      <c r="P260" s="151">
        <v>8.3333333333333329E-2</v>
      </c>
      <c r="Q260" s="151">
        <v>8.3333333333333329E-2</v>
      </c>
      <c r="R260" s="151">
        <v>8.3333333333333329E-2</v>
      </c>
      <c r="S260" s="151">
        <v>8.3333333333333329E-2</v>
      </c>
      <c r="T260" s="151">
        <v>8.3333333333333329E-2</v>
      </c>
      <c r="U260" s="151">
        <v>8.3333333333333329E-2</v>
      </c>
      <c r="V260" s="151">
        <v>8.3333333333333329E-2</v>
      </c>
      <c r="W260" s="152">
        <v>1</v>
      </c>
      <c r="X260" s="157">
        <v>0</v>
      </c>
      <c r="Y260" s="157">
        <v>0</v>
      </c>
      <c r="Z260" s="157">
        <v>0</v>
      </c>
      <c r="AA260" s="157">
        <v>0</v>
      </c>
      <c r="AB260" s="157">
        <v>0</v>
      </c>
      <c r="AC260" s="157">
        <v>0</v>
      </c>
      <c r="AD260" s="157">
        <v>0</v>
      </c>
      <c r="AE260" s="157">
        <v>0</v>
      </c>
      <c r="AF260" s="157">
        <v>0</v>
      </c>
      <c r="AG260" s="157">
        <v>0</v>
      </c>
      <c r="AH260" s="157">
        <v>0</v>
      </c>
      <c r="AI260" s="157">
        <v>0</v>
      </c>
      <c r="AJ260" s="151"/>
      <c r="AK260" s="151"/>
      <c r="AL260" s="151"/>
      <c r="AM260" s="151"/>
      <c r="AN260" s="151"/>
      <c r="AO260" s="151">
        <v>1</v>
      </c>
      <c r="AP260" s="151"/>
      <c r="AQ260" s="151"/>
      <c r="AR260" s="151"/>
      <c r="AS260" s="152">
        <v>1</v>
      </c>
      <c r="AT260" s="159">
        <v>0</v>
      </c>
      <c r="AU260" s="159">
        <v>0</v>
      </c>
      <c r="AV260" s="159">
        <v>0</v>
      </c>
      <c r="AW260" s="159">
        <v>0</v>
      </c>
      <c r="AX260" s="159">
        <v>0</v>
      </c>
      <c r="AY260" s="159">
        <v>0</v>
      </c>
      <c r="AZ260" s="159">
        <v>0</v>
      </c>
      <c r="BA260" s="159">
        <v>0</v>
      </c>
      <c r="BB260" s="159">
        <v>0</v>
      </c>
      <c r="BC260" s="159">
        <v>0</v>
      </c>
      <c r="BD260" s="160">
        <v>0</v>
      </c>
      <c r="BE260" s="160">
        <v>0</v>
      </c>
      <c r="BF260" s="160">
        <v>0</v>
      </c>
      <c r="BG260" s="160">
        <v>0</v>
      </c>
      <c r="BH260" s="160">
        <v>0</v>
      </c>
      <c r="BI260" s="151">
        <v>70199000</v>
      </c>
      <c r="BJ260" s="122"/>
      <c r="BK260" s="122">
        <f>+IF('FEUILLE 1'!$BJ260="",SUMIFS('FEUILLE 2'!$P:$P,'FEUILLE 2'!$C:$C,"FAC",'FEUILLE 2'!$K:$K,'FEUILLE 1'!$J260),SUMIFS('FEUILLE 2'!$P:$P,'FEUILLE 2'!$C:$C,"FAC",'FEUILLE 2'!$K:$K,'FEUILLE 1'!$J260,'FEUILLE 2'!$B:$B,'FEUILLE 1'!$BJ260))</f>
        <v>790</v>
      </c>
      <c r="BL260" s="122"/>
      <c r="BM260" s="122"/>
      <c r="BN260" s="122"/>
      <c r="BO260" s="122">
        <f t="shared" si="283"/>
        <v>0</v>
      </c>
      <c r="BP260" s="126">
        <f t="shared" si="206"/>
        <v>0</v>
      </c>
      <c r="BQ260" s="126">
        <f t="shared" si="207"/>
        <v>0</v>
      </c>
      <c r="BR260" s="126">
        <f t="shared" si="208"/>
        <v>0</v>
      </c>
      <c r="BS260" s="126">
        <f t="shared" si="209"/>
        <v>0</v>
      </c>
      <c r="BT260" s="126">
        <f t="shared" si="210"/>
        <v>0</v>
      </c>
      <c r="BU260" s="126">
        <f t="shared" si="211"/>
        <v>0</v>
      </c>
      <c r="BV260" s="126">
        <f t="shared" si="212"/>
        <v>0</v>
      </c>
      <c r="BW260" s="126">
        <f t="shared" si="213"/>
        <v>0</v>
      </c>
      <c r="BX260" s="126">
        <f t="shared" si="214"/>
        <v>0</v>
      </c>
      <c r="BY260" s="126">
        <f t="shared" si="215"/>
        <v>0</v>
      </c>
      <c r="BZ260" s="126">
        <f t="shared" si="216"/>
        <v>0</v>
      </c>
      <c r="CA260" s="126">
        <f t="shared" si="217"/>
        <v>0</v>
      </c>
      <c r="CB260" s="126">
        <f t="shared" si="218"/>
        <v>0</v>
      </c>
      <c r="CC260" s="126">
        <f t="shared" si="219"/>
        <v>0</v>
      </c>
      <c r="CD260" s="126">
        <f t="shared" si="220"/>
        <v>0</v>
      </c>
      <c r="CE260" s="126">
        <f t="shared" si="221"/>
        <v>0</v>
      </c>
      <c r="CF260" s="126">
        <f t="shared" si="222"/>
        <v>0</v>
      </c>
      <c r="CG260" s="126">
        <f t="shared" si="223"/>
        <v>0</v>
      </c>
      <c r="CH260" s="126">
        <f t="shared" si="224"/>
        <v>0</v>
      </c>
      <c r="CI260" s="126">
        <f t="shared" si="225"/>
        <v>0</v>
      </c>
      <c r="CJ260" s="126">
        <f t="shared" si="226"/>
        <v>0</v>
      </c>
      <c r="CK260" s="126">
        <f t="shared" si="227"/>
        <v>0</v>
      </c>
      <c r="CL260" s="126">
        <f t="shared" si="228"/>
        <v>0</v>
      </c>
      <c r="CM260" s="126">
        <f t="shared" si="229"/>
        <v>0</v>
      </c>
      <c r="CN260" s="126">
        <f t="shared" si="230"/>
        <v>0</v>
      </c>
      <c r="CO260" s="126">
        <f t="shared" si="231"/>
        <v>0</v>
      </c>
      <c r="CP260" s="126">
        <f t="shared" si="232"/>
        <v>0</v>
      </c>
      <c r="CQ260" s="126">
        <f t="shared" si="233"/>
        <v>0</v>
      </c>
      <c r="CR260" s="126">
        <f t="shared" si="234"/>
        <v>0</v>
      </c>
      <c r="CS260" s="126">
        <f t="shared" si="235"/>
        <v>0</v>
      </c>
      <c r="CT260" s="126">
        <f t="shared" si="236"/>
        <v>0</v>
      </c>
      <c r="CU260" s="126">
        <f t="shared" si="237"/>
        <v>0</v>
      </c>
      <c r="CV260" s="126">
        <f t="shared" si="238"/>
        <v>0</v>
      </c>
      <c r="CW260" s="126">
        <f t="shared" si="239"/>
        <v>0</v>
      </c>
      <c r="CX260" s="126">
        <f t="shared" si="240"/>
        <v>0</v>
      </c>
      <c r="CY260" s="126">
        <f t="shared" si="241"/>
        <v>0</v>
      </c>
      <c r="CZ260" s="126">
        <f t="shared" si="242"/>
        <v>0</v>
      </c>
      <c r="DA260" s="126">
        <f t="shared" si="243"/>
        <v>0</v>
      </c>
      <c r="DB260" s="126">
        <f t="shared" si="244"/>
        <v>0</v>
      </c>
      <c r="DC260" s="126">
        <f t="shared" si="245"/>
        <v>0</v>
      </c>
      <c r="DD260" s="126">
        <f t="shared" si="246"/>
        <v>0</v>
      </c>
      <c r="DE260" s="126">
        <f t="shared" si="247"/>
        <v>0</v>
      </c>
      <c r="DF260" s="126">
        <f t="shared" si="248"/>
        <v>0</v>
      </c>
      <c r="DG260" s="126">
        <f t="shared" si="249"/>
        <v>0</v>
      </c>
      <c r="DH260" s="126">
        <f t="shared" si="250"/>
        <v>0</v>
      </c>
      <c r="DI260" s="126">
        <f t="shared" si="251"/>
        <v>0</v>
      </c>
      <c r="DJ260" s="126">
        <f t="shared" si="252"/>
        <v>0</v>
      </c>
      <c r="DK260" s="126">
        <f t="shared" si="253"/>
        <v>0</v>
      </c>
      <c r="DL260" s="126">
        <f t="shared" si="254"/>
        <v>0</v>
      </c>
      <c r="DM260" s="126">
        <f t="shared" si="255"/>
        <v>0</v>
      </c>
      <c r="DN260" s="126">
        <f t="shared" si="256"/>
        <v>0</v>
      </c>
      <c r="DO260" s="126">
        <f t="shared" si="257"/>
        <v>0</v>
      </c>
      <c r="DP260" s="126">
        <f t="shared" si="258"/>
        <v>0</v>
      </c>
      <c r="DQ260" s="126">
        <f t="shared" si="259"/>
        <v>0</v>
      </c>
      <c r="DR260" s="126">
        <f t="shared" si="260"/>
        <v>0</v>
      </c>
      <c r="DS260" s="126">
        <f t="shared" si="261"/>
        <v>0</v>
      </c>
      <c r="DT260" s="126">
        <f t="shared" si="262"/>
        <v>0</v>
      </c>
      <c r="DU260" s="126">
        <f t="shared" si="263"/>
        <v>0</v>
      </c>
      <c r="DV260" s="126">
        <f t="shared" si="264"/>
        <v>0</v>
      </c>
      <c r="DW260" s="126">
        <f t="shared" si="265"/>
        <v>0</v>
      </c>
    </row>
    <row r="261" spans="1:131" customFormat="1" ht="15" customHeight="1" x14ac:dyDescent="0.2">
      <c r="A261" s="169" t="s">
        <v>607</v>
      </c>
      <c r="B261" s="169" t="s">
        <v>578</v>
      </c>
      <c r="C261" s="169" t="s">
        <v>602</v>
      </c>
      <c r="D261" s="169" t="s">
        <v>265</v>
      </c>
      <c r="E261" s="169">
        <v>0</v>
      </c>
      <c r="F261" s="169">
        <v>30366.6</v>
      </c>
      <c r="G261" s="170">
        <v>0</v>
      </c>
      <c r="H261" s="170">
        <v>0</v>
      </c>
      <c r="I261" s="153"/>
      <c r="J261" s="154" t="s">
        <v>137</v>
      </c>
      <c r="K261" s="151">
        <v>8.3333333333333329E-2</v>
      </c>
      <c r="L261" s="151">
        <v>8.3333333333333329E-2</v>
      </c>
      <c r="M261" s="151">
        <v>8.3333333333333329E-2</v>
      </c>
      <c r="N261" s="151">
        <v>8.3333333333333329E-2</v>
      </c>
      <c r="O261" s="151">
        <v>8.3333333333333329E-2</v>
      </c>
      <c r="P261" s="151">
        <v>8.3333333333333329E-2</v>
      </c>
      <c r="Q261" s="151">
        <v>8.3333333333333329E-2</v>
      </c>
      <c r="R261" s="151">
        <v>8.3333333333333329E-2</v>
      </c>
      <c r="S261" s="151">
        <v>8.3333333333333329E-2</v>
      </c>
      <c r="T261" s="151">
        <v>8.3333333333333329E-2</v>
      </c>
      <c r="U261" s="151">
        <v>8.3333333333333329E-2</v>
      </c>
      <c r="V261" s="151">
        <v>8.3333333333333329E-2</v>
      </c>
      <c r="W261" s="152">
        <v>1</v>
      </c>
      <c r="X261" s="157">
        <v>0</v>
      </c>
      <c r="Y261" s="157">
        <v>0</v>
      </c>
      <c r="Z261" s="157">
        <v>0</v>
      </c>
      <c r="AA261" s="157">
        <v>0</v>
      </c>
      <c r="AB261" s="157">
        <v>0</v>
      </c>
      <c r="AC261" s="157">
        <v>0</v>
      </c>
      <c r="AD261" s="157">
        <v>0</v>
      </c>
      <c r="AE261" s="157">
        <v>0</v>
      </c>
      <c r="AF261" s="157">
        <v>0</v>
      </c>
      <c r="AG261" s="157">
        <v>0</v>
      </c>
      <c r="AH261" s="157">
        <v>0</v>
      </c>
      <c r="AI261" s="157">
        <v>0</v>
      </c>
      <c r="AJ261" s="151"/>
      <c r="AK261" s="151"/>
      <c r="AL261" s="151"/>
      <c r="AM261" s="151"/>
      <c r="AN261" s="151"/>
      <c r="AO261" s="151">
        <v>1</v>
      </c>
      <c r="AP261" s="151"/>
      <c r="AQ261" s="151"/>
      <c r="AR261" s="151"/>
      <c r="AS261" s="152">
        <v>1</v>
      </c>
      <c r="AT261" s="159">
        <v>0</v>
      </c>
      <c r="AU261" s="159">
        <v>0</v>
      </c>
      <c r="AV261" s="159">
        <v>0</v>
      </c>
      <c r="AW261" s="159">
        <v>0</v>
      </c>
      <c r="AX261" s="159">
        <v>0</v>
      </c>
      <c r="AY261" s="159">
        <v>0</v>
      </c>
      <c r="AZ261" s="159">
        <v>0</v>
      </c>
      <c r="BA261" s="159">
        <v>0</v>
      </c>
      <c r="BB261" s="159">
        <v>0</v>
      </c>
      <c r="BC261" s="159">
        <v>0</v>
      </c>
      <c r="BD261" s="160">
        <v>0</v>
      </c>
      <c r="BE261" s="160">
        <v>0</v>
      </c>
      <c r="BF261" s="160">
        <v>0</v>
      </c>
      <c r="BG261" s="160">
        <v>0</v>
      </c>
      <c r="BH261" s="160">
        <v>0</v>
      </c>
      <c r="BI261" s="151">
        <v>70100000</v>
      </c>
      <c r="BJ261" s="122"/>
      <c r="BK261" s="122">
        <f>+IF('FEUILLE 1'!$BJ261="",SUMIFS('FEUILLE 2'!$P:$P,'FEUILLE 2'!$C:$C,"FAC",'FEUILLE 2'!$K:$K,'FEUILLE 1'!$J261),SUMIFS('FEUILLE 2'!$P:$P,'FEUILLE 2'!$C:$C,"FAC",'FEUILLE 2'!$K:$K,'FEUILLE 1'!$J261,'FEUILLE 2'!$B:$B,'FEUILLE 1'!$BJ261))</f>
        <v>790</v>
      </c>
      <c r="BL261" s="122"/>
      <c r="BM261" s="122"/>
      <c r="BN261" s="122"/>
      <c r="BO261" s="122">
        <f t="shared" si="283"/>
        <v>0</v>
      </c>
      <c r="BP261" s="126">
        <f t="shared" ref="BP261:BP336" si="284">+$BD261*$K261</f>
        <v>0</v>
      </c>
      <c r="BQ261" s="126">
        <f t="shared" ref="BQ261:BQ336" si="285">+$BE261*$K261</f>
        <v>0</v>
      </c>
      <c r="BR261" s="126">
        <f t="shared" ref="BR261:BR336" si="286">+$BF261*$K261</f>
        <v>0</v>
      </c>
      <c r="BS261" s="126">
        <f t="shared" ref="BS261:BS336" si="287">+$BG261*$K261</f>
        <v>0</v>
      </c>
      <c r="BT261" s="126">
        <f t="shared" ref="BT261:BT336" si="288">+$BH261*$K261</f>
        <v>0</v>
      </c>
      <c r="BU261" s="126">
        <f t="shared" si="211"/>
        <v>0</v>
      </c>
      <c r="BV261" s="126">
        <f t="shared" si="212"/>
        <v>0</v>
      </c>
      <c r="BW261" s="126">
        <f t="shared" si="213"/>
        <v>0</v>
      </c>
      <c r="BX261" s="126">
        <f t="shared" si="214"/>
        <v>0</v>
      </c>
      <c r="BY261" s="126">
        <f t="shared" si="215"/>
        <v>0</v>
      </c>
      <c r="BZ261" s="126">
        <f t="shared" si="216"/>
        <v>0</v>
      </c>
      <c r="CA261" s="126">
        <f t="shared" si="217"/>
        <v>0</v>
      </c>
      <c r="CB261" s="126">
        <f t="shared" si="218"/>
        <v>0</v>
      </c>
      <c r="CC261" s="126">
        <f t="shared" si="219"/>
        <v>0</v>
      </c>
      <c r="CD261" s="126">
        <f t="shared" si="220"/>
        <v>0</v>
      </c>
      <c r="CE261" s="126">
        <f t="shared" si="221"/>
        <v>0</v>
      </c>
      <c r="CF261" s="126">
        <f t="shared" si="222"/>
        <v>0</v>
      </c>
      <c r="CG261" s="126">
        <f t="shared" si="223"/>
        <v>0</v>
      </c>
      <c r="CH261" s="126">
        <f t="shared" si="224"/>
        <v>0</v>
      </c>
      <c r="CI261" s="126">
        <f t="shared" si="225"/>
        <v>0</v>
      </c>
      <c r="CJ261" s="126">
        <f t="shared" si="226"/>
        <v>0</v>
      </c>
      <c r="CK261" s="126">
        <f t="shared" si="227"/>
        <v>0</v>
      </c>
      <c r="CL261" s="126">
        <f t="shared" si="228"/>
        <v>0</v>
      </c>
      <c r="CM261" s="126">
        <f t="shared" si="229"/>
        <v>0</v>
      </c>
      <c r="CN261" s="126">
        <f t="shared" si="230"/>
        <v>0</v>
      </c>
      <c r="CO261" s="126">
        <f t="shared" si="231"/>
        <v>0</v>
      </c>
      <c r="CP261" s="126">
        <f t="shared" si="232"/>
        <v>0</v>
      </c>
      <c r="CQ261" s="126">
        <f t="shared" si="233"/>
        <v>0</v>
      </c>
      <c r="CR261" s="126">
        <f t="shared" si="234"/>
        <v>0</v>
      </c>
      <c r="CS261" s="126">
        <f t="shared" si="235"/>
        <v>0</v>
      </c>
      <c r="CT261" s="126">
        <f t="shared" si="236"/>
        <v>0</v>
      </c>
      <c r="CU261" s="126">
        <f t="shared" si="237"/>
        <v>0</v>
      </c>
      <c r="CV261" s="126">
        <f t="shared" si="238"/>
        <v>0</v>
      </c>
      <c r="CW261" s="126">
        <f t="shared" si="239"/>
        <v>0</v>
      </c>
      <c r="CX261" s="126">
        <f t="shared" si="240"/>
        <v>0</v>
      </c>
      <c r="CY261" s="126">
        <f t="shared" si="241"/>
        <v>0</v>
      </c>
      <c r="CZ261" s="126">
        <f t="shared" si="242"/>
        <v>0</v>
      </c>
      <c r="DA261" s="126">
        <f t="shared" si="243"/>
        <v>0</v>
      </c>
      <c r="DB261" s="126">
        <f t="shared" si="244"/>
        <v>0</v>
      </c>
      <c r="DC261" s="126">
        <f t="shared" si="245"/>
        <v>0</v>
      </c>
      <c r="DD261" s="126">
        <f t="shared" si="246"/>
        <v>0</v>
      </c>
      <c r="DE261" s="126">
        <f t="shared" si="247"/>
        <v>0</v>
      </c>
      <c r="DF261" s="126">
        <f t="shared" si="248"/>
        <v>0</v>
      </c>
      <c r="DG261" s="126">
        <f t="shared" si="249"/>
        <v>0</v>
      </c>
      <c r="DH261" s="126">
        <f t="shared" si="250"/>
        <v>0</v>
      </c>
      <c r="DI261" s="126">
        <f t="shared" si="251"/>
        <v>0</v>
      </c>
      <c r="DJ261" s="126">
        <f t="shared" si="252"/>
        <v>0</v>
      </c>
      <c r="DK261" s="126">
        <f t="shared" si="253"/>
        <v>0</v>
      </c>
      <c r="DL261" s="126">
        <f t="shared" si="254"/>
        <v>0</v>
      </c>
      <c r="DM261" s="126">
        <f t="shared" si="255"/>
        <v>0</v>
      </c>
      <c r="DN261" s="126">
        <f t="shared" si="256"/>
        <v>0</v>
      </c>
      <c r="DO261" s="126">
        <f t="shared" si="257"/>
        <v>0</v>
      </c>
      <c r="DP261" s="126">
        <f t="shared" si="258"/>
        <v>0</v>
      </c>
      <c r="DQ261" s="126">
        <f t="shared" si="259"/>
        <v>0</v>
      </c>
      <c r="DR261" s="126">
        <f t="shared" si="260"/>
        <v>0</v>
      </c>
      <c r="DS261" s="126">
        <f t="shared" si="261"/>
        <v>0</v>
      </c>
      <c r="DT261" s="126">
        <f t="shared" si="262"/>
        <v>0</v>
      </c>
      <c r="DU261" s="126">
        <f t="shared" si="263"/>
        <v>0</v>
      </c>
      <c r="DV261" s="126">
        <f t="shared" si="264"/>
        <v>0</v>
      </c>
      <c r="DW261" s="126">
        <f t="shared" si="265"/>
        <v>0</v>
      </c>
    </row>
    <row r="262" spans="1:131" customFormat="1" ht="15" customHeight="1" x14ac:dyDescent="0.2">
      <c r="A262" s="169" t="s">
        <v>608</v>
      </c>
      <c r="B262" s="169" t="s">
        <v>578</v>
      </c>
      <c r="C262" s="169" t="s">
        <v>602</v>
      </c>
      <c r="D262" s="169" t="s">
        <v>265</v>
      </c>
      <c r="E262" s="169">
        <v>0</v>
      </c>
      <c r="F262" s="169">
        <v>33345.839999999997</v>
      </c>
      <c r="G262" s="170">
        <v>0</v>
      </c>
      <c r="H262" s="170">
        <v>0</v>
      </c>
      <c r="I262" s="153"/>
      <c r="J262" s="154" t="s">
        <v>137</v>
      </c>
      <c r="K262" s="151">
        <v>8.3333333333333329E-2</v>
      </c>
      <c r="L262" s="151">
        <v>8.3333333333333329E-2</v>
      </c>
      <c r="M262" s="151">
        <v>8.3333333333333329E-2</v>
      </c>
      <c r="N262" s="151">
        <v>8.3333333333333329E-2</v>
      </c>
      <c r="O262" s="151">
        <v>8.3333333333333329E-2</v>
      </c>
      <c r="P262" s="151">
        <v>8.3333333333333329E-2</v>
      </c>
      <c r="Q262" s="151">
        <v>8.3333333333333329E-2</v>
      </c>
      <c r="R262" s="151">
        <v>8.3333333333333329E-2</v>
      </c>
      <c r="S262" s="151">
        <v>8.3333333333333329E-2</v>
      </c>
      <c r="T262" s="151">
        <v>8.3333333333333329E-2</v>
      </c>
      <c r="U262" s="151">
        <v>8.3333333333333329E-2</v>
      </c>
      <c r="V262" s="151">
        <v>8.3333333333333329E-2</v>
      </c>
      <c r="W262" s="152">
        <v>1</v>
      </c>
      <c r="X262" s="157">
        <v>0</v>
      </c>
      <c r="Y262" s="157">
        <v>0</v>
      </c>
      <c r="Z262" s="157">
        <v>0</v>
      </c>
      <c r="AA262" s="157">
        <v>0</v>
      </c>
      <c r="AB262" s="157">
        <v>0</v>
      </c>
      <c r="AC262" s="157">
        <v>0</v>
      </c>
      <c r="AD262" s="157">
        <v>0</v>
      </c>
      <c r="AE262" s="157">
        <v>0</v>
      </c>
      <c r="AF262" s="157">
        <v>0</v>
      </c>
      <c r="AG262" s="157">
        <v>0</v>
      </c>
      <c r="AH262" s="157">
        <v>0</v>
      </c>
      <c r="AI262" s="157">
        <v>0</v>
      </c>
      <c r="AJ262" s="151"/>
      <c r="AK262" s="151"/>
      <c r="AL262" s="151"/>
      <c r="AM262" s="151"/>
      <c r="AN262" s="151"/>
      <c r="AO262" s="151">
        <v>1</v>
      </c>
      <c r="AP262" s="151"/>
      <c r="AQ262" s="151"/>
      <c r="AR262" s="151"/>
      <c r="AS262" s="152">
        <v>1</v>
      </c>
      <c r="AT262" s="159">
        <v>0</v>
      </c>
      <c r="AU262" s="159">
        <v>0</v>
      </c>
      <c r="AV262" s="159">
        <v>0</v>
      </c>
      <c r="AW262" s="159">
        <v>0</v>
      </c>
      <c r="AX262" s="159">
        <v>0</v>
      </c>
      <c r="AY262" s="159">
        <v>0</v>
      </c>
      <c r="AZ262" s="159">
        <v>0</v>
      </c>
      <c r="BA262" s="159">
        <v>0</v>
      </c>
      <c r="BB262" s="159">
        <v>0</v>
      </c>
      <c r="BC262" s="159">
        <v>0</v>
      </c>
      <c r="BD262" s="160">
        <v>0</v>
      </c>
      <c r="BE262" s="160">
        <v>0</v>
      </c>
      <c r="BF262" s="160">
        <v>0</v>
      </c>
      <c r="BG262" s="160">
        <v>0</v>
      </c>
      <c r="BH262" s="160">
        <v>0</v>
      </c>
      <c r="BI262" s="151">
        <v>70110000</v>
      </c>
      <c r="BJ262" s="122"/>
      <c r="BK262" s="122">
        <f>+IF('FEUILLE 1'!$BJ262="",SUMIFS('FEUILLE 2'!$P:$P,'FEUILLE 2'!$C:$C,"FAC",'FEUILLE 2'!$K:$K,'FEUILLE 1'!$J262),SUMIFS('FEUILLE 2'!$P:$P,'FEUILLE 2'!$C:$C,"FAC",'FEUILLE 2'!$K:$K,'FEUILLE 1'!$J262,'FEUILLE 2'!$B:$B,'FEUILLE 1'!$BJ262))</f>
        <v>790</v>
      </c>
      <c r="BL262" s="122"/>
      <c r="BM262" s="122"/>
      <c r="BN262" s="122"/>
      <c r="BO262" s="122">
        <f t="shared" si="283"/>
        <v>0</v>
      </c>
      <c r="BP262" s="126">
        <f t="shared" si="284"/>
        <v>0</v>
      </c>
      <c r="BQ262" s="126">
        <f t="shared" si="285"/>
        <v>0</v>
      </c>
      <c r="BR262" s="126">
        <f t="shared" si="286"/>
        <v>0</v>
      </c>
      <c r="BS262" s="126">
        <f t="shared" si="287"/>
        <v>0</v>
      </c>
      <c r="BT262" s="126">
        <f t="shared" si="288"/>
        <v>0</v>
      </c>
      <c r="BU262" s="126">
        <f t="shared" ref="BU262:BU335" si="289">BP262+$BD262*$L262</f>
        <v>0</v>
      </c>
      <c r="BV262" s="126">
        <f t="shared" ref="BV262:BV335" si="290">BQ262+$BE262*$L262</f>
        <v>0</v>
      </c>
      <c r="BW262" s="126">
        <f t="shared" ref="BW262:BW335" si="291">BR262+$BF262*$L262</f>
        <v>0</v>
      </c>
      <c r="BX262" s="126">
        <f t="shared" ref="BX262:BX335" si="292">BS262+$BG262*$L262</f>
        <v>0</v>
      </c>
      <c r="BY262" s="126">
        <f t="shared" ref="BY262:BY335" si="293">BT262+$BH262*$L262</f>
        <v>0</v>
      </c>
      <c r="BZ262" s="126">
        <f t="shared" ref="BZ262:BZ335" si="294">BU262+$BD262*$M262</f>
        <v>0</v>
      </c>
      <c r="CA262" s="126">
        <f t="shared" ref="CA262:CA335" si="295">BV262+$BE262*$M262</f>
        <v>0</v>
      </c>
      <c r="CB262" s="126">
        <f t="shared" ref="CB262:CB335" si="296">BW262+$BF262*$M262</f>
        <v>0</v>
      </c>
      <c r="CC262" s="126">
        <f t="shared" ref="CC262:CC335" si="297">BX262+$BG262*$M262</f>
        <v>0</v>
      </c>
      <c r="CD262" s="126">
        <f t="shared" ref="CD262:CD335" si="298">BY262+$BH262*$M262</f>
        <v>0</v>
      </c>
      <c r="CE262" s="126">
        <f t="shared" ref="CE262:CE335" si="299">BZ262+$BD262*$N262</f>
        <v>0</v>
      </c>
      <c r="CF262" s="126">
        <f t="shared" ref="CF262:CF335" si="300">CA262+$BE262*$N262</f>
        <v>0</v>
      </c>
      <c r="CG262" s="126">
        <f t="shared" ref="CG262:CG335" si="301">CB262+$BF262*$N262</f>
        <v>0</v>
      </c>
      <c r="CH262" s="126">
        <f t="shared" ref="CH262:CH335" si="302">CC262+$BG262*$N262</f>
        <v>0</v>
      </c>
      <c r="CI262" s="126">
        <f t="shared" ref="CI262:CI335" si="303">CD262+$BH262*$N262</f>
        <v>0</v>
      </c>
      <c r="CJ262" s="126">
        <f t="shared" ref="CJ262:CJ335" si="304">CE262+$BD262*$O262</f>
        <v>0</v>
      </c>
      <c r="CK262" s="126">
        <f t="shared" ref="CK262:CK335" si="305">CF262+$BE262*$O262</f>
        <v>0</v>
      </c>
      <c r="CL262" s="126">
        <f t="shared" ref="CL262:CL335" si="306">CG262+$BF262*$O262</f>
        <v>0</v>
      </c>
      <c r="CM262" s="126">
        <f t="shared" ref="CM262:CM335" si="307">CH262+$BG262*$O262</f>
        <v>0</v>
      </c>
      <c r="CN262" s="126">
        <f t="shared" ref="CN262:CN335" si="308">CI262+$BH262*$O262</f>
        <v>0</v>
      </c>
      <c r="CO262" s="126">
        <f t="shared" ref="CO262:CO335" si="309">CJ262+$BD262*$P262</f>
        <v>0</v>
      </c>
      <c r="CP262" s="126">
        <f t="shared" ref="CP262:CP335" si="310">CK262+$BE262*$P262</f>
        <v>0</v>
      </c>
      <c r="CQ262" s="126">
        <f t="shared" ref="CQ262:CQ335" si="311">CL262+$BF262*$P262</f>
        <v>0</v>
      </c>
      <c r="CR262" s="126">
        <f t="shared" ref="CR262:CR335" si="312">CM262+$BG262*$P262</f>
        <v>0</v>
      </c>
      <c r="CS262" s="126">
        <f t="shared" ref="CS262:CS335" si="313">CN262+$BH262*$P262</f>
        <v>0</v>
      </c>
      <c r="CT262" s="126">
        <f t="shared" ref="CT262:CT335" si="314">CO262+$BD262*$Q262</f>
        <v>0</v>
      </c>
      <c r="CU262" s="126">
        <f t="shared" ref="CU262:CU335" si="315">CP262+$BE262*$Q262</f>
        <v>0</v>
      </c>
      <c r="CV262" s="126">
        <f t="shared" ref="CV262:CV335" si="316">CQ262+$BF262*$Q262</f>
        <v>0</v>
      </c>
      <c r="CW262" s="126">
        <f t="shared" ref="CW262:CW335" si="317">CR262+$BG262*$Q262</f>
        <v>0</v>
      </c>
      <c r="CX262" s="126">
        <f t="shared" ref="CX262:CX335" si="318">CS262+$BH262*$Q262</f>
        <v>0</v>
      </c>
      <c r="CY262" s="126">
        <f t="shared" ref="CY262:CY335" si="319">CT262+$BD262*$R262</f>
        <v>0</v>
      </c>
      <c r="CZ262" s="126">
        <f t="shared" ref="CZ262:CZ335" si="320">CU262+$BE262*$R262</f>
        <v>0</v>
      </c>
      <c r="DA262" s="126">
        <f t="shared" ref="DA262:DA335" si="321">CV262+$BF262*$R262</f>
        <v>0</v>
      </c>
      <c r="DB262" s="126">
        <f t="shared" ref="DB262:DB335" si="322">CW262+$BG262*$R262</f>
        <v>0</v>
      </c>
      <c r="DC262" s="126">
        <f t="shared" ref="DC262:DC335" si="323">CX262+$BH262*$R262</f>
        <v>0</v>
      </c>
      <c r="DD262" s="126">
        <f t="shared" ref="DD262:DD335" si="324">CY262+$BD262*$S262</f>
        <v>0</v>
      </c>
      <c r="DE262" s="126">
        <f t="shared" ref="DE262:DE335" si="325">CZ262+$BE262*$S262</f>
        <v>0</v>
      </c>
      <c r="DF262" s="126">
        <f t="shared" ref="DF262:DF335" si="326">DA262+$BF262*$S262</f>
        <v>0</v>
      </c>
      <c r="DG262" s="126">
        <f t="shared" ref="DG262:DG335" si="327">DB262+$BG262*$S262</f>
        <v>0</v>
      </c>
      <c r="DH262" s="126">
        <f t="shared" ref="DH262:DH335" si="328">DC262+$BH262*$S262</f>
        <v>0</v>
      </c>
      <c r="DI262" s="126">
        <f t="shared" ref="DI262:DI335" si="329">DD262+$BD262*$T262</f>
        <v>0</v>
      </c>
      <c r="DJ262" s="126">
        <f t="shared" ref="DJ262:DJ335" si="330">DE262+$BE262*$T262</f>
        <v>0</v>
      </c>
      <c r="DK262" s="126">
        <f t="shared" ref="DK262:DK335" si="331">DF262+$BF262*$T262</f>
        <v>0</v>
      </c>
      <c r="DL262" s="126">
        <f t="shared" ref="DL262:DL335" si="332">DG262+$BG262*$T262</f>
        <v>0</v>
      </c>
      <c r="DM262" s="126">
        <f t="shared" ref="DM262:DM335" si="333">DH262+$BH262*$T262</f>
        <v>0</v>
      </c>
      <c r="DN262" s="126">
        <f t="shared" ref="DN262:DN335" si="334">DI262+$BD262*$U262</f>
        <v>0</v>
      </c>
      <c r="DO262" s="126">
        <f t="shared" ref="DO262:DO335" si="335">DJ262+$BE262*$U262</f>
        <v>0</v>
      </c>
      <c r="DP262" s="126">
        <f t="shared" ref="DP262:DP335" si="336">DK262+$BF262*$U262</f>
        <v>0</v>
      </c>
      <c r="DQ262" s="126">
        <f t="shared" ref="DQ262:DQ335" si="337">DL262+$BG262*$U262</f>
        <v>0</v>
      </c>
      <c r="DR262" s="126">
        <f t="shared" ref="DR262:DR335" si="338">DM262+$BH262*$U262</f>
        <v>0</v>
      </c>
      <c r="DS262" s="126">
        <f t="shared" ref="DS262:DS335" si="339">DN262+$BD262*$V262</f>
        <v>0</v>
      </c>
      <c r="DT262" s="126">
        <f t="shared" ref="DT262:DT335" si="340">DO262+$BE262*$V262</f>
        <v>0</v>
      </c>
      <c r="DU262" s="126">
        <f t="shared" ref="DU262:DU335" si="341">DP262+$BF262*$V262</f>
        <v>0</v>
      </c>
      <c r="DV262" s="126">
        <f t="shared" ref="DV262:DV335" si="342">DQ262+$BG262*$V262</f>
        <v>0</v>
      </c>
      <c r="DW262" s="126">
        <f t="shared" ref="DW262:DW335" si="343">DR262+$BH262*$V262</f>
        <v>0</v>
      </c>
    </row>
    <row r="263" spans="1:131" customFormat="1" ht="15" customHeight="1" x14ac:dyDescent="0.2">
      <c r="A263" s="169" t="s">
        <v>608</v>
      </c>
      <c r="B263" s="169" t="s">
        <v>578</v>
      </c>
      <c r="C263" s="169" t="s">
        <v>602</v>
      </c>
      <c r="D263" s="169" t="s">
        <v>265</v>
      </c>
      <c r="E263" s="169">
        <v>0</v>
      </c>
      <c r="F263" s="169">
        <v>0</v>
      </c>
      <c r="G263" s="170">
        <v>0</v>
      </c>
      <c r="H263" s="170">
        <v>0</v>
      </c>
      <c r="I263" s="153"/>
      <c r="J263" s="154" t="s">
        <v>137</v>
      </c>
      <c r="K263" s="151">
        <v>8.3333333333333329E-2</v>
      </c>
      <c r="L263" s="151">
        <v>8.3333333333333329E-2</v>
      </c>
      <c r="M263" s="151">
        <v>8.3333333333333329E-2</v>
      </c>
      <c r="N263" s="151">
        <v>8.3333333333333329E-2</v>
      </c>
      <c r="O263" s="151">
        <v>8.3333333333333329E-2</v>
      </c>
      <c r="P263" s="151">
        <v>8.3333333333333329E-2</v>
      </c>
      <c r="Q263" s="151">
        <v>8.3333333333333329E-2</v>
      </c>
      <c r="R263" s="151">
        <v>8.3333333333333329E-2</v>
      </c>
      <c r="S263" s="151">
        <v>8.3333333333333329E-2</v>
      </c>
      <c r="T263" s="151">
        <v>8.3333333333333329E-2</v>
      </c>
      <c r="U263" s="151">
        <v>8.3333333333333329E-2</v>
      </c>
      <c r="V263" s="151">
        <v>8.3333333333333329E-2</v>
      </c>
      <c r="W263" s="152">
        <v>1</v>
      </c>
      <c r="X263" s="157">
        <v>0</v>
      </c>
      <c r="Y263" s="157">
        <v>0</v>
      </c>
      <c r="Z263" s="157">
        <v>0</v>
      </c>
      <c r="AA263" s="157">
        <v>0</v>
      </c>
      <c r="AB263" s="157">
        <v>0</v>
      </c>
      <c r="AC263" s="157">
        <v>0</v>
      </c>
      <c r="AD263" s="157">
        <v>0</v>
      </c>
      <c r="AE263" s="157">
        <v>0</v>
      </c>
      <c r="AF263" s="157">
        <v>0</v>
      </c>
      <c r="AG263" s="157">
        <v>0</v>
      </c>
      <c r="AH263" s="157">
        <v>0</v>
      </c>
      <c r="AI263" s="157">
        <v>0</v>
      </c>
      <c r="AJ263" s="151"/>
      <c r="AK263" s="151"/>
      <c r="AL263" s="151"/>
      <c r="AM263" s="151"/>
      <c r="AN263" s="151"/>
      <c r="AO263" s="151">
        <v>1</v>
      </c>
      <c r="AP263" s="151"/>
      <c r="AQ263" s="151"/>
      <c r="AR263" s="151"/>
      <c r="AS263" s="152">
        <v>1</v>
      </c>
      <c r="AT263" s="159">
        <v>0</v>
      </c>
      <c r="AU263" s="159">
        <v>0</v>
      </c>
      <c r="AV263" s="159">
        <v>0</v>
      </c>
      <c r="AW263" s="159">
        <v>0</v>
      </c>
      <c r="AX263" s="159">
        <v>0</v>
      </c>
      <c r="AY263" s="159">
        <v>0</v>
      </c>
      <c r="AZ263" s="159">
        <v>0</v>
      </c>
      <c r="BA263" s="159">
        <v>0</v>
      </c>
      <c r="BB263" s="159">
        <v>0</v>
      </c>
      <c r="BC263" s="159">
        <v>0</v>
      </c>
      <c r="BD263" s="160">
        <v>0</v>
      </c>
      <c r="BE263" s="160">
        <v>0</v>
      </c>
      <c r="BF263" s="160">
        <v>0</v>
      </c>
      <c r="BG263" s="160">
        <v>0</v>
      </c>
      <c r="BH263" s="160">
        <v>0</v>
      </c>
      <c r="BI263" s="151">
        <v>70110000</v>
      </c>
      <c r="BJ263" s="122"/>
      <c r="BK263" s="122">
        <f>+IF('FEUILLE 1'!$BJ263="",SUMIFS('FEUILLE 2'!$P:$P,'FEUILLE 2'!$C:$C,"FAC",'FEUILLE 2'!$K:$K,'FEUILLE 1'!$J263),SUMIFS('FEUILLE 2'!$P:$P,'FEUILLE 2'!$C:$C,"FAC",'FEUILLE 2'!$K:$K,'FEUILLE 1'!$J263,'FEUILLE 2'!$B:$B,'FEUILLE 1'!$BJ263))</f>
        <v>790</v>
      </c>
      <c r="BL263" s="122"/>
      <c r="BM263" s="122"/>
      <c r="BN263" s="122"/>
      <c r="BO263" s="122">
        <f t="shared" si="283"/>
        <v>0</v>
      </c>
      <c r="BP263" s="126">
        <f t="shared" si="284"/>
        <v>0</v>
      </c>
      <c r="BQ263" s="126">
        <f t="shared" si="285"/>
        <v>0</v>
      </c>
      <c r="BR263" s="126">
        <f t="shared" si="286"/>
        <v>0</v>
      </c>
      <c r="BS263" s="126">
        <f t="shared" si="287"/>
        <v>0</v>
      </c>
      <c r="BT263" s="126">
        <f t="shared" si="288"/>
        <v>0</v>
      </c>
      <c r="BU263" s="126">
        <f t="shared" si="289"/>
        <v>0</v>
      </c>
      <c r="BV263" s="126">
        <f t="shared" si="290"/>
        <v>0</v>
      </c>
      <c r="BW263" s="126">
        <f t="shared" si="291"/>
        <v>0</v>
      </c>
      <c r="BX263" s="126">
        <f t="shared" si="292"/>
        <v>0</v>
      </c>
      <c r="BY263" s="126">
        <f t="shared" si="293"/>
        <v>0</v>
      </c>
      <c r="BZ263" s="126">
        <f t="shared" si="294"/>
        <v>0</v>
      </c>
      <c r="CA263" s="126">
        <f t="shared" si="295"/>
        <v>0</v>
      </c>
      <c r="CB263" s="126">
        <f t="shared" si="296"/>
        <v>0</v>
      </c>
      <c r="CC263" s="126">
        <f t="shared" si="297"/>
        <v>0</v>
      </c>
      <c r="CD263" s="126">
        <f t="shared" si="298"/>
        <v>0</v>
      </c>
      <c r="CE263" s="126">
        <f t="shared" si="299"/>
        <v>0</v>
      </c>
      <c r="CF263" s="126">
        <f t="shared" si="300"/>
        <v>0</v>
      </c>
      <c r="CG263" s="126">
        <f t="shared" si="301"/>
        <v>0</v>
      </c>
      <c r="CH263" s="126">
        <f t="shared" si="302"/>
        <v>0</v>
      </c>
      <c r="CI263" s="126">
        <f t="shared" si="303"/>
        <v>0</v>
      </c>
      <c r="CJ263" s="126">
        <f t="shared" si="304"/>
        <v>0</v>
      </c>
      <c r="CK263" s="126">
        <f t="shared" si="305"/>
        <v>0</v>
      </c>
      <c r="CL263" s="126">
        <f t="shared" si="306"/>
        <v>0</v>
      </c>
      <c r="CM263" s="126">
        <f t="shared" si="307"/>
        <v>0</v>
      </c>
      <c r="CN263" s="126">
        <f t="shared" si="308"/>
        <v>0</v>
      </c>
      <c r="CO263" s="126">
        <f t="shared" si="309"/>
        <v>0</v>
      </c>
      <c r="CP263" s="126">
        <f t="shared" si="310"/>
        <v>0</v>
      </c>
      <c r="CQ263" s="126">
        <f t="shared" si="311"/>
        <v>0</v>
      </c>
      <c r="CR263" s="126">
        <f t="shared" si="312"/>
        <v>0</v>
      </c>
      <c r="CS263" s="126">
        <f t="shared" si="313"/>
        <v>0</v>
      </c>
      <c r="CT263" s="126">
        <f t="shared" si="314"/>
        <v>0</v>
      </c>
      <c r="CU263" s="126">
        <f t="shared" si="315"/>
        <v>0</v>
      </c>
      <c r="CV263" s="126">
        <f t="shared" si="316"/>
        <v>0</v>
      </c>
      <c r="CW263" s="126">
        <f t="shared" si="317"/>
        <v>0</v>
      </c>
      <c r="CX263" s="126">
        <f t="shared" si="318"/>
        <v>0</v>
      </c>
      <c r="CY263" s="126">
        <f t="shared" si="319"/>
        <v>0</v>
      </c>
      <c r="CZ263" s="126">
        <f t="shared" si="320"/>
        <v>0</v>
      </c>
      <c r="DA263" s="126">
        <f t="shared" si="321"/>
        <v>0</v>
      </c>
      <c r="DB263" s="126">
        <f t="shared" si="322"/>
        <v>0</v>
      </c>
      <c r="DC263" s="126">
        <f t="shared" si="323"/>
        <v>0</v>
      </c>
      <c r="DD263" s="126">
        <f t="shared" si="324"/>
        <v>0</v>
      </c>
      <c r="DE263" s="126">
        <f t="shared" si="325"/>
        <v>0</v>
      </c>
      <c r="DF263" s="126">
        <f t="shared" si="326"/>
        <v>0</v>
      </c>
      <c r="DG263" s="126">
        <f t="shared" si="327"/>
        <v>0</v>
      </c>
      <c r="DH263" s="126">
        <f t="shared" si="328"/>
        <v>0</v>
      </c>
      <c r="DI263" s="126">
        <f t="shared" si="329"/>
        <v>0</v>
      </c>
      <c r="DJ263" s="126">
        <f t="shared" si="330"/>
        <v>0</v>
      </c>
      <c r="DK263" s="126">
        <f t="shared" si="331"/>
        <v>0</v>
      </c>
      <c r="DL263" s="126">
        <f t="shared" si="332"/>
        <v>0</v>
      </c>
      <c r="DM263" s="126">
        <f t="shared" si="333"/>
        <v>0</v>
      </c>
      <c r="DN263" s="126">
        <f t="shared" si="334"/>
        <v>0</v>
      </c>
      <c r="DO263" s="126">
        <f t="shared" si="335"/>
        <v>0</v>
      </c>
      <c r="DP263" s="126">
        <f t="shared" si="336"/>
        <v>0</v>
      </c>
      <c r="DQ263" s="126">
        <f t="shared" si="337"/>
        <v>0</v>
      </c>
      <c r="DR263" s="126">
        <f t="shared" si="338"/>
        <v>0</v>
      </c>
      <c r="DS263" s="126">
        <f t="shared" si="339"/>
        <v>0</v>
      </c>
      <c r="DT263" s="126">
        <f t="shared" si="340"/>
        <v>0</v>
      </c>
      <c r="DU263" s="126">
        <f t="shared" si="341"/>
        <v>0</v>
      </c>
      <c r="DV263" s="126">
        <f t="shared" si="342"/>
        <v>0</v>
      </c>
      <c r="DW263" s="126">
        <f t="shared" si="343"/>
        <v>0</v>
      </c>
    </row>
    <row r="264" spans="1:131" customFormat="1" ht="15" customHeight="1" x14ac:dyDescent="0.2">
      <c r="A264" s="169" t="s">
        <v>609</v>
      </c>
      <c r="B264" s="169" t="s">
        <v>578</v>
      </c>
      <c r="C264" s="169" t="s">
        <v>602</v>
      </c>
      <c r="D264" s="169" t="s">
        <v>265</v>
      </c>
      <c r="E264" s="169">
        <v>1</v>
      </c>
      <c r="F264" s="169">
        <v>17632.320000000003</v>
      </c>
      <c r="G264" s="170"/>
      <c r="H264" s="170"/>
      <c r="I264" s="153"/>
      <c r="J264" s="154" t="s">
        <v>137</v>
      </c>
      <c r="K264" s="151">
        <v>8.3333333333333329E-2</v>
      </c>
      <c r="L264" s="151">
        <v>8.3333333333333329E-2</v>
      </c>
      <c r="M264" s="151">
        <v>8.3333333333333329E-2</v>
      </c>
      <c r="N264" s="151">
        <v>8.3333333333333329E-2</v>
      </c>
      <c r="O264" s="151">
        <v>8.3333333333333329E-2</v>
      </c>
      <c r="P264" s="151">
        <v>8.3333333333333329E-2</v>
      </c>
      <c r="Q264" s="151">
        <v>8.3333333333333329E-2</v>
      </c>
      <c r="R264" s="151">
        <v>8.3333333333333329E-2</v>
      </c>
      <c r="S264" s="151">
        <v>8.3333333333333329E-2</v>
      </c>
      <c r="T264" s="151">
        <v>8.3333333333333329E-2</v>
      </c>
      <c r="U264" s="151">
        <v>8.3333333333333329E-2</v>
      </c>
      <c r="V264" s="151">
        <v>8.3333333333333329E-2</v>
      </c>
      <c r="W264" s="152">
        <v>1</v>
      </c>
      <c r="X264" s="157"/>
      <c r="Y264" s="157"/>
      <c r="Z264" s="157"/>
      <c r="AA264" s="157"/>
      <c r="AB264" s="157"/>
      <c r="AC264" s="157"/>
      <c r="AD264" s="157"/>
      <c r="AE264" s="157"/>
      <c r="AF264" s="157"/>
      <c r="AG264" s="157"/>
      <c r="AH264" s="157"/>
      <c r="AI264" s="157"/>
      <c r="AJ264" s="151"/>
      <c r="AK264" s="151"/>
      <c r="AL264" s="151"/>
      <c r="AM264" s="151"/>
      <c r="AN264" s="151"/>
      <c r="AO264" s="151">
        <v>1</v>
      </c>
      <c r="AP264" s="151"/>
      <c r="AQ264" s="151"/>
      <c r="AR264" s="151"/>
      <c r="AS264" s="152">
        <v>1</v>
      </c>
      <c r="AT264" s="159">
        <v>0</v>
      </c>
      <c r="AU264" s="159">
        <v>0</v>
      </c>
      <c r="AV264" s="159">
        <v>0</v>
      </c>
      <c r="AW264" s="159">
        <v>0</v>
      </c>
      <c r="AX264" s="159">
        <v>0</v>
      </c>
      <c r="AY264" s="159">
        <v>0</v>
      </c>
      <c r="AZ264" s="159">
        <v>0</v>
      </c>
      <c r="BA264" s="159">
        <v>0</v>
      </c>
      <c r="BB264" s="159">
        <v>0</v>
      </c>
      <c r="BC264" s="159">
        <v>0</v>
      </c>
      <c r="BD264" s="160">
        <v>0</v>
      </c>
      <c r="BE264" s="160">
        <v>0</v>
      </c>
      <c r="BF264" s="160">
        <v>0</v>
      </c>
      <c r="BG264" s="160">
        <v>0</v>
      </c>
      <c r="BH264" s="160">
        <v>0</v>
      </c>
      <c r="BI264" s="151">
        <v>70120000</v>
      </c>
      <c r="BJ264" s="122"/>
      <c r="BK264" s="122">
        <f>+IF('FEUILLE 1'!$BJ264="",SUMIFS('FEUILLE 2'!$P:$P,'FEUILLE 2'!$C:$C,"FAC",'FEUILLE 2'!$K:$K,'FEUILLE 1'!$J264),SUMIFS('FEUILLE 2'!$P:$P,'FEUILLE 2'!$C:$C,"FAC",'FEUILLE 2'!$K:$K,'FEUILLE 1'!$J264,'FEUILLE 2'!$B:$B,'FEUILLE 1'!$BJ264))</f>
        <v>790</v>
      </c>
      <c r="BL264" s="122"/>
      <c r="BM264" s="122"/>
      <c r="BN264" s="122"/>
      <c r="BO264" s="122">
        <f t="shared" si="283"/>
        <v>0</v>
      </c>
      <c r="BP264" s="126">
        <f t="shared" si="284"/>
        <v>0</v>
      </c>
      <c r="BQ264" s="126">
        <f t="shared" si="285"/>
        <v>0</v>
      </c>
      <c r="BR264" s="126">
        <f t="shared" si="286"/>
        <v>0</v>
      </c>
      <c r="BS264" s="126">
        <f t="shared" si="287"/>
        <v>0</v>
      </c>
      <c r="BT264" s="126">
        <f t="shared" si="288"/>
        <v>0</v>
      </c>
      <c r="BU264" s="126">
        <f t="shared" si="289"/>
        <v>0</v>
      </c>
      <c r="BV264" s="126">
        <f t="shared" si="290"/>
        <v>0</v>
      </c>
      <c r="BW264" s="126">
        <f t="shared" si="291"/>
        <v>0</v>
      </c>
      <c r="BX264" s="126">
        <f t="shared" si="292"/>
        <v>0</v>
      </c>
      <c r="BY264" s="126">
        <f t="shared" si="293"/>
        <v>0</v>
      </c>
      <c r="BZ264" s="126">
        <f t="shared" si="294"/>
        <v>0</v>
      </c>
      <c r="CA264" s="126">
        <f t="shared" si="295"/>
        <v>0</v>
      </c>
      <c r="CB264" s="126">
        <f t="shared" si="296"/>
        <v>0</v>
      </c>
      <c r="CC264" s="126">
        <f t="shared" si="297"/>
        <v>0</v>
      </c>
      <c r="CD264" s="126">
        <f t="shared" si="298"/>
        <v>0</v>
      </c>
      <c r="CE264" s="126">
        <f t="shared" si="299"/>
        <v>0</v>
      </c>
      <c r="CF264" s="126">
        <f t="shared" si="300"/>
        <v>0</v>
      </c>
      <c r="CG264" s="126">
        <f t="shared" si="301"/>
        <v>0</v>
      </c>
      <c r="CH264" s="126">
        <f t="shared" si="302"/>
        <v>0</v>
      </c>
      <c r="CI264" s="126">
        <f t="shared" si="303"/>
        <v>0</v>
      </c>
      <c r="CJ264" s="126">
        <f t="shared" si="304"/>
        <v>0</v>
      </c>
      <c r="CK264" s="126">
        <f t="shared" si="305"/>
        <v>0</v>
      </c>
      <c r="CL264" s="126">
        <f t="shared" si="306"/>
        <v>0</v>
      </c>
      <c r="CM264" s="126">
        <f t="shared" si="307"/>
        <v>0</v>
      </c>
      <c r="CN264" s="126">
        <f t="shared" si="308"/>
        <v>0</v>
      </c>
      <c r="CO264" s="126">
        <f t="shared" si="309"/>
        <v>0</v>
      </c>
      <c r="CP264" s="126">
        <f t="shared" si="310"/>
        <v>0</v>
      </c>
      <c r="CQ264" s="126">
        <f t="shared" si="311"/>
        <v>0</v>
      </c>
      <c r="CR264" s="126">
        <f t="shared" si="312"/>
        <v>0</v>
      </c>
      <c r="CS264" s="126">
        <f t="shared" si="313"/>
        <v>0</v>
      </c>
      <c r="CT264" s="126">
        <f t="shared" si="314"/>
        <v>0</v>
      </c>
      <c r="CU264" s="126">
        <f t="shared" si="315"/>
        <v>0</v>
      </c>
      <c r="CV264" s="126">
        <f t="shared" si="316"/>
        <v>0</v>
      </c>
      <c r="CW264" s="126">
        <f t="shared" si="317"/>
        <v>0</v>
      </c>
      <c r="CX264" s="126">
        <f t="shared" si="318"/>
        <v>0</v>
      </c>
      <c r="CY264" s="126">
        <f t="shared" si="319"/>
        <v>0</v>
      </c>
      <c r="CZ264" s="126">
        <f t="shared" si="320"/>
        <v>0</v>
      </c>
      <c r="DA264" s="126">
        <f t="shared" si="321"/>
        <v>0</v>
      </c>
      <c r="DB264" s="126">
        <f t="shared" si="322"/>
        <v>0</v>
      </c>
      <c r="DC264" s="126">
        <f t="shared" si="323"/>
        <v>0</v>
      </c>
      <c r="DD264" s="126">
        <f t="shared" si="324"/>
        <v>0</v>
      </c>
      <c r="DE264" s="126">
        <f t="shared" si="325"/>
        <v>0</v>
      </c>
      <c r="DF264" s="126">
        <f t="shared" si="326"/>
        <v>0</v>
      </c>
      <c r="DG264" s="126">
        <f t="shared" si="327"/>
        <v>0</v>
      </c>
      <c r="DH264" s="126">
        <f t="shared" si="328"/>
        <v>0</v>
      </c>
      <c r="DI264" s="126">
        <f t="shared" si="329"/>
        <v>0</v>
      </c>
      <c r="DJ264" s="126">
        <f t="shared" si="330"/>
        <v>0</v>
      </c>
      <c r="DK264" s="126">
        <f t="shared" si="331"/>
        <v>0</v>
      </c>
      <c r="DL264" s="126">
        <f t="shared" si="332"/>
        <v>0</v>
      </c>
      <c r="DM264" s="126">
        <f t="shared" si="333"/>
        <v>0</v>
      </c>
      <c r="DN264" s="126">
        <f t="shared" si="334"/>
        <v>0</v>
      </c>
      <c r="DO264" s="126">
        <f t="shared" si="335"/>
        <v>0</v>
      </c>
      <c r="DP264" s="126">
        <f t="shared" si="336"/>
        <v>0</v>
      </c>
      <c r="DQ264" s="126">
        <f t="shared" si="337"/>
        <v>0</v>
      </c>
      <c r="DR264" s="126">
        <f t="shared" si="338"/>
        <v>0</v>
      </c>
      <c r="DS264" s="126">
        <f t="shared" si="339"/>
        <v>0</v>
      </c>
      <c r="DT264" s="126">
        <f t="shared" si="340"/>
        <v>0</v>
      </c>
      <c r="DU264" s="126">
        <f t="shared" si="341"/>
        <v>0</v>
      </c>
      <c r="DV264" s="126">
        <f t="shared" si="342"/>
        <v>0</v>
      </c>
      <c r="DW264" s="126">
        <f t="shared" si="343"/>
        <v>0</v>
      </c>
    </row>
    <row r="265" spans="1:131" customFormat="1" ht="15" customHeight="1" x14ac:dyDescent="0.2">
      <c r="A265" s="169" t="s">
        <v>610</v>
      </c>
      <c r="B265" s="169" t="s">
        <v>578</v>
      </c>
      <c r="C265" s="169" t="s">
        <v>602</v>
      </c>
      <c r="D265" s="169" t="s">
        <v>265</v>
      </c>
      <c r="E265" s="169">
        <v>1</v>
      </c>
      <c r="F265" s="169">
        <v>33953.279999999999</v>
      </c>
      <c r="G265" s="170">
        <v>33953.279999999999</v>
      </c>
      <c r="H265" s="170">
        <v>33953.279999999992</v>
      </c>
      <c r="I265" s="153"/>
      <c r="J265" s="154" t="s">
        <v>137</v>
      </c>
      <c r="K265" s="151">
        <v>8.3333333333333329E-2</v>
      </c>
      <c r="L265" s="151">
        <v>8.3333333333333329E-2</v>
      </c>
      <c r="M265" s="151">
        <v>8.3333333333333329E-2</v>
      </c>
      <c r="N265" s="151">
        <v>8.3333333333333329E-2</v>
      </c>
      <c r="O265" s="151">
        <v>8.3333333333333329E-2</v>
      </c>
      <c r="P265" s="151">
        <v>8.3333333333333329E-2</v>
      </c>
      <c r="Q265" s="151">
        <v>8.3333333333333329E-2</v>
      </c>
      <c r="R265" s="151">
        <v>8.3333333333333329E-2</v>
      </c>
      <c r="S265" s="151">
        <v>8.3333333333333329E-2</v>
      </c>
      <c r="T265" s="151">
        <v>8.3333333333333329E-2</v>
      </c>
      <c r="U265" s="151">
        <v>8.3333333333333329E-2</v>
      </c>
      <c r="V265" s="151">
        <v>8.3333333333333329E-2</v>
      </c>
      <c r="W265" s="152">
        <v>1</v>
      </c>
      <c r="X265" s="157">
        <v>2829.4399999999996</v>
      </c>
      <c r="Y265" s="157">
        <v>2829.4399999999996</v>
      </c>
      <c r="Z265" s="157">
        <v>2829.4399999999996</v>
      </c>
      <c r="AA265" s="157">
        <v>2829.4399999999996</v>
      </c>
      <c r="AB265" s="157">
        <v>2829.4399999999996</v>
      </c>
      <c r="AC265" s="157">
        <v>2829.4399999999996</v>
      </c>
      <c r="AD265" s="157">
        <v>2829.4399999999996</v>
      </c>
      <c r="AE265" s="157">
        <v>2829.4399999999996</v>
      </c>
      <c r="AF265" s="157">
        <v>2829.4399999999996</v>
      </c>
      <c r="AG265" s="157">
        <v>2829.4399999999996</v>
      </c>
      <c r="AH265" s="157">
        <v>2829.4399999999996</v>
      </c>
      <c r="AI265" s="157">
        <v>2829.4399999999996</v>
      </c>
      <c r="AJ265" s="151"/>
      <c r="AK265" s="151"/>
      <c r="AL265" s="151"/>
      <c r="AM265" s="151"/>
      <c r="AN265" s="151"/>
      <c r="AO265" s="151">
        <v>1</v>
      </c>
      <c r="AP265" s="151"/>
      <c r="AQ265" s="151"/>
      <c r="AR265" s="151"/>
      <c r="AS265" s="152">
        <v>1</v>
      </c>
      <c r="AT265" s="159">
        <v>0</v>
      </c>
      <c r="AU265" s="159">
        <v>0</v>
      </c>
      <c r="AV265" s="159">
        <v>0</v>
      </c>
      <c r="AW265" s="159">
        <v>0</v>
      </c>
      <c r="AX265" s="159">
        <v>0</v>
      </c>
      <c r="AY265" s="159">
        <v>33953.279999999999</v>
      </c>
      <c r="AZ265" s="159">
        <v>0</v>
      </c>
      <c r="BA265" s="159">
        <v>0</v>
      </c>
      <c r="BB265" s="159">
        <v>0</v>
      </c>
      <c r="BC265" s="159">
        <v>33953.279999999999</v>
      </c>
      <c r="BD265" s="160">
        <v>0</v>
      </c>
      <c r="BE265" s="160">
        <v>33953.279999999999</v>
      </c>
      <c r="BF265" s="160">
        <v>0</v>
      </c>
      <c r="BG265" s="160">
        <v>0</v>
      </c>
      <c r="BH265" s="160">
        <v>0</v>
      </c>
      <c r="BI265" s="151">
        <v>70130000</v>
      </c>
      <c r="BJ265" s="122"/>
      <c r="BK265" s="122">
        <f>+IF('FEUILLE 1'!$BJ265="",SUMIFS('FEUILLE 2'!$P:$P,'FEUILLE 2'!$C:$C,"FAC",'FEUILLE 2'!$K:$K,'FEUILLE 1'!$J265),SUMIFS('FEUILLE 2'!$P:$P,'FEUILLE 2'!$C:$C,"FAC",'FEUILLE 2'!$K:$K,'FEUILLE 1'!$J265,'FEUILLE 2'!$B:$B,'FEUILLE 1'!$BJ265))</f>
        <v>790</v>
      </c>
      <c r="BL265" s="122"/>
      <c r="BM265" s="122"/>
      <c r="BN265" s="122"/>
      <c r="BO265" s="122">
        <f t="shared" si="283"/>
        <v>0</v>
      </c>
      <c r="BP265" s="126">
        <f t="shared" si="284"/>
        <v>0</v>
      </c>
      <c r="BQ265" s="126">
        <f t="shared" si="285"/>
        <v>2829.4399999999996</v>
      </c>
      <c r="BR265" s="126">
        <f t="shared" si="286"/>
        <v>0</v>
      </c>
      <c r="BS265" s="126">
        <f t="shared" si="287"/>
        <v>0</v>
      </c>
      <c r="BT265" s="126">
        <f t="shared" si="288"/>
        <v>0</v>
      </c>
      <c r="BU265" s="126">
        <f t="shared" si="289"/>
        <v>0</v>
      </c>
      <c r="BV265" s="126">
        <f t="shared" si="290"/>
        <v>5658.8799999999992</v>
      </c>
      <c r="BW265" s="126">
        <f t="shared" si="291"/>
        <v>0</v>
      </c>
      <c r="BX265" s="126">
        <f t="shared" si="292"/>
        <v>0</v>
      </c>
      <c r="BY265" s="126">
        <f t="shared" si="293"/>
        <v>0</v>
      </c>
      <c r="BZ265" s="126">
        <f t="shared" si="294"/>
        <v>0</v>
      </c>
      <c r="CA265" s="126">
        <f t="shared" si="295"/>
        <v>8488.32</v>
      </c>
      <c r="CB265" s="126">
        <f t="shared" si="296"/>
        <v>0</v>
      </c>
      <c r="CC265" s="126">
        <f t="shared" si="297"/>
        <v>0</v>
      </c>
      <c r="CD265" s="126">
        <f t="shared" si="298"/>
        <v>0</v>
      </c>
      <c r="CE265" s="126">
        <f t="shared" si="299"/>
        <v>0</v>
      </c>
      <c r="CF265" s="126">
        <f t="shared" si="300"/>
        <v>11317.759999999998</v>
      </c>
      <c r="CG265" s="126">
        <f t="shared" si="301"/>
        <v>0</v>
      </c>
      <c r="CH265" s="126">
        <f t="shared" si="302"/>
        <v>0</v>
      </c>
      <c r="CI265" s="126">
        <f t="shared" si="303"/>
        <v>0</v>
      </c>
      <c r="CJ265" s="126">
        <f t="shared" si="304"/>
        <v>0</v>
      </c>
      <c r="CK265" s="126">
        <f t="shared" si="305"/>
        <v>14147.199999999997</v>
      </c>
      <c r="CL265" s="126">
        <f t="shared" si="306"/>
        <v>0</v>
      </c>
      <c r="CM265" s="126">
        <f t="shared" si="307"/>
        <v>0</v>
      </c>
      <c r="CN265" s="126">
        <f t="shared" si="308"/>
        <v>0</v>
      </c>
      <c r="CO265" s="126">
        <f t="shared" si="309"/>
        <v>0</v>
      </c>
      <c r="CP265" s="126">
        <f t="shared" si="310"/>
        <v>16976.639999999996</v>
      </c>
      <c r="CQ265" s="126">
        <f t="shared" si="311"/>
        <v>0</v>
      </c>
      <c r="CR265" s="126">
        <f t="shared" si="312"/>
        <v>0</v>
      </c>
      <c r="CS265" s="126">
        <f t="shared" si="313"/>
        <v>0</v>
      </c>
      <c r="CT265" s="126">
        <f t="shared" si="314"/>
        <v>0</v>
      </c>
      <c r="CU265" s="126">
        <f t="shared" si="315"/>
        <v>19806.079999999994</v>
      </c>
      <c r="CV265" s="126">
        <f t="shared" si="316"/>
        <v>0</v>
      </c>
      <c r="CW265" s="126">
        <f t="shared" si="317"/>
        <v>0</v>
      </c>
      <c r="CX265" s="126">
        <f t="shared" si="318"/>
        <v>0</v>
      </c>
      <c r="CY265" s="126">
        <f t="shared" si="319"/>
        <v>0</v>
      </c>
      <c r="CZ265" s="126">
        <f t="shared" si="320"/>
        <v>22635.519999999993</v>
      </c>
      <c r="DA265" s="126">
        <f t="shared" si="321"/>
        <v>0</v>
      </c>
      <c r="DB265" s="126">
        <f t="shared" si="322"/>
        <v>0</v>
      </c>
      <c r="DC265" s="126">
        <f t="shared" si="323"/>
        <v>0</v>
      </c>
      <c r="DD265" s="126">
        <f t="shared" si="324"/>
        <v>0</v>
      </c>
      <c r="DE265" s="126">
        <f t="shared" si="325"/>
        <v>25464.959999999992</v>
      </c>
      <c r="DF265" s="126">
        <f t="shared" si="326"/>
        <v>0</v>
      </c>
      <c r="DG265" s="126">
        <f t="shared" si="327"/>
        <v>0</v>
      </c>
      <c r="DH265" s="126">
        <f t="shared" si="328"/>
        <v>0</v>
      </c>
      <c r="DI265" s="126">
        <f t="shared" si="329"/>
        <v>0</v>
      </c>
      <c r="DJ265" s="126">
        <f t="shared" si="330"/>
        <v>28294.399999999991</v>
      </c>
      <c r="DK265" s="126">
        <f t="shared" si="331"/>
        <v>0</v>
      </c>
      <c r="DL265" s="126">
        <f t="shared" si="332"/>
        <v>0</v>
      </c>
      <c r="DM265" s="126">
        <f t="shared" si="333"/>
        <v>0</v>
      </c>
      <c r="DN265" s="126">
        <f t="shared" si="334"/>
        <v>0</v>
      </c>
      <c r="DO265" s="126">
        <f t="shared" si="335"/>
        <v>31123.839999999989</v>
      </c>
      <c r="DP265" s="126">
        <f t="shared" si="336"/>
        <v>0</v>
      </c>
      <c r="DQ265" s="126">
        <f t="shared" si="337"/>
        <v>0</v>
      </c>
      <c r="DR265" s="126">
        <f t="shared" si="338"/>
        <v>0</v>
      </c>
      <c r="DS265" s="126">
        <f t="shared" si="339"/>
        <v>0</v>
      </c>
      <c r="DT265" s="126">
        <f t="shared" si="340"/>
        <v>33953.279999999992</v>
      </c>
      <c r="DU265" s="126">
        <f t="shared" si="341"/>
        <v>0</v>
      </c>
      <c r="DV265" s="126">
        <f t="shared" si="342"/>
        <v>0</v>
      </c>
      <c r="DW265" s="126">
        <f t="shared" si="343"/>
        <v>0</v>
      </c>
    </row>
    <row r="266" spans="1:131" customFormat="1" ht="15" customHeight="1" x14ac:dyDescent="0.2">
      <c r="A266" s="169" t="s">
        <v>611</v>
      </c>
      <c r="B266" s="169" t="s">
        <v>578</v>
      </c>
      <c r="C266" s="169" t="s">
        <v>602</v>
      </c>
      <c r="D266" s="169" t="s">
        <v>265</v>
      </c>
      <c r="E266" s="169">
        <v>1</v>
      </c>
      <c r="F266" s="169">
        <v>12086.04</v>
      </c>
      <c r="G266" s="170">
        <v>12086.04</v>
      </c>
      <c r="H266" s="170">
        <v>12086.04</v>
      </c>
      <c r="I266" s="153"/>
      <c r="J266" s="154" t="s">
        <v>137</v>
      </c>
      <c r="K266" s="151">
        <v>8.3333333333333329E-2</v>
      </c>
      <c r="L266" s="151">
        <v>8.3333333333333329E-2</v>
      </c>
      <c r="M266" s="151">
        <v>8.3333333333333329E-2</v>
      </c>
      <c r="N266" s="151">
        <v>8.3333333333333329E-2</v>
      </c>
      <c r="O266" s="151">
        <v>8.3333333333333329E-2</v>
      </c>
      <c r="P266" s="151">
        <v>8.3333333333333329E-2</v>
      </c>
      <c r="Q266" s="151">
        <v>8.3333333333333329E-2</v>
      </c>
      <c r="R266" s="151">
        <v>8.3333333333333329E-2</v>
      </c>
      <c r="S266" s="151">
        <v>8.3333333333333329E-2</v>
      </c>
      <c r="T266" s="151">
        <v>8.3333333333333329E-2</v>
      </c>
      <c r="U266" s="151">
        <v>8.3333333333333329E-2</v>
      </c>
      <c r="V266" s="151">
        <v>8.3333333333333329E-2</v>
      </c>
      <c r="W266" s="152">
        <v>1</v>
      </c>
      <c r="X266" s="157">
        <v>1007.1700000000001</v>
      </c>
      <c r="Y266" s="157">
        <v>1007.1700000000001</v>
      </c>
      <c r="Z266" s="157">
        <v>1007.1700000000001</v>
      </c>
      <c r="AA266" s="157">
        <v>1007.1700000000001</v>
      </c>
      <c r="AB266" s="157">
        <v>1007.1700000000001</v>
      </c>
      <c r="AC266" s="157">
        <v>1007.1700000000001</v>
      </c>
      <c r="AD266" s="157">
        <v>1007.1700000000001</v>
      </c>
      <c r="AE266" s="157">
        <v>1007.1700000000001</v>
      </c>
      <c r="AF266" s="157">
        <v>1007.1700000000001</v>
      </c>
      <c r="AG266" s="157">
        <v>1007.1700000000001</v>
      </c>
      <c r="AH266" s="157">
        <v>1007.1700000000001</v>
      </c>
      <c r="AI266" s="157">
        <v>1007.1700000000001</v>
      </c>
      <c r="AJ266" s="151"/>
      <c r="AK266" s="151"/>
      <c r="AL266" s="151"/>
      <c r="AM266" s="151"/>
      <c r="AN266" s="151"/>
      <c r="AO266" s="151">
        <v>1</v>
      </c>
      <c r="AP266" s="151"/>
      <c r="AQ266" s="151"/>
      <c r="AR266" s="151"/>
      <c r="AS266" s="152">
        <v>1</v>
      </c>
      <c r="AT266" s="159">
        <v>0</v>
      </c>
      <c r="AU266" s="159">
        <v>0</v>
      </c>
      <c r="AV266" s="159">
        <v>0</v>
      </c>
      <c r="AW266" s="159">
        <v>0</v>
      </c>
      <c r="AX266" s="159">
        <v>0</v>
      </c>
      <c r="AY266" s="159">
        <v>12086.04</v>
      </c>
      <c r="AZ266" s="159">
        <v>0</v>
      </c>
      <c r="BA266" s="159">
        <v>0</v>
      </c>
      <c r="BB266" s="159">
        <v>0</v>
      </c>
      <c r="BC266" s="159">
        <v>12086.04</v>
      </c>
      <c r="BD266" s="160">
        <v>0</v>
      </c>
      <c r="BE266" s="160">
        <v>12086.04</v>
      </c>
      <c r="BF266" s="160">
        <v>0</v>
      </c>
      <c r="BG266" s="160">
        <v>0</v>
      </c>
      <c r="BH266" s="160">
        <v>0</v>
      </c>
      <c r="BI266" s="151">
        <v>70140000</v>
      </c>
      <c r="BJ266" s="122"/>
      <c r="BK266" s="122">
        <f>+IF('FEUILLE 1'!$BJ266="",SUMIFS('FEUILLE 2'!$P:$P,'FEUILLE 2'!$C:$C,"FAC",'FEUILLE 2'!$K:$K,'FEUILLE 1'!$J266),SUMIFS('FEUILLE 2'!$P:$P,'FEUILLE 2'!$C:$C,"FAC",'FEUILLE 2'!$K:$K,'FEUILLE 1'!$J266,'FEUILLE 2'!$B:$B,'FEUILLE 1'!$BJ266))</f>
        <v>790</v>
      </c>
      <c r="BL266" s="122"/>
      <c r="BM266" s="122"/>
      <c r="BN266" s="122"/>
      <c r="BO266" s="122">
        <f t="shared" si="283"/>
        <v>0</v>
      </c>
      <c r="BP266" s="126">
        <f t="shared" si="284"/>
        <v>0</v>
      </c>
      <c r="BQ266" s="126">
        <f t="shared" si="285"/>
        <v>1007.1700000000001</v>
      </c>
      <c r="BR266" s="126">
        <f t="shared" si="286"/>
        <v>0</v>
      </c>
      <c r="BS266" s="126">
        <f t="shared" si="287"/>
        <v>0</v>
      </c>
      <c r="BT266" s="126">
        <f t="shared" si="288"/>
        <v>0</v>
      </c>
      <c r="BU266" s="126">
        <f t="shared" si="289"/>
        <v>0</v>
      </c>
      <c r="BV266" s="126">
        <f t="shared" si="290"/>
        <v>2014.3400000000001</v>
      </c>
      <c r="BW266" s="126">
        <f t="shared" si="291"/>
        <v>0</v>
      </c>
      <c r="BX266" s="126">
        <f t="shared" si="292"/>
        <v>0</v>
      </c>
      <c r="BY266" s="126">
        <f t="shared" si="293"/>
        <v>0</v>
      </c>
      <c r="BZ266" s="126">
        <f t="shared" si="294"/>
        <v>0</v>
      </c>
      <c r="CA266" s="126">
        <f t="shared" si="295"/>
        <v>3021.51</v>
      </c>
      <c r="CB266" s="126">
        <f t="shared" si="296"/>
        <v>0</v>
      </c>
      <c r="CC266" s="126">
        <f t="shared" si="297"/>
        <v>0</v>
      </c>
      <c r="CD266" s="126">
        <f t="shared" si="298"/>
        <v>0</v>
      </c>
      <c r="CE266" s="126">
        <f t="shared" si="299"/>
        <v>0</v>
      </c>
      <c r="CF266" s="126">
        <f t="shared" si="300"/>
        <v>4028.6800000000003</v>
      </c>
      <c r="CG266" s="126">
        <f t="shared" si="301"/>
        <v>0</v>
      </c>
      <c r="CH266" s="126">
        <f t="shared" si="302"/>
        <v>0</v>
      </c>
      <c r="CI266" s="126">
        <f t="shared" si="303"/>
        <v>0</v>
      </c>
      <c r="CJ266" s="126">
        <f t="shared" si="304"/>
        <v>0</v>
      </c>
      <c r="CK266" s="126">
        <f t="shared" si="305"/>
        <v>5035.8500000000004</v>
      </c>
      <c r="CL266" s="126">
        <f t="shared" si="306"/>
        <v>0</v>
      </c>
      <c r="CM266" s="126">
        <f t="shared" si="307"/>
        <v>0</v>
      </c>
      <c r="CN266" s="126">
        <f t="shared" si="308"/>
        <v>0</v>
      </c>
      <c r="CO266" s="126">
        <f t="shared" si="309"/>
        <v>0</v>
      </c>
      <c r="CP266" s="126">
        <f t="shared" si="310"/>
        <v>6043.02</v>
      </c>
      <c r="CQ266" s="126">
        <f t="shared" si="311"/>
        <v>0</v>
      </c>
      <c r="CR266" s="126">
        <f t="shared" si="312"/>
        <v>0</v>
      </c>
      <c r="CS266" s="126">
        <f t="shared" si="313"/>
        <v>0</v>
      </c>
      <c r="CT266" s="126">
        <f t="shared" si="314"/>
        <v>0</v>
      </c>
      <c r="CU266" s="126">
        <f t="shared" si="315"/>
        <v>7050.1900000000005</v>
      </c>
      <c r="CV266" s="126">
        <f t="shared" si="316"/>
        <v>0</v>
      </c>
      <c r="CW266" s="126">
        <f t="shared" si="317"/>
        <v>0</v>
      </c>
      <c r="CX266" s="126">
        <f t="shared" si="318"/>
        <v>0</v>
      </c>
      <c r="CY266" s="126">
        <f t="shared" si="319"/>
        <v>0</v>
      </c>
      <c r="CZ266" s="126">
        <f t="shared" si="320"/>
        <v>8057.3600000000006</v>
      </c>
      <c r="DA266" s="126">
        <f t="shared" si="321"/>
        <v>0</v>
      </c>
      <c r="DB266" s="126">
        <f t="shared" si="322"/>
        <v>0</v>
      </c>
      <c r="DC266" s="126">
        <f t="shared" si="323"/>
        <v>0</v>
      </c>
      <c r="DD266" s="126">
        <f t="shared" si="324"/>
        <v>0</v>
      </c>
      <c r="DE266" s="126">
        <f t="shared" si="325"/>
        <v>9064.5300000000007</v>
      </c>
      <c r="DF266" s="126">
        <f t="shared" si="326"/>
        <v>0</v>
      </c>
      <c r="DG266" s="126">
        <f t="shared" si="327"/>
        <v>0</v>
      </c>
      <c r="DH266" s="126">
        <f t="shared" si="328"/>
        <v>0</v>
      </c>
      <c r="DI266" s="126">
        <f t="shared" si="329"/>
        <v>0</v>
      </c>
      <c r="DJ266" s="126">
        <f t="shared" si="330"/>
        <v>10071.700000000001</v>
      </c>
      <c r="DK266" s="126">
        <f t="shared" si="331"/>
        <v>0</v>
      </c>
      <c r="DL266" s="126">
        <f t="shared" si="332"/>
        <v>0</v>
      </c>
      <c r="DM266" s="126">
        <f t="shared" si="333"/>
        <v>0</v>
      </c>
      <c r="DN266" s="126">
        <f t="shared" si="334"/>
        <v>0</v>
      </c>
      <c r="DO266" s="126">
        <f t="shared" si="335"/>
        <v>11078.87</v>
      </c>
      <c r="DP266" s="126">
        <f t="shared" si="336"/>
        <v>0</v>
      </c>
      <c r="DQ266" s="126">
        <f t="shared" si="337"/>
        <v>0</v>
      </c>
      <c r="DR266" s="126">
        <f t="shared" si="338"/>
        <v>0</v>
      </c>
      <c r="DS266" s="126">
        <f t="shared" si="339"/>
        <v>0</v>
      </c>
      <c r="DT266" s="126">
        <f t="shared" si="340"/>
        <v>12086.04</v>
      </c>
      <c r="DU266" s="126">
        <f t="shared" si="341"/>
        <v>0</v>
      </c>
      <c r="DV266" s="126">
        <f t="shared" si="342"/>
        <v>0</v>
      </c>
      <c r="DW266" s="126">
        <f t="shared" si="343"/>
        <v>0</v>
      </c>
    </row>
    <row r="267" spans="1:131" customFormat="1" ht="15" customHeight="1" x14ac:dyDescent="0.2">
      <c r="A267" s="169" t="s">
        <v>612</v>
      </c>
      <c r="B267" s="169" t="s">
        <v>578</v>
      </c>
      <c r="C267" s="169" t="s">
        <v>602</v>
      </c>
      <c r="D267" s="169" t="s">
        <v>265</v>
      </c>
      <c r="E267" s="169">
        <v>1</v>
      </c>
      <c r="F267" s="169">
        <v>7563.52</v>
      </c>
      <c r="G267" s="170">
        <v>7563.52</v>
      </c>
      <c r="H267" s="170">
        <v>7563.5199999999977</v>
      </c>
      <c r="I267" s="153"/>
      <c r="J267" s="154" t="s">
        <v>137</v>
      </c>
      <c r="K267" s="151">
        <v>8.3333333333333329E-2</v>
      </c>
      <c r="L267" s="151">
        <v>8.3333333333333329E-2</v>
      </c>
      <c r="M267" s="151">
        <v>8.3333333333333329E-2</v>
      </c>
      <c r="N267" s="151">
        <v>8.3333333333333329E-2</v>
      </c>
      <c r="O267" s="151">
        <v>8.3333333333333329E-2</v>
      </c>
      <c r="P267" s="151">
        <v>8.3333333333333329E-2</v>
      </c>
      <c r="Q267" s="151">
        <v>8.3333333333333329E-2</v>
      </c>
      <c r="R267" s="151">
        <v>8.3333333333333329E-2</v>
      </c>
      <c r="S267" s="151">
        <v>8.3333333333333329E-2</v>
      </c>
      <c r="T267" s="151">
        <v>8.3333333333333329E-2</v>
      </c>
      <c r="U267" s="151">
        <v>8.3333333333333329E-2</v>
      </c>
      <c r="V267" s="151">
        <v>8.3333333333333329E-2</v>
      </c>
      <c r="W267" s="152">
        <v>1</v>
      </c>
      <c r="X267" s="157">
        <v>630.29333333333329</v>
      </c>
      <c r="Y267" s="157">
        <v>630.29333333333329</v>
      </c>
      <c r="Z267" s="157">
        <v>630.29333333333329</v>
      </c>
      <c r="AA267" s="157">
        <v>630.29333333333329</v>
      </c>
      <c r="AB267" s="157">
        <v>630.29333333333329</v>
      </c>
      <c r="AC267" s="157">
        <v>630.29333333333329</v>
      </c>
      <c r="AD267" s="157">
        <v>630.29333333333329</v>
      </c>
      <c r="AE267" s="157">
        <v>630.29333333333329</v>
      </c>
      <c r="AF267" s="157">
        <v>630.29333333333329</v>
      </c>
      <c r="AG267" s="157">
        <v>630.29333333333329</v>
      </c>
      <c r="AH267" s="157">
        <v>630.29333333333329</v>
      </c>
      <c r="AI267" s="157">
        <v>630.29333333333329</v>
      </c>
      <c r="AJ267" s="151"/>
      <c r="AK267" s="151"/>
      <c r="AL267" s="151"/>
      <c r="AM267" s="151"/>
      <c r="AN267" s="151"/>
      <c r="AO267" s="151">
        <v>1</v>
      </c>
      <c r="AP267" s="151"/>
      <c r="AQ267" s="151"/>
      <c r="AR267" s="151"/>
      <c r="AS267" s="152">
        <v>1</v>
      </c>
      <c r="AT267" s="159">
        <v>0</v>
      </c>
      <c r="AU267" s="159">
        <v>0</v>
      </c>
      <c r="AV267" s="159">
        <v>0</v>
      </c>
      <c r="AW267" s="159">
        <v>0</v>
      </c>
      <c r="AX267" s="159">
        <v>0</v>
      </c>
      <c r="AY267" s="159">
        <v>7563.52</v>
      </c>
      <c r="AZ267" s="159">
        <v>0</v>
      </c>
      <c r="BA267" s="159">
        <v>0</v>
      </c>
      <c r="BB267" s="159">
        <v>0</v>
      </c>
      <c r="BC267" s="159">
        <v>7563.52</v>
      </c>
      <c r="BD267" s="160">
        <v>0</v>
      </c>
      <c r="BE267" s="160">
        <v>7563.52</v>
      </c>
      <c r="BF267" s="160">
        <v>0</v>
      </c>
      <c r="BG267" s="160">
        <v>0</v>
      </c>
      <c r="BH267" s="160">
        <v>0</v>
      </c>
      <c r="BI267" s="151">
        <v>70150000</v>
      </c>
      <c r="BJ267" s="122"/>
      <c r="BK267" s="122">
        <f>+IF('FEUILLE 1'!$BJ267="",SUMIFS('FEUILLE 2'!$P:$P,'FEUILLE 2'!$C:$C,"FAC",'FEUILLE 2'!$K:$K,'FEUILLE 1'!$J267),SUMIFS('FEUILLE 2'!$P:$P,'FEUILLE 2'!$C:$C,"FAC",'FEUILLE 2'!$K:$K,'FEUILLE 1'!$J267,'FEUILLE 2'!$B:$B,'FEUILLE 1'!$BJ267))</f>
        <v>790</v>
      </c>
      <c r="BL267" s="122"/>
      <c r="BM267" s="122"/>
      <c r="BN267" s="122"/>
      <c r="BO267" s="122">
        <f t="shared" si="283"/>
        <v>0</v>
      </c>
      <c r="BP267" s="126">
        <f t="shared" si="284"/>
        <v>0</v>
      </c>
      <c r="BQ267" s="126">
        <f t="shared" si="285"/>
        <v>630.29333333333329</v>
      </c>
      <c r="BR267" s="126">
        <f t="shared" si="286"/>
        <v>0</v>
      </c>
      <c r="BS267" s="126">
        <f t="shared" si="287"/>
        <v>0</v>
      </c>
      <c r="BT267" s="126">
        <f t="shared" si="288"/>
        <v>0</v>
      </c>
      <c r="BU267" s="126">
        <f t="shared" si="289"/>
        <v>0</v>
      </c>
      <c r="BV267" s="126">
        <f t="shared" si="290"/>
        <v>1260.5866666666666</v>
      </c>
      <c r="BW267" s="126">
        <f t="shared" si="291"/>
        <v>0</v>
      </c>
      <c r="BX267" s="126">
        <f t="shared" si="292"/>
        <v>0</v>
      </c>
      <c r="BY267" s="126">
        <f t="shared" si="293"/>
        <v>0</v>
      </c>
      <c r="BZ267" s="126">
        <f t="shared" si="294"/>
        <v>0</v>
      </c>
      <c r="CA267" s="126">
        <f t="shared" si="295"/>
        <v>1890.8799999999999</v>
      </c>
      <c r="CB267" s="126">
        <f t="shared" si="296"/>
        <v>0</v>
      </c>
      <c r="CC267" s="126">
        <f t="shared" si="297"/>
        <v>0</v>
      </c>
      <c r="CD267" s="126">
        <f t="shared" si="298"/>
        <v>0</v>
      </c>
      <c r="CE267" s="126">
        <f t="shared" si="299"/>
        <v>0</v>
      </c>
      <c r="CF267" s="126">
        <f t="shared" si="300"/>
        <v>2521.1733333333332</v>
      </c>
      <c r="CG267" s="126">
        <f t="shared" si="301"/>
        <v>0</v>
      </c>
      <c r="CH267" s="126">
        <f t="shared" si="302"/>
        <v>0</v>
      </c>
      <c r="CI267" s="126">
        <f t="shared" si="303"/>
        <v>0</v>
      </c>
      <c r="CJ267" s="126">
        <f t="shared" si="304"/>
        <v>0</v>
      </c>
      <c r="CK267" s="126">
        <f t="shared" si="305"/>
        <v>3151.4666666666662</v>
      </c>
      <c r="CL267" s="126">
        <f t="shared" si="306"/>
        <v>0</v>
      </c>
      <c r="CM267" s="126">
        <f t="shared" si="307"/>
        <v>0</v>
      </c>
      <c r="CN267" s="126">
        <f t="shared" si="308"/>
        <v>0</v>
      </c>
      <c r="CO267" s="126">
        <f t="shared" si="309"/>
        <v>0</v>
      </c>
      <c r="CP267" s="126">
        <f t="shared" si="310"/>
        <v>3781.7599999999993</v>
      </c>
      <c r="CQ267" s="126">
        <f t="shared" si="311"/>
        <v>0</v>
      </c>
      <c r="CR267" s="126">
        <f t="shared" si="312"/>
        <v>0</v>
      </c>
      <c r="CS267" s="126">
        <f t="shared" si="313"/>
        <v>0</v>
      </c>
      <c r="CT267" s="126">
        <f t="shared" si="314"/>
        <v>0</v>
      </c>
      <c r="CU267" s="126">
        <f t="shared" si="315"/>
        <v>4412.0533333333324</v>
      </c>
      <c r="CV267" s="126">
        <f t="shared" si="316"/>
        <v>0</v>
      </c>
      <c r="CW267" s="126">
        <f t="shared" si="317"/>
        <v>0</v>
      </c>
      <c r="CX267" s="126">
        <f t="shared" si="318"/>
        <v>0</v>
      </c>
      <c r="CY267" s="126">
        <f t="shared" si="319"/>
        <v>0</v>
      </c>
      <c r="CZ267" s="126">
        <f t="shared" si="320"/>
        <v>5042.3466666666654</v>
      </c>
      <c r="DA267" s="126">
        <f t="shared" si="321"/>
        <v>0</v>
      </c>
      <c r="DB267" s="126">
        <f t="shared" si="322"/>
        <v>0</v>
      </c>
      <c r="DC267" s="126">
        <f t="shared" si="323"/>
        <v>0</v>
      </c>
      <c r="DD267" s="126">
        <f t="shared" si="324"/>
        <v>0</v>
      </c>
      <c r="DE267" s="126">
        <f t="shared" si="325"/>
        <v>5672.6399999999985</v>
      </c>
      <c r="DF267" s="126">
        <f t="shared" si="326"/>
        <v>0</v>
      </c>
      <c r="DG267" s="126">
        <f t="shared" si="327"/>
        <v>0</v>
      </c>
      <c r="DH267" s="126">
        <f t="shared" si="328"/>
        <v>0</v>
      </c>
      <c r="DI267" s="126">
        <f t="shared" si="329"/>
        <v>0</v>
      </c>
      <c r="DJ267" s="126">
        <f t="shared" si="330"/>
        <v>6302.9333333333316</v>
      </c>
      <c r="DK267" s="126">
        <f t="shared" si="331"/>
        <v>0</v>
      </c>
      <c r="DL267" s="126">
        <f t="shared" si="332"/>
        <v>0</v>
      </c>
      <c r="DM267" s="126">
        <f t="shared" si="333"/>
        <v>0</v>
      </c>
      <c r="DN267" s="126">
        <f t="shared" si="334"/>
        <v>0</v>
      </c>
      <c r="DO267" s="126">
        <f t="shared" si="335"/>
        <v>6933.2266666666646</v>
      </c>
      <c r="DP267" s="126">
        <f t="shared" si="336"/>
        <v>0</v>
      </c>
      <c r="DQ267" s="126">
        <f t="shared" si="337"/>
        <v>0</v>
      </c>
      <c r="DR267" s="126">
        <f t="shared" si="338"/>
        <v>0</v>
      </c>
      <c r="DS267" s="126">
        <f t="shared" si="339"/>
        <v>0</v>
      </c>
      <c r="DT267" s="126">
        <f t="shared" si="340"/>
        <v>7563.5199999999977</v>
      </c>
      <c r="DU267" s="126">
        <f t="shared" si="341"/>
        <v>0</v>
      </c>
      <c r="DV267" s="126">
        <f t="shared" si="342"/>
        <v>0</v>
      </c>
      <c r="DW267" s="126">
        <f t="shared" si="343"/>
        <v>0</v>
      </c>
    </row>
    <row r="268" spans="1:131" customFormat="1" ht="15" customHeight="1" x14ac:dyDescent="0.2">
      <c r="A268" s="169" t="s">
        <v>613</v>
      </c>
      <c r="B268" s="169" t="s">
        <v>578</v>
      </c>
      <c r="C268" s="169" t="s">
        <v>602</v>
      </c>
      <c r="D268" s="169" t="s">
        <v>265</v>
      </c>
      <c r="E268" s="169">
        <v>1</v>
      </c>
      <c r="F268" s="169">
        <v>4570.08</v>
      </c>
      <c r="G268" s="170">
        <v>4570.08</v>
      </c>
      <c r="H268" s="170">
        <v>4570.0800000000008</v>
      </c>
      <c r="I268" s="153"/>
      <c r="J268" s="154" t="s">
        <v>137</v>
      </c>
      <c r="K268" s="151">
        <v>8.3333333333333329E-2</v>
      </c>
      <c r="L268" s="151">
        <v>8.3333333333333329E-2</v>
      </c>
      <c r="M268" s="151">
        <v>8.3333333333333329E-2</v>
      </c>
      <c r="N268" s="151">
        <v>8.3333333333333329E-2</v>
      </c>
      <c r="O268" s="151">
        <v>8.3333333333333329E-2</v>
      </c>
      <c r="P268" s="151">
        <v>8.3333333333333329E-2</v>
      </c>
      <c r="Q268" s="151">
        <v>8.3333333333333329E-2</v>
      </c>
      <c r="R268" s="151">
        <v>8.3333333333333329E-2</v>
      </c>
      <c r="S268" s="151">
        <v>8.3333333333333329E-2</v>
      </c>
      <c r="T268" s="151">
        <v>8.3333333333333329E-2</v>
      </c>
      <c r="U268" s="151">
        <v>8.3333333333333329E-2</v>
      </c>
      <c r="V268" s="151">
        <v>8.3333333333333329E-2</v>
      </c>
      <c r="W268" s="152">
        <v>1</v>
      </c>
      <c r="X268" s="157">
        <v>380.84</v>
      </c>
      <c r="Y268" s="157">
        <v>380.84</v>
      </c>
      <c r="Z268" s="157">
        <v>380.84</v>
      </c>
      <c r="AA268" s="157">
        <v>380.84</v>
      </c>
      <c r="AB268" s="157">
        <v>380.84</v>
      </c>
      <c r="AC268" s="157">
        <v>380.84</v>
      </c>
      <c r="AD268" s="157">
        <v>380.84</v>
      </c>
      <c r="AE268" s="157">
        <v>380.84</v>
      </c>
      <c r="AF268" s="157">
        <v>380.84</v>
      </c>
      <c r="AG268" s="157">
        <v>380.84</v>
      </c>
      <c r="AH268" s="157">
        <v>380.84</v>
      </c>
      <c r="AI268" s="157">
        <v>380.84</v>
      </c>
      <c r="AJ268" s="151"/>
      <c r="AK268" s="151"/>
      <c r="AL268" s="151"/>
      <c r="AM268" s="151"/>
      <c r="AN268" s="151"/>
      <c r="AO268" s="151">
        <v>1</v>
      </c>
      <c r="AP268" s="151"/>
      <c r="AQ268" s="151"/>
      <c r="AR268" s="151"/>
      <c r="AS268" s="152">
        <v>1</v>
      </c>
      <c r="AT268" s="159">
        <v>0</v>
      </c>
      <c r="AU268" s="159">
        <v>0</v>
      </c>
      <c r="AV268" s="159">
        <v>0</v>
      </c>
      <c r="AW268" s="159">
        <v>0</v>
      </c>
      <c r="AX268" s="159">
        <v>0</v>
      </c>
      <c r="AY268" s="159">
        <v>4570.08</v>
      </c>
      <c r="AZ268" s="159">
        <v>0</v>
      </c>
      <c r="BA268" s="159">
        <v>0</v>
      </c>
      <c r="BB268" s="159">
        <v>0</v>
      </c>
      <c r="BC268" s="159">
        <v>4570.08</v>
      </c>
      <c r="BD268" s="160">
        <v>0</v>
      </c>
      <c r="BE268" s="160">
        <v>4570.08</v>
      </c>
      <c r="BF268" s="160">
        <v>0</v>
      </c>
      <c r="BG268" s="160">
        <v>0</v>
      </c>
      <c r="BH268" s="160">
        <v>0</v>
      </c>
      <c r="BI268" s="151">
        <v>70160000</v>
      </c>
      <c r="BJ268" s="122"/>
      <c r="BK268" s="122">
        <f>+IF('FEUILLE 1'!$BJ268="",SUMIFS('FEUILLE 2'!$P:$P,'FEUILLE 2'!$C:$C,"FAC",'FEUILLE 2'!$K:$K,'FEUILLE 1'!$J268),SUMIFS('FEUILLE 2'!$P:$P,'FEUILLE 2'!$C:$C,"FAC",'FEUILLE 2'!$K:$K,'FEUILLE 1'!$J268,'FEUILLE 2'!$B:$B,'FEUILLE 1'!$BJ268))</f>
        <v>790</v>
      </c>
      <c r="BL268" s="122"/>
      <c r="BM268" s="122"/>
      <c r="BN268" s="122"/>
      <c r="BO268" s="122">
        <f t="shared" si="283"/>
        <v>0</v>
      </c>
      <c r="BP268" s="126">
        <f t="shared" si="284"/>
        <v>0</v>
      </c>
      <c r="BQ268" s="126">
        <f t="shared" si="285"/>
        <v>380.84</v>
      </c>
      <c r="BR268" s="126">
        <f t="shared" si="286"/>
        <v>0</v>
      </c>
      <c r="BS268" s="126">
        <f t="shared" si="287"/>
        <v>0</v>
      </c>
      <c r="BT268" s="126">
        <f t="shared" si="288"/>
        <v>0</v>
      </c>
      <c r="BU268" s="126">
        <f t="shared" si="289"/>
        <v>0</v>
      </c>
      <c r="BV268" s="126">
        <f t="shared" si="290"/>
        <v>761.68</v>
      </c>
      <c r="BW268" s="126">
        <f t="shared" si="291"/>
        <v>0</v>
      </c>
      <c r="BX268" s="126">
        <f t="shared" si="292"/>
        <v>0</v>
      </c>
      <c r="BY268" s="126">
        <f t="shared" si="293"/>
        <v>0</v>
      </c>
      <c r="BZ268" s="126">
        <f t="shared" si="294"/>
        <v>0</v>
      </c>
      <c r="CA268" s="126">
        <f t="shared" si="295"/>
        <v>1142.52</v>
      </c>
      <c r="CB268" s="126">
        <f t="shared" si="296"/>
        <v>0</v>
      </c>
      <c r="CC268" s="126">
        <f t="shared" si="297"/>
        <v>0</v>
      </c>
      <c r="CD268" s="126">
        <f t="shared" si="298"/>
        <v>0</v>
      </c>
      <c r="CE268" s="126">
        <f t="shared" si="299"/>
        <v>0</v>
      </c>
      <c r="CF268" s="126">
        <f t="shared" si="300"/>
        <v>1523.36</v>
      </c>
      <c r="CG268" s="126">
        <f t="shared" si="301"/>
        <v>0</v>
      </c>
      <c r="CH268" s="126">
        <f t="shared" si="302"/>
        <v>0</v>
      </c>
      <c r="CI268" s="126">
        <f t="shared" si="303"/>
        <v>0</v>
      </c>
      <c r="CJ268" s="126">
        <f t="shared" si="304"/>
        <v>0</v>
      </c>
      <c r="CK268" s="126">
        <f t="shared" si="305"/>
        <v>1904.1999999999998</v>
      </c>
      <c r="CL268" s="126">
        <f t="shared" si="306"/>
        <v>0</v>
      </c>
      <c r="CM268" s="126">
        <f t="shared" si="307"/>
        <v>0</v>
      </c>
      <c r="CN268" s="126">
        <f t="shared" si="308"/>
        <v>0</v>
      </c>
      <c r="CO268" s="126">
        <f t="shared" si="309"/>
        <v>0</v>
      </c>
      <c r="CP268" s="126">
        <f t="shared" si="310"/>
        <v>2285.04</v>
      </c>
      <c r="CQ268" s="126">
        <f t="shared" si="311"/>
        <v>0</v>
      </c>
      <c r="CR268" s="126">
        <f t="shared" si="312"/>
        <v>0</v>
      </c>
      <c r="CS268" s="126">
        <f t="shared" si="313"/>
        <v>0</v>
      </c>
      <c r="CT268" s="126">
        <f t="shared" si="314"/>
        <v>0</v>
      </c>
      <c r="CU268" s="126">
        <f t="shared" si="315"/>
        <v>2665.88</v>
      </c>
      <c r="CV268" s="126">
        <f t="shared" si="316"/>
        <v>0</v>
      </c>
      <c r="CW268" s="126">
        <f t="shared" si="317"/>
        <v>0</v>
      </c>
      <c r="CX268" s="126">
        <f t="shared" si="318"/>
        <v>0</v>
      </c>
      <c r="CY268" s="126">
        <f t="shared" si="319"/>
        <v>0</v>
      </c>
      <c r="CZ268" s="126">
        <f t="shared" si="320"/>
        <v>3046.7200000000003</v>
      </c>
      <c r="DA268" s="126">
        <f t="shared" si="321"/>
        <v>0</v>
      </c>
      <c r="DB268" s="126">
        <f t="shared" si="322"/>
        <v>0</v>
      </c>
      <c r="DC268" s="126">
        <f t="shared" si="323"/>
        <v>0</v>
      </c>
      <c r="DD268" s="126">
        <f t="shared" si="324"/>
        <v>0</v>
      </c>
      <c r="DE268" s="126">
        <f t="shared" si="325"/>
        <v>3427.5600000000004</v>
      </c>
      <c r="DF268" s="126">
        <f t="shared" si="326"/>
        <v>0</v>
      </c>
      <c r="DG268" s="126">
        <f t="shared" si="327"/>
        <v>0</v>
      </c>
      <c r="DH268" s="126">
        <f t="shared" si="328"/>
        <v>0</v>
      </c>
      <c r="DI268" s="126">
        <f t="shared" si="329"/>
        <v>0</v>
      </c>
      <c r="DJ268" s="126">
        <f t="shared" si="330"/>
        <v>3808.4000000000005</v>
      </c>
      <c r="DK268" s="126">
        <f t="shared" si="331"/>
        <v>0</v>
      </c>
      <c r="DL268" s="126">
        <f t="shared" si="332"/>
        <v>0</v>
      </c>
      <c r="DM268" s="126">
        <f t="shared" si="333"/>
        <v>0</v>
      </c>
      <c r="DN268" s="126">
        <f t="shared" si="334"/>
        <v>0</v>
      </c>
      <c r="DO268" s="126">
        <f t="shared" si="335"/>
        <v>4189.2400000000007</v>
      </c>
      <c r="DP268" s="126">
        <f t="shared" si="336"/>
        <v>0</v>
      </c>
      <c r="DQ268" s="126">
        <f t="shared" si="337"/>
        <v>0</v>
      </c>
      <c r="DR268" s="126">
        <f t="shared" si="338"/>
        <v>0</v>
      </c>
      <c r="DS268" s="126">
        <f t="shared" si="339"/>
        <v>0</v>
      </c>
      <c r="DT268" s="126">
        <f t="shared" si="340"/>
        <v>4570.0800000000008</v>
      </c>
      <c r="DU268" s="126">
        <f t="shared" si="341"/>
        <v>0</v>
      </c>
      <c r="DV268" s="126">
        <f t="shared" si="342"/>
        <v>0</v>
      </c>
      <c r="DW268" s="126">
        <f t="shared" si="343"/>
        <v>0</v>
      </c>
    </row>
    <row r="269" spans="1:131" customFormat="1" ht="15" customHeight="1" x14ac:dyDescent="0.2">
      <c r="A269" s="169" t="s">
        <v>614</v>
      </c>
      <c r="B269" s="169" t="s">
        <v>592</v>
      </c>
      <c r="C269" s="169" t="s">
        <v>615</v>
      </c>
      <c r="D269" s="169" t="s">
        <v>314</v>
      </c>
      <c r="E269" s="169">
        <v>0</v>
      </c>
      <c r="F269" s="169">
        <v>250</v>
      </c>
      <c r="G269" s="170">
        <v>0</v>
      </c>
      <c r="H269" s="170">
        <v>0</v>
      </c>
      <c r="I269" s="153"/>
      <c r="J269" s="151" t="s">
        <v>137</v>
      </c>
      <c r="K269" s="151">
        <v>8.3333333333333329E-2</v>
      </c>
      <c r="L269" s="151">
        <v>8.3333333333333329E-2</v>
      </c>
      <c r="M269" s="151">
        <v>8.3333333333333329E-2</v>
      </c>
      <c r="N269" s="151">
        <v>8.3333333333333329E-2</v>
      </c>
      <c r="O269" s="151">
        <v>8.3333333333333329E-2</v>
      </c>
      <c r="P269" s="151">
        <v>8.3333333333333329E-2</v>
      </c>
      <c r="Q269" s="151">
        <v>8.3333333333333329E-2</v>
      </c>
      <c r="R269" s="151">
        <v>8.3333333333333329E-2</v>
      </c>
      <c r="S269" s="151">
        <v>8.3333333333333329E-2</v>
      </c>
      <c r="T269" s="151">
        <v>8.3333333333333329E-2</v>
      </c>
      <c r="U269" s="151">
        <v>8.3333333333333329E-2</v>
      </c>
      <c r="V269" s="151">
        <v>8.3333333333333329E-2</v>
      </c>
      <c r="W269" s="152">
        <v>1</v>
      </c>
      <c r="X269" s="157">
        <v>0</v>
      </c>
      <c r="Y269" s="157">
        <v>0</v>
      </c>
      <c r="Z269" s="157">
        <v>0</v>
      </c>
      <c r="AA269" s="157">
        <v>0</v>
      </c>
      <c r="AB269" s="157">
        <v>0</v>
      </c>
      <c r="AC269" s="157">
        <v>0</v>
      </c>
      <c r="AD269" s="157">
        <v>0</v>
      </c>
      <c r="AE269" s="157">
        <v>0</v>
      </c>
      <c r="AF269" s="157">
        <v>0</v>
      </c>
      <c r="AG269" s="157">
        <v>0</v>
      </c>
      <c r="AH269" s="157">
        <v>0</v>
      </c>
      <c r="AI269" s="157">
        <v>0</v>
      </c>
      <c r="AJ269" s="151"/>
      <c r="AK269" s="151"/>
      <c r="AL269" s="151"/>
      <c r="AM269" s="151"/>
      <c r="AN269" s="151"/>
      <c r="AO269" s="151"/>
      <c r="AP269" s="151">
        <v>1</v>
      </c>
      <c r="AQ269" s="151"/>
      <c r="AR269" s="151"/>
      <c r="AS269" s="152">
        <v>1</v>
      </c>
      <c r="AT269" s="159">
        <v>0</v>
      </c>
      <c r="AU269" s="159">
        <v>0</v>
      </c>
      <c r="AV269" s="159">
        <v>0</v>
      </c>
      <c r="AW269" s="159">
        <v>0</v>
      </c>
      <c r="AX269" s="159">
        <v>0</v>
      </c>
      <c r="AY269" s="159">
        <v>0</v>
      </c>
      <c r="AZ269" s="159">
        <v>0</v>
      </c>
      <c r="BA269" s="159">
        <v>0</v>
      </c>
      <c r="BB269" s="159">
        <v>0</v>
      </c>
      <c r="BC269" s="159">
        <v>0</v>
      </c>
      <c r="BD269" s="160">
        <v>0</v>
      </c>
      <c r="BE269" s="160">
        <v>0</v>
      </c>
      <c r="BF269" s="160">
        <v>0</v>
      </c>
      <c r="BG269" s="160">
        <v>0</v>
      </c>
      <c r="BH269" s="160">
        <v>0</v>
      </c>
      <c r="BI269" s="151">
        <v>70615800</v>
      </c>
      <c r="BJ269" s="122"/>
      <c r="BK269" s="122"/>
      <c r="BL269" s="145">
        <f t="shared" ref="BL269:BL271" si="344">+BK269+SUM(BU269:BY269)</f>
        <v>0</v>
      </c>
      <c r="BM269" s="145"/>
      <c r="BN269" s="145"/>
      <c r="BO269" s="145">
        <f t="shared" si="283"/>
        <v>0</v>
      </c>
      <c r="BP269" s="126">
        <f t="shared" si="284"/>
        <v>0</v>
      </c>
      <c r="BQ269" s="126">
        <f t="shared" si="285"/>
        <v>0</v>
      </c>
      <c r="BR269" s="126">
        <f t="shared" si="286"/>
        <v>0</v>
      </c>
      <c r="BS269" s="126">
        <f t="shared" si="287"/>
        <v>0</v>
      </c>
      <c r="BT269" s="126">
        <f t="shared" si="288"/>
        <v>0</v>
      </c>
      <c r="BU269" s="126">
        <f t="shared" si="289"/>
        <v>0</v>
      </c>
      <c r="BV269" s="126">
        <f t="shared" si="290"/>
        <v>0</v>
      </c>
      <c r="BW269" s="126">
        <f t="shared" si="291"/>
        <v>0</v>
      </c>
      <c r="BX269" s="126">
        <f t="shared" si="292"/>
        <v>0</v>
      </c>
      <c r="BY269" s="126">
        <f t="shared" si="293"/>
        <v>0</v>
      </c>
      <c r="BZ269" s="126">
        <f t="shared" si="294"/>
        <v>0</v>
      </c>
      <c r="CA269" s="126">
        <f t="shared" si="295"/>
        <v>0</v>
      </c>
      <c r="CB269" s="126">
        <f t="shared" si="296"/>
        <v>0</v>
      </c>
      <c r="CC269" s="126">
        <f t="shared" si="297"/>
        <v>0</v>
      </c>
      <c r="CD269" s="126">
        <f t="shared" si="298"/>
        <v>0</v>
      </c>
      <c r="CE269" s="126">
        <f t="shared" si="299"/>
        <v>0</v>
      </c>
      <c r="CF269" s="126">
        <f t="shared" si="300"/>
        <v>0</v>
      </c>
      <c r="CG269" s="126">
        <f t="shared" si="301"/>
        <v>0</v>
      </c>
      <c r="CH269" s="126">
        <f t="shared" si="302"/>
        <v>0</v>
      </c>
      <c r="CI269" s="126">
        <f t="shared" si="303"/>
        <v>0</v>
      </c>
      <c r="CJ269" s="126">
        <f t="shared" si="304"/>
        <v>0</v>
      </c>
      <c r="CK269" s="126">
        <f t="shared" si="305"/>
        <v>0</v>
      </c>
      <c r="CL269" s="126">
        <f t="shared" si="306"/>
        <v>0</v>
      </c>
      <c r="CM269" s="126">
        <f t="shared" si="307"/>
        <v>0</v>
      </c>
      <c r="CN269" s="126">
        <f t="shared" si="308"/>
        <v>0</v>
      </c>
      <c r="CO269" s="126">
        <f t="shared" si="309"/>
        <v>0</v>
      </c>
      <c r="CP269" s="126">
        <f t="shared" si="310"/>
        <v>0</v>
      </c>
      <c r="CQ269" s="126">
        <f t="shared" si="311"/>
        <v>0</v>
      </c>
      <c r="CR269" s="126">
        <f t="shared" si="312"/>
        <v>0</v>
      </c>
      <c r="CS269" s="126">
        <f t="shared" si="313"/>
        <v>0</v>
      </c>
      <c r="CT269" s="126">
        <f t="shared" si="314"/>
        <v>0</v>
      </c>
      <c r="CU269" s="126">
        <f t="shared" si="315"/>
        <v>0</v>
      </c>
      <c r="CV269" s="126">
        <f t="shared" si="316"/>
        <v>0</v>
      </c>
      <c r="CW269" s="126">
        <f t="shared" si="317"/>
        <v>0</v>
      </c>
      <c r="CX269" s="126">
        <f t="shared" si="318"/>
        <v>0</v>
      </c>
      <c r="CY269" s="126">
        <f t="shared" si="319"/>
        <v>0</v>
      </c>
      <c r="CZ269" s="126">
        <f t="shared" si="320"/>
        <v>0</v>
      </c>
      <c r="DA269" s="126">
        <f t="shared" si="321"/>
        <v>0</v>
      </c>
      <c r="DB269" s="126">
        <f t="shared" si="322"/>
        <v>0</v>
      </c>
      <c r="DC269" s="126">
        <f t="shared" si="323"/>
        <v>0</v>
      </c>
      <c r="DD269" s="126">
        <f t="shared" si="324"/>
        <v>0</v>
      </c>
      <c r="DE269" s="126">
        <f t="shared" si="325"/>
        <v>0</v>
      </c>
      <c r="DF269" s="126">
        <f t="shared" si="326"/>
        <v>0</v>
      </c>
      <c r="DG269" s="126">
        <f t="shared" si="327"/>
        <v>0</v>
      </c>
      <c r="DH269" s="126">
        <f t="shared" si="328"/>
        <v>0</v>
      </c>
      <c r="DI269" s="126">
        <f t="shared" si="329"/>
        <v>0</v>
      </c>
      <c r="DJ269" s="126">
        <f t="shared" si="330"/>
        <v>0</v>
      </c>
      <c r="DK269" s="126">
        <f t="shared" si="331"/>
        <v>0</v>
      </c>
      <c r="DL269" s="126">
        <f t="shared" si="332"/>
        <v>0</v>
      </c>
      <c r="DM269" s="126">
        <f t="shared" si="333"/>
        <v>0</v>
      </c>
      <c r="DN269" s="126">
        <f t="shared" si="334"/>
        <v>0</v>
      </c>
      <c r="DO269" s="126">
        <f t="shared" si="335"/>
        <v>0</v>
      </c>
      <c r="DP269" s="126">
        <f t="shared" si="336"/>
        <v>0</v>
      </c>
      <c r="DQ269" s="126">
        <f t="shared" si="337"/>
        <v>0</v>
      </c>
      <c r="DR269" s="126">
        <f t="shared" si="338"/>
        <v>0</v>
      </c>
      <c r="DS269" s="126">
        <f t="shared" si="339"/>
        <v>0</v>
      </c>
      <c r="DT269" s="126">
        <f t="shared" si="340"/>
        <v>0</v>
      </c>
      <c r="DU269" s="126">
        <f t="shared" si="341"/>
        <v>0</v>
      </c>
      <c r="DV269" s="126">
        <f t="shared" si="342"/>
        <v>0</v>
      </c>
      <c r="DW269" s="126">
        <f t="shared" si="343"/>
        <v>0</v>
      </c>
    </row>
    <row r="270" spans="1:131" customFormat="1" ht="15" customHeight="1" x14ac:dyDescent="0.2">
      <c r="A270" s="169" t="s">
        <v>614</v>
      </c>
      <c r="B270" s="169" t="s">
        <v>592</v>
      </c>
      <c r="C270" s="169" t="s">
        <v>616</v>
      </c>
      <c r="D270" s="169" t="s">
        <v>314</v>
      </c>
      <c r="E270" s="169">
        <v>0</v>
      </c>
      <c r="F270" s="169">
        <v>6451</v>
      </c>
      <c r="G270" s="170">
        <v>0</v>
      </c>
      <c r="H270" s="170">
        <v>0</v>
      </c>
      <c r="I270" s="153"/>
      <c r="J270" s="151" t="s">
        <v>137</v>
      </c>
      <c r="K270" s="151">
        <v>8.3333333333333329E-2</v>
      </c>
      <c r="L270" s="151">
        <v>8.3333333333333329E-2</v>
      </c>
      <c r="M270" s="151">
        <v>8.3333333333333329E-2</v>
      </c>
      <c r="N270" s="151">
        <v>8.3333333333333329E-2</v>
      </c>
      <c r="O270" s="151">
        <v>8.3333333333333329E-2</v>
      </c>
      <c r="P270" s="151">
        <v>8.3333333333333329E-2</v>
      </c>
      <c r="Q270" s="151">
        <v>8.3333333333333329E-2</v>
      </c>
      <c r="R270" s="151">
        <v>8.3333333333333329E-2</v>
      </c>
      <c r="S270" s="151">
        <v>8.3333333333333329E-2</v>
      </c>
      <c r="T270" s="151">
        <v>8.3333333333333329E-2</v>
      </c>
      <c r="U270" s="151">
        <v>8.3333333333333329E-2</v>
      </c>
      <c r="V270" s="151">
        <v>8.3333333333333329E-2</v>
      </c>
      <c r="W270" s="152">
        <v>1</v>
      </c>
      <c r="X270" s="157">
        <v>0</v>
      </c>
      <c r="Y270" s="157">
        <v>0</v>
      </c>
      <c r="Z270" s="157">
        <v>0</v>
      </c>
      <c r="AA270" s="157">
        <v>0</v>
      </c>
      <c r="AB270" s="157">
        <v>0</v>
      </c>
      <c r="AC270" s="157">
        <v>0</v>
      </c>
      <c r="AD270" s="157">
        <v>0</v>
      </c>
      <c r="AE270" s="157">
        <v>0</v>
      </c>
      <c r="AF270" s="157">
        <v>0</v>
      </c>
      <c r="AG270" s="157">
        <v>0</v>
      </c>
      <c r="AH270" s="157">
        <v>0</v>
      </c>
      <c r="AI270" s="157">
        <v>0</v>
      </c>
      <c r="AJ270" s="151"/>
      <c r="AK270" s="151"/>
      <c r="AL270" s="151"/>
      <c r="AM270" s="151"/>
      <c r="AN270" s="151"/>
      <c r="AO270" s="151"/>
      <c r="AP270" s="151">
        <v>1</v>
      </c>
      <c r="AQ270" s="151"/>
      <c r="AR270" s="151"/>
      <c r="AS270" s="152">
        <v>1</v>
      </c>
      <c r="AT270" s="159">
        <v>0</v>
      </c>
      <c r="AU270" s="159">
        <v>0</v>
      </c>
      <c r="AV270" s="159">
        <v>0</v>
      </c>
      <c r="AW270" s="159">
        <v>0</v>
      </c>
      <c r="AX270" s="159">
        <v>0</v>
      </c>
      <c r="AY270" s="159">
        <v>0</v>
      </c>
      <c r="AZ270" s="159">
        <v>0</v>
      </c>
      <c r="BA270" s="159">
        <v>0</v>
      </c>
      <c r="BB270" s="159">
        <v>0</v>
      </c>
      <c r="BC270" s="159">
        <v>0</v>
      </c>
      <c r="BD270" s="160">
        <v>0</v>
      </c>
      <c r="BE270" s="160">
        <v>0</v>
      </c>
      <c r="BF270" s="160">
        <v>0</v>
      </c>
      <c r="BG270" s="160">
        <v>0</v>
      </c>
      <c r="BH270" s="160">
        <v>0</v>
      </c>
      <c r="BI270" s="151">
        <v>70615800</v>
      </c>
      <c r="BJ270" s="122"/>
      <c r="BK270" s="122"/>
      <c r="BL270" s="145">
        <f t="shared" si="344"/>
        <v>0</v>
      </c>
      <c r="BM270" s="145"/>
      <c r="BN270" s="145"/>
      <c r="BO270" s="145">
        <f t="shared" si="283"/>
        <v>0</v>
      </c>
      <c r="BP270" s="126">
        <f t="shared" si="284"/>
        <v>0</v>
      </c>
      <c r="BQ270" s="126">
        <f t="shared" si="285"/>
        <v>0</v>
      </c>
      <c r="BR270" s="126">
        <f t="shared" si="286"/>
        <v>0</v>
      </c>
      <c r="BS270" s="126">
        <f t="shared" si="287"/>
        <v>0</v>
      </c>
      <c r="BT270" s="126">
        <f t="shared" si="288"/>
        <v>0</v>
      </c>
      <c r="BU270" s="126">
        <f t="shared" si="289"/>
        <v>0</v>
      </c>
      <c r="BV270" s="126">
        <f t="shared" si="290"/>
        <v>0</v>
      </c>
      <c r="BW270" s="126">
        <f t="shared" si="291"/>
        <v>0</v>
      </c>
      <c r="BX270" s="126">
        <f t="shared" si="292"/>
        <v>0</v>
      </c>
      <c r="BY270" s="126">
        <f t="shared" si="293"/>
        <v>0</v>
      </c>
      <c r="BZ270" s="126">
        <f t="shared" si="294"/>
        <v>0</v>
      </c>
      <c r="CA270" s="126">
        <f t="shared" si="295"/>
        <v>0</v>
      </c>
      <c r="CB270" s="126">
        <f t="shared" si="296"/>
        <v>0</v>
      </c>
      <c r="CC270" s="126">
        <f t="shared" si="297"/>
        <v>0</v>
      </c>
      <c r="CD270" s="126">
        <f t="shared" si="298"/>
        <v>0</v>
      </c>
      <c r="CE270" s="126">
        <f t="shared" si="299"/>
        <v>0</v>
      </c>
      <c r="CF270" s="126">
        <f t="shared" si="300"/>
        <v>0</v>
      </c>
      <c r="CG270" s="126">
        <f t="shared" si="301"/>
        <v>0</v>
      </c>
      <c r="CH270" s="126">
        <f t="shared" si="302"/>
        <v>0</v>
      </c>
      <c r="CI270" s="126">
        <f t="shared" si="303"/>
        <v>0</v>
      </c>
      <c r="CJ270" s="126">
        <f t="shared" si="304"/>
        <v>0</v>
      </c>
      <c r="CK270" s="126">
        <f t="shared" si="305"/>
        <v>0</v>
      </c>
      <c r="CL270" s="126">
        <f t="shared" si="306"/>
        <v>0</v>
      </c>
      <c r="CM270" s="126">
        <f t="shared" si="307"/>
        <v>0</v>
      </c>
      <c r="CN270" s="126">
        <f t="shared" si="308"/>
        <v>0</v>
      </c>
      <c r="CO270" s="126">
        <f t="shared" si="309"/>
        <v>0</v>
      </c>
      <c r="CP270" s="126">
        <f t="shared" si="310"/>
        <v>0</v>
      </c>
      <c r="CQ270" s="126">
        <f t="shared" si="311"/>
        <v>0</v>
      </c>
      <c r="CR270" s="126">
        <f t="shared" si="312"/>
        <v>0</v>
      </c>
      <c r="CS270" s="126">
        <f t="shared" si="313"/>
        <v>0</v>
      </c>
      <c r="CT270" s="126">
        <f t="shared" si="314"/>
        <v>0</v>
      </c>
      <c r="CU270" s="126">
        <f t="shared" si="315"/>
        <v>0</v>
      </c>
      <c r="CV270" s="126">
        <f t="shared" si="316"/>
        <v>0</v>
      </c>
      <c r="CW270" s="126">
        <f t="shared" si="317"/>
        <v>0</v>
      </c>
      <c r="CX270" s="126">
        <f t="shared" si="318"/>
        <v>0</v>
      </c>
      <c r="CY270" s="126">
        <f t="shared" si="319"/>
        <v>0</v>
      </c>
      <c r="CZ270" s="126">
        <f t="shared" si="320"/>
        <v>0</v>
      </c>
      <c r="DA270" s="126">
        <f t="shared" si="321"/>
        <v>0</v>
      </c>
      <c r="DB270" s="126">
        <f t="shared" si="322"/>
        <v>0</v>
      </c>
      <c r="DC270" s="126">
        <f t="shared" si="323"/>
        <v>0</v>
      </c>
      <c r="DD270" s="126">
        <f t="shared" si="324"/>
        <v>0</v>
      </c>
      <c r="DE270" s="126">
        <f t="shared" si="325"/>
        <v>0</v>
      </c>
      <c r="DF270" s="126">
        <f t="shared" si="326"/>
        <v>0</v>
      </c>
      <c r="DG270" s="126">
        <f t="shared" si="327"/>
        <v>0</v>
      </c>
      <c r="DH270" s="126">
        <f t="shared" si="328"/>
        <v>0</v>
      </c>
      <c r="DI270" s="126">
        <f t="shared" si="329"/>
        <v>0</v>
      </c>
      <c r="DJ270" s="126">
        <f t="shared" si="330"/>
        <v>0</v>
      </c>
      <c r="DK270" s="126">
        <f t="shared" si="331"/>
        <v>0</v>
      </c>
      <c r="DL270" s="126">
        <f t="shared" si="332"/>
        <v>0</v>
      </c>
      <c r="DM270" s="126">
        <f t="shared" si="333"/>
        <v>0</v>
      </c>
      <c r="DN270" s="126">
        <f t="shared" si="334"/>
        <v>0</v>
      </c>
      <c r="DO270" s="126">
        <f t="shared" si="335"/>
        <v>0</v>
      </c>
      <c r="DP270" s="126">
        <f t="shared" si="336"/>
        <v>0</v>
      </c>
      <c r="DQ270" s="126">
        <f t="shared" si="337"/>
        <v>0</v>
      </c>
      <c r="DR270" s="126">
        <f t="shared" si="338"/>
        <v>0</v>
      </c>
      <c r="DS270" s="126">
        <f t="shared" si="339"/>
        <v>0</v>
      </c>
      <c r="DT270" s="126">
        <f t="shared" si="340"/>
        <v>0</v>
      </c>
      <c r="DU270" s="126">
        <f t="shared" si="341"/>
        <v>0</v>
      </c>
      <c r="DV270" s="126">
        <f t="shared" si="342"/>
        <v>0</v>
      </c>
      <c r="DW270" s="126">
        <f t="shared" si="343"/>
        <v>0</v>
      </c>
    </row>
    <row r="271" spans="1:131" customFormat="1" ht="15" customHeight="1" x14ac:dyDescent="0.2">
      <c r="A271" s="169" t="s">
        <v>617</v>
      </c>
      <c r="B271" s="169" t="s">
        <v>592</v>
      </c>
      <c r="C271" s="169" t="s">
        <v>618</v>
      </c>
      <c r="D271" s="169" t="s">
        <v>265</v>
      </c>
      <c r="E271" s="169">
        <v>0</v>
      </c>
      <c r="F271" s="169">
        <v>472.33</v>
      </c>
      <c r="G271" s="170">
        <v>0</v>
      </c>
      <c r="H271" s="170">
        <v>0</v>
      </c>
      <c r="I271" s="153"/>
      <c r="J271" s="151">
        <v>706000</v>
      </c>
      <c r="K271" s="151">
        <v>8.3333333333333329E-2</v>
      </c>
      <c r="L271" s="151">
        <v>8.3333333333333329E-2</v>
      </c>
      <c r="M271" s="151">
        <v>8.3333333333333329E-2</v>
      </c>
      <c r="N271" s="151">
        <v>8.3333333333333329E-2</v>
      </c>
      <c r="O271" s="151">
        <v>8.3333333333333329E-2</v>
      </c>
      <c r="P271" s="151">
        <v>8.3333333333333329E-2</v>
      </c>
      <c r="Q271" s="151">
        <v>8.3333333333333329E-2</v>
      </c>
      <c r="R271" s="151">
        <v>8.3333333333333329E-2</v>
      </c>
      <c r="S271" s="151">
        <v>8.3333333333333329E-2</v>
      </c>
      <c r="T271" s="151">
        <v>8.3333333333333329E-2</v>
      </c>
      <c r="U271" s="151">
        <v>8.3333333333333329E-2</v>
      </c>
      <c r="V271" s="151">
        <v>8.3333333333333329E-2</v>
      </c>
      <c r="W271" s="152">
        <v>1</v>
      </c>
      <c r="X271" s="157">
        <v>0</v>
      </c>
      <c r="Y271" s="157">
        <v>0</v>
      </c>
      <c r="Z271" s="157">
        <v>0</v>
      </c>
      <c r="AA271" s="157">
        <v>0</v>
      </c>
      <c r="AB271" s="157">
        <v>0</v>
      </c>
      <c r="AC271" s="157">
        <v>0</v>
      </c>
      <c r="AD271" s="157">
        <v>0</v>
      </c>
      <c r="AE271" s="157">
        <v>0</v>
      </c>
      <c r="AF271" s="157">
        <v>0</v>
      </c>
      <c r="AG271" s="157">
        <v>0</v>
      </c>
      <c r="AH271" s="157">
        <v>0</v>
      </c>
      <c r="AI271" s="157">
        <v>0</v>
      </c>
      <c r="AJ271" s="151">
        <v>1</v>
      </c>
      <c r="AK271" s="151"/>
      <c r="AL271" s="151"/>
      <c r="AM271" s="151"/>
      <c r="AN271" s="151"/>
      <c r="AO271" s="151"/>
      <c r="AP271" s="151"/>
      <c r="AQ271" s="151"/>
      <c r="AR271" s="151"/>
      <c r="AS271" s="152">
        <v>1</v>
      </c>
      <c r="AT271" s="159">
        <v>0</v>
      </c>
      <c r="AU271" s="159">
        <v>0</v>
      </c>
      <c r="AV271" s="159">
        <v>0</v>
      </c>
      <c r="AW271" s="159">
        <v>0</v>
      </c>
      <c r="AX271" s="159">
        <v>0</v>
      </c>
      <c r="AY271" s="159">
        <v>0</v>
      </c>
      <c r="AZ271" s="159">
        <v>0</v>
      </c>
      <c r="BA271" s="159">
        <v>0</v>
      </c>
      <c r="BB271" s="159">
        <v>0</v>
      </c>
      <c r="BC271" s="159">
        <v>0</v>
      </c>
      <c r="BD271" s="160">
        <v>0</v>
      </c>
      <c r="BE271" s="160">
        <v>0</v>
      </c>
      <c r="BF271" s="160">
        <v>0</v>
      </c>
      <c r="BG271" s="160">
        <v>0</v>
      </c>
      <c r="BH271" s="160">
        <v>0</v>
      </c>
      <c r="BI271" s="151">
        <v>70615800</v>
      </c>
      <c r="BJ271" s="122"/>
      <c r="BK271" s="122">
        <f>+IF('FEUILLE 1'!$BJ271="",SUMIFS('FEUILLE 2'!$P:$P,'FEUILLE 2'!$C:$C,"FAC",'FEUILLE 2'!$K:$K,'FEUILLE 1'!$J271),SUMIFS('FEUILLE 2'!$P:$P,'FEUILLE 2'!$C:$C,"FAC",'FEUILLE 2'!$K:$K,'FEUILLE 1'!$J271,'FEUILLE 2'!$B:$B,'FEUILLE 1'!$BJ271))</f>
        <v>0</v>
      </c>
      <c r="BL271" s="145">
        <f t="shared" si="344"/>
        <v>0</v>
      </c>
      <c r="BM271" s="145"/>
      <c r="BN271" s="145"/>
      <c r="BO271" s="145">
        <f t="shared" si="283"/>
        <v>0</v>
      </c>
      <c r="BP271" s="126">
        <f t="shared" si="284"/>
        <v>0</v>
      </c>
      <c r="BQ271" s="126">
        <f t="shared" si="285"/>
        <v>0</v>
      </c>
      <c r="BR271" s="126">
        <f t="shared" si="286"/>
        <v>0</v>
      </c>
      <c r="BS271" s="126">
        <f t="shared" si="287"/>
        <v>0</v>
      </c>
      <c r="BT271" s="126">
        <f t="shared" si="288"/>
        <v>0</v>
      </c>
      <c r="BU271" s="126">
        <f t="shared" si="289"/>
        <v>0</v>
      </c>
      <c r="BV271" s="126">
        <f t="shared" si="290"/>
        <v>0</v>
      </c>
      <c r="BW271" s="126">
        <f t="shared" si="291"/>
        <v>0</v>
      </c>
      <c r="BX271" s="126">
        <f t="shared" si="292"/>
        <v>0</v>
      </c>
      <c r="BY271" s="126">
        <f t="shared" si="293"/>
        <v>0</v>
      </c>
      <c r="BZ271" s="126">
        <f t="shared" si="294"/>
        <v>0</v>
      </c>
      <c r="CA271" s="126">
        <f t="shared" si="295"/>
        <v>0</v>
      </c>
      <c r="CB271" s="126">
        <f t="shared" si="296"/>
        <v>0</v>
      </c>
      <c r="CC271" s="126">
        <f t="shared" si="297"/>
        <v>0</v>
      </c>
      <c r="CD271" s="126">
        <f t="shared" si="298"/>
        <v>0</v>
      </c>
      <c r="CE271" s="126">
        <f t="shared" si="299"/>
        <v>0</v>
      </c>
      <c r="CF271" s="126">
        <f t="shared" si="300"/>
        <v>0</v>
      </c>
      <c r="CG271" s="126">
        <f t="shared" si="301"/>
        <v>0</v>
      </c>
      <c r="CH271" s="126">
        <f t="shared" si="302"/>
        <v>0</v>
      </c>
      <c r="CI271" s="126">
        <f t="shared" si="303"/>
        <v>0</v>
      </c>
      <c r="CJ271" s="126">
        <f t="shared" si="304"/>
        <v>0</v>
      </c>
      <c r="CK271" s="126">
        <f t="shared" si="305"/>
        <v>0</v>
      </c>
      <c r="CL271" s="126">
        <f t="shared" si="306"/>
        <v>0</v>
      </c>
      <c r="CM271" s="126">
        <f t="shared" si="307"/>
        <v>0</v>
      </c>
      <c r="CN271" s="126">
        <f t="shared" si="308"/>
        <v>0</v>
      </c>
      <c r="CO271" s="126">
        <f t="shared" si="309"/>
        <v>0</v>
      </c>
      <c r="CP271" s="126">
        <f t="shared" si="310"/>
        <v>0</v>
      </c>
      <c r="CQ271" s="126">
        <f t="shared" si="311"/>
        <v>0</v>
      </c>
      <c r="CR271" s="126">
        <f t="shared" si="312"/>
        <v>0</v>
      </c>
      <c r="CS271" s="126">
        <f t="shared" si="313"/>
        <v>0</v>
      </c>
      <c r="CT271" s="126">
        <f t="shared" si="314"/>
        <v>0</v>
      </c>
      <c r="CU271" s="126">
        <f t="shared" si="315"/>
        <v>0</v>
      </c>
      <c r="CV271" s="126">
        <f t="shared" si="316"/>
        <v>0</v>
      </c>
      <c r="CW271" s="126">
        <f t="shared" si="317"/>
        <v>0</v>
      </c>
      <c r="CX271" s="126">
        <f t="shared" si="318"/>
        <v>0</v>
      </c>
      <c r="CY271" s="126">
        <f t="shared" si="319"/>
        <v>0</v>
      </c>
      <c r="CZ271" s="126">
        <f t="shared" si="320"/>
        <v>0</v>
      </c>
      <c r="DA271" s="126">
        <f t="shared" si="321"/>
        <v>0</v>
      </c>
      <c r="DB271" s="126">
        <f t="shared" si="322"/>
        <v>0</v>
      </c>
      <c r="DC271" s="126">
        <f t="shared" si="323"/>
        <v>0</v>
      </c>
      <c r="DD271" s="126">
        <f t="shared" si="324"/>
        <v>0</v>
      </c>
      <c r="DE271" s="126">
        <f t="shared" si="325"/>
        <v>0</v>
      </c>
      <c r="DF271" s="126">
        <f t="shared" si="326"/>
        <v>0</v>
      </c>
      <c r="DG271" s="126">
        <f t="shared" si="327"/>
        <v>0</v>
      </c>
      <c r="DH271" s="126">
        <f t="shared" si="328"/>
        <v>0</v>
      </c>
      <c r="DI271" s="126">
        <f t="shared" si="329"/>
        <v>0</v>
      </c>
      <c r="DJ271" s="126">
        <f t="shared" si="330"/>
        <v>0</v>
      </c>
      <c r="DK271" s="126">
        <f t="shared" si="331"/>
        <v>0</v>
      </c>
      <c r="DL271" s="126">
        <f t="shared" si="332"/>
        <v>0</v>
      </c>
      <c r="DM271" s="126">
        <f t="shared" si="333"/>
        <v>0</v>
      </c>
      <c r="DN271" s="126">
        <f t="shared" si="334"/>
        <v>0</v>
      </c>
      <c r="DO271" s="126">
        <f t="shared" si="335"/>
        <v>0</v>
      </c>
      <c r="DP271" s="126">
        <f t="shared" si="336"/>
        <v>0</v>
      </c>
      <c r="DQ271" s="126">
        <f t="shared" si="337"/>
        <v>0</v>
      </c>
      <c r="DR271" s="126">
        <f t="shared" si="338"/>
        <v>0</v>
      </c>
      <c r="DS271" s="126">
        <f t="shared" si="339"/>
        <v>0</v>
      </c>
      <c r="DT271" s="126">
        <f t="shared" si="340"/>
        <v>0</v>
      </c>
      <c r="DU271" s="126">
        <f t="shared" si="341"/>
        <v>0</v>
      </c>
      <c r="DV271" s="126">
        <f t="shared" si="342"/>
        <v>0</v>
      </c>
      <c r="DW271" s="126">
        <f t="shared" si="343"/>
        <v>0</v>
      </c>
    </row>
    <row r="272" spans="1:131" customFormat="1" ht="15" customHeight="1" x14ac:dyDescent="0.2">
      <c r="A272" s="180" t="s">
        <v>619</v>
      </c>
      <c r="B272" s="180" t="s">
        <v>416</v>
      </c>
      <c r="C272" s="180" t="s">
        <v>620</v>
      </c>
      <c r="D272" s="180" t="s">
        <v>265</v>
      </c>
      <c r="E272" s="180">
        <v>1</v>
      </c>
      <c r="F272" s="180">
        <v>4400.04</v>
      </c>
      <c r="G272" s="179">
        <v>-4400.04</v>
      </c>
      <c r="H272" s="179">
        <v>-4400.04</v>
      </c>
      <c r="I272" s="153" t="s">
        <v>928</v>
      </c>
      <c r="J272" s="151" t="s">
        <v>74</v>
      </c>
      <c r="K272" s="151">
        <v>8.3333333333333329E-2</v>
      </c>
      <c r="L272" s="151">
        <v>8.3333333333333329E-2</v>
      </c>
      <c r="M272" s="151">
        <v>8.3333333333333329E-2</v>
      </c>
      <c r="N272" s="151">
        <v>8.3333333333333329E-2</v>
      </c>
      <c r="O272" s="151">
        <v>8.3333333333333329E-2</v>
      </c>
      <c r="P272" s="151">
        <v>8.3333333333333329E-2</v>
      </c>
      <c r="Q272" s="151">
        <v>8.3333333333333329E-2</v>
      </c>
      <c r="R272" s="151">
        <v>8.3333333333333329E-2</v>
      </c>
      <c r="S272" s="151">
        <v>8.3333333333333329E-2</v>
      </c>
      <c r="T272" s="151">
        <v>8.3333333333333329E-2</v>
      </c>
      <c r="U272" s="151">
        <v>8.3333333333333329E-2</v>
      </c>
      <c r="V272" s="151">
        <v>8.3333333333333329E-2</v>
      </c>
      <c r="W272" s="152">
        <v>1</v>
      </c>
      <c r="X272" s="157">
        <v>-366.66999999999996</v>
      </c>
      <c r="Y272" s="157">
        <v>-366.66999999999996</v>
      </c>
      <c r="Z272" s="157">
        <v>-366.66999999999996</v>
      </c>
      <c r="AA272" s="157">
        <v>-366.66999999999996</v>
      </c>
      <c r="AB272" s="157">
        <v>-366.66999999999996</v>
      </c>
      <c r="AC272" s="157">
        <v>-366.66999999999996</v>
      </c>
      <c r="AD272" s="157">
        <v>-366.66999999999996</v>
      </c>
      <c r="AE272" s="157">
        <v>-366.66999999999996</v>
      </c>
      <c r="AF272" s="157">
        <v>-366.66999999999996</v>
      </c>
      <c r="AG272" s="157">
        <v>-366.66999999999996</v>
      </c>
      <c r="AH272" s="157">
        <v>-366.66999999999996</v>
      </c>
      <c r="AI272" s="157">
        <v>-366.66999999999996</v>
      </c>
      <c r="AJ272" s="151"/>
      <c r="AK272" s="151">
        <v>1</v>
      </c>
      <c r="AL272" s="151"/>
      <c r="AM272" s="151"/>
      <c r="AN272" s="151"/>
      <c r="AO272" s="151"/>
      <c r="AP272" s="151"/>
      <c r="AQ272" s="151"/>
      <c r="AR272" s="151"/>
      <c r="AS272" s="152">
        <v>1</v>
      </c>
      <c r="AT272" s="159">
        <v>0</v>
      </c>
      <c r="AU272" s="159">
        <v>-4400.04</v>
      </c>
      <c r="AV272" s="159">
        <v>0</v>
      </c>
      <c r="AW272" s="159">
        <v>0</v>
      </c>
      <c r="AX272" s="159">
        <v>0</v>
      </c>
      <c r="AY272" s="159">
        <v>0</v>
      </c>
      <c r="AZ272" s="159">
        <v>0</v>
      </c>
      <c r="BA272" s="159">
        <v>0</v>
      </c>
      <c r="BB272" s="159">
        <v>0</v>
      </c>
      <c r="BC272" s="159">
        <v>-4400.04</v>
      </c>
      <c r="BD272" s="160">
        <v>0</v>
      </c>
      <c r="BE272" s="160">
        <v>0</v>
      </c>
      <c r="BF272" s="160">
        <v>-4400.04</v>
      </c>
      <c r="BG272" s="160">
        <v>0</v>
      </c>
      <c r="BH272" s="160">
        <v>0</v>
      </c>
      <c r="BI272" s="151">
        <v>60423000</v>
      </c>
      <c r="BJ272" s="122" t="s">
        <v>859</v>
      </c>
      <c r="BK272" s="145">
        <f>+IF('FEUILLE 1'!$BJ272="",SUMIFS('FEUILLE 2'!$P:$P,'FEUILLE 2'!$C:$C,"BLF",'FEUILLE 2'!$K:$K,'FEUILLE 1'!$J272),SUMIFS('FEUILLE 2'!$P:$P,'FEUILLE 2'!$C:$C,"BLF",'FEUILLE 2'!$K:$K,'FEUILLE 1'!$J272,'FEUILLE 2'!$B:$B,'FEUILLE 1'!$BJ272))</f>
        <v>366.67</v>
      </c>
      <c r="BL272" s="145">
        <f>+BK272+SUM(BY272:CD272)</f>
        <v>-733.33999999999969</v>
      </c>
      <c r="BM272" s="145">
        <v>-366.67</v>
      </c>
      <c r="BN272" s="145"/>
      <c r="BO272" s="199">
        <f t="shared" ref="BO272:BO275" si="345">IF(-SUM(BZ272:CD272)-(BK272+BM272+BN272)&lt;0,0,-SUM(BZ272:CD272)-(BK272+BM272+BN272))</f>
        <v>1100.0099999999998</v>
      </c>
      <c r="BP272" s="126">
        <f t="shared" si="284"/>
        <v>0</v>
      </c>
      <c r="BQ272" s="126">
        <f t="shared" si="285"/>
        <v>0</v>
      </c>
      <c r="BR272" s="126">
        <f t="shared" si="286"/>
        <v>-366.66999999999996</v>
      </c>
      <c r="BS272" s="126">
        <f t="shared" si="287"/>
        <v>0</v>
      </c>
      <c r="BT272" s="126">
        <f t="shared" si="288"/>
        <v>0</v>
      </c>
      <c r="BU272" s="126">
        <f t="shared" si="289"/>
        <v>0</v>
      </c>
      <c r="BV272" s="126">
        <f t="shared" si="290"/>
        <v>0</v>
      </c>
      <c r="BW272" s="126">
        <f t="shared" si="291"/>
        <v>-733.33999999999992</v>
      </c>
      <c r="BX272" s="126">
        <f t="shared" si="292"/>
        <v>0</v>
      </c>
      <c r="BY272" s="126">
        <f t="shared" si="293"/>
        <v>0</v>
      </c>
      <c r="BZ272" s="126">
        <f t="shared" si="294"/>
        <v>0</v>
      </c>
      <c r="CA272" s="126">
        <f t="shared" si="295"/>
        <v>0</v>
      </c>
      <c r="CB272" s="126">
        <f t="shared" si="296"/>
        <v>-1100.0099999999998</v>
      </c>
      <c r="CC272" s="126">
        <f t="shared" si="297"/>
        <v>0</v>
      </c>
      <c r="CD272" s="126">
        <f t="shared" si="298"/>
        <v>0</v>
      </c>
      <c r="CE272" s="126">
        <f t="shared" si="299"/>
        <v>0</v>
      </c>
      <c r="CF272" s="126">
        <f t="shared" si="300"/>
        <v>0</v>
      </c>
      <c r="CG272" s="126">
        <f t="shared" si="301"/>
        <v>-1466.6799999999998</v>
      </c>
      <c r="CH272" s="126">
        <f t="shared" si="302"/>
        <v>0</v>
      </c>
      <c r="CI272" s="126">
        <f t="shared" si="303"/>
        <v>0</v>
      </c>
      <c r="CJ272" s="126">
        <f t="shared" si="304"/>
        <v>0</v>
      </c>
      <c r="CK272" s="126">
        <f t="shared" si="305"/>
        <v>0</v>
      </c>
      <c r="CL272" s="126">
        <f t="shared" si="306"/>
        <v>-1833.35</v>
      </c>
      <c r="CM272" s="126">
        <f t="shared" si="307"/>
        <v>0</v>
      </c>
      <c r="CN272" s="126">
        <f t="shared" si="308"/>
        <v>0</v>
      </c>
      <c r="CO272" s="126">
        <f t="shared" si="309"/>
        <v>0</v>
      </c>
      <c r="CP272" s="126">
        <f t="shared" si="310"/>
        <v>0</v>
      </c>
      <c r="CQ272" s="126">
        <f t="shared" si="311"/>
        <v>-2200.02</v>
      </c>
      <c r="CR272" s="126">
        <f t="shared" si="312"/>
        <v>0</v>
      </c>
      <c r="CS272" s="126">
        <f t="shared" si="313"/>
        <v>0</v>
      </c>
      <c r="CT272" s="126">
        <f t="shared" si="314"/>
        <v>0</v>
      </c>
      <c r="CU272" s="126">
        <f t="shared" si="315"/>
        <v>0</v>
      </c>
      <c r="CV272" s="126">
        <f t="shared" si="316"/>
        <v>-2566.69</v>
      </c>
      <c r="CW272" s="126">
        <f t="shared" si="317"/>
        <v>0</v>
      </c>
      <c r="CX272" s="126">
        <f t="shared" si="318"/>
        <v>0</v>
      </c>
      <c r="CY272" s="126">
        <f t="shared" si="319"/>
        <v>0</v>
      </c>
      <c r="CZ272" s="126">
        <f t="shared" si="320"/>
        <v>0</v>
      </c>
      <c r="DA272" s="126">
        <f t="shared" si="321"/>
        <v>-2933.36</v>
      </c>
      <c r="DB272" s="126">
        <f t="shared" si="322"/>
        <v>0</v>
      </c>
      <c r="DC272" s="126">
        <f t="shared" si="323"/>
        <v>0</v>
      </c>
      <c r="DD272" s="126">
        <f t="shared" si="324"/>
        <v>0</v>
      </c>
      <c r="DE272" s="126">
        <f t="shared" si="325"/>
        <v>0</v>
      </c>
      <c r="DF272" s="126">
        <f t="shared" si="326"/>
        <v>-3300.03</v>
      </c>
      <c r="DG272" s="126">
        <f t="shared" si="327"/>
        <v>0</v>
      </c>
      <c r="DH272" s="126">
        <f t="shared" si="328"/>
        <v>0</v>
      </c>
      <c r="DI272" s="126">
        <f t="shared" si="329"/>
        <v>0</v>
      </c>
      <c r="DJ272" s="126">
        <f t="shared" si="330"/>
        <v>0</v>
      </c>
      <c r="DK272" s="126">
        <f t="shared" si="331"/>
        <v>-3666.7000000000003</v>
      </c>
      <c r="DL272" s="126">
        <f t="shared" si="332"/>
        <v>0</v>
      </c>
      <c r="DM272" s="126">
        <f t="shared" si="333"/>
        <v>0</v>
      </c>
      <c r="DN272" s="126">
        <f t="shared" si="334"/>
        <v>0</v>
      </c>
      <c r="DO272" s="126">
        <f t="shared" si="335"/>
        <v>0</v>
      </c>
      <c r="DP272" s="126">
        <f t="shared" si="336"/>
        <v>-4033.3700000000003</v>
      </c>
      <c r="DQ272" s="126">
        <f t="shared" si="337"/>
        <v>0</v>
      </c>
      <c r="DR272" s="126">
        <f t="shared" si="338"/>
        <v>0</v>
      </c>
      <c r="DS272" s="126">
        <f t="shared" si="339"/>
        <v>0</v>
      </c>
      <c r="DT272" s="126">
        <f t="shared" si="340"/>
        <v>0</v>
      </c>
      <c r="DU272" s="126">
        <f t="shared" si="341"/>
        <v>-4400.04</v>
      </c>
      <c r="DV272" s="126">
        <f t="shared" si="342"/>
        <v>0</v>
      </c>
      <c r="DW272" s="126">
        <f t="shared" si="343"/>
        <v>0</v>
      </c>
      <c r="DX272" s="119"/>
      <c r="EA272" s="127">
        <f>+BO272</f>
        <v>1100.0099999999998</v>
      </c>
    </row>
    <row r="273" spans="1:131" customFormat="1" ht="15" customHeight="1" x14ac:dyDescent="0.2">
      <c r="A273" s="180" t="s">
        <v>619</v>
      </c>
      <c r="B273" s="180" t="s">
        <v>416</v>
      </c>
      <c r="C273" s="180" t="s">
        <v>621</v>
      </c>
      <c r="D273" s="180" t="s">
        <v>265</v>
      </c>
      <c r="E273" s="180">
        <v>1</v>
      </c>
      <c r="F273" s="180">
        <v>2200.08</v>
      </c>
      <c r="G273" s="179">
        <v>-2200.08</v>
      </c>
      <c r="H273" s="179">
        <v>-2200.0799999999995</v>
      </c>
      <c r="I273" s="153" t="s">
        <v>928</v>
      </c>
      <c r="J273" s="151" t="s">
        <v>74</v>
      </c>
      <c r="K273" s="151">
        <v>8.3333333333333329E-2</v>
      </c>
      <c r="L273" s="151">
        <v>8.3333333333333329E-2</v>
      </c>
      <c r="M273" s="151">
        <v>8.3333333333333329E-2</v>
      </c>
      <c r="N273" s="151">
        <v>8.3333333333333329E-2</v>
      </c>
      <c r="O273" s="151">
        <v>8.3333333333333329E-2</v>
      </c>
      <c r="P273" s="151">
        <v>8.3333333333333329E-2</v>
      </c>
      <c r="Q273" s="151">
        <v>8.3333333333333329E-2</v>
      </c>
      <c r="R273" s="151">
        <v>8.3333333333333329E-2</v>
      </c>
      <c r="S273" s="151">
        <v>8.3333333333333329E-2</v>
      </c>
      <c r="T273" s="151">
        <v>8.3333333333333329E-2</v>
      </c>
      <c r="U273" s="151">
        <v>8.3333333333333329E-2</v>
      </c>
      <c r="V273" s="151">
        <v>8.3333333333333329E-2</v>
      </c>
      <c r="W273" s="152">
        <v>1</v>
      </c>
      <c r="X273" s="157">
        <v>-183.33999999999997</v>
      </c>
      <c r="Y273" s="157">
        <v>-183.33999999999997</v>
      </c>
      <c r="Z273" s="157">
        <v>-183.33999999999997</v>
      </c>
      <c r="AA273" s="157">
        <v>-183.33999999999997</v>
      </c>
      <c r="AB273" s="157">
        <v>-183.33999999999997</v>
      </c>
      <c r="AC273" s="157">
        <v>-183.33999999999997</v>
      </c>
      <c r="AD273" s="157">
        <v>-183.33999999999997</v>
      </c>
      <c r="AE273" s="157">
        <v>-183.33999999999997</v>
      </c>
      <c r="AF273" s="157">
        <v>-183.33999999999997</v>
      </c>
      <c r="AG273" s="157">
        <v>-183.33999999999997</v>
      </c>
      <c r="AH273" s="157">
        <v>-183.33999999999997</v>
      </c>
      <c r="AI273" s="157">
        <v>-183.33999999999997</v>
      </c>
      <c r="AJ273" s="151"/>
      <c r="AK273" s="151"/>
      <c r="AL273" s="151">
        <v>1</v>
      </c>
      <c r="AM273" s="151"/>
      <c r="AN273" s="151"/>
      <c r="AO273" s="151"/>
      <c r="AP273" s="151"/>
      <c r="AQ273" s="151"/>
      <c r="AR273" s="151"/>
      <c r="AS273" s="152">
        <v>1</v>
      </c>
      <c r="AT273" s="159">
        <v>0</v>
      </c>
      <c r="AU273" s="159">
        <v>0</v>
      </c>
      <c r="AV273" s="159">
        <v>-2200.08</v>
      </c>
      <c r="AW273" s="159">
        <v>0</v>
      </c>
      <c r="AX273" s="159">
        <v>0</v>
      </c>
      <c r="AY273" s="159">
        <v>0</v>
      </c>
      <c r="AZ273" s="159">
        <v>0</v>
      </c>
      <c r="BA273" s="159">
        <v>0</v>
      </c>
      <c r="BB273" s="159">
        <v>0</v>
      </c>
      <c r="BC273" s="159">
        <v>-2200.08</v>
      </c>
      <c r="BD273" s="160">
        <v>0</v>
      </c>
      <c r="BE273" s="160">
        <v>0</v>
      </c>
      <c r="BF273" s="160">
        <v>-2200.08</v>
      </c>
      <c r="BG273" s="160">
        <v>0</v>
      </c>
      <c r="BH273" s="160">
        <v>0</v>
      </c>
      <c r="BI273" s="151">
        <v>60423000</v>
      </c>
      <c r="BJ273" s="122" t="s">
        <v>867</v>
      </c>
      <c r="BK273" s="199">
        <f>+IF('FEUILLE 1'!$BJ273="",SUMIFS('FEUILLE 2'!$P:$P,'FEUILLE 2'!$C:$C,"BLF",'FEUILLE 2'!$K:$K,'FEUILLE 1'!$J273),SUMIFS('FEUILLE 2'!$P:$P,'FEUILLE 2'!$C:$C,"BLF",'FEUILLE 2'!$K:$K,'FEUILLE 1'!$J273,'FEUILLE 2'!$B:$B,'FEUILLE 1'!$BJ273))</f>
        <v>1100.04</v>
      </c>
      <c r="BL273" s="145">
        <f>+BK273+SUM(BY273:CD273)</f>
        <v>550.02</v>
      </c>
      <c r="BM273" s="145"/>
      <c r="BN273" s="145"/>
      <c r="BO273" s="147">
        <f t="shared" si="345"/>
        <v>0</v>
      </c>
      <c r="BP273" s="126">
        <f t="shared" si="284"/>
        <v>0</v>
      </c>
      <c r="BQ273" s="126">
        <f t="shared" si="285"/>
        <v>0</v>
      </c>
      <c r="BR273" s="126">
        <f t="shared" si="286"/>
        <v>-183.33999999999997</v>
      </c>
      <c r="BS273" s="126">
        <f t="shared" si="287"/>
        <v>0</v>
      </c>
      <c r="BT273" s="126">
        <f t="shared" si="288"/>
        <v>0</v>
      </c>
      <c r="BU273" s="126">
        <f t="shared" si="289"/>
        <v>0</v>
      </c>
      <c r="BV273" s="126">
        <f t="shared" si="290"/>
        <v>0</v>
      </c>
      <c r="BW273" s="126">
        <f t="shared" si="291"/>
        <v>-366.67999999999995</v>
      </c>
      <c r="BX273" s="126">
        <f t="shared" si="292"/>
        <v>0</v>
      </c>
      <c r="BY273" s="126">
        <f t="shared" si="293"/>
        <v>0</v>
      </c>
      <c r="BZ273" s="126">
        <f t="shared" si="294"/>
        <v>0</v>
      </c>
      <c r="CA273" s="126">
        <f t="shared" si="295"/>
        <v>0</v>
      </c>
      <c r="CB273" s="126">
        <f t="shared" si="296"/>
        <v>-550.02</v>
      </c>
      <c r="CC273" s="126">
        <f t="shared" si="297"/>
        <v>0</v>
      </c>
      <c r="CD273" s="126">
        <f t="shared" si="298"/>
        <v>0</v>
      </c>
      <c r="CE273" s="126">
        <f t="shared" si="299"/>
        <v>0</v>
      </c>
      <c r="CF273" s="126">
        <f t="shared" si="300"/>
        <v>0</v>
      </c>
      <c r="CG273" s="126">
        <f t="shared" si="301"/>
        <v>-733.3599999999999</v>
      </c>
      <c r="CH273" s="126">
        <f t="shared" si="302"/>
        <v>0</v>
      </c>
      <c r="CI273" s="126">
        <f t="shared" si="303"/>
        <v>0</v>
      </c>
      <c r="CJ273" s="126">
        <f t="shared" si="304"/>
        <v>0</v>
      </c>
      <c r="CK273" s="126">
        <f t="shared" si="305"/>
        <v>0</v>
      </c>
      <c r="CL273" s="126">
        <f t="shared" si="306"/>
        <v>-916.69999999999982</v>
      </c>
      <c r="CM273" s="126">
        <f t="shared" si="307"/>
        <v>0</v>
      </c>
      <c r="CN273" s="126">
        <f t="shared" si="308"/>
        <v>0</v>
      </c>
      <c r="CO273" s="126">
        <f t="shared" si="309"/>
        <v>0</v>
      </c>
      <c r="CP273" s="126">
        <f t="shared" si="310"/>
        <v>0</v>
      </c>
      <c r="CQ273" s="126">
        <f t="shared" si="311"/>
        <v>-1100.0399999999997</v>
      </c>
      <c r="CR273" s="126">
        <f t="shared" si="312"/>
        <v>0</v>
      </c>
      <c r="CS273" s="126">
        <f t="shared" si="313"/>
        <v>0</v>
      </c>
      <c r="CT273" s="126">
        <f t="shared" si="314"/>
        <v>0</v>
      </c>
      <c r="CU273" s="126">
        <f t="shared" si="315"/>
        <v>0</v>
      </c>
      <c r="CV273" s="126">
        <f t="shared" si="316"/>
        <v>-1283.3799999999997</v>
      </c>
      <c r="CW273" s="126">
        <f t="shared" si="317"/>
        <v>0</v>
      </c>
      <c r="CX273" s="126">
        <f t="shared" si="318"/>
        <v>0</v>
      </c>
      <c r="CY273" s="126">
        <f t="shared" si="319"/>
        <v>0</v>
      </c>
      <c r="CZ273" s="126">
        <f t="shared" si="320"/>
        <v>0</v>
      </c>
      <c r="DA273" s="126">
        <f t="shared" si="321"/>
        <v>-1466.7199999999996</v>
      </c>
      <c r="DB273" s="126">
        <f t="shared" si="322"/>
        <v>0</v>
      </c>
      <c r="DC273" s="126">
        <f t="shared" si="323"/>
        <v>0</v>
      </c>
      <c r="DD273" s="126">
        <f t="shared" si="324"/>
        <v>0</v>
      </c>
      <c r="DE273" s="126">
        <f t="shared" si="325"/>
        <v>0</v>
      </c>
      <c r="DF273" s="126">
        <f t="shared" si="326"/>
        <v>-1650.0599999999995</v>
      </c>
      <c r="DG273" s="126">
        <f t="shared" si="327"/>
        <v>0</v>
      </c>
      <c r="DH273" s="126">
        <f t="shared" si="328"/>
        <v>0</v>
      </c>
      <c r="DI273" s="126">
        <f t="shared" si="329"/>
        <v>0</v>
      </c>
      <c r="DJ273" s="126">
        <f t="shared" si="330"/>
        <v>0</v>
      </c>
      <c r="DK273" s="126">
        <f t="shared" si="331"/>
        <v>-1833.3999999999994</v>
      </c>
      <c r="DL273" s="126">
        <f t="shared" si="332"/>
        <v>0</v>
      </c>
      <c r="DM273" s="126">
        <f t="shared" si="333"/>
        <v>0</v>
      </c>
      <c r="DN273" s="126">
        <f t="shared" si="334"/>
        <v>0</v>
      </c>
      <c r="DO273" s="126">
        <f t="shared" si="335"/>
        <v>0</v>
      </c>
      <c r="DP273" s="126">
        <f t="shared" si="336"/>
        <v>-2016.7399999999993</v>
      </c>
      <c r="DQ273" s="126">
        <f t="shared" si="337"/>
        <v>0</v>
      </c>
      <c r="DR273" s="126">
        <f t="shared" si="338"/>
        <v>0</v>
      </c>
      <c r="DS273" s="126">
        <f t="shared" si="339"/>
        <v>0</v>
      </c>
      <c r="DT273" s="126">
        <f t="shared" si="340"/>
        <v>0</v>
      </c>
      <c r="DU273" s="126">
        <f t="shared" si="341"/>
        <v>-2200.0799999999995</v>
      </c>
      <c r="DV273" s="126">
        <f t="shared" si="342"/>
        <v>0</v>
      </c>
      <c r="DW273" s="126">
        <f t="shared" si="343"/>
        <v>0</v>
      </c>
      <c r="DX273" s="119"/>
    </row>
    <row r="274" spans="1:131" customFormat="1" ht="15" customHeight="1" x14ac:dyDescent="0.2">
      <c r="A274" s="180" t="s">
        <v>619</v>
      </c>
      <c r="B274" s="180" t="s">
        <v>416</v>
      </c>
      <c r="C274" s="180" t="s">
        <v>622</v>
      </c>
      <c r="D274" s="180" t="s">
        <v>265</v>
      </c>
      <c r="E274" s="180">
        <v>1</v>
      </c>
      <c r="F274" s="180">
        <v>2200.08</v>
      </c>
      <c r="G274" s="179">
        <v>-2200.08</v>
      </c>
      <c r="H274" s="179">
        <v>-2200.0799999999995</v>
      </c>
      <c r="I274" s="153" t="s">
        <v>928</v>
      </c>
      <c r="J274" s="151" t="s">
        <v>74</v>
      </c>
      <c r="K274" s="151">
        <v>8.3333333333333329E-2</v>
      </c>
      <c r="L274" s="151">
        <v>8.3333333333333329E-2</v>
      </c>
      <c r="M274" s="151">
        <v>8.3333333333333329E-2</v>
      </c>
      <c r="N274" s="151">
        <v>8.3333333333333329E-2</v>
      </c>
      <c r="O274" s="151">
        <v>8.3333333333333329E-2</v>
      </c>
      <c r="P274" s="151">
        <v>8.3333333333333329E-2</v>
      </c>
      <c r="Q274" s="151">
        <v>8.3333333333333329E-2</v>
      </c>
      <c r="R274" s="151">
        <v>8.3333333333333329E-2</v>
      </c>
      <c r="S274" s="151">
        <v>8.3333333333333329E-2</v>
      </c>
      <c r="T274" s="151">
        <v>8.3333333333333329E-2</v>
      </c>
      <c r="U274" s="151">
        <v>8.3333333333333329E-2</v>
      </c>
      <c r="V274" s="151">
        <v>8.3333333333333329E-2</v>
      </c>
      <c r="W274" s="152">
        <v>1</v>
      </c>
      <c r="X274" s="157">
        <v>-183.33999999999997</v>
      </c>
      <c r="Y274" s="157">
        <v>-183.33999999999997</v>
      </c>
      <c r="Z274" s="157">
        <v>-183.33999999999997</v>
      </c>
      <c r="AA274" s="157">
        <v>-183.33999999999997</v>
      </c>
      <c r="AB274" s="157">
        <v>-183.33999999999997</v>
      </c>
      <c r="AC274" s="157">
        <v>-183.33999999999997</v>
      </c>
      <c r="AD274" s="157">
        <v>-183.33999999999997</v>
      </c>
      <c r="AE274" s="157">
        <v>-183.33999999999997</v>
      </c>
      <c r="AF274" s="157">
        <v>-183.33999999999997</v>
      </c>
      <c r="AG274" s="157">
        <v>-183.33999999999997</v>
      </c>
      <c r="AH274" s="157">
        <v>-183.33999999999997</v>
      </c>
      <c r="AI274" s="157">
        <v>-183.33999999999997</v>
      </c>
      <c r="AJ274" s="151"/>
      <c r="AK274" s="151"/>
      <c r="AL274" s="151"/>
      <c r="AM274" s="151">
        <v>1</v>
      </c>
      <c r="AN274" s="151"/>
      <c r="AO274" s="151"/>
      <c r="AP274" s="151"/>
      <c r="AQ274" s="151"/>
      <c r="AR274" s="151"/>
      <c r="AS274" s="152">
        <v>1</v>
      </c>
      <c r="AT274" s="159">
        <v>0</v>
      </c>
      <c r="AU274" s="159">
        <v>0</v>
      </c>
      <c r="AV274" s="159">
        <v>0</v>
      </c>
      <c r="AW274" s="159">
        <v>-2200.08</v>
      </c>
      <c r="AX274" s="159">
        <v>0</v>
      </c>
      <c r="AY274" s="159">
        <v>0</v>
      </c>
      <c r="AZ274" s="159">
        <v>0</v>
      </c>
      <c r="BA274" s="159">
        <v>0</v>
      </c>
      <c r="BB274" s="159">
        <v>0</v>
      </c>
      <c r="BC274" s="159">
        <v>-2200.08</v>
      </c>
      <c r="BD274" s="160">
        <v>0</v>
      </c>
      <c r="BE274" s="160">
        <v>0</v>
      </c>
      <c r="BF274" s="160">
        <v>-2200.08</v>
      </c>
      <c r="BG274" s="160">
        <v>0</v>
      </c>
      <c r="BH274" s="160">
        <v>0</v>
      </c>
      <c r="BI274" s="151">
        <v>60423000</v>
      </c>
      <c r="BJ274" s="122" t="s">
        <v>860</v>
      </c>
      <c r="BK274" s="145">
        <f>+IF('FEUILLE 1'!$BJ274="",SUMIFS('FEUILLE 2'!$P:$P,'FEUILLE 2'!$C:$C,"BLF",'FEUILLE 2'!$K:$K,'FEUILLE 1'!$J274),SUMIFS('FEUILLE 2'!$P:$P,'FEUILLE 2'!$C:$C,"BLF",'FEUILLE 2'!$K:$K,'FEUILLE 1'!$J274,'FEUILLE 2'!$B:$B,'FEUILLE 1'!$BJ274))</f>
        <v>183.34</v>
      </c>
      <c r="BL274" s="145">
        <f>+BK274+SUM(BY274:CD274)</f>
        <v>-366.67999999999995</v>
      </c>
      <c r="BM274" s="145">
        <v>-183.34</v>
      </c>
      <c r="BN274" s="145"/>
      <c r="BO274" s="147">
        <f t="shared" si="345"/>
        <v>550.02</v>
      </c>
      <c r="BP274" s="126">
        <f t="shared" si="284"/>
        <v>0</v>
      </c>
      <c r="BQ274" s="126">
        <f t="shared" si="285"/>
        <v>0</v>
      </c>
      <c r="BR274" s="126">
        <f t="shared" si="286"/>
        <v>-183.33999999999997</v>
      </c>
      <c r="BS274" s="126">
        <f t="shared" si="287"/>
        <v>0</v>
      </c>
      <c r="BT274" s="126">
        <f t="shared" si="288"/>
        <v>0</v>
      </c>
      <c r="BU274" s="126">
        <f t="shared" si="289"/>
        <v>0</v>
      </c>
      <c r="BV274" s="126">
        <f t="shared" si="290"/>
        <v>0</v>
      </c>
      <c r="BW274" s="126">
        <f t="shared" si="291"/>
        <v>-366.67999999999995</v>
      </c>
      <c r="BX274" s="126">
        <f t="shared" si="292"/>
        <v>0</v>
      </c>
      <c r="BY274" s="126">
        <f t="shared" si="293"/>
        <v>0</v>
      </c>
      <c r="BZ274" s="126">
        <f t="shared" si="294"/>
        <v>0</v>
      </c>
      <c r="CA274" s="126">
        <f t="shared" si="295"/>
        <v>0</v>
      </c>
      <c r="CB274" s="126">
        <f t="shared" si="296"/>
        <v>-550.02</v>
      </c>
      <c r="CC274" s="126">
        <f t="shared" si="297"/>
        <v>0</v>
      </c>
      <c r="CD274" s="126">
        <f t="shared" si="298"/>
        <v>0</v>
      </c>
      <c r="CE274" s="126">
        <f t="shared" si="299"/>
        <v>0</v>
      </c>
      <c r="CF274" s="126">
        <f t="shared" si="300"/>
        <v>0</v>
      </c>
      <c r="CG274" s="126">
        <f t="shared" si="301"/>
        <v>-733.3599999999999</v>
      </c>
      <c r="CH274" s="126">
        <f t="shared" si="302"/>
        <v>0</v>
      </c>
      <c r="CI274" s="126">
        <f t="shared" si="303"/>
        <v>0</v>
      </c>
      <c r="CJ274" s="126">
        <f t="shared" si="304"/>
        <v>0</v>
      </c>
      <c r="CK274" s="126">
        <f t="shared" si="305"/>
        <v>0</v>
      </c>
      <c r="CL274" s="126">
        <f t="shared" si="306"/>
        <v>-916.69999999999982</v>
      </c>
      <c r="CM274" s="126">
        <f t="shared" si="307"/>
        <v>0</v>
      </c>
      <c r="CN274" s="126">
        <f t="shared" si="308"/>
        <v>0</v>
      </c>
      <c r="CO274" s="126">
        <f t="shared" si="309"/>
        <v>0</v>
      </c>
      <c r="CP274" s="126">
        <f t="shared" si="310"/>
        <v>0</v>
      </c>
      <c r="CQ274" s="126">
        <f t="shared" si="311"/>
        <v>-1100.0399999999997</v>
      </c>
      <c r="CR274" s="126">
        <f t="shared" si="312"/>
        <v>0</v>
      </c>
      <c r="CS274" s="126">
        <f t="shared" si="313"/>
        <v>0</v>
      </c>
      <c r="CT274" s="126">
        <f t="shared" si="314"/>
        <v>0</v>
      </c>
      <c r="CU274" s="126">
        <f t="shared" si="315"/>
        <v>0</v>
      </c>
      <c r="CV274" s="126">
        <f t="shared" si="316"/>
        <v>-1283.3799999999997</v>
      </c>
      <c r="CW274" s="126">
        <f t="shared" si="317"/>
        <v>0</v>
      </c>
      <c r="CX274" s="126">
        <f t="shared" si="318"/>
        <v>0</v>
      </c>
      <c r="CY274" s="126">
        <f t="shared" si="319"/>
        <v>0</v>
      </c>
      <c r="CZ274" s="126">
        <f t="shared" si="320"/>
        <v>0</v>
      </c>
      <c r="DA274" s="126">
        <f t="shared" si="321"/>
        <v>-1466.7199999999996</v>
      </c>
      <c r="DB274" s="126">
        <f t="shared" si="322"/>
        <v>0</v>
      </c>
      <c r="DC274" s="126">
        <f t="shared" si="323"/>
        <v>0</v>
      </c>
      <c r="DD274" s="126">
        <f t="shared" si="324"/>
        <v>0</v>
      </c>
      <c r="DE274" s="126">
        <f t="shared" si="325"/>
        <v>0</v>
      </c>
      <c r="DF274" s="126">
        <f t="shared" si="326"/>
        <v>-1650.0599999999995</v>
      </c>
      <c r="DG274" s="126">
        <f t="shared" si="327"/>
        <v>0</v>
      </c>
      <c r="DH274" s="126">
        <f t="shared" si="328"/>
        <v>0</v>
      </c>
      <c r="DI274" s="126">
        <f t="shared" si="329"/>
        <v>0</v>
      </c>
      <c r="DJ274" s="126">
        <f t="shared" si="330"/>
        <v>0</v>
      </c>
      <c r="DK274" s="126">
        <f t="shared" si="331"/>
        <v>-1833.3999999999994</v>
      </c>
      <c r="DL274" s="126">
        <f t="shared" si="332"/>
        <v>0</v>
      </c>
      <c r="DM274" s="126">
        <f t="shared" si="333"/>
        <v>0</v>
      </c>
      <c r="DN274" s="126">
        <f t="shared" si="334"/>
        <v>0</v>
      </c>
      <c r="DO274" s="126">
        <f t="shared" si="335"/>
        <v>0</v>
      </c>
      <c r="DP274" s="126">
        <f t="shared" si="336"/>
        <v>-2016.7399999999993</v>
      </c>
      <c r="DQ274" s="126">
        <f t="shared" si="337"/>
        <v>0</v>
      </c>
      <c r="DR274" s="126">
        <f t="shared" si="338"/>
        <v>0</v>
      </c>
      <c r="DS274" s="126">
        <f t="shared" si="339"/>
        <v>0</v>
      </c>
      <c r="DT274" s="126">
        <f t="shared" si="340"/>
        <v>0</v>
      </c>
      <c r="DU274" s="126">
        <f t="shared" si="341"/>
        <v>-2200.0799999999995</v>
      </c>
      <c r="DV274" s="126">
        <f t="shared" si="342"/>
        <v>0</v>
      </c>
      <c r="DW274" s="126">
        <f t="shared" si="343"/>
        <v>0</v>
      </c>
      <c r="DX274" s="119"/>
      <c r="EA274" s="127">
        <f>+BO274</f>
        <v>550.02</v>
      </c>
    </row>
    <row r="275" spans="1:131" customFormat="1" ht="15" customHeight="1" x14ac:dyDescent="0.2">
      <c r="A275" s="180" t="s">
        <v>619</v>
      </c>
      <c r="B275" s="180" t="s">
        <v>416</v>
      </c>
      <c r="C275" s="180" t="s">
        <v>623</v>
      </c>
      <c r="D275" s="180" t="s">
        <v>265</v>
      </c>
      <c r="E275" s="180">
        <v>1</v>
      </c>
      <c r="F275" s="180">
        <v>276</v>
      </c>
      <c r="G275" s="179">
        <v>-276</v>
      </c>
      <c r="H275" s="179">
        <v>-276</v>
      </c>
      <c r="I275" s="153" t="s">
        <v>928</v>
      </c>
      <c r="J275" s="151" t="s">
        <v>74</v>
      </c>
      <c r="K275" s="151">
        <v>8.3333333333333329E-2</v>
      </c>
      <c r="L275" s="151">
        <v>8.3333333333333329E-2</v>
      </c>
      <c r="M275" s="151">
        <v>8.3333333333333329E-2</v>
      </c>
      <c r="N275" s="151">
        <v>8.3333333333333329E-2</v>
      </c>
      <c r="O275" s="151">
        <v>8.3333333333333329E-2</v>
      </c>
      <c r="P275" s="151">
        <v>8.3333333333333329E-2</v>
      </c>
      <c r="Q275" s="151">
        <v>8.3333333333333329E-2</v>
      </c>
      <c r="R275" s="151">
        <v>8.3333333333333329E-2</v>
      </c>
      <c r="S275" s="151">
        <v>8.3333333333333329E-2</v>
      </c>
      <c r="T275" s="151">
        <v>8.3333333333333329E-2</v>
      </c>
      <c r="U275" s="151">
        <v>8.3333333333333329E-2</v>
      </c>
      <c r="V275" s="151">
        <v>8.3333333333333329E-2</v>
      </c>
      <c r="W275" s="152">
        <v>1</v>
      </c>
      <c r="X275" s="157">
        <v>-23</v>
      </c>
      <c r="Y275" s="157">
        <v>-23</v>
      </c>
      <c r="Z275" s="157">
        <v>-23</v>
      </c>
      <c r="AA275" s="157">
        <v>-23</v>
      </c>
      <c r="AB275" s="157">
        <v>-23</v>
      </c>
      <c r="AC275" s="157">
        <v>-23</v>
      </c>
      <c r="AD275" s="157">
        <v>-23</v>
      </c>
      <c r="AE275" s="157">
        <v>-23</v>
      </c>
      <c r="AF275" s="157">
        <v>-23</v>
      </c>
      <c r="AG275" s="157">
        <v>-23</v>
      </c>
      <c r="AH275" s="157">
        <v>-23</v>
      </c>
      <c r="AI275" s="157">
        <v>-23</v>
      </c>
      <c r="AJ275" s="151">
        <v>1</v>
      </c>
      <c r="AK275" s="151"/>
      <c r="AL275" s="151"/>
      <c r="AM275" s="151"/>
      <c r="AN275" s="151"/>
      <c r="AO275" s="151"/>
      <c r="AP275" s="151"/>
      <c r="AQ275" s="151"/>
      <c r="AR275" s="151"/>
      <c r="AS275" s="152">
        <v>1</v>
      </c>
      <c r="AT275" s="159"/>
      <c r="AU275" s="159"/>
      <c r="AV275" s="159"/>
      <c r="AW275" s="159"/>
      <c r="AX275" s="159"/>
      <c r="AY275" s="159"/>
      <c r="AZ275" s="159"/>
      <c r="BA275" s="159"/>
      <c r="BB275" s="159"/>
      <c r="BC275" s="159"/>
      <c r="BD275" s="160"/>
      <c r="BE275" s="160"/>
      <c r="BF275" s="160"/>
      <c r="BG275" s="160"/>
      <c r="BH275" s="160"/>
      <c r="BI275" s="151">
        <v>60423000</v>
      </c>
      <c r="BJ275" s="122"/>
      <c r="BK275" s="146"/>
      <c r="BL275" s="145">
        <f>+BK275+SUM(BY275:CD275)</f>
        <v>0</v>
      </c>
      <c r="BM275" s="145"/>
      <c r="BN275" s="145"/>
      <c r="BO275" s="147">
        <f t="shared" si="345"/>
        <v>0</v>
      </c>
      <c r="BP275" s="126">
        <f t="shared" si="284"/>
        <v>0</v>
      </c>
      <c r="BQ275" s="126">
        <f t="shared" si="285"/>
        <v>0</v>
      </c>
      <c r="BR275" s="126">
        <f t="shared" si="286"/>
        <v>0</v>
      </c>
      <c r="BS275" s="126">
        <f t="shared" si="287"/>
        <v>0</v>
      </c>
      <c r="BT275" s="126">
        <f t="shared" si="288"/>
        <v>0</v>
      </c>
      <c r="BU275" s="126">
        <f t="shared" si="289"/>
        <v>0</v>
      </c>
      <c r="BV275" s="126">
        <f t="shared" si="290"/>
        <v>0</v>
      </c>
      <c r="BW275" s="126">
        <f t="shared" si="291"/>
        <v>0</v>
      </c>
      <c r="BX275" s="126">
        <f t="shared" si="292"/>
        <v>0</v>
      </c>
      <c r="BY275" s="126">
        <f t="shared" si="293"/>
        <v>0</v>
      </c>
      <c r="BZ275" s="126">
        <f t="shared" si="294"/>
        <v>0</v>
      </c>
      <c r="CA275" s="126">
        <f t="shared" si="295"/>
        <v>0</v>
      </c>
      <c r="CB275" s="126">
        <f t="shared" si="296"/>
        <v>0</v>
      </c>
      <c r="CC275" s="126">
        <f t="shared" si="297"/>
        <v>0</v>
      </c>
      <c r="CD275" s="126">
        <f t="shared" si="298"/>
        <v>0</v>
      </c>
      <c r="CE275" s="126">
        <f t="shared" si="299"/>
        <v>0</v>
      </c>
      <c r="CF275" s="126">
        <f t="shared" si="300"/>
        <v>0</v>
      </c>
      <c r="CG275" s="126">
        <f t="shared" si="301"/>
        <v>0</v>
      </c>
      <c r="CH275" s="126">
        <f t="shared" si="302"/>
        <v>0</v>
      </c>
      <c r="CI275" s="126">
        <f t="shared" si="303"/>
        <v>0</v>
      </c>
      <c r="CJ275" s="126">
        <f t="shared" si="304"/>
        <v>0</v>
      </c>
      <c r="CK275" s="126">
        <f t="shared" si="305"/>
        <v>0</v>
      </c>
      <c r="CL275" s="126">
        <f t="shared" si="306"/>
        <v>0</v>
      </c>
      <c r="CM275" s="126">
        <f t="shared" si="307"/>
        <v>0</v>
      </c>
      <c r="CN275" s="126">
        <f t="shared" si="308"/>
        <v>0</v>
      </c>
      <c r="CO275" s="126">
        <f t="shared" si="309"/>
        <v>0</v>
      </c>
      <c r="CP275" s="126">
        <f t="shared" si="310"/>
        <v>0</v>
      </c>
      <c r="CQ275" s="126">
        <f t="shared" si="311"/>
        <v>0</v>
      </c>
      <c r="CR275" s="126">
        <f t="shared" si="312"/>
        <v>0</v>
      </c>
      <c r="CS275" s="126">
        <f t="shared" si="313"/>
        <v>0</v>
      </c>
      <c r="CT275" s="126">
        <f t="shared" si="314"/>
        <v>0</v>
      </c>
      <c r="CU275" s="126">
        <f t="shared" si="315"/>
        <v>0</v>
      </c>
      <c r="CV275" s="126">
        <f t="shared" si="316"/>
        <v>0</v>
      </c>
      <c r="CW275" s="126">
        <f t="shared" si="317"/>
        <v>0</v>
      </c>
      <c r="CX275" s="126">
        <f t="shared" si="318"/>
        <v>0</v>
      </c>
      <c r="CY275" s="126">
        <f t="shared" si="319"/>
        <v>0</v>
      </c>
      <c r="CZ275" s="126">
        <f t="shared" si="320"/>
        <v>0</v>
      </c>
      <c r="DA275" s="126">
        <f t="shared" si="321"/>
        <v>0</v>
      </c>
      <c r="DB275" s="126">
        <f t="shared" si="322"/>
        <v>0</v>
      </c>
      <c r="DC275" s="126">
        <f t="shared" si="323"/>
        <v>0</v>
      </c>
      <c r="DD275" s="126">
        <f t="shared" si="324"/>
        <v>0</v>
      </c>
      <c r="DE275" s="126">
        <f t="shared" si="325"/>
        <v>0</v>
      </c>
      <c r="DF275" s="126">
        <f t="shared" si="326"/>
        <v>0</v>
      </c>
      <c r="DG275" s="126">
        <f t="shared" si="327"/>
        <v>0</v>
      </c>
      <c r="DH275" s="126">
        <f t="shared" si="328"/>
        <v>0</v>
      </c>
      <c r="DI275" s="126">
        <f t="shared" si="329"/>
        <v>0</v>
      </c>
      <c r="DJ275" s="126">
        <f t="shared" si="330"/>
        <v>0</v>
      </c>
      <c r="DK275" s="126">
        <f t="shared" si="331"/>
        <v>0</v>
      </c>
      <c r="DL275" s="126">
        <f t="shared" si="332"/>
        <v>0</v>
      </c>
      <c r="DM275" s="126">
        <f t="shared" si="333"/>
        <v>0</v>
      </c>
      <c r="DN275" s="126">
        <f t="shared" si="334"/>
        <v>0</v>
      </c>
      <c r="DO275" s="126">
        <f t="shared" si="335"/>
        <v>0</v>
      </c>
      <c r="DP275" s="126">
        <f t="shared" si="336"/>
        <v>0</v>
      </c>
      <c r="DQ275" s="126">
        <f t="shared" si="337"/>
        <v>0</v>
      </c>
      <c r="DR275" s="126">
        <f t="shared" si="338"/>
        <v>0</v>
      </c>
      <c r="DS275" s="126">
        <f t="shared" si="339"/>
        <v>0</v>
      </c>
      <c r="DT275" s="126">
        <f t="shared" si="340"/>
        <v>0</v>
      </c>
      <c r="DU275" s="126">
        <f t="shared" si="341"/>
        <v>0</v>
      </c>
      <c r="DV275" s="126">
        <f t="shared" si="342"/>
        <v>0</v>
      </c>
      <c r="DW275" s="126">
        <f t="shared" si="343"/>
        <v>0</v>
      </c>
      <c r="DX275" s="119"/>
    </row>
    <row r="276" spans="1:131" customFormat="1" ht="15" customHeight="1" x14ac:dyDescent="0.2">
      <c r="A276" s="180" t="s">
        <v>624</v>
      </c>
      <c r="B276" s="180" t="s">
        <v>416</v>
      </c>
      <c r="C276" s="180" t="s">
        <v>625</v>
      </c>
      <c r="D276" s="180" t="s">
        <v>265</v>
      </c>
      <c r="E276" s="180">
        <v>1</v>
      </c>
      <c r="F276" s="180">
        <v>4000</v>
      </c>
      <c r="G276" s="179">
        <v>-4000</v>
      </c>
      <c r="H276" s="179">
        <v>-4000.0000000000005</v>
      </c>
      <c r="I276" s="153"/>
      <c r="J276" s="151" t="s">
        <v>954</v>
      </c>
      <c r="K276" s="151">
        <v>8.3333333333333329E-2</v>
      </c>
      <c r="L276" s="151">
        <v>8.3333333333333329E-2</v>
      </c>
      <c r="M276" s="151">
        <v>8.3333333333333329E-2</v>
      </c>
      <c r="N276" s="151">
        <v>8.3333333333333329E-2</v>
      </c>
      <c r="O276" s="151">
        <v>8.3333333333333329E-2</v>
      </c>
      <c r="P276" s="151">
        <v>8.3333333333333329E-2</v>
      </c>
      <c r="Q276" s="151">
        <v>8.3333333333333329E-2</v>
      </c>
      <c r="R276" s="151">
        <v>8.3333333333333329E-2</v>
      </c>
      <c r="S276" s="151">
        <v>8.3333333333333329E-2</v>
      </c>
      <c r="T276" s="151">
        <v>8.3333333333333329E-2</v>
      </c>
      <c r="U276" s="151">
        <v>8.3333333333333329E-2</v>
      </c>
      <c r="V276" s="151">
        <v>8.3333333333333329E-2</v>
      </c>
      <c r="W276" s="152">
        <v>1</v>
      </c>
      <c r="X276" s="157">
        <v>-333.33333333333331</v>
      </c>
      <c r="Y276" s="157">
        <v>-333.33333333333331</v>
      </c>
      <c r="Z276" s="157">
        <v>-333.33333333333331</v>
      </c>
      <c r="AA276" s="157">
        <v>-333.33333333333331</v>
      </c>
      <c r="AB276" s="157">
        <v>-333.33333333333331</v>
      </c>
      <c r="AC276" s="157">
        <v>-333.33333333333331</v>
      </c>
      <c r="AD276" s="157">
        <v>-333.33333333333331</v>
      </c>
      <c r="AE276" s="157">
        <v>-333.33333333333331</v>
      </c>
      <c r="AF276" s="157">
        <v>-333.33333333333331</v>
      </c>
      <c r="AG276" s="157">
        <v>-333.33333333333331</v>
      </c>
      <c r="AH276" s="157">
        <v>-333.33333333333331</v>
      </c>
      <c r="AI276" s="157">
        <v>-333.33333333333331</v>
      </c>
      <c r="AJ276" s="151">
        <v>1</v>
      </c>
      <c r="AK276" s="151"/>
      <c r="AL276" s="151"/>
      <c r="AM276" s="151"/>
      <c r="AN276" s="151"/>
      <c r="AO276" s="151"/>
      <c r="AP276" s="151"/>
      <c r="AQ276" s="151"/>
      <c r="AR276" s="151"/>
      <c r="AS276" s="152">
        <v>1</v>
      </c>
      <c r="AT276" s="159">
        <v>-4000</v>
      </c>
      <c r="AU276" s="159">
        <v>0</v>
      </c>
      <c r="AV276" s="159">
        <v>0</v>
      </c>
      <c r="AW276" s="159">
        <v>0</v>
      </c>
      <c r="AX276" s="159">
        <v>0</v>
      </c>
      <c r="AY276" s="159">
        <v>0</v>
      </c>
      <c r="AZ276" s="159">
        <v>0</v>
      </c>
      <c r="BA276" s="159">
        <v>0</v>
      </c>
      <c r="BB276" s="159">
        <v>0</v>
      </c>
      <c r="BC276" s="159">
        <v>-4000</v>
      </c>
      <c r="BD276" s="160">
        <v>-4000</v>
      </c>
      <c r="BE276" s="160">
        <v>0</v>
      </c>
      <c r="BF276" s="160">
        <v>0</v>
      </c>
      <c r="BG276" s="160">
        <v>0</v>
      </c>
      <c r="BH276" s="160">
        <v>0</v>
      </c>
      <c r="BI276" s="151">
        <v>60423000</v>
      </c>
      <c r="BJ276" s="122"/>
      <c r="BK276" s="145">
        <f>+IF('FEUILLE 1'!$BJ276="",SUMIFS('FEUILLE 2'!$P:$P,'FEUILLE 2'!$C:$C,"BLF",'FEUILLE 2'!$K:$K,'FEUILLE 1'!$J276),SUMIFS('FEUILLE 2'!$P:$P,'FEUILLE 2'!$C:$C,"BLF",'FEUILLE 2'!$K:$K,'FEUILLE 1'!$J276,'FEUILLE 2'!$B:$B,'FEUILLE 1'!$BJ276))-BK301</f>
        <v>0</v>
      </c>
      <c r="BL276" s="145">
        <f>+BK276+SUM(BY276:CD276)</f>
        <v>-1000</v>
      </c>
      <c r="BM276" s="145"/>
      <c r="BN276" s="145"/>
      <c r="BO276" s="147"/>
      <c r="BP276" s="126">
        <f t="shared" si="284"/>
        <v>-333.33333333333331</v>
      </c>
      <c r="BQ276" s="126">
        <f t="shared" si="285"/>
        <v>0</v>
      </c>
      <c r="BR276" s="126">
        <f t="shared" si="286"/>
        <v>0</v>
      </c>
      <c r="BS276" s="126">
        <f t="shared" si="287"/>
        <v>0</v>
      </c>
      <c r="BT276" s="126">
        <f t="shared" si="288"/>
        <v>0</v>
      </c>
      <c r="BU276" s="126">
        <f t="shared" si="289"/>
        <v>-666.66666666666663</v>
      </c>
      <c r="BV276" s="126">
        <f t="shared" si="290"/>
        <v>0</v>
      </c>
      <c r="BW276" s="126">
        <f t="shared" si="291"/>
        <v>0</v>
      </c>
      <c r="BX276" s="126">
        <f t="shared" si="292"/>
        <v>0</v>
      </c>
      <c r="BY276" s="126">
        <f t="shared" si="293"/>
        <v>0</v>
      </c>
      <c r="BZ276" s="126">
        <f t="shared" si="294"/>
        <v>-1000</v>
      </c>
      <c r="CA276" s="126">
        <f t="shared" si="295"/>
        <v>0</v>
      </c>
      <c r="CB276" s="126">
        <f t="shared" si="296"/>
        <v>0</v>
      </c>
      <c r="CC276" s="126">
        <f t="shared" si="297"/>
        <v>0</v>
      </c>
      <c r="CD276" s="126">
        <f t="shared" si="298"/>
        <v>0</v>
      </c>
      <c r="CE276" s="126">
        <f t="shared" si="299"/>
        <v>-1333.3333333333333</v>
      </c>
      <c r="CF276" s="126">
        <f t="shared" si="300"/>
        <v>0</v>
      </c>
      <c r="CG276" s="126">
        <f t="shared" si="301"/>
        <v>0</v>
      </c>
      <c r="CH276" s="126">
        <f t="shared" si="302"/>
        <v>0</v>
      </c>
      <c r="CI276" s="126">
        <f t="shared" si="303"/>
        <v>0</v>
      </c>
      <c r="CJ276" s="126">
        <f t="shared" si="304"/>
        <v>-1666.6666666666665</v>
      </c>
      <c r="CK276" s="126">
        <f t="shared" si="305"/>
        <v>0</v>
      </c>
      <c r="CL276" s="126">
        <f t="shared" si="306"/>
        <v>0</v>
      </c>
      <c r="CM276" s="126">
        <f t="shared" si="307"/>
        <v>0</v>
      </c>
      <c r="CN276" s="126">
        <f t="shared" si="308"/>
        <v>0</v>
      </c>
      <c r="CO276" s="126">
        <f t="shared" si="309"/>
        <v>-1999.9999999999998</v>
      </c>
      <c r="CP276" s="126">
        <f t="shared" si="310"/>
        <v>0</v>
      </c>
      <c r="CQ276" s="126">
        <f t="shared" si="311"/>
        <v>0</v>
      </c>
      <c r="CR276" s="126">
        <f t="shared" si="312"/>
        <v>0</v>
      </c>
      <c r="CS276" s="126">
        <f t="shared" si="313"/>
        <v>0</v>
      </c>
      <c r="CT276" s="126">
        <f t="shared" si="314"/>
        <v>-2333.333333333333</v>
      </c>
      <c r="CU276" s="126">
        <f t="shared" si="315"/>
        <v>0</v>
      </c>
      <c r="CV276" s="126">
        <f t="shared" si="316"/>
        <v>0</v>
      </c>
      <c r="CW276" s="126">
        <f t="shared" si="317"/>
        <v>0</v>
      </c>
      <c r="CX276" s="126">
        <f t="shared" si="318"/>
        <v>0</v>
      </c>
      <c r="CY276" s="126">
        <f t="shared" si="319"/>
        <v>-2666.6666666666665</v>
      </c>
      <c r="CZ276" s="126">
        <f t="shared" si="320"/>
        <v>0</v>
      </c>
      <c r="DA276" s="126">
        <f t="shared" si="321"/>
        <v>0</v>
      </c>
      <c r="DB276" s="126">
        <f t="shared" si="322"/>
        <v>0</v>
      </c>
      <c r="DC276" s="126">
        <f t="shared" si="323"/>
        <v>0</v>
      </c>
      <c r="DD276" s="126">
        <f t="shared" si="324"/>
        <v>-3000</v>
      </c>
      <c r="DE276" s="126">
        <f t="shared" si="325"/>
        <v>0</v>
      </c>
      <c r="DF276" s="126">
        <f t="shared" si="326"/>
        <v>0</v>
      </c>
      <c r="DG276" s="126">
        <f t="shared" si="327"/>
        <v>0</v>
      </c>
      <c r="DH276" s="126">
        <f t="shared" si="328"/>
        <v>0</v>
      </c>
      <c r="DI276" s="126">
        <f t="shared" si="329"/>
        <v>-3333.3333333333335</v>
      </c>
      <c r="DJ276" s="126">
        <f t="shared" si="330"/>
        <v>0</v>
      </c>
      <c r="DK276" s="126">
        <f t="shared" si="331"/>
        <v>0</v>
      </c>
      <c r="DL276" s="126">
        <f t="shared" si="332"/>
        <v>0</v>
      </c>
      <c r="DM276" s="126">
        <f t="shared" si="333"/>
        <v>0</v>
      </c>
      <c r="DN276" s="126">
        <f t="shared" si="334"/>
        <v>-3666.666666666667</v>
      </c>
      <c r="DO276" s="126">
        <f t="shared" si="335"/>
        <v>0</v>
      </c>
      <c r="DP276" s="126">
        <f t="shared" si="336"/>
        <v>0</v>
      </c>
      <c r="DQ276" s="126">
        <f t="shared" si="337"/>
        <v>0</v>
      </c>
      <c r="DR276" s="126">
        <f t="shared" si="338"/>
        <v>0</v>
      </c>
      <c r="DS276" s="126">
        <f t="shared" si="339"/>
        <v>-4000.0000000000005</v>
      </c>
      <c r="DT276" s="126">
        <f t="shared" si="340"/>
        <v>0</v>
      </c>
      <c r="DU276" s="126">
        <f t="shared" si="341"/>
        <v>0</v>
      </c>
      <c r="DV276" s="126">
        <f t="shared" si="342"/>
        <v>0</v>
      </c>
      <c r="DW276" s="126">
        <f t="shared" si="343"/>
        <v>0</v>
      </c>
      <c r="DX276" s="119"/>
    </row>
    <row r="277" spans="1:131" customFormat="1" ht="15" customHeight="1" x14ac:dyDescent="0.2">
      <c r="A277" s="169" t="s">
        <v>626</v>
      </c>
      <c r="B277" s="169" t="s">
        <v>416</v>
      </c>
      <c r="C277" s="169" t="s">
        <v>627</v>
      </c>
      <c r="D277" s="169" t="s">
        <v>265</v>
      </c>
      <c r="E277" s="169">
        <v>0</v>
      </c>
      <c r="F277" s="169">
        <v>1500</v>
      </c>
      <c r="G277" s="170">
        <v>0</v>
      </c>
      <c r="H277" s="170">
        <v>0</v>
      </c>
      <c r="I277" s="153"/>
      <c r="J277" s="151" t="s">
        <v>30</v>
      </c>
      <c r="K277" s="151">
        <v>8.3333333333333329E-2</v>
      </c>
      <c r="L277" s="151">
        <v>8.3333333333333329E-2</v>
      </c>
      <c r="M277" s="151">
        <v>8.3333333333333329E-2</v>
      </c>
      <c r="N277" s="151">
        <v>8.3333333333333329E-2</v>
      </c>
      <c r="O277" s="151">
        <v>8.3333333333333329E-2</v>
      </c>
      <c r="P277" s="151">
        <v>8.3333333333333329E-2</v>
      </c>
      <c r="Q277" s="151">
        <v>8.3333333333333329E-2</v>
      </c>
      <c r="R277" s="151">
        <v>8.3333333333333329E-2</v>
      </c>
      <c r="S277" s="151">
        <v>8.3333333333333329E-2</v>
      </c>
      <c r="T277" s="151">
        <v>8.3333333333333329E-2</v>
      </c>
      <c r="U277" s="151">
        <v>8.3333333333333329E-2</v>
      </c>
      <c r="V277" s="151">
        <v>8.3333333333333329E-2</v>
      </c>
      <c r="W277" s="152">
        <v>1</v>
      </c>
      <c r="X277" s="157">
        <v>0</v>
      </c>
      <c r="Y277" s="157">
        <v>0</v>
      </c>
      <c r="Z277" s="157">
        <v>0</v>
      </c>
      <c r="AA277" s="157">
        <v>0</v>
      </c>
      <c r="AB277" s="157">
        <v>0</v>
      </c>
      <c r="AC277" s="157">
        <v>0</v>
      </c>
      <c r="AD277" s="157">
        <v>0</v>
      </c>
      <c r="AE277" s="157">
        <v>0</v>
      </c>
      <c r="AF277" s="157">
        <v>0</v>
      </c>
      <c r="AG277" s="157">
        <v>0</v>
      </c>
      <c r="AH277" s="157">
        <v>0</v>
      </c>
      <c r="AI277" s="157">
        <v>0</v>
      </c>
      <c r="AJ277" s="151"/>
      <c r="AK277" s="151"/>
      <c r="AL277" s="151"/>
      <c r="AM277" s="151"/>
      <c r="AN277" s="151"/>
      <c r="AO277" s="151"/>
      <c r="AP277" s="151"/>
      <c r="AQ277" s="151"/>
      <c r="AR277" s="151">
        <v>1</v>
      </c>
      <c r="AS277" s="152">
        <v>1</v>
      </c>
      <c r="AT277" s="159">
        <v>0</v>
      </c>
      <c r="AU277" s="159">
        <v>0</v>
      </c>
      <c r="AV277" s="159">
        <v>0</v>
      </c>
      <c r="AW277" s="159">
        <v>0</v>
      </c>
      <c r="AX277" s="159">
        <v>0</v>
      </c>
      <c r="AY277" s="159">
        <v>0</v>
      </c>
      <c r="AZ277" s="159">
        <v>0</v>
      </c>
      <c r="BA277" s="159">
        <v>0</v>
      </c>
      <c r="BB277" s="159">
        <v>0</v>
      </c>
      <c r="BC277" s="159">
        <v>0</v>
      </c>
      <c r="BD277" s="160">
        <v>0</v>
      </c>
      <c r="BE277" s="160">
        <v>0</v>
      </c>
      <c r="BF277" s="160">
        <v>0</v>
      </c>
      <c r="BG277" s="160">
        <v>0</v>
      </c>
      <c r="BH277" s="160">
        <v>0</v>
      </c>
      <c r="BI277" s="151">
        <v>62482000</v>
      </c>
      <c r="BJ277" s="122"/>
      <c r="BK277" s="122">
        <f>+IF('FEUILLE 1'!$BJ277="",SUMIFS('FEUILLE 2'!$P:$P,'FEUILLE 2'!$C:$C,"BLF",'FEUILLE 2'!$K:$K,'FEUILLE 1'!$J277),SUMIFS('FEUILLE 2'!$P:$P,'FEUILLE 2'!$C:$C,"BLF",'FEUILLE 2'!$K:$K,'FEUILLE 1'!$J277,'FEUILLE 2'!$B:$B,'FEUILLE 1'!$BJ277))</f>
        <v>0</v>
      </c>
      <c r="BL277" s="122"/>
      <c r="BM277" s="122"/>
      <c r="BN277" s="122"/>
      <c r="BO277" s="122">
        <f t="shared" si="283"/>
        <v>0</v>
      </c>
      <c r="BP277" s="126">
        <f t="shared" si="284"/>
        <v>0</v>
      </c>
      <c r="BQ277" s="126">
        <f t="shared" si="285"/>
        <v>0</v>
      </c>
      <c r="BR277" s="126">
        <f t="shared" si="286"/>
        <v>0</v>
      </c>
      <c r="BS277" s="126">
        <f t="shared" si="287"/>
        <v>0</v>
      </c>
      <c r="BT277" s="126">
        <f t="shared" si="288"/>
        <v>0</v>
      </c>
      <c r="BU277" s="126">
        <f t="shared" si="289"/>
        <v>0</v>
      </c>
      <c r="BV277" s="126">
        <f t="shared" si="290"/>
        <v>0</v>
      </c>
      <c r="BW277" s="126">
        <f t="shared" si="291"/>
        <v>0</v>
      </c>
      <c r="BX277" s="126">
        <f t="shared" si="292"/>
        <v>0</v>
      </c>
      <c r="BY277" s="126">
        <f t="shared" si="293"/>
        <v>0</v>
      </c>
      <c r="BZ277" s="126">
        <f t="shared" si="294"/>
        <v>0</v>
      </c>
      <c r="CA277" s="126">
        <f t="shared" si="295"/>
        <v>0</v>
      </c>
      <c r="CB277" s="126">
        <f t="shared" si="296"/>
        <v>0</v>
      </c>
      <c r="CC277" s="126">
        <f t="shared" si="297"/>
        <v>0</v>
      </c>
      <c r="CD277" s="126">
        <f t="shared" si="298"/>
        <v>0</v>
      </c>
      <c r="CE277" s="126">
        <f t="shared" si="299"/>
        <v>0</v>
      </c>
      <c r="CF277" s="126">
        <f t="shared" si="300"/>
        <v>0</v>
      </c>
      <c r="CG277" s="126">
        <f t="shared" si="301"/>
        <v>0</v>
      </c>
      <c r="CH277" s="126">
        <f t="shared" si="302"/>
        <v>0</v>
      </c>
      <c r="CI277" s="126">
        <f t="shared" si="303"/>
        <v>0</v>
      </c>
      <c r="CJ277" s="126">
        <f t="shared" si="304"/>
        <v>0</v>
      </c>
      <c r="CK277" s="126">
        <f t="shared" si="305"/>
        <v>0</v>
      </c>
      <c r="CL277" s="126">
        <f t="shared" si="306"/>
        <v>0</v>
      </c>
      <c r="CM277" s="126">
        <f t="shared" si="307"/>
        <v>0</v>
      </c>
      <c r="CN277" s="126">
        <f t="shared" si="308"/>
        <v>0</v>
      </c>
      <c r="CO277" s="126">
        <f t="shared" si="309"/>
        <v>0</v>
      </c>
      <c r="CP277" s="126">
        <f t="shared" si="310"/>
        <v>0</v>
      </c>
      <c r="CQ277" s="126">
        <f t="shared" si="311"/>
        <v>0</v>
      </c>
      <c r="CR277" s="126">
        <f t="shared" si="312"/>
        <v>0</v>
      </c>
      <c r="CS277" s="126">
        <f t="shared" si="313"/>
        <v>0</v>
      </c>
      <c r="CT277" s="126">
        <f t="shared" si="314"/>
        <v>0</v>
      </c>
      <c r="CU277" s="126">
        <f t="shared" si="315"/>
        <v>0</v>
      </c>
      <c r="CV277" s="126">
        <f t="shared" si="316"/>
        <v>0</v>
      </c>
      <c r="CW277" s="126">
        <f t="shared" si="317"/>
        <v>0</v>
      </c>
      <c r="CX277" s="126">
        <f t="shared" si="318"/>
        <v>0</v>
      </c>
      <c r="CY277" s="126">
        <f t="shared" si="319"/>
        <v>0</v>
      </c>
      <c r="CZ277" s="126">
        <f t="shared" si="320"/>
        <v>0</v>
      </c>
      <c r="DA277" s="126">
        <f t="shared" si="321"/>
        <v>0</v>
      </c>
      <c r="DB277" s="126">
        <f t="shared" si="322"/>
        <v>0</v>
      </c>
      <c r="DC277" s="126">
        <f t="shared" si="323"/>
        <v>0</v>
      </c>
      <c r="DD277" s="126">
        <f t="shared" si="324"/>
        <v>0</v>
      </c>
      <c r="DE277" s="126">
        <f t="shared" si="325"/>
        <v>0</v>
      </c>
      <c r="DF277" s="126">
        <f t="shared" si="326"/>
        <v>0</v>
      </c>
      <c r="DG277" s="126">
        <f t="shared" si="327"/>
        <v>0</v>
      </c>
      <c r="DH277" s="126">
        <f t="shared" si="328"/>
        <v>0</v>
      </c>
      <c r="DI277" s="126">
        <f t="shared" si="329"/>
        <v>0</v>
      </c>
      <c r="DJ277" s="126">
        <f t="shared" si="330"/>
        <v>0</v>
      </c>
      <c r="DK277" s="126">
        <f t="shared" si="331"/>
        <v>0</v>
      </c>
      <c r="DL277" s="126">
        <f t="shared" si="332"/>
        <v>0</v>
      </c>
      <c r="DM277" s="126">
        <f t="shared" si="333"/>
        <v>0</v>
      </c>
      <c r="DN277" s="126">
        <f t="shared" si="334"/>
        <v>0</v>
      </c>
      <c r="DO277" s="126">
        <f t="shared" si="335"/>
        <v>0</v>
      </c>
      <c r="DP277" s="126">
        <f t="shared" si="336"/>
        <v>0</v>
      </c>
      <c r="DQ277" s="126">
        <f t="shared" si="337"/>
        <v>0</v>
      </c>
      <c r="DR277" s="126">
        <f t="shared" si="338"/>
        <v>0</v>
      </c>
      <c r="DS277" s="126">
        <f t="shared" si="339"/>
        <v>0</v>
      </c>
      <c r="DT277" s="126">
        <f t="shared" si="340"/>
        <v>0</v>
      </c>
      <c r="DU277" s="126">
        <f t="shared" si="341"/>
        <v>0</v>
      </c>
      <c r="DV277" s="126">
        <f t="shared" si="342"/>
        <v>0</v>
      </c>
      <c r="DW277" s="126">
        <f t="shared" si="343"/>
        <v>0</v>
      </c>
    </row>
    <row r="278" spans="1:131" customFormat="1" ht="15" customHeight="1" x14ac:dyDescent="0.2">
      <c r="A278" s="180" t="s">
        <v>628</v>
      </c>
      <c r="B278" s="180" t="s">
        <v>592</v>
      </c>
      <c r="C278" s="180"/>
      <c r="D278" s="180" t="s">
        <v>295</v>
      </c>
      <c r="E278" s="180">
        <v>0.15</v>
      </c>
      <c r="F278" s="180">
        <v>69000</v>
      </c>
      <c r="G278" s="179">
        <v>10350</v>
      </c>
      <c r="H278" s="179">
        <v>10350</v>
      </c>
      <c r="I278" s="153" t="s">
        <v>629</v>
      </c>
      <c r="J278" s="154" t="s">
        <v>266</v>
      </c>
      <c r="K278" s="151"/>
      <c r="L278" s="151"/>
      <c r="M278" s="151"/>
      <c r="N278" s="151"/>
      <c r="O278" s="151"/>
      <c r="P278" s="151"/>
      <c r="Q278" s="151"/>
      <c r="R278" s="151"/>
      <c r="S278" s="151"/>
      <c r="T278" s="151"/>
      <c r="U278" s="151"/>
      <c r="V278" s="151">
        <v>1</v>
      </c>
      <c r="W278" s="152">
        <v>1</v>
      </c>
      <c r="X278" s="157">
        <v>0</v>
      </c>
      <c r="Y278" s="157">
        <v>0</v>
      </c>
      <c r="Z278" s="157">
        <v>0</v>
      </c>
      <c r="AA278" s="157">
        <v>0</v>
      </c>
      <c r="AB278" s="157">
        <v>0</v>
      </c>
      <c r="AC278" s="157">
        <v>0</v>
      </c>
      <c r="AD278" s="157">
        <v>0</v>
      </c>
      <c r="AE278" s="157">
        <v>0</v>
      </c>
      <c r="AF278" s="157">
        <v>0</v>
      </c>
      <c r="AG278" s="157">
        <v>0</v>
      </c>
      <c r="AH278" s="157">
        <v>0</v>
      </c>
      <c r="AI278" s="157">
        <v>10350</v>
      </c>
      <c r="AJ278" s="151"/>
      <c r="AK278" s="151"/>
      <c r="AL278" s="151"/>
      <c r="AM278" s="151"/>
      <c r="AN278" s="151"/>
      <c r="AO278" s="151"/>
      <c r="AP278" s="151"/>
      <c r="AQ278" s="151"/>
      <c r="AR278" s="151">
        <v>1</v>
      </c>
      <c r="AS278" s="152">
        <v>1</v>
      </c>
      <c r="AT278" s="159">
        <v>0</v>
      </c>
      <c r="AU278" s="159">
        <v>0</v>
      </c>
      <c r="AV278" s="159">
        <v>0</v>
      </c>
      <c r="AW278" s="159">
        <v>0</v>
      </c>
      <c r="AX278" s="159">
        <v>0</v>
      </c>
      <c r="AY278" s="159">
        <v>0</v>
      </c>
      <c r="AZ278" s="159">
        <v>0</v>
      </c>
      <c r="BA278" s="159">
        <v>0</v>
      </c>
      <c r="BB278" s="159">
        <v>10350</v>
      </c>
      <c r="BC278" s="159">
        <v>10350</v>
      </c>
      <c r="BD278" s="160">
        <v>0</v>
      </c>
      <c r="BE278" s="160">
        <v>0</v>
      </c>
      <c r="BF278" s="160">
        <v>0</v>
      </c>
      <c r="BG278" s="160">
        <v>0</v>
      </c>
      <c r="BH278" s="160">
        <v>10350</v>
      </c>
      <c r="BI278" s="151">
        <v>70820000</v>
      </c>
      <c r="BJ278" s="122"/>
      <c r="BK278" s="122">
        <f>+IF('FEUILLE 1'!$BJ278="",SUMIFS('FEUILLE 2'!$P:$P,'FEUILLE 2'!$C:$C,"FAC",'FEUILLE 2'!$K:$K,'FEUILLE 1'!$J278),SUMIFS('FEUILLE 2'!$P:$P,'FEUILLE 2'!$C:$C,"FAC",'FEUILLE 2'!$K:$K,'FEUILLE 1'!$J278,'FEUILLE 2'!$B:$B,'FEUILLE 1'!$BJ278))</f>
        <v>0</v>
      </c>
      <c r="BL278" s="145">
        <f t="shared" ref="BL278:BL289" si="346">+BK278+SUM(BU278:BY278)</f>
        <v>0</v>
      </c>
      <c r="BM278" s="145"/>
      <c r="BN278" s="145"/>
      <c r="BO278" s="145">
        <f t="shared" si="283"/>
        <v>0</v>
      </c>
      <c r="BP278" s="126">
        <f t="shared" si="284"/>
        <v>0</v>
      </c>
      <c r="BQ278" s="126">
        <f t="shared" si="285"/>
        <v>0</v>
      </c>
      <c r="BR278" s="126">
        <f t="shared" si="286"/>
        <v>0</v>
      </c>
      <c r="BS278" s="126">
        <f t="shared" si="287"/>
        <v>0</v>
      </c>
      <c r="BT278" s="126">
        <f t="shared" si="288"/>
        <v>0</v>
      </c>
      <c r="BU278" s="126">
        <f t="shared" si="289"/>
        <v>0</v>
      </c>
      <c r="BV278" s="126">
        <f t="shared" si="290"/>
        <v>0</v>
      </c>
      <c r="BW278" s="126">
        <f t="shared" si="291"/>
        <v>0</v>
      </c>
      <c r="BX278" s="126">
        <f t="shared" si="292"/>
        <v>0</v>
      </c>
      <c r="BY278" s="126">
        <f t="shared" si="293"/>
        <v>0</v>
      </c>
      <c r="BZ278" s="126">
        <f t="shared" si="294"/>
        <v>0</v>
      </c>
      <c r="CA278" s="126">
        <f t="shared" si="295"/>
        <v>0</v>
      </c>
      <c r="CB278" s="126">
        <f t="shared" si="296"/>
        <v>0</v>
      </c>
      <c r="CC278" s="126">
        <f t="shared" si="297"/>
        <v>0</v>
      </c>
      <c r="CD278" s="126">
        <f t="shared" si="298"/>
        <v>0</v>
      </c>
      <c r="CE278" s="126">
        <f t="shared" si="299"/>
        <v>0</v>
      </c>
      <c r="CF278" s="126">
        <f t="shared" si="300"/>
        <v>0</v>
      </c>
      <c r="CG278" s="126">
        <f t="shared" si="301"/>
        <v>0</v>
      </c>
      <c r="CH278" s="126">
        <f t="shared" si="302"/>
        <v>0</v>
      </c>
      <c r="CI278" s="126">
        <f t="shared" si="303"/>
        <v>0</v>
      </c>
      <c r="CJ278" s="126">
        <f t="shared" si="304"/>
        <v>0</v>
      </c>
      <c r="CK278" s="126">
        <f t="shared" si="305"/>
        <v>0</v>
      </c>
      <c r="CL278" s="126">
        <f t="shared" si="306"/>
        <v>0</v>
      </c>
      <c r="CM278" s="126">
        <f t="shared" si="307"/>
        <v>0</v>
      </c>
      <c r="CN278" s="126">
        <f t="shared" si="308"/>
        <v>0</v>
      </c>
      <c r="CO278" s="126">
        <f t="shared" si="309"/>
        <v>0</v>
      </c>
      <c r="CP278" s="126">
        <f t="shared" si="310"/>
        <v>0</v>
      </c>
      <c r="CQ278" s="126">
        <f t="shared" si="311"/>
        <v>0</v>
      </c>
      <c r="CR278" s="126">
        <f t="shared" si="312"/>
        <v>0</v>
      </c>
      <c r="CS278" s="126">
        <f t="shared" si="313"/>
        <v>0</v>
      </c>
      <c r="CT278" s="126">
        <f t="shared" si="314"/>
        <v>0</v>
      </c>
      <c r="CU278" s="126">
        <f t="shared" si="315"/>
        <v>0</v>
      </c>
      <c r="CV278" s="126">
        <f t="shared" si="316"/>
        <v>0</v>
      </c>
      <c r="CW278" s="126">
        <f t="shared" si="317"/>
        <v>0</v>
      </c>
      <c r="CX278" s="126">
        <f t="shared" si="318"/>
        <v>0</v>
      </c>
      <c r="CY278" s="126">
        <f t="shared" si="319"/>
        <v>0</v>
      </c>
      <c r="CZ278" s="126">
        <f t="shared" si="320"/>
        <v>0</v>
      </c>
      <c r="DA278" s="126">
        <f t="shared" si="321"/>
        <v>0</v>
      </c>
      <c r="DB278" s="126">
        <f t="shared" si="322"/>
        <v>0</v>
      </c>
      <c r="DC278" s="126">
        <f t="shared" si="323"/>
        <v>0</v>
      </c>
      <c r="DD278" s="126">
        <f t="shared" si="324"/>
        <v>0</v>
      </c>
      <c r="DE278" s="126">
        <f t="shared" si="325"/>
        <v>0</v>
      </c>
      <c r="DF278" s="126">
        <f t="shared" si="326"/>
        <v>0</v>
      </c>
      <c r="DG278" s="126">
        <f t="shared" si="327"/>
        <v>0</v>
      </c>
      <c r="DH278" s="126">
        <f t="shared" si="328"/>
        <v>0</v>
      </c>
      <c r="DI278" s="126">
        <f t="shared" si="329"/>
        <v>0</v>
      </c>
      <c r="DJ278" s="126">
        <f t="shared" si="330"/>
        <v>0</v>
      </c>
      <c r="DK278" s="126">
        <f t="shared" si="331"/>
        <v>0</v>
      </c>
      <c r="DL278" s="126">
        <f t="shared" si="332"/>
        <v>0</v>
      </c>
      <c r="DM278" s="126">
        <f t="shared" si="333"/>
        <v>0</v>
      </c>
      <c r="DN278" s="126">
        <f t="shared" si="334"/>
        <v>0</v>
      </c>
      <c r="DO278" s="126">
        <f t="shared" si="335"/>
        <v>0</v>
      </c>
      <c r="DP278" s="126">
        <f t="shared" si="336"/>
        <v>0</v>
      </c>
      <c r="DQ278" s="126">
        <f t="shared" si="337"/>
        <v>0</v>
      </c>
      <c r="DR278" s="126">
        <f t="shared" si="338"/>
        <v>0</v>
      </c>
      <c r="DS278" s="126">
        <f t="shared" si="339"/>
        <v>0</v>
      </c>
      <c r="DT278" s="126">
        <f t="shared" si="340"/>
        <v>0</v>
      </c>
      <c r="DU278" s="126">
        <f t="shared" si="341"/>
        <v>0</v>
      </c>
      <c r="DV278" s="126">
        <f t="shared" si="342"/>
        <v>0</v>
      </c>
      <c r="DW278" s="126">
        <f t="shared" si="343"/>
        <v>10350</v>
      </c>
    </row>
    <row r="279" spans="1:131" customFormat="1" ht="15" customHeight="1" x14ac:dyDescent="0.2">
      <c r="A279" s="180" t="s">
        <v>630</v>
      </c>
      <c r="B279" s="180" t="s">
        <v>416</v>
      </c>
      <c r="C279" s="180" t="s">
        <v>631</v>
      </c>
      <c r="D279" s="180" t="s">
        <v>265</v>
      </c>
      <c r="E279" s="180">
        <v>0</v>
      </c>
      <c r="F279" s="180">
        <v>8000</v>
      </c>
      <c r="G279" s="179">
        <v>0</v>
      </c>
      <c r="H279" s="179">
        <v>0</v>
      </c>
      <c r="I279" s="153"/>
      <c r="J279" s="151"/>
      <c r="K279" s="151">
        <v>8.3333333333333329E-2</v>
      </c>
      <c r="L279" s="151">
        <v>8.3333333333333329E-2</v>
      </c>
      <c r="M279" s="151">
        <v>8.3333333333333329E-2</v>
      </c>
      <c r="N279" s="151">
        <v>8.3333333333333329E-2</v>
      </c>
      <c r="O279" s="151">
        <v>8.3333333333333329E-2</v>
      </c>
      <c r="P279" s="151">
        <v>8.3333333333333329E-2</v>
      </c>
      <c r="Q279" s="151">
        <v>8.3333333333333329E-2</v>
      </c>
      <c r="R279" s="151">
        <v>8.3333333333333329E-2</v>
      </c>
      <c r="S279" s="151">
        <v>8.3333333333333329E-2</v>
      </c>
      <c r="T279" s="151">
        <v>8.3333333333333329E-2</v>
      </c>
      <c r="U279" s="151">
        <v>8.3333333333333329E-2</v>
      </c>
      <c r="V279" s="151">
        <v>8.3333333333333329E-2</v>
      </c>
      <c r="W279" s="152">
        <v>1</v>
      </c>
      <c r="X279" s="157">
        <v>0</v>
      </c>
      <c r="Y279" s="157">
        <v>0</v>
      </c>
      <c r="Z279" s="157">
        <v>0</v>
      </c>
      <c r="AA279" s="157">
        <v>0</v>
      </c>
      <c r="AB279" s="157">
        <v>0</v>
      </c>
      <c r="AC279" s="157">
        <v>0</v>
      </c>
      <c r="AD279" s="157">
        <v>0</v>
      </c>
      <c r="AE279" s="157">
        <v>0</v>
      </c>
      <c r="AF279" s="157">
        <v>0</v>
      </c>
      <c r="AG279" s="157">
        <v>0</v>
      </c>
      <c r="AH279" s="157">
        <v>0</v>
      </c>
      <c r="AI279" s="157">
        <v>0</v>
      </c>
      <c r="AJ279" s="151"/>
      <c r="AK279" s="151"/>
      <c r="AL279" s="151"/>
      <c r="AM279" s="151"/>
      <c r="AN279" s="151"/>
      <c r="AO279" s="151"/>
      <c r="AP279" s="151"/>
      <c r="AQ279" s="151"/>
      <c r="AR279" s="151">
        <v>1</v>
      </c>
      <c r="AS279" s="152">
        <v>1</v>
      </c>
      <c r="AT279" s="159">
        <v>0</v>
      </c>
      <c r="AU279" s="159">
        <v>0</v>
      </c>
      <c r="AV279" s="159">
        <v>0</v>
      </c>
      <c r="AW279" s="159">
        <v>0</v>
      </c>
      <c r="AX279" s="159">
        <v>0</v>
      </c>
      <c r="AY279" s="159">
        <v>0</v>
      </c>
      <c r="AZ279" s="159">
        <v>0</v>
      </c>
      <c r="BA279" s="159">
        <v>0</v>
      </c>
      <c r="BB279" s="159">
        <v>0</v>
      </c>
      <c r="BC279" s="159">
        <v>0</v>
      </c>
      <c r="BD279" s="160">
        <v>0</v>
      </c>
      <c r="BE279" s="160">
        <v>0</v>
      </c>
      <c r="BF279" s="160">
        <v>0</v>
      </c>
      <c r="BG279" s="160">
        <v>0</v>
      </c>
      <c r="BH279" s="160">
        <v>0</v>
      </c>
      <c r="BI279" s="151">
        <v>60423000</v>
      </c>
      <c r="BJ279" s="122"/>
      <c r="BK279" s="145"/>
      <c r="BL279" s="145">
        <f>+BK279+SUM(BY279:CD279)</f>
        <v>0</v>
      </c>
      <c r="BM279" s="145"/>
      <c r="BN279" s="145"/>
      <c r="BO279" s="147">
        <f>IF(-SUM(BZ279:CD279)-(BK279+BM279+BN279)&lt;0,0,-SUM(BZ279:CD279)-(BK279+BM279+BN279))</f>
        <v>0</v>
      </c>
      <c r="BP279" s="126">
        <f t="shared" si="284"/>
        <v>0</v>
      </c>
      <c r="BQ279" s="126">
        <f t="shared" si="285"/>
        <v>0</v>
      </c>
      <c r="BR279" s="126">
        <f t="shared" si="286"/>
        <v>0</v>
      </c>
      <c r="BS279" s="126">
        <f t="shared" si="287"/>
        <v>0</v>
      </c>
      <c r="BT279" s="126">
        <f t="shared" si="288"/>
        <v>0</v>
      </c>
      <c r="BU279" s="126">
        <f t="shared" si="289"/>
        <v>0</v>
      </c>
      <c r="BV279" s="126">
        <f t="shared" si="290"/>
        <v>0</v>
      </c>
      <c r="BW279" s="126">
        <f t="shared" si="291"/>
        <v>0</v>
      </c>
      <c r="BX279" s="126">
        <f t="shared" si="292"/>
        <v>0</v>
      </c>
      <c r="BY279" s="126">
        <f t="shared" si="293"/>
        <v>0</v>
      </c>
      <c r="BZ279" s="126">
        <f t="shared" si="294"/>
        <v>0</v>
      </c>
      <c r="CA279" s="126">
        <f t="shared" si="295"/>
        <v>0</v>
      </c>
      <c r="CB279" s="126">
        <f t="shared" si="296"/>
        <v>0</v>
      </c>
      <c r="CC279" s="126">
        <f t="shared" si="297"/>
        <v>0</v>
      </c>
      <c r="CD279" s="126">
        <f t="shared" si="298"/>
        <v>0</v>
      </c>
      <c r="CE279" s="126">
        <f t="shared" si="299"/>
        <v>0</v>
      </c>
      <c r="CF279" s="126">
        <f t="shared" si="300"/>
        <v>0</v>
      </c>
      <c r="CG279" s="126">
        <f t="shared" si="301"/>
        <v>0</v>
      </c>
      <c r="CH279" s="126">
        <f t="shared" si="302"/>
        <v>0</v>
      </c>
      <c r="CI279" s="126">
        <f t="shared" si="303"/>
        <v>0</v>
      </c>
      <c r="CJ279" s="126">
        <f t="shared" si="304"/>
        <v>0</v>
      </c>
      <c r="CK279" s="126">
        <f t="shared" si="305"/>
        <v>0</v>
      </c>
      <c r="CL279" s="126">
        <f t="shared" si="306"/>
        <v>0</v>
      </c>
      <c r="CM279" s="126">
        <f t="shared" si="307"/>
        <v>0</v>
      </c>
      <c r="CN279" s="126">
        <f t="shared" si="308"/>
        <v>0</v>
      </c>
      <c r="CO279" s="126">
        <f t="shared" si="309"/>
        <v>0</v>
      </c>
      <c r="CP279" s="126">
        <f t="shared" si="310"/>
        <v>0</v>
      </c>
      <c r="CQ279" s="126">
        <f t="shared" si="311"/>
        <v>0</v>
      </c>
      <c r="CR279" s="126">
        <f t="shared" si="312"/>
        <v>0</v>
      </c>
      <c r="CS279" s="126">
        <f t="shared" si="313"/>
        <v>0</v>
      </c>
      <c r="CT279" s="126">
        <f t="shared" si="314"/>
        <v>0</v>
      </c>
      <c r="CU279" s="126">
        <f t="shared" si="315"/>
        <v>0</v>
      </c>
      <c r="CV279" s="126">
        <f t="shared" si="316"/>
        <v>0</v>
      </c>
      <c r="CW279" s="126">
        <f t="shared" si="317"/>
        <v>0</v>
      </c>
      <c r="CX279" s="126">
        <f t="shared" si="318"/>
        <v>0</v>
      </c>
      <c r="CY279" s="126">
        <f t="shared" si="319"/>
        <v>0</v>
      </c>
      <c r="CZ279" s="126">
        <f t="shared" si="320"/>
        <v>0</v>
      </c>
      <c r="DA279" s="126">
        <f t="shared" si="321"/>
        <v>0</v>
      </c>
      <c r="DB279" s="126">
        <f t="shared" si="322"/>
        <v>0</v>
      </c>
      <c r="DC279" s="126">
        <f t="shared" si="323"/>
        <v>0</v>
      </c>
      <c r="DD279" s="126">
        <f t="shared" si="324"/>
        <v>0</v>
      </c>
      <c r="DE279" s="126">
        <f t="shared" si="325"/>
        <v>0</v>
      </c>
      <c r="DF279" s="126">
        <f t="shared" si="326"/>
        <v>0</v>
      </c>
      <c r="DG279" s="126">
        <f t="shared" si="327"/>
        <v>0</v>
      </c>
      <c r="DH279" s="126">
        <f t="shared" si="328"/>
        <v>0</v>
      </c>
      <c r="DI279" s="126">
        <f t="shared" si="329"/>
        <v>0</v>
      </c>
      <c r="DJ279" s="126">
        <f t="shared" si="330"/>
        <v>0</v>
      </c>
      <c r="DK279" s="126">
        <f t="shared" si="331"/>
        <v>0</v>
      </c>
      <c r="DL279" s="126">
        <f t="shared" si="332"/>
        <v>0</v>
      </c>
      <c r="DM279" s="126">
        <f t="shared" si="333"/>
        <v>0</v>
      </c>
      <c r="DN279" s="126">
        <f t="shared" si="334"/>
        <v>0</v>
      </c>
      <c r="DO279" s="126">
        <f t="shared" si="335"/>
        <v>0</v>
      </c>
      <c r="DP279" s="126">
        <f t="shared" si="336"/>
        <v>0</v>
      </c>
      <c r="DQ279" s="126">
        <f t="shared" si="337"/>
        <v>0</v>
      </c>
      <c r="DR279" s="126">
        <f t="shared" si="338"/>
        <v>0</v>
      </c>
      <c r="DS279" s="126">
        <f t="shared" si="339"/>
        <v>0</v>
      </c>
      <c r="DT279" s="126">
        <f t="shared" si="340"/>
        <v>0</v>
      </c>
      <c r="DU279" s="126">
        <f t="shared" si="341"/>
        <v>0</v>
      </c>
      <c r="DV279" s="126">
        <f t="shared" si="342"/>
        <v>0</v>
      </c>
      <c r="DW279" s="126">
        <f t="shared" si="343"/>
        <v>0</v>
      </c>
      <c r="DX279" s="119"/>
    </row>
    <row r="280" spans="1:131" customFormat="1" ht="15" customHeight="1" x14ac:dyDescent="0.2">
      <c r="A280" s="180" t="s">
        <v>632</v>
      </c>
      <c r="B280" s="180" t="s">
        <v>592</v>
      </c>
      <c r="C280" s="180" t="s">
        <v>551</v>
      </c>
      <c r="D280" s="180" t="s">
        <v>265</v>
      </c>
      <c r="E280" s="180">
        <v>1</v>
      </c>
      <c r="F280" s="180">
        <v>1580</v>
      </c>
      <c r="G280" s="179">
        <v>1580</v>
      </c>
      <c r="H280" s="179">
        <v>1580</v>
      </c>
      <c r="I280" s="153"/>
      <c r="J280" s="151" t="s">
        <v>137</v>
      </c>
      <c r="K280" s="151"/>
      <c r="L280" s="151"/>
      <c r="M280" s="151"/>
      <c r="N280" s="151"/>
      <c r="O280" s="151"/>
      <c r="P280" s="151"/>
      <c r="Q280" s="151"/>
      <c r="R280" s="151"/>
      <c r="S280" s="151"/>
      <c r="T280" s="151"/>
      <c r="U280" s="151"/>
      <c r="V280" s="151">
        <v>1</v>
      </c>
      <c r="W280" s="152">
        <v>1</v>
      </c>
      <c r="X280" s="157">
        <v>0</v>
      </c>
      <c r="Y280" s="157">
        <v>0</v>
      </c>
      <c r="Z280" s="157">
        <v>0</v>
      </c>
      <c r="AA280" s="157">
        <v>0</v>
      </c>
      <c r="AB280" s="157">
        <v>0</v>
      </c>
      <c r="AC280" s="157">
        <v>0</v>
      </c>
      <c r="AD280" s="157">
        <v>0</v>
      </c>
      <c r="AE280" s="157">
        <v>0</v>
      </c>
      <c r="AF280" s="157">
        <v>0</v>
      </c>
      <c r="AG280" s="157">
        <v>0</v>
      </c>
      <c r="AH280" s="157">
        <v>0</v>
      </c>
      <c r="AI280" s="157">
        <v>1580</v>
      </c>
      <c r="AJ280" s="151"/>
      <c r="AK280" s="151"/>
      <c r="AL280" s="151"/>
      <c r="AM280" s="151"/>
      <c r="AN280" s="151"/>
      <c r="AO280" s="151"/>
      <c r="AP280" s="151">
        <v>1</v>
      </c>
      <c r="AQ280" s="151"/>
      <c r="AR280" s="151"/>
      <c r="AS280" s="152">
        <v>1</v>
      </c>
      <c r="AT280" s="159">
        <v>0</v>
      </c>
      <c r="AU280" s="159">
        <v>0</v>
      </c>
      <c r="AV280" s="159">
        <v>0</v>
      </c>
      <c r="AW280" s="159">
        <v>0</v>
      </c>
      <c r="AX280" s="159">
        <v>0</v>
      </c>
      <c r="AY280" s="159">
        <v>0</v>
      </c>
      <c r="AZ280" s="159">
        <v>1580</v>
      </c>
      <c r="BA280" s="159">
        <v>0</v>
      </c>
      <c r="BB280" s="159">
        <v>0</v>
      </c>
      <c r="BC280" s="159">
        <v>1580</v>
      </c>
      <c r="BD280" s="160">
        <v>0</v>
      </c>
      <c r="BE280" s="160">
        <v>0</v>
      </c>
      <c r="BF280" s="160">
        <v>1580</v>
      </c>
      <c r="BG280" s="160">
        <v>0</v>
      </c>
      <c r="BH280" s="160">
        <v>0</v>
      </c>
      <c r="BI280" s="151">
        <v>70615800</v>
      </c>
      <c r="BJ280" s="122"/>
      <c r="BK280" s="122">
        <f>+IF('FEUILLE 1'!$BJ280="",SUMIFS('FEUILLE 2'!$P:$P,'FEUILLE 2'!$C:$C,"FAC",'FEUILLE 2'!$K:$K,'FEUILLE 1'!$J280),SUMIFS('FEUILLE 2'!$P:$P,'FEUILLE 2'!$C:$C,"FAC",'FEUILLE 2'!$K:$K,'FEUILLE 1'!$J280,'FEUILLE 2'!$B:$B,'FEUILLE 1'!$BJ280))</f>
        <v>790</v>
      </c>
      <c r="BL280" s="145">
        <f t="shared" si="346"/>
        <v>790</v>
      </c>
      <c r="BM280" s="145"/>
      <c r="BN280" s="145"/>
      <c r="BO280" s="145">
        <f t="shared" si="283"/>
        <v>0</v>
      </c>
      <c r="BP280" s="126">
        <f t="shared" si="284"/>
        <v>0</v>
      </c>
      <c r="BQ280" s="126">
        <f t="shared" si="285"/>
        <v>0</v>
      </c>
      <c r="BR280" s="126">
        <f t="shared" si="286"/>
        <v>0</v>
      </c>
      <c r="BS280" s="126">
        <f t="shared" si="287"/>
        <v>0</v>
      </c>
      <c r="BT280" s="126">
        <f t="shared" si="288"/>
        <v>0</v>
      </c>
      <c r="BU280" s="126">
        <f t="shared" si="289"/>
        <v>0</v>
      </c>
      <c r="BV280" s="126">
        <f t="shared" si="290"/>
        <v>0</v>
      </c>
      <c r="BW280" s="126">
        <f t="shared" si="291"/>
        <v>0</v>
      </c>
      <c r="BX280" s="126">
        <f t="shared" si="292"/>
        <v>0</v>
      </c>
      <c r="BY280" s="126">
        <f t="shared" si="293"/>
        <v>0</v>
      </c>
      <c r="BZ280" s="126">
        <f t="shared" si="294"/>
        <v>0</v>
      </c>
      <c r="CA280" s="126">
        <f t="shared" si="295"/>
        <v>0</v>
      </c>
      <c r="CB280" s="126">
        <f t="shared" si="296"/>
        <v>0</v>
      </c>
      <c r="CC280" s="126">
        <f t="shared" si="297"/>
        <v>0</v>
      </c>
      <c r="CD280" s="126">
        <f t="shared" si="298"/>
        <v>0</v>
      </c>
      <c r="CE280" s="126">
        <f t="shared" si="299"/>
        <v>0</v>
      </c>
      <c r="CF280" s="126">
        <f t="shared" si="300"/>
        <v>0</v>
      </c>
      <c r="CG280" s="126">
        <f t="shared" si="301"/>
        <v>0</v>
      </c>
      <c r="CH280" s="126">
        <f t="shared" si="302"/>
        <v>0</v>
      </c>
      <c r="CI280" s="126">
        <f t="shared" si="303"/>
        <v>0</v>
      </c>
      <c r="CJ280" s="126">
        <f t="shared" si="304"/>
        <v>0</v>
      </c>
      <c r="CK280" s="126">
        <f t="shared" si="305"/>
        <v>0</v>
      </c>
      <c r="CL280" s="126">
        <f t="shared" si="306"/>
        <v>0</v>
      </c>
      <c r="CM280" s="126">
        <f t="shared" si="307"/>
        <v>0</v>
      </c>
      <c r="CN280" s="126">
        <f t="shared" si="308"/>
        <v>0</v>
      </c>
      <c r="CO280" s="126">
        <f t="shared" si="309"/>
        <v>0</v>
      </c>
      <c r="CP280" s="126">
        <f t="shared" si="310"/>
        <v>0</v>
      </c>
      <c r="CQ280" s="126">
        <f t="shared" si="311"/>
        <v>0</v>
      </c>
      <c r="CR280" s="126">
        <f t="shared" si="312"/>
        <v>0</v>
      </c>
      <c r="CS280" s="126">
        <f t="shared" si="313"/>
        <v>0</v>
      </c>
      <c r="CT280" s="126">
        <f t="shared" si="314"/>
        <v>0</v>
      </c>
      <c r="CU280" s="126">
        <f t="shared" si="315"/>
        <v>0</v>
      </c>
      <c r="CV280" s="126">
        <f t="shared" si="316"/>
        <v>0</v>
      </c>
      <c r="CW280" s="126">
        <f t="shared" si="317"/>
        <v>0</v>
      </c>
      <c r="CX280" s="126">
        <f t="shared" si="318"/>
        <v>0</v>
      </c>
      <c r="CY280" s="126">
        <f t="shared" si="319"/>
        <v>0</v>
      </c>
      <c r="CZ280" s="126">
        <f t="shared" si="320"/>
        <v>0</v>
      </c>
      <c r="DA280" s="126">
        <f t="shared" si="321"/>
        <v>0</v>
      </c>
      <c r="DB280" s="126">
        <f t="shared" si="322"/>
        <v>0</v>
      </c>
      <c r="DC280" s="126">
        <f t="shared" si="323"/>
        <v>0</v>
      </c>
      <c r="DD280" s="126">
        <f t="shared" si="324"/>
        <v>0</v>
      </c>
      <c r="DE280" s="126">
        <f t="shared" si="325"/>
        <v>0</v>
      </c>
      <c r="DF280" s="126">
        <f t="shared" si="326"/>
        <v>0</v>
      </c>
      <c r="DG280" s="126">
        <f t="shared" si="327"/>
        <v>0</v>
      </c>
      <c r="DH280" s="126">
        <f t="shared" si="328"/>
        <v>0</v>
      </c>
      <c r="DI280" s="126">
        <f t="shared" si="329"/>
        <v>0</v>
      </c>
      <c r="DJ280" s="126">
        <f t="shared" si="330"/>
        <v>0</v>
      </c>
      <c r="DK280" s="126">
        <f t="shared" si="331"/>
        <v>0</v>
      </c>
      <c r="DL280" s="126">
        <f t="shared" si="332"/>
        <v>0</v>
      </c>
      <c r="DM280" s="126">
        <f t="shared" si="333"/>
        <v>0</v>
      </c>
      <c r="DN280" s="126">
        <f t="shared" si="334"/>
        <v>0</v>
      </c>
      <c r="DO280" s="126">
        <f t="shared" si="335"/>
        <v>0</v>
      </c>
      <c r="DP280" s="126">
        <f t="shared" si="336"/>
        <v>0</v>
      </c>
      <c r="DQ280" s="126">
        <f t="shared" si="337"/>
        <v>0</v>
      </c>
      <c r="DR280" s="126">
        <f t="shared" si="338"/>
        <v>0</v>
      </c>
      <c r="DS280" s="126">
        <f t="shared" si="339"/>
        <v>0</v>
      </c>
      <c r="DT280" s="126">
        <f t="shared" si="340"/>
        <v>0</v>
      </c>
      <c r="DU280" s="126">
        <f t="shared" si="341"/>
        <v>1580</v>
      </c>
      <c r="DV280" s="126">
        <f t="shared" si="342"/>
        <v>0</v>
      </c>
      <c r="DW280" s="126">
        <f t="shared" si="343"/>
        <v>0</v>
      </c>
    </row>
    <row r="281" spans="1:131" customFormat="1" ht="15" customHeight="1" x14ac:dyDescent="0.2">
      <c r="A281" s="163" t="s">
        <v>633</v>
      </c>
      <c r="B281" s="180" t="s">
        <v>416</v>
      </c>
      <c r="C281" s="180" t="s">
        <v>634</v>
      </c>
      <c r="D281" s="180" t="s">
        <v>265</v>
      </c>
      <c r="E281" s="180">
        <v>12</v>
      </c>
      <c r="F281" s="180">
        <v>1000</v>
      </c>
      <c r="G281" s="179">
        <v>-12000</v>
      </c>
      <c r="H281" s="179">
        <v>-12000</v>
      </c>
      <c r="I281" s="153" t="s">
        <v>928</v>
      </c>
      <c r="J281" s="151" t="s">
        <v>65</v>
      </c>
      <c r="K281" s="151">
        <v>8.3333333333333329E-2</v>
      </c>
      <c r="L281" s="151">
        <v>8.3333333333333329E-2</v>
      </c>
      <c r="M281" s="151">
        <v>8.3333333333333329E-2</v>
      </c>
      <c r="N281" s="151">
        <v>8.3333333333333329E-2</v>
      </c>
      <c r="O281" s="151">
        <v>8.3333333333333329E-2</v>
      </c>
      <c r="P281" s="151">
        <v>8.3333333333333329E-2</v>
      </c>
      <c r="Q281" s="151">
        <v>8.3333333333333329E-2</v>
      </c>
      <c r="R281" s="151">
        <v>8.3333333333333329E-2</v>
      </c>
      <c r="S281" s="151">
        <v>8.3333333333333329E-2</v>
      </c>
      <c r="T281" s="151">
        <v>8.3333333333333329E-2</v>
      </c>
      <c r="U281" s="151">
        <v>8.3333333333333329E-2</v>
      </c>
      <c r="V281" s="151">
        <v>8.3333333333333329E-2</v>
      </c>
      <c r="W281" s="152">
        <v>1</v>
      </c>
      <c r="X281" s="157">
        <v>-1000</v>
      </c>
      <c r="Y281" s="157">
        <v>-1000</v>
      </c>
      <c r="Z281" s="157">
        <v>-1000</v>
      </c>
      <c r="AA281" s="157">
        <v>-1000</v>
      </c>
      <c r="AB281" s="157">
        <v>-1000</v>
      </c>
      <c r="AC281" s="157">
        <v>-1000</v>
      </c>
      <c r="AD281" s="157">
        <v>-1000</v>
      </c>
      <c r="AE281" s="157">
        <v>-1000</v>
      </c>
      <c r="AF281" s="157">
        <v>-1000</v>
      </c>
      <c r="AG281" s="157">
        <v>-1000</v>
      </c>
      <c r="AH281" s="157">
        <v>-1000</v>
      </c>
      <c r="AI281" s="157">
        <v>-1000</v>
      </c>
      <c r="AJ281" s="151"/>
      <c r="AK281" s="151"/>
      <c r="AL281" s="151"/>
      <c r="AM281" s="151">
        <v>1</v>
      </c>
      <c r="AN281" s="151"/>
      <c r="AO281" s="151"/>
      <c r="AP281" s="151"/>
      <c r="AQ281" s="151"/>
      <c r="AR281" s="151"/>
      <c r="AS281" s="152">
        <v>1</v>
      </c>
      <c r="AT281" s="159">
        <v>0</v>
      </c>
      <c r="AU281" s="159">
        <v>0</v>
      </c>
      <c r="AV281" s="159">
        <v>0</v>
      </c>
      <c r="AW281" s="159">
        <v>-12000</v>
      </c>
      <c r="AX281" s="159">
        <v>0</v>
      </c>
      <c r="AY281" s="159">
        <v>0</v>
      </c>
      <c r="AZ281" s="159">
        <v>0</v>
      </c>
      <c r="BA281" s="159">
        <v>0</v>
      </c>
      <c r="BB281" s="159">
        <v>0</v>
      </c>
      <c r="BC281" s="159">
        <v>-12000</v>
      </c>
      <c r="BD281" s="160">
        <v>0</v>
      </c>
      <c r="BE281" s="160">
        <v>0</v>
      </c>
      <c r="BF281" s="160">
        <v>-12000</v>
      </c>
      <c r="BG281" s="160">
        <v>0</v>
      </c>
      <c r="BH281" s="160">
        <v>0</v>
      </c>
      <c r="BI281" s="151">
        <v>60423000</v>
      </c>
      <c r="BJ281" s="122" t="s">
        <v>860</v>
      </c>
      <c r="BK281" s="145">
        <f>+IF('FEUILLE 1'!$BJ281="",SUMIFS('FEUILLE 2'!$P:$P,'FEUILLE 2'!$C:$C,"BLF",'FEUILLE 2'!$K:$K,'FEUILLE 1'!$J281),SUMIFS('FEUILLE 2'!$P:$P,'FEUILLE 2'!$C:$C,"BLF",'FEUILLE 2'!$K:$K,'FEUILLE 1'!$J281,'FEUILLE 2'!$B:$B,'FEUILLE 1'!$BJ281))</f>
        <v>2012.4</v>
      </c>
      <c r="BL281" s="197">
        <f>+BK281+SUM(BY281:CD281)</f>
        <v>-987.59999999999991</v>
      </c>
      <c r="BM281" s="145"/>
      <c r="BN281" s="145"/>
      <c r="BO281" s="147">
        <f>IF(-SUM(BZ281:CD281)-(BK281+BM281+BN281)&lt;0,0,-SUM(BZ281:CD281)-(BK281+BM281+BN281))</f>
        <v>987.59999999999991</v>
      </c>
      <c r="BP281" s="126">
        <f t="shared" si="284"/>
        <v>0</v>
      </c>
      <c r="BQ281" s="126">
        <f t="shared" si="285"/>
        <v>0</v>
      </c>
      <c r="BR281" s="126">
        <f t="shared" si="286"/>
        <v>-1000</v>
      </c>
      <c r="BS281" s="126">
        <f t="shared" si="287"/>
        <v>0</v>
      </c>
      <c r="BT281" s="126">
        <f t="shared" si="288"/>
        <v>0</v>
      </c>
      <c r="BU281" s="126">
        <f t="shared" si="289"/>
        <v>0</v>
      </c>
      <c r="BV281" s="126">
        <f t="shared" si="290"/>
        <v>0</v>
      </c>
      <c r="BW281" s="126">
        <f t="shared" si="291"/>
        <v>-2000</v>
      </c>
      <c r="BX281" s="126">
        <f t="shared" si="292"/>
        <v>0</v>
      </c>
      <c r="BY281" s="126">
        <f t="shared" si="293"/>
        <v>0</v>
      </c>
      <c r="BZ281" s="126">
        <f t="shared" si="294"/>
        <v>0</v>
      </c>
      <c r="CA281" s="126">
        <f t="shared" si="295"/>
        <v>0</v>
      </c>
      <c r="CB281" s="126">
        <f t="shared" si="296"/>
        <v>-3000</v>
      </c>
      <c r="CC281" s="126">
        <f t="shared" si="297"/>
        <v>0</v>
      </c>
      <c r="CD281" s="126">
        <f t="shared" si="298"/>
        <v>0</v>
      </c>
      <c r="CE281" s="126">
        <f t="shared" si="299"/>
        <v>0</v>
      </c>
      <c r="CF281" s="126">
        <f t="shared" si="300"/>
        <v>0</v>
      </c>
      <c r="CG281" s="126">
        <f t="shared" si="301"/>
        <v>-4000</v>
      </c>
      <c r="CH281" s="126">
        <f t="shared" si="302"/>
        <v>0</v>
      </c>
      <c r="CI281" s="126">
        <f t="shared" si="303"/>
        <v>0</v>
      </c>
      <c r="CJ281" s="126">
        <f t="shared" si="304"/>
        <v>0</v>
      </c>
      <c r="CK281" s="126">
        <f t="shared" si="305"/>
        <v>0</v>
      </c>
      <c r="CL281" s="126">
        <f t="shared" si="306"/>
        <v>-5000</v>
      </c>
      <c r="CM281" s="126">
        <f t="shared" si="307"/>
        <v>0</v>
      </c>
      <c r="CN281" s="126">
        <f t="shared" si="308"/>
        <v>0</v>
      </c>
      <c r="CO281" s="126">
        <f t="shared" si="309"/>
        <v>0</v>
      </c>
      <c r="CP281" s="126">
        <f t="shared" si="310"/>
        <v>0</v>
      </c>
      <c r="CQ281" s="126">
        <f t="shared" si="311"/>
        <v>-6000</v>
      </c>
      <c r="CR281" s="126">
        <f t="shared" si="312"/>
        <v>0</v>
      </c>
      <c r="CS281" s="126">
        <f t="shared" si="313"/>
        <v>0</v>
      </c>
      <c r="CT281" s="126">
        <f t="shared" si="314"/>
        <v>0</v>
      </c>
      <c r="CU281" s="126">
        <f t="shared" si="315"/>
        <v>0</v>
      </c>
      <c r="CV281" s="126">
        <f t="shared" si="316"/>
        <v>-7000</v>
      </c>
      <c r="CW281" s="126">
        <f t="shared" si="317"/>
        <v>0</v>
      </c>
      <c r="CX281" s="126">
        <f t="shared" si="318"/>
        <v>0</v>
      </c>
      <c r="CY281" s="126">
        <f t="shared" si="319"/>
        <v>0</v>
      </c>
      <c r="CZ281" s="126">
        <f t="shared" si="320"/>
        <v>0</v>
      </c>
      <c r="DA281" s="126">
        <f t="shared" si="321"/>
        <v>-8000</v>
      </c>
      <c r="DB281" s="126">
        <f t="shared" si="322"/>
        <v>0</v>
      </c>
      <c r="DC281" s="126">
        <f t="shared" si="323"/>
        <v>0</v>
      </c>
      <c r="DD281" s="126">
        <f t="shared" si="324"/>
        <v>0</v>
      </c>
      <c r="DE281" s="126">
        <f t="shared" si="325"/>
        <v>0</v>
      </c>
      <c r="DF281" s="126">
        <f t="shared" si="326"/>
        <v>-9000</v>
      </c>
      <c r="DG281" s="126">
        <f t="shared" si="327"/>
        <v>0</v>
      </c>
      <c r="DH281" s="126">
        <f t="shared" si="328"/>
        <v>0</v>
      </c>
      <c r="DI281" s="126">
        <f t="shared" si="329"/>
        <v>0</v>
      </c>
      <c r="DJ281" s="126">
        <f t="shared" si="330"/>
        <v>0</v>
      </c>
      <c r="DK281" s="126">
        <f t="shared" si="331"/>
        <v>-10000</v>
      </c>
      <c r="DL281" s="126">
        <f t="shared" si="332"/>
        <v>0</v>
      </c>
      <c r="DM281" s="126">
        <f t="shared" si="333"/>
        <v>0</v>
      </c>
      <c r="DN281" s="126">
        <f t="shared" si="334"/>
        <v>0</v>
      </c>
      <c r="DO281" s="126">
        <f t="shared" si="335"/>
        <v>0</v>
      </c>
      <c r="DP281" s="126">
        <f t="shared" si="336"/>
        <v>-11000</v>
      </c>
      <c r="DQ281" s="126">
        <f t="shared" si="337"/>
        <v>0</v>
      </c>
      <c r="DR281" s="126">
        <f t="shared" si="338"/>
        <v>0</v>
      </c>
      <c r="DS281" s="126">
        <f t="shared" si="339"/>
        <v>0</v>
      </c>
      <c r="DT281" s="126">
        <f t="shared" si="340"/>
        <v>0</v>
      </c>
      <c r="DU281" s="126">
        <f t="shared" si="341"/>
        <v>-12000</v>
      </c>
      <c r="DV281" s="126">
        <f t="shared" si="342"/>
        <v>0</v>
      </c>
      <c r="DW281" s="126">
        <f t="shared" si="343"/>
        <v>0</v>
      </c>
      <c r="DX281" s="119"/>
      <c r="EA281" s="127">
        <f>+BO281</f>
        <v>987.59999999999991</v>
      </c>
    </row>
    <row r="282" spans="1:131" customFormat="1" ht="15" customHeight="1" x14ac:dyDescent="0.2">
      <c r="A282" s="180" t="s">
        <v>635</v>
      </c>
      <c r="B282" s="180" t="s">
        <v>300</v>
      </c>
      <c r="C282" s="180" t="s">
        <v>636</v>
      </c>
      <c r="D282" s="180" t="s">
        <v>295</v>
      </c>
      <c r="E282" s="180">
        <v>72</v>
      </c>
      <c r="F282" s="180">
        <v>18</v>
      </c>
      <c r="G282" s="179">
        <v>-1296</v>
      </c>
      <c r="H282" s="179">
        <v>-1296</v>
      </c>
      <c r="I282" s="153"/>
      <c r="J282" s="151" t="s">
        <v>104</v>
      </c>
      <c r="K282" s="151">
        <v>8.3333333333333329E-2</v>
      </c>
      <c r="L282" s="151">
        <v>8.3333333333333329E-2</v>
      </c>
      <c r="M282" s="151">
        <v>8.3333333333333329E-2</v>
      </c>
      <c r="N282" s="151">
        <v>8.3333333333333329E-2</v>
      </c>
      <c r="O282" s="151">
        <v>8.3333333333333329E-2</v>
      </c>
      <c r="P282" s="151">
        <v>8.3333333333333329E-2</v>
      </c>
      <c r="Q282" s="151">
        <v>8.3333333333333329E-2</v>
      </c>
      <c r="R282" s="151">
        <v>8.3333333333333329E-2</v>
      </c>
      <c r="S282" s="151">
        <v>8.3333333333333329E-2</v>
      </c>
      <c r="T282" s="151">
        <v>8.3333333333333329E-2</v>
      </c>
      <c r="U282" s="151">
        <v>8.3333333333333329E-2</v>
      </c>
      <c r="V282" s="151">
        <v>8.3333333333333329E-2</v>
      </c>
      <c r="W282" s="152">
        <v>1</v>
      </c>
      <c r="X282" s="157">
        <v>-108</v>
      </c>
      <c r="Y282" s="157">
        <v>-108</v>
      </c>
      <c r="Z282" s="157">
        <v>-108</v>
      </c>
      <c r="AA282" s="157">
        <v>-108</v>
      </c>
      <c r="AB282" s="157">
        <v>-108</v>
      </c>
      <c r="AC282" s="157">
        <v>-108</v>
      </c>
      <c r="AD282" s="157">
        <v>-108</v>
      </c>
      <c r="AE282" s="157">
        <v>-108</v>
      </c>
      <c r="AF282" s="157">
        <v>-108</v>
      </c>
      <c r="AG282" s="157">
        <v>-108</v>
      </c>
      <c r="AH282" s="157">
        <v>-108</v>
      </c>
      <c r="AI282" s="157">
        <v>-108</v>
      </c>
      <c r="AJ282" s="151">
        <v>0.65865567925978707</v>
      </c>
      <c r="AK282" s="151">
        <v>0.160508877270998</v>
      </c>
      <c r="AL282" s="151">
        <v>7.8352587599718096E-2</v>
      </c>
      <c r="AM282" s="151">
        <v>5.2865946183018001E-2</v>
      </c>
      <c r="AN282" s="151">
        <v>3.7950243019811598E-2</v>
      </c>
      <c r="AO282" s="151"/>
      <c r="AP282" s="151">
        <v>1.16666666666667E-2</v>
      </c>
      <c r="AQ282" s="151"/>
      <c r="AR282" s="151"/>
      <c r="AS282" s="152">
        <v>0.99999999999999944</v>
      </c>
      <c r="AT282" s="159">
        <v>-853.61776032068406</v>
      </c>
      <c r="AU282" s="159">
        <v>-208.01950494321341</v>
      </c>
      <c r="AV282" s="159">
        <v>-101.54495352923465</v>
      </c>
      <c r="AW282" s="159">
        <v>-68.514266253191323</v>
      </c>
      <c r="AX282" s="159">
        <v>-49.183514953675832</v>
      </c>
      <c r="AY282" s="159">
        <v>0</v>
      </c>
      <c r="AZ282" s="159">
        <v>-15.120000000000044</v>
      </c>
      <c r="BA282" s="159">
        <v>0</v>
      </c>
      <c r="BB282" s="159">
        <v>0</v>
      </c>
      <c r="BC282" s="159">
        <v>-1295.9999999999993</v>
      </c>
      <c r="BD282" s="160">
        <v>-853.61776032068406</v>
      </c>
      <c r="BE282" s="160">
        <v>0</v>
      </c>
      <c r="BF282" s="160">
        <v>-442.38223967931532</v>
      </c>
      <c r="BG282" s="160">
        <v>0</v>
      </c>
      <c r="BH282" s="160">
        <v>0</v>
      </c>
      <c r="BI282" s="151">
        <v>62663000</v>
      </c>
      <c r="BJ282" s="122"/>
      <c r="BK282" s="122"/>
      <c r="BL282" s="145">
        <f t="shared" si="346"/>
        <v>-215.99999999999989</v>
      </c>
      <c r="BM282" s="145"/>
      <c r="BN282" s="122"/>
      <c r="BO282" s="147">
        <f t="shared" ref="BO282" si="347">IF(-SUM(DS282:DW282)-(BK282+BM282+BN282)&lt;0,0,-SUM(DS282:DW282)-(BK282+BM282+BN282))</f>
        <v>1295.9999999999993</v>
      </c>
      <c r="BP282" s="126">
        <f t="shared" si="284"/>
        <v>-71.134813360056995</v>
      </c>
      <c r="BQ282" s="126">
        <f t="shared" si="285"/>
        <v>0</v>
      </c>
      <c r="BR282" s="126">
        <f t="shared" si="286"/>
        <v>-36.865186639942941</v>
      </c>
      <c r="BS282" s="126">
        <f t="shared" si="287"/>
        <v>0</v>
      </c>
      <c r="BT282" s="126">
        <f t="shared" si="288"/>
        <v>0</v>
      </c>
      <c r="BU282" s="126">
        <f t="shared" si="289"/>
        <v>-142.26962672011399</v>
      </c>
      <c r="BV282" s="126">
        <f t="shared" si="290"/>
        <v>0</v>
      </c>
      <c r="BW282" s="126">
        <f t="shared" si="291"/>
        <v>-73.730373279885882</v>
      </c>
      <c r="BX282" s="126">
        <f t="shared" si="292"/>
        <v>0</v>
      </c>
      <c r="BY282" s="126">
        <f t="shared" si="293"/>
        <v>0</v>
      </c>
      <c r="BZ282" s="126">
        <f t="shared" si="294"/>
        <v>-213.40444008017099</v>
      </c>
      <c r="CA282" s="126">
        <f t="shared" si="295"/>
        <v>0</v>
      </c>
      <c r="CB282" s="126">
        <f t="shared" si="296"/>
        <v>-110.59555991982882</v>
      </c>
      <c r="CC282" s="126">
        <f t="shared" si="297"/>
        <v>0</v>
      </c>
      <c r="CD282" s="126">
        <f t="shared" si="298"/>
        <v>0</v>
      </c>
      <c r="CE282" s="126">
        <f t="shared" si="299"/>
        <v>-284.53925344022798</v>
      </c>
      <c r="CF282" s="126">
        <f t="shared" si="300"/>
        <v>0</v>
      </c>
      <c r="CG282" s="126">
        <f t="shared" si="301"/>
        <v>-147.46074655977176</v>
      </c>
      <c r="CH282" s="126">
        <f t="shared" si="302"/>
        <v>0</v>
      </c>
      <c r="CI282" s="126">
        <f t="shared" si="303"/>
        <v>0</v>
      </c>
      <c r="CJ282" s="126">
        <f t="shared" si="304"/>
        <v>-355.674066800285</v>
      </c>
      <c r="CK282" s="126">
        <f t="shared" si="305"/>
        <v>0</v>
      </c>
      <c r="CL282" s="126">
        <f t="shared" si="306"/>
        <v>-184.32593319971471</v>
      </c>
      <c r="CM282" s="126">
        <f t="shared" si="307"/>
        <v>0</v>
      </c>
      <c r="CN282" s="126">
        <f t="shared" si="308"/>
        <v>0</v>
      </c>
      <c r="CO282" s="126">
        <f t="shared" si="309"/>
        <v>-426.80888016034203</v>
      </c>
      <c r="CP282" s="126">
        <f t="shared" si="310"/>
        <v>0</v>
      </c>
      <c r="CQ282" s="126">
        <f t="shared" si="311"/>
        <v>-221.19111983965766</v>
      </c>
      <c r="CR282" s="126">
        <f t="shared" si="312"/>
        <v>0</v>
      </c>
      <c r="CS282" s="126">
        <f t="shared" si="313"/>
        <v>0</v>
      </c>
      <c r="CT282" s="126">
        <f t="shared" si="314"/>
        <v>-497.94369352039905</v>
      </c>
      <c r="CU282" s="126">
        <f t="shared" si="315"/>
        <v>0</v>
      </c>
      <c r="CV282" s="126">
        <f t="shared" si="316"/>
        <v>-258.05630647960061</v>
      </c>
      <c r="CW282" s="126">
        <f t="shared" si="317"/>
        <v>0</v>
      </c>
      <c r="CX282" s="126">
        <f t="shared" si="318"/>
        <v>0</v>
      </c>
      <c r="CY282" s="126">
        <f t="shared" si="319"/>
        <v>-569.07850688045608</v>
      </c>
      <c r="CZ282" s="126">
        <f t="shared" si="320"/>
        <v>0</v>
      </c>
      <c r="DA282" s="126">
        <f t="shared" si="321"/>
        <v>-294.92149311954353</v>
      </c>
      <c r="DB282" s="126">
        <f t="shared" si="322"/>
        <v>0</v>
      </c>
      <c r="DC282" s="126">
        <f t="shared" si="323"/>
        <v>0</v>
      </c>
      <c r="DD282" s="126">
        <f t="shared" si="324"/>
        <v>-640.2133202405131</v>
      </c>
      <c r="DE282" s="126">
        <f t="shared" si="325"/>
        <v>0</v>
      </c>
      <c r="DF282" s="126">
        <f t="shared" si="326"/>
        <v>-331.78667975948645</v>
      </c>
      <c r="DG282" s="126">
        <f t="shared" si="327"/>
        <v>0</v>
      </c>
      <c r="DH282" s="126">
        <f t="shared" si="328"/>
        <v>0</v>
      </c>
      <c r="DI282" s="126">
        <f t="shared" si="329"/>
        <v>-711.34813360057012</v>
      </c>
      <c r="DJ282" s="126">
        <f t="shared" si="330"/>
        <v>0</v>
      </c>
      <c r="DK282" s="126">
        <f t="shared" si="331"/>
        <v>-368.65186639942937</v>
      </c>
      <c r="DL282" s="126">
        <f t="shared" si="332"/>
        <v>0</v>
      </c>
      <c r="DM282" s="126">
        <f t="shared" si="333"/>
        <v>0</v>
      </c>
      <c r="DN282" s="126">
        <f t="shared" si="334"/>
        <v>-782.48294696062715</v>
      </c>
      <c r="DO282" s="126">
        <f t="shared" si="335"/>
        <v>0</v>
      </c>
      <c r="DP282" s="126">
        <f t="shared" si="336"/>
        <v>-405.51705303937229</v>
      </c>
      <c r="DQ282" s="126">
        <f t="shared" si="337"/>
        <v>0</v>
      </c>
      <c r="DR282" s="126">
        <f t="shared" si="338"/>
        <v>0</v>
      </c>
      <c r="DS282" s="126">
        <f t="shared" si="339"/>
        <v>-853.61776032068417</v>
      </c>
      <c r="DT282" s="126">
        <f t="shared" si="340"/>
        <v>0</v>
      </c>
      <c r="DU282" s="126">
        <f t="shared" si="341"/>
        <v>-442.38223967931521</v>
      </c>
      <c r="DV282" s="126">
        <f t="shared" si="342"/>
        <v>0</v>
      </c>
      <c r="DW282" s="126">
        <f t="shared" si="343"/>
        <v>0</v>
      </c>
      <c r="DX282" s="119"/>
    </row>
    <row r="283" spans="1:131" customFormat="1" ht="15" customHeight="1" x14ac:dyDescent="0.2">
      <c r="A283" s="180" t="s">
        <v>637</v>
      </c>
      <c r="B283" s="180" t="s">
        <v>300</v>
      </c>
      <c r="C283" s="180" t="s">
        <v>638</v>
      </c>
      <c r="D283" s="180" t="s">
        <v>314</v>
      </c>
      <c r="E283" s="174">
        <v>1</v>
      </c>
      <c r="F283" s="180">
        <v>600</v>
      </c>
      <c r="G283" s="179">
        <v>-600</v>
      </c>
      <c r="H283" s="179">
        <v>-600</v>
      </c>
      <c r="I283" s="153"/>
      <c r="J283" s="151" t="s">
        <v>7</v>
      </c>
      <c r="K283" s="151"/>
      <c r="L283" s="151"/>
      <c r="M283" s="151"/>
      <c r="N283" s="151"/>
      <c r="O283" s="151">
        <v>1</v>
      </c>
      <c r="P283" s="151"/>
      <c r="Q283" s="151"/>
      <c r="R283" s="151"/>
      <c r="S283" s="151"/>
      <c r="T283" s="151"/>
      <c r="U283" s="151"/>
      <c r="V283" s="151"/>
      <c r="W283" s="152">
        <v>1</v>
      </c>
      <c r="X283" s="157">
        <v>0</v>
      </c>
      <c r="Y283" s="157">
        <v>0</v>
      </c>
      <c r="Z283" s="157">
        <v>0</v>
      </c>
      <c r="AA283" s="157">
        <v>0</v>
      </c>
      <c r="AB283" s="157">
        <v>-600</v>
      </c>
      <c r="AC283" s="157">
        <v>0</v>
      </c>
      <c r="AD283" s="157">
        <v>0</v>
      </c>
      <c r="AE283" s="157">
        <v>0</v>
      </c>
      <c r="AF283" s="157">
        <v>0</v>
      </c>
      <c r="AG283" s="157">
        <v>0</v>
      </c>
      <c r="AH283" s="157">
        <v>0</v>
      </c>
      <c r="AI283" s="157">
        <v>0</v>
      </c>
      <c r="AJ283" s="151">
        <v>0.65865567925978707</v>
      </c>
      <c r="AK283" s="151">
        <v>0.160508877270998</v>
      </c>
      <c r="AL283" s="151">
        <v>7.8352587599718096E-2</v>
      </c>
      <c r="AM283" s="151">
        <v>5.2865946183018001E-2</v>
      </c>
      <c r="AN283" s="151">
        <v>3.7950243019811598E-2</v>
      </c>
      <c r="AO283" s="151"/>
      <c r="AP283" s="151">
        <v>1.16666666666667E-2</v>
      </c>
      <c r="AQ283" s="151"/>
      <c r="AR283" s="151"/>
      <c r="AS283" s="152">
        <v>0.99999999999999944</v>
      </c>
      <c r="AT283" s="159">
        <v>-395.19340755587223</v>
      </c>
      <c r="AU283" s="159">
        <v>-96.305326362598791</v>
      </c>
      <c r="AV283" s="159">
        <v>-47.011552559830861</v>
      </c>
      <c r="AW283" s="159">
        <v>-31.7195677098108</v>
      </c>
      <c r="AX283" s="159">
        <v>-22.770145811886959</v>
      </c>
      <c r="AY283" s="159">
        <v>0</v>
      </c>
      <c r="AZ283" s="159">
        <v>-7.0000000000000204</v>
      </c>
      <c r="BA283" s="159">
        <v>0</v>
      </c>
      <c r="BB283" s="159">
        <v>0</v>
      </c>
      <c r="BC283" s="159">
        <v>-599.99999999999966</v>
      </c>
      <c r="BD283" s="160">
        <v>-395.19340755587223</v>
      </c>
      <c r="BE283" s="160">
        <v>0</v>
      </c>
      <c r="BF283" s="160">
        <v>-204.80659244412743</v>
      </c>
      <c r="BG283" s="160">
        <v>0</v>
      </c>
      <c r="BH283" s="160">
        <v>0</v>
      </c>
      <c r="BI283" s="151">
        <v>62630000</v>
      </c>
      <c r="BJ283" s="122"/>
      <c r="BK283" s="122">
        <f>+IF('FEUILLE 1'!$BJ283="",SUMIFS('FEUILLE 2'!$P:$P,'FEUILLE 2'!$C:$C,"BLF",'FEUILLE 2'!$K:$K,'FEUILLE 1'!$J283),SUMIFS('FEUILLE 2'!$P:$P,'FEUILLE 2'!$C:$C,"BLF",'FEUILLE 2'!$K:$K,'FEUILLE 1'!$J283,'FEUILLE 2'!$B:$B,'FEUILLE 1'!$BJ283))</f>
        <v>0</v>
      </c>
      <c r="BL283" s="145">
        <f t="shared" si="346"/>
        <v>0</v>
      </c>
      <c r="BM283" s="122"/>
      <c r="BN283" s="122"/>
      <c r="BO283" s="122">
        <f t="shared" si="283"/>
        <v>599.99999999999966</v>
      </c>
      <c r="BP283" s="126">
        <f t="shared" si="284"/>
        <v>0</v>
      </c>
      <c r="BQ283" s="126">
        <f t="shared" si="285"/>
        <v>0</v>
      </c>
      <c r="BR283" s="126">
        <f t="shared" si="286"/>
        <v>0</v>
      </c>
      <c r="BS283" s="126">
        <f t="shared" si="287"/>
        <v>0</v>
      </c>
      <c r="BT283" s="126">
        <f t="shared" si="288"/>
        <v>0</v>
      </c>
      <c r="BU283" s="126">
        <f t="shared" si="289"/>
        <v>0</v>
      </c>
      <c r="BV283" s="126">
        <f t="shared" si="290"/>
        <v>0</v>
      </c>
      <c r="BW283" s="126">
        <f t="shared" si="291"/>
        <v>0</v>
      </c>
      <c r="BX283" s="126">
        <f t="shared" si="292"/>
        <v>0</v>
      </c>
      <c r="BY283" s="126">
        <f t="shared" si="293"/>
        <v>0</v>
      </c>
      <c r="BZ283" s="126">
        <f t="shared" si="294"/>
        <v>0</v>
      </c>
      <c r="CA283" s="126">
        <f t="shared" si="295"/>
        <v>0</v>
      </c>
      <c r="CB283" s="126">
        <f t="shared" si="296"/>
        <v>0</v>
      </c>
      <c r="CC283" s="126">
        <f t="shared" si="297"/>
        <v>0</v>
      </c>
      <c r="CD283" s="126">
        <f t="shared" si="298"/>
        <v>0</v>
      </c>
      <c r="CE283" s="126">
        <f t="shared" si="299"/>
        <v>0</v>
      </c>
      <c r="CF283" s="126">
        <f t="shared" si="300"/>
        <v>0</v>
      </c>
      <c r="CG283" s="126">
        <f t="shared" si="301"/>
        <v>0</v>
      </c>
      <c r="CH283" s="126">
        <f t="shared" si="302"/>
        <v>0</v>
      </c>
      <c r="CI283" s="126">
        <f t="shared" si="303"/>
        <v>0</v>
      </c>
      <c r="CJ283" s="126">
        <f t="shared" si="304"/>
        <v>-395.19340755587223</v>
      </c>
      <c r="CK283" s="126">
        <f t="shared" si="305"/>
        <v>0</v>
      </c>
      <c r="CL283" s="126">
        <f t="shared" si="306"/>
        <v>-204.80659244412743</v>
      </c>
      <c r="CM283" s="126">
        <f t="shared" si="307"/>
        <v>0</v>
      </c>
      <c r="CN283" s="126">
        <f t="shared" si="308"/>
        <v>0</v>
      </c>
      <c r="CO283" s="126">
        <f t="shared" si="309"/>
        <v>-395.19340755587223</v>
      </c>
      <c r="CP283" s="126">
        <f t="shared" si="310"/>
        <v>0</v>
      </c>
      <c r="CQ283" s="126">
        <f t="shared" si="311"/>
        <v>-204.80659244412743</v>
      </c>
      <c r="CR283" s="126">
        <f t="shared" si="312"/>
        <v>0</v>
      </c>
      <c r="CS283" s="126">
        <f t="shared" si="313"/>
        <v>0</v>
      </c>
      <c r="CT283" s="126">
        <f t="shared" si="314"/>
        <v>-395.19340755587223</v>
      </c>
      <c r="CU283" s="126">
        <f t="shared" si="315"/>
        <v>0</v>
      </c>
      <c r="CV283" s="126">
        <f t="shared" si="316"/>
        <v>-204.80659244412743</v>
      </c>
      <c r="CW283" s="126">
        <f t="shared" si="317"/>
        <v>0</v>
      </c>
      <c r="CX283" s="126">
        <f t="shared" si="318"/>
        <v>0</v>
      </c>
      <c r="CY283" s="126">
        <f t="shared" si="319"/>
        <v>-395.19340755587223</v>
      </c>
      <c r="CZ283" s="126">
        <f t="shared" si="320"/>
        <v>0</v>
      </c>
      <c r="DA283" s="126">
        <f t="shared" si="321"/>
        <v>-204.80659244412743</v>
      </c>
      <c r="DB283" s="126">
        <f t="shared" si="322"/>
        <v>0</v>
      </c>
      <c r="DC283" s="126">
        <f t="shared" si="323"/>
        <v>0</v>
      </c>
      <c r="DD283" s="126">
        <f t="shared" si="324"/>
        <v>-395.19340755587223</v>
      </c>
      <c r="DE283" s="126">
        <f t="shared" si="325"/>
        <v>0</v>
      </c>
      <c r="DF283" s="126">
        <f t="shared" si="326"/>
        <v>-204.80659244412743</v>
      </c>
      <c r="DG283" s="126">
        <f t="shared" si="327"/>
        <v>0</v>
      </c>
      <c r="DH283" s="126">
        <f t="shared" si="328"/>
        <v>0</v>
      </c>
      <c r="DI283" s="126">
        <f t="shared" si="329"/>
        <v>-395.19340755587223</v>
      </c>
      <c r="DJ283" s="126">
        <f t="shared" si="330"/>
        <v>0</v>
      </c>
      <c r="DK283" s="126">
        <f t="shared" si="331"/>
        <v>-204.80659244412743</v>
      </c>
      <c r="DL283" s="126">
        <f t="shared" si="332"/>
        <v>0</v>
      </c>
      <c r="DM283" s="126">
        <f t="shared" si="333"/>
        <v>0</v>
      </c>
      <c r="DN283" s="126">
        <f t="shared" si="334"/>
        <v>-395.19340755587223</v>
      </c>
      <c r="DO283" s="126">
        <f t="shared" si="335"/>
        <v>0</v>
      </c>
      <c r="DP283" s="126">
        <f t="shared" si="336"/>
        <v>-204.80659244412743</v>
      </c>
      <c r="DQ283" s="126">
        <f t="shared" si="337"/>
        <v>0</v>
      </c>
      <c r="DR283" s="126">
        <f t="shared" si="338"/>
        <v>0</v>
      </c>
      <c r="DS283" s="126">
        <f t="shared" si="339"/>
        <v>-395.19340755587223</v>
      </c>
      <c r="DT283" s="126">
        <f t="shared" si="340"/>
        <v>0</v>
      </c>
      <c r="DU283" s="126">
        <f t="shared" si="341"/>
        <v>-204.80659244412743</v>
      </c>
      <c r="DV283" s="126">
        <f t="shared" si="342"/>
        <v>0</v>
      </c>
      <c r="DW283" s="126">
        <f t="shared" si="343"/>
        <v>0</v>
      </c>
    </row>
    <row r="284" spans="1:131" customFormat="1" ht="15" customHeight="1" x14ac:dyDescent="0.2">
      <c r="A284" s="180" t="s">
        <v>639</v>
      </c>
      <c r="B284" s="180" t="s">
        <v>416</v>
      </c>
      <c r="C284" s="180" t="s">
        <v>640</v>
      </c>
      <c r="D284" s="180" t="s">
        <v>314</v>
      </c>
      <c r="E284" s="180">
        <v>1</v>
      </c>
      <c r="F284" s="180">
        <v>2349.04</v>
      </c>
      <c r="G284" s="179">
        <v>-2349.04</v>
      </c>
      <c r="H284" s="179">
        <v>-2349.04</v>
      </c>
      <c r="I284" s="153" t="s">
        <v>928</v>
      </c>
      <c r="J284" s="151" t="s">
        <v>86</v>
      </c>
      <c r="K284" s="151">
        <v>8.3333333333333329E-2</v>
      </c>
      <c r="L284" s="151">
        <v>8.3333333333333329E-2</v>
      </c>
      <c r="M284" s="151">
        <v>8.3333333333333329E-2</v>
      </c>
      <c r="N284" s="151">
        <v>8.3333333333333329E-2</v>
      </c>
      <c r="O284" s="151">
        <v>8.3333333333333329E-2</v>
      </c>
      <c r="P284" s="151">
        <v>8.3333333333333329E-2</v>
      </c>
      <c r="Q284" s="151">
        <v>8.3333333333333329E-2</v>
      </c>
      <c r="R284" s="151">
        <v>8.3333333333333329E-2</v>
      </c>
      <c r="S284" s="151">
        <v>8.3333333333333329E-2</v>
      </c>
      <c r="T284" s="151">
        <v>8.3333333333333329E-2</v>
      </c>
      <c r="U284" s="151">
        <v>8.3333333333333329E-2</v>
      </c>
      <c r="V284" s="151">
        <v>8.3333333333333329E-2</v>
      </c>
      <c r="W284" s="152">
        <v>1</v>
      </c>
      <c r="X284" s="157">
        <v>-195.75333333333333</v>
      </c>
      <c r="Y284" s="157">
        <v>-195.75333333333333</v>
      </c>
      <c r="Z284" s="157">
        <v>-195.75333333333333</v>
      </c>
      <c r="AA284" s="157">
        <v>-195.75333333333333</v>
      </c>
      <c r="AB284" s="157">
        <v>-195.75333333333333</v>
      </c>
      <c r="AC284" s="157">
        <v>-195.75333333333333</v>
      </c>
      <c r="AD284" s="157">
        <v>-195.75333333333333</v>
      </c>
      <c r="AE284" s="157">
        <v>-195.75333333333333</v>
      </c>
      <c r="AF284" s="157">
        <v>-195.75333333333333</v>
      </c>
      <c r="AG284" s="157">
        <v>-195.75333333333333</v>
      </c>
      <c r="AH284" s="157">
        <v>-195.75333333333333</v>
      </c>
      <c r="AI284" s="157">
        <v>-195.75333333333333</v>
      </c>
      <c r="AJ284" s="151"/>
      <c r="AK284" s="190">
        <v>0.46761295822676896</v>
      </c>
      <c r="AL284" s="190">
        <v>0.26684143222506396</v>
      </c>
      <c r="AM284" s="190">
        <v>0.26554560954816708</v>
      </c>
      <c r="AN284" s="151">
        <v>0</v>
      </c>
      <c r="AO284" s="151"/>
      <c r="AP284" s="151"/>
      <c r="AQ284" s="151"/>
      <c r="AR284" s="151"/>
      <c r="AS284" s="152">
        <v>1</v>
      </c>
      <c r="AT284" s="159">
        <v>0</v>
      </c>
      <c r="AU284" s="159">
        <v>-1098.4415433930094</v>
      </c>
      <c r="AV284" s="159">
        <v>-626.8211979539642</v>
      </c>
      <c r="AW284" s="159">
        <v>-623.77725865302637</v>
      </c>
      <c r="AX284" s="159">
        <v>0</v>
      </c>
      <c r="AY284" s="159">
        <v>0</v>
      </c>
      <c r="AZ284" s="159">
        <v>0</v>
      </c>
      <c r="BA284" s="159">
        <v>0</v>
      </c>
      <c r="BB284" s="159">
        <v>0</v>
      </c>
      <c r="BC284" s="159">
        <v>-2349.04</v>
      </c>
      <c r="BD284" s="160">
        <v>0</v>
      </c>
      <c r="BE284" s="160">
        <v>0</v>
      </c>
      <c r="BF284" s="160">
        <v>-2349.04</v>
      </c>
      <c r="BG284" s="160">
        <v>0</v>
      </c>
      <c r="BH284" s="160">
        <v>0</v>
      </c>
      <c r="BI284" s="151">
        <v>60423000</v>
      </c>
      <c r="BJ284" s="122"/>
      <c r="BK284" s="145"/>
      <c r="BL284" s="197">
        <f>+BK284+SUM(BY284:CD284)</f>
        <v>-587.26</v>
      </c>
      <c r="BM284" s="145"/>
      <c r="BN284" s="145"/>
      <c r="BO284" s="147">
        <f t="shared" ref="BO284" si="348">IF(-SUM(BZ284:CD284)-(BK284+BM284+BN284)&lt;0,0,-SUM(BZ284:CD284)-(BK284+BM284+BN284))</f>
        <v>587.26</v>
      </c>
      <c r="BP284" s="126">
        <f t="shared" si="284"/>
        <v>0</v>
      </c>
      <c r="BQ284" s="126">
        <f t="shared" si="285"/>
        <v>0</v>
      </c>
      <c r="BR284" s="126">
        <f t="shared" si="286"/>
        <v>-195.75333333333333</v>
      </c>
      <c r="BS284" s="126">
        <f t="shared" si="287"/>
        <v>0</v>
      </c>
      <c r="BT284" s="126">
        <f t="shared" si="288"/>
        <v>0</v>
      </c>
      <c r="BU284" s="126">
        <f t="shared" si="289"/>
        <v>0</v>
      </c>
      <c r="BV284" s="126">
        <f t="shared" si="290"/>
        <v>0</v>
      </c>
      <c r="BW284" s="126">
        <f t="shared" si="291"/>
        <v>-391.50666666666666</v>
      </c>
      <c r="BX284" s="126">
        <f t="shared" si="292"/>
        <v>0</v>
      </c>
      <c r="BY284" s="126">
        <f t="shared" si="293"/>
        <v>0</v>
      </c>
      <c r="BZ284" s="126">
        <f t="shared" si="294"/>
        <v>0</v>
      </c>
      <c r="CA284" s="126">
        <f t="shared" si="295"/>
        <v>0</v>
      </c>
      <c r="CB284" s="126">
        <f t="shared" si="296"/>
        <v>-587.26</v>
      </c>
      <c r="CC284" s="126">
        <f t="shared" si="297"/>
        <v>0</v>
      </c>
      <c r="CD284" s="126">
        <f t="shared" si="298"/>
        <v>0</v>
      </c>
      <c r="CE284" s="126">
        <f t="shared" si="299"/>
        <v>0</v>
      </c>
      <c r="CF284" s="126">
        <f t="shared" si="300"/>
        <v>0</v>
      </c>
      <c r="CG284" s="126">
        <f t="shared" si="301"/>
        <v>-783.01333333333332</v>
      </c>
      <c r="CH284" s="126">
        <f t="shared" si="302"/>
        <v>0</v>
      </c>
      <c r="CI284" s="126">
        <f t="shared" si="303"/>
        <v>0</v>
      </c>
      <c r="CJ284" s="126">
        <f t="shared" si="304"/>
        <v>0</v>
      </c>
      <c r="CK284" s="126">
        <f t="shared" si="305"/>
        <v>0</v>
      </c>
      <c r="CL284" s="126">
        <f t="shared" si="306"/>
        <v>-978.76666666666665</v>
      </c>
      <c r="CM284" s="126">
        <f t="shared" si="307"/>
        <v>0</v>
      </c>
      <c r="CN284" s="126">
        <f t="shared" si="308"/>
        <v>0</v>
      </c>
      <c r="CO284" s="126">
        <f t="shared" si="309"/>
        <v>0</v>
      </c>
      <c r="CP284" s="126">
        <f t="shared" si="310"/>
        <v>0</v>
      </c>
      <c r="CQ284" s="126">
        <f t="shared" si="311"/>
        <v>-1174.52</v>
      </c>
      <c r="CR284" s="126">
        <f t="shared" si="312"/>
        <v>0</v>
      </c>
      <c r="CS284" s="126">
        <f t="shared" si="313"/>
        <v>0</v>
      </c>
      <c r="CT284" s="126">
        <f t="shared" si="314"/>
        <v>0</v>
      </c>
      <c r="CU284" s="126">
        <f t="shared" si="315"/>
        <v>0</v>
      </c>
      <c r="CV284" s="126">
        <f t="shared" si="316"/>
        <v>-1370.2733333333333</v>
      </c>
      <c r="CW284" s="126">
        <f t="shared" si="317"/>
        <v>0</v>
      </c>
      <c r="CX284" s="126">
        <f t="shared" si="318"/>
        <v>0</v>
      </c>
      <c r="CY284" s="126">
        <f t="shared" si="319"/>
        <v>0</v>
      </c>
      <c r="CZ284" s="126">
        <f t="shared" si="320"/>
        <v>0</v>
      </c>
      <c r="DA284" s="126">
        <f t="shared" si="321"/>
        <v>-1566.0266666666666</v>
      </c>
      <c r="DB284" s="126">
        <f t="shared" si="322"/>
        <v>0</v>
      </c>
      <c r="DC284" s="126">
        <f t="shared" si="323"/>
        <v>0</v>
      </c>
      <c r="DD284" s="126">
        <f t="shared" si="324"/>
        <v>0</v>
      </c>
      <c r="DE284" s="126">
        <f t="shared" si="325"/>
        <v>0</v>
      </c>
      <c r="DF284" s="126">
        <f t="shared" si="326"/>
        <v>-1761.78</v>
      </c>
      <c r="DG284" s="126">
        <f t="shared" si="327"/>
        <v>0</v>
      </c>
      <c r="DH284" s="126">
        <f t="shared" si="328"/>
        <v>0</v>
      </c>
      <c r="DI284" s="126">
        <f t="shared" si="329"/>
        <v>0</v>
      </c>
      <c r="DJ284" s="126">
        <f t="shared" si="330"/>
        <v>0</v>
      </c>
      <c r="DK284" s="126">
        <f t="shared" si="331"/>
        <v>-1957.5333333333333</v>
      </c>
      <c r="DL284" s="126">
        <f t="shared" si="332"/>
        <v>0</v>
      </c>
      <c r="DM284" s="126">
        <f t="shared" si="333"/>
        <v>0</v>
      </c>
      <c r="DN284" s="126">
        <f t="shared" si="334"/>
        <v>0</v>
      </c>
      <c r="DO284" s="126">
        <f t="shared" si="335"/>
        <v>0</v>
      </c>
      <c r="DP284" s="126">
        <f t="shared" si="336"/>
        <v>-2153.2866666666669</v>
      </c>
      <c r="DQ284" s="126">
        <f t="shared" si="337"/>
        <v>0</v>
      </c>
      <c r="DR284" s="126">
        <f t="shared" si="338"/>
        <v>0</v>
      </c>
      <c r="DS284" s="126">
        <f t="shared" si="339"/>
        <v>0</v>
      </c>
      <c r="DT284" s="126">
        <f t="shared" si="340"/>
        <v>0</v>
      </c>
      <c r="DU284" s="126">
        <f t="shared" si="341"/>
        <v>-2349.04</v>
      </c>
      <c r="DV284" s="126">
        <f t="shared" si="342"/>
        <v>0</v>
      </c>
      <c r="DW284" s="126">
        <f t="shared" si="343"/>
        <v>0</v>
      </c>
      <c r="DX284" s="119"/>
      <c r="EA284" s="127">
        <f>+BO284</f>
        <v>587.26</v>
      </c>
    </row>
    <row r="285" spans="1:131" customFormat="1" ht="15" customHeight="1" x14ac:dyDescent="0.2">
      <c r="A285" s="180" t="s">
        <v>641</v>
      </c>
      <c r="B285" s="180" t="s">
        <v>416</v>
      </c>
      <c r="C285" s="180" t="s">
        <v>640</v>
      </c>
      <c r="D285" s="180" t="s">
        <v>314</v>
      </c>
      <c r="E285" s="180">
        <v>1</v>
      </c>
      <c r="F285" s="180">
        <v>3984</v>
      </c>
      <c r="G285" s="179">
        <v>-3984</v>
      </c>
      <c r="H285" s="179">
        <v>-3984</v>
      </c>
      <c r="I285" s="153" t="s">
        <v>928</v>
      </c>
      <c r="J285" s="151" t="s">
        <v>86</v>
      </c>
      <c r="K285" s="151">
        <v>8.3333333333333329E-2</v>
      </c>
      <c r="L285" s="151">
        <v>8.3333333333333329E-2</v>
      </c>
      <c r="M285" s="151">
        <v>8.3333333333333329E-2</v>
      </c>
      <c r="N285" s="151">
        <v>8.3333333333333329E-2</v>
      </c>
      <c r="O285" s="151">
        <v>8.3333333333333329E-2</v>
      </c>
      <c r="P285" s="151">
        <v>8.3333333333333329E-2</v>
      </c>
      <c r="Q285" s="151">
        <v>8.3333333333333329E-2</v>
      </c>
      <c r="R285" s="151">
        <v>8.3333333333333329E-2</v>
      </c>
      <c r="S285" s="151">
        <v>8.3333333333333329E-2</v>
      </c>
      <c r="T285" s="151">
        <v>8.3333333333333329E-2</v>
      </c>
      <c r="U285" s="151">
        <v>8.3333333333333329E-2</v>
      </c>
      <c r="V285" s="151">
        <v>8.3333333333333329E-2</v>
      </c>
      <c r="W285" s="152">
        <v>1</v>
      </c>
      <c r="X285" s="157">
        <v>-332</v>
      </c>
      <c r="Y285" s="157">
        <v>-332</v>
      </c>
      <c r="Z285" s="157">
        <v>-332</v>
      </c>
      <c r="AA285" s="157">
        <v>-332</v>
      </c>
      <c r="AB285" s="157">
        <v>-332</v>
      </c>
      <c r="AC285" s="157">
        <v>-332</v>
      </c>
      <c r="AD285" s="157">
        <v>-332</v>
      </c>
      <c r="AE285" s="157">
        <v>-332</v>
      </c>
      <c r="AF285" s="157">
        <v>-332</v>
      </c>
      <c r="AG285" s="157">
        <v>-332</v>
      </c>
      <c r="AH285" s="157">
        <v>-332</v>
      </c>
      <c r="AI285" s="157">
        <v>-332</v>
      </c>
      <c r="AJ285" s="151">
        <v>1</v>
      </c>
      <c r="AK285" s="151"/>
      <c r="AL285" s="151"/>
      <c r="AM285" s="151"/>
      <c r="AN285" s="151"/>
      <c r="AO285" s="151"/>
      <c r="AP285" s="151"/>
      <c r="AQ285" s="151"/>
      <c r="AR285" s="151"/>
      <c r="AS285" s="152">
        <v>1</v>
      </c>
      <c r="AT285" s="159">
        <v>-3984</v>
      </c>
      <c r="AU285" s="159">
        <v>0</v>
      </c>
      <c r="AV285" s="159">
        <v>0</v>
      </c>
      <c r="AW285" s="159">
        <v>0</v>
      </c>
      <c r="AX285" s="159">
        <v>0</v>
      </c>
      <c r="AY285" s="159">
        <v>0</v>
      </c>
      <c r="AZ285" s="159">
        <v>0</v>
      </c>
      <c r="BA285" s="159">
        <v>0</v>
      </c>
      <c r="BB285" s="159">
        <v>0</v>
      </c>
      <c r="BC285" s="159">
        <v>-3984</v>
      </c>
      <c r="BD285" s="160">
        <v>-3984</v>
      </c>
      <c r="BE285" s="160">
        <v>0</v>
      </c>
      <c r="BF285" s="160">
        <v>0</v>
      </c>
      <c r="BG285" s="160">
        <v>0</v>
      </c>
      <c r="BH285" s="160">
        <v>0</v>
      </c>
      <c r="BI285" s="151">
        <v>60423000</v>
      </c>
      <c r="BJ285" s="122"/>
      <c r="BK285" s="145">
        <f>+IF('FEUILLE 1'!$BJ285="",SUMIFS('FEUILLE 2'!$P:$P,'FEUILLE 2'!$C:$C,"BLF",'FEUILLE 2'!$K:$K,'FEUILLE 1'!$J285),SUMIFS('FEUILLE 2'!$P:$P,'FEUILLE 2'!$C:$C,"BLF",'FEUILLE 2'!$K:$K,'FEUILLE 1'!$J285,'FEUILLE 2'!$B:$B,'FEUILLE 1'!$BJ285))</f>
        <v>626.01</v>
      </c>
      <c r="BL285" s="197">
        <f>+BK285+SUM(BY285:CD285)</f>
        <v>-369.99</v>
      </c>
      <c r="BM285" s="145">
        <v>-2209</v>
      </c>
      <c r="BN285" s="145"/>
      <c r="BO285" s="197">
        <f>-BZ285</f>
        <v>996</v>
      </c>
      <c r="BP285" s="126">
        <f t="shared" si="284"/>
        <v>-332</v>
      </c>
      <c r="BQ285" s="126">
        <f t="shared" si="285"/>
        <v>0</v>
      </c>
      <c r="BR285" s="126">
        <f t="shared" si="286"/>
        <v>0</v>
      </c>
      <c r="BS285" s="126">
        <f t="shared" si="287"/>
        <v>0</v>
      </c>
      <c r="BT285" s="126">
        <f t="shared" si="288"/>
        <v>0</v>
      </c>
      <c r="BU285" s="126">
        <f t="shared" si="289"/>
        <v>-664</v>
      </c>
      <c r="BV285" s="126">
        <f t="shared" si="290"/>
        <v>0</v>
      </c>
      <c r="BW285" s="126">
        <f t="shared" si="291"/>
        <v>0</v>
      </c>
      <c r="BX285" s="126">
        <f t="shared" si="292"/>
        <v>0</v>
      </c>
      <c r="BY285" s="126">
        <f t="shared" si="293"/>
        <v>0</v>
      </c>
      <c r="BZ285" s="126">
        <f t="shared" si="294"/>
        <v>-996</v>
      </c>
      <c r="CA285" s="126">
        <f t="shared" si="295"/>
        <v>0</v>
      </c>
      <c r="CB285" s="126">
        <f t="shared" si="296"/>
        <v>0</v>
      </c>
      <c r="CC285" s="126">
        <f t="shared" si="297"/>
        <v>0</v>
      </c>
      <c r="CD285" s="126">
        <f t="shared" si="298"/>
        <v>0</v>
      </c>
      <c r="CE285" s="126">
        <f t="shared" si="299"/>
        <v>-1328</v>
      </c>
      <c r="CF285" s="126">
        <f t="shared" si="300"/>
        <v>0</v>
      </c>
      <c r="CG285" s="126">
        <f t="shared" si="301"/>
        <v>0</v>
      </c>
      <c r="CH285" s="126">
        <f t="shared" si="302"/>
        <v>0</v>
      </c>
      <c r="CI285" s="126">
        <f t="shared" si="303"/>
        <v>0</v>
      </c>
      <c r="CJ285" s="126">
        <f t="shared" si="304"/>
        <v>-1660</v>
      </c>
      <c r="CK285" s="126">
        <f t="shared" si="305"/>
        <v>0</v>
      </c>
      <c r="CL285" s="126">
        <f t="shared" si="306"/>
        <v>0</v>
      </c>
      <c r="CM285" s="126">
        <f t="shared" si="307"/>
        <v>0</v>
      </c>
      <c r="CN285" s="126">
        <f t="shared" si="308"/>
        <v>0</v>
      </c>
      <c r="CO285" s="126">
        <f t="shared" si="309"/>
        <v>-1992</v>
      </c>
      <c r="CP285" s="126">
        <f t="shared" si="310"/>
        <v>0</v>
      </c>
      <c r="CQ285" s="126">
        <f t="shared" si="311"/>
        <v>0</v>
      </c>
      <c r="CR285" s="126">
        <f t="shared" si="312"/>
        <v>0</v>
      </c>
      <c r="CS285" s="126">
        <f t="shared" si="313"/>
        <v>0</v>
      </c>
      <c r="CT285" s="126">
        <f t="shared" si="314"/>
        <v>-2324</v>
      </c>
      <c r="CU285" s="126">
        <f t="shared" si="315"/>
        <v>0</v>
      </c>
      <c r="CV285" s="126">
        <f t="shared" si="316"/>
        <v>0</v>
      </c>
      <c r="CW285" s="126">
        <f t="shared" si="317"/>
        <v>0</v>
      </c>
      <c r="CX285" s="126">
        <f t="shared" si="318"/>
        <v>0</v>
      </c>
      <c r="CY285" s="126">
        <f t="shared" si="319"/>
        <v>-2656</v>
      </c>
      <c r="CZ285" s="126">
        <f t="shared" si="320"/>
        <v>0</v>
      </c>
      <c r="DA285" s="126">
        <f t="shared" si="321"/>
        <v>0</v>
      </c>
      <c r="DB285" s="126">
        <f t="shared" si="322"/>
        <v>0</v>
      </c>
      <c r="DC285" s="126">
        <f t="shared" si="323"/>
        <v>0</v>
      </c>
      <c r="DD285" s="126">
        <f t="shared" si="324"/>
        <v>-2988</v>
      </c>
      <c r="DE285" s="126">
        <f t="shared" si="325"/>
        <v>0</v>
      </c>
      <c r="DF285" s="126">
        <f t="shared" si="326"/>
        <v>0</v>
      </c>
      <c r="DG285" s="126">
        <f t="shared" si="327"/>
        <v>0</v>
      </c>
      <c r="DH285" s="126">
        <f t="shared" si="328"/>
        <v>0</v>
      </c>
      <c r="DI285" s="126">
        <f t="shared" si="329"/>
        <v>-3320</v>
      </c>
      <c r="DJ285" s="126">
        <f t="shared" si="330"/>
        <v>0</v>
      </c>
      <c r="DK285" s="126">
        <f t="shared" si="331"/>
        <v>0</v>
      </c>
      <c r="DL285" s="126">
        <f t="shared" si="332"/>
        <v>0</v>
      </c>
      <c r="DM285" s="126">
        <f t="shared" si="333"/>
        <v>0</v>
      </c>
      <c r="DN285" s="126">
        <f t="shared" si="334"/>
        <v>-3652</v>
      </c>
      <c r="DO285" s="126">
        <f t="shared" si="335"/>
        <v>0</v>
      </c>
      <c r="DP285" s="126">
        <f t="shared" si="336"/>
        <v>0</v>
      </c>
      <c r="DQ285" s="126">
        <f t="shared" si="337"/>
        <v>0</v>
      </c>
      <c r="DR285" s="126">
        <f t="shared" si="338"/>
        <v>0</v>
      </c>
      <c r="DS285" s="126">
        <f t="shared" si="339"/>
        <v>-3984</v>
      </c>
      <c r="DT285" s="126">
        <f t="shared" si="340"/>
        <v>0</v>
      </c>
      <c r="DU285" s="126">
        <f t="shared" si="341"/>
        <v>0</v>
      </c>
      <c r="DV285" s="126">
        <f t="shared" si="342"/>
        <v>0</v>
      </c>
      <c r="DW285" s="126">
        <f t="shared" si="343"/>
        <v>0</v>
      </c>
      <c r="DX285" s="119"/>
      <c r="DY285" s="126">
        <f>+BO285</f>
        <v>996</v>
      </c>
    </row>
    <row r="286" spans="1:131" customFormat="1" ht="15" customHeight="1" x14ac:dyDescent="0.2">
      <c r="A286" s="180" t="s">
        <v>642</v>
      </c>
      <c r="B286" s="180" t="s">
        <v>592</v>
      </c>
      <c r="C286" s="180"/>
      <c r="D286" s="180" t="s">
        <v>265</v>
      </c>
      <c r="E286" s="180">
        <v>1</v>
      </c>
      <c r="F286" s="180">
        <v>30000</v>
      </c>
      <c r="G286" s="179">
        <v>30000</v>
      </c>
      <c r="H286" s="179">
        <v>30000</v>
      </c>
      <c r="I286" s="153"/>
      <c r="J286" s="151" t="s">
        <v>143</v>
      </c>
      <c r="K286" s="151"/>
      <c r="L286" s="151"/>
      <c r="M286" s="151"/>
      <c r="N286" s="151"/>
      <c r="O286" s="151"/>
      <c r="P286" s="151"/>
      <c r="Q286" s="151"/>
      <c r="R286" s="151"/>
      <c r="S286" s="151"/>
      <c r="T286" s="151"/>
      <c r="U286" s="151"/>
      <c r="V286" s="151">
        <v>1</v>
      </c>
      <c r="W286" s="152">
        <v>1</v>
      </c>
      <c r="X286" s="157">
        <v>0</v>
      </c>
      <c r="Y286" s="157">
        <v>0</v>
      </c>
      <c r="Z286" s="157">
        <v>0</v>
      </c>
      <c r="AA286" s="157">
        <v>0</v>
      </c>
      <c r="AB286" s="157">
        <v>0</v>
      </c>
      <c r="AC286" s="157">
        <v>0</v>
      </c>
      <c r="AD286" s="157">
        <v>0</v>
      </c>
      <c r="AE286" s="157">
        <v>0</v>
      </c>
      <c r="AF286" s="157">
        <v>0</v>
      </c>
      <c r="AG286" s="157">
        <v>0</v>
      </c>
      <c r="AH286" s="157">
        <v>0</v>
      </c>
      <c r="AI286" s="157">
        <v>30000</v>
      </c>
      <c r="AJ286" s="151"/>
      <c r="AK286" s="151">
        <v>1</v>
      </c>
      <c r="AL286" s="151"/>
      <c r="AM286" s="151"/>
      <c r="AN286" s="151"/>
      <c r="AO286" s="151"/>
      <c r="AP286" s="151"/>
      <c r="AQ286" s="151"/>
      <c r="AR286" s="151"/>
      <c r="AS286" s="152">
        <v>1</v>
      </c>
      <c r="AT286" s="159">
        <v>0</v>
      </c>
      <c r="AU286" s="159">
        <v>30000</v>
      </c>
      <c r="AV286" s="159">
        <v>0</v>
      </c>
      <c r="AW286" s="159">
        <v>0</v>
      </c>
      <c r="AX286" s="159">
        <v>0</v>
      </c>
      <c r="AY286" s="159">
        <v>0</v>
      </c>
      <c r="AZ286" s="159">
        <v>0</v>
      </c>
      <c r="BA286" s="159">
        <v>0</v>
      </c>
      <c r="BB286" s="159">
        <v>0</v>
      </c>
      <c r="BC286" s="159">
        <v>30000</v>
      </c>
      <c r="BD286" s="160">
        <v>0</v>
      </c>
      <c r="BE286" s="160">
        <v>0</v>
      </c>
      <c r="BF286" s="160">
        <v>30000</v>
      </c>
      <c r="BG286" s="160">
        <v>0</v>
      </c>
      <c r="BH286" s="160">
        <v>0</v>
      </c>
      <c r="BI286" s="151">
        <v>70600000</v>
      </c>
      <c r="BJ286" s="122" t="s">
        <v>859</v>
      </c>
      <c r="BK286" s="122"/>
      <c r="BL286" s="145">
        <f t="shared" si="346"/>
        <v>0</v>
      </c>
      <c r="BM286" s="145"/>
      <c r="BN286" s="145"/>
      <c r="BO286" s="145">
        <f t="shared" si="283"/>
        <v>0</v>
      </c>
      <c r="BP286" s="126">
        <f t="shared" si="284"/>
        <v>0</v>
      </c>
      <c r="BQ286" s="126">
        <f t="shared" si="285"/>
        <v>0</v>
      </c>
      <c r="BR286" s="126">
        <f t="shared" si="286"/>
        <v>0</v>
      </c>
      <c r="BS286" s="126">
        <f t="shared" si="287"/>
        <v>0</v>
      </c>
      <c r="BT286" s="126">
        <f t="shared" si="288"/>
        <v>0</v>
      </c>
      <c r="BU286" s="126">
        <f t="shared" si="289"/>
        <v>0</v>
      </c>
      <c r="BV286" s="126">
        <f t="shared" si="290"/>
        <v>0</v>
      </c>
      <c r="BW286" s="126">
        <f t="shared" si="291"/>
        <v>0</v>
      </c>
      <c r="BX286" s="126">
        <f t="shared" si="292"/>
        <v>0</v>
      </c>
      <c r="BY286" s="126">
        <f t="shared" si="293"/>
        <v>0</v>
      </c>
      <c r="BZ286" s="126">
        <f t="shared" si="294"/>
        <v>0</v>
      </c>
      <c r="CA286" s="126">
        <f t="shared" si="295"/>
        <v>0</v>
      </c>
      <c r="CB286" s="126">
        <f t="shared" si="296"/>
        <v>0</v>
      </c>
      <c r="CC286" s="126">
        <f t="shared" si="297"/>
        <v>0</v>
      </c>
      <c r="CD286" s="126">
        <f t="shared" si="298"/>
        <v>0</v>
      </c>
      <c r="CE286" s="126">
        <f t="shared" si="299"/>
        <v>0</v>
      </c>
      <c r="CF286" s="126">
        <f t="shared" si="300"/>
        <v>0</v>
      </c>
      <c r="CG286" s="126">
        <f t="shared" si="301"/>
        <v>0</v>
      </c>
      <c r="CH286" s="126">
        <f t="shared" si="302"/>
        <v>0</v>
      </c>
      <c r="CI286" s="126">
        <f t="shared" si="303"/>
        <v>0</v>
      </c>
      <c r="CJ286" s="126">
        <f t="shared" si="304"/>
        <v>0</v>
      </c>
      <c r="CK286" s="126">
        <f t="shared" si="305"/>
        <v>0</v>
      </c>
      <c r="CL286" s="126">
        <f t="shared" si="306"/>
        <v>0</v>
      </c>
      <c r="CM286" s="126">
        <f t="shared" si="307"/>
        <v>0</v>
      </c>
      <c r="CN286" s="126">
        <f t="shared" si="308"/>
        <v>0</v>
      </c>
      <c r="CO286" s="126">
        <f t="shared" si="309"/>
        <v>0</v>
      </c>
      <c r="CP286" s="126">
        <f t="shared" si="310"/>
        <v>0</v>
      </c>
      <c r="CQ286" s="126">
        <f t="shared" si="311"/>
        <v>0</v>
      </c>
      <c r="CR286" s="126">
        <f t="shared" si="312"/>
        <v>0</v>
      </c>
      <c r="CS286" s="126">
        <f t="shared" si="313"/>
        <v>0</v>
      </c>
      <c r="CT286" s="126">
        <f t="shared" si="314"/>
        <v>0</v>
      </c>
      <c r="CU286" s="126">
        <f t="shared" si="315"/>
        <v>0</v>
      </c>
      <c r="CV286" s="126">
        <f t="shared" si="316"/>
        <v>0</v>
      </c>
      <c r="CW286" s="126">
        <f t="shared" si="317"/>
        <v>0</v>
      </c>
      <c r="CX286" s="126">
        <f t="shared" si="318"/>
        <v>0</v>
      </c>
      <c r="CY286" s="126">
        <f t="shared" si="319"/>
        <v>0</v>
      </c>
      <c r="CZ286" s="126">
        <f t="shared" si="320"/>
        <v>0</v>
      </c>
      <c r="DA286" s="126">
        <f t="shared" si="321"/>
        <v>0</v>
      </c>
      <c r="DB286" s="126">
        <f t="shared" si="322"/>
        <v>0</v>
      </c>
      <c r="DC286" s="126">
        <f t="shared" si="323"/>
        <v>0</v>
      </c>
      <c r="DD286" s="126">
        <f t="shared" si="324"/>
        <v>0</v>
      </c>
      <c r="DE286" s="126">
        <f t="shared" si="325"/>
        <v>0</v>
      </c>
      <c r="DF286" s="126">
        <f t="shared" si="326"/>
        <v>0</v>
      </c>
      <c r="DG286" s="126">
        <f t="shared" si="327"/>
        <v>0</v>
      </c>
      <c r="DH286" s="126">
        <f t="shared" si="328"/>
        <v>0</v>
      </c>
      <c r="DI286" s="126">
        <f t="shared" si="329"/>
        <v>0</v>
      </c>
      <c r="DJ286" s="126">
        <f t="shared" si="330"/>
        <v>0</v>
      </c>
      <c r="DK286" s="126">
        <f t="shared" si="331"/>
        <v>0</v>
      </c>
      <c r="DL286" s="126">
        <f t="shared" si="332"/>
        <v>0</v>
      </c>
      <c r="DM286" s="126">
        <f t="shared" si="333"/>
        <v>0</v>
      </c>
      <c r="DN286" s="126">
        <f t="shared" si="334"/>
        <v>0</v>
      </c>
      <c r="DO286" s="126">
        <f t="shared" si="335"/>
        <v>0</v>
      </c>
      <c r="DP286" s="126">
        <f t="shared" si="336"/>
        <v>0</v>
      </c>
      <c r="DQ286" s="126">
        <f t="shared" si="337"/>
        <v>0</v>
      </c>
      <c r="DR286" s="126">
        <f t="shared" si="338"/>
        <v>0</v>
      </c>
      <c r="DS286" s="126">
        <f t="shared" si="339"/>
        <v>0</v>
      </c>
      <c r="DT286" s="126">
        <f t="shared" si="340"/>
        <v>0</v>
      </c>
      <c r="DU286" s="126">
        <f t="shared" si="341"/>
        <v>30000</v>
      </c>
      <c r="DV286" s="126">
        <f t="shared" si="342"/>
        <v>0</v>
      </c>
      <c r="DW286" s="126">
        <f t="shared" si="343"/>
        <v>0</v>
      </c>
    </row>
    <row r="287" spans="1:131" customFormat="1" ht="15" customHeight="1" x14ac:dyDescent="0.2">
      <c r="A287" s="180" t="s">
        <v>643</v>
      </c>
      <c r="B287" s="180" t="s">
        <v>592</v>
      </c>
      <c r="C287" s="180"/>
      <c r="D287" s="180" t="s">
        <v>265</v>
      </c>
      <c r="E287" s="180">
        <v>1</v>
      </c>
      <c r="F287" s="180">
        <v>3000</v>
      </c>
      <c r="G287" s="179">
        <v>3000</v>
      </c>
      <c r="H287" s="179">
        <v>3000</v>
      </c>
      <c r="I287" s="153"/>
      <c r="J287" s="151" t="s">
        <v>143</v>
      </c>
      <c r="K287" s="151"/>
      <c r="L287" s="151"/>
      <c r="M287" s="151"/>
      <c r="N287" s="151"/>
      <c r="O287" s="151"/>
      <c r="P287" s="151"/>
      <c r="Q287" s="151"/>
      <c r="R287" s="151"/>
      <c r="S287" s="151"/>
      <c r="T287" s="151"/>
      <c r="U287" s="151"/>
      <c r="V287" s="151">
        <v>1</v>
      </c>
      <c r="W287" s="152">
        <v>1</v>
      </c>
      <c r="X287" s="157">
        <v>0</v>
      </c>
      <c r="Y287" s="157">
        <v>0</v>
      </c>
      <c r="Z287" s="157">
        <v>0</v>
      </c>
      <c r="AA287" s="157">
        <v>0</v>
      </c>
      <c r="AB287" s="157">
        <v>0</v>
      </c>
      <c r="AC287" s="157">
        <v>0</v>
      </c>
      <c r="AD287" s="157">
        <v>0</v>
      </c>
      <c r="AE287" s="157">
        <v>0</v>
      </c>
      <c r="AF287" s="157">
        <v>0</v>
      </c>
      <c r="AG287" s="157">
        <v>0</v>
      </c>
      <c r="AH287" s="157">
        <v>0</v>
      </c>
      <c r="AI287" s="157">
        <v>3000</v>
      </c>
      <c r="AJ287" s="151"/>
      <c r="AK287" s="151"/>
      <c r="AL287" s="151">
        <v>1</v>
      </c>
      <c r="AM287" s="151"/>
      <c r="AN287" s="151"/>
      <c r="AO287" s="151"/>
      <c r="AP287" s="151"/>
      <c r="AQ287" s="151"/>
      <c r="AR287" s="151"/>
      <c r="AS287" s="152">
        <v>1</v>
      </c>
      <c r="AT287" s="159">
        <v>0</v>
      </c>
      <c r="AU287" s="159">
        <v>0</v>
      </c>
      <c r="AV287" s="159">
        <v>3000</v>
      </c>
      <c r="AW287" s="159">
        <v>0</v>
      </c>
      <c r="AX287" s="159">
        <v>0</v>
      </c>
      <c r="AY287" s="159">
        <v>0</v>
      </c>
      <c r="AZ287" s="159">
        <v>0</v>
      </c>
      <c r="BA287" s="159">
        <v>0</v>
      </c>
      <c r="BB287" s="159">
        <v>0</v>
      </c>
      <c r="BC287" s="159">
        <v>3000</v>
      </c>
      <c r="BD287" s="160">
        <v>0</v>
      </c>
      <c r="BE287" s="160">
        <v>0</v>
      </c>
      <c r="BF287" s="160">
        <v>3000</v>
      </c>
      <c r="BG287" s="160">
        <v>0</v>
      </c>
      <c r="BH287" s="160">
        <v>0</v>
      </c>
      <c r="BI287" s="151">
        <v>70600000</v>
      </c>
      <c r="BJ287" s="122" t="s">
        <v>867</v>
      </c>
      <c r="BK287" s="122"/>
      <c r="BL287" s="145">
        <f t="shared" si="346"/>
        <v>0</v>
      </c>
      <c r="BM287" s="145"/>
      <c r="BN287" s="145"/>
      <c r="BO287" s="145">
        <f t="shared" si="283"/>
        <v>0</v>
      </c>
      <c r="BP287" s="126">
        <f t="shared" si="284"/>
        <v>0</v>
      </c>
      <c r="BQ287" s="126">
        <f t="shared" si="285"/>
        <v>0</v>
      </c>
      <c r="BR287" s="126">
        <f t="shared" si="286"/>
        <v>0</v>
      </c>
      <c r="BS287" s="126">
        <f t="shared" si="287"/>
        <v>0</v>
      </c>
      <c r="BT287" s="126">
        <f t="shared" si="288"/>
        <v>0</v>
      </c>
      <c r="BU287" s="126">
        <f t="shared" si="289"/>
        <v>0</v>
      </c>
      <c r="BV287" s="126">
        <f t="shared" si="290"/>
        <v>0</v>
      </c>
      <c r="BW287" s="126">
        <f t="shared" si="291"/>
        <v>0</v>
      </c>
      <c r="BX287" s="126">
        <f t="shared" si="292"/>
        <v>0</v>
      </c>
      <c r="BY287" s="126">
        <f t="shared" si="293"/>
        <v>0</v>
      </c>
      <c r="BZ287" s="126">
        <f t="shared" si="294"/>
        <v>0</v>
      </c>
      <c r="CA287" s="126">
        <f t="shared" si="295"/>
        <v>0</v>
      </c>
      <c r="CB287" s="126">
        <f t="shared" si="296"/>
        <v>0</v>
      </c>
      <c r="CC287" s="126">
        <f t="shared" si="297"/>
        <v>0</v>
      </c>
      <c r="CD287" s="126">
        <f t="shared" si="298"/>
        <v>0</v>
      </c>
      <c r="CE287" s="126">
        <f t="shared" si="299"/>
        <v>0</v>
      </c>
      <c r="CF287" s="126">
        <f t="shared" si="300"/>
        <v>0</v>
      </c>
      <c r="CG287" s="126">
        <f t="shared" si="301"/>
        <v>0</v>
      </c>
      <c r="CH287" s="126">
        <f t="shared" si="302"/>
        <v>0</v>
      </c>
      <c r="CI287" s="126">
        <f t="shared" si="303"/>
        <v>0</v>
      </c>
      <c r="CJ287" s="126">
        <f t="shared" si="304"/>
        <v>0</v>
      </c>
      <c r="CK287" s="126">
        <f t="shared" si="305"/>
        <v>0</v>
      </c>
      <c r="CL287" s="126">
        <f t="shared" si="306"/>
        <v>0</v>
      </c>
      <c r="CM287" s="126">
        <f t="shared" si="307"/>
        <v>0</v>
      </c>
      <c r="CN287" s="126">
        <f t="shared" si="308"/>
        <v>0</v>
      </c>
      <c r="CO287" s="126">
        <f t="shared" si="309"/>
        <v>0</v>
      </c>
      <c r="CP287" s="126">
        <f t="shared" si="310"/>
        <v>0</v>
      </c>
      <c r="CQ287" s="126">
        <f t="shared" si="311"/>
        <v>0</v>
      </c>
      <c r="CR287" s="126">
        <f t="shared" si="312"/>
        <v>0</v>
      </c>
      <c r="CS287" s="126">
        <f t="shared" si="313"/>
        <v>0</v>
      </c>
      <c r="CT287" s="126">
        <f t="shared" si="314"/>
        <v>0</v>
      </c>
      <c r="CU287" s="126">
        <f t="shared" si="315"/>
        <v>0</v>
      </c>
      <c r="CV287" s="126">
        <f t="shared" si="316"/>
        <v>0</v>
      </c>
      <c r="CW287" s="126">
        <f t="shared" si="317"/>
        <v>0</v>
      </c>
      <c r="CX287" s="126">
        <f t="shared" si="318"/>
        <v>0</v>
      </c>
      <c r="CY287" s="126">
        <f t="shared" si="319"/>
        <v>0</v>
      </c>
      <c r="CZ287" s="126">
        <f t="shared" si="320"/>
        <v>0</v>
      </c>
      <c r="DA287" s="126">
        <f t="shared" si="321"/>
        <v>0</v>
      </c>
      <c r="DB287" s="126">
        <f t="shared" si="322"/>
        <v>0</v>
      </c>
      <c r="DC287" s="126">
        <f t="shared" si="323"/>
        <v>0</v>
      </c>
      <c r="DD287" s="126">
        <f t="shared" si="324"/>
        <v>0</v>
      </c>
      <c r="DE287" s="126">
        <f t="shared" si="325"/>
        <v>0</v>
      </c>
      <c r="DF287" s="126">
        <f t="shared" si="326"/>
        <v>0</v>
      </c>
      <c r="DG287" s="126">
        <f t="shared" si="327"/>
        <v>0</v>
      </c>
      <c r="DH287" s="126">
        <f t="shared" si="328"/>
        <v>0</v>
      </c>
      <c r="DI287" s="126">
        <f t="shared" si="329"/>
        <v>0</v>
      </c>
      <c r="DJ287" s="126">
        <f t="shared" si="330"/>
        <v>0</v>
      </c>
      <c r="DK287" s="126">
        <f t="shared" si="331"/>
        <v>0</v>
      </c>
      <c r="DL287" s="126">
        <f t="shared" si="332"/>
        <v>0</v>
      </c>
      <c r="DM287" s="126">
        <f t="shared" si="333"/>
        <v>0</v>
      </c>
      <c r="DN287" s="126">
        <f t="shared" si="334"/>
        <v>0</v>
      </c>
      <c r="DO287" s="126">
        <f t="shared" si="335"/>
        <v>0</v>
      </c>
      <c r="DP287" s="126">
        <f t="shared" si="336"/>
        <v>0</v>
      </c>
      <c r="DQ287" s="126">
        <f t="shared" si="337"/>
        <v>0</v>
      </c>
      <c r="DR287" s="126">
        <f t="shared" si="338"/>
        <v>0</v>
      </c>
      <c r="DS287" s="126">
        <f t="shared" si="339"/>
        <v>0</v>
      </c>
      <c r="DT287" s="126">
        <f t="shared" si="340"/>
        <v>0</v>
      </c>
      <c r="DU287" s="126">
        <f t="shared" si="341"/>
        <v>3000</v>
      </c>
      <c r="DV287" s="126">
        <f t="shared" si="342"/>
        <v>0</v>
      </c>
      <c r="DW287" s="126">
        <f t="shared" si="343"/>
        <v>0</v>
      </c>
    </row>
    <row r="288" spans="1:131" customFormat="1" ht="15" customHeight="1" x14ac:dyDescent="0.2">
      <c r="A288" s="180" t="s">
        <v>644</v>
      </c>
      <c r="B288" s="180" t="s">
        <v>592</v>
      </c>
      <c r="C288" s="180"/>
      <c r="D288" s="180" t="s">
        <v>265</v>
      </c>
      <c r="E288" s="180">
        <v>1</v>
      </c>
      <c r="F288" s="180">
        <v>18000</v>
      </c>
      <c r="G288" s="179">
        <v>18000</v>
      </c>
      <c r="H288" s="179">
        <v>18000</v>
      </c>
      <c r="I288" s="153"/>
      <c r="J288" s="151" t="s">
        <v>143</v>
      </c>
      <c r="K288" s="151"/>
      <c r="L288" s="151"/>
      <c r="M288" s="151"/>
      <c r="N288" s="151"/>
      <c r="O288" s="151"/>
      <c r="P288" s="151"/>
      <c r="Q288" s="151"/>
      <c r="R288" s="151"/>
      <c r="S288" s="151"/>
      <c r="T288" s="151"/>
      <c r="U288" s="151"/>
      <c r="V288" s="151">
        <v>1</v>
      </c>
      <c r="W288" s="152">
        <v>1</v>
      </c>
      <c r="X288" s="157">
        <v>0</v>
      </c>
      <c r="Y288" s="157">
        <v>0</v>
      </c>
      <c r="Z288" s="157">
        <v>0</v>
      </c>
      <c r="AA288" s="157">
        <v>0</v>
      </c>
      <c r="AB288" s="157">
        <v>0</v>
      </c>
      <c r="AC288" s="157">
        <v>0</v>
      </c>
      <c r="AD288" s="157">
        <v>0</v>
      </c>
      <c r="AE288" s="157">
        <v>0</v>
      </c>
      <c r="AF288" s="157">
        <v>0</v>
      </c>
      <c r="AG288" s="157">
        <v>0</v>
      </c>
      <c r="AH288" s="157">
        <v>0</v>
      </c>
      <c r="AI288" s="157">
        <v>18000</v>
      </c>
      <c r="AJ288" s="151"/>
      <c r="AK288" s="151"/>
      <c r="AL288" s="151"/>
      <c r="AM288" s="151">
        <v>1</v>
      </c>
      <c r="AN288" s="151"/>
      <c r="AO288" s="151"/>
      <c r="AP288" s="151"/>
      <c r="AQ288" s="151"/>
      <c r="AR288" s="151"/>
      <c r="AS288" s="152">
        <v>1</v>
      </c>
      <c r="AT288" s="159">
        <v>0</v>
      </c>
      <c r="AU288" s="159">
        <v>0</v>
      </c>
      <c r="AV288" s="159">
        <v>0</v>
      </c>
      <c r="AW288" s="159">
        <v>18000</v>
      </c>
      <c r="AX288" s="159">
        <v>0</v>
      </c>
      <c r="AY288" s="159">
        <v>0</v>
      </c>
      <c r="AZ288" s="159">
        <v>0</v>
      </c>
      <c r="BA288" s="159">
        <v>0</v>
      </c>
      <c r="BB288" s="159">
        <v>0</v>
      </c>
      <c r="BC288" s="159">
        <v>18000</v>
      </c>
      <c r="BD288" s="160">
        <v>0</v>
      </c>
      <c r="BE288" s="160">
        <v>0</v>
      </c>
      <c r="BF288" s="160">
        <v>18000</v>
      </c>
      <c r="BG288" s="160">
        <v>0</v>
      </c>
      <c r="BH288" s="160">
        <v>0</v>
      </c>
      <c r="BI288" s="151">
        <v>70600000</v>
      </c>
      <c r="BJ288" s="122" t="s">
        <v>860</v>
      </c>
      <c r="BK288" s="122"/>
      <c r="BL288" s="145">
        <f t="shared" si="346"/>
        <v>0</v>
      </c>
      <c r="BM288" s="145"/>
      <c r="BN288" s="145"/>
      <c r="BO288" s="145">
        <f t="shared" si="283"/>
        <v>0</v>
      </c>
      <c r="BP288" s="126">
        <f t="shared" si="284"/>
        <v>0</v>
      </c>
      <c r="BQ288" s="126">
        <f t="shared" si="285"/>
        <v>0</v>
      </c>
      <c r="BR288" s="126">
        <f t="shared" si="286"/>
        <v>0</v>
      </c>
      <c r="BS288" s="126">
        <f t="shared" si="287"/>
        <v>0</v>
      </c>
      <c r="BT288" s="126">
        <f t="shared" si="288"/>
        <v>0</v>
      </c>
      <c r="BU288" s="126">
        <f t="shared" si="289"/>
        <v>0</v>
      </c>
      <c r="BV288" s="126">
        <f t="shared" si="290"/>
        <v>0</v>
      </c>
      <c r="BW288" s="126">
        <f t="shared" si="291"/>
        <v>0</v>
      </c>
      <c r="BX288" s="126">
        <f t="shared" si="292"/>
        <v>0</v>
      </c>
      <c r="BY288" s="126">
        <f t="shared" si="293"/>
        <v>0</v>
      </c>
      <c r="BZ288" s="126">
        <f t="shared" si="294"/>
        <v>0</v>
      </c>
      <c r="CA288" s="126">
        <f t="shared" si="295"/>
        <v>0</v>
      </c>
      <c r="CB288" s="126">
        <f t="shared" si="296"/>
        <v>0</v>
      </c>
      <c r="CC288" s="126">
        <f t="shared" si="297"/>
        <v>0</v>
      </c>
      <c r="CD288" s="126">
        <f t="shared" si="298"/>
        <v>0</v>
      </c>
      <c r="CE288" s="126">
        <f t="shared" si="299"/>
        <v>0</v>
      </c>
      <c r="CF288" s="126">
        <f t="shared" si="300"/>
        <v>0</v>
      </c>
      <c r="CG288" s="126">
        <f t="shared" si="301"/>
        <v>0</v>
      </c>
      <c r="CH288" s="126">
        <f t="shared" si="302"/>
        <v>0</v>
      </c>
      <c r="CI288" s="126">
        <f t="shared" si="303"/>
        <v>0</v>
      </c>
      <c r="CJ288" s="126">
        <f t="shared" si="304"/>
        <v>0</v>
      </c>
      <c r="CK288" s="126">
        <f t="shared" si="305"/>
        <v>0</v>
      </c>
      <c r="CL288" s="126">
        <f t="shared" si="306"/>
        <v>0</v>
      </c>
      <c r="CM288" s="126">
        <f t="shared" si="307"/>
        <v>0</v>
      </c>
      <c r="CN288" s="126">
        <f t="shared" si="308"/>
        <v>0</v>
      </c>
      <c r="CO288" s="126">
        <f t="shared" si="309"/>
        <v>0</v>
      </c>
      <c r="CP288" s="126">
        <f t="shared" si="310"/>
        <v>0</v>
      </c>
      <c r="CQ288" s="126">
        <f t="shared" si="311"/>
        <v>0</v>
      </c>
      <c r="CR288" s="126">
        <f t="shared" si="312"/>
        <v>0</v>
      </c>
      <c r="CS288" s="126">
        <f t="shared" si="313"/>
        <v>0</v>
      </c>
      <c r="CT288" s="126">
        <f t="shared" si="314"/>
        <v>0</v>
      </c>
      <c r="CU288" s="126">
        <f t="shared" si="315"/>
        <v>0</v>
      </c>
      <c r="CV288" s="126">
        <f t="shared" si="316"/>
        <v>0</v>
      </c>
      <c r="CW288" s="126">
        <f t="shared" si="317"/>
        <v>0</v>
      </c>
      <c r="CX288" s="126">
        <f t="shared" si="318"/>
        <v>0</v>
      </c>
      <c r="CY288" s="126">
        <f t="shared" si="319"/>
        <v>0</v>
      </c>
      <c r="CZ288" s="126">
        <f t="shared" si="320"/>
        <v>0</v>
      </c>
      <c r="DA288" s="126">
        <f t="shared" si="321"/>
        <v>0</v>
      </c>
      <c r="DB288" s="126">
        <f t="shared" si="322"/>
        <v>0</v>
      </c>
      <c r="DC288" s="126">
        <f t="shared" si="323"/>
        <v>0</v>
      </c>
      <c r="DD288" s="126">
        <f t="shared" si="324"/>
        <v>0</v>
      </c>
      <c r="DE288" s="126">
        <f t="shared" si="325"/>
        <v>0</v>
      </c>
      <c r="DF288" s="126">
        <f t="shared" si="326"/>
        <v>0</v>
      </c>
      <c r="DG288" s="126">
        <f t="shared" si="327"/>
        <v>0</v>
      </c>
      <c r="DH288" s="126">
        <f t="shared" si="328"/>
        <v>0</v>
      </c>
      <c r="DI288" s="126">
        <f t="shared" si="329"/>
        <v>0</v>
      </c>
      <c r="DJ288" s="126">
        <f t="shared" si="330"/>
        <v>0</v>
      </c>
      <c r="DK288" s="126">
        <f t="shared" si="331"/>
        <v>0</v>
      </c>
      <c r="DL288" s="126">
        <f t="shared" si="332"/>
        <v>0</v>
      </c>
      <c r="DM288" s="126">
        <f t="shared" si="333"/>
        <v>0</v>
      </c>
      <c r="DN288" s="126">
        <f t="shared" si="334"/>
        <v>0</v>
      </c>
      <c r="DO288" s="126">
        <f t="shared" si="335"/>
        <v>0</v>
      </c>
      <c r="DP288" s="126">
        <f t="shared" si="336"/>
        <v>0</v>
      </c>
      <c r="DQ288" s="126">
        <f t="shared" si="337"/>
        <v>0</v>
      </c>
      <c r="DR288" s="126">
        <f t="shared" si="338"/>
        <v>0</v>
      </c>
      <c r="DS288" s="126">
        <f t="shared" si="339"/>
        <v>0</v>
      </c>
      <c r="DT288" s="126">
        <f t="shared" si="340"/>
        <v>0</v>
      </c>
      <c r="DU288" s="126">
        <f t="shared" si="341"/>
        <v>18000</v>
      </c>
      <c r="DV288" s="126">
        <f t="shared" si="342"/>
        <v>0</v>
      </c>
      <c r="DW288" s="126">
        <f t="shared" si="343"/>
        <v>0</v>
      </c>
    </row>
    <row r="289" spans="1:131" customFormat="1" ht="15" customHeight="1" x14ac:dyDescent="0.2">
      <c r="A289" s="180" t="s">
        <v>645</v>
      </c>
      <c r="B289" s="180" t="s">
        <v>592</v>
      </c>
      <c r="C289" s="180"/>
      <c r="D289" s="180" t="s">
        <v>265</v>
      </c>
      <c r="E289" s="180">
        <v>1</v>
      </c>
      <c r="F289" s="180">
        <v>3000</v>
      </c>
      <c r="G289" s="179">
        <v>3000</v>
      </c>
      <c r="H289" s="179">
        <v>3000</v>
      </c>
      <c r="I289" s="153"/>
      <c r="J289" s="151" t="s">
        <v>143</v>
      </c>
      <c r="K289" s="151"/>
      <c r="L289" s="151"/>
      <c r="M289" s="151"/>
      <c r="N289" s="151"/>
      <c r="O289" s="151"/>
      <c r="P289" s="151"/>
      <c r="Q289" s="151"/>
      <c r="R289" s="151"/>
      <c r="S289" s="151"/>
      <c r="T289" s="151"/>
      <c r="U289" s="151"/>
      <c r="V289" s="151">
        <v>1</v>
      </c>
      <c r="W289" s="152">
        <v>1</v>
      </c>
      <c r="X289" s="157">
        <v>0</v>
      </c>
      <c r="Y289" s="157">
        <v>0</v>
      </c>
      <c r="Z289" s="157">
        <v>0</v>
      </c>
      <c r="AA289" s="157">
        <v>0</v>
      </c>
      <c r="AB289" s="157">
        <v>0</v>
      </c>
      <c r="AC289" s="157">
        <v>0</v>
      </c>
      <c r="AD289" s="157">
        <v>0</v>
      </c>
      <c r="AE289" s="157">
        <v>0</v>
      </c>
      <c r="AF289" s="157">
        <v>0</v>
      </c>
      <c r="AG289" s="157">
        <v>0</v>
      </c>
      <c r="AH289" s="157">
        <v>0</v>
      </c>
      <c r="AI289" s="157">
        <v>3000</v>
      </c>
      <c r="AJ289" s="151"/>
      <c r="AK289" s="151"/>
      <c r="AL289" s="151"/>
      <c r="AM289" s="151"/>
      <c r="AN289" s="151">
        <v>1</v>
      </c>
      <c r="AO289" s="151"/>
      <c r="AP289" s="151"/>
      <c r="AQ289" s="151"/>
      <c r="AR289" s="151"/>
      <c r="AS289" s="152">
        <v>1</v>
      </c>
      <c r="AT289" s="159">
        <v>0</v>
      </c>
      <c r="AU289" s="159">
        <v>0</v>
      </c>
      <c r="AV289" s="159">
        <v>0</v>
      </c>
      <c r="AW289" s="159">
        <v>0</v>
      </c>
      <c r="AX289" s="159">
        <v>3000</v>
      </c>
      <c r="AY289" s="159">
        <v>0</v>
      </c>
      <c r="AZ289" s="159">
        <v>0</v>
      </c>
      <c r="BA289" s="159">
        <v>0</v>
      </c>
      <c r="BB289" s="159">
        <v>0</v>
      </c>
      <c r="BC289" s="159">
        <v>3000</v>
      </c>
      <c r="BD289" s="160">
        <v>0</v>
      </c>
      <c r="BE289" s="160">
        <v>0</v>
      </c>
      <c r="BF289" s="160">
        <v>3000</v>
      </c>
      <c r="BG289" s="160">
        <v>0</v>
      </c>
      <c r="BH289" s="160">
        <v>0</v>
      </c>
      <c r="BI289" s="151">
        <v>70600000</v>
      </c>
      <c r="BJ289" s="122" t="s">
        <v>868</v>
      </c>
      <c r="BK289" s="122"/>
      <c r="BL289" s="145">
        <f t="shared" si="346"/>
        <v>0</v>
      </c>
      <c r="BM289" s="145"/>
      <c r="BN289" s="145"/>
      <c r="BO289" s="145">
        <f t="shared" si="283"/>
        <v>0</v>
      </c>
      <c r="BP289" s="126">
        <f t="shared" si="284"/>
        <v>0</v>
      </c>
      <c r="BQ289" s="126">
        <f t="shared" si="285"/>
        <v>0</v>
      </c>
      <c r="BR289" s="126">
        <f t="shared" si="286"/>
        <v>0</v>
      </c>
      <c r="BS289" s="126">
        <f t="shared" si="287"/>
        <v>0</v>
      </c>
      <c r="BT289" s="126">
        <f t="shared" si="288"/>
        <v>0</v>
      </c>
      <c r="BU289" s="126">
        <f t="shared" si="289"/>
        <v>0</v>
      </c>
      <c r="BV289" s="126">
        <f t="shared" si="290"/>
        <v>0</v>
      </c>
      <c r="BW289" s="126">
        <f t="shared" si="291"/>
        <v>0</v>
      </c>
      <c r="BX289" s="126">
        <f t="shared" si="292"/>
        <v>0</v>
      </c>
      <c r="BY289" s="126">
        <f t="shared" si="293"/>
        <v>0</v>
      </c>
      <c r="BZ289" s="126">
        <f t="shared" si="294"/>
        <v>0</v>
      </c>
      <c r="CA289" s="126">
        <f t="shared" si="295"/>
        <v>0</v>
      </c>
      <c r="CB289" s="126">
        <f t="shared" si="296"/>
        <v>0</v>
      </c>
      <c r="CC289" s="126">
        <f t="shared" si="297"/>
        <v>0</v>
      </c>
      <c r="CD289" s="126">
        <f t="shared" si="298"/>
        <v>0</v>
      </c>
      <c r="CE289" s="126">
        <f t="shared" si="299"/>
        <v>0</v>
      </c>
      <c r="CF289" s="126">
        <f t="shared" si="300"/>
        <v>0</v>
      </c>
      <c r="CG289" s="126">
        <f t="shared" si="301"/>
        <v>0</v>
      </c>
      <c r="CH289" s="126">
        <f t="shared" si="302"/>
        <v>0</v>
      </c>
      <c r="CI289" s="126">
        <f t="shared" si="303"/>
        <v>0</v>
      </c>
      <c r="CJ289" s="126">
        <f t="shared" si="304"/>
        <v>0</v>
      </c>
      <c r="CK289" s="126">
        <f t="shared" si="305"/>
        <v>0</v>
      </c>
      <c r="CL289" s="126">
        <f t="shared" si="306"/>
        <v>0</v>
      </c>
      <c r="CM289" s="126">
        <f t="shared" si="307"/>
        <v>0</v>
      </c>
      <c r="CN289" s="126">
        <f t="shared" si="308"/>
        <v>0</v>
      </c>
      <c r="CO289" s="126">
        <f t="shared" si="309"/>
        <v>0</v>
      </c>
      <c r="CP289" s="126">
        <f t="shared" si="310"/>
        <v>0</v>
      </c>
      <c r="CQ289" s="126">
        <f t="shared" si="311"/>
        <v>0</v>
      </c>
      <c r="CR289" s="126">
        <f t="shared" si="312"/>
        <v>0</v>
      </c>
      <c r="CS289" s="126">
        <f t="shared" si="313"/>
        <v>0</v>
      </c>
      <c r="CT289" s="126">
        <f t="shared" si="314"/>
        <v>0</v>
      </c>
      <c r="CU289" s="126">
        <f t="shared" si="315"/>
        <v>0</v>
      </c>
      <c r="CV289" s="126">
        <f t="shared" si="316"/>
        <v>0</v>
      </c>
      <c r="CW289" s="126">
        <f t="shared" si="317"/>
        <v>0</v>
      </c>
      <c r="CX289" s="126">
        <f t="shared" si="318"/>
        <v>0</v>
      </c>
      <c r="CY289" s="126">
        <f t="shared" si="319"/>
        <v>0</v>
      </c>
      <c r="CZ289" s="126">
        <f t="shared" si="320"/>
        <v>0</v>
      </c>
      <c r="DA289" s="126">
        <f t="shared" si="321"/>
        <v>0</v>
      </c>
      <c r="DB289" s="126">
        <f t="shared" si="322"/>
        <v>0</v>
      </c>
      <c r="DC289" s="126">
        <f t="shared" si="323"/>
        <v>0</v>
      </c>
      <c r="DD289" s="126">
        <f t="shared" si="324"/>
        <v>0</v>
      </c>
      <c r="DE289" s="126">
        <f t="shared" si="325"/>
        <v>0</v>
      </c>
      <c r="DF289" s="126">
        <f t="shared" si="326"/>
        <v>0</v>
      </c>
      <c r="DG289" s="126">
        <f t="shared" si="327"/>
        <v>0</v>
      </c>
      <c r="DH289" s="126">
        <f t="shared" si="328"/>
        <v>0</v>
      </c>
      <c r="DI289" s="126">
        <f t="shared" si="329"/>
        <v>0</v>
      </c>
      <c r="DJ289" s="126">
        <f t="shared" si="330"/>
        <v>0</v>
      </c>
      <c r="DK289" s="126">
        <f t="shared" si="331"/>
        <v>0</v>
      </c>
      <c r="DL289" s="126">
        <f t="shared" si="332"/>
        <v>0</v>
      </c>
      <c r="DM289" s="126">
        <f t="shared" si="333"/>
        <v>0</v>
      </c>
      <c r="DN289" s="126">
        <f t="shared" si="334"/>
        <v>0</v>
      </c>
      <c r="DO289" s="126">
        <f t="shared" si="335"/>
        <v>0</v>
      </c>
      <c r="DP289" s="126">
        <f t="shared" si="336"/>
        <v>0</v>
      </c>
      <c r="DQ289" s="126">
        <f t="shared" si="337"/>
        <v>0</v>
      </c>
      <c r="DR289" s="126">
        <f t="shared" si="338"/>
        <v>0</v>
      </c>
      <c r="DS289" s="126">
        <f t="shared" si="339"/>
        <v>0</v>
      </c>
      <c r="DT289" s="126">
        <f t="shared" si="340"/>
        <v>0</v>
      </c>
      <c r="DU289" s="126">
        <f t="shared" si="341"/>
        <v>3000</v>
      </c>
      <c r="DV289" s="126">
        <f t="shared" si="342"/>
        <v>0</v>
      </c>
      <c r="DW289" s="126">
        <f t="shared" si="343"/>
        <v>0</v>
      </c>
    </row>
    <row r="290" spans="1:131" customFormat="1" x14ac:dyDescent="0.2">
      <c r="A290" s="180" t="s">
        <v>646</v>
      </c>
      <c r="B290" s="180" t="s">
        <v>416</v>
      </c>
      <c r="C290" s="180"/>
      <c r="D290" s="180" t="s">
        <v>265</v>
      </c>
      <c r="E290" s="180">
        <v>1</v>
      </c>
      <c r="F290" s="180">
        <v>4500</v>
      </c>
      <c r="G290" s="179">
        <v>-4500</v>
      </c>
      <c r="H290" s="179">
        <v>-4500</v>
      </c>
      <c r="I290" s="153"/>
      <c r="J290" s="151" t="s">
        <v>956</v>
      </c>
      <c r="K290" s="151">
        <v>8.3333333333333329E-2</v>
      </c>
      <c r="L290" s="151">
        <v>8.3333333333333329E-2</v>
      </c>
      <c r="M290" s="151">
        <v>8.3333333333333329E-2</v>
      </c>
      <c r="N290" s="151">
        <v>8.3333333333333329E-2</v>
      </c>
      <c r="O290" s="151">
        <v>8.3333333333333329E-2</v>
      </c>
      <c r="P290" s="151">
        <v>8.3333333333333329E-2</v>
      </c>
      <c r="Q290" s="151">
        <v>8.3333333333333329E-2</v>
      </c>
      <c r="R290" s="151">
        <v>8.3333333333333329E-2</v>
      </c>
      <c r="S290" s="151">
        <v>8.3333333333333329E-2</v>
      </c>
      <c r="T290" s="151">
        <v>8.3333333333333329E-2</v>
      </c>
      <c r="U290" s="151">
        <v>8.3333333333333329E-2</v>
      </c>
      <c r="V290" s="151">
        <v>8.3333333333333329E-2</v>
      </c>
      <c r="W290" s="152">
        <v>1</v>
      </c>
      <c r="X290" s="157">
        <v>-375</v>
      </c>
      <c r="Y290" s="157">
        <v>-375</v>
      </c>
      <c r="Z290" s="157">
        <v>-375</v>
      </c>
      <c r="AA290" s="157">
        <v>-375</v>
      </c>
      <c r="AB290" s="157">
        <v>-375</v>
      </c>
      <c r="AC290" s="157">
        <v>-375</v>
      </c>
      <c r="AD290" s="157">
        <v>-375</v>
      </c>
      <c r="AE290" s="157">
        <v>-375</v>
      </c>
      <c r="AF290" s="157">
        <v>-375</v>
      </c>
      <c r="AG290" s="157">
        <v>-375</v>
      </c>
      <c r="AH290" s="157">
        <v>-375</v>
      </c>
      <c r="AI290" s="157">
        <v>-375</v>
      </c>
      <c r="AJ290" s="151">
        <v>1</v>
      </c>
      <c r="AK290" s="151"/>
      <c r="AL290" s="151"/>
      <c r="AM290" s="151"/>
      <c r="AN290" s="151"/>
      <c r="AO290" s="151"/>
      <c r="AP290" s="151"/>
      <c r="AQ290" s="151"/>
      <c r="AR290" s="151"/>
      <c r="AS290" s="152">
        <v>1</v>
      </c>
      <c r="AT290" s="159">
        <v>-4500</v>
      </c>
      <c r="AU290" s="159">
        <v>0</v>
      </c>
      <c r="AV290" s="159">
        <v>0</v>
      </c>
      <c r="AW290" s="159">
        <v>0</v>
      </c>
      <c r="AX290" s="159">
        <v>0</v>
      </c>
      <c r="AY290" s="159">
        <v>0</v>
      </c>
      <c r="AZ290" s="159">
        <v>0</v>
      </c>
      <c r="BA290" s="159">
        <v>0</v>
      </c>
      <c r="BB290" s="159">
        <v>0</v>
      </c>
      <c r="BC290" s="159">
        <v>-4500</v>
      </c>
      <c r="BD290" s="160">
        <v>-4500</v>
      </c>
      <c r="BE290" s="160">
        <v>0</v>
      </c>
      <c r="BF290" s="160">
        <v>0</v>
      </c>
      <c r="BG290" s="160">
        <v>0</v>
      </c>
      <c r="BH290" s="160">
        <v>0</v>
      </c>
      <c r="BI290" s="151">
        <v>60423000</v>
      </c>
      <c r="BJ290" s="122"/>
      <c r="BK290" s="145">
        <f>+IF('FEUILLE 1'!$BJ290="",SUMIFS('FEUILLE 2'!$P:$P,'FEUILLE 2'!$C:$C,"BLF",'FEUILLE 2'!$K:$K,'FEUILLE 1'!$J290),SUMIFS('FEUILLE 2'!$P:$P,'FEUILLE 2'!$C:$C,"BLF",'FEUILLE 2'!$K:$K,'FEUILLE 1'!$J290,'FEUILLE 2'!$B:$B,'FEUILLE 1'!$BJ290))</f>
        <v>1901.0350000000001</v>
      </c>
      <c r="BL290" s="145">
        <f>+BK290+SUM(BY290:CD290)</f>
        <v>776.03500000000008</v>
      </c>
      <c r="BM290" s="145">
        <v>-1901</v>
      </c>
      <c r="BN290" s="145"/>
      <c r="BO290" s="147"/>
      <c r="BP290" s="126">
        <f t="shared" si="284"/>
        <v>-375</v>
      </c>
      <c r="BQ290" s="126">
        <f t="shared" si="285"/>
        <v>0</v>
      </c>
      <c r="BR290" s="126">
        <f t="shared" si="286"/>
        <v>0</v>
      </c>
      <c r="BS290" s="126">
        <f t="shared" si="287"/>
        <v>0</v>
      </c>
      <c r="BT290" s="126">
        <f t="shared" si="288"/>
        <v>0</v>
      </c>
      <c r="BU290" s="126">
        <f t="shared" si="289"/>
        <v>-750</v>
      </c>
      <c r="BV290" s="126">
        <f t="shared" si="290"/>
        <v>0</v>
      </c>
      <c r="BW290" s="126">
        <f t="shared" si="291"/>
        <v>0</v>
      </c>
      <c r="BX290" s="126">
        <f t="shared" si="292"/>
        <v>0</v>
      </c>
      <c r="BY290" s="126">
        <f t="shared" si="293"/>
        <v>0</v>
      </c>
      <c r="BZ290" s="126">
        <f t="shared" si="294"/>
        <v>-1125</v>
      </c>
      <c r="CA290" s="126">
        <f t="shared" si="295"/>
        <v>0</v>
      </c>
      <c r="CB290" s="126">
        <f t="shared" si="296"/>
        <v>0</v>
      </c>
      <c r="CC290" s="126">
        <f t="shared" si="297"/>
        <v>0</v>
      </c>
      <c r="CD290" s="126">
        <f t="shared" si="298"/>
        <v>0</v>
      </c>
      <c r="CE290" s="126">
        <f t="shared" si="299"/>
        <v>-1500</v>
      </c>
      <c r="CF290" s="126">
        <f t="shared" si="300"/>
        <v>0</v>
      </c>
      <c r="CG290" s="126">
        <f t="shared" si="301"/>
        <v>0</v>
      </c>
      <c r="CH290" s="126">
        <f t="shared" si="302"/>
        <v>0</v>
      </c>
      <c r="CI290" s="126">
        <f t="shared" si="303"/>
        <v>0</v>
      </c>
      <c r="CJ290" s="126">
        <f t="shared" si="304"/>
        <v>-1875</v>
      </c>
      <c r="CK290" s="126">
        <f t="shared" si="305"/>
        <v>0</v>
      </c>
      <c r="CL290" s="126">
        <f t="shared" si="306"/>
        <v>0</v>
      </c>
      <c r="CM290" s="126">
        <f t="shared" si="307"/>
        <v>0</v>
      </c>
      <c r="CN290" s="126">
        <f t="shared" si="308"/>
        <v>0</v>
      </c>
      <c r="CO290" s="126">
        <f t="shared" si="309"/>
        <v>-2250</v>
      </c>
      <c r="CP290" s="126">
        <f t="shared" si="310"/>
        <v>0</v>
      </c>
      <c r="CQ290" s="126">
        <f t="shared" si="311"/>
        <v>0</v>
      </c>
      <c r="CR290" s="126">
        <f t="shared" si="312"/>
        <v>0</v>
      </c>
      <c r="CS290" s="126">
        <f t="shared" si="313"/>
        <v>0</v>
      </c>
      <c r="CT290" s="126">
        <f t="shared" si="314"/>
        <v>-2625</v>
      </c>
      <c r="CU290" s="126">
        <f t="shared" si="315"/>
        <v>0</v>
      </c>
      <c r="CV290" s="126">
        <f t="shared" si="316"/>
        <v>0</v>
      </c>
      <c r="CW290" s="126">
        <f t="shared" si="317"/>
        <v>0</v>
      </c>
      <c r="CX290" s="126">
        <f t="shared" si="318"/>
        <v>0</v>
      </c>
      <c r="CY290" s="126">
        <f t="shared" si="319"/>
        <v>-3000</v>
      </c>
      <c r="CZ290" s="126">
        <f t="shared" si="320"/>
        <v>0</v>
      </c>
      <c r="DA290" s="126">
        <f t="shared" si="321"/>
        <v>0</v>
      </c>
      <c r="DB290" s="126">
        <f t="shared" si="322"/>
        <v>0</v>
      </c>
      <c r="DC290" s="126">
        <f t="shared" si="323"/>
        <v>0</v>
      </c>
      <c r="DD290" s="126">
        <f t="shared" si="324"/>
        <v>-3375</v>
      </c>
      <c r="DE290" s="126">
        <f t="shared" si="325"/>
        <v>0</v>
      </c>
      <c r="DF290" s="126">
        <f t="shared" si="326"/>
        <v>0</v>
      </c>
      <c r="DG290" s="126">
        <f t="shared" si="327"/>
        <v>0</v>
      </c>
      <c r="DH290" s="126">
        <f t="shared" si="328"/>
        <v>0</v>
      </c>
      <c r="DI290" s="126">
        <f t="shared" si="329"/>
        <v>-3750</v>
      </c>
      <c r="DJ290" s="126">
        <f t="shared" si="330"/>
        <v>0</v>
      </c>
      <c r="DK290" s="126">
        <f t="shared" si="331"/>
        <v>0</v>
      </c>
      <c r="DL290" s="126">
        <f t="shared" si="332"/>
        <v>0</v>
      </c>
      <c r="DM290" s="126">
        <f t="shared" si="333"/>
        <v>0</v>
      </c>
      <c r="DN290" s="126">
        <f t="shared" si="334"/>
        <v>-4125</v>
      </c>
      <c r="DO290" s="126">
        <f t="shared" si="335"/>
        <v>0</v>
      </c>
      <c r="DP290" s="126">
        <f t="shared" si="336"/>
        <v>0</v>
      </c>
      <c r="DQ290" s="126">
        <f t="shared" si="337"/>
        <v>0</v>
      </c>
      <c r="DR290" s="126">
        <f t="shared" si="338"/>
        <v>0</v>
      </c>
      <c r="DS290" s="126">
        <f t="shared" si="339"/>
        <v>-4500</v>
      </c>
      <c r="DT290" s="126">
        <f t="shared" si="340"/>
        <v>0</v>
      </c>
      <c r="DU290" s="126">
        <f t="shared" si="341"/>
        <v>0</v>
      </c>
      <c r="DV290" s="126">
        <f t="shared" si="342"/>
        <v>0</v>
      </c>
      <c r="DW290" s="126">
        <f t="shared" si="343"/>
        <v>0</v>
      </c>
      <c r="DX290" s="119"/>
    </row>
    <row r="291" spans="1:131" customFormat="1" ht="15" customHeight="1" x14ac:dyDescent="0.2">
      <c r="A291" s="180" t="s">
        <v>647</v>
      </c>
      <c r="B291" s="180" t="s">
        <v>416</v>
      </c>
      <c r="C291" s="180" t="s">
        <v>634</v>
      </c>
      <c r="D291" s="180" t="s">
        <v>314</v>
      </c>
      <c r="E291" s="180">
        <v>4</v>
      </c>
      <c r="F291" s="180">
        <v>900</v>
      </c>
      <c r="G291" s="179">
        <v>-3600</v>
      </c>
      <c r="H291" s="179">
        <v>-3600</v>
      </c>
      <c r="I291" s="153"/>
      <c r="J291" s="151" t="s">
        <v>65</v>
      </c>
      <c r="K291" s="151">
        <v>8.3333333333333329E-2</v>
      </c>
      <c r="L291" s="151">
        <v>8.3333333333333329E-2</v>
      </c>
      <c r="M291" s="151">
        <v>8.3333333333333329E-2</v>
      </c>
      <c r="N291" s="151">
        <v>8.3333333333333329E-2</v>
      </c>
      <c r="O291" s="151">
        <v>8.3333333333333329E-2</v>
      </c>
      <c r="P291" s="151">
        <v>8.3333333333333329E-2</v>
      </c>
      <c r="Q291" s="151">
        <v>8.3333333333333329E-2</v>
      </c>
      <c r="R291" s="151">
        <v>8.3333333333333329E-2</v>
      </c>
      <c r="S291" s="151">
        <v>8.3333333333333329E-2</v>
      </c>
      <c r="T291" s="151">
        <v>8.3333333333333329E-2</v>
      </c>
      <c r="U291" s="151">
        <v>8.3333333333333329E-2</v>
      </c>
      <c r="V291" s="151">
        <v>8.3333333333333329E-2</v>
      </c>
      <c r="W291" s="152">
        <v>1</v>
      </c>
      <c r="X291" s="157">
        <v>-300</v>
      </c>
      <c r="Y291" s="157">
        <v>-300</v>
      </c>
      <c r="Z291" s="157">
        <v>-300</v>
      </c>
      <c r="AA291" s="157">
        <v>-300</v>
      </c>
      <c r="AB291" s="157">
        <v>-300</v>
      </c>
      <c r="AC291" s="157">
        <v>-300</v>
      </c>
      <c r="AD291" s="157">
        <v>-300</v>
      </c>
      <c r="AE291" s="157">
        <v>-300</v>
      </c>
      <c r="AF291" s="157">
        <v>-300</v>
      </c>
      <c r="AG291" s="157">
        <v>-300</v>
      </c>
      <c r="AH291" s="157">
        <v>-300</v>
      </c>
      <c r="AI291" s="157">
        <v>-300</v>
      </c>
      <c r="AJ291" s="151">
        <v>1</v>
      </c>
      <c r="AK291" s="151"/>
      <c r="AL291" s="151"/>
      <c r="AM291" s="151"/>
      <c r="AN291" s="151"/>
      <c r="AO291" s="151"/>
      <c r="AP291" s="151"/>
      <c r="AQ291" s="151"/>
      <c r="AR291" s="151"/>
      <c r="AS291" s="152">
        <v>1</v>
      </c>
      <c r="AT291" s="159">
        <v>-3600</v>
      </c>
      <c r="AU291" s="159">
        <v>0</v>
      </c>
      <c r="AV291" s="159">
        <v>0</v>
      </c>
      <c r="AW291" s="159">
        <v>0</v>
      </c>
      <c r="AX291" s="159">
        <v>0</v>
      </c>
      <c r="AY291" s="159">
        <v>0</v>
      </c>
      <c r="AZ291" s="159">
        <v>0</v>
      </c>
      <c r="BA291" s="159">
        <v>0</v>
      </c>
      <c r="BB291" s="159">
        <v>0</v>
      </c>
      <c r="BC291" s="159">
        <v>-3600</v>
      </c>
      <c r="BD291" s="160">
        <v>-3600</v>
      </c>
      <c r="BE291" s="160">
        <v>0</v>
      </c>
      <c r="BF291" s="160">
        <v>0</v>
      </c>
      <c r="BG291" s="160">
        <v>0</v>
      </c>
      <c r="BH291" s="160">
        <v>0</v>
      </c>
      <c r="BI291" s="151">
        <v>60423000</v>
      </c>
      <c r="BJ291" s="122" t="s">
        <v>866</v>
      </c>
      <c r="BK291" s="145">
        <f>+IF('FEUILLE 1'!$BJ291="",SUMIFS('FEUILLE 2'!$P:$P,'FEUILLE 2'!$C:$C,"BLF",'FEUILLE 2'!$K:$K,'FEUILLE 1'!$J291),SUMIFS('FEUILLE 2'!$P:$P,'FEUILLE 2'!$C:$C,"BLF",'FEUILLE 2'!$K:$K,'FEUILLE 1'!$J291,'FEUILLE 2'!$B:$B,'FEUILLE 1'!$BJ291))</f>
        <v>912.64</v>
      </c>
      <c r="BL291" s="197">
        <f>+BK291+SUM(BY291:CD291)</f>
        <v>12.639999999999986</v>
      </c>
      <c r="BM291" s="145">
        <v>-900</v>
      </c>
      <c r="BN291" s="145"/>
      <c r="BO291" s="147">
        <f t="shared" ref="BO291:BO297" si="349">IF(-SUM(BZ291:CD291)-(BK291+BM291+BN291)&lt;0,0,-SUM(BZ291:CD291)-(BK291+BM291+BN291))</f>
        <v>887.36</v>
      </c>
      <c r="BP291" s="126">
        <f t="shared" si="284"/>
        <v>-300</v>
      </c>
      <c r="BQ291" s="126">
        <f t="shared" si="285"/>
        <v>0</v>
      </c>
      <c r="BR291" s="126">
        <f t="shared" si="286"/>
        <v>0</v>
      </c>
      <c r="BS291" s="126">
        <f t="shared" si="287"/>
        <v>0</v>
      </c>
      <c r="BT291" s="126">
        <f t="shared" si="288"/>
        <v>0</v>
      </c>
      <c r="BU291" s="126">
        <f t="shared" si="289"/>
        <v>-600</v>
      </c>
      <c r="BV291" s="126">
        <f t="shared" si="290"/>
        <v>0</v>
      </c>
      <c r="BW291" s="126">
        <f t="shared" si="291"/>
        <v>0</v>
      </c>
      <c r="BX291" s="126">
        <f t="shared" si="292"/>
        <v>0</v>
      </c>
      <c r="BY291" s="126">
        <f t="shared" si="293"/>
        <v>0</v>
      </c>
      <c r="BZ291" s="126">
        <f t="shared" si="294"/>
        <v>-900</v>
      </c>
      <c r="CA291" s="126">
        <f t="shared" si="295"/>
        <v>0</v>
      </c>
      <c r="CB291" s="126">
        <f t="shared" si="296"/>
        <v>0</v>
      </c>
      <c r="CC291" s="126">
        <f t="shared" si="297"/>
        <v>0</v>
      </c>
      <c r="CD291" s="126">
        <f t="shared" si="298"/>
        <v>0</v>
      </c>
      <c r="CE291" s="126">
        <f t="shared" si="299"/>
        <v>-1200</v>
      </c>
      <c r="CF291" s="126">
        <f t="shared" si="300"/>
        <v>0</v>
      </c>
      <c r="CG291" s="126">
        <f t="shared" si="301"/>
        <v>0</v>
      </c>
      <c r="CH291" s="126">
        <f t="shared" si="302"/>
        <v>0</v>
      </c>
      <c r="CI291" s="126">
        <f t="shared" si="303"/>
        <v>0</v>
      </c>
      <c r="CJ291" s="126">
        <f t="shared" si="304"/>
        <v>-1500</v>
      </c>
      <c r="CK291" s="126">
        <f t="shared" si="305"/>
        <v>0</v>
      </c>
      <c r="CL291" s="126">
        <f t="shared" si="306"/>
        <v>0</v>
      </c>
      <c r="CM291" s="126">
        <f t="shared" si="307"/>
        <v>0</v>
      </c>
      <c r="CN291" s="126">
        <f t="shared" si="308"/>
        <v>0</v>
      </c>
      <c r="CO291" s="126">
        <f t="shared" si="309"/>
        <v>-1800</v>
      </c>
      <c r="CP291" s="126">
        <f t="shared" si="310"/>
        <v>0</v>
      </c>
      <c r="CQ291" s="126">
        <f t="shared" si="311"/>
        <v>0</v>
      </c>
      <c r="CR291" s="126">
        <f t="shared" si="312"/>
        <v>0</v>
      </c>
      <c r="CS291" s="126">
        <f t="shared" si="313"/>
        <v>0</v>
      </c>
      <c r="CT291" s="126">
        <f t="shared" si="314"/>
        <v>-2100</v>
      </c>
      <c r="CU291" s="126">
        <f t="shared" si="315"/>
        <v>0</v>
      </c>
      <c r="CV291" s="126">
        <f t="shared" si="316"/>
        <v>0</v>
      </c>
      <c r="CW291" s="126">
        <f t="shared" si="317"/>
        <v>0</v>
      </c>
      <c r="CX291" s="126">
        <f t="shared" si="318"/>
        <v>0</v>
      </c>
      <c r="CY291" s="126">
        <f t="shared" si="319"/>
        <v>-2400</v>
      </c>
      <c r="CZ291" s="126">
        <f t="shared" si="320"/>
        <v>0</v>
      </c>
      <c r="DA291" s="126">
        <f t="shared" si="321"/>
        <v>0</v>
      </c>
      <c r="DB291" s="126">
        <f t="shared" si="322"/>
        <v>0</v>
      </c>
      <c r="DC291" s="126">
        <f t="shared" si="323"/>
        <v>0</v>
      </c>
      <c r="DD291" s="126">
        <f t="shared" si="324"/>
        <v>-2700</v>
      </c>
      <c r="DE291" s="126">
        <f t="shared" si="325"/>
        <v>0</v>
      </c>
      <c r="DF291" s="126">
        <f t="shared" si="326"/>
        <v>0</v>
      </c>
      <c r="DG291" s="126">
        <f t="shared" si="327"/>
        <v>0</v>
      </c>
      <c r="DH291" s="126">
        <f t="shared" si="328"/>
        <v>0</v>
      </c>
      <c r="DI291" s="126">
        <f t="shared" si="329"/>
        <v>-3000</v>
      </c>
      <c r="DJ291" s="126">
        <f t="shared" si="330"/>
        <v>0</v>
      </c>
      <c r="DK291" s="126">
        <f t="shared" si="331"/>
        <v>0</v>
      </c>
      <c r="DL291" s="126">
        <f t="shared" si="332"/>
        <v>0</v>
      </c>
      <c r="DM291" s="126">
        <f t="shared" si="333"/>
        <v>0</v>
      </c>
      <c r="DN291" s="126">
        <f t="shared" si="334"/>
        <v>-3300</v>
      </c>
      <c r="DO291" s="126">
        <f t="shared" si="335"/>
        <v>0</v>
      </c>
      <c r="DP291" s="126">
        <f t="shared" si="336"/>
        <v>0</v>
      </c>
      <c r="DQ291" s="126">
        <f t="shared" si="337"/>
        <v>0</v>
      </c>
      <c r="DR291" s="126">
        <f t="shared" si="338"/>
        <v>0</v>
      </c>
      <c r="DS291" s="126">
        <f t="shared" si="339"/>
        <v>-3600</v>
      </c>
      <c r="DT291" s="126">
        <f t="shared" si="340"/>
        <v>0</v>
      </c>
      <c r="DU291" s="126">
        <f t="shared" si="341"/>
        <v>0</v>
      </c>
      <c r="DV291" s="126">
        <f t="shared" si="342"/>
        <v>0</v>
      </c>
      <c r="DW291" s="126">
        <f t="shared" si="343"/>
        <v>0</v>
      </c>
      <c r="DX291" s="119"/>
      <c r="DY291" s="127">
        <f>+BO291</f>
        <v>887.36</v>
      </c>
    </row>
    <row r="292" spans="1:131" customFormat="1" ht="15" customHeight="1" x14ac:dyDescent="0.2">
      <c r="A292" s="180" t="s">
        <v>648</v>
      </c>
      <c r="B292" s="180" t="s">
        <v>416</v>
      </c>
      <c r="C292" s="180" t="s">
        <v>634</v>
      </c>
      <c r="D292" s="180" t="s">
        <v>314</v>
      </c>
      <c r="E292" s="180">
        <v>0</v>
      </c>
      <c r="F292" s="180">
        <v>200</v>
      </c>
      <c r="G292" s="179">
        <v>0</v>
      </c>
      <c r="H292" s="179">
        <v>0</v>
      </c>
      <c r="I292" s="153" t="s">
        <v>928</v>
      </c>
      <c r="J292" s="151" t="s">
        <v>65</v>
      </c>
      <c r="K292" s="151">
        <v>8.3333333333333329E-2</v>
      </c>
      <c r="L292" s="151">
        <v>8.3333333333333329E-2</v>
      </c>
      <c r="M292" s="151">
        <v>8.3333333333333329E-2</v>
      </c>
      <c r="N292" s="151">
        <v>8.3333333333333329E-2</v>
      </c>
      <c r="O292" s="151">
        <v>8.3333333333333329E-2</v>
      </c>
      <c r="P292" s="151">
        <v>8.3333333333333329E-2</v>
      </c>
      <c r="Q292" s="151">
        <v>8.3333333333333329E-2</v>
      </c>
      <c r="R292" s="151">
        <v>8.3333333333333329E-2</v>
      </c>
      <c r="S292" s="151">
        <v>8.3333333333333329E-2</v>
      </c>
      <c r="T292" s="151">
        <v>8.3333333333333329E-2</v>
      </c>
      <c r="U292" s="151">
        <v>8.3333333333333329E-2</v>
      </c>
      <c r="V292" s="151">
        <v>8.3333333333333329E-2</v>
      </c>
      <c r="W292" s="152">
        <v>1</v>
      </c>
      <c r="X292" s="157">
        <v>0</v>
      </c>
      <c r="Y292" s="157">
        <v>0</v>
      </c>
      <c r="Z292" s="157">
        <v>0</v>
      </c>
      <c r="AA292" s="157">
        <v>0</v>
      </c>
      <c r="AB292" s="157">
        <v>0</v>
      </c>
      <c r="AC292" s="157">
        <v>0</v>
      </c>
      <c r="AD292" s="157">
        <v>0</v>
      </c>
      <c r="AE292" s="157">
        <v>0</v>
      </c>
      <c r="AF292" s="157">
        <v>0</v>
      </c>
      <c r="AG292" s="157">
        <v>0</v>
      </c>
      <c r="AH292" s="157">
        <v>0</v>
      </c>
      <c r="AI292" s="157">
        <v>0</v>
      </c>
      <c r="AJ292" s="151">
        <v>1</v>
      </c>
      <c r="AK292" s="151"/>
      <c r="AL292" s="151"/>
      <c r="AM292" s="151"/>
      <c r="AN292" s="151"/>
      <c r="AO292" s="151"/>
      <c r="AP292" s="151"/>
      <c r="AQ292" s="151"/>
      <c r="AR292" s="151"/>
      <c r="AS292" s="152">
        <v>1</v>
      </c>
      <c r="AT292" s="159">
        <v>0</v>
      </c>
      <c r="AU292" s="159">
        <v>0</v>
      </c>
      <c r="AV292" s="159">
        <v>0</v>
      </c>
      <c r="AW292" s="159">
        <v>0</v>
      </c>
      <c r="AX292" s="159">
        <v>0</v>
      </c>
      <c r="AY292" s="159">
        <v>0</v>
      </c>
      <c r="AZ292" s="159">
        <v>0</v>
      </c>
      <c r="BA292" s="159">
        <v>0</v>
      </c>
      <c r="BB292" s="159">
        <v>0</v>
      </c>
      <c r="BC292" s="159">
        <v>0</v>
      </c>
      <c r="BD292" s="160">
        <v>0</v>
      </c>
      <c r="BE292" s="160">
        <v>0</v>
      </c>
      <c r="BF292" s="160">
        <v>0</v>
      </c>
      <c r="BG292" s="160">
        <v>0</v>
      </c>
      <c r="BH292" s="160">
        <v>0</v>
      </c>
      <c r="BI292" s="151">
        <v>60423000</v>
      </c>
      <c r="BJ292" s="122" t="s">
        <v>865</v>
      </c>
      <c r="BK292" s="145">
        <f>+IF('FEUILLE 1'!$BJ292="",SUMIFS('FEUILLE 2'!$P:$P,'FEUILLE 2'!$C:$C,"BLF",'FEUILLE 2'!$K:$K,'FEUILLE 1'!$J292),SUMIFS('FEUILLE 2'!$P:$P,'FEUILLE 2'!$C:$C,"BLF",'FEUILLE 2'!$K:$K,'FEUILLE 1'!$J292,'FEUILLE 2'!$B:$B,'FEUILLE 1'!$BJ292))</f>
        <v>0</v>
      </c>
      <c r="BL292" s="145">
        <f>+BK292+SUM(BY292:CD292)</f>
        <v>0</v>
      </c>
      <c r="BM292" s="145"/>
      <c r="BN292" s="145"/>
      <c r="BO292" s="147">
        <f t="shared" si="349"/>
        <v>0</v>
      </c>
      <c r="BP292" s="126">
        <f t="shared" si="284"/>
        <v>0</v>
      </c>
      <c r="BQ292" s="126">
        <f t="shared" si="285"/>
        <v>0</v>
      </c>
      <c r="BR292" s="126">
        <f t="shared" si="286"/>
        <v>0</v>
      </c>
      <c r="BS292" s="126">
        <f t="shared" si="287"/>
        <v>0</v>
      </c>
      <c r="BT292" s="126">
        <f t="shared" si="288"/>
        <v>0</v>
      </c>
      <c r="BU292" s="126">
        <f t="shared" si="289"/>
        <v>0</v>
      </c>
      <c r="BV292" s="126">
        <f t="shared" si="290"/>
        <v>0</v>
      </c>
      <c r="BW292" s="126">
        <f t="shared" si="291"/>
        <v>0</v>
      </c>
      <c r="BX292" s="126">
        <f t="shared" si="292"/>
        <v>0</v>
      </c>
      <c r="BY292" s="126">
        <f t="shared" si="293"/>
        <v>0</v>
      </c>
      <c r="BZ292" s="126">
        <f t="shared" si="294"/>
        <v>0</v>
      </c>
      <c r="CA292" s="126">
        <f t="shared" si="295"/>
        <v>0</v>
      </c>
      <c r="CB292" s="126">
        <f t="shared" si="296"/>
        <v>0</v>
      </c>
      <c r="CC292" s="126">
        <f t="shared" si="297"/>
        <v>0</v>
      </c>
      <c r="CD292" s="126">
        <f t="shared" si="298"/>
        <v>0</v>
      </c>
      <c r="CE292" s="126">
        <f t="shared" si="299"/>
        <v>0</v>
      </c>
      <c r="CF292" s="126">
        <f t="shared" si="300"/>
        <v>0</v>
      </c>
      <c r="CG292" s="126">
        <f t="shared" si="301"/>
        <v>0</v>
      </c>
      <c r="CH292" s="126">
        <f t="shared" si="302"/>
        <v>0</v>
      </c>
      <c r="CI292" s="126">
        <f t="shared" si="303"/>
        <v>0</v>
      </c>
      <c r="CJ292" s="126">
        <f t="shared" si="304"/>
        <v>0</v>
      </c>
      <c r="CK292" s="126">
        <f t="shared" si="305"/>
        <v>0</v>
      </c>
      <c r="CL292" s="126">
        <f t="shared" si="306"/>
        <v>0</v>
      </c>
      <c r="CM292" s="126">
        <f t="shared" si="307"/>
        <v>0</v>
      </c>
      <c r="CN292" s="126">
        <f t="shared" si="308"/>
        <v>0</v>
      </c>
      <c r="CO292" s="126">
        <f t="shared" si="309"/>
        <v>0</v>
      </c>
      <c r="CP292" s="126">
        <f t="shared" si="310"/>
        <v>0</v>
      </c>
      <c r="CQ292" s="126">
        <f t="shared" si="311"/>
        <v>0</v>
      </c>
      <c r="CR292" s="126">
        <f t="shared" si="312"/>
        <v>0</v>
      </c>
      <c r="CS292" s="126">
        <f t="shared" si="313"/>
        <v>0</v>
      </c>
      <c r="CT292" s="126">
        <f t="shared" si="314"/>
        <v>0</v>
      </c>
      <c r="CU292" s="126">
        <f t="shared" si="315"/>
        <v>0</v>
      </c>
      <c r="CV292" s="126">
        <f t="shared" si="316"/>
        <v>0</v>
      </c>
      <c r="CW292" s="126">
        <f t="shared" si="317"/>
        <v>0</v>
      </c>
      <c r="CX292" s="126">
        <f t="shared" si="318"/>
        <v>0</v>
      </c>
      <c r="CY292" s="126">
        <f t="shared" si="319"/>
        <v>0</v>
      </c>
      <c r="CZ292" s="126">
        <f t="shared" si="320"/>
        <v>0</v>
      </c>
      <c r="DA292" s="126">
        <f t="shared" si="321"/>
        <v>0</v>
      </c>
      <c r="DB292" s="126">
        <f t="shared" si="322"/>
        <v>0</v>
      </c>
      <c r="DC292" s="126">
        <f t="shared" si="323"/>
        <v>0</v>
      </c>
      <c r="DD292" s="126">
        <f t="shared" si="324"/>
        <v>0</v>
      </c>
      <c r="DE292" s="126">
        <f t="shared" si="325"/>
        <v>0</v>
      </c>
      <c r="DF292" s="126">
        <f t="shared" si="326"/>
        <v>0</v>
      </c>
      <c r="DG292" s="126">
        <f t="shared" si="327"/>
        <v>0</v>
      </c>
      <c r="DH292" s="126">
        <f t="shared" si="328"/>
        <v>0</v>
      </c>
      <c r="DI292" s="126">
        <f t="shared" si="329"/>
        <v>0</v>
      </c>
      <c r="DJ292" s="126">
        <f t="shared" si="330"/>
        <v>0</v>
      </c>
      <c r="DK292" s="126">
        <f t="shared" si="331"/>
        <v>0</v>
      </c>
      <c r="DL292" s="126">
        <f t="shared" si="332"/>
        <v>0</v>
      </c>
      <c r="DM292" s="126">
        <f t="shared" si="333"/>
        <v>0</v>
      </c>
      <c r="DN292" s="126">
        <f t="shared" si="334"/>
        <v>0</v>
      </c>
      <c r="DO292" s="126">
        <f t="shared" si="335"/>
        <v>0</v>
      </c>
      <c r="DP292" s="126">
        <f t="shared" si="336"/>
        <v>0</v>
      </c>
      <c r="DQ292" s="126">
        <f t="shared" si="337"/>
        <v>0</v>
      </c>
      <c r="DR292" s="126">
        <f t="shared" si="338"/>
        <v>0</v>
      </c>
      <c r="DS292" s="126">
        <f t="shared" si="339"/>
        <v>0</v>
      </c>
      <c r="DT292" s="126">
        <f t="shared" si="340"/>
        <v>0</v>
      </c>
      <c r="DU292" s="126">
        <f t="shared" si="341"/>
        <v>0</v>
      </c>
      <c r="DV292" s="126">
        <f t="shared" si="342"/>
        <v>0</v>
      </c>
      <c r="DW292" s="126">
        <f t="shared" si="343"/>
        <v>0</v>
      </c>
      <c r="DX292" s="119"/>
    </row>
    <row r="293" spans="1:131" customFormat="1" ht="15" customHeight="1" x14ac:dyDescent="0.2">
      <c r="A293" s="180" t="s">
        <v>649</v>
      </c>
      <c r="B293" s="180" t="s">
        <v>416</v>
      </c>
      <c r="C293" s="180" t="s">
        <v>634</v>
      </c>
      <c r="D293" s="180" t="s">
        <v>314</v>
      </c>
      <c r="E293" s="180">
        <v>0</v>
      </c>
      <c r="F293" s="180">
        <v>200</v>
      </c>
      <c r="G293" s="179">
        <v>0</v>
      </c>
      <c r="H293" s="179">
        <v>0</v>
      </c>
      <c r="I293" s="153" t="s">
        <v>928</v>
      </c>
      <c r="J293" s="151" t="s">
        <v>65</v>
      </c>
      <c r="K293" s="151">
        <v>8.3333333333333329E-2</v>
      </c>
      <c r="L293" s="151">
        <v>8.3333333333333329E-2</v>
      </c>
      <c r="M293" s="151">
        <v>8.3333333333333329E-2</v>
      </c>
      <c r="N293" s="151">
        <v>8.3333333333333329E-2</v>
      </c>
      <c r="O293" s="151">
        <v>8.3333333333333329E-2</v>
      </c>
      <c r="P293" s="151">
        <v>8.3333333333333329E-2</v>
      </c>
      <c r="Q293" s="151">
        <v>8.3333333333333329E-2</v>
      </c>
      <c r="R293" s="151">
        <v>8.3333333333333329E-2</v>
      </c>
      <c r="S293" s="151">
        <v>8.3333333333333329E-2</v>
      </c>
      <c r="T293" s="151">
        <v>8.3333333333333329E-2</v>
      </c>
      <c r="U293" s="151">
        <v>8.3333333333333329E-2</v>
      </c>
      <c r="V293" s="151">
        <v>8.3333333333333329E-2</v>
      </c>
      <c r="W293" s="152">
        <v>1</v>
      </c>
      <c r="X293" s="157">
        <v>0</v>
      </c>
      <c r="Y293" s="157">
        <v>0</v>
      </c>
      <c r="Z293" s="157">
        <v>0</v>
      </c>
      <c r="AA293" s="157">
        <v>0</v>
      </c>
      <c r="AB293" s="157">
        <v>0</v>
      </c>
      <c r="AC293" s="157">
        <v>0</v>
      </c>
      <c r="AD293" s="157">
        <v>0</v>
      </c>
      <c r="AE293" s="157">
        <v>0</v>
      </c>
      <c r="AF293" s="157">
        <v>0</v>
      </c>
      <c r="AG293" s="157">
        <v>0</v>
      </c>
      <c r="AH293" s="157">
        <v>0</v>
      </c>
      <c r="AI293" s="157">
        <v>0</v>
      </c>
      <c r="AJ293" s="151">
        <v>1</v>
      </c>
      <c r="AK293" s="151"/>
      <c r="AL293" s="151"/>
      <c r="AM293" s="151"/>
      <c r="AN293" s="151"/>
      <c r="AO293" s="151"/>
      <c r="AP293" s="151"/>
      <c r="AQ293" s="151"/>
      <c r="AR293" s="151"/>
      <c r="AS293" s="152">
        <v>1</v>
      </c>
      <c r="AT293" s="159">
        <v>0</v>
      </c>
      <c r="AU293" s="159">
        <v>0</v>
      </c>
      <c r="AV293" s="159">
        <v>0</v>
      </c>
      <c r="AW293" s="159">
        <v>0</v>
      </c>
      <c r="AX293" s="159">
        <v>0</v>
      </c>
      <c r="AY293" s="159">
        <v>0</v>
      </c>
      <c r="AZ293" s="159">
        <v>0</v>
      </c>
      <c r="BA293" s="159">
        <v>0</v>
      </c>
      <c r="BB293" s="159">
        <v>0</v>
      </c>
      <c r="BC293" s="159">
        <v>0</v>
      </c>
      <c r="BD293" s="160">
        <v>0</v>
      </c>
      <c r="BE293" s="160">
        <v>0</v>
      </c>
      <c r="BF293" s="160">
        <v>0</v>
      </c>
      <c r="BG293" s="160">
        <v>0</v>
      </c>
      <c r="BH293" s="160">
        <v>0</v>
      </c>
      <c r="BI293" s="151">
        <v>60423000</v>
      </c>
      <c r="BJ293" s="122" t="s">
        <v>861</v>
      </c>
      <c r="BK293" s="145">
        <f>+IF('FEUILLE 1'!$BJ293="",SUMIFS('FEUILLE 2'!$P:$P,'FEUILLE 2'!$C:$C,"BLF",'FEUILLE 2'!$K:$K,'FEUILLE 1'!$J293),SUMIFS('FEUILLE 2'!$P:$P,'FEUILLE 2'!$C:$C,"BLF",'FEUILLE 2'!$K:$K,'FEUILLE 1'!$J293,'FEUILLE 2'!$B:$B,'FEUILLE 1'!$BJ293))</f>
        <v>0</v>
      </c>
      <c r="BL293" s="145">
        <f>+BK293+SUM(BY293:CD293)</f>
        <v>0</v>
      </c>
      <c r="BM293" s="145"/>
      <c r="BN293" s="145"/>
      <c r="BO293" s="147">
        <f t="shared" si="349"/>
        <v>0</v>
      </c>
      <c r="BP293" s="126">
        <f t="shared" si="284"/>
        <v>0</v>
      </c>
      <c r="BQ293" s="126">
        <f t="shared" si="285"/>
        <v>0</v>
      </c>
      <c r="BR293" s="126">
        <f t="shared" si="286"/>
        <v>0</v>
      </c>
      <c r="BS293" s="126">
        <f t="shared" si="287"/>
        <v>0</v>
      </c>
      <c r="BT293" s="126">
        <f t="shared" si="288"/>
        <v>0</v>
      </c>
      <c r="BU293" s="126">
        <f t="shared" si="289"/>
        <v>0</v>
      </c>
      <c r="BV293" s="126">
        <f t="shared" si="290"/>
        <v>0</v>
      </c>
      <c r="BW293" s="126">
        <f t="shared" si="291"/>
        <v>0</v>
      </c>
      <c r="BX293" s="126">
        <f t="shared" si="292"/>
        <v>0</v>
      </c>
      <c r="BY293" s="126">
        <f t="shared" si="293"/>
        <v>0</v>
      </c>
      <c r="BZ293" s="126">
        <f t="shared" si="294"/>
        <v>0</v>
      </c>
      <c r="CA293" s="126">
        <f t="shared" si="295"/>
        <v>0</v>
      </c>
      <c r="CB293" s="126">
        <f t="shared" si="296"/>
        <v>0</v>
      </c>
      <c r="CC293" s="126">
        <f t="shared" si="297"/>
        <v>0</v>
      </c>
      <c r="CD293" s="126">
        <f t="shared" si="298"/>
        <v>0</v>
      </c>
      <c r="CE293" s="126">
        <f t="shared" si="299"/>
        <v>0</v>
      </c>
      <c r="CF293" s="126">
        <f t="shared" si="300"/>
        <v>0</v>
      </c>
      <c r="CG293" s="126">
        <f t="shared" si="301"/>
        <v>0</v>
      </c>
      <c r="CH293" s="126">
        <f t="shared" si="302"/>
        <v>0</v>
      </c>
      <c r="CI293" s="126">
        <f t="shared" si="303"/>
        <v>0</v>
      </c>
      <c r="CJ293" s="126">
        <f t="shared" si="304"/>
        <v>0</v>
      </c>
      <c r="CK293" s="126">
        <f t="shared" si="305"/>
        <v>0</v>
      </c>
      <c r="CL293" s="126">
        <f t="shared" si="306"/>
        <v>0</v>
      </c>
      <c r="CM293" s="126">
        <f t="shared" si="307"/>
        <v>0</v>
      </c>
      <c r="CN293" s="126">
        <f t="shared" si="308"/>
        <v>0</v>
      </c>
      <c r="CO293" s="126">
        <f t="shared" si="309"/>
        <v>0</v>
      </c>
      <c r="CP293" s="126">
        <f t="shared" si="310"/>
        <v>0</v>
      </c>
      <c r="CQ293" s="126">
        <f t="shared" si="311"/>
        <v>0</v>
      </c>
      <c r="CR293" s="126">
        <f t="shared" si="312"/>
        <v>0</v>
      </c>
      <c r="CS293" s="126">
        <f t="shared" si="313"/>
        <v>0</v>
      </c>
      <c r="CT293" s="126">
        <f t="shared" si="314"/>
        <v>0</v>
      </c>
      <c r="CU293" s="126">
        <f t="shared" si="315"/>
        <v>0</v>
      </c>
      <c r="CV293" s="126">
        <f t="shared" si="316"/>
        <v>0</v>
      </c>
      <c r="CW293" s="126">
        <f t="shared" si="317"/>
        <v>0</v>
      </c>
      <c r="CX293" s="126">
        <f t="shared" si="318"/>
        <v>0</v>
      </c>
      <c r="CY293" s="126">
        <f t="shared" si="319"/>
        <v>0</v>
      </c>
      <c r="CZ293" s="126">
        <f t="shared" si="320"/>
        <v>0</v>
      </c>
      <c r="DA293" s="126">
        <f t="shared" si="321"/>
        <v>0</v>
      </c>
      <c r="DB293" s="126">
        <f t="shared" si="322"/>
        <v>0</v>
      </c>
      <c r="DC293" s="126">
        <f t="shared" si="323"/>
        <v>0</v>
      </c>
      <c r="DD293" s="126">
        <f t="shared" si="324"/>
        <v>0</v>
      </c>
      <c r="DE293" s="126">
        <f t="shared" si="325"/>
        <v>0</v>
      </c>
      <c r="DF293" s="126">
        <f t="shared" si="326"/>
        <v>0</v>
      </c>
      <c r="DG293" s="126">
        <f t="shared" si="327"/>
        <v>0</v>
      </c>
      <c r="DH293" s="126">
        <f t="shared" si="328"/>
        <v>0</v>
      </c>
      <c r="DI293" s="126">
        <f t="shared" si="329"/>
        <v>0</v>
      </c>
      <c r="DJ293" s="126">
        <f t="shared" si="330"/>
        <v>0</v>
      </c>
      <c r="DK293" s="126">
        <f t="shared" si="331"/>
        <v>0</v>
      </c>
      <c r="DL293" s="126">
        <f t="shared" si="332"/>
        <v>0</v>
      </c>
      <c r="DM293" s="126">
        <f t="shared" si="333"/>
        <v>0</v>
      </c>
      <c r="DN293" s="126">
        <f t="shared" si="334"/>
        <v>0</v>
      </c>
      <c r="DO293" s="126">
        <f t="shared" si="335"/>
        <v>0</v>
      </c>
      <c r="DP293" s="126">
        <f t="shared" si="336"/>
        <v>0</v>
      </c>
      <c r="DQ293" s="126">
        <f t="shared" si="337"/>
        <v>0</v>
      </c>
      <c r="DR293" s="126">
        <f t="shared" si="338"/>
        <v>0</v>
      </c>
      <c r="DS293" s="126">
        <f t="shared" si="339"/>
        <v>0</v>
      </c>
      <c r="DT293" s="126">
        <f t="shared" si="340"/>
        <v>0</v>
      </c>
      <c r="DU293" s="126">
        <f t="shared" si="341"/>
        <v>0</v>
      </c>
      <c r="DV293" s="126">
        <f t="shared" si="342"/>
        <v>0</v>
      </c>
      <c r="DW293" s="126">
        <f t="shared" si="343"/>
        <v>0</v>
      </c>
      <c r="DX293" s="119"/>
    </row>
    <row r="294" spans="1:131" customFormat="1" ht="15" customHeight="1" x14ac:dyDescent="0.2">
      <c r="A294" s="180" t="s">
        <v>650</v>
      </c>
      <c r="B294" s="180" t="s">
        <v>416</v>
      </c>
      <c r="C294" s="180" t="s">
        <v>651</v>
      </c>
      <c r="D294" s="180" t="s">
        <v>265</v>
      </c>
      <c r="E294" s="180">
        <v>0</v>
      </c>
      <c r="F294" s="180">
        <v>12000</v>
      </c>
      <c r="G294" s="179">
        <v>0</v>
      </c>
      <c r="H294" s="179">
        <v>0</v>
      </c>
      <c r="I294" s="151"/>
      <c r="J294" s="151" t="s">
        <v>89</v>
      </c>
      <c r="K294" s="151">
        <v>8.3333333333333329E-2</v>
      </c>
      <c r="L294" s="151">
        <v>8.3333333333333329E-2</v>
      </c>
      <c r="M294" s="151">
        <v>8.3333333333333329E-2</v>
      </c>
      <c r="N294" s="151">
        <v>8.3333333333333329E-2</v>
      </c>
      <c r="O294" s="151">
        <v>8.3333333333333329E-2</v>
      </c>
      <c r="P294" s="151">
        <v>8.3333333333333329E-2</v>
      </c>
      <c r="Q294" s="151">
        <v>8.3333333333333329E-2</v>
      </c>
      <c r="R294" s="151">
        <v>8.3333333333333329E-2</v>
      </c>
      <c r="S294" s="151">
        <v>8.3333333333333329E-2</v>
      </c>
      <c r="T294" s="151">
        <v>8.3333333333333329E-2</v>
      </c>
      <c r="U294" s="151">
        <v>8.3333333333333329E-2</v>
      </c>
      <c r="V294" s="151">
        <v>8.3333333333333329E-2</v>
      </c>
      <c r="W294" s="152">
        <v>1</v>
      </c>
      <c r="X294" s="157">
        <v>0</v>
      </c>
      <c r="Y294" s="157">
        <v>0</v>
      </c>
      <c r="Z294" s="157">
        <v>0</v>
      </c>
      <c r="AA294" s="157">
        <v>0</v>
      </c>
      <c r="AB294" s="157">
        <v>0</v>
      </c>
      <c r="AC294" s="157">
        <v>0</v>
      </c>
      <c r="AD294" s="157">
        <v>0</v>
      </c>
      <c r="AE294" s="157">
        <v>0</v>
      </c>
      <c r="AF294" s="157">
        <v>0</v>
      </c>
      <c r="AG294" s="157">
        <v>0</v>
      </c>
      <c r="AH294" s="157">
        <v>0</v>
      </c>
      <c r="AI294" s="157">
        <v>0</v>
      </c>
      <c r="AJ294" s="151"/>
      <c r="AK294" s="151"/>
      <c r="AL294" s="151"/>
      <c r="AM294" s="151"/>
      <c r="AN294" s="151"/>
      <c r="AO294" s="151"/>
      <c r="AP294" s="151"/>
      <c r="AQ294" s="151"/>
      <c r="AR294" s="151">
        <v>1</v>
      </c>
      <c r="AS294" s="152">
        <v>1</v>
      </c>
      <c r="AT294" s="159">
        <v>0</v>
      </c>
      <c r="AU294" s="159">
        <v>0</v>
      </c>
      <c r="AV294" s="159">
        <v>0</v>
      </c>
      <c r="AW294" s="159">
        <v>0</v>
      </c>
      <c r="AX294" s="159">
        <v>0</v>
      </c>
      <c r="AY294" s="159">
        <v>0</v>
      </c>
      <c r="AZ294" s="159">
        <v>0</v>
      </c>
      <c r="BA294" s="159">
        <v>0</v>
      </c>
      <c r="BB294" s="159">
        <v>0</v>
      </c>
      <c r="BC294" s="159">
        <v>0</v>
      </c>
      <c r="BD294" s="160">
        <v>0</v>
      </c>
      <c r="BE294" s="160">
        <v>0</v>
      </c>
      <c r="BF294" s="160">
        <v>0</v>
      </c>
      <c r="BG294" s="160">
        <v>0</v>
      </c>
      <c r="BH294" s="160">
        <v>0</v>
      </c>
      <c r="BI294" s="151">
        <v>60423000</v>
      </c>
      <c r="BJ294" s="122"/>
      <c r="BK294" s="145">
        <f>+IF('FEUILLE 1'!$BJ294="",SUMIFS('FEUILLE 2'!$P:$P,'FEUILLE 2'!$C:$C,"BLF",'FEUILLE 2'!$K:$K,'FEUILLE 1'!$J294),SUMIFS('FEUILLE 2'!$P:$P,'FEUILLE 2'!$C:$C,"BLF",'FEUILLE 2'!$K:$K,'FEUILLE 1'!$J294,'FEUILLE 2'!$B:$B,'FEUILLE 1'!$BJ294))</f>
        <v>0</v>
      </c>
      <c r="BL294" s="145">
        <f>+BK294+SUM(BY294:CD294)</f>
        <v>0</v>
      </c>
      <c r="BM294" s="145"/>
      <c r="BN294" s="145"/>
      <c r="BO294" s="147">
        <f t="shared" si="349"/>
        <v>0</v>
      </c>
      <c r="BP294" s="126">
        <f t="shared" si="284"/>
        <v>0</v>
      </c>
      <c r="BQ294" s="126">
        <f t="shared" si="285"/>
        <v>0</v>
      </c>
      <c r="BR294" s="126">
        <f t="shared" si="286"/>
        <v>0</v>
      </c>
      <c r="BS294" s="126">
        <f t="shared" si="287"/>
        <v>0</v>
      </c>
      <c r="BT294" s="126">
        <f t="shared" si="288"/>
        <v>0</v>
      </c>
      <c r="BU294" s="126">
        <f t="shared" si="289"/>
        <v>0</v>
      </c>
      <c r="BV294" s="126">
        <f t="shared" si="290"/>
        <v>0</v>
      </c>
      <c r="BW294" s="126">
        <f t="shared" si="291"/>
        <v>0</v>
      </c>
      <c r="BX294" s="126">
        <f t="shared" si="292"/>
        <v>0</v>
      </c>
      <c r="BY294" s="126">
        <f t="shared" si="293"/>
        <v>0</v>
      </c>
      <c r="BZ294" s="126">
        <f t="shared" si="294"/>
        <v>0</v>
      </c>
      <c r="CA294" s="126">
        <f t="shared" si="295"/>
        <v>0</v>
      </c>
      <c r="CB294" s="126">
        <f t="shared" si="296"/>
        <v>0</v>
      </c>
      <c r="CC294" s="126">
        <f t="shared" si="297"/>
        <v>0</v>
      </c>
      <c r="CD294" s="126">
        <f t="shared" si="298"/>
        <v>0</v>
      </c>
      <c r="CE294" s="126">
        <f t="shared" si="299"/>
        <v>0</v>
      </c>
      <c r="CF294" s="126">
        <f t="shared" si="300"/>
        <v>0</v>
      </c>
      <c r="CG294" s="126">
        <f t="shared" si="301"/>
        <v>0</v>
      </c>
      <c r="CH294" s="126">
        <f t="shared" si="302"/>
        <v>0</v>
      </c>
      <c r="CI294" s="126">
        <f t="shared" si="303"/>
        <v>0</v>
      </c>
      <c r="CJ294" s="126">
        <f t="shared" si="304"/>
        <v>0</v>
      </c>
      <c r="CK294" s="126">
        <f t="shared" si="305"/>
        <v>0</v>
      </c>
      <c r="CL294" s="126">
        <f t="shared" si="306"/>
        <v>0</v>
      </c>
      <c r="CM294" s="126">
        <f t="shared" si="307"/>
        <v>0</v>
      </c>
      <c r="CN294" s="126">
        <f t="shared" si="308"/>
        <v>0</v>
      </c>
      <c r="CO294" s="126">
        <f t="shared" si="309"/>
        <v>0</v>
      </c>
      <c r="CP294" s="126">
        <f t="shared" si="310"/>
        <v>0</v>
      </c>
      <c r="CQ294" s="126">
        <f t="shared" si="311"/>
        <v>0</v>
      </c>
      <c r="CR294" s="126">
        <f t="shared" si="312"/>
        <v>0</v>
      </c>
      <c r="CS294" s="126">
        <f t="shared" si="313"/>
        <v>0</v>
      </c>
      <c r="CT294" s="126">
        <f t="shared" si="314"/>
        <v>0</v>
      </c>
      <c r="CU294" s="126">
        <f t="shared" si="315"/>
        <v>0</v>
      </c>
      <c r="CV294" s="126">
        <f t="shared" si="316"/>
        <v>0</v>
      </c>
      <c r="CW294" s="126">
        <f t="shared" si="317"/>
        <v>0</v>
      </c>
      <c r="CX294" s="126">
        <f t="shared" si="318"/>
        <v>0</v>
      </c>
      <c r="CY294" s="126">
        <f t="shared" si="319"/>
        <v>0</v>
      </c>
      <c r="CZ294" s="126">
        <f t="shared" si="320"/>
        <v>0</v>
      </c>
      <c r="DA294" s="126">
        <f t="shared" si="321"/>
        <v>0</v>
      </c>
      <c r="DB294" s="126">
        <f t="shared" si="322"/>
        <v>0</v>
      </c>
      <c r="DC294" s="126">
        <f t="shared" si="323"/>
        <v>0</v>
      </c>
      <c r="DD294" s="126">
        <f t="shared" si="324"/>
        <v>0</v>
      </c>
      <c r="DE294" s="126">
        <f t="shared" si="325"/>
        <v>0</v>
      </c>
      <c r="DF294" s="126">
        <f t="shared" si="326"/>
        <v>0</v>
      </c>
      <c r="DG294" s="126">
        <f t="shared" si="327"/>
        <v>0</v>
      </c>
      <c r="DH294" s="126">
        <f t="shared" si="328"/>
        <v>0</v>
      </c>
      <c r="DI294" s="126">
        <f t="shared" si="329"/>
        <v>0</v>
      </c>
      <c r="DJ294" s="126">
        <f t="shared" si="330"/>
        <v>0</v>
      </c>
      <c r="DK294" s="126">
        <f t="shared" si="331"/>
        <v>0</v>
      </c>
      <c r="DL294" s="126">
        <f t="shared" si="332"/>
        <v>0</v>
      </c>
      <c r="DM294" s="126">
        <f t="shared" si="333"/>
        <v>0</v>
      </c>
      <c r="DN294" s="126">
        <f t="shared" si="334"/>
        <v>0</v>
      </c>
      <c r="DO294" s="126">
        <f t="shared" si="335"/>
        <v>0</v>
      </c>
      <c r="DP294" s="126">
        <f t="shared" si="336"/>
        <v>0</v>
      </c>
      <c r="DQ294" s="126">
        <f t="shared" si="337"/>
        <v>0</v>
      </c>
      <c r="DR294" s="126">
        <f t="shared" si="338"/>
        <v>0</v>
      </c>
      <c r="DS294" s="126">
        <f t="shared" si="339"/>
        <v>0</v>
      </c>
      <c r="DT294" s="126">
        <f t="shared" si="340"/>
        <v>0</v>
      </c>
      <c r="DU294" s="126">
        <f t="shared" si="341"/>
        <v>0</v>
      </c>
      <c r="DV294" s="126">
        <f t="shared" si="342"/>
        <v>0</v>
      </c>
      <c r="DW294" s="126">
        <f t="shared" si="343"/>
        <v>0</v>
      </c>
      <c r="DX294" s="119"/>
    </row>
    <row r="295" spans="1:131" customFormat="1" ht="15" customHeight="1" x14ac:dyDescent="0.2">
      <c r="A295" s="180" t="s">
        <v>652</v>
      </c>
      <c r="B295" s="180" t="s">
        <v>476</v>
      </c>
      <c r="C295" s="180" t="s">
        <v>653</v>
      </c>
      <c r="D295" s="180" t="s">
        <v>265</v>
      </c>
      <c r="E295" s="180">
        <v>0</v>
      </c>
      <c r="F295" s="180">
        <v>10000</v>
      </c>
      <c r="G295" s="179">
        <v>0</v>
      </c>
      <c r="H295" s="179">
        <v>0</v>
      </c>
      <c r="I295" s="151"/>
      <c r="J295" s="151" t="s">
        <v>488</v>
      </c>
      <c r="K295" s="151"/>
      <c r="L295" s="151"/>
      <c r="M295" s="151"/>
      <c r="N295" s="151">
        <v>1</v>
      </c>
      <c r="O295" s="151"/>
      <c r="P295" s="151"/>
      <c r="Q295" s="151"/>
      <c r="R295" s="151"/>
      <c r="S295" s="151"/>
      <c r="T295" s="151"/>
      <c r="U295" s="151"/>
      <c r="V295" s="151"/>
      <c r="W295" s="152">
        <v>1</v>
      </c>
      <c r="X295" s="161">
        <v>0</v>
      </c>
      <c r="Y295" s="161">
        <v>0</v>
      </c>
      <c r="Z295" s="157">
        <v>0</v>
      </c>
      <c r="AA295" s="161">
        <v>0</v>
      </c>
      <c r="AB295" s="161">
        <v>0</v>
      </c>
      <c r="AC295" s="161">
        <v>0</v>
      </c>
      <c r="AD295" s="161">
        <v>0</v>
      </c>
      <c r="AE295" s="161">
        <v>0</v>
      </c>
      <c r="AF295" s="161">
        <v>0</v>
      </c>
      <c r="AG295" s="161">
        <v>0</v>
      </c>
      <c r="AH295" s="161">
        <v>0</v>
      </c>
      <c r="AI295" s="161">
        <v>0</v>
      </c>
      <c r="AJ295" s="151">
        <v>1</v>
      </c>
      <c r="AK295" s="151"/>
      <c r="AL295" s="151"/>
      <c r="AM295" s="151"/>
      <c r="AN295" s="151"/>
      <c r="AO295" s="151"/>
      <c r="AP295" s="151"/>
      <c r="AQ295" s="151"/>
      <c r="AR295" s="151"/>
      <c r="AS295" s="152">
        <v>1</v>
      </c>
      <c r="AT295" s="159">
        <v>0</v>
      </c>
      <c r="AU295" s="159">
        <v>0</v>
      </c>
      <c r="AV295" s="159">
        <v>0</v>
      </c>
      <c r="AW295" s="159">
        <v>0</v>
      </c>
      <c r="AX295" s="159">
        <v>0</v>
      </c>
      <c r="AY295" s="159">
        <v>0</v>
      </c>
      <c r="AZ295" s="159">
        <v>0</v>
      </c>
      <c r="BA295" s="159">
        <v>0</v>
      </c>
      <c r="BB295" s="159">
        <v>0</v>
      </c>
      <c r="BC295" s="159">
        <v>0</v>
      </c>
      <c r="BD295" s="160">
        <v>0</v>
      </c>
      <c r="BE295" s="160">
        <v>0</v>
      </c>
      <c r="BF295" s="160">
        <v>0</v>
      </c>
      <c r="BG295" s="160">
        <v>0</v>
      </c>
      <c r="BH295" s="160">
        <v>0</v>
      </c>
      <c r="BI295" s="151">
        <v>60122000</v>
      </c>
      <c r="BJ295" s="122"/>
      <c r="BK295" s="122"/>
      <c r="BL295" s="122"/>
      <c r="BM295" s="122"/>
      <c r="BN295" s="122"/>
      <c r="BO295" s="147">
        <f t="shared" si="349"/>
        <v>0</v>
      </c>
      <c r="BP295" s="126">
        <f t="shared" si="284"/>
        <v>0</v>
      </c>
      <c r="BQ295" s="126">
        <f t="shared" si="285"/>
        <v>0</v>
      </c>
      <c r="BR295" s="126">
        <f t="shared" si="286"/>
        <v>0</v>
      </c>
      <c r="BS295" s="126">
        <f t="shared" si="287"/>
        <v>0</v>
      </c>
      <c r="BT295" s="126">
        <f t="shared" si="288"/>
        <v>0</v>
      </c>
      <c r="BU295" s="126">
        <f t="shared" si="289"/>
        <v>0</v>
      </c>
      <c r="BV295" s="126">
        <f t="shared" si="290"/>
        <v>0</v>
      </c>
      <c r="BW295" s="126">
        <f t="shared" si="291"/>
        <v>0</v>
      </c>
      <c r="BX295" s="126">
        <f t="shared" si="292"/>
        <v>0</v>
      </c>
      <c r="BY295" s="126">
        <f t="shared" si="293"/>
        <v>0</v>
      </c>
      <c r="BZ295" s="126">
        <f t="shared" si="294"/>
        <v>0</v>
      </c>
      <c r="CA295" s="126">
        <f t="shared" si="295"/>
        <v>0</v>
      </c>
      <c r="CB295" s="126">
        <f t="shared" si="296"/>
        <v>0</v>
      </c>
      <c r="CC295" s="126">
        <f t="shared" si="297"/>
        <v>0</v>
      </c>
      <c r="CD295" s="126">
        <f t="shared" si="298"/>
        <v>0</v>
      </c>
      <c r="CE295" s="126">
        <f t="shared" si="299"/>
        <v>0</v>
      </c>
      <c r="CF295" s="126">
        <f t="shared" si="300"/>
        <v>0</v>
      </c>
      <c r="CG295" s="126">
        <f t="shared" si="301"/>
        <v>0</v>
      </c>
      <c r="CH295" s="126">
        <f t="shared" si="302"/>
        <v>0</v>
      </c>
      <c r="CI295" s="126">
        <f t="shared" si="303"/>
        <v>0</v>
      </c>
      <c r="CJ295" s="126">
        <f t="shared" si="304"/>
        <v>0</v>
      </c>
      <c r="CK295" s="126">
        <f t="shared" si="305"/>
        <v>0</v>
      </c>
      <c r="CL295" s="126">
        <f t="shared" si="306"/>
        <v>0</v>
      </c>
      <c r="CM295" s="126">
        <f t="shared" si="307"/>
        <v>0</v>
      </c>
      <c r="CN295" s="126">
        <f t="shared" si="308"/>
        <v>0</v>
      </c>
      <c r="CO295" s="126">
        <f t="shared" si="309"/>
        <v>0</v>
      </c>
      <c r="CP295" s="126">
        <f t="shared" si="310"/>
        <v>0</v>
      </c>
      <c r="CQ295" s="126">
        <f t="shared" si="311"/>
        <v>0</v>
      </c>
      <c r="CR295" s="126">
        <f t="shared" si="312"/>
        <v>0</v>
      </c>
      <c r="CS295" s="126">
        <f t="shared" si="313"/>
        <v>0</v>
      </c>
      <c r="CT295" s="126">
        <f t="shared" si="314"/>
        <v>0</v>
      </c>
      <c r="CU295" s="126">
        <f t="shared" si="315"/>
        <v>0</v>
      </c>
      <c r="CV295" s="126">
        <f t="shared" si="316"/>
        <v>0</v>
      </c>
      <c r="CW295" s="126">
        <f t="shared" si="317"/>
        <v>0</v>
      </c>
      <c r="CX295" s="126">
        <f t="shared" si="318"/>
        <v>0</v>
      </c>
      <c r="CY295" s="126">
        <f t="shared" si="319"/>
        <v>0</v>
      </c>
      <c r="CZ295" s="126">
        <f t="shared" si="320"/>
        <v>0</v>
      </c>
      <c r="DA295" s="126">
        <f t="shared" si="321"/>
        <v>0</v>
      </c>
      <c r="DB295" s="126">
        <f t="shared" si="322"/>
        <v>0</v>
      </c>
      <c r="DC295" s="126">
        <f t="shared" si="323"/>
        <v>0</v>
      </c>
      <c r="DD295" s="126">
        <f t="shared" si="324"/>
        <v>0</v>
      </c>
      <c r="DE295" s="126">
        <f t="shared" si="325"/>
        <v>0</v>
      </c>
      <c r="DF295" s="126">
        <f t="shared" si="326"/>
        <v>0</v>
      </c>
      <c r="DG295" s="126">
        <f t="shared" si="327"/>
        <v>0</v>
      </c>
      <c r="DH295" s="126">
        <f t="shared" si="328"/>
        <v>0</v>
      </c>
      <c r="DI295" s="126">
        <f t="shared" si="329"/>
        <v>0</v>
      </c>
      <c r="DJ295" s="126">
        <f t="shared" si="330"/>
        <v>0</v>
      </c>
      <c r="DK295" s="126">
        <f t="shared" si="331"/>
        <v>0</v>
      </c>
      <c r="DL295" s="126">
        <f t="shared" si="332"/>
        <v>0</v>
      </c>
      <c r="DM295" s="126">
        <f t="shared" si="333"/>
        <v>0</v>
      </c>
      <c r="DN295" s="126">
        <f t="shared" si="334"/>
        <v>0</v>
      </c>
      <c r="DO295" s="126">
        <f t="shared" si="335"/>
        <v>0</v>
      </c>
      <c r="DP295" s="126">
        <f t="shared" si="336"/>
        <v>0</v>
      </c>
      <c r="DQ295" s="126">
        <f t="shared" si="337"/>
        <v>0</v>
      </c>
      <c r="DR295" s="126">
        <f t="shared" si="338"/>
        <v>0</v>
      </c>
      <c r="DS295" s="126">
        <f t="shared" si="339"/>
        <v>0</v>
      </c>
      <c r="DT295" s="126">
        <f t="shared" si="340"/>
        <v>0</v>
      </c>
      <c r="DU295" s="126">
        <f t="shared" si="341"/>
        <v>0</v>
      </c>
      <c r="DV295" s="126">
        <f t="shared" si="342"/>
        <v>0</v>
      </c>
      <c r="DW295" s="126">
        <f t="shared" si="343"/>
        <v>0</v>
      </c>
    </row>
    <row r="296" spans="1:131" customFormat="1" ht="15" customHeight="1" x14ac:dyDescent="0.2">
      <c r="A296" s="180" t="s">
        <v>654</v>
      </c>
      <c r="B296" s="180" t="s">
        <v>476</v>
      </c>
      <c r="C296" s="180" t="s">
        <v>655</v>
      </c>
      <c r="D296" s="180" t="s">
        <v>265</v>
      </c>
      <c r="E296" s="174">
        <v>0</v>
      </c>
      <c r="F296" s="180">
        <v>10000</v>
      </c>
      <c r="G296" s="179">
        <v>0</v>
      </c>
      <c r="H296" s="179">
        <v>0</v>
      </c>
      <c r="I296" s="151"/>
      <c r="J296" s="151" t="s">
        <v>488</v>
      </c>
      <c r="K296" s="151"/>
      <c r="L296" s="151"/>
      <c r="M296" s="151"/>
      <c r="N296" s="151"/>
      <c r="O296" s="151"/>
      <c r="P296" s="151"/>
      <c r="Q296" s="151"/>
      <c r="R296" s="151"/>
      <c r="S296" s="151">
        <v>1</v>
      </c>
      <c r="T296" s="151"/>
      <c r="U296" s="151"/>
      <c r="V296" s="151"/>
      <c r="W296" s="152">
        <v>1</v>
      </c>
      <c r="X296" s="161">
        <v>0</v>
      </c>
      <c r="Y296" s="161">
        <v>0</v>
      </c>
      <c r="Z296" s="157">
        <v>0</v>
      </c>
      <c r="AA296" s="161">
        <v>0</v>
      </c>
      <c r="AB296" s="161">
        <v>0</v>
      </c>
      <c r="AC296" s="161">
        <v>0</v>
      </c>
      <c r="AD296" s="161">
        <v>0</v>
      </c>
      <c r="AE296" s="161">
        <v>0</v>
      </c>
      <c r="AF296" s="161">
        <v>0</v>
      </c>
      <c r="AG296" s="161">
        <v>0</v>
      </c>
      <c r="AH296" s="161">
        <v>0</v>
      </c>
      <c r="AI296" s="161">
        <v>0</v>
      </c>
      <c r="AJ296" s="151">
        <v>1</v>
      </c>
      <c r="AK296" s="151"/>
      <c r="AL296" s="151"/>
      <c r="AM296" s="151"/>
      <c r="AN296" s="151"/>
      <c r="AO296" s="151"/>
      <c r="AP296" s="151"/>
      <c r="AQ296" s="151"/>
      <c r="AR296" s="151"/>
      <c r="AS296" s="152">
        <v>1</v>
      </c>
      <c r="AT296" s="159">
        <v>0</v>
      </c>
      <c r="AU296" s="159">
        <v>0</v>
      </c>
      <c r="AV296" s="159">
        <v>0</v>
      </c>
      <c r="AW296" s="159">
        <v>0</v>
      </c>
      <c r="AX296" s="159">
        <v>0</v>
      </c>
      <c r="AY296" s="159">
        <v>0</v>
      </c>
      <c r="AZ296" s="159">
        <v>0</v>
      </c>
      <c r="BA296" s="159">
        <v>0</v>
      </c>
      <c r="BB296" s="159">
        <v>0</v>
      </c>
      <c r="BC296" s="159">
        <v>0</v>
      </c>
      <c r="BD296" s="160">
        <v>0</v>
      </c>
      <c r="BE296" s="160">
        <v>0</v>
      </c>
      <c r="BF296" s="160">
        <v>0</v>
      </c>
      <c r="BG296" s="160">
        <v>0</v>
      </c>
      <c r="BH296" s="160">
        <v>0</v>
      </c>
      <c r="BI296" s="151">
        <v>60122000</v>
      </c>
      <c r="BJ296" s="122"/>
      <c r="BK296" s="122"/>
      <c r="BL296" s="122"/>
      <c r="BM296" s="122"/>
      <c r="BN296" s="122"/>
      <c r="BO296" s="147">
        <f t="shared" si="349"/>
        <v>0</v>
      </c>
      <c r="BP296" s="126">
        <f t="shared" si="284"/>
        <v>0</v>
      </c>
      <c r="BQ296" s="126">
        <f t="shared" si="285"/>
        <v>0</v>
      </c>
      <c r="BR296" s="126">
        <f t="shared" si="286"/>
        <v>0</v>
      </c>
      <c r="BS296" s="126">
        <f t="shared" si="287"/>
        <v>0</v>
      </c>
      <c r="BT296" s="126">
        <f t="shared" si="288"/>
        <v>0</v>
      </c>
      <c r="BU296" s="126">
        <f t="shared" si="289"/>
        <v>0</v>
      </c>
      <c r="BV296" s="126">
        <f t="shared" si="290"/>
        <v>0</v>
      </c>
      <c r="BW296" s="126">
        <f t="shared" si="291"/>
        <v>0</v>
      </c>
      <c r="BX296" s="126">
        <f t="shared" si="292"/>
        <v>0</v>
      </c>
      <c r="BY296" s="126">
        <f t="shared" si="293"/>
        <v>0</v>
      </c>
      <c r="BZ296" s="126">
        <f t="shared" si="294"/>
        <v>0</v>
      </c>
      <c r="CA296" s="126">
        <f t="shared" si="295"/>
        <v>0</v>
      </c>
      <c r="CB296" s="126">
        <f t="shared" si="296"/>
        <v>0</v>
      </c>
      <c r="CC296" s="126">
        <f t="shared" si="297"/>
        <v>0</v>
      </c>
      <c r="CD296" s="126">
        <f t="shared" si="298"/>
        <v>0</v>
      </c>
      <c r="CE296" s="126">
        <f t="shared" si="299"/>
        <v>0</v>
      </c>
      <c r="CF296" s="126">
        <f t="shared" si="300"/>
        <v>0</v>
      </c>
      <c r="CG296" s="126">
        <f t="shared" si="301"/>
        <v>0</v>
      </c>
      <c r="CH296" s="126">
        <f t="shared" si="302"/>
        <v>0</v>
      </c>
      <c r="CI296" s="126">
        <f t="shared" si="303"/>
        <v>0</v>
      </c>
      <c r="CJ296" s="126">
        <f t="shared" si="304"/>
        <v>0</v>
      </c>
      <c r="CK296" s="126">
        <f t="shared" si="305"/>
        <v>0</v>
      </c>
      <c r="CL296" s="126">
        <f t="shared" si="306"/>
        <v>0</v>
      </c>
      <c r="CM296" s="126">
        <f t="shared" si="307"/>
        <v>0</v>
      </c>
      <c r="CN296" s="126">
        <f t="shared" si="308"/>
        <v>0</v>
      </c>
      <c r="CO296" s="126">
        <f t="shared" si="309"/>
        <v>0</v>
      </c>
      <c r="CP296" s="126">
        <f t="shared" si="310"/>
        <v>0</v>
      </c>
      <c r="CQ296" s="126">
        <f t="shared" si="311"/>
        <v>0</v>
      </c>
      <c r="CR296" s="126">
        <f t="shared" si="312"/>
        <v>0</v>
      </c>
      <c r="CS296" s="126">
        <f t="shared" si="313"/>
        <v>0</v>
      </c>
      <c r="CT296" s="126">
        <f t="shared" si="314"/>
        <v>0</v>
      </c>
      <c r="CU296" s="126">
        <f t="shared" si="315"/>
        <v>0</v>
      </c>
      <c r="CV296" s="126">
        <f t="shared" si="316"/>
        <v>0</v>
      </c>
      <c r="CW296" s="126">
        <f t="shared" si="317"/>
        <v>0</v>
      </c>
      <c r="CX296" s="126">
        <f t="shared" si="318"/>
        <v>0</v>
      </c>
      <c r="CY296" s="126">
        <f t="shared" si="319"/>
        <v>0</v>
      </c>
      <c r="CZ296" s="126">
        <f t="shared" si="320"/>
        <v>0</v>
      </c>
      <c r="DA296" s="126">
        <f t="shared" si="321"/>
        <v>0</v>
      </c>
      <c r="DB296" s="126">
        <f t="shared" si="322"/>
        <v>0</v>
      </c>
      <c r="DC296" s="126">
        <f t="shared" si="323"/>
        <v>0</v>
      </c>
      <c r="DD296" s="126">
        <f t="shared" si="324"/>
        <v>0</v>
      </c>
      <c r="DE296" s="126">
        <f t="shared" si="325"/>
        <v>0</v>
      </c>
      <c r="DF296" s="126">
        <f t="shared" si="326"/>
        <v>0</v>
      </c>
      <c r="DG296" s="126">
        <f t="shared" si="327"/>
        <v>0</v>
      </c>
      <c r="DH296" s="126">
        <f t="shared" si="328"/>
        <v>0</v>
      </c>
      <c r="DI296" s="126">
        <f t="shared" si="329"/>
        <v>0</v>
      </c>
      <c r="DJ296" s="126">
        <f t="shared" si="330"/>
        <v>0</v>
      </c>
      <c r="DK296" s="126">
        <f t="shared" si="331"/>
        <v>0</v>
      </c>
      <c r="DL296" s="126">
        <f t="shared" si="332"/>
        <v>0</v>
      </c>
      <c r="DM296" s="126">
        <f t="shared" si="333"/>
        <v>0</v>
      </c>
      <c r="DN296" s="126">
        <f t="shared" si="334"/>
        <v>0</v>
      </c>
      <c r="DO296" s="126">
        <f t="shared" si="335"/>
        <v>0</v>
      </c>
      <c r="DP296" s="126">
        <f t="shared" si="336"/>
        <v>0</v>
      </c>
      <c r="DQ296" s="126">
        <f t="shared" si="337"/>
        <v>0</v>
      </c>
      <c r="DR296" s="126">
        <f t="shared" si="338"/>
        <v>0</v>
      </c>
      <c r="DS296" s="126">
        <f t="shared" si="339"/>
        <v>0</v>
      </c>
      <c r="DT296" s="126">
        <f t="shared" si="340"/>
        <v>0</v>
      </c>
      <c r="DU296" s="126">
        <f t="shared" si="341"/>
        <v>0</v>
      </c>
      <c r="DV296" s="126">
        <f t="shared" si="342"/>
        <v>0</v>
      </c>
      <c r="DW296" s="126">
        <f t="shared" si="343"/>
        <v>0</v>
      </c>
    </row>
    <row r="297" spans="1:131" customFormat="1" ht="15" customHeight="1" x14ac:dyDescent="0.2">
      <c r="A297" s="180" t="s">
        <v>656</v>
      </c>
      <c r="B297" s="180" t="s">
        <v>476</v>
      </c>
      <c r="C297" s="180" t="s">
        <v>657</v>
      </c>
      <c r="D297" s="180" t="s">
        <v>265</v>
      </c>
      <c r="E297" s="174">
        <v>0</v>
      </c>
      <c r="F297" s="180">
        <v>5000</v>
      </c>
      <c r="G297" s="179">
        <v>0</v>
      </c>
      <c r="H297" s="179">
        <v>0</v>
      </c>
      <c r="I297" s="151"/>
      <c r="J297" s="151" t="s">
        <v>13</v>
      </c>
      <c r="K297" s="151"/>
      <c r="L297" s="151"/>
      <c r="M297" s="151"/>
      <c r="N297" s="151">
        <v>0.25</v>
      </c>
      <c r="O297" s="151"/>
      <c r="P297" s="151">
        <v>0.25</v>
      </c>
      <c r="Q297" s="151"/>
      <c r="R297" s="151"/>
      <c r="S297" s="151">
        <v>0.25</v>
      </c>
      <c r="T297" s="151"/>
      <c r="U297" s="151"/>
      <c r="V297" s="151">
        <v>0.25</v>
      </c>
      <c r="W297" s="152">
        <v>1</v>
      </c>
      <c r="X297" s="161">
        <v>0</v>
      </c>
      <c r="Y297" s="161">
        <v>0</v>
      </c>
      <c r="Z297" s="157">
        <v>0</v>
      </c>
      <c r="AA297" s="161">
        <v>0</v>
      </c>
      <c r="AB297" s="161">
        <v>0</v>
      </c>
      <c r="AC297" s="161">
        <v>0</v>
      </c>
      <c r="AD297" s="161">
        <v>0</v>
      </c>
      <c r="AE297" s="161">
        <v>0</v>
      </c>
      <c r="AF297" s="161">
        <v>0</v>
      </c>
      <c r="AG297" s="161">
        <v>0</v>
      </c>
      <c r="AH297" s="161">
        <v>0</v>
      </c>
      <c r="AI297" s="161">
        <v>0</v>
      </c>
      <c r="AJ297" s="151"/>
      <c r="AK297" s="151"/>
      <c r="AL297" s="151"/>
      <c r="AM297" s="151"/>
      <c r="AN297" s="151"/>
      <c r="AO297" s="151"/>
      <c r="AP297" s="151"/>
      <c r="AQ297" s="151"/>
      <c r="AR297" s="151">
        <v>1</v>
      </c>
      <c r="AS297" s="152">
        <v>1</v>
      </c>
      <c r="AT297" s="159">
        <v>0</v>
      </c>
      <c r="AU297" s="159">
        <v>0</v>
      </c>
      <c r="AV297" s="159">
        <v>0</v>
      </c>
      <c r="AW297" s="159">
        <v>0</v>
      </c>
      <c r="AX297" s="159">
        <v>0</v>
      </c>
      <c r="AY297" s="159">
        <v>0</v>
      </c>
      <c r="AZ297" s="159">
        <v>0</v>
      </c>
      <c r="BA297" s="159">
        <v>0</v>
      </c>
      <c r="BB297" s="159">
        <v>0</v>
      </c>
      <c r="BC297" s="159">
        <v>0</v>
      </c>
      <c r="BD297" s="160">
        <v>0</v>
      </c>
      <c r="BE297" s="160">
        <v>0</v>
      </c>
      <c r="BF297" s="160">
        <v>0</v>
      </c>
      <c r="BG297" s="160">
        <v>0</v>
      </c>
      <c r="BH297" s="160">
        <v>0</v>
      </c>
      <c r="BI297" s="151">
        <v>60122000</v>
      </c>
      <c r="BJ297" s="122"/>
      <c r="BK297" s="122">
        <f>+IF('FEUILLE 1'!$BJ297="",SUMIFS('FEUILLE 2'!$P:$P,'FEUILLE 2'!$C:$C,"BLF",'FEUILLE 2'!$K:$K,'FEUILLE 1'!$J297),SUMIFS('FEUILLE 2'!$P:$P,'FEUILLE 2'!$C:$C,"BLF",'FEUILLE 2'!$K:$K,'FEUILLE 1'!$J297,'FEUILLE 2'!$B:$B,'FEUILLE 1'!$BJ297))</f>
        <v>0</v>
      </c>
      <c r="BL297" s="122"/>
      <c r="BM297" s="122"/>
      <c r="BN297" s="122"/>
      <c r="BO297" s="147">
        <f t="shared" si="349"/>
        <v>0</v>
      </c>
      <c r="BP297" s="126">
        <f t="shared" si="284"/>
        <v>0</v>
      </c>
      <c r="BQ297" s="126">
        <f t="shared" si="285"/>
        <v>0</v>
      </c>
      <c r="BR297" s="126">
        <f t="shared" si="286"/>
        <v>0</v>
      </c>
      <c r="BS297" s="126">
        <f t="shared" si="287"/>
        <v>0</v>
      </c>
      <c r="BT297" s="126">
        <f t="shared" si="288"/>
        <v>0</v>
      </c>
      <c r="BU297" s="126">
        <f t="shared" si="289"/>
        <v>0</v>
      </c>
      <c r="BV297" s="126">
        <f t="shared" si="290"/>
        <v>0</v>
      </c>
      <c r="BW297" s="126">
        <f t="shared" si="291"/>
        <v>0</v>
      </c>
      <c r="BX297" s="126">
        <f t="shared" si="292"/>
        <v>0</v>
      </c>
      <c r="BY297" s="126">
        <f t="shared" si="293"/>
        <v>0</v>
      </c>
      <c r="BZ297" s="126">
        <f t="shared" si="294"/>
        <v>0</v>
      </c>
      <c r="CA297" s="126">
        <f t="shared" si="295"/>
        <v>0</v>
      </c>
      <c r="CB297" s="126">
        <f t="shared" si="296"/>
        <v>0</v>
      </c>
      <c r="CC297" s="126">
        <f t="shared" si="297"/>
        <v>0</v>
      </c>
      <c r="CD297" s="126">
        <f t="shared" si="298"/>
        <v>0</v>
      </c>
      <c r="CE297" s="126">
        <f t="shared" si="299"/>
        <v>0</v>
      </c>
      <c r="CF297" s="126">
        <f t="shared" si="300"/>
        <v>0</v>
      </c>
      <c r="CG297" s="126">
        <f t="shared" si="301"/>
        <v>0</v>
      </c>
      <c r="CH297" s="126">
        <f t="shared" si="302"/>
        <v>0</v>
      </c>
      <c r="CI297" s="126">
        <f t="shared" si="303"/>
        <v>0</v>
      </c>
      <c r="CJ297" s="126">
        <f t="shared" si="304"/>
        <v>0</v>
      </c>
      <c r="CK297" s="126">
        <f t="shared" si="305"/>
        <v>0</v>
      </c>
      <c r="CL297" s="126">
        <f t="shared" si="306"/>
        <v>0</v>
      </c>
      <c r="CM297" s="126">
        <f t="shared" si="307"/>
        <v>0</v>
      </c>
      <c r="CN297" s="126">
        <f t="shared" si="308"/>
        <v>0</v>
      </c>
      <c r="CO297" s="126">
        <f t="shared" si="309"/>
        <v>0</v>
      </c>
      <c r="CP297" s="126">
        <f t="shared" si="310"/>
        <v>0</v>
      </c>
      <c r="CQ297" s="126">
        <f t="shared" si="311"/>
        <v>0</v>
      </c>
      <c r="CR297" s="126">
        <f t="shared" si="312"/>
        <v>0</v>
      </c>
      <c r="CS297" s="126">
        <f t="shared" si="313"/>
        <v>0</v>
      </c>
      <c r="CT297" s="126">
        <f t="shared" si="314"/>
        <v>0</v>
      </c>
      <c r="CU297" s="126">
        <f t="shared" si="315"/>
        <v>0</v>
      </c>
      <c r="CV297" s="126">
        <f t="shared" si="316"/>
        <v>0</v>
      </c>
      <c r="CW297" s="126">
        <f t="shared" si="317"/>
        <v>0</v>
      </c>
      <c r="CX297" s="126">
        <f t="shared" si="318"/>
        <v>0</v>
      </c>
      <c r="CY297" s="126">
        <f t="shared" si="319"/>
        <v>0</v>
      </c>
      <c r="CZ297" s="126">
        <f t="shared" si="320"/>
        <v>0</v>
      </c>
      <c r="DA297" s="126">
        <f t="shared" si="321"/>
        <v>0</v>
      </c>
      <c r="DB297" s="126">
        <f t="shared" si="322"/>
        <v>0</v>
      </c>
      <c r="DC297" s="126">
        <f t="shared" si="323"/>
        <v>0</v>
      </c>
      <c r="DD297" s="126">
        <f t="shared" si="324"/>
        <v>0</v>
      </c>
      <c r="DE297" s="126">
        <f t="shared" si="325"/>
        <v>0</v>
      </c>
      <c r="DF297" s="126">
        <f t="shared" si="326"/>
        <v>0</v>
      </c>
      <c r="DG297" s="126">
        <f t="shared" si="327"/>
        <v>0</v>
      </c>
      <c r="DH297" s="126">
        <f t="shared" si="328"/>
        <v>0</v>
      </c>
      <c r="DI297" s="126">
        <f t="shared" si="329"/>
        <v>0</v>
      </c>
      <c r="DJ297" s="126">
        <f t="shared" si="330"/>
        <v>0</v>
      </c>
      <c r="DK297" s="126">
        <f t="shared" si="331"/>
        <v>0</v>
      </c>
      <c r="DL297" s="126">
        <f t="shared" si="332"/>
        <v>0</v>
      </c>
      <c r="DM297" s="126">
        <f t="shared" si="333"/>
        <v>0</v>
      </c>
      <c r="DN297" s="126">
        <f t="shared" si="334"/>
        <v>0</v>
      </c>
      <c r="DO297" s="126">
        <f t="shared" si="335"/>
        <v>0</v>
      </c>
      <c r="DP297" s="126">
        <f t="shared" si="336"/>
        <v>0</v>
      </c>
      <c r="DQ297" s="126">
        <f t="shared" si="337"/>
        <v>0</v>
      </c>
      <c r="DR297" s="126">
        <f t="shared" si="338"/>
        <v>0</v>
      </c>
      <c r="DS297" s="126">
        <f t="shared" si="339"/>
        <v>0</v>
      </c>
      <c r="DT297" s="126">
        <f t="shared" si="340"/>
        <v>0</v>
      </c>
      <c r="DU297" s="126">
        <f t="shared" si="341"/>
        <v>0</v>
      </c>
      <c r="DV297" s="126">
        <f t="shared" si="342"/>
        <v>0</v>
      </c>
      <c r="DW297" s="126">
        <f t="shared" si="343"/>
        <v>0</v>
      </c>
    </row>
    <row r="298" spans="1:131" customFormat="1" ht="15" customHeight="1" x14ac:dyDescent="0.2">
      <c r="A298" s="180" t="s">
        <v>658</v>
      </c>
      <c r="B298" s="180" t="s">
        <v>476</v>
      </c>
      <c r="C298" s="180" t="s">
        <v>659</v>
      </c>
      <c r="D298" s="180" t="s">
        <v>265</v>
      </c>
      <c r="E298" s="174">
        <v>0</v>
      </c>
      <c r="F298" s="180">
        <v>1500</v>
      </c>
      <c r="G298" s="179">
        <v>0</v>
      </c>
      <c r="H298" s="179">
        <v>0</v>
      </c>
      <c r="I298" s="153" t="s">
        <v>928</v>
      </c>
      <c r="J298" s="151" t="s">
        <v>148</v>
      </c>
      <c r="K298" s="151"/>
      <c r="L298" s="151"/>
      <c r="M298" s="151"/>
      <c r="N298" s="151">
        <v>0.5</v>
      </c>
      <c r="O298" s="151"/>
      <c r="P298" s="151"/>
      <c r="Q298" s="151"/>
      <c r="R298" s="151"/>
      <c r="S298" s="151">
        <v>0.5</v>
      </c>
      <c r="T298" s="151"/>
      <c r="U298" s="151"/>
      <c r="V298" s="151"/>
      <c r="W298" s="152">
        <v>1</v>
      </c>
      <c r="X298" s="161">
        <v>0</v>
      </c>
      <c r="Y298" s="161">
        <v>0</v>
      </c>
      <c r="Z298" s="157">
        <v>0</v>
      </c>
      <c r="AA298" s="161">
        <v>0</v>
      </c>
      <c r="AB298" s="161">
        <v>0</v>
      </c>
      <c r="AC298" s="161">
        <v>0</v>
      </c>
      <c r="AD298" s="161">
        <v>0</v>
      </c>
      <c r="AE298" s="161">
        <v>0</v>
      </c>
      <c r="AF298" s="161">
        <v>0</v>
      </c>
      <c r="AG298" s="161">
        <v>0</v>
      </c>
      <c r="AH298" s="161">
        <v>0</v>
      </c>
      <c r="AI298" s="161">
        <v>0</v>
      </c>
      <c r="AJ298" s="151">
        <v>1</v>
      </c>
      <c r="AK298" s="151"/>
      <c r="AL298" s="151"/>
      <c r="AM298" s="151"/>
      <c r="AN298" s="151"/>
      <c r="AO298" s="151"/>
      <c r="AP298" s="151"/>
      <c r="AQ298" s="151"/>
      <c r="AR298" s="151"/>
      <c r="AS298" s="152">
        <v>1</v>
      </c>
      <c r="AT298" s="159">
        <v>0</v>
      </c>
      <c r="AU298" s="159">
        <v>0</v>
      </c>
      <c r="AV298" s="159">
        <v>0</v>
      </c>
      <c r="AW298" s="159">
        <v>0</v>
      </c>
      <c r="AX298" s="159">
        <v>0</v>
      </c>
      <c r="AY298" s="159">
        <v>0</v>
      </c>
      <c r="AZ298" s="159">
        <v>0</v>
      </c>
      <c r="BA298" s="159">
        <v>0</v>
      </c>
      <c r="BB298" s="159">
        <v>0</v>
      </c>
      <c r="BC298" s="159">
        <v>0</v>
      </c>
      <c r="BD298" s="160">
        <v>0</v>
      </c>
      <c r="BE298" s="160">
        <v>0</v>
      </c>
      <c r="BF298" s="160">
        <v>0</v>
      </c>
      <c r="BG298" s="160">
        <v>0</v>
      </c>
      <c r="BH298" s="160">
        <v>0</v>
      </c>
      <c r="BI298" s="151">
        <v>60630000</v>
      </c>
      <c r="BJ298" s="122"/>
      <c r="BK298" s="122"/>
      <c r="BL298" s="122"/>
      <c r="BM298" s="122"/>
      <c r="BN298" s="122"/>
      <c r="BO298" s="122">
        <f t="shared" si="283"/>
        <v>0</v>
      </c>
      <c r="BP298" s="126">
        <f t="shared" si="284"/>
        <v>0</v>
      </c>
      <c r="BQ298" s="126">
        <f t="shared" si="285"/>
        <v>0</v>
      </c>
      <c r="BR298" s="126">
        <f t="shared" si="286"/>
        <v>0</v>
      </c>
      <c r="BS298" s="126">
        <f t="shared" si="287"/>
        <v>0</v>
      </c>
      <c r="BT298" s="126">
        <f t="shared" si="288"/>
        <v>0</v>
      </c>
      <c r="BU298" s="126">
        <f t="shared" si="289"/>
        <v>0</v>
      </c>
      <c r="BV298" s="126">
        <f t="shared" si="290"/>
        <v>0</v>
      </c>
      <c r="BW298" s="126">
        <f t="shared" si="291"/>
        <v>0</v>
      </c>
      <c r="BX298" s="126">
        <f t="shared" si="292"/>
        <v>0</v>
      </c>
      <c r="BY298" s="126">
        <f t="shared" si="293"/>
        <v>0</v>
      </c>
      <c r="BZ298" s="126">
        <f t="shared" si="294"/>
        <v>0</v>
      </c>
      <c r="CA298" s="126">
        <f t="shared" si="295"/>
        <v>0</v>
      </c>
      <c r="CB298" s="126">
        <f t="shared" si="296"/>
        <v>0</v>
      </c>
      <c r="CC298" s="126">
        <f t="shared" si="297"/>
        <v>0</v>
      </c>
      <c r="CD298" s="126">
        <f t="shared" si="298"/>
        <v>0</v>
      </c>
      <c r="CE298" s="126">
        <f t="shared" si="299"/>
        <v>0</v>
      </c>
      <c r="CF298" s="126">
        <f t="shared" si="300"/>
        <v>0</v>
      </c>
      <c r="CG298" s="126">
        <f t="shared" si="301"/>
        <v>0</v>
      </c>
      <c r="CH298" s="126">
        <f t="shared" si="302"/>
        <v>0</v>
      </c>
      <c r="CI298" s="126">
        <f t="shared" si="303"/>
        <v>0</v>
      </c>
      <c r="CJ298" s="126">
        <f t="shared" si="304"/>
        <v>0</v>
      </c>
      <c r="CK298" s="126">
        <f t="shared" si="305"/>
        <v>0</v>
      </c>
      <c r="CL298" s="126">
        <f t="shared" si="306"/>
        <v>0</v>
      </c>
      <c r="CM298" s="126">
        <f t="shared" si="307"/>
        <v>0</v>
      </c>
      <c r="CN298" s="126">
        <f t="shared" si="308"/>
        <v>0</v>
      </c>
      <c r="CO298" s="126">
        <f t="shared" si="309"/>
        <v>0</v>
      </c>
      <c r="CP298" s="126">
        <f t="shared" si="310"/>
        <v>0</v>
      </c>
      <c r="CQ298" s="126">
        <f t="shared" si="311"/>
        <v>0</v>
      </c>
      <c r="CR298" s="126">
        <f t="shared" si="312"/>
        <v>0</v>
      </c>
      <c r="CS298" s="126">
        <f t="shared" si="313"/>
        <v>0</v>
      </c>
      <c r="CT298" s="126">
        <f t="shared" si="314"/>
        <v>0</v>
      </c>
      <c r="CU298" s="126">
        <f t="shared" si="315"/>
        <v>0</v>
      </c>
      <c r="CV298" s="126">
        <f t="shared" si="316"/>
        <v>0</v>
      </c>
      <c r="CW298" s="126">
        <f t="shared" si="317"/>
        <v>0</v>
      </c>
      <c r="CX298" s="126">
        <f t="shared" si="318"/>
        <v>0</v>
      </c>
      <c r="CY298" s="126">
        <f t="shared" si="319"/>
        <v>0</v>
      </c>
      <c r="CZ298" s="126">
        <f t="shared" si="320"/>
        <v>0</v>
      </c>
      <c r="DA298" s="126">
        <f t="shared" si="321"/>
        <v>0</v>
      </c>
      <c r="DB298" s="126">
        <f t="shared" si="322"/>
        <v>0</v>
      </c>
      <c r="DC298" s="126">
        <f t="shared" si="323"/>
        <v>0</v>
      </c>
      <c r="DD298" s="126">
        <f t="shared" si="324"/>
        <v>0</v>
      </c>
      <c r="DE298" s="126">
        <f t="shared" si="325"/>
        <v>0</v>
      </c>
      <c r="DF298" s="126">
        <f t="shared" si="326"/>
        <v>0</v>
      </c>
      <c r="DG298" s="126">
        <f t="shared" si="327"/>
        <v>0</v>
      </c>
      <c r="DH298" s="126">
        <f t="shared" si="328"/>
        <v>0</v>
      </c>
      <c r="DI298" s="126">
        <f t="shared" si="329"/>
        <v>0</v>
      </c>
      <c r="DJ298" s="126">
        <f t="shared" si="330"/>
        <v>0</v>
      </c>
      <c r="DK298" s="126">
        <f t="shared" si="331"/>
        <v>0</v>
      </c>
      <c r="DL298" s="126">
        <f t="shared" si="332"/>
        <v>0</v>
      </c>
      <c r="DM298" s="126">
        <f t="shared" si="333"/>
        <v>0</v>
      </c>
      <c r="DN298" s="126">
        <f t="shared" si="334"/>
        <v>0</v>
      </c>
      <c r="DO298" s="126">
        <f t="shared" si="335"/>
        <v>0</v>
      </c>
      <c r="DP298" s="126">
        <f t="shared" si="336"/>
        <v>0</v>
      </c>
      <c r="DQ298" s="126">
        <f t="shared" si="337"/>
        <v>0</v>
      </c>
      <c r="DR298" s="126">
        <f t="shared" si="338"/>
        <v>0</v>
      </c>
      <c r="DS298" s="126">
        <f t="shared" si="339"/>
        <v>0</v>
      </c>
      <c r="DT298" s="126">
        <f t="shared" si="340"/>
        <v>0</v>
      </c>
      <c r="DU298" s="126">
        <f t="shared" si="341"/>
        <v>0</v>
      </c>
      <c r="DV298" s="126">
        <f t="shared" si="342"/>
        <v>0</v>
      </c>
      <c r="DW298" s="126">
        <f t="shared" si="343"/>
        <v>0</v>
      </c>
    </row>
    <row r="299" spans="1:131" customFormat="1" ht="15" customHeight="1" x14ac:dyDescent="0.2">
      <c r="A299" s="180" t="s">
        <v>660</v>
      </c>
      <c r="B299" s="180" t="s">
        <v>332</v>
      </c>
      <c r="C299" s="180" t="s">
        <v>333</v>
      </c>
      <c r="D299" s="180" t="s">
        <v>295</v>
      </c>
      <c r="E299" s="180">
        <v>12</v>
      </c>
      <c r="F299" s="180">
        <v>40</v>
      </c>
      <c r="G299" s="179">
        <v>-480</v>
      </c>
      <c r="H299" s="179">
        <v>-480</v>
      </c>
      <c r="I299" s="151"/>
      <c r="J299" s="187" t="s">
        <v>661</v>
      </c>
      <c r="K299" s="151">
        <v>8.3333333333333329E-2</v>
      </c>
      <c r="L299" s="151">
        <v>8.3333333333333329E-2</v>
      </c>
      <c r="M299" s="151">
        <v>8.3333333333333329E-2</v>
      </c>
      <c r="N299" s="151">
        <v>8.3333333333333329E-2</v>
      </c>
      <c r="O299" s="151">
        <v>8.3333333333333329E-2</v>
      </c>
      <c r="P299" s="151">
        <v>8.3333333333333329E-2</v>
      </c>
      <c r="Q299" s="151">
        <v>8.3333333333333329E-2</v>
      </c>
      <c r="R299" s="151">
        <v>8.3333333333333329E-2</v>
      </c>
      <c r="S299" s="151">
        <v>8.3333333333333329E-2</v>
      </c>
      <c r="T299" s="151">
        <v>8.3333333333333329E-2</v>
      </c>
      <c r="U299" s="151">
        <v>8.3333333333333329E-2</v>
      </c>
      <c r="V299" s="151">
        <v>8.3333333333333329E-2</v>
      </c>
      <c r="W299" s="152">
        <v>1</v>
      </c>
      <c r="X299" s="161">
        <v>-40</v>
      </c>
      <c r="Y299" s="161">
        <v>-40</v>
      </c>
      <c r="Z299" s="157">
        <v>-40</v>
      </c>
      <c r="AA299" s="161">
        <v>-40</v>
      </c>
      <c r="AB299" s="161">
        <v>-40</v>
      </c>
      <c r="AC299" s="161">
        <v>-40</v>
      </c>
      <c r="AD299" s="161">
        <v>-40</v>
      </c>
      <c r="AE299" s="161">
        <v>-40</v>
      </c>
      <c r="AF299" s="161">
        <v>-40</v>
      </c>
      <c r="AG299" s="161">
        <v>-40</v>
      </c>
      <c r="AH299" s="161">
        <v>-40</v>
      </c>
      <c r="AI299" s="161">
        <v>-40</v>
      </c>
      <c r="AJ299" s="151">
        <v>1</v>
      </c>
      <c r="AK299" s="151"/>
      <c r="AL299" s="151"/>
      <c r="AM299" s="151"/>
      <c r="AN299" s="151"/>
      <c r="AO299" s="151"/>
      <c r="AP299" s="151"/>
      <c r="AQ299" s="151"/>
      <c r="AR299" s="151"/>
      <c r="AS299" s="152">
        <v>1</v>
      </c>
      <c r="AT299" s="159">
        <v>-480</v>
      </c>
      <c r="AU299" s="159">
        <v>0</v>
      </c>
      <c r="AV299" s="159">
        <v>0</v>
      </c>
      <c r="AW299" s="159">
        <v>0</v>
      </c>
      <c r="AX299" s="159">
        <v>0</v>
      </c>
      <c r="AY299" s="159">
        <v>0</v>
      </c>
      <c r="AZ299" s="159">
        <v>0</v>
      </c>
      <c r="BA299" s="159">
        <v>0</v>
      </c>
      <c r="BB299" s="159">
        <v>0</v>
      </c>
      <c r="BC299" s="159">
        <v>-480</v>
      </c>
      <c r="BD299" s="160">
        <v>-480</v>
      </c>
      <c r="BE299" s="160">
        <v>0</v>
      </c>
      <c r="BF299" s="160">
        <v>0</v>
      </c>
      <c r="BG299" s="160">
        <v>0</v>
      </c>
      <c r="BH299" s="160">
        <v>0</v>
      </c>
      <c r="BI299" s="151">
        <v>0</v>
      </c>
      <c r="BJ299" s="122"/>
      <c r="BK299" s="122"/>
      <c r="BL299" s="122"/>
      <c r="BM299" s="122"/>
      <c r="BN299" s="122"/>
      <c r="BO299" s="122">
        <f t="shared" si="283"/>
        <v>400</v>
      </c>
      <c r="BP299" s="126">
        <f t="shared" si="284"/>
        <v>-40</v>
      </c>
      <c r="BQ299" s="126">
        <f t="shared" si="285"/>
        <v>0</v>
      </c>
      <c r="BR299" s="126">
        <f t="shared" si="286"/>
        <v>0</v>
      </c>
      <c r="BS299" s="126">
        <f t="shared" si="287"/>
        <v>0</v>
      </c>
      <c r="BT299" s="126">
        <f t="shared" si="288"/>
        <v>0</v>
      </c>
      <c r="BU299" s="126">
        <f t="shared" si="289"/>
        <v>-80</v>
      </c>
      <c r="BV299" s="126">
        <f t="shared" si="290"/>
        <v>0</v>
      </c>
      <c r="BW299" s="126">
        <f t="shared" si="291"/>
        <v>0</v>
      </c>
      <c r="BX299" s="126">
        <f t="shared" si="292"/>
        <v>0</v>
      </c>
      <c r="BY299" s="126">
        <f t="shared" si="293"/>
        <v>0</v>
      </c>
      <c r="BZ299" s="126">
        <f t="shared" si="294"/>
        <v>-120</v>
      </c>
      <c r="CA299" s="126">
        <f t="shared" si="295"/>
        <v>0</v>
      </c>
      <c r="CB299" s="126">
        <f t="shared" si="296"/>
        <v>0</v>
      </c>
      <c r="CC299" s="126">
        <f t="shared" si="297"/>
        <v>0</v>
      </c>
      <c r="CD299" s="126">
        <f t="shared" si="298"/>
        <v>0</v>
      </c>
      <c r="CE299" s="126">
        <f t="shared" si="299"/>
        <v>-160</v>
      </c>
      <c r="CF299" s="126">
        <f t="shared" si="300"/>
        <v>0</v>
      </c>
      <c r="CG299" s="126">
        <f t="shared" si="301"/>
        <v>0</v>
      </c>
      <c r="CH299" s="126">
        <f t="shared" si="302"/>
        <v>0</v>
      </c>
      <c r="CI299" s="126">
        <f t="shared" si="303"/>
        <v>0</v>
      </c>
      <c r="CJ299" s="126">
        <f t="shared" si="304"/>
        <v>-200</v>
      </c>
      <c r="CK299" s="126">
        <f t="shared" si="305"/>
        <v>0</v>
      </c>
      <c r="CL299" s="126">
        <f t="shared" si="306"/>
        <v>0</v>
      </c>
      <c r="CM299" s="126">
        <f t="shared" si="307"/>
        <v>0</v>
      </c>
      <c r="CN299" s="126">
        <f t="shared" si="308"/>
        <v>0</v>
      </c>
      <c r="CO299" s="126">
        <f t="shared" si="309"/>
        <v>-240</v>
      </c>
      <c r="CP299" s="126">
        <f t="shared" si="310"/>
        <v>0</v>
      </c>
      <c r="CQ299" s="126">
        <f t="shared" si="311"/>
        <v>0</v>
      </c>
      <c r="CR299" s="126">
        <f t="shared" si="312"/>
        <v>0</v>
      </c>
      <c r="CS299" s="126">
        <f t="shared" si="313"/>
        <v>0</v>
      </c>
      <c r="CT299" s="126">
        <f t="shared" si="314"/>
        <v>-280</v>
      </c>
      <c r="CU299" s="126">
        <f t="shared" si="315"/>
        <v>0</v>
      </c>
      <c r="CV299" s="126">
        <f t="shared" si="316"/>
        <v>0</v>
      </c>
      <c r="CW299" s="126">
        <f t="shared" si="317"/>
        <v>0</v>
      </c>
      <c r="CX299" s="126">
        <f t="shared" si="318"/>
        <v>0</v>
      </c>
      <c r="CY299" s="126">
        <f t="shared" si="319"/>
        <v>-320</v>
      </c>
      <c r="CZ299" s="126">
        <f t="shared" si="320"/>
        <v>0</v>
      </c>
      <c r="DA299" s="126">
        <f t="shared" si="321"/>
        <v>0</v>
      </c>
      <c r="DB299" s="126">
        <f t="shared" si="322"/>
        <v>0</v>
      </c>
      <c r="DC299" s="126">
        <f t="shared" si="323"/>
        <v>0</v>
      </c>
      <c r="DD299" s="126">
        <f t="shared" si="324"/>
        <v>-360</v>
      </c>
      <c r="DE299" s="126">
        <f t="shared" si="325"/>
        <v>0</v>
      </c>
      <c r="DF299" s="126">
        <f t="shared" si="326"/>
        <v>0</v>
      </c>
      <c r="DG299" s="126">
        <f t="shared" si="327"/>
        <v>0</v>
      </c>
      <c r="DH299" s="126">
        <f t="shared" si="328"/>
        <v>0</v>
      </c>
      <c r="DI299" s="126">
        <f t="shared" si="329"/>
        <v>-400</v>
      </c>
      <c r="DJ299" s="126">
        <f t="shared" si="330"/>
        <v>0</v>
      </c>
      <c r="DK299" s="126">
        <f t="shared" si="331"/>
        <v>0</v>
      </c>
      <c r="DL299" s="126">
        <f t="shared" si="332"/>
        <v>0</v>
      </c>
      <c r="DM299" s="126">
        <f t="shared" si="333"/>
        <v>0</v>
      </c>
      <c r="DN299" s="126">
        <f t="shared" si="334"/>
        <v>-440</v>
      </c>
      <c r="DO299" s="126">
        <f t="shared" si="335"/>
        <v>0</v>
      </c>
      <c r="DP299" s="126">
        <f t="shared" si="336"/>
        <v>0</v>
      </c>
      <c r="DQ299" s="126">
        <f t="shared" si="337"/>
        <v>0</v>
      </c>
      <c r="DR299" s="126">
        <f t="shared" si="338"/>
        <v>0</v>
      </c>
      <c r="DS299" s="126">
        <f t="shared" si="339"/>
        <v>-480</v>
      </c>
      <c r="DT299" s="126">
        <f t="shared" si="340"/>
        <v>0</v>
      </c>
      <c r="DU299" s="126">
        <f t="shared" si="341"/>
        <v>0</v>
      </c>
      <c r="DV299" s="126">
        <f t="shared" si="342"/>
        <v>0</v>
      </c>
      <c r="DW299" s="126">
        <f t="shared" si="343"/>
        <v>0</v>
      </c>
    </row>
    <row r="300" spans="1:131" customFormat="1" ht="15" customHeight="1" x14ac:dyDescent="0.2">
      <c r="A300" s="180" t="s">
        <v>662</v>
      </c>
      <c r="B300" s="180" t="s">
        <v>300</v>
      </c>
      <c r="C300" s="180" t="s">
        <v>663</v>
      </c>
      <c r="D300" s="180" t="s">
        <v>265</v>
      </c>
      <c r="E300" s="180">
        <v>1</v>
      </c>
      <c r="F300" s="180">
        <v>5000</v>
      </c>
      <c r="G300" s="179">
        <v>-5000</v>
      </c>
      <c r="H300" s="179">
        <v>-5000</v>
      </c>
      <c r="I300" s="151"/>
      <c r="J300" s="151" t="s">
        <v>54</v>
      </c>
      <c r="K300" s="151">
        <v>8.3333333333333329E-2</v>
      </c>
      <c r="L300" s="151">
        <v>8.3333333333333329E-2</v>
      </c>
      <c r="M300" s="151">
        <v>8.3333333333333329E-2</v>
      </c>
      <c r="N300" s="151">
        <v>8.3333333333333329E-2</v>
      </c>
      <c r="O300" s="151">
        <v>8.3333333333333329E-2</v>
      </c>
      <c r="P300" s="151">
        <v>8.3333333333333329E-2</v>
      </c>
      <c r="Q300" s="151">
        <v>8.3333333333333329E-2</v>
      </c>
      <c r="R300" s="151">
        <v>8.3333333333333329E-2</v>
      </c>
      <c r="S300" s="151">
        <v>8.3333333333333329E-2</v>
      </c>
      <c r="T300" s="151">
        <v>8.3333333333333329E-2</v>
      </c>
      <c r="U300" s="151">
        <v>8.3333333333333329E-2</v>
      </c>
      <c r="V300" s="151">
        <v>8.3333333333333329E-2</v>
      </c>
      <c r="W300" s="152">
        <v>1</v>
      </c>
      <c r="X300" s="161">
        <v>-416.66666666666663</v>
      </c>
      <c r="Y300" s="161">
        <v>-416.66666666666663</v>
      </c>
      <c r="Z300" s="157">
        <v>-416.66666666666663</v>
      </c>
      <c r="AA300" s="161">
        <v>-416.66666666666663</v>
      </c>
      <c r="AB300" s="161">
        <v>-416.66666666666663</v>
      </c>
      <c r="AC300" s="161">
        <v>-416.66666666666663</v>
      </c>
      <c r="AD300" s="161">
        <v>-416.66666666666663</v>
      </c>
      <c r="AE300" s="161">
        <v>-416.66666666666663</v>
      </c>
      <c r="AF300" s="161">
        <v>-416.66666666666663</v>
      </c>
      <c r="AG300" s="161">
        <v>-416.66666666666663</v>
      </c>
      <c r="AH300" s="161">
        <v>-416.66666666666663</v>
      </c>
      <c r="AI300" s="161">
        <v>-416.66666666666663</v>
      </c>
      <c r="AJ300" s="151">
        <v>1</v>
      </c>
      <c r="AK300" s="151"/>
      <c r="AL300" s="151"/>
      <c r="AM300" s="151"/>
      <c r="AN300" s="151"/>
      <c r="AO300" s="151"/>
      <c r="AP300" s="151"/>
      <c r="AQ300" s="151"/>
      <c r="AR300" s="151"/>
      <c r="AS300" s="152">
        <v>1</v>
      </c>
      <c r="AT300" s="159">
        <v>-5000</v>
      </c>
      <c r="AU300" s="159">
        <v>0</v>
      </c>
      <c r="AV300" s="159">
        <v>0</v>
      </c>
      <c r="AW300" s="159">
        <v>0</v>
      </c>
      <c r="AX300" s="159">
        <v>0</v>
      </c>
      <c r="AY300" s="159">
        <v>0</v>
      </c>
      <c r="AZ300" s="159">
        <v>0</v>
      </c>
      <c r="BA300" s="159">
        <v>0</v>
      </c>
      <c r="BB300" s="159">
        <v>0</v>
      </c>
      <c r="BC300" s="159">
        <v>-5000</v>
      </c>
      <c r="BD300" s="160">
        <v>-5000</v>
      </c>
      <c r="BE300" s="160">
        <v>0</v>
      </c>
      <c r="BF300" s="160">
        <v>0</v>
      </c>
      <c r="BG300" s="160">
        <v>0</v>
      </c>
      <c r="BH300" s="160">
        <v>0</v>
      </c>
      <c r="BI300" s="151">
        <v>60423000</v>
      </c>
      <c r="BJ300" s="122"/>
      <c r="BK300" s="145"/>
      <c r="BL300" s="145">
        <f t="shared" ref="BL300:BL308" si="350">+BK300+SUM(BY300:CD300)</f>
        <v>-1250</v>
      </c>
      <c r="BM300" s="145"/>
      <c r="BN300" s="145"/>
      <c r="BO300" s="147"/>
      <c r="BP300" s="126">
        <f t="shared" si="284"/>
        <v>-416.66666666666663</v>
      </c>
      <c r="BQ300" s="126">
        <f t="shared" si="285"/>
        <v>0</v>
      </c>
      <c r="BR300" s="126">
        <f t="shared" si="286"/>
        <v>0</v>
      </c>
      <c r="BS300" s="126">
        <f t="shared" si="287"/>
        <v>0</v>
      </c>
      <c r="BT300" s="126">
        <f t="shared" si="288"/>
        <v>0</v>
      </c>
      <c r="BU300" s="126">
        <f t="shared" si="289"/>
        <v>-833.33333333333326</v>
      </c>
      <c r="BV300" s="126">
        <f t="shared" si="290"/>
        <v>0</v>
      </c>
      <c r="BW300" s="126">
        <f t="shared" si="291"/>
        <v>0</v>
      </c>
      <c r="BX300" s="126">
        <f t="shared" si="292"/>
        <v>0</v>
      </c>
      <c r="BY300" s="126">
        <f t="shared" si="293"/>
        <v>0</v>
      </c>
      <c r="BZ300" s="126">
        <f t="shared" si="294"/>
        <v>-1250</v>
      </c>
      <c r="CA300" s="126">
        <f t="shared" si="295"/>
        <v>0</v>
      </c>
      <c r="CB300" s="126">
        <f t="shared" si="296"/>
        <v>0</v>
      </c>
      <c r="CC300" s="126">
        <f t="shared" si="297"/>
        <v>0</v>
      </c>
      <c r="CD300" s="126">
        <f t="shared" si="298"/>
        <v>0</v>
      </c>
      <c r="CE300" s="126">
        <f t="shared" si="299"/>
        <v>-1666.6666666666665</v>
      </c>
      <c r="CF300" s="126">
        <f t="shared" si="300"/>
        <v>0</v>
      </c>
      <c r="CG300" s="126">
        <f t="shared" si="301"/>
        <v>0</v>
      </c>
      <c r="CH300" s="126">
        <f t="shared" si="302"/>
        <v>0</v>
      </c>
      <c r="CI300" s="126">
        <f t="shared" si="303"/>
        <v>0</v>
      </c>
      <c r="CJ300" s="126">
        <f t="shared" si="304"/>
        <v>-2083.333333333333</v>
      </c>
      <c r="CK300" s="126">
        <f t="shared" si="305"/>
        <v>0</v>
      </c>
      <c r="CL300" s="126">
        <f t="shared" si="306"/>
        <v>0</v>
      </c>
      <c r="CM300" s="126">
        <f t="shared" si="307"/>
        <v>0</v>
      </c>
      <c r="CN300" s="126">
        <f t="shared" si="308"/>
        <v>0</v>
      </c>
      <c r="CO300" s="126">
        <f t="shared" si="309"/>
        <v>-2499.9999999999995</v>
      </c>
      <c r="CP300" s="126">
        <f t="shared" si="310"/>
        <v>0</v>
      </c>
      <c r="CQ300" s="126">
        <f t="shared" si="311"/>
        <v>0</v>
      </c>
      <c r="CR300" s="126">
        <f t="shared" si="312"/>
        <v>0</v>
      </c>
      <c r="CS300" s="126">
        <f t="shared" si="313"/>
        <v>0</v>
      </c>
      <c r="CT300" s="126">
        <f t="shared" si="314"/>
        <v>-2916.6666666666661</v>
      </c>
      <c r="CU300" s="126">
        <f t="shared" si="315"/>
        <v>0</v>
      </c>
      <c r="CV300" s="126">
        <f t="shared" si="316"/>
        <v>0</v>
      </c>
      <c r="CW300" s="126">
        <f t="shared" si="317"/>
        <v>0</v>
      </c>
      <c r="CX300" s="126">
        <f t="shared" si="318"/>
        <v>0</v>
      </c>
      <c r="CY300" s="126">
        <f t="shared" si="319"/>
        <v>-3333.3333333333326</v>
      </c>
      <c r="CZ300" s="126">
        <f t="shared" si="320"/>
        <v>0</v>
      </c>
      <c r="DA300" s="126">
        <f t="shared" si="321"/>
        <v>0</v>
      </c>
      <c r="DB300" s="126">
        <f t="shared" si="322"/>
        <v>0</v>
      </c>
      <c r="DC300" s="126">
        <f t="shared" si="323"/>
        <v>0</v>
      </c>
      <c r="DD300" s="126">
        <f t="shared" si="324"/>
        <v>-3749.9999999999991</v>
      </c>
      <c r="DE300" s="126">
        <f t="shared" si="325"/>
        <v>0</v>
      </c>
      <c r="DF300" s="126">
        <f t="shared" si="326"/>
        <v>0</v>
      </c>
      <c r="DG300" s="126">
        <f t="shared" si="327"/>
        <v>0</v>
      </c>
      <c r="DH300" s="126">
        <f t="shared" si="328"/>
        <v>0</v>
      </c>
      <c r="DI300" s="126">
        <f t="shared" si="329"/>
        <v>-4166.6666666666661</v>
      </c>
      <c r="DJ300" s="126">
        <f t="shared" si="330"/>
        <v>0</v>
      </c>
      <c r="DK300" s="126">
        <f t="shared" si="331"/>
        <v>0</v>
      </c>
      <c r="DL300" s="126">
        <f t="shared" si="332"/>
        <v>0</v>
      </c>
      <c r="DM300" s="126">
        <f t="shared" si="333"/>
        <v>0</v>
      </c>
      <c r="DN300" s="126">
        <f t="shared" si="334"/>
        <v>-4583.333333333333</v>
      </c>
      <c r="DO300" s="126">
        <f t="shared" si="335"/>
        <v>0</v>
      </c>
      <c r="DP300" s="126">
        <f t="shared" si="336"/>
        <v>0</v>
      </c>
      <c r="DQ300" s="126">
        <f t="shared" si="337"/>
        <v>0</v>
      </c>
      <c r="DR300" s="126">
        <f t="shared" si="338"/>
        <v>0</v>
      </c>
      <c r="DS300" s="126">
        <f t="shared" si="339"/>
        <v>-5000</v>
      </c>
      <c r="DT300" s="126">
        <f t="shared" si="340"/>
        <v>0</v>
      </c>
      <c r="DU300" s="126">
        <f t="shared" si="341"/>
        <v>0</v>
      </c>
      <c r="DV300" s="126">
        <f t="shared" si="342"/>
        <v>0</v>
      </c>
      <c r="DW300" s="126">
        <f t="shared" si="343"/>
        <v>0</v>
      </c>
      <c r="DX300" s="119"/>
    </row>
    <row r="301" spans="1:131" customFormat="1" x14ac:dyDescent="0.2">
      <c r="A301" s="180" t="s">
        <v>624</v>
      </c>
      <c r="B301" s="180" t="s">
        <v>416</v>
      </c>
      <c r="C301" s="180" t="s">
        <v>664</v>
      </c>
      <c r="D301" s="180" t="s">
        <v>265</v>
      </c>
      <c r="E301" s="180">
        <v>1</v>
      </c>
      <c r="F301" s="180">
        <v>4431</v>
      </c>
      <c r="G301" s="179">
        <v>-4431</v>
      </c>
      <c r="H301" s="179">
        <v>-4431</v>
      </c>
      <c r="I301" s="151"/>
      <c r="J301" s="151" t="s">
        <v>954</v>
      </c>
      <c r="K301" s="151">
        <v>8.3333333333333329E-2</v>
      </c>
      <c r="L301" s="151">
        <v>8.3333333333333329E-2</v>
      </c>
      <c r="M301" s="151">
        <v>8.3333333333333329E-2</v>
      </c>
      <c r="N301" s="151">
        <v>8.3333333333333329E-2</v>
      </c>
      <c r="O301" s="151">
        <v>8.3333333333333329E-2</v>
      </c>
      <c r="P301" s="151">
        <v>8.3333333333333329E-2</v>
      </c>
      <c r="Q301" s="151">
        <v>8.3333333333333329E-2</v>
      </c>
      <c r="R301" s="151">
        <v>8.3333333333333329E-2</v>
      </c>
      <c r="S301" s="151">
        <v>8.3333333333333329E-2</v>
      </c>
      <c r="T301" s="151">
        <v>8.3333333333333329E-2</v>
      </c>
      <c r="U301" s="151">
        <v>8.3333333333333329E-2</v>
      </c>
      <c r="V301" s="151">
        <v>8.3333333333333329E-2</v>
      </c>
      <c r="W301" s="152">
        <v>1</v>
      </c>
      <c r="X301" s="161">
        <v>-369.25</v>
      </c>
      <c r="Y301" s="161">
        <v>-369.25</v>
      </c>
      <c r="Z301" s="157">
        <v>-369.25</v>
      </c>
      <c r="AA301" s="161">
        <v>-369.25</v>
      </c>
      <c r="AB301" s="161">
        <v>-369.25</v>
      </c>
      <c r="AC301" s="161">
        <v>-369.25</v>
      </c>
      <c r="AD301" s="161">
        <v>-369.25</v>
      </c>
      <c r="AE301" s="161">
        <v>-369.25</v>
      </c>
      <c r="AF301" s="161">
        <v>-369.25</v>
      </c>
      <c r="AG301" s="161">
        <v>-369.25</v>
      </c>
      <c r="AH301" s="161">
        <v>-369.25</v>
      </c>
      <c r="AI301" s="161">
        <v>-369.25</v>
      </c>
      <c r="AJ301" s="151"/>
      <c r="AK301" s="151"/>
      <c r="AL301" s="151"/>
      <c r="AM301" s="151">
        <v>1</v>
      </c>
      <c r="AN301" s="151"/>
      <c r="AO301" s="151"/>
      <c r="AP301" s="151"/>
      <c r="AQ301" s="151"/>
      <c r="AR301" s="151"/>
      <c r="AS301" s="152">
        <v>1</v>
      </c>
      <c r="AT301" s="159">
        <v>0</v>
      </c>
      <c r="AU301" s="159">
        <v>0</v>
      </c>
      <c r="AV301" s="159">
        <v>0</v>
      </c>
      <c r="AW301" s="159">
        <v>-4431</v>
      </c>
      <c r="AX301" s="159">
        <v>0</v>
      </c>
      <c r="AY301" s="159">
        <v>0</v>
      </c>
      <c r="AZ301" s="159">
        <v>0</v>
      </c>
      <c r="BA301" s="159">
        <v>0</v>
      </c>
      <c r="BB301" s="159">
        <v>0</v>
      </c>
      <c r="BC301" s="159">
        <v>-4431</v>
      </c>
      <c r="BD301" s="160">
        <v>0</v>
      </c>
      <c r="BE301" s="160">
        <v>0</v>
      </c>
      <c r="BF301" s="160">
        <v>-4431</v>
      </c>
      <c r="BG301" s="160">
        <v>0</v>
      </c>
      <c r="BH301" s="160">
        <v>0</v>
      </c>
      <c r="BI301" s="151">
        <v>60423000</v>
      </c>
      <c r="BJ301" s="122" t="s">
        <v>860</v>
      </c>
      <c r="BK301" s="145">
        <f>+IF('FEUILLE 1'!$BJ301="",SUMIFS('FEUILLE 2'!$P:$P,'FEUILLE 2'!$C:$C,"BLF",'FEUILLE 2'!$K:$K,'FEUILLE 1'!$J301),SUMIFS('FEUILLE 2'!$P:$P,'FEUILLE 2'!$C:$C,"BLF",'FEUILLE 2'!$K:$K,'FEUILLE 1'!$J301,'FEUILLE 2'!$B:$B,'FEUILLE 1'!$BJ301))</f>
        <v>0</v>
      </c>
      <c r="BL301" s="145">
        <f t="shared" si="350"/>
        <v>-1107.75</v>
      </c>
      <c r="BM301" s="145"/>
      <c r="BN301" s="145"/>
      <c r="BO301" s="147">
        <f t="shared" ref="BO301:BO306" si="351">IF(-SUM(BZ301:CD301)-(BK301+BM301+BN301)&lt;0,0,-SUM(BZ301:CD301)-(BK301+BM301+BN301))</f>
        <v>1107.75</v>
      </c>
      <c r="BP301" s="126">
        <f t="shared" si="284"/>
        <v>0</v>
      </c>
      <c r="BQ301" s="126">
        <f t="shared" si="285"/>
        <v>0</v>
      </c>
      <c r="BR301" s="126">
        <f t="shared" si="286"/>
        <v>-369.25</v>
      </c>
      <c r="BS301" s="126">
        <f t="shared" si="287"/>
        <v>0</v>
      </c>
      <c r="BT301" s="126">
        <f t="shared" si="288"/>
        <v>0</v>
      </c>
      <c r="BU301" s="126">
        <f t="shared" si="289"/>
        <v>0</v>
      </c>
      <c r="BV301" s="126">
        <f t="shared" si="290"/>
        <v>0</v>
      </c>
      <c r="BW301" s="126">
        <f t="shared" si="291"/>
        <v>-738.5</v>
      </c>
      <c r="BX301" s="126">
        <f t="shared" si="292"/>
        <v>0</v>
      </c>
      <c r="BY301" s="126">
        <f t="shared" si="293"/>
        <v>0</v>
      </c>
      <c r="BZ301" s="126">
        <f t="shared" si="294"/>
        <v>0</v>
      </c>
      <c r="CA301" s="126">
        <f t="shared" si="295"/>
        <v>0</v>
      </c>
      <c r="CB301" s="126">
        <f t="shared" si="296"/>
        <v>-1107.75</v>
      </c>
      <c r="CC301" s="126">
        <f t="shared" si="297"/>
        <v>0</v>
      </c>
      <c r="CD301" s="126">
        <f t="shared" si="298"/>
        <v>0</v>
      </c>
      <c r="CE301" s="126">
        <f t="shared" si="299"/>
        <v>0</v>
      </c>
      <c r="CF301" s="126">
        <f t="shared" si="300"/>
        <v>0</v>
      </c>
      <c r="CG301" s="126">
        <f t="shared" si="301"/>
        <v>-1477</v>
      </c>
      <c r="CH301" s="126">
        <f t="shared" si="302"/>
        <v>0</v>
      </c>
      <c r="CI301" s="126">
        <f t="shared" si="303"/>
        <v>0</v>
      </c>
      <c r="CJ301" s="126">
        <f t="shared" si="304"/>
        <v>0</v>
      </c>
      <c r="CK301" s="126">
        <f t="shared" si="305"/>
        <v>0</v>
      </c>
      <c r="CL301" s="126">
        <f t="shared" si="306"/>
        <v>-1846.25</v>
      </c>
      <c r="CM301" s="126">
        <f t="shared" si="307"/>
        <v>0</v>
      </c>
      <c r="CN301" s="126">
        <f t="shared" si="308"/>
        <v>0</v>
      </c>
      <c r="CO301" s="126">
        <f t="shared" si="309"/>
        <v>0</v>
      </c>
      <c r="CP301" s="126">
        <f t="shared" si="310"/>
        <v>0</v>
      </c>
      <c r="CQ301" s="126">
        <f t="shared" si="311"/>
        <v>-2215.5</v>
      </c>
      <c r="CR301" s="126">
        <f t="shared" si="312"/>
        <v>0</v>
      </c>
      <c r="CS301" s="126">
        <f t="shared" si="313"/>
        <v>0</v>
      </c>
      <c r="CT301" s="126">
        <f t="shared" si="314"/>
        <v>0</v>
      </c>
      <c r="CU301" s="126">
        <f t="shared" si="315"/>
        <v>0</v>
      </c>
      <c r="CV301" s="126">
        <f t="shared" si="316"/>
        <v>-2584.75</v>
      </c>
      <c r="CW301" s="126">
        <f t="shared" si="317"/>
        <v>0</v>
      </c>
      <c r="CX301" s="126">
        <f t="shared" si="318"/>
        <v>0</v>
      </c>
      <c r="CY301" s="126">
        <f t="shared" si="319"/>
        <v>0</v>
      </c>
      <c r="CZ301" s="126">
        <f t="shared" si="320"/>
        <v>0</v>
      </c>
      <c r="DA301" s="126">
        <f t="shared" si="321"/>
        <v>-2954</v>
      </c>
      <c r="DB301" s="126">
        <f t="shared" si="322"/>
        <v>0</v>
      </c>
      <c r="DC301" s="126">
        <f t="shared" si="323"/>
        <v>0</v>
      </c>
      <c r="DD301" s="126">
        <f t="shared" si="324"/>
        <v>0</v>
      </c>
      <c r="DE301" s="126">
        <f t="shared" si="325"/>
        <v>0</v>
      </c>
      <c r="DF301" s="126">
        <f t="shared" si="326"/>
        <v>-3323.25</v>
      </c>
      <c r="DG301" s="126">
        <f t="shared" si="327"/>
        <v>0</v>
      </c>
      <c r="DH301" s="126">
        <f t="shared" si="328"/>
        <v>0</v>
      </c>
      <c r="DI301" s="126">
        <f t="shared" si="329"/>
        <v>0</v>
      </c>
      <c r="DJ301" s="126">
        <f t="shared" si="330"/>
        <v>0</v>
      </c>
      <c r="DK301" s="126">
        <f t="shared" si="331"/>
        <v>-3692.5</v>
      </c>
      <c r="DL301" s="126">
        <f t="shared" si="332"/>
        <v>0</v>
      </c>
      <c r="DM301" s="126">
        <f t="shared" si="333"/>
        <v>0</v>
      </c>
      <c r="DN301" s="126">
        <f t="shared" si="334"/>
        <v>0</v>
      </c>
      <c r="DO301" s="126">
        <f t="shared" si="335"/>
        <v>0</v>
      </c>
      <c r="DP301" s="126">
        <f t="shared" si="336"/>
        <v>-4061.75</v>
      </c>
      <c r="DQ301" s="126">
        <f t="shared" si="337"/>
        <v>0</v>
      </c>
      <c r="DR301" s="126">
        <f t="shared" si="338"/>
        <v>0</v>
      </c>
      <c r="DS301" s="126">
        <f t="shared" si="339"/>
        <v>0</v>
      </c>
      <c r="DT301" s="126">
        <f t="shared" si="340"/>
        <v>0</v>
      </c>
      <c r="DU301" s="126">
        <f t="shared" si="341"/>
        <v>-4431</v>
      </c>
      <c r="DV301" s="126">
        <f t="shared" si="342"/>
        <v>0</v>
      </c>
      <c r="DW301" s="126">
        <f t="shared" si="343"/>
        <v>0</v>
      </c>
      <c r="DX301" s="119"/>
      <c r="EA301" s="127">
        <f>+BO301</f>
        <v>1107.75</v>
      </c>
    </row>
    <row r="302" spans="1:131" customFormat="1" ht="15" customHeight="1" x14ac:dyDescent="0.2">
      <c r="A302" s="180" t="s">
        <v>665</v>
      </c>
      <c r="B302" s="180" t="s">
        <v>416</v>
      </c>
      <c r="C302" s="180" t="s">
        <v>666</v>
      </c>
      <c r="D302" s="180" t="s">
        <v>314</v>
      </c>
      <c r="E302" s="180">
        <v>6</v>
      </c>
      <c r="F302" s="180">
        <v>1000</v>
      </c>
      <c r="G302" s="179">
        <v>-6000</v>
      </c>
      <c r="H302" s="179">
        <v>-6000</v>
      </c>
      <c r="I302" s="151"/>
      <c r="J302" s="151" t="s">
        <v>95</v>
      </c>
      <c r="K302" s="151">
        <v>8.3333333333333329E-2</v>
      </c>
      <c r="L302" s="151">
        <v>8.3333333333333329E-2</v>
      </c>
      <c r="M302" s="151">
        <v>8.3333333333333329E-2</v>
      </c>
      <c r="N302" s="151">
        <v>8.3333333333333329E-2</v>
      </c>
      <c r="O302" s="151">
        <v>8.3333333333333329E-2</v>
      </c>
      <c r="P302" s="151">
        <v>8.3333333333333329E-2</v>
      </c>
      <c r="Q302" s="151">
        <v>8.3333333333333329E-2</v>
      </c>
      <c r="R302" s="151">
        <v>8.3333333333333329E-2</v>
      </c>
      <c r="S302" s="151">
        <v>8.3333333333333329E-2</v>
      </c>
      <c r="T302" s="151">
        <v>8.3333333333333329E-2</v>
      </c>
      <c r="U302" s="151">
        <v>8.3333333333333329E-2</v>
      </c>
      <c r="V302" s="151">
        <v>8.3333333333333329E-2</v>
      </c>
      <c r="W302" s="152">
        <v>1</v>
      </c>
      <c r="X302" s="161">
        <v>-500</v>
      </c>
      <c r="Y302" s="161">
        <v>-500</v>
      </c>
      <c r="Z302" s="157">
        <v>-500</v>
      </c>
      <c r="AA302" s="161">
        <v>-500</v>
      </c>
      <c r="AB302" s="161">
        <v>-500</v>
      </c>
      <c r="AC302" s="161">
        <v>-500</v>
      </c>
      <c r="AD302" s="161">
        <v>-500</v>
      </c>
      <c r="AE302" s="161">
        <v>-500</v>
      </c>
      <c r="AF302" s="161">
        <v>-500</v>
      </c>
      <c r="AG302" s="161">
        <v>-500</v>
      </c>
      <c r="AH302" s="161">
        <v>-500</v>
      </c>
      <c r="AI302" s="161">
        <v>-500</v>
      </c>
      <c r="AJ302" s="151">
        <v>1</v>
      </c>
      <c r="AK302" s="151"/>
      <c r="AL302" s="151"/>
      <c r="AM302" s="151"/>
      <c r="AN302" s="151"/>
      <c r="AO302" s="151"/>
      <c r="AP302" s="151"/>
      <c r="AQ302" s="151"/>
      <c r="AR302" s="151"/>
      <c r="AS302" s="152">
        <v>1</v>
      </c>
      <c r="AT302" s="159">
        <v>-6000</v>
      </c>
      <c r="AU302" s="159">
        <v>0</v>
      </c>
      <c r="AV302" s="159">
        <v>0</v>
      </c>
      <c r="AW302" s="159">
        <v>0</v>
      </c>
      <c r="AX302" s="159">
        <v>0</v>
      </c>
      <c r="AY302" s="159">
        <v>0</v>
      </c>
      <c r="AZ302" s="159">
        <v>0</v>
      </c>
      <c r="BA302" s="159">
        <v>0</v>
      </c>
      <c r="BB302" s="159">
        <v>0</v>
      </c>
      <c r="BC302" s="159">
        <v>-6000</v>
      </c>
      <c r="BD302" s="160">
        <v>-6000</v>
      </c>
      <c r="BE302" s="160">
        <v>0</v>
      </c>
      <c r="BF302" s="160">
        <v>0</v>
      </c>
      <c r="BG302" s="160">
        <v>0</v>
      </c>
      <c r="BH302" s="160">
        <v>0</v>
      </c>
      <c r="BI302" s="151">
        <v>60423000</v>
      </c>
      <c r="BJ302" s="122"/>
      <c r="BK302" s="145">
        <f>+IF('FEUILLE 1'!$BJ302="",SUMIFS('FEUILLE 2'!$P:$P,'FEUILLE 2'!$C:$C,"BLF",'FEUILLE 2'!$K:$K,'FEUILLE 1'!$J302),SUMIFS('FEUILLE 2'!$P:$P,'FEUILLE 2'!$C:$C,"BLF",'FEUILLE 2'!$K:$K,'FEUILLE 1'!$J302,'FEUILLE 2'!$B:$B,'FEUILLE 1'!$BJ302))</f>
        <v>192.49</v>
      </c>
      <c r="BL302" s="145">
        <f t="shared" si="350"/>
        <v>-1307.51</v>
      </c>
      <c r="BM302" s="145"/>
      <c r="BN302" s="145"/>
      <c r="BO302" s="147"/>
      <c r="BP302" s="126">
        <f t="shared" si="284"/>
        <v>-500</v>
      </c>
      <c r="BQ302" s="126">
        <f t="shared" si="285"/>
        <v>0</v>
      </c>
      <c r="BR302" s="126">
        <f t="shared" si="286"/>
        <v>0</v>
      </c>
      <c r="BS302" s="126">
        <f t="shared" si="287"/>
        <v>0</v>
      </c>
      <c r="BT302" s="126">
        <f t="shared" si="288"/>
        <v>0</v>
      </c>
      <c r="BU302" s="126">
        <f t="shared" si="289"/>
        <v>-1000</v>
      </c>
      <c r="BV302" s="126">
        <f t="shared" si="290"/>
        <v>0</v>
      </c>
      <c r="BW302" s="126">
        <f t="shared" si="291"/>
        <v>0</v>
      </c>
      <c r="BX302" s="126">
        <f t="shared" si="292"/>
        <v>0</v>
      </c>
      <c r="BY302" s="126">
        <f t="shared" si="293"/>
        <v>0</v>
      </c>
      <c r="BZ302" s="126">
        <f t="shared" si="294"/>
        <v>-1500</v>
      </c>
      <c r="CA302" s="126">
        <f t="shared" si="295"/>
        <v>0</v>
      </c>
      <c r="CB302" s="126">
        <f t="shared" si="296"/>
        <v>0</v>
      </c>
      <c r="CC302" s="126">
        <f t="shared" si="297"/>
        <v>0</v>
      </c>
      <c r="CD302" s="126">
        <f t="shared" si="298"/>
        <v>0</v>
      </c>
      <c r="CE302" s="126">
        <f t="shared" si="299"/>
        <v>-2000</v>
      </c>
      <c r="CF302" s="126">
        <f t="shared" si="300"/>
        <v>0</v>
      </c>
      <c r="CG302" s="126">
        <f t="shared" si="301"/>
        <v>0</v>
      </c>
      <c r="CH302" s="126">
        <f t="shared" si="302"/>
        <v>0</v>
      </c>
      <c r="CI302" s="126">
        <f t="shared" si="303"/>
        <v>0</v>
      </c>
      <c r="CJ302" s="126">
        <f t="shared" si="304"/>
        <v>-2500</v>
      </c>
      <c r="CK302" s="126">
        <f t="shared" si="305"/>
        <v>0</v>
      </c>
      <c r="CL302" s="126">
        <f t="shared" si="306"/>
        <v>0</v>
      </c>
      <c r="CM302" s="126">
        <f t="shared" si="307"/>
        <v>0</v>
      </c>
      <c r="CN302" s="126">
        <f t="shared" si="308"/>
        <v>0</v>
      </c>
      <c r="CO302" s="126">
        <f t="shared" si="309"/>
        <v>-3000</v>
      </c>
      <c r="CP302" s="126">
        <f t="shared" si="310"/>
        <v>0</v>
      </c>
      <c r="CQ302" s="126">
        <f t="shared" si="311"/>
        <v>0</v>
      </c>
      <c r="CR302" s="126">
        <f t="shared" si="312"/>
        <v>0</v>
      </c>
      <c r="CS302" s="126">
        <f t="shared" si="313"/>
        <v>0</v>
      </c>
      <c r="CT302" s="126">
        <f t="shared" si="314"/>
        <v>-3500</v>
      </c>
      <c r="CU302" s="126">
        <f t="shared" si="315"/>
        <v>0</v>
      </c>
      <c r="CV302" s="126">
        <f t="shared" si="316"/>
        <v>0</v>
      </c>
      <c r="CW302" s="126">
        <f t="shared" si="317"/>
        <v>0</v>
      </c>
      <c r="CX302" s="126">
        <f t="shared" si="318"/>
        <v>0</v>
      </c>
      <c r="CY302" s="126">
        <f t="shared" si="319"/>
        <v>-4000</v>
      </c>
      <c r="CZ302" s="126">
        <f t="shared" si="320"/>
        <v>0</v>
      </c>
      <c r="DA302" s="126">
        <f t="shared" si="321"/>
        <v>0</v>
      </c>
      <c r="DB302" s="126">
        <f t="shared" si="322"/>
        <v>0</v>
      </c>
      <c r="DC302" s="126">
        <f t="shared" si="323"/>
        <v>0</v>
      </c>
      <c r="DD302" s="126">
        <f t="shared" si="324"/>
        <v>-4500</v>
      </c>
      <c r="DE302" s="126">
        <f t="shared" si="325"/>
        <v>0</v>
      </c>
      <c r="DF302" s="126">
        <f t="shared" si="326"/>
        <v>0</v>
      </c>
      <c r="DG302" s="126">
        <f t="shared" si="327"/>
        <v>0</v>
      </c>
      <c r="DH302" s="126">
        <f t="shared" si="328"/>
        <v>0</v>
      </c>
      <c r="DI302" s="126">
        <f t="shared" si="329"/>
        <v>-5000</v>
      </c>
      <c r="DJ302" s="126">
        <f t="shared" si="330"/>
        <v>0</v>
      </c>
      <c r="DK302" s="126">
        <f t="shared" si="331"/>
        <v>0</v>
      </c>
      <c r="DL302" s="126">
        <f t="shared" si="332"/>
        <v>0</v>
      </c>
      <c r="DM302" s="126">
        <f t="shared" si="333"/>
        <v>0</v>
      </c>
      <c r="DN302" s="126">
        <f t="shared" si="334"/>
        <v>-5500</v>
      </c>
      <c r="DO302" s="126">
        <f t="shared" si="335"/>
        <v>0</v>
      </c>
      <c r="DP302" s="126">
        <f t="shared" si="336"/>
        <v>0</v>
      </c>
      <c r="DQ302" s="126">
        <f t="shared" si="337"/>
        <v>0</v>
      </c>
      <c r="DR302" s="126">
        <f t="shared" si="338"/>
        <v>0</v>
      </c>
      <c r="DS302" s="126">
        <f t="shared" si="339"/>
        <v>-6000</v>
      </c>
      <c r="DT302" s="126">
        <f t="shared" si="340"/>
        <v>0</v>
      </c>
      <c r="DU302" s="126">
        <f t="shared" si="341"/>
        <v>0</v>
      </c>
      <c r="DV302" s="126">
        <f t="shared" si="342"/>
        <v>0</v>
      </c>
      <c r="DW302" s="126">
        <f t="shared" si="343"/>
        <v>0</v>
      </c>
      <c r="DX302" s="119"/>
    </row>
    <row r="303" spans="1:131" customFormat="1" ht="15" customHeight="1" x14ac:dyDescent="0.2">
      <c r="A303" s="180" t="s">
        <v>667</v>
      </c>
      <c r="B303" s="180" t="s">
        <v>416</v>
      </c>
      <c r="C303" s="180" t="s">
        <v>668</v>
      </c>
      <c r="D303" s="180" t="s">
        <v>265</v>
      </c>
      <c r="E303" s="180">
        <v>0</v>
      </c>
      <c r="F303" s="180">
        <v>35000</v>
      </c>
      <c r="G303" s="179">
        <v>0</v>
      </c>
      <c r="H303" s="179">
        <v>0</v>
      </c>
      <c r="I303" s="151" t="s">
        <v>669</v>
      </c>
      <c r="J303" s="151" t="s">
        <v>77</v>
      </c>
      <c r="K303" s="151">
        <v>8.3333333333333329E-2</v>
      </c>
      <c r="L303" s="151">
        <v>8.3333333333333329E-2</v>
      </c>
      <c r="M303" s="151">
        <v>8.3333333333333329E-2</v>
      </c>
      <c r="N303" s="151">
        <v>8.3333333333333329E-2</v>
      </c>
      <c r="O303" s="151">
        <v>8.3333333333333329E-2</v>
      </c>
      <c r="P303" s="151">
        <v>8.3333333333333329E-2</v>
      </c>
      <c r="Q303" s="151">
        <v>8.3333333333333329E-2</v>
      </c>
      <c r="R303" s="151">
        <v>8.3333333333333329E-2</v>
      </c>
      <c r="S303" s="151">
        <v>8.3333333333333329E-2</v>
      </c>
      <c r="T303" s="151">
        <v>8.3333333333333329E-2</v>
      </c>
      <c r="U303" s="151">
        <v>8.3333333333333329E-2</v>
      </c>
      <c r="V303" s="151">
        <v>8.3333333333333329E-2</v>
      </c>
      <c r="W303" s="152">
        <v>1</v>
      </c>
      <c r="X303" s="161">
        <v>0</v>
      </c>
      <c r="Y303" s="161">
        <v>0</v>
      </c>
      <c r="Z303" s="157">
        <v>0</v>
      </c>
      <c r="AA303" s="161">
        <v>0</v>
      </c>
      <c r="AB303" s="161">
        <v>0</v>
      </c>
      <c r="AC303" s="161">
        <v>0</v>
      </c>
      <c r="AD303" s="161">
        <v>0</v>
      </c>
      <c r="AE303" s="161">
        <v>0</v>
      </c>
      <c r="AF303" s="161">
        <v>0</v>
      </c>
      <c r="AG303" s="161">
        <v>0</v>
      </c>
      <c r="AH303" s="161">
        <v>0</v>
      </c>
      <c r="AI303" s="161">
        <v>0</v>
      </c>
      <c r="AJ303" s="151"/>
      <c r="AK303" s="151">
        <v>1</v>
      </c>
      <c r="AL303" s="151"/>
      <c r="AM303" s="151"/>
      <c r="AN303" s="151"/>
      <c r="AO303" s="151"/>
      <c r="AP303" s="151"/>
      <c r="AQ303" s="151"/>
      <c r="AR303" s="151"/>
      <c r="AS303" s="152">
        <v>1</v>
      </c>
      <c r="AT303" s="159">
        <v>0</v>
      </c>
      <c r="AU303" s="159">
        <v>0</v>
      </c>
      <c r="AV303" s="159">
        <v>0</v>
      </c>
      <c r="AW303" s="159">
        <v>0</v>
      </c>
      <c r="AX303" s="159">
        <v>0</v>
      </c>
      <c r="AY303" s="159">
        <v>0</v>
      </c>
      <c r="AZ303" s="159">
        <v>0</v>
      </c>
      <c r="BA303" s="159">
        <v>0</v>
      </c>
      <c r="BB303" s="159">
        <v>0</v>
      </c>
      <c r="BC303" s="159">
        <v>0</v>
      </c>
      <c r="BD303" s="160">
        <v>0</v>
      </c>
      <c r="BE303" s="160">
        <v>0</v>
      </c>
      <c r="BF303" s="160">
        <v>0</v>
      </c>
      <c r="BG303" s="160">
        <v>0</v>
      </c>
      <c r="BH303" s="160">
        <v>0</v>
      </c>
      <c r="BI303" s="151">
        <v>60423000</v>
      </c>
      <c r="BJ303" s="122" t="s">
        <v>859</v>
      </c>
      <c r="BK303" s="145">
        <f>+IF('FEUILLE 1'!$BJ303="",SUMIFS('FEUILLE 2'!$P:$P,'FEUILLE 2'!$C:$C,"BLF",'FEUILLE 2'!$K:$K,'FEUILLE 1'!$J303),SUMIFS('FEUILLE 2'!$P:$P,'FEUILLE 2'!$C:$C,"BLF",'FEUILLE 2'!$K:$K,'FEUILLE 1'!$J303,'FEUILLE 2'!$B:$B,'FEUILLE 1'!$BJ303))</f>
        <v>0</v>
      </c>
      <c r="BL303" s="145">
        <f t="shared" si="350"/>
        <v>0</v>
      </c>
      <c r="BM303" s="145"/>
      <c r="BN303" s="145"/>
      <c r="BO303" s="147">
        <f t="shared" si="351"/>
        <v>0</v>
      </c>
      <c r="BP303" s="126">
        <f t="shared" si="284"/>
        <v>0</v>
      </c>
      <c r="BQ303" s="126">
        <f t="shared" si="285"/>
        <v>0</v>
      </c>
      <c r="BR303" s="126">
        <f t="shared" si="286"/>
        <v>0</v>
      </c>
      <c r="BS303" s="126">
        <f t="shared" si="287"/>
        <v>0</v>
      </c>
      <c r="BT303" s="126">
        <f t="shared" si="288"/>
        <v>0</v>
      </c>
      <c r="BU303" s="126">
        <f t="shared" si="289"/>
        <v>0</v>
      </c>
      <c r="BV303" s="126">
        <f t="shared" si="290"/>
        <v>0</v>
      </c>
      <c r="BW303" s="126">
        <f t="shared" si="291"/>
        <v>0</v>
      </c>
      <c r="BX303" s="126">
        <f t="shared" si="292"/>
        <v>0</v>
      </c>
      <c r="BY303" s="126">
        <f t="shared" si="293"/>
        <v>0</v>
      </c>
      <c r="BZ303" s="126">
        <f t="shared" si="294"/>
        <v>0</v>
      </c>
      <c r="CA303" s="126">
        <f t="shared" si="295"/>
        <v>0</v>
      </c>
      <c r="CB303" s="126">
        <f t="shared" si="296"/>
        <v>0</v>
      </c>
      <c r="CC303" s="126">
        <f t="shared" si="297"/>
        <v>0</v>
      </c>
      <c r="CD303" s="126">
        <f t="shared" si="298"/>
        <v>0</v>
      </c>
      <c r="CE303" s="126">
        <f t="shared" si="299"/>
        <v>0</v>
      </c>
      <c r="CF303" s="126">
        <f t="shared" si="300"/>
        <v>0</v>
      </c>
      <c r="CG303" s="126">
        <f t="shared" si="301"/>
        <v>0</v>
      </c>
      <c r="CH303" s="126">
        <f t="shared" si="302"/>
        <v>0</v>
      </c>
      <c r="CI303" s="126">
        <f t="shared" si="303"/>
        <v>0</v>
      </c>
      <c r="CJ303" s="126">
        <f t="shared" si="304"/>
        <v>0</v>
      </c>
      <c r="CK303" s="126">
        <f t="shared" si="305"/>
        <v>0</v>
      </c>
      <c r="CL303" s="126">
        <f t="shared" si="306"/>
        <v>0</v>
      </c>
      <c r="CM303" s="126">
        <f t="shared" si="307"/>
        <v>0</v>
      </c>
      <c r="CN303" s="126">
        <f t="shared" si="308"/>
        <v>0</v>
      </c>
      <c r="CO303" s="126">
        <f t="shared" si="309"/>
        <v>0</v>
      </c>
      <c r="CP303" s="126">
        <f t="shared" si="310"/>
        <v>0</v>
      </c>
      <c r="CQ303" s="126">
        <f t="shared" si="311"/>
        <v>0</v>
      </c>
      <c r="CR303" s="126">
        <f t="shared" si="312"/>
        <v>0</v>
      </c>
      <c r="CS303" s="126">
        <f t="shared" si="313"/>
        <v>0</v>
      </c>
      <c r="CT303" s="126">
        <f t="shared" si="314"/>
        <v>0</v>
      </c>
      <c r="CU303" s="126">
        <f t="shared" si="315"/>
        <v>0</v>
      </c>
      <c r="CV303" s="126">
        <f t="shared" si="316"/>
        <v>0</v>
      </c>
      <c r="CW303" s="126">
        <f t="shared" si="317"/>
        <v>0</v>
      </c>
      <c r="CX303" s="126">
        <f t="shared" si="318"/>
        <v>0</v>
      </c>
      <c r="CY303" s="126">
        <f t="shared" si="319"/>
        <v>0</v>
      </c>
      <c r="CZ303" s="126">
        <f t="shared" si="320"/>
        <v>0</v>
      </c>
      <c r="DA303" s="126">
        <f t="shared" si="321"/>
        <v>0</v>
      </c>
      <c r="DB303" s="126">
        <f t="shared" si="322"/>
        <v>0</v>
      </c>
      <c r="DC303" s="126">
        <f t="shared" si="323"/>
        <v>0</v>
      </c>
      <c r="DD303" s="126">
        <f t="shared" si="324"/>
        <v>0</v>
      </c>
      <c r="DE303" s="126">
        <f t="shared" si="325"/>
        <v>0</v>
      </c>
      <c r="DF303" s="126">
        <f t="shared" si="326"/>
        <v>0</v>
      </c>
      <c r="DG303" s="126">
        <f t="shared" si="327"/>
        <v>0</v>
      </c>
      <c r="DH303" s="126">
        <f t="shared" si="328"/>
        <v>0</v>
      </c>
      <c r="DI303" s="126">
        <f t="shared" si="329"/>
        <v>0</v>
      </c>
      <c r="DJ303" s="126">
        <f t="shared" si="330"/>
        <v>0</v>
      </c>
      <c r="DK303" s="126">
        <f t="shared" si="331"/>
        <v>0</v>
      </c>
      <c r="DL303" s="126">
        <f t="shared" si="332"/>
        <v>0</v>
      </c>
      <c r="DM303" s="126">
        <f t="shared" si="333"/>
        <v>0</v>
      </c>
      <c r="DN303" s="126">
        <f t="shared" si="334"/>
        <v>0</v>
      </c>
      <c r="DO303" s="126">
        <f t="shared" si="335"/>
        <v>0</v>
      </c>
      <c r="DP303" s="126">
        <f t="shared" si="336"/>
        <v>0</v>
      </c>
      <c r="DQ303" s="126">
        <f t="shared" si="337"/>
        <v>0</v>
      </c>
      <c r="DR303" s="126">
        <f t="shared" si="338"/>
        <v>0</v>
      </c>
      <c r="DS303" s="126">
        <f t="shared" si="339"/>
        <v>0</v>
      </c>
      <c r="DT303" s="126">
        <f t="shared" si="340"/>
        <v>0</v>
      </c>
      <c r="DU303" s="126">
        <f t="shared" si="341"/>
        <v>0</v>
      </c>
      <c r="DV303" s="126">
        <f t="shared" si="342"/>
        <v>0</v>
      </c>
      <c r="DW303" s="126">
        <f t="shared" si="343"/>
        <v>0</v>
      </c>
      <c r="DX303" s="119"/>
    </row>
    <row r="304" spans="1:131" customFormat="1" ht="15" customHeight="1" x14ac:dyDescent="0.2">
      <c r="A304" s="180" t="s">
        <v>667</v>
      </c>
      <c r="B304" s="180" t="s">
        <v>416</v>
      </c>
      <c r="C304" s="180" t="s">
        <v>670</v>
      </c>
      <c r="D304" s="180" t="s">
        <v>265</v>
      </c>
      <c r="E304" s="180">
        <v>0</v>
      </c>
      <c r="F304" s="180">
        <v>1500</v>
      </c>
      <c r="G304" s="179">
        <v>0</v>
      </c>
      <c r="H304" s="179">
        <v>0</v>
      </c>
      <c r="I304" s="151"/>
      <c r="J304" s="151" t="s">
        <v>77</v>
      </c>
      <c r="K304" s="151">
        <v>8.3333333333333329E-2</v>
      </c>
      <c r="L304" s="151">
        <v>8.3333333333333329E-2</v>
      </c>
      <c r="M304" s="151">
        <v>8.3333333333333329E-2</v>
      </c>
      <c r="N304" s="151">
        <v>8.3333333333333329E-2</v>
      </c>
      <c r="O304" s="151">
        <v>8.3333333333333329E-2</v>
      </c>
      <c r="P304" s="151">
        <v>8.3333333333333329E-2</v>
      </c>
      <c r="Q304" s="151">
        <v>8.3333333333333329E-2</v>
      </c>
      <c r="R304" s="151">
        <v>8.3333333333333329E-2</v>
      </c>
      <c r="S304" s="151">
        <v>8.3333333333333329E-2</v>
      </c>
      <c r="T304" s="151">
        <v>8.3333333333333329E-2</v>
      </c>
      <c r="U304" s="151">
        <v>8.3333333333333329E-2</v>
      </c>
      <c r="V304" s="151">
        <v>8.3333333333333329E-2</v>
      </c>
      <c r="W304" s="152">
        <v>1</v>
      </c>
      <c r="X304" s="161">
        <v>0</v>
      </c>
      <c r="Y304" s="161">
        <v>0</v>
      </c>
      <c r="Z304" s="157">
        <v>0</v>
      </c>
      <c r="AA304" s="161">
        <v>0</v>
      </c>
      <c r="AB304" s="161">
        <v>0</v>
      </c>
      <c r="AC304" s="161">
        <v>0</v>
      </c>
      <c r="AD304" s="161">
        <v>0</v>
      </c>
      <c r="AE304" s="161">
        <v>0</v>
      </c>
      <c r="AF304" s="161">
        <v>0</v>
      </c>
      <c r="AG304" s="161">
        <v>0</v>
      </c>
      <c r="AH304" s="161">
        <v>0</v>
      </c>
      <c r="AI304" s="161">
        <v>0</v>
      </c>
      <c r="AJ304" s="151">
        <v>1</v>
      </c>
      <c r="AK304" s="151"/>
      <c r="AL304" s="151"/>
      <c r="AM304" s="151"/>
      <c r="AN304" s="151"/>
      <c r="AO304" s="151"/>
      <c r="AP304" s="151"/>
      <c r="AQ304" s="151"/>
      <c r="AR304" s="151"/>
      <c r="AS304" s="152">
        <v>1</v>
      </c>
      <c r="AT304" s="159">
        <v>0</v>
      </c>
      <c r="AU304" s="159">
        <v>0</v>
      </c>
      <c r="AV304" s="159">
        <v>0</v>
      </c>
      <c r="AW304" s="159">
        <v>0</v>
      </c>
      <c r="AX304" s="159">
        <v>0</v>
      </c>
      <c r="AY304" s="159">
        <v>0</v>
      </c>
      <c r="AZ304" s="159">
        <v>0</v>
      </c>
      <c r="BA304" s="159">
        <v>0</v>
      </c>
      <c r="BB304" s="159">
        <v>0</v>
      </c>
      <c r="BC304" s="159">
        <v>0</v>
      </c>
      <c r="BD304" s="160">
        <v>0</v>
      </c>
      <c r="BE304" s="160">
        <v>0</v>
      </c>
      <c r="BF304" s="160">
        <v>0</v>
      </c>
      <c r="BG304" s="160">
        <v>0</v>
      </c>
      <c r="BH304" s="160">
        <v>0</v>
      </c>
      <c r="BI304" s="151">
        <v>60423000</v>
      </c>
      <c r="BJ304" s="122"/>
      <c r="BK304" s="145">
        <f>+IF('FEUILLE 1'!$BJ304="",SUMIFS('FEUILLE 2'!$P:$P,'FEUILLE 2'!$C:$C,"BLF",'FEUILLE 2'!$K:$K,'FEUILLE 1'!$J304),SUMIFS('FEUILLE 2'!$P:$P,'FEUILLE 2'!$C:$C,"BLF",'FEUILLE 2'!$K:$K,'FEUILLE 1'!$J304,'FEUILLE 2'!$B:$B,'FEUILLE 1'!$BJ304))</f>
        <v>0</v>
      </c>
      <c r="BL304" s="145">
        <f t="shared" si="350"/>
        <v>0</v>
      </c>
      <c r="BM304" s="145"/>
      <c r="BN304" s="145"/>
      <c r="BO304" s="147">
        <f t="shared" si="351"/>
        <v>0</v>
      </c>
      <c r="BP304" s="126">
        <f t="shared" si="284"/>
        <v>0</v>
      </c>
      <c r="BQ304" s="126">
        <f t="shared" si="285"/>
        <v>0</v>
      </c>
      <c r="BR304" s="126">
        <f t="shared" si="286"/>
        <v>0</v>
      </c>
      <c r="BS304" s="126">
        <f t="shared" si="287"/>
        <v>0</v>
      </c>
      <c r="BT304" s="126">
        <f t="shared" si="288"/>
        <v>0</v>
      </c>
      <c r="BU304" s="126">
        <f t="shared" si="289"/>
        <v>0</v>
      </c>
      <c r="BV304" s="126">
        <f t="shared" si="290"/>
        <v>0</v>
      </c>
      <c r="BW304" s="126">
        <f t="shared" si="291"/>
        <v>0</v>
      </c>
      <c r="BX304" s="126">
        <f t="shared" si="292"/>
        <v>0</v>
      </c>
      <c r="BY304" s="126">
        <f t="shared" si="293"/>
        <v>0</v>
      </c>
      <c r="BZ304" s="126">
        <f t="shared" si="294"/>
        <v>0</v>
      </c>
      <c r="CA304" s="126">
        <f t="shared" si="295"/>
        <v>0</v>
      </c>
      <c r="CB304" s="126">
        <f t="shared" si="296"/>
        <v>0</v>
      </c>
      <c r="CC304" s="126">
        <f t="shared" si="297"/>
        <v>0</v>
      </c>
      <c r="CD304" s="126">
        <f t="shared" si="298"/>
        <v>0</v>
      </c>
      <c r="CE304" s="126">
        <f t="shared" si="299"/>
        <v>0</v>
      </c>
      <c r="CF304" s="126">
        <f t="shared" si="300"/>
        <v>0</v>
      </c>
      <c r="CG304" s="126">
        <f t="shared" si="301"/>
        <v>0</v>
      </c>
      <c r="CH304" s="126">
        <f t="shared" si="302"/>
        <v>0</v>
      </c>
      <c r="CI304" s="126">
        <f t="shared" si="303"/>
        <v>0</v>
      </c>
      <c r="CJ304" s="126">
        <f t="shared" si="304"/>
        <v>0</v>
      </c>
      <c r="CK304" s="126">
        <f t="shared" si="305"/>
        <v>0</v>
      </c>
      <c r="CL304" s="126">
        <f t="shared" si="306"/>
        <v>0</v>
      </c>
      <c r="CM304" s="126">
        <f t="shared" si="307"/>
        <v>0</v>
      </c>
      <c r="CN304" s="126">
        <f t="shared" si="308"/>
        <v>0</v>
      </c>
      <c r="CO304" s="126">
        <f t="shared" si="309"/>
        <v>0</v>
      </c>
      <c r="CP304" s="126">
        <f t="shared" si="310"/>
        <v>0</v>
      </c>
      <c r="CQ304" s="126">
        <f t="shared" si="311"/>
        <v>0</v>
      </c>
      <c r="CR304" s="126">
        <f t="shared" si="312"/>
        <v>0</v>
      </c>
      <c r="CS304" s="126">
        <f t="shared" si="313"/>
        <v>0</v>
      </c>
      <c r="CT304" s="126">
        <f t="shared" si="314"/>
        <v>0</v>
      </c>
      <c r="CU304" s="126">
        <f t="shared" si="315"/>
        <v>0</v>
      </c>
      <c r="CV304" s="126">
        <f t="shared" si="316"/>
        <v>0</v>
      </c>
      <c r="CW304" s="126">
        <f t="shared" si="317"/>
        <v>0</v>
      </c>
      <c r="CX304" s="126">
        <f t="shared" si="318"/>
        <v>0</v>
      </c>
      <c r="CY304" s="126">
        <f t="shared" si="319"/>
        <v>0</v>
      </c>
      <c r="CZ304" s="126">
        <f t="shared" si="320"/>
        <v>0</v>
      </c>
      <c r="DA304" s="126">
        <f t="shared" si="321"/>
        <v>0</v>
      </c>
      <c r="DB304" s="126">
        <f t="shared" si="322"/>
        <v>0</v>
      </c>
      <c r="DC304" s="126">
        <f t="shared" si="323"/>
        <v>0</v>
      </c>
      <c r="DD304" s="126">
        <f t="shared" si="324"/>
        <v>0</v>
      </c>
      <c r="DE304" s="126">
        <f t="shared" si="325"/>
        <v>0</v>
      </c>
      <c r="DF304" s="126">
        <f t="shared" si="326"/>
        <v>0</v>
      </c>
      <c r="DG304" s="126">
        <f t="shared" si="327"/>
        <v>0</v>
      </c>
      <c r="DH304" s="126">
        <f t="shared" si="328"/>
        <v>0</v>
      </c>
      <c r="DI304" s="126">
        <f t="shared" si="329"/>
        <v>0</v>
      </c>
      <c r="DJ304" s="126">
        <f t="shared" si="330"/>
        <v>0</v>
      </c>
      <c r="DK304" s="126">
        <f t="shared" si="331"/>
        <v>0</v>
      </c>
      <c r="DL304" s="126">
        <f t="shared" si="332"/>
        <v>0</v>
      </c>
      <c r="DM304" s="126">
        <f t="shared" si="333"/>
        <v>0</v>
      </c>
      <c r="DN304" s="126">
        <f t="shared" si="334"/>
        <v>0</v>
      </c>
      <c r="DO304" s="126">
        <f t="shared" si="335"/>
        <v>0</v>
      </c>
      <c r="DP304" s="126">
        <f t="shared" si="336"/>
        <v>0</v>
      </c>
      <c r="DQ304" s="126">
        <f t="shared" si="337"/>
        <v>0</v>
      </c>
      <c r="DR304" s="126">
        <f t="shared" si="338"/>
        <v>0</v>
      </c>
      <c r="DS304" s="126">
        <f t="shared" si="339"/>
        <v>0</v>
      </c>
      <c r="DT304" s="126">
        <f t="shared" si="340"/>
        <v>0</v>
      </c>
      <c r="DU304" s="126">
        <f t="shared" si="341"/>
        <v>0</v>
      </c>
      <c r="DV304" s="126">
        <f t="shared" si="342"/>
        <v>0</v>
      </c>
      <c r="DW304" s="126">
        <f t="shared" si="343"/>
        <v>0</v>
      </c>
      <c r="DX304" s="119"/>
    </row>
    <row r="305" spans="1:131" customFormat="1" ht="15" customHeight="1" x14ac:dyDescent="0.2">
      <c r="A305" s="180" t="s">
        <v>667</v>
      </c>
      <c r="B305" s="180" t="s">
        <v>416</v>
      </c>
      <c r="C305" s="180" t="s">
        <v>671</v>
      </c>
      <c r="D305" s="180" t="s">
        <v>265</v>
      </c>
      <c r="E305" s="180">
        <v>0</v>
      </c>
      <c r="F305" s="180">
        <v>500</v>
      </c>
      <c r="G305" s="179">
        <v>0</v>
      </c>
      <c r="H305" s="179">
        <v>0</v>
      </c>
      <c r="I305" s="151"/>
      <c r="J305" s="151" t="s">
        <v>77</v>
      </c>
      <c r="K305" s="151">
        <v>8.3333333333333329E-2</v>
      </c>
      <c r="L305" s="151">
        <v>8.3333333333333329E-2</v>
      </c>
      <c r="M305" s="151">
        <v>8.3333333333333329E-2</v>
      </c>
      <c r="N305" s="151">
        <v>8.3333333333333329E-2</v>
      </c>
      <c r="O305" s="151">
        <v>8.3333333333333329E-2</v>
      </c>
      <c r="P305" s="151">
        <v>8.3333333333333329E-2</v>
      </c>
      <c r="Q305" s="151">
        <v>8.3333333333333329E-2</v>
      </c>
      <c r="R305" s="151">
        <v>8.3333333333333329E-2</v>
      </c>
      <c r="S305" s="151">
        <v>8.3333333333333329E-2</v>
      </c>
      <c r="T305" s="151">
        <v>8.3333333333333329E-2</v>
      </c>
      <c r="U305" s="151">
        <v>8.3333333333333329E-2</v>
      </c>
      <c r="V305" s="151">
        <v>8.3333333333333329E-2</v>
      </c>
      <c r="W305" s="152">
        <v>1</v>
      </c>
      <c r="X305" s="161">
        <v>0</v>
      </c>
      <c r="Y305" s="161">
        <v>0</v>
      </c>
      <c r="Z305" s="157">
        <v>0</v>
      </c>
      <c r="AA305" s="161">
        <v>0</v>
      </c>
      <c r="AB305" s="161">
        <v>0</v>
      </c>
      <c r="AC305" s="161">
        <v>0</v>
      </c>
      <c r="AD305" s="161">
        <v>0</v>
      </c>
      <c r="AE305" s="161">
        <v>0</v>
      </c>
      <c r="AF305" s="161">
        <v>0</v>
      </c>
      <c r="AG305" s="161">
        <v>0</v>
      </c>
      <c r="AH305" s="161">
        <v>0</v>
      </c>
      <c r="AI305" s="161">
        <v>0</v>
      </c>
      <c r="AJ305" s="151"/>
      <c r="AK305" s="151"/>
      <c r="AL305" s="151"/>
      <c r="AM305" s="151">
        <v>1</v>
      </c>
      <c r="AN305" s="151"/>
      <c r="AO305" s="151"/>
      <c r="AP305" s="151"/>
      <c r="AQ305" s="151"/>
      <c r="AR305" s="151"/>
      <c r="AS305" s="152">
        <v>1</v>
      </c>
      <c r="AT305" s="159">
        <v>0</v>
      </c>
      <c r="AU305" s="159">
        <v>0</v>
      </c>
      <c r="AV305" s="159">
        <v>0</v>
      </c>
      <c r="AW305" s="159">
        <v>0</v>
      </c>
      <c r="AX305" s="159">
        <v>0</v>
      </c>
      <c r="AY305" s="159">
        <v>0</v>
      </c>
      <c r="AZ305" s="159">
        <v>0</v>
      </c>
      <c r="BA305" s="159">
        <v>0</v>
      </c>
      <c r="BB305" s="159">
        <v>0</v>
      </c>
      <c r="BC305" s="159">
        <v>0</v>
      </c>
      <c r="BD305" s="160">
        <v>0</v>
      </c>
      <c r="BE305" s="160">
        <v>0</v>
      </c>
      <c r="BF305" s="160">
        <v>0</v>
      </c>
      <c r="BG305" s="160">
        <v>0</v>
      </c>
      <c r="BH305" s="160">
        <v>0</v>
      </c>
      <c r="BI305" s="151">
        <v>60423000</v>
      </c>
      <c r="BJ305" s="122" t="s">
        <v>860</v>
      </c>
      <c r="BK305" s="145">
        <f>+IF('FEUILLE 1'!$BJ305="",SUMIFS('FEUILLE 2'!$P:$P,'FEUILLE 2'!$C:$C,"BLF",'FEUILLE 2'!$K:$K,'FEUILLE 1'!$J305),SUMIFS('FEUILLE 2'!$P:$P,'FEUILLE 2'!$C:$C,"BLF",'FEUILLE 2'!$K:$K,'FEUILLE 1'!$J305,'FEUILLE 2'!$B:$B,'FEUILLE 1'!$BJ305))</f>
        <v>0</v>
      </c>
      <c r="BL305" s="145">
        <f t="shared" si="350"/>
        <v>0</v>
      </c>
      <c r="BM305" s="145"/>
      <c r="BN305" s="145"/>
      <c r="BO305" s="147">
        <f t="shared" si="351"/>
        <v>0</v>
      </c>
      <c r="BP305" s="126">
        <f t="shared" si="284"/>
        <v>0</v>
      </c>
      <c r="BQ305" s="126">
        <f t="shared" si="285"/>
        <v>0</v>
      </c>
      <c r="BR305" s="126">
        <f t="shared" si="286"/>
        <v>0</v>
      </c>
      <c r="BS305" s="126">
        <f t="shared" si="287"/>
        <v>0</v>
      </c>
      <c r="BT305" s="126">
        <f t="shared" si="288"/>
        <v>0</v>
      </c>
      <c r="BU305" s="126">
        <f t="shared" si="289"/>
        <v>0</v>
      </c>
      <c r="BV305" s="126">
        <f t="shared" si="290"/>
        <v>0</v>
      </c>
      <c r="BW305" s="126">
        <f t="shared" si="291"/>
        <v>0</v>
      </c>
      <c r="BX305" s="126">
        <f t="shared" si="292"/>
        <v>0</v>
      </c>
      <c r="BY305" s="126">
        <f t="shared" si="293"/>
        <v>0</v>
      </c>
      <c r="BZ305" s="126">
        <f t="shared" si="294"/>
        <v>0</v>
      </c>
      <c r="CA305" s="126">
        <f t="shared" si="295"/>
        <v>0</v>
      </c>
      <c r="CB305" s="126">
        <f t="shared" si="296"/>
        <v>0</v>
      </c>
      <c r="CC305" s="126">
        <f t="shared" si="297"/>
        <v>0</v>
      </c>
      <c r="CD305" s="126">
        <f t="shared" si="298"/>
        <v>0</v>
      </c>
      <c r="CE305" s="126">
        <f t="shared" si="299"/>
        <v>0</v>
      </c>
      <c r="CF305" s="126">
        <f t="shared" si="300"/>
        <v>0</v>
      </c>
      <c r="CG305" s="126">
        <f t="shared" si="301"/>
        <v>0</v>
      </c>
      <c r="CH305" s="126">
        <f t="shared" si="302"/>
        <v>0</v>
      </c>
      <c r="CI305" s="126">
        <f t="shared" si="303"/>
        <v>0</v>
      </c>
      <c r="CJ305" s="126">
        <f t="shared" si="304"/>
        <v>0</v>
      </c>
      <c r="CK305" s="126">
        <f t="shared" si="305"/>
        <v>0</v>
      </c>
      <c r="CL305" s="126">
        <f t="shared" si="306"/>
        <v>0</v>
      </c>
      <c r="CM305" s="126">
        <f t="shared" si="307"/>
        <v>0</v>
      </c>
      <c r="CN305" s="126">
        <f t="shared" si="308"/>
        <v>0</v>
      </c>
      <c r="CO305" s="126">
        <f t="shared" si="309"/>
        <v>0</v>
      </c>
      <c r="CP305" s="126">
        <f t="shared" si="310"/>
        <v>0</v>
      </c>
      <c r="CQ305" s="126">
        <f t="shared" si="311"/>
        <v>0</v>
      </c>
      <c r="CR305" s="126">
        <f t="shared" si="312"/>
        <v>0</v>
      </c>
      <c r="CS305" s="126">
        <f t="shared" si="313"/>
        <v>0</v>
      </c>
      <c r="CT305" s="126">
        <f t="shared" si="314"/>
        <v>0</v>
      </c>
      <c r="CU305" s="126">
        <f t="shared" si="315"/>
        <v>0</v>
      </c>
      <c r="CV305" s="126">
        <f t="shared" si="316"/>
        <v>0</v>
      </c>
      <c r="CW305" s="126">
        <f t="shared" si="317"/>
        <v>0</v>
      </c>
      <c r="CX305" s="126">
        <f t="shared" si="318"/>
        <v>0</v>
      </c>
      <c r="CY305" s="126">
        <f t="shared" si="319"/>
        <v>0</v>
      </c>
      <c r="CZ305" s="126">
        <f t="shared" si="320"/>
        <v>0</v>
      </c>
      <c r="DA305" s="126">
        <f t="shared" si="321"/>
        <v>0</v>
      </c>
      <c r="DB305" s="126">
        <f t="shared" si="322"/>
        <v>0</v>
      </c>
      <c r="DC305" s="126">
        <f t="shared" si="323"/>
        <v>0</v>
      </c>
      <c r="DD305" s="126">
        <f t="shared" si="324"/>
        <v>0</v>
      </c>
      <c r="DE305" s="126">
        <f t="shared" si="325"/>
        <v>0</v>
      </c>
      <c r="DF305" s="126">
        <f t="shared" si="326"/>
        <v>0</v>
      </c>
      <c r="DG305" s="126">
        <f t="shared" si="327"/>
        <v>0</v>
      </c>
      <c r="DH305" s="126">
        <f t="shared" si="328"/>
        <v>0</v>
      </c>
      <c r="DI305" s="126">
        <f t="shared" si="329"/>
        <v>0</v>
      </c>
      <c r="DJ305" s="126">
        <f t="shared" si="330"/>
        <v>0</v>
      </c>
      <c r="DK305" s="126">
        <f t="shared" si="331"/>
        <v>0</v>
      </c>
      <c r="DL305" s="126">
        <f t="shared" si="332"/>
        <v>0</v>
      </c>
      <c r="DM305" s="126">
        <f t="shared" si="333"/>
        <v>0</v>
      </c>
      <c r="DN305" s="126">
        <f t="shared" si="334"/>
        <v>0</v>
      </c>
      <c r="DO305" s="126">
        <f t="shared" si="335"/>
        <v>0</v>
      </c>
      <c r="DP305" s="126">
        <f t="shared" si="336"/>
        <v>0</v>
      </c>
      <c r="DQ305" s="126">
        <f t="shared" si="337"/>
        <v>0</v>
      </c>
      <c r="DR305" s="126">
        <f t="shared" si="338"/>
        <v>0</v>
      </c>
      <c r="DS305" s="126">
        <f t="shared" si="339"/>
        <v>0</v>
      </c>
      <c r="DT305" s="126">
        <f t="shared" si="340"/>
        <v>0</v>
      </c>
      <c r="DU305" s="126">
        <f t="shared" si="341"/>
        <v>0</v>
      </c>
      <c r="DV305" s="126">
        <f t="shared" si="342"/>
        <v>0</v>
      </c>
      <c r="DW305" s="126">
        <f t="shared" si="343"/>
        <v>0</v>
      </c>
      <c r="DX305" s="119"/>
    </row>
    <row r="306" spans="1:131" customFormat="1" ht="15" customHeight="1" x14ac:dyDescent="0.2">
      <c r="A306" s="180" t="s">
        <v>667</v>
      </c>
      <c r="B306" s="180" t="s">
        <v>416</v>
      </c>
      <c r="C306" s="180" t="s">
        <v>672</v>
      </c>
      <c r="D306" s="180" t="s">
        <v>265</v>
      </c>
      <c r="E306" s="180">
        <v>0</v>
      </c>
      <c r="F306" s="180">
        <v>3000</v>
      </c>
      <c r="G306" s="179">
        <v>0</v>
      </c>
      <c r="H306" s="179">
        <v>0</v>
      </c>
      <c r="I306" s="151"/>
      <c r="J306" s="151" t="s">
        <v>77</v>
      </c>
      <c r="K306" s="151">
        <v>8.3333333333333329E-2</v>
      </c>
      <c r="L306" s="151">
        <v>8.3333333333333329E-2</v>
      </c>
      <c r="M306" s="151">
        <v>8.3333333333333329E-2</v>
      </c>
      <c r="N306" s="151">
        <v>8.3333333333333329E-2</v>
      </c>
      <c r="O306" s="151">
        <v>8.3333333333333329E-2</v>
      </c>
      <c r="P306" s="151">
        <v>8.3333333333333329E-2</v>
      </c>
      <c r="Q306" s="151">
        <v>8.3333333333333329E-2</v>
      </c>
      <c r="R306" s="151">
        <v>8.3333333333333329E-2</v>
      </c>
      <c r="S306" s="151">
        <v>8.3333333333333329E-2</v>
      </c>
      <c r="T306" s="151">
        <v>8.3333333333333329E-2</v>
      </c>
      <c r="U306" s="151">
        <v>8.3333333333333329E-2</v>
      </c>
      <c r="V306" s="151">
        <v>8.3333333333333329E-2</v>
      </c>
      <c r="W306" s="152">
        <v>1</v>
      </c>
      <c r="X306" s="161">
        <v>0</v>
      </c>
      <c r="Y306" s="161">
        <v>0</v>
      </c>
      <c r="Z306" s="157">
        <v>0</v>
      </c>
      <c r="AA306" s="161">
        <v>0</v>
      </c>
      <c r="AB306" s="161">
        <v>0</v>
      </c>
      <c r="AC306" s="161">
        <v>0</v>
      </c>
      <c r="AD306" s="161">
        <v>0</v>
      </c>
      <c r="AE306" s="161">
        <v>0</v>
      </c>
      <c r="AF306" s="161">
        <v>0</v>
      </c>
      <c r="AG306" s="161">
        <v>0</v>
      </c>
      <c r="AH306" s="161">
        <v>0</v>
      </c>
      <c r="AI306" s="161">
        <v>0</v>
      </c>
      <c r="AJ306" s="151"/>
      <c r="AK306" s="151"/>
      <c r="AL306" s="151">
        <v>1</v>
      </c>
      <c r="AM306" s="151"/>
      <c r="AN306" s="151"/>
      <c r="AO306" s="151"/>
      <c r="AP306" s="151"/>
      <c r="AQ306" s="151"/>
      <c r="AR306" s="151"/>
      <c r="AS306" s="152">
        <v>1</v>
      </c>
      <c r="AT306" s="159">
        <v>0</v>
      </c>
      <c r="AU306" s="159">
        <v>0</v>
      </c>
      <c r="AV306" s="159">
        <v>0</v>
      </c>
      <c r="AW306" s="159">
        <v>0</v>
      </c>
      <c r="AX306" s="159">
        <v>0</v>
      </c>
      <c r="AY306" s="159">
        <v>0</v>
      </c>
      <c r="AZ306" s="159">
        <v>0</v>
      </c>
      <c r="BA306" s="159">
        <v>0</v>
      </c>
      <c r="BB306" s="159">
        <v>0</v>
      </c>
      <c r="BC306" s="159">
        <v>0</v>
      </c>
      <c r="BD306" s="160">
        <v>0</v>
      </c>
      <c r="BE306" s="160">
        <v>0</v>
      </c>
      <c r="BF306" s="160">
        <v>0</v>
      </c>
      <c r="BG306" s="160">
        <v>0</v>
      </c>
      <c r="BH306" s="160">
        <v>0</v>
      </c>
      <c r="BI306" s="151">
        <v>60423000</v>
      </c>
      <c r="BJ306" s="122" t="s">
        <v>867</v>
      </c>
      <c r="BK306" s="145">
        <f>+IF('FEUILLE 1'!$BJ306="",SUMIFS('FEUILLE 2'!$P:$P,'FEUILLE 2'!$C:$C,"BLF",'FEUILLE 2'!$K:$K,'FEUILLE 1'!$J306),SUMIFS('FEUILLE 2'!$P:$P,'FEUILLE 2'!$C:$C,"BLF",'FEUILLE 2'!$K:$K,'FEUILLE 1'!$J306,'FEUILLE 2'!$B:$B,'FEUILLE 1'!$BJ306))</f>
        <v>0</v>
      </c>
      <c r="BL306" s="145">
        <f t="shared" si="350"/>
        <v>0</v>
      </c>
      <c r="BM306" s="145"/>
      <c r="BN306" s="145"/>
      <c r="BO306" s="147">
        <f t="shared" si="351"/>
        <v>0</v>
      </c>
      <c r="BP306" s="126">
        <f t="shared" si="284"/>
        <v>0</v>
      </c>
      <c r="BQ306" s="126">
        <f t="shared" si="285"/>
        <v>0</v>
      </c>
      <c r="BR306" s="126">
        <f t="shared" si="286"/>
        <v>0</v>
      </c>
      <c r="BS306" s="126">
        <f t="shared" si="287"/>
        <v>0</v>
      </c>
      <c r="BT306" s="126">
        <f t="shared" si="288"/>
        <v>0</v>
      </c>
      <c r="BU306" s="126">
        <f t="shared" si="289"/>
        <v>0</v>
      </c>
      <c r="BV306" s="126">
        <f t="shared" si="290"/>
        <v>0</v>
      </c>
      <c r="BW306" s="126">
        <f t="shared" si="291"/>
        <v>0</v>
      </c>
      <c r="BX306" s="126">
        <f t="shared" si="292"/>
        <v>0</v>
      </c>
      <c r="BY306" s="126">
        <f t="shared" si="293"/>
        <v>0</v>
      </c>
      <c r="BZ306" s="126">
        <f t="shared" si="294"/>
        <v>0</v>
      </c>
      <c r="CA306" s="126">
        <f t="shared" si="295"/>
        <v>0</v>
      </c>
      <c r="CB306" s="126">
        <f t="shared" si="296"/>
        <v>0</v>
      </c>
      <c r="CC306" s="126">
        <f t="shared" si="297"/>
        <v>0</v>
      </c>
      <c r="CD306" s="126">
        <f t="shared" si="298"/>
        <v>0</v>
      </c>
      <c r="CE306" s="126">
        <f t="shared" si="299"/>
        <v>0</v>
      </c>
      <c r="CF306" s="126">
        <f t="shared" si="300"/>
        <v>0</v>
      </c>
      <c r="CG306" s="126">
        <f t="shared" si="301"/>
        <v>0</v>
      </c>
      <c r="CH306" s="126">
        <f t="shared" si="302"/>
        <v>0</v>
      </c>
      <c r="CI306" s="126">
        <f t="shared" si="303"/>
        <v>0</v>
      </c>
      <c r="CJ306" s="126">
        <f t="shared" si="304"/>
        <v>0</v>
      </c>
      <c r="CK306" s="126">
        <f t="shared" si="305"/>
        <v>0</v>
      </c>
      <c r="CL306" s="126">
        <f t="shared" si="306"/>
        <v>0</v>
      </c>
      <c r="CM306" s="126">
        <f t="shared" si="307"/>
        <v>0</v>
      </c>
      <c r="CN306" s="126">
        <f t="shared" si="308"/>
        <v>0</v>
      </c>
      <c r="CO306" s="126">
        <f t="shared" si="309"/>
        <v>0</v>
      </c>
      <c r="CP306" s="126">
        <f t="shared" si="310"/>
        <v>0</v>
      </c>
      <c r="CQ306" s="126">
        <f t="shared" si="311"/>
        <v>0</v>
      </c>
      <c r="CR306" s="126">
        <f t="shared" si="312"/>
        <v>0</v>
      </c>
      <c r="CS306" s="126">
        <f t="shared" si="313"/>
        <v>0</v>
      </c>
      <c r="CT306" s="126">
        <f t="shared" si="314"/>
        <v>0</v>
      </c>
      <c r="CU306" s="126">
        <f t="shared" si="315"/>
        <v>0</v>
      </c>
      <c r="CV306" s="126">
        <f t="shared" si="316"/>
        <v>0</v>
      </c>
      <c r="CW306" s="126">
        <f t="shared" si="317"/>
        <v>0</v>
      </c>
      <c r="CX306" s="126">
        <f t="shared" si="318"/>
        <v>0</v>
      </c>
      <c r="CY306" s="126">
        <f t="shared" si="319"/>
        <v>0</v>
      </c>
      <c r="CZ306" s="126">
        <f t="shared" si="320"/>
        <v>0</v>
      </c>
      <c r="DA306" s="126">
        <f t="shared" si="321"/>
        <v>0</v>
      </c>
      <c r="DB306" s="126">
        <f t="shared" si="322"/>
        <v>0</v>
      </c>
      <c r="DC306" s="126">
        <f t="shared" si="323"/>
        <v>0</v>
      </c>
      <c r="DD306" s="126">
        <f t="shared" si="324"/>
        <v>0</v>
      </c>
      <c r="DE306" s="126">
        <f t="shared" si="325"/>
        <v>0</v>
      </c>
      <c r="DF306" s="126">
        <f t="shared" si="326"/>
        <v>0</v>
      </c>
      <c r="DG306" s="126">
        <f t="shared" si="327"/>
        <v>0</v>
      </c>
      <c r="DH306" s="126">
        <f t="shared" si="328"/>
        <v>0</v>
      </c>
      <c r="DI306" s="126">
        <f t="shared" si="329"/>
        <v>0</v>
      </c>
      <c r="DJ306" s="126">
        <f t="shared" si="330"/>
        <v>0</v>
      </c>
      <c r="DK306" s="126">
        <f t="shared" si="331"/>
        <v>0</v>
      </c>
      <c r="DL306" s="126">
        <f t="shared" si="332"/>
        <v>0</v>
      </c>
      <c r="DM306" s="126">
        <f t="shared" si="333"/>
        <v>0</v>
      </c>
      <c r="DN306" s="126">
        <f t="shared" si="334"/>
        <v>0</v>
      </c>
      <c r="DO306" s="126">
        <f t="shared" si="335"/>
        <v>0</v>
      </c>
      <c r="DP306" s="126">
        <f t="shared" si="336"/>
        <v>0</v>
      </c>
      <c r="DQ306" s="126">
        <f t="shared" si="337"/>
        <v>0</v>
      </c>
      <c r="DR306" s="126">
        <f t="shared" si="338"/>
        <v>0</v>
      </c>
      <c r="DS306" s="126">
        <f t="shared" si="339"/>
        <v>0</v>
      </c>
      <c r="DT306" s="126">
        <f t="shared" si="340"/>
        <v>0</v>
      </c>
      <c r="DU306" s="126">
        <f t="shared" si="341"/>
        <v>0</v>
      </c>
      <c r="DV306" s="126">
        <f t="shared" si="342"/>
        <v>0</v>
      </c>
      <c r="DW306" s="126">
        <f t="shared" si="343"/>
        <v>0</v>
      </c>
      <c r="DX306" s="119"/>
    </row>
    <row r="307" spans="1:131" customFormat="1" ht="15" customHeight="1" x14ac:dyDescent="0.2">
      <c r="A307" s="180" t="s">
        <v>673</v>
      </c>
      <c r="B307" s="180" t="s">
        <v>416</v>
      </c>
      <c r="C307" s="180" t="s">
        <v>674</v>
      </c>
      <c r="D307" s="180" t="s">
        <v>265</v>
      </c>
      <c r="E307" s="180">
        <v>6</v>
      </c>
      <c r="F307" s="180">
        <v>600</v>
      </c>
      <c r="G307" s="179">
        <v>-3600</v>
      </c>
      <c r="H307" s="179">
        <v>-3600</v>
      </c>
      <c r="I307" s="153"/>
      <c r="J307" s="151" t="s">
        <v>98</v>
      </c>
      <c r="K307" s="151">
        <v>8.3333333333333329E-2</v>
      </c>
      <c r="L307" s="151">
        <v>8.3333333333333329E-2</v>
      </c>
      <c r="M307" s="151">
        <v>8.3333333333333329E-2</v>
      </c>
      <c r="N307" s="151">
        <v>8.3333333333333329E-2</v>
      </c>
      <c r="O307" s="151">
        <v>8.3333333333333329E-2</v>
      </c>
      <c r="P307" s="151">
        <v>8.3333333333333329E-2</v>
      </c>
      <c r="Q307" s="151">
        <v>8.3333333333333329E-2</v>
      </c>
      <c r="R307" s="151">
        <v>8.3333333333333329E-2</v>
      </c>
      <c r="S307" s="151">
        <v>8.3333333333333329E-2</v>
      </c>
      <c r="T307" s="151">
        <v>8.3333333333333329E-2</v>
      </c>
      <c r="U307" s="151">
        <v>8.3333333333333329E-2</v>
      </c>
      <c r="V307" s="151">
        <v>8.3333333333333329E-2</v>
      </c>
      <c r="W307" s="152">
        <v>1</v>
      </c>
      <c r="X307" s="161">
        <v>-300</v>
      </c>
      <c r="Y307" s="161">
        <v>-300</v>
      </c>
      <c r="Z307" s="157">
        <v>-300</v>
      </c>
      <c r="AA307" s="161">
        <v>-300</v>
      </c>
      <c r="AB307" s="161">
        <v>-300</v>
      </c>
      <c r="AC307" s="161">
        <v>-300</v>
      </c>
      <c r="AD307" s="161">
        <v>-300</v>
      </c>
      <c r="AE307" s="161">
        <v>-300</v>
      </c>
      <c r="AF307" s="161">
        <v>-300</v>
      </c>
      <c r="AG307" s="161">
        <v>-300</v>
      </c>
      <c r="AH307" s="161">
        <v>-300</v>
      </c>
      <c r="AI307" s="161">
        <v>-300</v>
      </c>
      <c r="AJ307" s="151">
        <v>1</v>
      </c>
      <c r="AK307" s="151"/>
      <c r="AL307" s="151"/>
      <c r="AM307" s="151"/>
      <c r="AN307" s="151"/>
      <c r="AO307" s="151"/>
      <c r="AP307" s="151"/>
      <c r="AQ307" s="151"/>
      <c r="AR307" s="151"/>
      <c r="AS307" s="152">
        <v>1</v>
      </c>
      <c r="AT307" s="159">
        <v>-3600</v>
      </c>
      <c r="AU307" s="159">
        <v>0</v>
      </c>
      <c r="AV307" s="159">
        <v>0</v>
      </c>
      <c r="AW307" s="159">
        <v>0</v>
      </c>
      <c r="AX307" s="159">
        <v>0</v>
      </c>
      <c r="AY307" s="159">
        <v>0</v>
      </c>
      <c r="AZ307" s="159">
        <v>0</v>
      </c>
      <c r="BA307" s="159">
        <v>0</v>
      </c>
      <c r="BB307" s="159">
        <v>0</v>
      </c>
      <c r="BC307" s="159">
        <v>-3600</v>
      </c>
      <c r="BD307" s="160">
        <v>-3600</v>
      </c>
      <c r="BE307" s="160">
        <v>0</v>
      </c>
      <c r="BF307" s="160">
        <v>0</v>
      </c>
      <c r="BG307" s="160">
        <v>0</v>
      </c>
      <c r="BH307" s="160">
        <v>0</v>
      </c>
      <c r="BI307" s="151">
        <v>60423000</v>
      </c>
      <c r="BJ307" s="122"/>
      <c r="BK307" s="145">
        <v>0</v>
      </c>
      <c r="BL307" s="145">
        <f t="shared" si="350"/>
        <v>-900</v>
      </c>
      <c r="BM307" s="145"/>
      <c r="BN307" s="145"/>
      <c r="BO307" s="147"/>
      <c r="BP307" s="126">
        <f t="shared" si="284"/>
        <v>-300</v>
      </c>
      <c r="BQ307" s="126">
        <f t="shared" si="285"/>
        <v>0</v>
      </c>
      <c r="BR307" s="126">
        <f t="shared" si="286"/>
        <v>0</v>
      </c>
      <c r="BS307" s="126">
        <f t="shared" si="287"/>
        <v>0</v>
      </c>
      <c r="BT307" s="126">
        <f t="shared" si="288"/>
        <v>0</v>
      </c>
      <c r="BU307" s="126">
        <f t="shared" si="289"/>
        <v>-600</v>
      </c>
      <c r="BV307" s="126">
        <f t="shared" si="290"/>
        <v>0</v>
      </c>
      <c r="BW307" s="126">
        <f t="shared" si="291"/>
        <v>0</v>
      </c>
      <c r="BX307" s="126">
        <f t="shared" si="292"/>
        <v>0</v>
      </c>
      <c r="BY307" s="126">
        <f t="shared" si="293"/>
        <v>0</v>
      </c>
      <c r="BZ307" s="126">
        <f t="shared" si="294"/>
        <v>-900</v>
      </c>
      <c r="CA307" s="126">
        <f t="shared" si="295"/>
        <v>0</v>
      </c>
      <c r="CB307" s="126">
        <f t="shared" si="296"/>
        <v>0</v>
      </c>
      <c r="CC307" s="126">
        <f t="shared" si="297"/>
        <v>0</v>
      </c>
      <c r="CD307" s="126">
        <f t="shared" si="298"/>
        <v>0</v>
      </c>
      <c r="CE307" s="126">
        <f t="shared" si="299"/>
        <v>-1200</v>
      </c>
      <c r="CF307" s="126">
        <f t="shared" si="300"/>
        <v>0</v>
      </c>
      <c r="CG307" s="126">
        <f t="shared" si="301"/>
        <v>0</v>
      </c>
      <c r="CH307" s="126">
        <f t="shared" si="302"/>
        <v>0</v>
      </c>
      <c r="CI307" s="126">
        <f t="shared" si="303"/>
        <v>0</v>
      </c>
      <c r="CJ307" s="126">
        <f t="shared" si="304"/>
        <v>-1500</v>
      </c>
      <c r="CK307" s="126">
        <f t="shared" si="305"/>
        <v>0</v>
      </c>
      <c r="CL307" s="126">
        <f t="shared" si="306"/>
        <v>0</v>
      </c>
      <c r="CM307" s="126">
        <f t="shared" si="307"/>
        <v>0</v>
      </c>
      <c r="CN307" s="126">
        <f t="shared" si="308"/>
        <v>0</v>
      </c>
      <c r="CO307" s="126">
        <f t="shared" si="309"/>
        <v>-1800</v>
      </c>
      <c r="CP307" s="126">
        <f t="shared" si="310"/>
        <v>0</v>
      </c>
      <c r="CQ307" s="126">
        <f t="shared" si="311"/>
        <v>0</v>
      </c>
      <c r="CR307" s="126">
        <f t="shared" si="312"/>
        <v>0</v>
      </c>
      <c r="CS307" s="126">
        <f t="shared" si="313"/>
        <v>0</v>
      </c>
      <c r="CT307" s="126">
        <f t="shared" si="314"/>
        <v>-2100</v>
      </c>
      <c r="CU307" s="126">
        <f t="shared" si="315"/>
        <v>0</v>
      </c>
      <c r="CV307" s="126">
        <f t="shared" si="316"/>
        <v>0</v>
      </c>
      <c r="CW307" s="126">
        <f t="shared" si="317"/>
        <v>0</v>
      </c>
      <c r="CX307" s="126">
        <f t="shared" si="318"/>
        <v>0</v>
      </c>
      <c r="CY307" s="126">
        <f t="shared" si="319"/>
        <v>-2400</v>
      </c>
      <c r="CZ307" s="126">
        <f t="shared" si="320"/>
        <v>0</v>
      </c>
      <c r="DA307" s="126">
        <f t="shared" si="321"/>
        <v>0</v>
      </c>
      <c r="DB307" s="126">
        <f t="shared" si="322"/>
        <v>0</v>
      </c>
      <c r="DC307" s="126">
        <f t="shared" si="323"/>
        <v>0</v>
      </c>
      <c r="DD307" s="126">
        <f t="shared" si="324"/>
        <v>-2700</v>
      </c>
      <c r="DE307" s="126">
        <f t="shared" si="325"/>
        <v>0</v>
      </c>
      <c r="DF307" s="126">
        <f t="shared" si="326"/>
        <v>0</v>
      </c>
      <c r="DG307" s="126">
        <f t="shared" si="327"/>
        <v>0</v>
      </c>
      <c r="DH307" s="126">
        <f t="shared" si="328"/>
        <v>0</v>
      </c>
      <c r="DI307" s="126">
        <f t="shared" si="329"/>
        <v>-3000</v>
      </c>
      <c r="DJ307" s="126">
        <f t="shared" si="330"/>
        <v>0</v>
      </c>
      <c r="DK307" s="126">
        <f t="shared" si="331"/>
        <v>0</v>
      </c>
      <c r="DL307" s="126">
        <f t="shared" si="332"/>
        <v>0</v>
      </c>
      <c r="DM307" s="126">
        <f t="shared" si="333"/>
        <v>0</v>
      </c>
      <c r="DN307" s="126">
        <f t="shared" si="334"/>
        <v>-3300</v>
      </c>
      <c r="DO307" s="126">
        <f t="shared" si="335"/>
        <v>0</v>
      </c>
      <c r="DP307" s="126">
        <f t="shared" si="336"/>
        <v>0</v>
      </c>
      <c r="DQ307" s="126">
        <f t="shared" si="337"/>
        <v>0</v>
      </c>
      <c r="DR307" s="126">
        <f t="shared" si="338"/>
        <v>0</v>
      </c>
      <c r="DS307" s="126">
        <f t="shared" si="339"/>
        <v>-3600</v>
      </c>
      <c r="DT307" s="126">
        <f t="shared" si="340"/>
        <v>0</v>
      </c>
      <c r="DU307" s="126">
        <f t="shared" si="341"/>
        <v>0</v>
      </c>
      <c r="DV307" s="126">
        <f t="shared" si="342"/>
        <v>0</v>
      </c>
      <c r="DW307" s="126">
        <f t="shared" si="343"/>
        <v>0</v>
      </c>
      <c r="DX307" s="119"/>
    </row>
    <row r="308" spans="1:131" customFormat="1" ht="15" customHeight="1" x14ac:dyDescent="0.2">
      <c r="A308" s="180" t="s">
        <v>675</v>
      </c>
      <c r="B308" s="180" t="s">
        <v>416</v>
      </c>
      <c r="C308" s="180"/>
      <c r="D308" s="180" t="s">
        <v>314</v>
      </c>
      <c r="E308" s="180">
        <v>2</v>
      </c>
      <c r="F308" s="180">
        <v>650</v>
      </c>
      <c r="G308" s="179">
        <v>-1300</v>
      </c>
      <c r="H308" s="179">
        <v>-1300</v>
      </c>
      <c r="I308" s="153" t="s">
        <v>928</v>
      </c>
      <c r="J308" s="151" t="s">
        <v>92</v>
      </c>
      <c r="K308" s="151">
        <v>8.3333333333333329E-2</v>
      </c>
      <c r="L308" s="151">
        <v>8.3333333333333329E-2</v>
      </c>
      <c r="M308" s="151">
        <v>8.3333333333333329E-2</v>
      </c>
      <c r="N308" s="151">
        <v>8.3333333333333329E-2</v>
      </c>
      <c r="O308" s="151">
        <v>8.3333333333333329E-2</v>
      </c>
      <c r="P308" s="151">
        <v>8.3333333333333329E-2</v>
      </c>
      <c r="Q308" s="151">
        <v>8.3333333333333329E-2</v>
      </c>
      <c r="R308" s="151">
        <v>8.3333333333333329E-2</v>
      </c>
      <c r="S308" s="151">
        <v>8.3333333333333329E-2</v>
      </c>
      <c r="T308" s="151">
        <v>8.3333333333333329E-2</v>
      </c>
      <c r="U308" s="151">
        <v>8.3333333333333329E-2</v>
      </c>
      <c r="V308" s="151">
        <v>8.3333333333333329E-2</v>
      </c>
      <c r="W308" s="152">
        <v>1</v>
      </c>
      <c r="X308" s="161">
        <v>-108.33333333333333</v>
      </c>
      <c r="Y308" s="161">
        <v>-108.33333333333333</v>
      </c>
      <c r="Z308" s="157">
        <v>-108.33333333333333</v>
      </c>
      <c r="AA308" s="161">
        <v>-108.33333333333333</v>
      </c>
      <c r="AB308" s="161">
        <v>-108.33333333333333</v>
      </c>
      <c r="AC308" s="161">
        <v>-108.33333333333333</v>
      </c>
      <c r="AD308" s="161">
        <v>-108.33333333333333</v>
      </c>
      <c r="AE308" s="161">
        <v>-108.33333333333333</v>
      </c>
      <c r="AF308" s="161">
        <v>-108.33333333333333</v>
      </c>
      <c r="AG308" s="161">
        <v>-108.33333333333333</v>
      </c>
      <c r="AH308" s="161">
        <v>-108.33333333333333</v>
      </c>
      <c r="AI308" s="161">
        <v>-108.33333333333333</v>
      </c>
      <c r="AJ308" s="151">
        <v>1</v>
      </c>
      <c r="AK308" s="151"/>
      <c r="AL308" s="151"/>
      <c r="AM308" s="151"/>
      <c r="AN308" s="151"/>
      <c r="AO308" s="151"/>
      <c r="AP308" s="151"/>
      <c r="AQ308" s="151"/>
      <c r="AR308" s="151"/>
      <c r="AS308" s="152">
        <v>1</v>
      </c>
      <c r="AT308" s="159">
        <v>-1300</v>
      </c>
      <c r="AU308" s="159">
        <v>0</v>
      </c>
      <c r="AV308" s="159">
        <v>0</v>
      </c>
      <c r="AW308" s="159">
        <v>0</v>
      </c>
      <c r="AX308" s="159">
        <v>0</v>
      </c>
      <c r="AY308" s="159">
        <v>0</v>
      </c>
      <c r="AZ308" s="159">
        <v>0</v>
      </c>
      <c r="BA308" s="159">
        <v>0</v>
      </c>
      <c r="BB308" s="159">
        <v>0</v>
      </c>
      <c r="BC308" s="159">
        <v>-1300</v>
      </c>
      <c r="BD308" s="160">
        <v>-1300</v>
      </c>
      <c r="BE308" s="160">
        <v>0</v>
      </c>
      <c r="BF308" s="160">
        <v>0</v>
      </c>
      <c r="BG308" s="160">
        <v>0</v>
      </c>
      <c r="BH308" s="160">
        <v>0</v>
      </c>
      <c r="BI308" s="151">
        <v>60423000</v>
      </c>
      <c r="BJ308" s="122"/>
      <c r="BK308" s="145">
        <f>+IF('FEUILLE 1'!$BJ308="",SUMIFS('FEUILLE 2'!$P:$P,'FEUILLE 2'!$C:$C,"BLF",'FEUILLE 2'!$K:$K,'FEUILLE 1'!$J308),SUMIFS('FEUILLE 2'!$P:$P,'FEUILLE 2'!$C:$C,"BLF",'FEUILLE 2'!$K:$K,'FEUILLE 1'!$J308,'FEUILLE 2'!$B:$B,'FEUILLE 1'!$BJ308))</f>
        <v>0</v>
      </c>
      <c r="BL308" s="145">
        <f t="shared" si="350"/>
        <v>-325</v>
      </c>
      <c r="BM308" s="145"/>
      <c r="BN308" s="145"/>
      <c r="BO308" s="147"/>
      <c r="BP308" s="126">
        <f t="shared" si="284"/>
        <v>-108.33333333333333</v>
      </c>
      <c r="BQ308" s="126">
        <f>+$BE308*$K308</f>
        <v>0</v>
      </c>
      <c r="BR308" s="126">
        <f t="shared" si="286"/>
        <v>0</v>
      </c>
      <c r="BS308" s="126">
        <f t="shared" si="287"/>
        <v>0</v>
      </c>
      <c r="BT308" s="126">
        <f t="shared" si="288"/>
        <v>0</v>
      </c>
      <c r="BU308" s="126">
        <f t="shared" si="289"/>
        <v>-216.66666666666666</v>
      </c>
      <c r="BV308" s="126">
        <f t="shared" si="290"/>
        <v>0</v>
      </c>
      <c r="BW308" s="126">
        <f t="shared" si="291"/>
        <v>0</v>
      </c>
      <c r="BX308" s="126">
        <f t="shared" si="292"/>
        <v>0</v>
      </c>
      <c r="BY308" s="126">
        <f t="shared" si="293"/>
        <v>0</v>
      </c>
      <c r="BZ308" s="126">
        <f t="shared" si="294"/>
        <v>-325</v>
      </c>
      <c r="CA308" s="126">
        <f t="shared" si="295"/>
        <v>0</v>
      </c>
      <c r="CB308" s="126">
        <f t="shared" si="296"/>
        <v>0</v>
      </c>
      <c r="CC308" s="126">
        <f t="shared" si="297"/>
        <v>0</v>
      </c>
      <c r="CD308" s="126">
        <f t="shared" si="298"/>
        <v>0</v>
      </c>
      <c r="CE308" s="126">
        <f t="shared" si="299"/>
        <v>-433.33333333333331</v>
      </c>
      <c r="CF308" s="126">
        <f t="shared" si="300"/>
        <v>0</v>
      </c>
      <c r="CG308" s="126">
        <f t="shared" si="301"/>
        <v>0</v>
      </c>
      <c r="CH308" s="126">
        <f t="shared" si="302"/>
        <v>0</v>
      </c>
      <c r="CI308" s="126">
        <f t="shared" si="303"/>
        <v>0</v>
      </c>
      <c r="CJ308" s="126">
        <f t="shared" si="304"/>
        <v>-541.66666666666663</v>
      </c>
      <c r="CK308" s="126">
        <f t="shared" si="305"/>
        <v>0</v>
      </c>
      <c r="CL308" s="126">
        <f t="shared" si="306"/>
        <v>0</v>
      </c>
      <c r="CM308" s="126">
        <f t="shared" si="307"/>
        <v>0</v>
      </c>
      <c r="CN308" s="126">
        <f t="shared" si="308"/>
        <v>0</v>
      </c>
      <c r="CO308" s="126">
        <f t="shared" si="309"/>
        <v>-650</v>
      </c>
      <c r="CP308" s="126">
        <f t="shared" si="310"/>
        <v>0</v>
      </c>
      <c r="CQ308" s="126">
        <f t="shared" si="311"/>
        <v>0</v>
      </c>
      <c r="CR308" s="126">
        <f t="shared" si="312"/>
        <v>0</v>
      </c>
      <c r="CS308" s="126">
        <f t="shared" si="313"/>
        <v>0</v>
      </c>
      <c r="CT308" s="126">
        <f t="shared" si="314"/>
        <v>-758.33333333333337</v>
      </c>
      <c r="CU308" s="126">
        <f t="shared" si="315"/>
        <v>0</v>
      </c>
      <c r="CV308" s="126">
        <f t="shared" si="316"/>
        <v>0</v>
      </c>
      <c r="CW308" s="126">
        <f t="shared" si="317"/>
        <v>0</v>
      </c>
      <c r="CX308" s="126">
        <f t="shared" si="318"/>
        <v>0</v>
      </c>
      <c r="CY308" s="126">
        <f t="shared" si="319"/>
        <v>-866.66666666666674</v>
      </c>
      <c r="CZ308" s="126">
        <f t="shared" si="320"/>
        <v>0</v>
      </c>
      <c r="DA308" s="126">
        <f t="shared" si="321"/>
        <v>0</v>
      </c>
      <c r="DB308" s="126">
        <f t="shared" si="322"/>
        <v>0</v>
      </c>
      <c r="DC308" s="126">
        <f t="shared" si="323"/>
        <v>0</v>
      </c>
      <c r="DD308" s="126">
        <f t="shared" si="324"/>
        <v>-975.00000000000011</v>
      </c>
      <c r="DE308" s="126">
        <f t="shared" si="325"/>
        <v>0</v>
      </c>
      <c r="DF308" s="126">
        <f t="shared" si="326"/>
        <v>0</v>
      </c>
      <c r="DG308" s="126">
        <f t="shared" si="327"/>
        <v>0</v>
      </c>
      <c r="DH308" s="126">
        <f t="shared" si="328"/>
        <v>0</v>
      </c>
      <c r="DI308" s="126">
        <f t="shared" si="329"/>
        <v>-1083.3333333333335</v>
      </c>
      <c r="DJ308" s="126">
        <f t="shared" si="330"/>
        <v>0</v>
      </c>
      <c r="DK308" s="126">
        <f t="shared" si="331"/>
        <v>0</v>
      </c>
      <c r="DL308" s="126">
        <f t="shared" si="332"/>
        <v>0</v>
      </c>
      <c r="DM308" s="126">
        <f t="shared" si="333"/>
        <v>0</v>
      </c>
      <c r="DN308" s="126">
        <f t="shared" si="334"/>
        <v>-1191.6666666666667</v>
      </c>
      <c r="DO308" s="126">
        <f t="shared" si="335"/>
        <v>0</v>
      </c>
      <c r="DP308" s="126">
        <f t="shared" si="336"/>
        <v>0</v>
      </c>
      <c r="DQ308" s="126">
        <f t="shared" si="337"/>
        <v>0</v>
      </c>
      <c r="DR308" s="126">
        <f t="shared" si="338"/>
        <v>0</v>
      </c>
      <c r="DS308" s="126">
        <f t="shared" si="339"/>
        <v>-1300</v>
      </c>
      <c r="DT308" s="126">
        <f t="shared" si="340"/>
        <v>0</v>
      </c>
      <c r="DU308" s="126">
        <f t="shared" si="341"/>
        <v>0</v>
      </c>
      <c r="DV308" s="126">
        <f t="shared" si="342"/>
        <v>0</v>
      </c>
      <c r="DW308" s="126">
        <f t="shared" si="343"/>
        <v>0</v>
      </c>
      <c r="DX308" s="119"/>
    </row>
    <row r="309" spans="1:131" customFormat="1" ht="15" customHeight="1" x14ac:dyDescent="0.2">
      <c r="A309" s="151" t="s">
        <v>676</v>
      </c>
      <c r="B309" s="151" t="s">
        <v>592</v>
      </c>
      <c r="C309" s="151" t="s">
        <v>677</v>
      </c>
      <c r="D309" s="151" t="s">
        <v>265</v>
      </c>
      <c r="E309" s="151">
        <v>0</v>
      </c>
      <c r="F309" s="151">
        <v>1380</v>
      </c>
      <c r="G309" s="153">
        <v>0</v>
      </c>
      <c r="H309" s="153">
        <v>0</v>
      </c>
      <c r="I309" s="151"/>
      <c r="J309" s="151" t="s">
        <v>63</v>
      </c>
      <c r="K309" s="151"/>
      <c r="L309" s="151"/>
      <c r="M309" s="151"/>
      <c r="N309" s="151"/>
      <c r="O309" s="151"/>
      <c r="P309" s="151"/>
      <c r="Q309" s="151"/>
      <c r="R309" s="151"/>
      <c r="S309" s="151">
        <v>0.5</v>
      </c>
      <c r="T309" s="151"/>
      <c r="U309" s="151"/>
      <c r="V309" s="151">
        <v>0.5</v>
      </c>
      <c r="W309" s="152">
        <v>1</v>
      </c>
      <c r="X309" s="161">
        <v>0</v>
      </c>
      <c r="Y309" s="161">
        <v>0</v>
      </c>
      <c r="Z309" s="157">
        <v>0</v>
      </c>
      <c r="AA309" s="161">
        <v>0</v>
      </c>
      <c r="AB309" s="161">
        <v>0</v>
      </c>
      <c r="AC309" s="161">
        <v>0</v>
      </c>
      <c r="AD309" s="161">
        <v>0</v>
      </c>
      <c r="AE309" s="161">
        <v>0</v>
      </c>
      <c r="AF309" s="161">
        <v>0</v>
      </c>
      <c r="AG309" s="161">
        <v>0</v>
      </c>
      <c r="AH309" s="161">
        <v>0</v>
      </c>
      <c r="AI309" s="161">
        <v>0</v>
      </c>
      <c r="AJ309" s="151"/>
      <c r="AK309" s="151"/>
      <c r="AL309" s="151"/>
      <c r="AM309" s="151"/>
      <c r="AN309" s="151">
        <v>1</v>
      </c>
      <c r="AO309" s="151"/>
      <c r="AP309" s="151"/>
      <c r="AQ309" s="151"/>
      <c r="AR309" s="151"/>
      <c r="AS309" s="152">
        <v>1</v>
      </c>
      <c r="AT309" s="159">
        <v>0</v>
      </c>
      <c r="AU309" s="159">
        <v>0</v>
      </c>
      <c r="AV309" s="159">
        <v>0</v>
      </c>
      <c r="AW309" s="159">
        <v>0</v>
      </c>
      <c r="AX309" s="159">
        <v>0</v>
      </c>
      <c r="AY309" s="159">
        <v>0</v>
      </c>
      <c r="AZ309" s="159">
        <v>0</v>
      </c>
      <c r="BA309" s="159">
        <v>0</v>
      </c>
      <c r="BB309" s="159">
        <v>0</v>
      </c>
      <c r="BC309" s="159">
        <v>0</v>
      </c>
      <c r="BD309" s="160">
        <v>0</v>
      </c>
      <c r="BE309" s="160">
        <v>0</v>
      </c>
      <c r="BF309" s="160">
        <v>0</v>
      </c>
      <c r="BG309" s="160">
        <v>0</v>
      </c>
      <c r="BH309" s="160">
        <v>0</v>
      </c>
      <c r="BI309" s="151">
        <v>70615800</v>
      </c>
      <c r="BJ309" s="122" t="s">
        <v>868</v>
      </c>
      <c r="BK309" s="122">
        <f>+IF('FEUILLE 1'!$BJ309="",SUMIFS('FEUILLE 2'!$P:$P,'FEUILLE 2'!$C:$C,"FAC",'FEUILLE 2'!$K:$K,'FEUILLE 1'!$J309),SUMIFS('FEUILLE 2'!$P:$P,'FEUILLE 2'!$C:$C,"FAC",'FEUILLE 2'!$K:$K,'FEUILLE 1'!$J309,'FEUILLE 2'!$B:$B,'FEUILLE 1'!$BJ309))</f>
        <v>0</v>
      </c>
      <c r="BL309" s="145">
        <f t="shared" ref="BL309" si="352">+BK309+SUM(BU309:BY309)</f>
        <v>0</v>
      </c>
      <c r="BM309" s="145"/>
      <c r="BN309" s="145"/>
      <c r="BO309" s="145">
        <f t="shared" si="283"/>
        <v>0</v>
      </c>
      <c r="BP309" s="126">
        <f t="shared" si="284"/>
        <v>0</v>
      </c>
      <c r="BQ309" s="126">
        <f t="shared" si="285"/>
        <v>0</v>
      </c>
      <c r="BR309" s="126">
        <f t="shared" si="286"/>
        <v>0</v>
      </c>
      <c r="BS309" s="126">
        <f t="shared" si="287"/>
        <v>0</v>
      </c>
      <c r="BT309" s="126">
        <f t="shared" si="288"/>
        <v>0</v>
      </c>
      <c r="BU309" s="126">
        <f t="shared" si="289"/>
        <v>0</v>
      </c>
      <c r="BV309" s="126">
        <f t="shared" si="290"/>
        <v>0</v>
      </c>
      <c r="BW309" s="126">
        <f t="shared" si="291"/>
        <v>0</v>
      </c>
      <c r="BX309" s="126">
        <f t="shared" si="292"/>
        <v>0</v>
      </c>
      <c r="BY309" s="126">
        <f t="shared" si="293"/>
        <v>0</v>
      </c>
      <c r="BZ309" s="126">
        <f t="shared" si="294"/>
        <v>0</v>
      </c>
      <c r="CA309" s="126">
        <f t="shared" si="295"/>
        <v>0</v>
      </c>
      <c r="CB309" s="126">
        <f t="shared" si="296"/>
        <v>0</v>
      </c>
      <c r="CC309" s="126">
        <f t="shared" si="297"/>
        <v>0</v>
      </c>
      <c r="CD309" s="126">
        <f t="shared" si="298"/>
        <v>0</v>
      </c>
      <c r="CE309" s="126">
        <f t="shared" si="299"/>
        <v>0</v>
      </c>
      <c r="CF309" s="126">
        <f t="shared" si="300"/>
        <v>0</v>
      </c>
      <c r="CG309" s="126">
        <f t="shared" si="301"/>
        <v>0</v>
      </c>
      <c r="CH309" s="126">
        <f t="shared" si="302"/>
        <v>0</v>
      </c>
      <c r="CI309" s="126">
        <f t="shared" si="303"/>
        <v>0</v>
      </c>
      <c r="CJ309" s="126">
        <f t="shared" si="304"/>
        <v>0</v>
      </c>
      <c r="CK309" s="126">
        <f t="shared" si="305"/>
        <v>0</v>
      </c>
      <c r="CL309" s="126">
        <f t="shared" si="306"/>
        <v>0</v>
      </c>
      <c r="CM309" s="126">
        <f t="shared" si="307"/>
        <v>0</v>
      </c>
      <c r="CN309" s="126">
        <f t="shared" si="308"/>
        <v>0</v>
      </c>
      <c r="CO309" s="126">
        <f t="shared" si="309"/>
        <v>0</v>
      </c>
      <c r="CP309" s="126">
        <f t="shared" si="310"/>
        <v>0</v>
      </c>
      <c r="CQ309" s="126">
        <f t="shared" si="311"/>
        <v>0</v>
      </c>
      <c r="CR309" s="126">
        <f t="shared" si="312"/>
        <v>0</v>
      </c>
      <c r="CS309" s="126">
        <f t="shared" si="313"/>
        <v>0</v>
      </c>
      <c r="CT309" s="126">
        <f t="shared" si="314"/>
        <v>0</v>
      </c>
      <c r="CU309" s="126">
        <f t="shared" si="315"/>
        <v>0</v>
      </c>
      <c r="CV309" s="126">
        <f t="shared" si="316"/>
        <v>0</v>
      </c>
      <c r="CW309" s="126">
        <f t="shared" si="317"/>
        <v>0</v>
      </c>
      <c r="CX309" s="126">
        <f t="shared" si="318"/>
        <v>0</v>
      </c>
      <c r="CY309" s="126">
        <f t="shared" si="319"/>
        <v>0</v>
      </c>
      <c r="CZ309" s="126">
        <f t="shared" si="320"/>
        <v>0</v>
      </c>
      <c r="DA309" s="126">
        <f t="shared" si="321"/>
        <v>0</v>
      </c>
      <c r="DB309" s="126">
        <f t="shared" si="322"/>
        <v>0</v>
      </c>
      <c r="DC309" s="126">
        <f t="shared" si="323"/>
        <v>0</v>
      </c>
      <c r="DD309" s="126">
        <f t="shared" si="324"/>
        <v>0</v>
      </c>
      <c r="DE309" s="126">
        <f t="shared" si="325"/>
        <v>0</v>
      </c>
      <c r="DF309" s="126">
        <f t="shared" si="326"/>
        <v>0</v>
      </c>
      <c r="DG309" s="126">
        <f t="shared" si="327"/>
        <v>0</v>
      </c>
      <c r="DH309" s="126">
        <f t="shared" si="328"/>
        <v>0</v>
      </c>
      <c r="DI309" s="126">
        <f t="shared" si="329"/>
        <v>0</v>
      </c>
      <c r="DJ309" s="126">
        <f t="shared" si="330"/>
        <v>0</v>
      </c>
      <c r="DK309" s="126">
        <f t="shared" si="331"/>
        <v>0</v>
      </c>
      <c r="DL309" s="126">
        <f t="shared" si="332"/>
        <v>0</v>
      </c>
      <c r="DM309" s="126">
        <f t="shared" si="333"/>
        <v>0</v>
      </c>
      <c r="DN309" s="126">
        <f t="shared" si="334"/>
        <v>0</v>
      </c>
      <c r="DO309" s="126">
        <f t="shared" si="335"/>
        <v>0</v>
      </c>
      <c r="DP309" s="126">
        <f t="shared" si="336"/>
        <v>0</v>
      </c>
      <c r="DQ309" s="126">
        <f t="shared" si="337"/>
        <v>0</v>
      </c>
      <c r="DR309" s="126">
        <f t="shared" si="338"/>
        <v>0</v>
      </c>
      <c r="DS309" s="126">
        <f t="shared" si="339"/>
        <v>0</v>
      </c>
      <c r="DT309" s="126">
        <f t="shared" si="340"/>
        <v>0</v>
      </c>
      <c r="DU309" s="126">
        <f t="shared" si="341"/>
        <v>0</v>
      </c>
      <c r="DV309" s="126">
        <f t="shared" si="342"/>
        <v>0</v>
      </c>
      <c r="DW309" s="126">
        <f t="shared" si="343"/>
        <v>0</v>
      </c>
    </row>
    <row r="310" spans="1:131" customFormat="1" ht="15" customHeight="1" x14ac:dyDescent="0.2">
      <c r="A310" s="180" t="s">
        <v>678</v>
      </c>
      <c r="B310" s="180" t="s">
        <v>416</v>
      </c>
      <c r="C310" s="180"/>
      <c r="D310" s="180" t="s">
        <v>265</v>
      </c>
      <c r="E310" s="180">
        <v>0</v>
      </c>
      <c r="F310" s="180">
        <v>480000</v>
      </c>
      <c r="G310" s="179">
        <v>0</v>
      </c>
      <c r="H310" s="179">
        <v>0</v>
      </c>
      <c r="I310" s="151" t="s">
        <v>669</v>
      </c>
      <c r="J310" s="151" t="s">
        <v>679</v>
      </c>
      <c r="K310" s="151">
        <v>8.3333333333333329E-2</v>
      </c>
      <c r="L310" s="151">
        <v>8.3333333333333329E-2</v>
      </c>
      <c r="M310" s="151">
        <v>8.3333333333333329E-2</v>
      </c>
      <c r="N310" s="151">
        <v>8.3333333333333329E-2</v>
      </c>
      <c r="O310" s="151">
        <v>8.3333333333333329E-2</v>
      </c>
      <c r="P310" s="151">
        <v>8.3333333333333329E-2</v>
      </c>
      <c r="Q310" s="151">
        <v>8.3333333333333329E-2</v>
      </c>
      <c r="R310" s="151">
        <v>8.3333333333333329E-2</v>
      </c>
      <c r="S310" s="151">
        <v>8.3333333333333329E-2</v>
      </c>
      <c r="T310" s="151">
        <v>8.3333333333333329E-2</v>
      </c>
      <c r="U310" s="151">
        <v>8.3333333333333329E-2</v>
      </c>
      <c r="V310" s="151">
        <v>8.3333333333333329E-2</v>
      </c>
      <c r="W310" s="152">
        <v>1</v>
      </c>
      <c r="X310" s="161">
        <v>0</v>
      </c>
      <c r="Y310" s="161">
        <v>0</v>
      </c>
      <c r="Z310" s="157">
        <v>0</v>
      </c>
      <c r="AA310" s="161">
        <v>0</v>
      </c>
      <c r="AB310" s="161">
        <v>0</v>
      </c>
      <c r="AC310" s="161">
        <v>0</v>
      </c>
      <c r="AD310" s="161">
        <v>0</v>
      </c>
      <c r="AE310" s="161">
        <v>0</v>
      </c>
      <c r="AF310" s="161">
        <v>0</v>
      </c>
      <c r="AG310" s="161">
        <v>0</v>
      </c>
      <c r="AH310" s="161">
        <v>0</v>
      </c>
      <c r="AI310" s="161">
        <v>0</v>
      </c>
      <c r="AJ310" s="151"/>
      <c r="AK310" s="151"/>
      <c r="AL310" s="151"/>
      <c r="AM310" s="151">
        <v>1</v>
      </c>
      <c r="AN310" s="151"/>
      <c r="AO310" s="151"/>
      <c r="AP310" s="151"/>
      <c r="AQ310" s="151"/>
      <c r="AR310" s="151"/>
      <c r="AS310" s="152">
        <v>1</v>
      </c>
      <c r="AT310" s="159">
        <v>0</v>
      </c>
      <c r="AU310" s="159">
        <v>0</v>
      </c>
      <c r="AV310" s="159">
        <v>0</v>
      </c>
      <c r="AW310" s="159">
        <v>0</v>
      </c>
      <c r="AX310" s="159">
        <v>0</v>
      </c>
      <c r="AY310" s="159">
        <v>0</v>
      </c>
      <c r="AZ310" s="159">
        <v>0</v>
      </c>
      <c r="BA310" s="159">
        <v>0</v>
      </c>
      <c r="BB310" s="159">
        <v>0</v>
      </c>
      <c r="BC310" s="159">
        <v>0</v>
      </c>
      <c r="BD310" s="160">
        <v>0</v>
      </c>
      <c r="BE310" s="160">
        <v>0</v>
      </c>
      <c r="BF310" s="160">
        <v>0</v>
      </c>
      <c r="BG310" s="160">
        <v>0</v>
      </c>
      <c r="BH310" s="160">
        <v>0</v>
      </c>
      <c r="BI310" s="151">
        <v>60423000</v>
      </c>
      <c r="BJ310" s="122" t="s">
        <v>860</v>
      </c>
      <c r="BK310" s="145"/>
      <c r="BL310" s="145">
        <f>+BK310+SUM(BY310:CD310)</f>
        <v>0</v>
      </c>
      <c r="BM310" s="145"/>
      <c r="BN310" s="145"/>
      <c r="BO310" s="147">
        <f t="shared" ref="BO310:BO312" si="353">IF(-SUM(BZ310:CD310)-(BK310+BM310+BN310)&lt;0,0,-SUM(BZ310:CD310)-(BK310+BM310+BN310))</f>
        <v>0</v>
      </c>
      <c r="BP310" s="126">
        <f t="shared" si="284"/>
        <v>0</v>
      </c>
      <c r="BQ310" s="126">
        <f t="shared" si="285"/>
        <v>0</v>
      </c>
      <c r="BR310" s="126">
        <f t="shared" si="286"/>
        <v>0</v>
      </c>
      <c r="BS310" s="126">
        <f t="shared" si="287"/>
        <v>0</v>
      </c>
      <c r="BT310" s="126">
        <f t="shared" si="288"/>
        <v>0</v>
      </c>
      <c r="BU310" s="126">
        <f t="shared" si="289"/>
        <v>0</v>
      </c>
      <c r="BV310" s="126">
        <f t="shared" si="290"/>
        <v>0</v>
      </c>
      <c r="BW310" s="126">
        <f t="shared" si="291"/>
        <v>0</v>
      </c>
      <c r="BX310" s="126">
        <f t="shared" si="292"/>
        <v>0</v>
      </c>
      <c r="BY310" s="126">
        <f t="shared" si="293"/>
        <v>0</v>
      </c>
      <c r="BZ310" s="126">
        <f t="shared" si="294"/>
        <v>0</v>
      </c>
      <c r="CA310" s="126">
        <f t="shared" si="295"/>
        <v>0</v>
      </c>
      <c r="CB310" s="126">
        <f t="shared" si="296"/>
        <v>0</v>
      </c>
      <c r="CC310" s="126">
        <f t="shared" si="297"/>
        <v>0</v>
      </c>
      <c r="CD310" s="126">
        <f t="shared" si="298"/>
        <v>0</v>
      </c>
      <c r="CE310" s="126">
        <f t="shared" si="299"/>
        <v>0</v>
      </c>
      <c r="CF310" s="126">
        <f t="shared" si="300"/>
        <v>0</v>
      </c>
      <c r="CG310" s="126">
        <f t="shared" si="301"/>
        <v>0</v>
      </c>
      <c r="CH310" s="126">
        <f t="shared" si="302"/>
        <v>0</v>
      </c>
      <c r="CI310" s="126">
        <f t="shared" si="303"/>
        <v>0</v>
      </c>
      <c r="CJ310" s="126">
        <f t="shared" si="304"/>
        <v>0</v>
      </c>
      <c r="CK310" s="126">
        <f t="shared" si="305"/>
        <v>0</v>
      </c>
      <c r="CL310" s="126">
        <f t="shared" si="306"/>
        <v>0</v>
      </c>
      <c r="CM310" s="126">
        <f t="shared" si="307"/>
        <v>0</v>
      </c>
      <c r="CN310" s="126">
        <f t="shared" si="308"/>
        <v>0</v>
      </c>
      <c r="CO310" s="126">
        <f t="shared" si="309"/>
        <v>0</v>
      </c>
      <c r="CP310" s="126">
        <f t="shared" si="310"/>
        <v>0</v>
      </c>
      <c r="CQ310" s="126">
        <f t="shared" si="311"/>
        <v>0</v>
      </c>
      <c r="CR310" s="126">
        <f t="shared" si="312"/>
        <v>0</v>
      </c>
      <c r="CS310" s="126">
        <f t="shared" si="313"/>
        <v>0</v>
      </c>
      <c r="CT310" s="126">
        <f t="shared" si="314"/>
        <v>0</v>
      </c>
      <c r="CU310" s="126">
        <f t="shared" si="315"/>
        <v>0</v>
      </c>
      <c r="CV310" s="126">
        <f t="shared" si="316"/>
        <v>0</v>
      </c>
      <c r="CW310" s="126">
        <f t="shared" si="317"/>
        <v>0</v>
      </c>
      <c r="CX310" s="126">
        <f t="shared" si="318"/>
        <v>0</v>
      </c>
      <c r="CY310" s="126">
        <f t="shared" si="319"/>
        <v>0</v>
      </c>
      <c r="CZ310" s="126">
        <f t="shared" si="320"/>
        <v>0</v>
      </c>
      <c r="DA310" s="126">
        <f t="shared" si="321"/>
        <v>0</v>
      </c>
      <c r="DB310" s="126">
        <f t="shared" si="322"/>
        <v>0</v>
      </c>
      <c r="DC310" s="126">
        <f t="shared" si="323"/>
        <v>0</v>
      </c>
      <c r="DD310" s="126">
        <f t="shared" si="324"/>
        <v>0</v>
      </c>
      <c r="DE310" s="126">
        <f t="shared" si="325"/>
        <v>0</v>
      </c>
      <c r="DF310" s="126">
        <f t="shared" si="326"/>
        <v>0</v>
      </c>
      <c r="DG310" s="126">
        <f t="shared" si="327"/>
        <v>0</v>
      </c>
      <c r="DH310" s="126">
        <f t="shared" si="328"/>
        <v>0</v>
      </c>
      <c r="DI310" s="126">
        <f t="shared" si="329"/>
        <v>0</v>
      </c>
      <c r="DJ310" s="126">
        <f t="shared" si="330"/>
        <v>0</v>
      </c>
      <c r="DK310" s="126">
        <f t="shared" si="331"/>
        <v>0</v>
      </c>
      <c r="DL310" s="126">
        <f t="shared" si="332"/>
        <v>0</v>
      </c>
      <c r="DM310" s="126">
        <f t="shared" si="333"/>
        <v>0</v>
      </c>
      <c r="DN310" s="126">
        <f t="shared" si="334"/>
        <v>0</v>
      </c>
      <c r="DO310" s="126">
        <f t="shared" si="335"/>
        <v>0</v>
      </c>
      <c r="DP310" s="126">
        <f t="shared" si="336"/>
        <v>0</v>
      </c>
      <c r="DQ310" s="126">
        <f t="shared" si="337"/>
        <v>0</v>
      </c>
      <c r="DR310" s="126">
        <f t="shared" si="338"/>
        <v>0</v>
      </c>
      <c r="DS310" s="126">
        <f t="shared" si="339"/>
        <v>0</v>
      </c>
      <c r="DT310" s="126">
        <f t="shared" si="340"/>
        <v>0</v>
      </c>
      <c r="DU310" s="126">
        <f t="shared" si="341"/>
        <v>0</v>
      </c>
      <c r="DV310" s="126">
        <f t="shared" si="342"/>
        <v>0</v>
      </c>
      <c r="DW310" s="126">
        <f t="shared" si="343"/>
        <v>0</v>
      </c>
      <c r="DX310" s="119"/>
    </row>
    <row r="311" spans="1:131" customFormat="1" ht="15" customHeight="1" x14ac:dyDescent="0.2">
      <c r="A311" s="180" t="s">
        <v>680</v>
      </c>
      <c r="B311" s="180" t="s">
        <v>416</v>
      </c>
      <c r="C311" s="180"/>
      <c r="D311" s="180" t="s">
        <v>265</v>
      </c>
      <c r="E311" s="180">
        <v>0</v>
      </c>
      <c r="F311" s="180">
        <v>125000</v>
      </c>
      <c r="G311" s="179">
        <v>0</v>
      </c>
      <c r="H311" s="179">
        <v>0</v>
      </c>
      <c r="I311" s="151"/>
      <c r="J311" s="151" t="s">
        <v>679</v>
      </c>
      <c r="K311" s="151">
        <v>8.3333333333333329E-2</v>
      </c>
      <c r="L311" s="151">
        <v>8.3333333333333329E-2</v>
      </c>
      <c r="M311" s="151">
        <v>8.3333333333333329E-2</v>
      </c>
      <c r="N311" s="151">
        <v>8.3333333333333329E-2</v>
      </c>
      <c r="O311" s="151">
        <v>8.3333333333333329E-2</v>
      </c>
      <c r="P311" s="151">
        <v>8.3333333333333329E-2</v>
      </c>
      <c r="Q311" s="151">
        <v>8.3333333333333329E-2</v>
      </c>
      <c r="R311" s="151">
        <v>8.3333333333333329E-2</v>
      </c>
      <c r="S311" s="151">
        <v>8.3333333333333329E-2</v>
      </c>
      <c r="T311" s="151">
        <v>8.3333333333333329E-2</v>
      </c>
      <c r="U311" s="151">
        <v>8.3333333333333329E-2</v>
      </c>
      <c r="V311" s="151">
        <v>8.3333333333333329E-2</v>
      </c>
      <c r="W311" s="152">
        <v>1</v>
      </c>
      <c r="X311" s="161">
        <v>0</v>
      </c>
      <c r="Y311" s="161">
        <v>0</v>
      </c>
      <c r="Z311" s="157">
        <v>0</v>
      </c>
      <c r="AA311" s="161">
        <v>0</v>
      </c>
      <c r="AB311" s="161">
        <v>0</v>
      </c>
      <c r="AC311" s="161">
        <v>0</v>
      </c>
      <c r="AD311" s="161">
        <v>0</v>
      </c>
      <c r="AE311" s="161">
        <v>0</v>
      </c>
      <c r="AF311" s="161">
        <v>0</v>
      </c>
      <c r="AG311" s="161">
        <v>0</v>
      </c>
      <c r="AH311" s="161">
        <v>0</v>
      </c>
      <c r="AI311" s="161">
        <v>0</v>
      </c>
      <c r="AJ311" s="151"/>
      <c r="AK311" s="151">
        <v>1</v>
      </c>
      <c r="AL311" s="151"/>
      <c r="AM311" s="151"/>
      <c r="AN311" s="151"/>
      <c r="AO311" s="151"/>
      <c r="AP311" s="151"/>
      <c r="AQ311" s="151"/>
      <c r="AR311" s="151"/>
      <c r="AS311" s="152">
        <v>1</v>
      </c>
      <c r="AT311" s="159">
        <v>0</v>
      </c>
      <c r="AU311" s="159">
        <v>0</v>
      </c>
      <c r="AV311" s="159">
        <v>0</v>
      </c>
      <c r="AW311" s="159">
        <v>0</v>
      </c>
      <c r="AX311" s="159">
        <v>0</v>
      </c>
      <c r="AY311" s="159">
        <v>0</v>
      </c>
      <c r="AZ311" s="159">
        <v>0</v>
      </c>
      <c r="BA311" s="159">
        <v>0</v>
      </c>
      <c r="BB311" s="159">
        <v>0</v>
      </c>
      <c r="BC311" s="159">
        <v>0</v>
      </c>
      <c r="BD311" s="160">
        <v>0</v>
      </c>
      <c r="BE311" s="160">
        <v>0</v>
      </c>
      <c r="BF311" s="160">
        <v>0</v>
      </c>
      <c r="BG311" s="160">
        <v>0</v>
      </c>
      <c r="BH311" s="160">
        <v>0</v>
      </c>
      <c r="BI311" s="151">
        <v>60423000</v>
      </c>
      <c r="BJ311" s="122" t="s">
        <v>859</v>
      </c>
      <c r="BK311" s="145"/>
      <c r="BL311" s="145">
        <f>+BK311+SUM(BY311:CD311)</f>
        <v>0</v>
      </c>
      <c r="BM311" s="145"/>
      <c r="BN311" s="145"/>
      <c r="BO311" s="147">
        <f t="shared" si="353"/>
        <v>0</v>
      </c>
      <c r="BP311" s="126">
        <f t="shared" si="284"/>
        <v>0</v>
      </c>
      <c r="BQ311" s="126">
        <f t="shared" si="285"/>
        <v>0</v>
      </c>
      <c r="BR311" s="126">
        <f t="shared" si="286"/>
        <v>0</v>
      </c>
      <c r="BS311" s="126">
        <f t="shared" si="287"/>
        <v>0</v>
      </c>
      <c r="BT311" s="126">
        <f t="shared" si="288"/>
        <v>0</v>
      </c>
      <c r="BU311" s="126">
        <f t="shared" si="289"/>
        <v>0</v>
      </c>
      <c r="BV311" s="126">
        <f t="shared" si="290"/>
        <v>0</v>
      </c>
      <c r="BW311" s="126">
        <f t="shared" si="291"/>
        <v>0</v>
      </c>
      <c r="BX311" s="126">
        <f t="shared" si="292"/>
        <v>0</v>
      </c>
      <c r="BY311" s="126">
        <f t="shared" si="293"/>
        <v>0</v>
      </c>
      <c r="BZ311" s="126">
        <f t="shared" si="294"/>
        <v>0</v>
      </c>
      <c r="CA311" s="126">
        <f t="shared" si="295"/>
        <v>0</v>
      </c>
      <c r="CB311" s="126">
        <f t="shared" si="296"/>
        <v>0</v>
      </c>
      <c r="CC311" s="126">
        <f t="shared" si="297"/>
        <v>0</v>
      </c>
      <c r="CD311" s="126">
        <f t="shared" si="298"/>
        <v>0</v>
      </c>
      <c r="CE311" s="126">
        <f t="shared" si="299"/>
        <v>0</v>
      </c>
      <c r="CF311" s="126">
        <f t="shared" si="300"/>
        <v>0</v>
      </c>
      <c r="CG311" s="126">
        <f t="shared" si="301"/>
        <v>0</v>
      </c>
      <c r="CH311" s="126">
        <f t="shared" si="302"/>
        <v>0</v>
      </c>
      <c r="CI311" s="126">
        <f t="shared" si="303"/>
        <v>0</v>
      </c>
      <c r="CJ311" s="126">
        <f t="shared" si="304"/>
        <v>0</v>
      </c>
      <c r="CK311" s="126">
        <f t="shared" si="305"/>
        <v>0</v>
      </c>
      <c r="CL311" s="126">
        <f t="shared" si="306"/>
        <v>0</v>
      </c>
      <c r="CM311" s="126">
        <f t="shared" si="307"/>
        <v>0</v>
      </c>
      <c r="CN311" s="126">
        <f t="shared" si="308"/>
        <v>0</v>
      </c>
      <c r="CO311" s="126">
        <f t="shared" si="309"/>
        <v>0</v>
      </c>
      <c r="CP311" s="126">
        <f t="shared" si="310"/>
        <v>0</v>
      </c>
      <c r="CQ311" s="126">
        <f t="shared" si="311"/>
        <v>0</v>
      </c>
      <c r="CR311" s="126">
        <f t="shared" si="312"/>
        <v>0</v>
      </c>
      <c r="CS311" s="126">
        <f t="shared" si="313"/>
        <v>0</v>
      </c>
      <c r="CT311" s="126">
        <f t="shared" si="314"/>
        <v>0</v>
      </c>
      <c r="CU311" s="126">
        <f t="shared" si="315"/>
        <v>0</v>
      </c>
      <c r="CV311" s="126">
        <f t="shared" si="316"/>
        <v>0</v>
      </c>
      <c r="CW311" s="126">
        <f t="shared" si="317"/>
        <v>0</v>
      </c>
      <c r="CX311" s="126">
        <f t="shared" si="318"/>
        <v>0</v>
      </c>
      <c r="CY311" s="126">
        <f t="shared" si="319"/>
        <v>0</v>
      </c>
      <c r="CZ311" s="126">
        <f t="shared" si="320"/>
        <v>0</v>
      </c>
      <c r="DA311" s="126">
        <f t="shared" si="321"/>
        <v>0</v>
      </c>
      <c r="DB311" s="126">
        <f t="shared" si="322"/>
        <v>0</v>
      </c>
      <c r="DC311" s="126">
        <f t="shared" si="323"/>
        <v>0</v>
      </c>
      <c r="DD311" s="126">
        <f t="shared" si="324"/>
        <v>0</v>
      </c>
      <c r="DE311" s="126">
        <f t="shared" si="325"/>
        <v>0</v>
      </c>
      <c r="DF311" s="126">
        <f t="shared" si="326"/>
        <v>0</v>
      </c>
      <c r="DG311" s="126">
        <f t="shared" si="327"/>
        <v>0</v>
      </c>
      <c r="DH311" s="126">
        <f t="shared" si="328"/>
        <v>0</v>
      </c>
      <c r="DI311" s="126">
        <f t="shared" si="329"/>
        <v>0</v>
      </c>
      <c r="DJ311" s="126">
        <f t="shared" si="330"/>
        <v>0</v>
      </c>
      <c r="DK311" s="126">
        <f t="shared" si="331"/>
        <v>0</v>
      </c>
      <c r="DL311" s="126">
        <f t="shared" si="332"/>
        <v>0</v>
      </c>
      <c r="DM311" s="126">
        <f t="shared" si="333"/>
        <v>0</v>
      </c>
      <c r="DN311" s="126">
        <f t="shared" si="334"/>
        <v>0</v>
      </c>
      <c r="DO311" s="126">
        <f t="shared" si="335"/>
        <v>0</v>
      </c>
      <c r="DP311" s="126">
        <f t="shared" si="336"/>
        <v>0</v>
      </c>
      <c r="DQ311" s="126">
        <f t="shared" si="337"/>
        <v>0</v>
      </c>
      <c r="DR311" s="126">
        <f t="shared" si="338"/>
        <v>0</v>
      </c>
      <c r="DS311" s="126">
        <f t="shared" si="339"/>
        <v>0</v>
      </c>
      <c r="DT311" s="126">
        <f t="shared" si="340"/>
        <v>0</v>
      </c>
      <c r="DU311" s="126">
        <f t="shared" si="341"/>
        <v>0</v>
      </c>
      <c r="DV311" s="126">
        <f t="shared" si="342"/>
        <v>0</v>
      </c>
      <c r="DW311" s="126">
        <f t="shared" si="343"/>
        <v>0</v>
      </c>
      <c r="DX311" s="119"/>
    </row>
    <row r="312" spans="1:131" customFormat="1" x14ac:dyDescent="0.2">
      <c r="A312" s="180" t="s">
        <v>681</v>
      </c>
      <c r="B312" s="180" t="s">
        <v>416</v>
      </c>
      <c r="C312" s="180" t="s">
        <v>682</v>
      </c>
      <c r="D312" s="180" t="s">
        <v>314</v>
      </c>
      <c r="E312" s="180">
        <v>2</v>
      </c>
      <c r="F312" s="163">
        <v>350</v>
      </c>
      <c r="G312" s="179">
        <v>-700</v>
      </c>
      <c r="H312" s="179">
        <v>-700</v>
      </c>
      <c r="I312" s="151"/>
      <c r="J312" s="151" t="s">
        <v>110</v>
      </c>
      <c r="K312" s="151">
        <v>8.3333333333333329E-2</v>
      </c>
      <c r="L312" s="151">
        <v>8.3333333333333329E-2</v>
      </c>
      <c r="M312" s="151">
        <v>8.3333333333333329E-2</v>
      </c>
      <c r="N312" s="151">
        <v>8.3333333333333329E-2</v>
      </c>
      <c r="O312" s="151">
        <v>8.3333333333333329E-2</v>
      </c>
      <c r="P312" s="151">
        <v>8.3333333333333329E-2</v>
      </c>
      <c r="Q312" s="151">
        <v>8.3333333333333329E-2</v>
      </c>
      <c r="R312" s="151">
        <v>8.3333333333333329E-2</v>
      </c>
      <c r="S312" s="151">
        <v>8.3333333333333329E-2</v>
      </c>
      <c r="T312" s="151">
        <v>8.3333333333333329E-2</v>
      </c>
      <c r="U312" s="151">
        <v>8.3333333333333329E-2</v>
      </c>
      <c r="V312" s="151">
        <v>8.3333333333333329E-2</v>
      </c>
      <c r="W312" s="152">
        <v>1</v>
      </c>
      <c r="X312" s="161">
        <v>-58.333333333333329</v>
      </c>
      <c r="Y312" s="161">
        <v>-58.333333333333329</v>
      </c>
      <c r="Z312" s="157">
        <v>-58.333333333333329</v>
      </c>
      <c r="AA312" s="161">
        <v>-58.333333333333329</v>
      </c>
      <c r="AB312" s="161">
        <v>-58.333333333333329</v>
      </c>
      <c r="AC312" s="161">
        <v>-58.333333333333329</v>
      </c>
      <c r="AD312" s="161">
        <v>-58.333333333333329</v>
      </c>
      <c r="AE312" s="161">
        <v>-58.333333333333329</v>
      </c>
      <c r="AF312" s="161">
        <v>-58.333333333333329</v>
      </c>
      <c r="AG312" s="161">
        <v>-58.333333333333329</v>
      </c>
      <c r="AH312" s="161">
        <v>-58.333333333333329</v>
      </c>
      <c r="AI312" s="161">
        <v>-58.333333333333329</v>
      </c>
      <c r="AJ312" s="151"/>
      <c r="AK312" s="151"/>
      <c r="AL312" s="151">
        <v>1</v>
      </c>
      <c r="AM312" s="151"/>
      <c r="AN312" s="151"/>
      <c r="AO312" s="151"/>
      <c r="AP312" s="151"/>
      <c r="AQ312" s="151"/>
      <c r="AR312" s="151"/>
      <c r="AS312" s="152">
        <v>1</v>
      </c>
      <c r="AT312" s="159">
        <v>0</v>
      </c>
      <c r="AU312" s="159">
        <v>0</v>
      </c>
      <c r="AV312" s="159">
        <v>-700</v>
      </c>
      <c r="AW312" s="159">
        <v>0</v>
      </c>
      <c r="AX312" s="159">
        <v>0</v>
      </c>
      <c r="AY312" s="159">
        <v>0</v>
      </c>
      <c r="AZ312" s="159">
        <v>0</v>
      </c>
      <c r="BA312" s="159">
        <v>0</v>
      </c>
      <c r="BB312" s="159">
        <v>0</v>
      </c>
      <c r="BC312" s="159">
        <v>-700</v>
      </c>
      <c r="BD312" s="160">
        <v>0</v>
      </c>
      <c r="BE312" s="160">
        <v>0</v>
      </c>
      <c r="BF312" s="160">
        <v>-700</v>
      </c>
      <c r="BG312" s="160">
        <v>0</v>
      </c>
      <c r="BH312" s="160">
        <v>0</v>
      </c>
      <c r="BI312" s="151">
        <v>60423000</v>
      </c>
      <c r="BJ312" s="122"/>
      <c r="BK312" s="145"/>
      <c r="BL312" s="145">
        <f>+BK312+SUM(BY312:CD312)</f>
        <v>-175</v>
      </c>
      <c r="BM312" s="145"/>
      <c r="BN312" s="145"/>
      <c r="BO312" s="147">
        <f t="shared" si="353"/>
        <v>175</v>
      </c>
      <c r="BP312" s="126">
        <f t="shared" si="284"/>
        <v>0</v>
      </c>
      <c r="BQ312" s="126">
        <f t="shared" si="285"/>
        <v>0</v>
      </c>
      <c r="BR312" s="126">
        <f t="shared" si="286"/>
        <v>-58.333333333333329</v>
      </c>
      <c r="BS312" s="126">
        <f t="shared" si="287"/>
        <v>0</v>
      </c>
      <c r="BT312" s="126">
        <f t="shared" si="288"/>
        <v>0</v>
      </c>
      <c r="BU312" s="126">
        <f t="shared" si="289"/>
        <v>0</v>
      </c>
      <c r="BV312" s="126">
        <f t="shared" si="290"/>
        <v>0</v>
      </c>
      <c r="BW312" s="126">
        <f t="shared" si="291"/>
        <v>-116.66666666666666</v>
      </c>
      <c r="BX312" s="126">
        <f t="shared" si="292"/>
        <v>0</v>
      </c>
      <c r="BY312" s="126">
        <f t="shared" si="293"/>
        <v>0</v>
      </c>
      <c r="BZ312" s="126">
        <f t="shared" si="294"/>
        <v>0</v>
      </c>
      <c r="CA312" s="126">
        <f t="shared" si="295"/>
        <v>0</v>
      </c>
      <c r="CB312" s="126">
        <f t="shared" si="296"/>
        <v>-175</v>
      </c>
      <c r="CC312" s="126">
        <f t="shared" si="297"/>
        <v>0</v>
      </c>
      <c r="CD312" s="126">
        <f t="shared" si="298"/>
        <v>0</v>
      </c>
      <c r="CE312" s="126">
        <f t="shared" si="299"/>
        <v>0</v>
      </c>
      <c r="CF312" s="126">
        <f t="shared" si="300"/>
        <v>0</v>
      </c>
      <c r="CG312" s="126">
        <f t="shared" si="301"/>
        <v>-233.33333333333331</v>
      </c>
      <c r="CH312" s="126">
        <f t="shared" si="302"/>
        <v>0</v>
      </c>
      <c r="CI312" s="126">
        <f t="shared" si="303"/>
        <v>0</v>
      </c>
      <c r="CJ312" s="126">
        <f t="shared" si="304"/>
        <v>0</v>
      </c>
      <c r="CK312" s="126">
        <f t="shared" si="305"/>
        <v>0</v>
      </c>
      <c r="CL312" s="126">
        <f t="shared" si="306"/>
        <v>-291.66666666666663</v>
      </c>
      <c r="CM312" s="126">
        <f t="shared" si="307"/>
        <v>0</v>
      </c>
      <c r="CN312" s="126">
        <f t="shared" si="308"/>
        <v>0</v>
      </c>
      <c r="CO312" s="126">
        <f t="shared" si="309"/>
        <v>0</v>
      </c>
      <c r="CP312" s="126">
        <f t="shared" si="310"/>
        <v>0</v>
      </c>
      <c r="CQ312" s="126">
        <f t="shared" si="311"/>
        <v>-349.99999999999994</v>
      </c>
      <c r="CR312" s="126">
        <f t="shared" si="312"/>
        <v>0</v>
      </c>
      <c r="CS312" s="126">
        <f t="shared" si="313"/>
        <v>0</v>
      </c>
      <c r="CT312" s="126">
        <f t="shared" si="314"/>
        <v>0</v>
      </c>
      <c r="CU312" s="126">
        <f t="shared" si="315"/>
        <v>0</v>
      </c>
      <c r="CV312" s="126">
        <f t="shared" si="316"/>
        <v>-408.33333333333326</v>
      </c>
      <c r="CW312" s="126">
        <f t="shared" si="317"/>
        <v>0</v>
      </c>
      <c r="CX312" s="126">
        <f t="shared" si="318"/>
        <v>0</v>
      </c>
      <c r="CY312" s="126">
        <f t="shared" si="319"/>
        <v>0</v>
      </c>
      <c r="CZ312" s="126">
        <f t="shared" si="320"/>
        <v>0</v>
      </c>
      <c r="DA312" s="126">
        <f t="shared" si="321"/>
        <v>-466.66666666666657</v>
      </c>
      <c r="DB312" s="126">
        <f t="shared" si="322"/>
        <v>0</v>
      </c>
      <c r="DC312" s="126">
        <f t="shared" si="323"/>
        <v>0</v>
      </c>
      <c r="DD312" s="126">
        <f t="shared" si="324"/>
        <v>0</v>
      </c>
      <c r="DE312" s="126">
        <f t="shared" si="325"/>
        <v>0</v>
      </c>
      <c r="DF312" s="126">
        <f t="shared" si="326"/>
        <v>-524.99999999999989</v>
      </c>
      <c r="DG312" s="126">
        <f t="shared" si="327"/>
        <v>0</v>
      </c>
      <c r="DH312" s="126">
        <f t="shared" si="328"/>
        <v>0</v>
      </c>
      <c r="DI312" s="126">
        <f t="shared" si="329"/>
        <v>0</v>
      </c>
      <c r="DJ312" s="126">
        <f t="shared" si="330"/>
        <v>0</v>
      </c>
      <c r="DK312" s="126">
        <f t="shared" si="331"/>
        <v>-583.33333333333326</v>
      </c>
      <c r="DL312" s="126">
        <f t="shared" si="332"/>
        <v>0</v>
      </c>
      <c r="DM312" s="126">
        <f t="shared" si="333"/>
        <v>0</v>
      </c>
      <c r="DN312" s="126">
        <f t="shared" si="334"/>
        <v>0</v>
      </c>
      <c r="DO312" s="126">
        <f t="shared" si="335"/>
        <v>0</v>
      </c>
      <c r="DP312" s="126">
        <f t="shared" si="336"/>
        <v>-641.66666666666663</v>
      </c>
      <c r="DQ312" s="126">
        <f t="shared" si="337"/>
        <v>0</v>
      </c>
      <c r="DR312" s="126">
        <f t="shared" si="338"/>
        <v>0</v>
      </c>
      <c r="DS312" s="126">
        <f t="shared" si="339"/>
        <v>0</v>
      </c>
      <c r="DT312" s="126">
        <f t="shared" si="340"/>
        <v>0</v>
      </c>
      <c r="DU312" s="126">
        <f t="shared" si="341"/>
        <v>-700</v>
      </c>
      <c r="DV312" s="126">
        <f t="shared" si="342"/>
        <v>0</v>
      </c>
      <c r="DW312" s="126">
        <f t="shared" si="343"/>
        <v>0</v>
      </c>
      <c r="DX312" s="119"/>
      <c r="EA312" s="127">
        <f>+BO312</f>
        <v>175</v>
      </c>
    </row>
    <row r="313" spans="1:131" customFormat="1" ht="15" customHeight="1" x14ac:dyDescent="0.2">
      <c r="A313" s="151" t="s">
        <v>683</v>
      </c>
      <c r="B313" s="151" t="s">
        <v>684</v>
      </c>
      <c r="C313" s="151"/>
      <c r="D313" s="151" t="s">
        <v>314</v>
      </c>
      <c r="E313" s="162">
        <v>0</v>
      </c>
      <c r="F313" s="151">
        <v>2500</v>
      </c>
      <c r="G313" s="153">
        <v>0</v>
      </c>
      <c r="H313" s="153">
        <v>0</v>
      </c>
      <c r="I313" s="151"/>
      <c r="J313" s="151" t="s">
        <v>1</v>
      </c>
      <c r="K313" s="151"/>
      <c r="L313" s="151"/>
      <c r="M313" s="151">
        <v>0.25</v>
      </c>
      <c r="N313" s="151"/>
      <c r="O313" s="151"/>
      <c r="P313" s="151">
        <v>0.25</v>
      </c>
      <c r="Q313" s="151"/>
      <c r="R313" s="151"/>
      <c r="S313" s="151">
        <v>0.25</v>
      </c>
      <c r="T313" s="151"/>
      <c r="U313" s="151"/>
      <c r="V313" s="151">
        <v>0.25</v>
      </c>
      <c r="W313" s="152">
        <v>1</v>
      </c>
      <c r="X313" s="161">
        <v>0</v>
      </c>
      <c r="Y313" s="161">
        <v>0</v>
      </c>
      <c r="Z313" s="157">
        <v>0</v>
      </c>
      <c r="AA313" s="161">
        <v>0</v>
      </c>
      <c r="AB313" s="161">
        <v>0</v>
      </c>
      <c r="AC313" s="161">
        <v>0</v>
      </c>
      <c r="AD313" s="161">
        <v>0</v>
      </c>
      <c r="AE313" s="161">
        <v>0</v>
      </c>
      <c r="AF313" s="161">
        <v>0</v>
      </c>
      <c r="AG313" s="161">
        <v>0</v>
      </c>
      <c r="AH313" s="161">
        <v>0</v>
      </c>
      <c r="AI313" s="161">
        <v>0</v>
      </c>
      <c r="AJ313" s="151">
        <v>1</v>
      </c>
      <c r="AK313" s="151"/>
      <c r="AL313" s="151"/>
      <c r="AM313" s="151"/>
      <c r="AN313" s="151"/>
      <c r="AO313" s="151"/>
      <c r="AP313" s="151"/>
      <c r="AQ313" s="151"/>
      <c r="AR313" s="151"/>
      <c r="AS313" s="152">
        <v>1</v>
      </c>
      <c r="AT313" s="159">
        <v>0</v>
      </c>
      <c r="AU313" s="159">
        <v>0</v>
      </c>
      <c r="AV313" s="159">
        <v>0</v>
      </c>
      <c r="AW313" s="159">
        <v>0</v>
      </c>
      <c r="AX313" s="159">
        <v>0</v>
      </c>
      <c r="AY313" s="159">
        <v>0</v>
      </c>
      <c r="AZ313" s="159">
        <v>0</v>
      </c>
      <c r="BA313" s="159">
        <v>0</v>
      </c>
      <c r="BB313" s="159">
        <v>0</v>
      </c>
      <c r="BC313" s="159">
        <v>0</v>
      </c>
      <c r="BD313" s="160">
        <v>0</v>
      </c>
      <c r="BE313" s="160">
        <v>0</v>
      </c>
      <c r="BF313" s="160">
        <v>0</v>
      </c>
      <c r="BG313" s="160">
        <v>0</v>
      </c>
      <c r="BH313" s="160">
        <v>0</v>
      </c>
      <c r="BI313" s="151">
        <v>63330000</v>
      </c>
      <c r="BJ313" s="122"/>
      <c r="BK313" s="122">
        <f>+IF('FEUILLE 1'!$BJ313="",SUMIFS('FEUILLE 2'!$P:$P,'FEUILLE 2'!$C:$C,"BLF",'FEUILLE 2'!$K:$K,'FEUILLE 1'!$J313),SUMIFS('FEUILLE 2'!$P:$P,'FEUILLE 2'!$C:$C,"BLF",'FEUILLE 2'!$K:$K,'FEUILLE 1'!$J313,'FEUILLE 2'!$B:$B,'FEUILLE 1'!$BJ313))</f>
        <v>0</v>
      </c>
      <c r="BL313" s="122"/>
      <c r="BM313" s="122"/>
      <c r="BN313" s="122"/>
      <c r="BO313" s="122">
        <f t="shared" si="283"/>
        <v>0</v>
      </c>
      <c r="BP313" s="126">
        <f t="shared" si="284"/>
        <v>0</v>
      </c>
      <c r="BQ313" s="126">
        <f t="shared" si="285"/>
        <v>0</v>
      </c>
      <c r="BR313" s="126">
        <f t="shared" si="286"/>
        <v>0</v>
      </c>
      <c r="BS313" s="126">
        <f t="shared" si="287"/>
        <v>0</v>
      </c>
      <c r="BT313" s="126">
        <f t="shared" si="288"/>
        <v>0</v>
      </c>
      <c r="BU313" s="126">
        <f t="shared" si="289"/>
        <v>0</v>
      </c>
      <c r="BV313" s="126">
        <f t="shared" si="290"/>
        <v>0</v>
      </c>
      <c r="BW313" s="126">
        <f t="shared" si="291"/>
        <v>0</v>
      </c>
      <c r="BX313" s="126">
        <f t="shared" si="292"/>
        <v>0</v>
      </c>
      <c r="BY313" s="126">
        <f t="shared" si="293"/>
        <v>0</v>
      </c>
      <c r="BZ313" s="126">
        <f t="shared" si="294"/>
        <v>0</v>
      </c>
      <c r="CA313" s="126">
        <f t="shared" si="295"/>
        <v>0</v>
      </c>
      <c r="CB313" s="126">
        <f t="shared" si="296"/>
        <v>0</v>
      </c>
      <c r="CC313" s="126">
        <f t="shared" si="297"/>
        <v>0</v>
      </c>
      <c r="CD313" s="126">
        <f t="shared" si="298"/>
        <v>0</v>
      </c>
      <c r="CE313" s="126">
        <f t="shared" si="299"/>
        <v>0</v>
      </c>
      <c r="CF313" s="126">
        <f t="shared" si="300"/>
        <v>0</v>
      </c>
      <c r="CG313" s="126">
        <f t="shared" si="301"/>
        <v>0</v>
      </c>
      <c r="CH313" s="126">
        <f t="shared" si="302"/>
        <v>0</v>
      </c>
      <c r="CI313" s="126">
        <f t="shared" si="303"/>
        <v>0</v>
      </c>
      <c r="CJ313" s="126">
        <f t="shared" si="304"/>
        <v>0</v>
      </c>
      <c r="CK313" s="126">
        <f t="shared" si="305"/>
        <v>0</v>
      </c>
      <c r="CL313" s="126">
        <f t="shared" si="306"/>
        <v>0</v>
      </c>
      <c r="CM313" s="126">
        <f t="shared" si="307"/>
        <v>0</v>
      </c>
      <c r="CN313" s="126">
        <f t="shared" si="308"/>
        <v>0</v>
      </c>
      <c r="CO313" s="126">
        <f t="shared" si="309"/>
        <v>0</v>
      </c>
      <c r="CP313" s="126">
        <f t="shared" si="310"/>
        <v>0</v>
      </c>
      <c r="CQ313" s="126">
        <f t="shared" si="311"/>
        <v>0</v>
      </c>
      <c r="CR313" s="126">
        <f t="shared" si="312"/>
        <v>0</v>
      </c>
      <c r="CS313" s="126">
        <f t="shared" si="313"/>
        <v>0</v>
      </c>
      <c r="CT313" s="126">
        <f t="shared" si="314"/>
        <v>0</v>
      </c>
      <c r="CU313" s="126">
        <f t="shared" si="315"/>
        <v>0</v>
      </c>
      <c r="CV313" s="126">
        <f t="shared" si="316"/>
        <v>0</v>
      </c>
      <c r="CW313" s="126">
        <f t="shared" si="317"/>
        <v>0</v>
      </c>
      <c r="CX313" s="126">
        <f t="shared" si="318"/>
        <v>0</v>
      </c>
      <c r="CY313" s="126">
        <f t="shared" si="319"/>
        <v>0</v>
      </c>
      <c r="CZ313" s="126">
        <f t="shared" si="320"/>
        <v>0</v>
      </c>
      <c r="DA313" s="126">
        <f t="shared" si="321"/>
        <v>0</v>
      </c>
      <c r="DB313" s="126">
        <f t="shared" si="322"/>
        <v>0</v>
      </c>
      <c r="DC313" s="126">
        <f t="shared" si="323"/>
        <v>0</v>
      </c>
      <c r="DD313" s="126">
        <f t="shared" si="324"/>
        <v>0</v>
      </c>
      <c r="DE313" s="126">
        <f t="shared" si="325"/>
        <v>0</v>
      </c>
      <c r="DF313" s="126">
        <f t="shared" si="326"/>
        <v>0</v>
      </c>
      <c r="DG313" s="126">
        <f t="shared" si="327"/>
        <v>0</v>
      </c>
      <c r="DH313" s="126">
        <f t="shared" si="328"/>
        <v>0</v>
      </c>
      <c r="DI313" s="126">
        <f t="shared" si="329"/>
        <v>0</v>
      </c>
      <c r="DJ313" s="126">
        <f t="shared" si="330"/>
        <v>0</v>
      </c>
      <c r="DK313" s="126">
        <f t="shared" si="331"/>
        <v>0</v>
      </c>
      <c r="DL313" s="126">
        <f t="shared" si="332"/>
        <v>0</v>
      </c>
      <c r="DM313" s="126">
        <f t="shared" si="333"/>
        <v>0</v>
      </c>
      <c r="DN313" s="126">
        <f t="shared" si="334"/>
        <v>0</v>
      </c>
      <c r="DO313" s="126">
        <f t="shared" si="335"/>
        <v>0</v>
      </c>
      <c r="DP313" s="126">
        <f t="shared" si="336"/>
        <v>0</v>
      </c>
      <c r="DQ313" s="126">
        <f t="shared" si="337"/>
        <v>0</v>
      </c>
      <c r="DR313" s="126">
        <f t="shared" si="338"/>
        <v>0</v>
      </c>
      <c r="DS313" s="126">
        <f t="shared" si="339"/>
        <v>0</v>
      </c>
      <c r="DT313" s="126">
        <f t="shared" si="340"/>
        <v>0</v>
      </c>
      <c r="DU313" s="126">
        <f t="shared" si="341"/>
        <v>0</v>
      </c>
      <c r="DV313" s="126">
        <f t="shared" si="342"/>
        <v>0</v>
      </c>
      <c r="DW313" s="126">
        <f t="shared" si="343"/>
        <v>0</v>
      </c>
    </row>
    <row r="314" spans="1:131" customFormat="1" ht="15" customHeight="1" x14ac:dyDescent="0.2">
      <c r="A314" s="180" t="s">
        <v>685</v>
      </c>
      <c r="B314" s="180" t="s">
        <v>684</v>
      </c>
      <c r="C314" s="180"/>
      <c r="D314" s="180" t="s">
        <v>314</v>
      </c>
      <c r="E314" s="180">
        <v>16</v>
      </c>
      <c r="F314" s="180">
        <v>1500</v>
      </c>
      <c r="G314" s="179">
        <v>-24000</v>
      </c>
      <c r="H314" s="179">
        <v>-24000</v>
      </c>
      <c r="I314" s="151"/>
      <c r="J314" s="151" t="s">
        <v>686</v>
      </c>
      <c r="K314" s="151"/>
      <c r="L314" s="151"/>
      <c r="M314" s="151">
        <v>0.25</v>
      </c>
      <c r="N314" s="151"/>
      <c r="O314" s="151"/>
      <c r="P314" s="151">
        <v>0.25</v>
      </c>
      <c r="Q314" s="151"/>
      <c r="R314" s="151"/>
      <c r="S314" s="151">
        <v>0.25</v>
      </c>
      <c r="T314" s="151"/>
      <c r="U314" s="151"/>
      <c r="V314" s="151">
        <v>0.25</v>
      </c>
      <c r="W314" s="152">
        <v>1</v>
      </c>
      <c r="X314" s="161">
        <v>0</v>
      </c>
      <c r="Y314" s="161">
        <v>0</v>
      </c>
      <c r="Z314" s="157">
        <v>-6000</v>
      </c>
      <c r="AA314" s="161">
        <v>0</v>
      </c>
      <c r="AB314" s="161">
        <v>0</v>
      </c>
      <c r="AC314" s="161">
        <v>-6000</v>
      </c>
      <c r="AD314" s="161">
        <v>0</v>
      </c>
      <c r="AE314" s="161">
        <v>0</v>
      </c>
      <c r="AF314" s="161">
        <v>-6000</v>
      </c>
      <c r="AG314" s="161">
        <v>0</v>
      </c>
      <c r="AH314" s="161">
        <v>0</v>
      </c>
      <c r="AI314" s="161">
        <v>-6000</v>
      </c>
      <c r="AJ314" s="151">
        <v>0.65865567925978707</v>
      </c>
      <c r="AK314" s="151">
        <v>0.1605088772709985</v>
      </c>
      <c r="AL314" s="151">
        <v>7.8352587599718096E-2</v>
      </c>
      <c r="AM314" s="151">
        <v>5.2865946183018049E-2</v>
      </c>
      <c r="AN314" s="151">
        <v>3.7950243019811633E-2</v>
      </c>
      <c r="AO314" s="151"/>
      <c r="AP314" s="151">
        <v>1.1666666666666667E-2</v>
      </c>
      <c r="AQ314" s="151"/>
      <c r="AR314" s="151"/>
      <c r="AS314" s="152">
        <v>1</v>
      </c>
      <c r="AT314" s="159">
        <v>-15807.736302234889</v>
      </c>
      <c r="AU314" s="159">
        <v>-3852.213054503964</v>
      </c>
      <c r="AV314" s="159">
        <v>-1880.4621023932343</v>
      </c>
      <c r="AW314" s="159">
        <v>-1268.7827083924333</v>
      </c>
      <c r="AX314" s="159">
        <v>-910.80583247547918</v>
      </c>
      <c r="AY314" s="159">
        <v>0</v>
      </c>
      <c r="AZ314" s="159">
        <v>-280</v>
      </c>
      <c r="BA314" s="159">
        <v>0</v>
      </c>
      <c r="BB314" s="159">
        <v>0</v>
      </c>
      <c r="BC314" s="159">
        <v>-24000</v>
      </c>
      <c r="BD314" s="160">
        <v>-15807.736302234889</v>
      </c>
      <c r="BE314" s="160">
        <v>0</v>
      </c>
      <c r="BF314" s="160">
        <v>-8192.2636977651109</v>
      </c>
      <c r="BG314" s="160">
        <v>0</v>
      </c>
      <c r="BH314" s="160">
        <v>0</v>
      </c>
      <c r="BI314" s="151">
        <v>63330000</v>
      </c>
      <c r="BJ314" s="122"/>
      <c r="BK314" s="122">
        <f>+IF('FEUILLE 1'!$BJ314="",SUMIFS('FEUILLE 2'!$P:$P,'FEUILLE 2'!$C:$C,"BLF",'FEUILLE 2'!$K:$K,'FEUILLE 1'!$J314),SUMIFS('FEUILLE 2'!$P:$P,'FEUILLE 2'!$C:$C,"BLF",'FEUILLE 2'!$K:$K,'FEUILLE 1'!$J314,'FEUILLE 2'!$B:$B,'FEUILLE 1'!$BJ314))</f>
        <v>0</v>
      </c>
      <c r="BL314" s="122"/>
      <c r="BM314" s="122"/>
      <c r="BN314" s="122"/>
      <c r="BO314" s="122">
        <f t="shared" ref="BO314:BO334" si="354">IF(-SUM(DI314:DM314)-(BK314+BM314+BN314)&lt;0,0,-SUM(DI314:DM314)-(BK314+BM314+BN314))</f>
        <v>18000</v>
      </c>
      <c r="BP314" s="126">
        <f t="shared" si="284"/>
        <v>0</v>
      </c>
      <c r="BQ314" s="126">
        <f t="shared" si="285"/>
        <v>0</v>
      </c>
      <c r="BR314" s="126">
        <f t="shared" si="286"/>
        <v>0</v>
      </c>
      <c r="BS314" s="126">
        <f t="shared" si="287"/>
        <v>0</v>
      </c>
      <c r="BT314" s="126">
        <f t="shared" si="288"/>
        <v>0</v>
      </c>
      <c r="BU314" s="126">
        <f t="shared" si="289"/>
        <v>0</v>
      </c>
      <c r="BV314" s="126">
        <f t="shared" si="290"/>
        <v>0</v>
      </c>
      <c r="BW314" s="126">
        <f t="shared" si="291"/>
        <v>0</v>
      </c>
      <c r="BX314" s="126">
        <f t="shared" si="292"/>
        <v>0</v>
      </c>
      <c r="BY314" s="126">
        <f t="shared" si="293"/>
        <v>0</v>
      </c>
      <c r="BZ314" s="126">
        <f t="shared" si="294"/>
        <v>-3951.9340755587223</v>
      </c>
      <c r="CA314" s="126">
        <f t="shared" si="295"/>
        <v>0</v>
      </c>
      <c r="CB314" s="126">
        <f t="shared" si="296"/>
        <v>-2048.0659244412777</v>
      </c>
      <c r="CC314" s="126">
        <f t="shared" si="297"/>
        <v>0</v>
      </c>
      <c r="CD314" s="126">
        <f t="shared" si="298"/>
        <v>0</v>
      </c>
      <c r="CE314" s="126">
        <f t="shared" si="299"/>
        <v>-3951.9340755587223</v>
      </c>
      <c r="CF314" s="126">
        <f t="shared" si="300"/>
        <v>0</v>
      </c>
      <c r="CG314" s="126">
        <f t="shared" si="301"/>
        <v>-2048.0659244412777</v>
      </c>
      <c r="CH314" s="126">
        <f t="shared" si="302"/>
        <v>0</v>
      </c>
      <c r="CI314" s="126">
        <f t="shared" si="303"/>
        <v>0</v>
      </c>
      <c r="CJ314" s="126">
        <f t="shared" si="304"/>
        <v>-3951.9340755587223</v>
      </c>
      <c r="CK314" s="126">
        <f t="shared" si="305"/>
        <v>0</v>
      </c>
      <c r="CL314" s="126">
        <f t="shared" si="306"/>
        <v>-2048.0659244412777</v>
      </c>
      <c r="CM314" s="126">
        <f t="shared" si="307"/>
        <v>0</v>
      </c>
      <c r="CN314" s="126">
        <f t="shared" si="308"/>
        <v>0</v>
      </c>
      <c r="CO314" s="126">
        <f t="shared" si="309"/>
        <v>-7903.8681511174445</v>
      </c>
      <c r="CP314" s="126">
        <f t="shared" si="310"/>
        <v>0</v>
      </c>
      <c r="CQ314" s="126">
        <f t="shared" si="311"/>
        <v>-4096.1318488825555</v>
      </c>
      <c r="CR314" s="126">
        <f t="shared" si="312"/>
        <v>0</v>
      </c>
      <c r="CS314" s="126">
        <f t="shared" si="313"/>
        <v>0</v>
      </c>
      <c r="CT314" s="126">
        <f t="shared" si="314"/>
        <v>-7903.8681511174445</v>
      </c>
      <c r="CU314" s="126">
        <f t="shared" si="315"/>
        <v>0</v>
      </c>
      <c r="CV314" s="126">
        <f t="shared" si="316"/>
        <v>-4096.1318488825555</v>
      </c>
      <c r="CW314" s="126">
        <f t="shared" si="317"/>
        <v>0</v>
      </c>
      <c r="CX314" s="126">
        <f t="shared" si="318"/>
        <v>0</v>
      </c>
      <c r="CY314" s="126">
        <f t="shared" si="319"/>
        <v>-7903.8681511174445</v>
      </c>
      <c r="CZ314" s="126">
        <f t="shared" si="320"/>
        <v>0</v>
      </c>
      <c r="DA314" s="126">
        <f t="shared" si="321"/>
        <v>-4096.1318488825555</v>
      </c>
      <c r="DB314" s="126">
        <f t="shared" si="322"/>
        <v>0</v>
      </c>
      <c r="DC314" s="126">
        <f t="shared" si="323"/>
        <v>0</v>
      </c>
      <c r="DD314" s="126">
        <f t="shared" si="324"/>
        <v>-11855.802226676167</v>
      </c>
      <c r="DE314" s="126">
        <f t="shared" si="325"/>
        <v>0</v>
      </c>
      <c r="DF314" s="126">
        <f t="shared" si="326"/>
        <v>-6144.1977733238327</v>
      </c>
      <c r="DG314" s="126">
        <f t="shared" si="327"/>
        <v>0</v>
      </c>
      <c r="DH314" s="126">
        <f t="shared" si="328"/>
        <v>0</v>
      </c>
      <c r="DI314" s="126">
        <f t="shared" si="329"/>
        <v>-11855.802226676167</v>
      </c>
      <c r="DJ314" s="126">
        <f t="shared" si="330"/>
        <v>0</v>
      </c>
      <c r="DK314" s="126">
        <f t="shared" si="331"/>
        <v>-6144.1977733238327</v>
      </c>
      <c r="DL314" s="126">
        <f t="shared" si="332"/>
        <v>0</v>
      </c>
      <c r="DM314" s="126">
        <f t="shared" si="333"/>
        <v>0</v>
      </c>
      <c r="DN314" s="126">
        <f t="shared" si="334"/>
        <v>-11855.802226676167</v>
      </c>
      <c r="DO314" s="126">
        <f t="shared" si="335"/>
        <v>0</v>
      </c>
      <c r="DP314" s="126">
        <f t="shared" si="336"/>
        <v>-6144.1977733238327</v>
      </c>
      <c r="DQ314" s="126">
        <f t="shared" si="337"/>
        <v>0</v>
      </c>
      <c r="DR314" s="126">
        <f t="shared" si="338"/>
        <v>0</v>
      </c>
      <c r="DS314" s="126">
        <f t="shared" si="339"/>
        <v>-15807.736302234889</v>
      </c>
      <c r="DT314" s="126">
        <f t="shared" si="340"/>
        <v>0</v>
      </c>
      <c r="DU314" s="126">
        <f t="shared" si="341"/>
        <v>-8192.2636977651109</v>
      </c>
      <c r="DV314" s="126">
        <f t="shared" si="342"/>
        <v>0</v>
      </c>
      <c r="DW314" s="126">
        <f t="shared" si="343"/>
        <v>0</v>
      </c>
    </row>
    <row r="315" spans="1:131" customFormat="1" ht="15" customHeight="1" x14ac:dyDescent="0.2">
      <c r="A315" s="151" t="s">
        <v>687</v>
      </c>
      <c r="B315" s="151" t="s">
        <v>416</v>
      </c>
      <c r="C315" s="151" t="s">
        <v>688</v>
      </c>
      <c r="D315" s="151" t="s">
        <v>265</v>
      </c>
      <c r="E315" s="151">
        <v>0</v>
      </c>
      <c r="F315" s="151">
        <v>180000</v>
      </c>
      <c r="G315" s="153">
        <v>0</v>
      </c>
      <c r="H315" s="151"/>
      <c r="I315" s="151"/>
      <c r="J315" s="151" t="s">
        <v>488</v>
      </c>
      <c r="K315" s="151"/>
      <c r="L315" s="151"/>
      <c r="M315" s="151"/>
      <c r="N315" s="151"/>
      <c r="O315" s="151"/>
      <c r="P315" s="151"/>
      <c r="Q315" s="151"/>
      <c r="R315" s="151">
        <v>1</v>
      </c>
      <c r="S315" s="151"/>
      <c r="T315" s="151"/>
      <c r="U315" s="151"/>
      <c r="V315" s="151"/>
      <c r="W315" s="152">
        <v>1</v>
      </c>
      <c r="X315" s="161">
        <v>0</v>
      </c>
      <c r="Y315" s="161">
        <v>0</v>
      </c>
      <c r="Z315" s="157">
        <v>0</v>
      </c>
      <c r="AA315" s="161">
        <v>0</v>
      </c>
      <c r="AB315" s="161">
        <v>0</v>
      </c>
      <c r="AC315" s="161">
        <v>0</v>
      </c>
      <c r="AD315" s="161">
        <v>0</v>
      </c>
      <c r="AE315" s="161">
        <v>0</v>
      </c>
      <c r="AF315" s="161">
        <v>0</v>
      </c>
      <c r="AG315" s="161">
        <v>0</v>
      </c>
      <c r="AH315" s="161">
        <v>0</v>
      </c>
      <c r="AI315" s="161">
        <v>0</v>
      </c>
      <c r="AJ315" s="151">
        <v>1</v>
      </c>
      <c r="AK315" s="151"/>
      <c r="AL315" s="151"/>
      <c r="AM315" s="151"/>
      <c r="AN315" s="151"/>
      <c r="AO315" s="151"/>
      <c r="AP315" s="151"/>
      <c r="AQ315" s="151"/>
      <c r="AR315" s="151"/>
      <c r="AS315" s="152">
        <v>1</v>
      </c>
      <c r="AT315" s="159">
        <v>0</v>
      </c>
      <c r="AU315" s="159">
        <v>0</v>
      </c>
      <c r="AV315" s="159">
        <v>0</v>
      </c>
      <c r="AW315" s="159">
        <v>0</v>
      </c>
      <c r="AX315" s="159">
        <v>0</v>
      </c>
      <c r="AY315" s="159">
        <v>0</v>
      </c>
      <c r="AZ315" s="159">
        <v>0</v>
      </c>
      <c r="BA315" s="159">
        <v>0</v>
      </c>
      <c r="BB315" s="159">
        <v>0</v>
      </c>
      <c r="BC315" s="159">
        <v>0</v>
      </c>
      <c r="BD315" s="160">
        <v>0</v>
      </c>
      <c r="BE315" s="160">
        <v>0</v>
      </c>
      <c r="BF315" s="160">
        <v>0</v>
      </c>
      <c r="BG315" s="160">
        <v>0</v>
      </c>
      <c r="BH315" s="160">
        <v>0</v>
      </c>
      <c r="BI315" s="151">
        <v>0</v>
      </c>
      <c r="BJ315" s="122"/>
      <c r="BK315" s="122"/>
      <c r="BL315" s="122"/>
      <c r="BM315" s="122"/>
      <c r="BN315" s="122"/>
      <c r="BO315" s="122">
        <f t="shared" si="354"/>
        <v>0</v>
      </c>
      <c r="BP315" s="126">
        <f t="shared" si="284"/>
        <v>0</v>
      </c>
      <c r="BQ315" s="126">
        <f t="shared" si="285"/>
        <v>0</v>
      </c>
      <c r="BR315" s="126">
        <f t="shared" si="286"/>
        <v>0</v>
      </c>
      <c r="BS315" s="126">
        <f t="shared" si="287"/>
        <v>0</v>
      </c>
      <c r="BT315" s="126">
        <f t="shared" si="288"/>
        <v>0</v>
      </c>
      <c r="BU315" s="126">
        <f t="shared" si="289"/>
        <v>0</v>
      </c>
      <c r="BV315" s="126">
        <f t="shared" si="290"/>
        <v>0</v>
      </c>
      <c r="BW315" s="126">
        <f t="shared" si="291"/>
        <v>0</v>
      </c>
      <c r="BX315" s="126">
        <f t="shared" si="292"/>
        <v>0</v>
      </c>
      <c r="BY315" s="126">
        <f t="shared" si="293"/>
        <v>0</v>
      </c>
      <c r="BZ315" s="126">
        <f t="shared" si="294"/>
        <v>0</v>
      </c>
      <c r="CA315" s="126">
        <f t="shared" si="295"/>
        <v>0</v>
      </c>
      <c r="CB315" s="126">
        <f t="shared" si="296"/>
        <v>0</v>
      </c>
      <c r="CC315" s="126">
        <f t="shared" si="297"/>
        <v>0</v>
      </c>
      <c r="CD315" s="126">
        <f t="shared" si="298"/>
        <v>0</v>
      </c>
      <c r="CE315" s="126">
        <f t="shared" si="299"/>
        <v>0</v>
      </c>
      <c r="CF315" s="126">
        <f t="shared" si="300"/>
        <v>0</v>
      </c>
      <c r="CG315" s="126">
        <f t="shared" si="301"/>
        <v>0</v>
      </c>
      <c r="CH315" s="126">
        <f t="shared" si="302"/>
        <v>0</v>
      </c>
      <c r="CI315" s="126">
        <f t="shared" si="303"/>
        <v>0</v>
      </c>
      <c r="CJ315" s="126">
        <f t="shared" si="304"/>
        <v>0</v>
      </c>
      <c r="CK315" s="126">
        <f t="shared" si="305"/>
        <v>0</v>
      </c>
      <c r="CL315" s="126">
        <f t="shared" si="306"/>
        <v>0</v>
      </c>
      <c r="CM315" s="126">
        <f t="shared" si="307"/>
        <v>0</v>
      </c>
      <c r="CN315" s="126">
        <f t="shared" si="308"/>
        <v>0</v>
      </c>
      <c r="CO315" s="126">
        <f t="shared" si="309"/>
        <v>0</v>
      </c>
      <c r="CP315" s="126">
        <f t="shared" si="310"/>
        <v>0</v>
      </c>
      <c r="CQ315" s="126">
        <f t="shared" si="311"/>
        <v>0</v>
      </c>
      <c r="CR315" s="126">
        <f t="shared" si="312"/>
        <v>0</v>
      </c>
      <c r="CS315" s="126">
        <f t="shared" si="313"/>
        <v>0</v>
      </c>
      <c r="CT315" s="126">
        <f t="shared" si="314"/>
        <v>0</v>
      </c>
      <c r="CU315" s="126">
        <f t="shared" si="315"/>
        <v>0</v>
      </c>
      <c r="CV315" s="126">
        <f t="shared" si="316"/>
        <v>0</v>
      </c>
      <c r="CW315" s="126">
        <f t="shared" si="317"/>
        <v>0</v>
      </c>
      <c r="CX315" s="126">
        <f t="shared" si="318"/>
        <v>0</v>
      </c>
      <c r="CY315" s="126">
        <f t="shared" si="319"/>
        <v>0</v>
      </c>
      <c r="CZ315" s="126">
        <f t="shared" si="320"/>
        <v>0</v>
      </c>
      <c r="DA315" s="126">
        <f t="shared" si="321"/>
        <v>0</v>
      </c>
      <c r="DB315" s="126">
        <f t="shared" si="322"/>
        <v>0</v>
      </c>
      <c r="DC315" s="126">
        <f t="shared" si="323"/>
        <v>0</v>
      </c>
      <c r="DD315" s="126">
        <f t="shared" si="324"/>
        <v>0</v>
      </c>
      <c r="DE315" s="126">
        <f t="shared" si="325"/>
        <v>0</v>
      </c>
      <c r="DF315" s="126">
        <f t="shared" si="326"/>
        <v>0</v>
      </c>
      <c r="DG315" s="126">
        <f t="shared" si="327"/>
        <v>0</v>
      </c>
      <c r="DH315" s="126">
        <f t="shared" si="328"/>
        <v>0</v>
      </c>
      <c r="DI315" s="126">
        <f t="shared" si="329"/>
        <v>0</v>
      </c>
      <c r="DJ315" s="126">
        <f t="shared" si="330"/>
        <v>0</v>
      </c>
      <c r="DK315" s="126">
        <f t="shared" si="331"/>
        <v>0</v>
      </c>
      <c r="DL315" s="126">
        <f t="shared" si="332"/>
        <v>0</v>
      </c>
      <c r="DM315" s="126">
        <f t="shared" si="333"/>
        <v>0</v>
      </c>
      <c r="DN315" s="126">
        <f t="shared" si="334"/>
        <v>0</v>
      </c>
      <c r="DO315" s="126">
        <f t="shared" si="335"/>
        <v>0</v>
      </c>
      <c r="DP315" s="126">
        <f t="shared" si="336"/>
        <v>0</v>
      </c>
      <c r="DQ315" s="126">
        <f t="shared" si="337"/>
        <v>0</v>
      </c>
      <c r="DR315" s="126">
        <f t="shared" si="338"/>
        <v>0</v>
      </c>
      <c r="DS315" s="126">
        <f t="shared" si="339"/>
        <v>0</v>
      </c>
      <c r="DT315" s="126">
        <f t="shared" si="340"/>
        <v>0</v>
      </c>
      <c r="DU315" s="126">
        <f t="shared" si="341"/>
        <v>0</v>
      </c>
      <c r="DV315" s="126">
        <f t="shared" si="342"/>
        <v>0</v>
      </c>
      <c r="DW315" s="126">
        <f t="shared" si="343"/>
        <v>0</v>
      </c>
    </row>
    <row r="316" spans="1:131" customFormat="1" ht="15" customHeight="1" x14ac:dyDescent="0.2">
      <c r="A316" s="163" t="s">
        <v>689</v>
      </c>
      <c r="B316" s="180" t="s">
        <v>476</v>
      </c>
      <c r="C316" s="180" t="s">
        <v>690</v>
      </c>
      <c r="D316" s="180" t="s">
        <v>265</v>
      </c>
      <c r="E316" s="180">
        <v>1</v>
      </c>
      <c r="F316" s="180">
        <v>6000</v>
      </c>
      <c r="G316" s="179"/>
      <c r="H316" s="179"/>
      <c r="I316" s="167" t="s">
        <v>691</v>
      </c>
      <c r="J316" s="151" t="s">
        <v>679</v>
      </c>
      <c r="K316" s="151"/>
      <c r="L316" s="151"/>
      <c r="M316" s="151"/>
      <c r="N316" s="151"/>
      <c r="O316" s="151"/>
      <c r="P316" s="151"/>
      <c r="Q316" s="151">
        <v>0.16666666666666666</v>
      </c>
      <c r="R316" s="151">
        <v>0.16666666666666666</v>
      </c>
      <c r="S316" s="151">
        <v>0.16666666666666666</v>
      </c>
      <c r="T316" s="151">
        <v>0.16666666666666666</v>
      </c>
      <c r="U316" s="151">
        <v>0.16666666666666666</v>
      </c>
      <c r="V316" s="151">
        <v>0.16666666666666666</v>
      </c>
      <c r="W316" s="152">
        <v>0.99999999999999989</v>
      </c>
      <c r="X316" s="157">
        <v>0</v>
      </c>
      <c r="Y316" s="157">
        <v>0</v>
      </c>
      <c r="Z316" s="157">
        <v>0</v>
      </c>
      <c r="AA316" s="157">
        <v>0</v>
      </c>
      <c r="AB316" s="157">
        <v>0</v>
      </c>
      <c r="AC316" s="157">
        <v>0</v>
      </c>
      <c r="AD316" s="157">
        <v>0</v>
      </c>
      <c r="AE316" s="157">
        <v>0</v>
      </c>
      <c r="AF316" s="157">
        <v>0</v>
      </c>
      <c r="AG316" s="157">
        <v>0</v>
      </c>
      <c r="AH316" s="157">
        <v>0</v>
      </c>
      <c r="AI316" s="157">
        <v>0</v>
      </c>
      <c r="AJ316" s="151">
        <v>0.7</v>
      </c>
      <c r="AK316" s="151">
        <v>7.4999999999999997E-2</v>
      </c>
      <c r="AL316" s="151">
        <v>7.4999999999999997E-2</v>
      </c>
      <c r="AM316" s="151">
        <v>7.4999999999999997E-2</v>
      </c>
      <c r="AN316" s="151">
        <v>7.4999999999999997E-2</v>
      </c>
      <c r="AO316" s="151"/>
      <c r="AP316" s="151"/>
      <c r="AQ316" s="151"/>
      <c r="AR316" s="151"/>
      <c r="AS316" s="152">
        <v>0.99999999999999978</v>
      </c>
      <c r="AT316" s="159">
        <v>0</v>
      </c>
      <c r="AU316" s="159">
        <v>0</v>
      </c>
      <c r="AV316" s="159">
        <v>0</v>
      </c>
      <c r="AW316" s="159">
        <v>0</v>
      </c>
      <c r="AX316" s="159">
        <v>0</v>
      </c>
      <c r="AY316" s="159">
        <v>0</v>
      </c>
      <c r="AZ316" s="159">
        <v>0</v>
      </c>
      <c r="BA316" s="159">
        <v>0</v>
      </c>
      <c r="BB316" s="159">
        <v>0</v>
      </c>
      <c r="BC316" s="159">
        <v>0</v>
      </c>
      <c r="BD316" s="160">
        <v>0</v>
      </c>
      <c r="BE316" s="160">
        <v>0</v>
      </c>
      <c r="BF316" s="160">
        <v>0</v>
      </c>
      <c r="BG316" s="160">
        <v>0</v>
      </c>
      <c r="BH316" s="160">
        <v>0</v>
      </c>
      <c r="BI316" s="151">
        <v>68112000</v>
      </c>
      <c r="BJ316" s="122"/>
      <c r="BK316" s="122"/>
      <c r="BL316" s="122"/>
      <c r="BM316" s="122"/>
      <c r="BN316" s="122"/>
      <c r="BO316" s="122">
        <f t="shared" si="354"/>
        <v>0</v>
      </c>
      <c r="BP316" s="126">
        <f t="shared" si="284"/>
        <v>0</v>
      </c>
      <c r="BQ316" s="126">
        <f t="shared" si="285"/>
        <v>0</v>
      </c>
      <c r="BR316" s="126">
        <f t="shared" si="286"/>
        <v>0</v>
      </c>
      <c r="BS316" s="126">
        <f t="shared" si="287"/>
        <v>0</v>
      </c>
      <c r="BT316" s="126">
        <f t="shared" si="288"/>
        <v>0</v>
      </c>
      <c r="BU316" s="126">
        <f t="shared" si="289"/>
        <v>0</v>
      </c>
      <c r="BV316" s="126">
        <f t="shared" si="290"/>
        <v>0</v>
      </c>
      <c r="BW316" s="126">
        <f t="shared" si="291"/>
        <v>0</v>
      </c>
      <c r="BX316" s="126">
        <f t="shared" si="292"/>
        <v>0</v>
      </c>
      <c r="BY316" s="126">
        <f t="shared" si="293"/>
        <v>0</v>
      </c>
      <c r="BZ316" s="126">
        <f t="shared" si="294"/>
        <v>0</v>
      </c>
      <c r="CA316" s="126">
        <f t="shared" si="295"/>
        <v>0</v>
      </c>
      <c r="CB316" s="126">
        <f t="shared" si="296"/>
        <v>0</v>
      </c>
      <c r="CC316" s="126">
        <f t="shared" si="297"/>
        <v>0</v>
      </c>
      <c r="CD316" s="126">
        <f t="shared" si="298"/>
        <v>0</v>
      </c>
      <c r="CE316" s="126">
        <f t="shared" si="299"/>
        <v>0</v>
      </c>
      <c r="CF316" s="126">
        <f t="shared" si="300"/>
        <v>0</v>
      </c>
      <c r="CG316" s="126">
        <f t="shared" si="301"/>
        <v>0</v>
      </c>
      <c r="CH316" s="126">
        <f t="shared" si="302"/>
        <v>0</v>
      </c>
      <c r="CI316" s="126">
        <f t="shared" si="303"/>
        <v>0</v>
      </c>
      <c r="CJ316" s="126">
        <f t="shared" si="304"/>
        <v>0</v>
      </c>
      <c r="CK316" s="126">
        <f t="shared" si="305"/>
        <v>0</v>
      </c>
      <c r="CL316" s="126">
        <f t="shared" si="306"/>
        <v>0</v>
      </c>
      <c r="CM316" s="126">
        <f t="shared" si="307"/>
        <v>0</v>
      </c>
      <c r="CN316" s="126">
        <f t="shared" si="308"/>
        <v>0</v>
      </c>
      <c r="CO316" s="126">
        <f t="shared" si="309"/>
        <v>0</v>
      </c>
      <c r="CP316" s="126">
        <f t="shared" si="310"/>
        <v>0</v>
      </c>
      <c r="CQ316" s="126">
        <f t="shared" si="311"/>
        <v>0</v>
      </c>
      <c r="CR316" s="126">
        <f t="shared" si="312"/>
        <v>0</v>
      </c>
      <c r="CS316" s="126">
        <f t="shared" si="313"/>
        <v>0</v>
      </c>
      <c r="CT316" s="126">
        <f t="shared" si="314"/>
        <v>0</v>
      </c>
      <c r="CU316" s="126">
        <f t="shared" si="315"/>
        <v>0</v>
      </c>
      <c r="CV316" s="126">
        <f t="shared" si="316"/>
        <v>0</v>
      </c>
      <c r="CW316" s="126">
        <f t="shared" si="317"/>
        <v>0</v>
      </c>
      <c r="CX316" s="126">
        <f t="shared" si="318"/>
        <v>0</v>
      </c>
      <c r="CY316" s="126">
        <f t="shared" si="319"/>
        <v>0</v>
      </c>
      <c r="CZ316" s="126">
        <f t="shared" si="320"/>
        <v>0</v>
      </c>
      <c r="DA316" s="126">
        <f t="shared" si="321"/>
        <v>0</v>
      </c>
      <c r="DB316" s="126">
        <f t="shared" si="322"/>
        <v>0</v>
      </c>
      <c r="DC316" s="126">
        <f t="shared" si="323"/>
        <v>0</v>
      </c>
      <c r="DD316" s="126">
        <f t="shared" si="324"/>
        <v>0</v>
      </c>
      <c r="DE316" s="126">
        <f t="shared" si="325"/>
        <v>0</v>
      </c>
      <c r="DF316" s="126">
        <f t="shared" si="326"/>
        <v>0</v>
      </c>
      <c r="DG316" s="126">
        <f t="shared" si="327"/>
        <v>0</v>
      </c>
      <c r="DH316" s="126">
        <f t="shared" si="328"/>
        <v>0</v>
      </c>
      <c r="DI316" s="126">
        <f t="shared" si="329"/>
        <v>0</v>
      </c>
      <c r="DJ316" s="126">
        <f t="shared" si="330"/>
        <v>0</v>
      </c>
      <c r="DK316" s="126">
        <f t="shared" si="331"/>
        <v>0</v>
      </c>
      <c r="DL316" s="126">
        <f t="shared" si="332"/>
        <v>0</v>
      </c>
      <c r="DM316" s="126">
        <f t="shared" si="333"/>
        <v>0</v>
      </c>
      <c r="DN316" s="126">
        <f t="shared" si="334"/>
        <v>0</v>
      </c>
      <c r="DO316" s="126">
        <f t="shared" si="335"/>
        <v>0</v>
      </c>
      <c r="DP316" s="126">
        <f t="shared" si="336"/>
        <v>0</v>
      </c>
      <c r="DQ316" s="126">
        <f t="shared" si="337"/>
        <v>0</v>
      </c>
      <c r="DR316" s="126">
        <f t="shared" si="338"/>
        <v>0</v>
      </c>
      <c r="DS316" s="126">
        <f t="shared" si="339"/>
        <v>0</v>
      </c>
      <c r="DT316" s="126">
        <f t="shared" si="340"/>
        <v>0</v>
      </c>
      <c r="DU316" s="126">
        <f t="shared" si="341"/>
        <v>0</v>
      </c>
      <c r="DV316" s="126">
        <f t="shared" si="342"/>
        <v>0</v>
      </c>
      <c r="DW316" s="126">
        <f t="shared" si="343"/>
        <v>0</v>
      </c>
    </row>
    <row r="317" spans="1:131" customFormat="1" ht="15" customHeight="1" x14ac:dyDescent="0.2">
      <c r="A317" s="163" t="s">
        <v>692</v>
      </c>
      <c r="B317" s="180" t="s">
        <v>476</v>
      </c>
      <c r="C317" s="180" t="s">
        <v>693</v>
      </c>
      <c r="D317" s="180" t="s">
        <v>265</v>
      </c>
      <c r="E317" s="180">
        <v>2</v>
      </c>
      <c r="F317" s="180">
        <v>1000</v>
      </c>
      <c r="G317" s="179">
        <v>-2000</v>
      </c>
      <c r="H317" s="179">
        <v>-2000.0000000000002</v>
      </c>
      <c r="I317" s="153"/>
      <c r="J317" s="151" t="s">
        <v>110</v>
      </c>
      <c r="K317" s="151">
        <v>8.3333333333333329E-2</v>
      </c>
      <c r="L317" s="151">
        <v>8.3333333333333329E-2</v>
      </c>
      <c r="M317" s="151">
        <v>8.3333333333333329E-2</v>
      </c>
      <c r="N317" s="151">
        <v>8.3333333333333329E-2</v>
      </c>
      <c r="O317" s="151">
        <v>8.3333333333333329E-2</v>
      </c>
      <c r="P317" s="151">
        <v>8.3333333333333329E-2</v>
      </c>
      <c r="Q317" s="151">
        <v>8.3333333333333329E-2</v>
      </c>
      <c r="R317" s="151">
        <v>8.3333333333333329E-2</v>
      </c>
      <c r="S317" s="151">
        <v>8.3333333333333329E-2</v>
      </c>
      <c r="T317" s="151">
        <v>8.3333333333333329E-2</v>
      </c>
      <c r="U317" s="151">
        <v>8.3333333333333329E-2</v>
      </c>
      <c r="V317" s="151">
        <v>8.3333333333333329E-2</v>
      </c>
      <c r="W317" s="152">
        <v>1</v>
      </c>
      <c r="X317" s="157">
        <v>-166.66666666666666</v>
      </c>
      <c r="Y317" s="157">
        <v>-166.66666666666666</v>
      </c>
      <c r="Z317" s="157">
        <v>-166.66666666666666</v>
      </c>
      <c r="AA317" s="157">
        <v>-166.66666666666666</v>
      </c>
      <c r="AB317" s="157">
        <v>-166.66666666666666</v>
      </c>
      <c r="AC317" s="157">
        <v>-166.66666666666666</v>
      </c>
      <c r="AD317" s="157">
        <v>-166.66666666666666</v>
      </c>
      <c r="AE317" s="157">
        <v>-166.66666666666666</v>
      </c>
      <c r="AF317" s="157">
        <v>-166.66666666666666</v>
      </c>
      <c r="AG317" s="157">
        <v>-166.66666666666666</v>
      </c>
      <c r="AH317" s="157">
        <v>-166.66666666666666</v>
      </c>
      <c r="AI317" s="157">
        <v>-166.66666666666666</v>
      </c>
      <c r="AJ317" s="151">
        <v>0.5</v>
      </c>
      <c r="AK317" s="151">
        <v>0.125</v>
      </c>
      <c r="AL317" s="151">
        <v>0.125</v>
      </c>
      <c r="AM317" s="151">
        <v>0.125</v>
      </c>
      <c r="AN317" s="151">
        <v>0.125</v>
      </c>
      <c r="AO317" s="151"/>
      <c r="AP317" s="151"/>
      <c r="AQ317" s="151"/>
      <c r="AR317" s="151"/>
      <c r="AS317" s="152">
        <v>1</v>
      </c>
      <c r="AT317" s="159">
        <v>-1000</v>
      </c>
      <c r="AU317" s="159">
        <v>-250</v>
      </c>
      <c r="AV317" s="159">
        <v>-250</v>
      </c>
      <c r="AW317" s="159">
        <v>-250</v>
      </c>
      <c r="AX317" s="159">
        <v>-250</v>
      </c>
      <c r="AY317" s="159">
        <v>0</v>
      </c>
      <c r="AZ317" s="159">
        <v>0</v>
      </c>
      <c r="BA317" s="159">
        <v>0</v>
      </c>
      <c r="BB317" s="159">
        <v>0</v>
      </c>
      <c r="BC317" s="159">
        <v>-2000</v>
      </c>
      <c r="BD317" s="160">
        <v>-1000</v>
      </c>
      <c r="BE317" s="160">
        <v>0</v>
      </c>
      <c r="BF317" s="160">
        <v>-1000</v>
      </c>
      <c r="BG317" s="160">
        <v>0</v>
      </c>
      <c r="BH317" s="160">
        <v>0</v>
      </c>
      <c r="BI317" s="151">
        <v>60423000</v>
      </c>
      <c r="BJ317" s="122"/>
      <c r="BK317" s="145"/>
      <c r="BL317" s="145">
        <f>+BK317+SUM(BY317:CD317)</f>
        <v>-500</v>
      </c>
      <c r="BM317" s="145">
        <v>-2000</v>
      </c>
      <c r="BN317" s="145"/>
      <c r="BO317" s="147"/>
      <c r="BP317" s="126">
        <f t="shared" si="284"/>
        <v>-83.333333333333329</v>
      </c>
      <c r="BQ317" s="126">
        <f t="shared" si="285"/>
        <v>0</v>
      </c>
      <c r="BR317" s="126">
        <f t="shared" si="286"/>
        <v>-83.333333333333329</v>
      </c>
      <c r="BS317" s="126">
        <f t="shared" si="287"/>
        <v>0</v>
      </c>
      <c r="BT317" s="126">
        <f t="shared" si="288"/>
        <v>0</v>
      </c>
      <c r="BU317" s="126">
        <f t="shared" si="289"/>
        <v>-166.66666666666666</v>
      </c>
      <c r="BV317" s="126">
        <f t="shared" si="290"/>
        <v>0</v>
      </c>
      <c r="BW317" s="126">
        <f t="shared" si="291"/>
        <v>-166.66666666666666</v>
      </c>
      <c r="BX317" s="126">
        <f t="shared" si="292"/>
        <v>0</v>
      </c>
      <c r="BY317" s="126">
        <f t="shared" si="293"/>
        <v>0</v>
      </c>
      <c r="BZ317" s="126">
        <f t="shared" si="294"/>
        <v>-250</v>
      </c>
      <c r="CA317" s="126">
        <f t="shared" si="295"/>
        <v>0</v>
      </c>
      <c r="CB317" s="126">
        <f t="shared" si="296"/>
        <v>-250</v>
      </c>
      <c r="CC317" s="126">
        <f t="shared" si="297"/>
        <v>0</v>
      </c>
      <c r="CD317" s="126">
        <f t="shared" si="298"/>
        <v>0</v>
      </c>
      <c r="CE317" s="126">
        <f t="shared" si="299"/>
        <v>-333.33333333333331</v>
      </c>
      <c r="CF317" s="126">
        <f t="shared" si="300"/>
        <v>0</v>
      </c>
      <c r="CG317" s="126">
        <f t="shared" si="301"/>
        <v>-333.33333333333331</v>
      </c>
      <c r="CH317" s="126">
        <f t="shared" si="302"/>
        <v>0</v>
      </c>
      <c r="CI317" s="126">
        <f t="shared" si="303"/>
        <v>0</v>
      </c>
      <c r="CJ317" s="126">
        <f t="shared" si="304"/>
        <v>-416.66666666666663</v>
      </c>
      <c r="CK317" s="126">
        <f t="shared" si="305"/>
        <v>0</v>
      </c>
      <c r="CL317" s="126">
        <f t="shared" si="306"/>
        <v>-416.66666666666663</v>
      </c>
      <c r="CM317" s="126">
        <f t="shared" si="307"/>
        <v>0</v>
      </c>
      <c r="CN317" s="126">
        <f t="shared" si="308"/>
        <v>0</v>
      </c>
      <c r="CO317" s="126">
        <f t="shared" si="309"/>
        <v>-499.99999999999994</v>
      </c>
      <c r="CP317" s="126">
        <f t="shared" si="310"/>
        <v>0</v>
      </c>
      <c r="CQ317" s="126">
        <f t="shared" si="311"/>
        <v>-499.99999999999994</v>
      </c>
      <c r="CR317" s="126">
        <f t="shared" si="312"/>
        <v>0</v>
      </c>
      <c r="CS317" s="126">
        <f t="shared" si="313"/>
        <v>0</v>
      </c>
      <c r="CT317" s="126">
        <f t="shared" si="314"/>
        <v>-583.33333333333326</v>
      </c>
      <c r="CU317" s="126">
        <f t="shared" si="315"/>
        <v>0</v>
      </c>
      <c r="CV317" s="126">
        <f t="shared" si="316"/>
        <v>-583.33333333333326</v>
      </c>
      <c r="CW317" s="126">
        <f t="shared" si="317"/>
        <v>0</v>
      </c>
      <c r="CX317" s="126">
        <f t="shared" si="318"/>
        <v>0</v>
      </c>
      <c r="CY317" s="126">
        <f t="shared" si="319"/>
        <v>-666.66666666666663</v>
      </c>
      <c r="CZ317" s="126">
        <f t="shared" si="320"/>
        <v>0</v>
      </c>
      <c r="DA317" s="126">
        <f t="shared" si="321"/>
        <v>-666.66666666666663</v>
      </c>
      <c r="DB317" s="126">
        <f t="shared" si="322"/>
        <v>0</v>
      </c>
      <c r="DC317" s="126">
        <f t="shared" si="323"/>
        <v>0</v>
      </c>
      <c r="DD317" s="126">
        <f t="shared" si="324"/>
        <v>-750</v>
      </c>
      <c r="DE317" s="126">
        <f t="shared" si="325"/>
        <v>0</v>
      </c>
      <c r="DF317" s="126">
        <f t="shared" si="326"/>
        <v>-750</v>
      </c>
      <c r="DG317" s="126">
        <f t="shared" si="327"/>
        <v>0</v>
      </c>
      <c r="DH317" s="126">
        <f t="shared" si="328"/>
        <v>0</v>
      </c>
      <c r="DI317" s="126">
        <f t="shared" si="329"/>
        <v>-833.33333333333337</v>
      </c>
      <c r="DJ317" s="126">
        <f t="shared" si="330"/>
        <v>0</v>
      </c>
      <c r="DK317" s="126">
        <f t="shared" si="331"/>
        <v>-833.33333333333337</v>
      </c>
      <c r="DL317" s="126">
        <f t="shared" si="332"/>
        <v>0</v>
      </c>
      <c r="DM317" s="126">
        <f t="shared" si="333"/>
        <v>0</v>
      </c>
      <c r="DN317" s="126">
        <f t="shared" si="334"/>
        <v>-916.66666666666674</v>
      </c>
      <c r="DO317" s="126">
        <f t="shared" si="335"/>
        <v>0</v>
      </c>
      <c r="DP317" s="126">
        <f t="shared" si="336"/>
        <v>-916.66666666666674</v>
      </c>
      <c r="DQ317" s="126">
        <f t="shared" si="337"/>
        <v>0</v>
      </c>
      <c r="DR317" s="126">
        <f t="shared" si="338"/>
        <v>0</v>
      </c>
      <c r="DS317" s="126">
        <f t="shared" si="339"/>
        <v>-1000.0000000000001</v>
      </c>
      <c r="DT317" s="126">
        <f t="shared" si="340"/>
        <v>0</v>
      </c>
      <c r="DU317" s="126">
        <f t="shared" si="341"/>
        <v>-1000.0000000000001</v>
      </c>
      <c r="DV317" s="126">
        <f t="shared" si="342"/>
        <v>0</v>
      </c>
      <c r="DW317" s="126">
        <f t="shared" si="343"/>
        <v>0</v>
      </c>
      <c r="DX317" s="119"/>
    </row>
    <row r="318" spans="1:131" customFormat="1" ht="15" customHeight="1" x14ac:dyDescent="0.2">
      <c r="A318" s="163" t="s">
        <v>965</v>
      </c>
      <c r="B318" s="180" t="s">
        <v>416</v>
      </c>
      <c r="C318" s="180"/>
      <c r="D318" s="180" t="s">
        <v>295</v>
      </c>
      <c r="E318" s="180">
        <v>0</v>
      </c>
      <c r="F318" s="179">
        <v>150000</v>
      </c>
      <c r="G318" s="179"/>
      <c r="H318" s="179">
        <v>0</v>
      </c>
      <c r="I318" s="167" t="s">
        <v>679</v>
      </c>
      <c r="J318" s="151" t="s">
        <v>679</v>
      </c>
      <c r="K318" s="151"/>
      <c r="L318" s="151"/>
      <c r="M318" s="151"/>
      <c r="N318" s="151"/>
      <c r="O318" s="151"/>
      <c r="P318" s="151"/>
      <c r="Q318" s="151"/>
      <c r="R318" s="151"/>
      <c r="S318" s="151"/>
      <c r="T318" s="151">
        <v>0.33333333333333331</v>
      </c>
      <c r="U318" s="151">
        <v>0.33333333333333331</v>
      </c>
      <c r="V318" s="151">
        <v>0.33333333333333331</v>
      </c>
      <c r="W318" s="152">
        <v>1</v>
      </c>
      <c r="X318" s="157">
        <v>0</v>
      </c>
      <c r="Y318" s="157">
        <v>0</v>
      </c>
      <c r="Z318" s="157">
        <v>0</v>
      </c>
      <c r="AA318" s="157">
        <v>0</v>
      </c>
      <c r="AB318" s="157">
        <v>0</v>
      </c>
      <c r="AC318" s="157">
        <v>0</v>
      </c>
      <c r="AD318" s="157">
        <v>0</v>
      </c>
      <c r="AE318" s="157">
        <v>0</v>
      </c>
      <c r="AF318" s="157">
        <v>0</v>
      </c>
      <c r="AG318" s="157">
        <v>0</v>
      </c>
      <c r="AH318" s="157">
        <v>0</v>
      </c>
      <c r="AI318" s="157">
        <v>0</v>
      </c>
      <c r="AJ318" s="151">
        <v>1</v>
      </c>
      <c r="AK318" s="151"/>
      <c r="AL318" s="151"/>
      <c r="AM318" s="151"/>
      <c r="AN318" s="151"/>
      <c r="AO318" s="151"/>
      <c r="AP318" s="151"/>
      <c r="AQ318" s="151"/>
      <c r="AR318" s="151"/>
      <c r="AS318" s="152">
        <v>1</v>
      </c>
      <c r="AT318" s="159">
        <v>0</v>
      </c>
      <c r="AU318" s="159">
        <v>0</v>
      </c>
      <c r="AV318" s="159">
        <v>0</v>
      </c>
      <c r="AW318" s="159">
        <v>0</v>
      </c>
      <c r="AX318" s="159">
        <v>0</v>
      </c>
      <c r="AY318" s="159">
        <v>0</v>
      </c>
      <c r="AZ318" s="159">
        <v>0</v>
      </c>
      <c r="BA318" s="159">
        <v>0</v>
      </c>
      <c r="BB318" s="159">
        <v>0</v>
      </c>
      <c r="BC318" s="159">
        <v>0</v>
      </c>
      <c r="BD318" s="160">
        <v>0</v>
      </c>
      <c r="BE318" s="160">
        <v>0</v>
      </c>
      <c r="BF318" s="160">
        <v>0</v>
      </c>
      <c r="BG318" s="160">
        <v>0</v>
      </c>
      <c r="BH318" s="160">
        <v>0</v>
      </c>
      <c r="BI318" s="151">
        <v>60423000</v>
      </c>
      <c r="BJ318" s="122"/>
      <c r="BK318" s="145"/>
      <c r="BL318" s="145">
        <f>+BK318+SUM(BY318:CD318)</f>
        <v>0</v>
      </c>
      <c r="BM318" s="145"/>
      <c r="BN318" s="145"/>
      <c r="BO318" s="147">
        <f t="shared" ref="BO318:BO320" si="355">IF(-SUM(BZ318:CD318)-(BK318+BM318+BN318)&lt;0,0,-SUM(BZ318:CD318)-(BK318+BM318+BN318))</f>
        <v>0</v>
      </c>
      <c r="BP318" s="126">
        <f t="shared" si="284"/>
        <v>0</v>
      </c>
      <c r="BQ318" s="126">
        <f t="shared" si="285"/>
        <v>0</v>
      </c>
      <c r="BR318" s="126">
        <f t="shared" si="286"/>
        <v>0</v>
      </c>
      <c r="BS318" s="126">
        <f t="shared" si="287"/>
        <v>0</v>
      </c>
      <c r="BT318" s="126">
        <f t="shared" si="288"/>
        <v>0</v>
      </c>
      <c r="BU318" s="126">
        <f t="shared" si="289"/>
        <v>0</v>
      </c>
      <c r="BV318" s="126">
        <f t="shared" si="290"/>
        <v>0</v>
      </c>
      <c r="BW318" s="126">
        <f t="shared" si="291"/>
        <v>0</v>
      </c>
      <c r="BX318" s="126">
        <f t="shared" si="292"/>
        <v>0</v>
      </c>
      <c r="BY318" s="126">
        <f t="shared" si="293"/>
        <v>0</v>
      </c>
      <c r="BZ318" s="126">
        <f t="shared" si="294"/>
        <v>0</v>
      </c>
      <c r="CA318" s="126">
        <f t="shared" si="295"/>
        <v>0</v>
      </c>
      <c r="CB318" s="126">
        <f t="shared" si="296"/>
        <v>0</v>
      </c>
      <c r="CC318" s="126">
        <f t="shared" si="297"/>
        <v>0</v>
      </c>
      <c r="CD318" s="126">
        <f t="shared" si="298"/>
        <v>0</v>
      </c>
      <c r="CE318" s="126">
        <f t="shared" si="299"/>
        <v>0</v>
      </c>
      <c r="CF318" s="126">
        <f t="shared" si="300"/>
        <v>0</v>
      </c>
      <c r="CG318" s="126">
        <f t="shared" si="301"/>
        <v>0</v>
      </c>
      <c r="CH318" s="126">
        <f t="shared" si="302"/>
        <v>0</v>
      </c>
      <c r="CI318" s="126">
        <f t="shared" si="303"/>
        <v>0</v>
      </c>
      <c r="CJ318" s="126">
        <f t="shared" si="304"/>
        <v>0</v>
      </c>
      <c r="CK318" s="126">
        <f t="shared" si="305"/>
        <v>0</v>
      </c>
      <c r="CL318" s="126">
        <f t="shared" si="306"/>
        <v>0</v>
      </c>
      <c r="CM318" s="126">
        <f t="shared" si="307"/>
        <v>0</v>
      </c>
      <c r="CN318" s="126">
        <f t="shared" si="308"/>
        <v>0</v>
      </c>
      <c r="CO318" s="126">
        <f t="shared" si="309"/>
        <v>0</v>
      </c>
      <c r="CP318" s="126">
        <f t="shared" si="310"/>
        <v>0</v>
      </c>
      <c r="CQ318" s="126">
        <f t="shared" si="311"/>
        <v>0</v>
      </c>
      <c r="CR318" s="126">
        <f t="shared" si="312"/>
        <v>0</v>
      </c>
      <c r="CS318" s="126">
        <f t="shared" si="313"/>
        <v>0</v>
      </c>
      <c r="CT318" s="126">
        <f t="shared" si="314"/>
        <v>0</v>
      </c>
      <c r="CU318" s="126">
        <f t="shared" si="315"/>
        <v>0</v>
      </c>
      <c r="CV318" s="126">
        <f t="shared" si="316"/>
        <v>0</v>
      </c>
      <c r="CW318" s="126">
        <f t="shared" si="317"/>
        <v>0</v>
      </c>
      <c r="CX318" s="126">
        <f t="shared" si="318"/>
        <v>0</v>
      </c>
      <c r="CY318" s="126">
        <f t="shared" si="319"/>
        <v>0</v>
      </c>
      <c r="CZ318" s="126">
        <f t="shared" si="320"/>
        <v>0</v>
      </c>
      <c r="DA318" s="126">
        <f t="shared" si="321"/>
        <v>0</v>
      </c>
      <c r="DB318" s="126">
        <f t="shared" si="322"/>
        <v>0</v>
      </c>
      <c r="DC318" s="126">
        <f t="shared" si="323"/>
        <v>0</v>
      </c>
      <c r="DD318" s="126">
        <f t="shared" si="324"/>
        <v>0</v>
      </c>
      <c r="DE318" s="126">
        <f t="shared" si="325"/>
        <v>0</v>
      </c>
      <c r="DF318" s="126">
        <f t="shared" si="326"/>
        <v>0</v>
      </c>
      <c r="DG318" s="126">
        <f t="shared" si="327"/>
        <v>0</v>
      </c>
      <c r="DH318" s="126">
        <f t="shared" si="328"/>
        <v>0</v>
      </c>
      <c r="DI318" s="126">
        <f t="shared" si="329"/>
        <v>0</v>
      </c>
      <c r="DJ318" s="126">
        <f t="shared" si="330"/>
        <v>0</v>
      </c>
      <c r="DK318" s="126">
        <f t="shared" si="331"/>
        <v>0</v>
      </c>
      <c r="DL318" s="126">
        <f t="shared" si="332"/>
        <v>0</v>
      </c>
      <c r="DM318" s="126">
        <f t="shared" si="333"/>
        <v>0</v>
      </c>
      <c r="DN318" s="126">
        <f t="shared" si="334"/>
        <v>0</v>
      </c>
      <c r="DO318" s="126">
        <f t="shared" si="335"/>
        <v>0</v>
      </c>
      <c r="DP318" s="126">
        <f t="shared" si="336"/>
        <v>0</v>
      </c>
      <c r="DQ318" s="126">
        <f t="shared" si="337"/>
        <v>0</v>
      </c>
      <c r="DR318" s="126">
        <f t="shared" si="338"/>
        <v>0</v>
      </c>
      <c r="DS318" s="126">
        <f t="shared" si="339"/>
        <v>0</v>
      </c>
      <c r="DT318" s="126">
        <f t="shared" si="340"/>
        <v>0</v>
      </c>
      <c r="DU318" s="126">
        <f t="shared" si="341"/>
        <v>0</v>
      </c>
      <c r="DV318" s="126">
        <f t="shared" si="342"/>
        <v>0</v>
      </c>
      <c r="DW318" s="126">
        <f t="shared" si="343"/>
        <v>0</v>
      </c>
      <c r="DX318" s="119"/>
    </row>
    <row r="319" spans="1:131" customFormat="1" ht="15" customHeight="1" x14ac:dyDescent="0.2">
      <c r="A319" s="163" t="s">
        <v>695</v>
      </c>
      <c r="B319" s="180" t="s">
        <v>416</v>
      </c>
      <c r="C319" s="180" t="s">
        <v>696</v>
      </c>
      <c r="D319" s="180" t="s">
        <v>295</v>
      </c>
      <c r="E319" s="180">
        <v>1</v>
      </c>
      <c r="F319" s="179">
        <v>12000</v>
      </c>
      <c r="G319" s="179"/>
      <c r="H319" s="179"/>
      <c r="I319" s="167" t="s">
        <v>697</v>
      </c>
      <c r="J319" s="151" t="s">
        <v>113</v>
      </c>
      <c r="K319" s="151">
        <v>8.3333333333333329E-2</v>
      </c>
      <c r="L319" s="151">
        <v>8.3333333333333329E-2</v>
      </c>
      <c r="M319" s="151">
        <v>8.3333333333333329E-2</v>
      </c>
      <c r="N319" s="151">
        <v>8.3333333333333329E-2</v>
      </c>
      <c r="O319" s="151">
        <v>8.3333333333333329E-2</v>
      </c>
      <c r="P319" s="151">
        <v>8.3333333333333329E-2</v>
      </c>
      <c r="Q319" s="151">
        <v>8.3333333333333329E-2</v>
      </c>
      <c r="R319" s="151">
        <v>8.3333333333333329E-2</v>
      </c>
      <c r="S319" s="151">
        <v>8.3333333333333329E-2</v>
      </c>
      <c r="T319" s="151">
        <v>8.3333333333333329E-2</v>
      </c>
      <c r="U319" s="151">
        <v>8.3333333333333329E-2</v>
      </c>
      <c r="V319" s="151">
        <v>8.3333333333333329E-2</v>
      </c>
      <c r="W319" s="152">
        <v>1</v>
      </c>
      <c r="X319" s="157">
        <v>0</v>
      </c>
      <c r="Y319" s="157">
        <v>0</v>
      </c>
      <c r="Z319" s="157">
        <v>0</v>
      </c>
      <c r="AA319" s="157">
        <v>0</v>
      </c>
      <c r="AB319" s="157">
        <v>0</v>
      </c>
      <c r="AC319" s="157">
        <v>0</v>
      </c>
      <c r="AD319" s="157">
        <v>0</v>
      </c>
      <c r="AE319" s="157">
        <v>0</v>
      </c>
      <c r="AF319" s="157">
        <v>0</v>
      </c>
      <c r="AG319" s="157">
        <v>0</v>
      </c>
      <c r="AH319" s="157">
        <v>0</v>
      </c>
      <c r="AI319" s="157">
        <v>0</v>
      </c>
      <c r="AJ319" s="151">
        <v>1</v>
      </c>
      <c r="AK319" s="151"/>
      <c r="AL319" s="151"/>
      <c r="AM319" s="151"/>
      <c r="AN319" s="151"/>
      <c r="AO319" s="151"/>
      <c r="AP319" s="151"/>
      <c r="AQ319" s="151"/>
      <c r="AR319" s="151"/>
      <c r="AS319" s="152">
        <v>1</v>
      </c>
      <c r="AT319" s="159">
        <v>0</v>
      </c>
      <c r="AU319" s="159">
        <v>0</v>
      </c>
      <c r="AV319" s="159">
        <v>0</v>
      </c>
      <c r="AW319" s="159">
        <v>0</v>
      </c>
      <c r="AX319" s="159">
        <v>0</v>
      </c>
      <c r="AY319" s="159">
        <v>0</v>
      </c>
      <c r="AZ319" s="159">
        <v>0</v>
      </c>
      <c r="BA319" s="159">
        <v>0</v>
      </c>
      <c r="BB319" s="159">
        <v>0</v>
      </c>
      <c r="BC319" s="159">
        <v>0</v>
      </c>
      <c r="BD319" s="160">
        <v>0</v>
      </c>
      <c r="BE319" s="160">
        <v>0</v>
      </c>
      <c r="BF319" s="160">
        <v>0</v>
      </c>
      <c r="BG319" s="160">
        <v>0</v>
      </c>
      <c r="BH319" s="160">
        <v>0</v>
      </c>
      <c r="BI319" s="151">
        <v>60423000</v>
      </c>
      <c r="BJ319" s="122"/>
      <c r="BK319" s="145"/>
      <c r="BL319" s="145">
        <f>+BK319+SUM(BY319:CD319)</f>
        <v>0</v>
      </c>
      <c r="BM319" s="145"/>
      <c r="BN319" s="145"/>
      <c r="BO319" s="147">
        <f t="shared" si="355"/>
        <v>0</v>
      </c>
      <c r="BP319" s="126">
        <f t="shared" si="284"/>
        <v>0</v>
      </c>
      <c r="BQ319" s="126">
        <f t="shared" si="285"/>
        <v>0</v>
      </c>
      <c r="BR319" s="126">
        <f t="shared" si="286"/>
        <v>0</v>
      </c>
      <c r="BS319" s="126">
        <f t="shared" si="287"/>
        <v>0</v>
      </c>
      <c r="BT319" s="126">
        <f t="shared" si="288"/>
        <v>0</v>
      </c>
      <c r="BU319" s="126">
        <f t="shared" ref="BU319:BU333" si="356">BP319+$BD319*$L319</f>
        <v>0</v>
      </c>
      <c r="BV319" s="126">
        <f t="shared" ref="BV319:BV333" si="357">BQ319+$BE319*$L319</f>
        <v>0</v>
      </c>
      <c r="BW319" s="126">
        <f t="shared" ref="BW319:BW333" si="358">BR319+$BF319*$L319</f>
        <v>0</v>
      </c>
      <c r="BX319" s="126">
        <f t="shared" ref="BX319:BX333" si="359">BS319+$BG319*$L319</f>
        <v>0</v>
      </c>
      <c r="BY319" s="126">
        <f t="shared" ref="BY319:BY333" si="360">BT319+$BH319*$L319</f>
        <v>0</v>
      </c>
      <c r="BZ319" s="126">
        <f t="shared" ref="BZ319:BZ333" si="361">BU319+$BD319*$M319</f>
        <v>0</v>
      </c>
      <c r="CA319" s="126">
        <f t="shared" ref="CA319:CA333" si="362">BV319+$BE319*$M319</f>
        <v>0</v>
      </c>
      <c r="CB319" s="126">
        <f t="shared" ref="CB319:CB333" si="363">BW319+$BF319*$M319</f>
        <v>0</v>
      </c>
      <c r="CC319" s="126">
        <f t="shared" ref="CC319:CC333" si="364">BX319+$BG319*$M319</f>
        <v>0</v>
      </c>
      <c r="CD319" s="126">
        <f t="shared" ref="CD319:CD333" si="365">BY319+$BH319*$M319</f>
        <v>0</v>
      </c>
      <c r="CE319" s="126">
        <f t="shared" ref="CE319:CE333" si="366">BZ319+$BD319*$N319</f>
        <v>0</v>
      </c>
      <c r="CF319" s="126">
        <f t="shared" ref="CF319:CF333" si="367">CA319+$BE319*$N319</f>
        <v>0</v>
      </c>
      <c r="CG319" s="126">
        <f t="shared" ref="CG319:CG333" si="368">CB319+$BF319*$N319</f>
        <v>0</v>
      </c>
      <c r="CH319" s="126">
        <f t="shared" ref="CH319:CH333" si="369">CC319+$BG319*$N319</f>
        <v>0</v>
      </c>
      <c r="CI319" s="126">
        <f t="shared" ref="CI319:CI333" si="370">CD319+$BH319*$N319</f>
        <v>0</v>
      </c>
      <c r="CJ319" s="126">
        <f t="shared" ref="CJ319:CJ333" si="371">CE319+$BD319*$O319</f>
        <v>0</v>
      </c>
      <c r="CK319" s="126">
        <f t="shared" ref="CK319:CK333" si="372">CF319+$BE319*$O319</f>
        <v>0</v>
      </c>
      <c r="CL319" s="126">
        <f t="shared" ref="CL319:CL333" si="373">CG319+$BF319*$O319</f>
        <v>0</v>
      </c>
      <c r="CM319" s="126">
        <f t="shared" ref="CM319:CM333" si="374">CH319+$BG319*$O319</f>
        <v>0</v>
      </c>
      <c r="CN319" s="126">
        <f t="shared" ref="CN319:CN333" si="375">CI319+$BH319*$O319</f>
        <v>0</v>
      </c>
      <c r="CO319" s="126">
        <f t="shared" ref="CO319:CO333" si="376">CJ319+$BD319*$P319</f>
        <v>0</v>
      </c>
      <c r="CP319" s="126">
        <f t="shared" ref="CP319:CP333" si="377">CK319+$BE319*$P319</f>
        <v>0</v>
      </c>
      <c r="CQ319" s="126">
        <f t="shared" ref="CQ319:CQ333" si="378">CL319+$BF319*$P319</f>
        <v>0</v>
      </c>
      <c r="CR319" s="126">
        <f t="shared" ref="CR319:CR333" si="379">CM319+$BG319*$P319</f>
        <v>0</v>
      </c>
      <c r="CS319" s="126">
        <f t="shared" ref="CS319:CS333" si="380">CN319+$BH319*$P319</f>
        <v>0</v>
      </c>
      <c r="CT319" s="126">
        <f t="shared" ref="CT319:CT333" si="381">CO319+$BD319*$Q319</f>
        <v>0</v>
      </c>
      <c r="CU319" s="126">
        <f t="shared" ref="CU319:CU333" si="382">CP319+$BE319*$Q319</f>
        <v>0</v>
      </c>
      <c r="CV319" s="126">
        <f t="shared" ref="CV319:CV333" si="383">CQ319+$BF319*$Q319</f>
        <v>0</v>
      </c>
      <c r="CW319" s="126">
        <f t="shared" ref="CW319:CW333" si="384">CR319+$BG319*$Q319</f>
        <v>0</v>
      </c>
      <c r="CX319" s="126">
        <f t="shared" ref="CX319:CX333" si="385">CS319+$BH319*$Q319</f>
        <v>0</v>
      </c>
      <c r="CY319" s="126">
        <f t="shared" ref="CY319:CY333" si="386">CT319+$BD319*$R319</f>
        <v>0</v>
      </c>
      <c r="CZ319" s="126">
        <f t="shared" ref="CZ319:CZ333" si="387">CU319+$BE319*$R319</f>
        <v>0</v>
      </c>
      <c r="DA319" s="126">
        <f t="shared" ref="DA319:DA333" si="388">CV319+$BF319*$R319</f>
        <v>0</v>
      </c>
      <c r="DB319" s="126">
        <f t="shared" ref="DB319:DB333" si="389">CW319+$BG319*$R319</f>
        <v>0</v>
      </c>
      <c r="DC319" s="126">
        <f t="shared" ref="DC319:DC333" si="390">CX319+$BH319*$R319</f>
        <v>0</v>
      </c>
      <c r="DD319" s="126">
        <f t="shared" ref="DD319:DD333" si="391">CY319+$BD319*$S319</f>
        <v>0</v>
      </c>
      <c r="DE319" s="126">
        <f t="shared" ref="DE319:DE333" si="392">CZ319+$BE319*$S319</f>
        <v>0</v>
      </c>
      <c r="DF319" s="126">
        <f t="shared" ref="DF319:DF333" si="393">DA319+$BF319*$S319</f>
        <v>0</v>
      </c>
      <c r="DG319" s="126">
        <f t="shared" ref="DG319:DG333" si="394">DB319+$BG319*$S319</f>
        <v>0</v>
      </c>
      <c r="DH319" s="126">
        <f t="shared" ref="DH319:DH333" si="395">DC319+$BH319*$S319</f>
        <v>0</v>
      </c>
      <c r="DI319" s="126">
        <f t="shared" ref="DI319:DI333" si="396">DD319+$BD319*$T319</f>
        <v>0</v>
      </c>
      <c r="DJ319" s="126">
        <f t="shared" ref="DJ319:DJ333" si="397">DE319+$BE319*$T319</f>
        <v>0</v>
      </c>
      <c r="DK319" s="126">
        <f t="shared" ref="DK319:DK333" si="398">DF319+$BF319*$T319</f>
        <v>0</v>
      </c>
      <c r="DL319" s="126">
        <f t="shared" ref="DL319:DL333" si="399">DG319+$BG319*$T319</f>
        <v>0</v>
      </c>
      <c r="DM319" s="126">
        <f t="shared" ref="DM319:DM333" si="400">DH319+$BH319*$T319</f>
        <v>0</v>
      </c>
      <c r="DN319" s="126">
        <f t="shared" ref="DN319:DN333" si="401">DI319+$BD319*$U319</f>
        <v>0</v>
      </c>
      <c r="DO319" s="126">
        <f t="shared" ref="DO319:DO333" si="402">DJ319+$BE319*$U319</f>
        <v>0</v>
      </c>
      <c r="DP319" s="126">
        <f t="shared" ref="DP319:DP333" si="403">DK319+$BF319*$U319</f>
        <v>0</v>
      </c>
      <c r="DQ319" s="126">
        <f t="shared" ref="DQ319:DQ333" si="404">DL319+$BG319*$U319</f>
        <v>0</v>
      </c>
      <c r="DR319" s="126">
        <f t="shared" ref="DR319:DR333" si="405">DM319+$BH319*$U319</f>
        <v>0</v>
      </c>
      <c r="DS319" s="126">
        <f t="shared" ref="DS319:DS333" si="406">DN319+$BD319*$V319</f>
        <v>0</v>
      </c>
      <c r="DT319" s="126">
        <f t="shared" ref="DT319:DT333" si="407">DO319+$BE319*$V319</f>
        <v>0</v>
      </c>
      <c r="DU319" s="126">
        <f t="shared" ref="DU319:DU333" si="408">DP319+$BF319*$V319</f>
        <v>0</v>
      </c>
      <c r="DV319" s="126">
        <f t="shared" ref="DV319:DV333" si="409">DQ319+$BG319*$V319</f>
        <v>0</v>
      </c>
      <c r="DW319" s="126">
        <f t="shared" ref="DW319:DW333" si="410">DR319+$BH319*$V319</f>
        <v>0</v>
      </c>
      <c r="DX319" s="119"/>
    </row>
    <row r="320" spans="1:131" customFormat="1" ht="15" customHeight="1" x14ac:dyDescent="0.2">
      <c r="A320" s="163" t="s">
        <v>927</v>
      </c>
      <c r="B320" s="180" t="s">
        <v>416</v>
      </c>
      <c r="C320" s="180"/>
      <c r="D320" s="180" t="s">
        <v>295</v>
      </c>
      <c r="E320" s="180">
        <v>1</v>
      </c>
      <c r="F320" s="179">
        <v>1560.6</v>
      </c>
      <c r="G320" s="179"/>
      <c r="H320" s="179"/>
      <c r="I320" s="153" t="s">
        <v>928</v>
      </c>
      <c r="J320" s="151" t="s">
        <v>113</v>
      </c>
      <c r="K320" s="151"/>
      <c r="L320" s="151"/>
      <c r="M320" s="151"/>
      <c r="N320" s="151"/>
      <c r="O320" s="151"/>
      <c r="P320" s="151">
        <v>1</v>
      </c>
      <c r="Q320" s="151"/>
      <c r="R320" s="151"/>
      <c r="S320" s="151"/>
      <c r="T320" s="151"/>
      <c r="U320" s="151"/>
      <c r="V320" s="151"/>
      <c r="W320" s="152">
        <v>1</v>
      </c>
      <c r="X320" s="157">
        <v>0</v>
      </c>
      <c r="Y320" s="157">
        <v>0</v>
      </c>
      <c r="Z320" s="157">
        <v>0</v>
      </c>
      <c r="AA320" s="157">
        <v>0</v>
      </c>
      <c r="AB320" s="157">
        <v>0</v>
      </c>
      <c r="AC320" s="157">
        <v>0</v>
      </c>
      <c r="AD320" s="157">
        <v>0</v>
      </c>
      <c r="AE320" s="157">
        <v>0</v>
      </c>
      <c r="AF320" s="157">
        <v>0</v>
      </c>
      <c r="AG320" s="157">
        <v>0</v>
      </c>
      <c r="AH320" s="157">
        <v>0</v>
      </c>
      <c r="AI320" s="157">
        <v>0</v>
      </c>
      <c r="AJ320" s="151">
        <v>1</v>
      </c>
      <c r="AK320" s="151"/>
      <c r="AL320" s="151"/>
      <c r="AM320" s="151"/>
      <c r="AN320" s="151"/>
      <c r="AO320" s="151"/>
      <c r="AP320" s="151"/>
      <c r="AQ320" s="151"/>
      <c r="AR320" s="151"/>
      <c r="AS320" s="152">
        <v>1</v>
      </c>
      <c r="AT320" s="159">
        <v>0</v>
      </c>
      <c r="AU320" s="159">
        <v>0</v>
      </c>
      <c r="AV320" s="159">
        <v>0</v>
      </c>
      <c r="AW320" s="159">
        <v>0</v>
      </c>
      <c r="AX320" s="159">
        <v>0</v>
      </c>
      <c r="AY320" s="159">
        <v>0</v>
      </c>
      <c r="AZ320" s="159">
        <v>0</v>
      </c>
      <c r="BA320" s="159">
        <v>0</v>
      </c>
      <c r="BB320" s="159">
        <v>0</v>
      </c>
      <c r="BC320" s="159">
        <v>0</v>
      </c>
      <c r="BD320" s="160">
        <v>0</v>
      </c>
      <c r="BE320" s="160">
        <v>0</v>
      </c>
      <c r="BF320" s="160">
        <v>0</v>
      </c>
      <c r="BG320" s="160">
        <v>0</v>
      </c>
      <c r="BH320" s="160">
        <v>0</v>
      </c>
      <c r="BI320" s="151">
        <v>60423000</v>
      </c>
      <c r="BJ320" s="122"/>
      <c r="BK320" s="122">
        <f>+IF('FEUILLE 1'!$BJ320="",SUMIFS('FEUILLE 2'!$P:$P,'FEUILLE 2'!$C:$C,"FAC",'FEUILLE 2'!$K:$K,'FEUILLE 1'!$J320),SUMIFS('FEUILLE 2'!$P:$P,'FEUILLE 2'!$C:$C,"FAC",'FEUILLE 2'!$K:$K,'FEUILLE 1'!$J320,'FEUILLE 2'!$B:$B,'FEUILLE 1'!$BJ320))</f>
        <v>0</v>
      </c>
      <c r="BL320" s="145">
        <f>+BK320+SUM(BY320:CD320)</f>
        <v>0</v>
      </c>
      <c r="BM320" s="145"/>
      <c r="BN320" s="145"/>
      <c r="BO320" s="147">
        <f t="shared" si="355"/>
        <v>0</v>
      </c>
      <c r="BP320" s="126">
        <f t="shared" si="284"/>
        <v>0</v>
      </c>
      <c r="BQ320" s="126">
        <f t="shared" si="285"/>
        <v>0</v>
      </c>
      <c r="BR320" s="126">
        <f t="shared" si="286"/>
        <v>0</v>
      </c>
      <c r="BS320" s="126">
        <f t="shared" si="287"/>
        <v>0</v>
      </c>
      <c r="BT320" s="126">
        <f t="shared" si="288"/>
        <v>0</v>
      </c>
      <c r="BU320" s="126">
        <f t="shared" si="356"/>
        <v>0</v>
      </c>
      <c r="BV320" s="126">
        <f t="shared" si="357"/>
        <v>0</v>
      </c>
      <c r="BW320" s="126">
        <f t="shared" si="358"/>
        <v>0</v>
      </c>
      <c r="BX320" s="126">
        <f t="shared" si="359"/>
        <v>0</v>
      </c>
      <c r="BY320" s="126">
        <f t="shared" si="360"/>
        <v>0</v>
      </c>
      <c r="BZ320" s="126">
        <f t="shared" si="361"/>
        <v>0</v>
      </c>
      <c r="CA320" s="126">
        <f t="shared" si="362"/>
        <v>0</v>
      </c>
      <c r="CB320" s="126">
        <f t="shared" si="363"/>
        <v>0</v>
      </c>
      <c r="CC320" s="126">
        <f t="shared" si="364"/>
        <v>0</v>
      </c>
      <c r="CD320" s="126">
        <f t="shared" si="365"/>
        <v>0</v>
      </c>
      <c r="CE320" s="126">
        <f t="shared" si="366"/>
        <v>0</v>
      </c>
      <c r="CF320" s="126">
        <f t="shared" si="367"/>
        <v>0</v>
      </c>
      <c r="CG320" s="126">
        <f t="shared" si="368"/>
        <v>0</v>
      </c>
      <c r="CH320" s="126">
        <f t="shared" si="369"/>
        <v>0</v>
      </c>
      <c r="CI320" s="126">
        <f t="shared" si="370"/>
        <v>0</v>
      </c>
      <c r="CJ320" s="126">
        <f t="shared" si="371"/>
        <v>0</v>
      </c>
      <c r="CK320" s="126">
        <f t="shared" si="372"/>
        <v>0</v>
      </c>
      <c r="CL320" s="126">
        <f t="shared" si="373"/>
        <v>0</v>
      </c>
      <c r="CM320" s="126">
        <f t="shared" si="374"/>
        <v>0</v>
      </c>
      <c r="CN320" s="126">
        <f t="shared" si="375"/>
        <v>0</v>
      </c>
      <c r="CO320" s="126">
        <f t="shared" si="376"/>
        <v>0</v>
      </c>
      <c r="CP320" s="126">
        <f t="shared" si="377"/>
        <v>0</v>
      </c>
      <c r="CQ320" s="126">
        <f t="shared" si="378"/>
        <v>0</v>
      </c>
      <c r="CR320" s="126">
        <f t="shared" si="379"/>
        <v>0</v>
      </c>
      <c r="CS320" s="126">
        <f t="shared" si="380"/>
        <v>0</v>
      </c>
      <c r="CT320" s="126">
        <f t="shared" si="381"/>
        <v>0</v>
      </c>
      <c r="CU320" s="126">
        <f t="shared" si="382"/>
        <v>0</v>
      </c>
      <c r="CV320" s="126">
        <f t="shared" si="383"/>
        <v>0</v>
      </c>
      <c r="CW320" s="126">
        <f t="shared" si="384"/>
        <v>0</v>
      </c>
      <c r="CX320" s="126">
        <f t="shared" si="385"/>
        <v>0</v>
      </c>
      <c r="CY320" s="126">
        <f t="shared" si="386"/>
        <v>0</v>
      </c>
      <c r="CZ320" s="126">
        <f t="shared" si="387"/>
        <v>0</v>
      </c>
      <c r="DA320" s="126">
        <f t="shared" si="388"/>
        <v>0</v>
      </c>
      <c r="DB320" s="126">
        <f t="shared" si="389"/>
        <v>0</v>
      </c>
      <c r="DC320" s="126">
        <f t="shared" si="390"/>
        <v>0</v>
      </c>
      <c r="DD320" s="126">
        <f t="shared" si="391"/>
        <v>0</v>
      </c>
      <c r="DE320" s="126">
        <f t="shared" si="392"/>
        <v>0</v>
      </c>
      <c r="DF320" s="126">
        <f t="shared" si="393"/>
        <v>0</v>
      </c>
      <c r="DG320" s="126">
        <f t="shared" si="394"/>
        <v>0</v>
      </c>
      <c r="DH320" s="126">
        <f t="shared" si="395"/>
        <v>0</v>
      </c>
      <c r="DI320" s="126">
        <f t="shared" si="396"/>
        <v>0</v>
      </c>
      <c r="DJ320" s="126">
        <f t="shared" si="397"/>
        <v>0</v>
      </c>
      <c r="DK320" s="126">
        <f t="shared" si="398"/>
        <v>0</v>
      </c>
      <c r="DL320" s="126">
        <f t="shared" si="399"/>
        <v>0</v>
      </c>
      <c r="DM320" s="126">
        <f t="shared" si="400"/>
        <v>0</v>
      </c>
      <c r="DN320" s="126">
        <f t="shared" si="401"/>
        <v>0</v>
      </c>
      <c r="DO320" s="126">
        <f t="shared" si="402"/>
        <v>0</v>
      </c>
      <c r="DP320" s="126">
        <f t="shared" si="403"/>
        <v>0</v>
      </c>
      <c r="DQ320" s="126">
        <f t="shared" si="404"/>
        <v>0</v>
      </c>
      <c r="DR320" s="126">
        <f t="shared" si="405"/>
        <v>0</v>
      </c>
      <c r="DS320" s="126">
        <f t="shared" si="406"/>
        <v>0</v>
      </c>
      <c r="DT320" s="126">
        <f t="shared" si="407"/>
        <v>0</v>
      </c>
      <c r="DU320" s="126">
        <f t="shared" si="408"/>
        <v>0</v>
      </c>
      <c r="DV320" s="126">
        <f t="shared" si="409"/>
        <v>0</v>
      </c>
      <c r="DW320" s="126">
        <f t="shared" si="410"/>
        <v>0</v>
      </c>
    </row>
    <row r="321" spans="1:128" customFormat="1" ht="15" customHeight="1" x14ac:dyDescent="0.2">
      <c r="A321" s="163" t="s">
        <v>927</v>
      </c>
      <c r="B321" s="180" t="s">
        <v>592</v>
      </c>
      <c r="C321" s="180"/>
      <c r="D321" s="180" t="s">
        <v>295</v>
      </c>
      <c r="E321" s="180">
        <v>1</v>
      </c>
      <c r="F321" s="179">
        <v>3966.6</v>
      </c>
      <c r="G321" s="179"/>
      <c r="H321" s="179"/>
      <c r="I321" s="153" t="s">
        <v>928</v>
      </c>
      <c r="J321" s="151" t="s">
        <v>113</v>
      </c>
      <c r="K321" s="151"/>
      <c r="L321" s="151"/>
      <c r="M321" s="151"/>
      <c r="N321" s="151"/>
      <c r="O321" s="151"/>
      <c r="P321" s="151">
        <v>1</v>
      </c>
      <c r="Q321" s="151"/>
      <c r="R321" s="151"/>
      <c r="S321" s="151"/>
      <c r="T321" s="151"/>
      <c r="U321" s="151"/>
      <c r="V321" s="151"/>
      <c r="W321" s="152">
        <v>1</v>
      </c>
      <c r="X321" s="157">
        <v>0</v>
      </c>
      <c r="Y321" s="157">
        <v>0</v>
      </c>
      <c r="Z321" s="157">
        <v>0</v>
      </c>
      <c r="AA321" s="157">
        <v>0</v>
      </c>
      <c r="AB321" s="157">
        <v>0</v>
      </c>
      <c r="AC321" s="157">
        <v>0</v>
      </c>
      <c r="AD321" s="157">
        <v>0</v>
      </c>
      <c r="AE321" s="157">
        <v>0</v>
      </c>
      <c r="AF321" s="157">
        <v>0</v>
      </c>
      <c r="AG321" s="157">
        <v>0</v>
      </c>
      <c r="AH321" s="157">
        <v>0</v>
      </c>
      <c r="AI321" s="157">
        <v>0</v>
      </c>
      <c r="AJ321" s="151">
        <v>1</v>
      </c>
      <c r="AK321" s="151"/>
      <c r="AL321" s="151"/>
      <c r="AM321" s="151"/>
      <c r="AN321" s="151"/>
      <c r="AO321" s="151"/>
      <c r="AP321" s="151"/>
      <c r="AQ321" s="151"/>
      <c r="AR321" s="151"/>
      <c r="AS321" s="152">
        <v>1</v>
      </c>
      <c r="AT321" s="159">
        <v>0</v>
      </c>
      <c r="AU321" s="159">
        <v>0</v>
      </c>
      <c r="AV321" s="159">
        <v>0</v>
      </c>
      <c r="AW321" s="159">
        <v>0</v>
      </c>
      <c r="AX321" s="159">
        <v>0</v>
      </c>
      <c r="AY321" s="159">
        <v>0</v>
      </c>
      <c r="AZ321" s="159">
        <v>0</v>
      </c>
      <c r="BA321" s="159">
        <v>0</v>
      </c>
      <c r="BB321" s="159">
        <v>0</v>
      </c>
      <c r="BC321" s="159">
        <v>0</v>
      </c>
      <c r="BD321" s="160">
        <v>0</v>
      </c>
      <c r="BE321" s="160">
        <v>0</v>
      </c>
      <c r="BF321" s="160">
        <v>0</v>
      </c>
      <c r="BG321" s="160">
        <v>0</v>
      </c>
      <c r="BH321" s="160">
        <v>0</v>
      </c>
      <c r="BI321" s="151">
        <v>70600000</v>
      </c>
      <c r="BJ321" s="122"/>
      <c r="BK321" s="148">
        <f>+IF('FEUILLE 1'!$BJ321="",SUMIFS('FEUILLE 2'!$P:$P,'FEUILLE 2'!$C:$C,"BLF",'FEUILLE 2'!$K:$K,'FEUILLE 1'!$J321),SUMIFS('FEUILLE 2'!$P:$P,'FEUILLE 2'!$C:$C,"BLF",'FEUILLE 2'!$K:$K,'FEUILLE 1'!$J321,'FEUILLE 2'!$B:$B,'FEUILLE 1'!$BJ321))/11</f>
        <v>0</v>
      </c>
      <c r="BL321" s="145">
        <f t="shared" ref="BL321:BL335" si="411">+BK321+SUM(BU321:BY321)</f>
        <v>0</v>
      </c>
      <c r="BM321" s="145"/>
      <c r="BN321" s="145"/>
      <c r="BO321" s="147">
        <f>IF(-SUM(DS321:DW321)-(BK321+BM321+BN321)&lt;0,0,-SUM(DS321:DW321)-(BK321+BM321+BN321))</f>
        <v>0</v>
      </c>
      <c r="BP321" s="126">
        <f t="shared" si="284"/>
        <v>0</v>
      </c>
      <c r="BQ321" s="126">
        <f t="shared" si="285"/>
        <v>0</v>
      </c>
      <c r="BR321" s="126">
        <f t="shared" si="286"/>
        <v>0</v>
      </c>
      <c r="BS321" s="126">
        <f t="shared" si="287"/>
        <v>0</v>
      </c>
      <c r="BT321" s="126">
        <f t="shared" si="288"/>
        <v>0</v>
      </c>
      <c r="BU321" s="126">
        <f t="shared" si="356"/>
        <v>0</v>
      </c>
      <c r="BV321" s="126">
        <f t="shared" si="357"/>
        <v>0</v>
      </c>
      <c r="BW321" s="126">
        <f t="shared" si="358"/>
        <v>0</v>
      </c>
      <c r="BX321" s="126">
        <f t="shared" si="359"/>
        <v>0</v>
      </c>
      <c r="BY321" s="126">
        <f t="shared" si="360"/>
        <v>0</v>
      </c>
      <c r="BZ321" s="126">
        <f t="shared" si="361"/>
        <v>0</v>
      </c>
      <c r="CA321" s="126">
        <f t="shared" si="362"/>
        <v>0</v>
      </c>
      <c r="CB321" s="126">
        <f t="shared" si="363"/>
        <v>0</v>
      </c>
      <c r="CC321" s="126">
        <f t="shared" si="364"/>
        <v>0</v>
      </c>
      <c r="CD321" s="126">
        <f t="shared" si="365"/>
        <v>0</v>
      </c>
      <c r="CE321" s="126">
        <f t="shared" si="366"/>
        <v>0</v>
      </c>
      <c r="CF321" s="126">
        <f t="shared" si="367"/>
        <v>0</v>
      </c>
      <c r="CG321" s="126">
        <f t="shared" si="368"/>
        <v>0</v>
      </c>
      <c r="CH321" s="126">
        <f t="shared" si="369"/>
        <v>0</v>
      </c>
      <c r="CI321" s="126">
        <f t="shared" si="370"/>
        <v>0</v>
      </c>
      <c r="CJ321" s="126">
        <f t="shared" si="371"/>
        <v>0</v>
      </c>
      <c r="CK321" s="126">
        <f t="shared" si="372"/>
        <v>0</v>
      </c>
      <c r="CL321" s="126">
        <f t="shared" si="373"/>
        <v>0</v>
      </c>
      <c r="CM321" s="126">
        <f t="shared" si="374"/>
        <v>0</v>
      </c>
      <c r="CN321" s="126">
        <f t="shared" si="375"/>
        <v>0</v>
      </c>
      <c r="CO321" s="126">
        <f t="shared" si="376"/>
        <v>0</v>
      </c>
      <c r="CP321" s="126">
        <f t="shared" si="377"/>
        <v>0</v>
      </c>
      <c r="CQ321" s="126">
        <f t="shared" si="378"/>
        <v>0</v>
      </c>
      <c r="CR321" s="126">
        <f t="shared" si="379"/>
        <v>0</v>
      </c>
      <c r="CS321" s="126">
        <f t="shared" si="380"/>
        <v>0</v>
      </c>
      <c r="CT321" s="126">
        <f t="shared" si="381"/>
        <v>0</v>
      </c>
      <c r="CU321" s="126">
        <f t="shared" si="382"/>
        <v>0</v>
      </c>
      <c r="CV321" s="126">
        <f t="shared" si="383"/>
        <v>0</v>
      </c>
      <c r="CW321" s="126">
        <f t="shared" si="384"/>
        <v>0</v>
      </c>
      <c r="CX321" s="126">
        <f t="shared" si="385"/>
        <v>0</v>
      </c>
      <c r="CY321" s="126">
        <f t="shared" si="386"/>
        <v>0</v>
      </c>
      <c r="CZ321" s="126">
        <f t="shared" si="387"/>
        <v>0</v>
      </c>
      <c r="DA321" s="126">
        <f t="shared" si="388"/>
        <v>0</v>
      </c>
      <c r="DB321" s="126">
        <f t="shared" si="389"/>
        <v>0</v>
      </c>
      <c r="DC321" s="126">
        <f t="shared" si="390"/>
        <v>0</v>
      </c>
      <c r="DD321" s="126">
        <f t="shared" si="391"/>
        <v>0</v>
      </c>
      <c r="DE321" s="126">
        <f t="shared" si="392"/>
        <v>0</v>
      </c>
      <c r="DF321" s="126">
        <f t="shared" si="393"/>
        <v>0</v>
      </c>
      <c r="DG321" s="126">
        <f t="shared" si="394"/>
        <v>0</v>
      </c>
      <c r="DH321" s="126">
        <f t="shared" si="395"/>
        <v>0</v>
      </c>
      <c r="DI321" s="126">
        <f t="shared" si="396"/>
        <v>0</v>
      </c>
      <c r="DJ321" s="126">
        <f t="shared" si="397"/>
        <v>0</v>
      </c>
      <c r="DK321" s="126">
        <f t="shared" si="398"/>
        <v>0</v>
      </c>
      <c r="DL321" s="126">
        <f t="shared" si="399"/>
        <v>0</v>
      </c>
      <c r="DM321" s="126">
        <f t="shared" si="400"/>
        <v>0</v>
      </c>
      <c r="DN321" s="126">
        <f t="shared" si="401"/>
        <v>0</v>
      </c>
      <c r="DO321" s="126">
        <f t="shared" si="402"/>
        <v>0</v>
      </c>
      <c r="DP321" s="126">
        <f t="shared" si="403"/>
        <v>0</v>
      </c>
      <c r="DQ321" s="126">
        <f t="shared" si="404"/>
        <v>0</v>
      </c>
      <c r="DR321" s="126">
        <f t="shared" si="405"/>
        <v>0</v>
      </c>
      <c r="DS321" s="126">
        <f t="shared" si="406"/>
        <v>0</v>
      </c>
      <c r="DT321" s="126">
        <f t="shared" si="407"/>
        <v>0</v>
      </c>
      <c r="DU321" s="126">
        <f t="shared" si="408"/>
        <v>0</v>
      </c>
      <c r="DV321" s="126">
        <f t="shared" si="409"/>
        <v>0</v>
      </c>
      <c r="DW321" s="126">
        <f t="shared" si="410"/>
        <v>0</v>
      </c>
      <c r="DX321" s="119"/>
    </row>
    <row r="322" spans="1:128" customFormat="1" ht="15" customHeight="1" x14ac:dyDescent="0.2">
      <c r="A322" s="163" t="s">
        <v>929</v>
      </c>
      <c r="B322" s="180" t="s">
        <v>416</v>
      </c>
      <c r="C322" s="180"/>
      <c r="D322" s="180" t="s">
        <v>295</v>
      </c>
      <c r="E322" s="180">
        <v>1</v>
      </c>
      <c r="F322" s="179">
        <v>17751.400000000001</v>
      </c>
      <c r="G322" s="179"/>
      <c r="H322" s="188"/>
      <c r="I322" s="153" t="s">
        <v>928</v>
      </c>
      <c r="J322" s="151" t="s">
        <v>113</v>
      </c>
      <c r="K322" s="151"/>
      <c r="L322" s="151"/>
      <c r="M322" s="151"/>
      <c r="N322" s="151"/>
      <c r="O322" s="151"/>
      <c r="P322" s="151">
        <v>0.14285714285714285</v>
      </c>
      <c r="Q322" s="151">
        <v>0.14285714285714285</v>
      </c>
      <c r="R322" s="151">
        <v>0.14285714285714285</v>
      </c>
      <c r="S322" s="151">
        <v>0.14285714285714285</v>
      </c>
      <c r="T322" s="151">
        <v>0.14285714285714285</v>
      </c>
      <c r="U322" s="151">
        <v>0.14285714285714285</v>
      </c>
      <c r="V322" s="151">
        <v>0.14285714285714285</v>
      </c>
      <c r="W322" s="152">
        <v>0.99999999999999978</v>
      </c>
      <c r="X322" s="157">
        <v>0</v>
      </c>
      <c r="Y322" s="157">
        <v>0</v>
      </c>
      <c r="Z322" s="157">
        <v>0</v>
      </c>
      <c r="AA322" s="157">
        <v>0</v>
      </c>
      <c r="AB322" s="157">
        <v>0</v>
      </c>
      <c r="AC322" s="157">
        <v>0</v>
      </c>
      <c r="AD322" s="157">
        <v>0</v>
      </c>
      <c r="AE322" s="157">
        <v>0</v>
      </c>
      <c r="AF322" s="157">
        <v>0</v>
      </c>
      <c r="AG322" s="157">
        <v>0</v>
      </c>
      <c r="AH322" s="157">
        <v>0</v>
      </c>
      <c r="AI322" s="157">
        <v>0</v>
      </c>
      <c r="AJ322" s="151">
        <v>1</v>
      </c>
      <c r="AK322" s="151"/>
      <c r="AL322" s="151"/>
      <c r="AM322" s="151"/>
      <c r="AN322" s="151"/>
      <c r="AO322" s="151"/>
      <c r="AP322" s="151"/>
      <c r="AQ322" s="151"/>
      <c r="AR322" s="151"/>
      <c r="AS322" s="152">
        <v>1</v>
      </c>
      <c r="AT322" s="159">
        <v>0</v>
      </c>
      <c r="AU322" s="159">
        <v>0</v>
      </c>
      <c r="AV322" s="159">
        <v>0</v>
      </c>
      <c r="AW322" s="159">
        <v>0</v>
      </c>
      <c r="AX322" s="159">
        <v>0</v>
      </c>
      <c r="AY322" s="159">
        <v>0</v>
      </c>
      <c r="AZ322" s="159">
        <v>0</v>
      </c>
      <c r="BA322" s="159">
        <v>0</v>
      </c>
      <c r="BB322" s="159">
        <v>0</v>
      </c>
      <c r="BC322" s="159">
        <v>0</v>
      </c>
      <c r="BD322" s="160">
        <v>0</v>
      </c>
      <c r="BE322" s="160">
        <v>0</v>
      </c>
      <c r="BF322" s="160">
        <v>0</v>
      </c>
      <c r="BG322" s="160">
        <v>0</v>
      </c>
      <c r="BH322" s="160">
        <v>0</v>
      </c>
      <c r="BI322" s="151">
        <v>60423000</v>
      </c>
      <c r="BJ322" s="122"/>
      <c r="BK322" s="122">
        <f>+IF('FEUILLE 1'!$BJ322="",SUMIFS('FEUILLE 2'!$P:$P,'FEUILLE 2'!$C:$C,"FAC",'FEUILLE 2'!$K:$K,'FEUILLE 1'!$J322),SUMIFS('FEUILLE 2'!$P:$P,'FEUILLE 2'!$C:$C,"FAC",'FEUILLE 2'!$K:$K,'FEUILLE 1'!$J322,'FEUILLE 2'!$B:$B,'FEUILLE 1'!$BJ322))</f>
        <v>0</v>
      </c>
      <c r="BL322" s="145">
        <f>+BK322+SUM(BY322:CD322)</f>
        <v>0</v>
      </c>
      <c r="BM322" s="145"/>
      <c r="BN322" s="145"/>
      <c r="BO322" s="147">
        <f>IF(-SUM(BZ322:CD322)-(BK322+BM322+BN322)&lt;0,0,-SUM(BZ322:CD322)-(BK322+BM322+BN322))</f>
        <v>0</v>
      </c>
      <c r="BP322" s="126">
        <f t="shared" si="284"/>
        <v>0</v>
      </c>
      <c r="BQ322" s="126">
        <f t="shared" si="285"/>
        <v>0</v>
      </c>
      <c r="BR322" s="126">
        <f t="shared" si="286"/>
        <v>0</v>
      </c>
      <c r="BS322" s="126">
        <f t="shared" si="287"/>
        <v>0</v>
      </c>
      <c r="BT322" s="126">
        <f t="shared" si="288"/>
        <v>0</v>
      </c>
      <c r="BU322" s="126">
        <f t="shared" si="356"/>
        <v>0</v>
      </c>
      <c r="BV322" s="126">
        <f t="shared" si="357"/>
        <v>0</v>
      </c>
      <c r="BW322" s="126">
        <f t="shared" si="358"/>
        <v>0</v>
      </c>
      <c r="BX322" s="126">
        <f t="shared" si="359"/>
        <v>0</v>
      </c>
      <c r="BY322" s="126">
        <f t="shared" si="360"/>
        <v>0</v>
      </c>
      <c r="BZ322" s="126">
        <f t="shared" si="361"/>
        <v>0</v>
      </c>
      <c r="CA322" s="126">
        <f t="shared" si="362"/>
        <v>0</v>
      </c>
      <c r="CB322" s="126">
        <f t="shared" si="363"/>
        <v>0</v>
      </c>
      <c r="CC322" s="126">
        <f t="shared" si="364"/>
        <v>0</v>
      </c>
      <c r="CD322" s="126">
        <f t="shared" si="365"/>
        <v>0</v>
      </c>
      <c r="CE322" s="126">
        <f t="shared" si="366"/>
        <v>0</v>
      </c>
      <c r="CF322" s="126">
        <f t="shared" si="367"/>
        <v>0</v>
      </c>
      <c r="CG322" s="126">
        <f t="shared" si="368"/>
        <v>0</v>
      </c>
      <c r="CH322" s="126">
        <f t="shared" si="369"/>
        <v>0</v>
      </c>
      <c r="CI322" s="126">
        <f t="shared" si="370"/>
        <v>0</v>
      </c>
      <c r="CJ322" s="126">
        <f t="shared" si="371"/>
        <v>0</v>
      </c>
      <c r="CK322" s="126">
        <f t="shared" si="372"/>
        <v>0</v>
      </c>
      <c r="CL322" s="126">
        <f t="shared" si="373"/>
        <v>0</v>
      </c>
      <c r="CM322" s="126">
        <f t="shared" si="374"/>
        <v>0</v>
      </c>
      <c r="CN322" s="126">
        <f t="shared" si="375"/>
        <v>0</v>
      </c>
      <c r="CO322" s="126">
        <f t="shared" si="376"/>
        <v>0</v>
      </c>
      <c r="CP322" s="126">
        <f t="shared" si="377"/>
        <v>0</v>
      </c>
      <c r="CQ322" s="126">
        <f t="shared" si="378"/>
        <v>0</v>
      </c>
      <c r="CR322" s="126">
        <f t="shared" si="379"/>
        <v>0</v>
      </c>
      <c r="CS322" s="126">
        <f t="shared" si="380"/>
        <v>0</v>
      </c>
      <c r="CT322" s="126">
        <f t="shared" si="381"/>
        <v>0</v>
      </c>
      <c r="CU322" s="126">
        <f t="shared" si="382"/>
        <v>0</v>
      </c>
      <c r="CV322" s="126">
        <f t="shared" si="383"/>
        <v>0</v>
      </c>
      <c r="CW322" s="126">
        <f t="shared" si="384"/>
        <v>0</v>
      </c>
      <c r="CX322" s="126">
        <f t="shared" si="385"/>
        <v>0</v>
      </c>
      <c r="CY322" s="126">
        <f t="shared" si="386"/>
        <v>0</v>
      </c>
      <c r="CZ322" s="126">
        <f t="shared" si="387"/>
        <v>0</v>
      </c>
      <c r="DA322" s="126">
        <f t="shared" si="388"/>
        <v>0</v>
      </c>
      <c r="DB322" s="126">
        <f t="shared" si="389"/>
        <v>0</v>
      </c>
      <c r="DC322" s="126">
        <f t="shared" si="390"/>
        <v>0</v>
      </c>
      <c r="DD322" s="126">
        <f t="shared" si="391"/>
        <v>0</v>
      </c>
      <c r="DE322" s="126">
        <f t="shared" si="392"/>
        <v>0</v>
      </c>
      <c r="DF322" s="126">
        <f t="shared" si="393"/>
        <v>0</v>
      </c>
      <c r="DG322" s="126">
        <f t="shared" si="394"/>
        <v>0</v>
      </c>
      <c r="DH322" s="126">
        <f t="shared" si="395"/>
        <v>0</v>
      </c>
      <c r="DI322" s="126">
        <f t="shared" si="396"/>
        <v>0</v>
      </c>
      <c r="DJ322" s="126">
        <f t="shared" si="397"/>
        <v>0</v>
      </c>
      <c r="DK322" s="126">
        <f t="shared" si="398"/>
        <v>0</v>
      </c>
      <c r="DL322" s="126">
        <f t="shared" si="399"/>
        <v>0</v>
      </c>
      <c r="DM322" s="126">
        <f t="shared" si="400"/>
        <v>0</v>
      </c>
      <c r="DN322" s="126">
        <f t="shared" si="401"/>
        <v>0</v>
      </c>
      <c r="DO322" s="126">
        <f t="shared" si="402"/>
        <v>0</v>
      </c>
      <c r="DP322" s="126">
        <f t="shared" si="403"/>
        <v>0</v>
      </c>
      <c r="DQ322" s="126">
        <f t="shared" si="404"/>
        <v>0</v>
      </c>
      <c r="DR322" s="126">
        <f t="shared" si="405"/>
        <v>0</v>
      </c>
      <c r="DS322" s="126">
        <f t="shared" si="406"/>
        <v>0</v>
      </c>
      <c r="DT322" s="126">
        <f t="shared" si="407"/>
        <v>0</v>
      </c>
      <c r="DU322" s="126">
        <f t="shared" si="408"/>
        <v>0</v>
      </c>
      <c r="DV322" s="126">
        <f t="shared" si="409"/>
        <v>0</v>
      </c>
      <c r="DW322" s="126">
        <f t="shared" si="410"/>
        <v>0</v>
      </c>
    </row>
    <row r="323" spans="1:128" customFormat="1" ht="15" customHeight="1" x14ac:dyDescent="0.2">
      <c r="A323" s="163" t="s">
        <v>929</v>
      </c>
      <c r="B323" s="180" t="s">
        <v>592</v>
      </c>
      <c r="C323" s="180"/>
      <c r="D323" s="180" t="s">
        <v>295</v>
      </c>
      <c r="E323" s="180">
        <v>0</v>
      </c>
      <c r="F323" s="179">
        <v>10460.11</v>
      </c>
      <c r="G323" s="179"/>
      <c r="H323" s="179"/>
      <c r="I323" s="153" t="s">
        <v>928</v>
      </c>
      <c r="J323" s="151" t="s">
        <v>113</v>
      </c>
      <c r="K323" s="151"/>
      <c r="L323" s="151"/>
      <c r="M323" s="151"/>
      <c r="N323" s="151"/>
      <c r="O323" s="151"/>
      <c r="P323" s="151">
        <v>1</v>
      </c>
      <c r="Q323" s="151"/>
      <c r="R323" s="151"/>
      <c r="S323" s="151"/>
      <c r="T323" s="151"/>
      <c r="U323" s="151"/>
      <c r="V323" s="151"/>
      <c r="W323" s="152">
        <v>1</v>
      </c>
      <c r="X323" s="157">
        <v>0</v>
      </c>
      <c r="Y323" s="157">
        <v>0</v>
      </c>
      <c r="Z323" s="157">
        <v>0</v>
      </c>
      <c r="AA323" s="157">
        <v>0</v>
      </c>
      <c r="AB323" s="157">
        <v>0</v>
      </c>
      <c r="AC323" s="157">
        <v>0</v>
      </c>
      <c r="AD323" s="157">
        <v>0</v>
      </c>
      <c r="AE323" s="157">
        <v>0</v>
      </c>
      <c r="AF323" s="157">
        <v>0</v>
      </c>
      <c r="AG323" s="157">
        <v>0</v>
      </c>
      <c r="AH323" s="157">
        <v>0</v>
      </c>
      <c r="AI323" s="157">
        <v>0</v>
      </c>
      <c r="AJ323" s="151">
        <v>1</v>
      </c>
      <c r="AK323" s="151"/>
      <c r="AL323" s="151"/>
      <c r="AM323" s="151"/>
      <c r="AN323" s="151"/>
      <c r="AO323" s="151"/>
      <c r="AP323" s="151"/>
      <c r="AQ323" s="151"/>
      <c r="AR323" s="151"/>
      <c r="AS323" s="152">
        <v>1</v>
      </c>
      <c r="AT323" s="159">
        <v>0</v>
      </c>
      <c r="AU323" s="159">
        <v>0</v>
      </c>
      <c r="AV323" s="159">
        <v>0</v>
      </c>
      <c r="AW323" s="159">
        <v>0</v>
      </c>
      <c r="AX323" s="159">
        <v>0</v>
      </c>
      <c r="AY323" s="159">
        <v>0</v>
      </c>
      <c r="AZ323" s="159">
        <v>0</v>
      </c>
      <c r="BA323" s="159">
        <v>0</v>
      </c>
      <c r="BB323" s="159">
        <v>0</v>
      </c>
      <c r="BC323" s="159">
        <v>0</v>
      </c>
      <c r="BD323" s="160">
        <v>0</v>
      </c>
      <c r="BE323" s="160">
        <v>0</v>
      </c>
      <c r="BF323" s="160">
        <v>0</v>
      </c>
      <c r="BG323" s="160">
        <v>0</v>
      </c>
      <c r="BH323" s="160">
        <v>0</v>
      </c>
      <c r="BI323" s="151">
        <v>70600000</v>
      </c>
      <c r="BJ323" s="122"/>
      <c r="BK323" s="148"/>
      <c r="BL323" s="145">
        <f t="shared" si="411"/>
        <v>0</v>
      </c>
      <c r="BM323" s="145"/>
      <c r="BN323" s="145"/>
      <c r="BO323" s="147">
        <f>IF(-SUM(DS323:DW323)-(BK323+BM323+BN323)&lt;0,0,-SUM(DS323:DW323)-(BK323+BM323+BN323))</f>
        <v>0</v>
      </c>
      <c r="BP323" s="126">
        <f t="shared" si="284"/>
        <v>0</v>
      </c>
      <c r="BQ323" s="126">
        <f t="shared" si="285"/>
        <v>0</v>
      </c>
      <c r="BR323" s="126">
        <f t="shared" si="286"/>
        <v>0</v>
      </c>
      <c r="BS323" s="126">
        <f t="shared" si="287"/>
        <v>0</v>
      </c>
      <c r="BT323" s="126">
        <f t="shared" si="288"/>
        <v>0</v>
      </c>
      <c r="BU323" s="126">
        <f t="shared" si="356"/>
        <v>0</v>
      </c>
      <c r="BV323" s="126">
        <f t="shared" si="357"/>
        <v>0</v>
      </c>
      <c r="BW323" s="126">
        <f t="shared" si="358"/>
        <v>0</v>
      </c>
      <c r="BX323" s="126">
        <f t="shared" si="359"/>
        <v>0</v>
      </c>
      <c r="BY323" s="126">
        <f t="shared" si="360"/>
        <v>0</v>
      </c>
      <c r="BZ323" s="126">
        <f t="shared" si="361"/>
        <v>0</v>
      </c>
      <c r="CA323" s="126">
        <f t="shared" si="362"/>
        <v>0</v>
      </c>
      <c r="CB323" s="126">
        <f t="shared" si="363"/>
        <v>0</v>
      </c>
      <c r="CC323" s="126">
        <f t="shared" si="364"/>
        <v>0</v>
      </c>
      <c r="CD323" s="126">
        <f t="shared" si="365"/>
        <v>0</v>
      </c>
      <c r="CE323" s="126">
        <f t="shared" si="366"/>
        <v>0</v>
      </c>
      <c r="CF323" s="126">
        <f t="shared" si="367"/>
        <v>0</v>
      </c>
      <c r="CG323" s="126">
        <f t="shared" si="368"/>
        <v>0</v>
      </c>
      <c r="CH323" s="126">
        <f t="shared" si="369"/>
        <v>0</v>
      </c>
      <c r="CI323" s="126">
        <f t="shared" si="370"/>
        <v>0</v>
      </c>
      <c r="CJ323" s="126">
        <f t="shared" si="371"/>
        <v>0</v>
      </c>
      <c r="CK323" s="126">
        <f t="shared" si="372"/>
        <v>0</v>
      </c>
      <c r="CL323" s="126">
        <f t="shared" si="373"/>
        <v>0</v>
      </c>
      <c r="CM323" s="126">
        <f t="shared" si="374"/>
        <v>0</v>
      </c>
      <c r="CN323" s="126">
        <f t="shared" si="375"/>
        <v>0</v>
      </c>
      <c r="CO323" s="126">
        <f t="shared" si="376"/>
        <v>0</v>
      </c>
      <c r="CP323" s="126">
        <f t="shared" si="377"/>
        <v>0</v>
      </c>
      <c r="CQ323" s="126">
        <f t="shared" si="378"/>
        <v>0</v>
      </c>
      <c r="CR323" s="126">
        <f t="shared" si="379"/>
        <v>0</v>
      </c>
      <c r="CS323" s="126">
        <f t="shared" si="380"/>
        <v>0</v>
      </c>
      <c r="CT323" s="126">
        <f t="shared" si="381"/>
        <v>0</v>
      </c>
      <c r="CU323" s="126">
        <f t="shared" si="382"/>
        <v>0</v>
      </c>
      <c r="CV323" s="126">
        <f t="shared" si="383"/>
        <v>0</v>
      </c>
      <c r="CW323" s="126">
        <f t="shared" si="384"/>
        <v>0</v>
      </c>
      <c r="CX323" s="126">
        <f t="shared" si="385"/>
        <v>0</v>
      </c>
      <c r="CY323" s="126">
        <f t="shared" si="386"/>
        <v>0</v>
      </c>
      <c r="CZ323" s="126">
        <f t="shared" si="387"/>
        <v>0</v>
      </c>
      <c r="DA323" s="126">
        <f t="shared" si="388"/>
        <v>0</v>
      </c>
      <c r="DB323" s="126">
        <f t="shared" si="389"/>
        <v>0</v>
      </c>
      <c r="DC323" s="126">
        <f t="shared" si="390"/>
        <v>0</v>
      </c>
      <c r="DD323" s="126">
        <f t="shared" si="391"/>
        <v>0</v>
      </c>
      <c r="DE323" s="126">
        <f t="shared" si="392"/>
        <v>0</v>
      </c>
      <c r="DF323" s="126">
        <f t="shared" si="393"/>
        <v>0</v>
      </c>
      <c r="DG323" s="126">
        <f t="shared" si="394"/>
        <v>0</v>
      </c>
      <c r="DH323" s="126">
        <f t="shared" si="395"/>
        <v>0</v>
      </c>
      <c r="DI323" s="126">
        <f t="shared" si="396"/>
        <v>0</v>
      </c>
      <c r="DJ323" s="126">
        <f t="shared" si="397"/>
        <v>0</v>
      </c>
      <c r="DK323" s="126">
        <f t="shared" si="398"/>
        <v>0</v>
      </c>
      <c r="DL323" s="126">
        <f t="shared" si="399"/>
        <v>0</v>
      </c>
      <c r="DM323" s="126">
        <f t="shared" si="400"/>
        <v>0</v>
      </c>
      <c r="DN323" s="126">
        <f t="shared" si="401"/>
        <v>0</v>
      </c>
      <c r="DO323" s="126">
        <f t="shared" si="402"/>
        <v>0</v>
      </c>
      <c r="DP323" s="126">
        <f t="shared" si="403"/>
        <v>0</v>
      </c>
      <c r="DQ323" s="126">
        <f t="shared" si="404"/>
        <v>0</v>
      </c>
      <c r="DR323" s="126">
        <f t="shared" si="405"/>
        <v>0</v>
      </c>
      <c r="DS323" s="126">
        <f t="shared" si="406"/>
        <v>0</v>
      </c>
      <c r="DT323" s="126">
        <f t="shared" si="407"/>
        <v>0</v>
      </c>
      <c r="DU323" s="126">
        <f t="shared" si="408"/>
        <v>0</v>
      </c>
      <c r="DV323" s="126">
        <f t="shared" si="409"/>
        <v>0</v>
      </c>
      <c r="DW323" s="126">
        <f t="shared" si="410"/>
        <v>0</v>
      </c>
      <c r="DX323" s="119"/>
    </row>
    <row r="324" spans="1:128" customFormat="1" ht="15" customHeight="1" x14ac:dyDescent="0.2">
      <c r="A324" s="163" t="s">
        <v>694</v>
      </c>
      <c r="B324" s="180" t="s">
        <v>416</v>
      </c>
      <c r="C324" s="180"/>
      <c r="D324" s="180" t="s">
        <v>295</v>
      </c>
      <c r="E324" s="180">
        <v>1</v>
      </c>
      <c r="F324" s="179">
        <v>12721</v>
      </c>
      <c r="G324" s="179"/>
      <c r="H324" s="188"/>
      <c r="I324" s="153" t="s">
        <v>928</v>
      </c>
      <c r="J324" s="151" t="s">
        <v>113</v>
      </c>
      <c r="K324" s="151"/>
      <c r="L324" s="151"/>
      <c r="M324" s="151"/>
      <c r="N324" s="151"/>
      <c r="O324" s="151"/>
      <c r="P324" s="151">
        <v>0.14285714285714285</v>
      </c>
      <c r="Q324" s="151">
        <v>0.14285714285714285</v>
      </c>
      <c r="R324" s="151">
        <v>0.14285714285714285</v>
      </c>
      <c r="S324" s="151">
        <v>0.14285714285714285</v>
      </c>
      <c r="T324" s="151">
        <v>0.14285714285714285</v>
      </c>
      <c r="U324" s="151">
        <v>0.14285714285714285</v>
      </c>
      <c r="V324" s="151">
        <v>0.14285714285714285</v>
      </c>
      <c r="W324" s="152">
        <v>0.99999999999999978</v>
      </c>
      <c r="X324" s="157">
        <v>0</v>
      </c>
      <c r="Y324" s="157">
        <v>0</v>
      </c>
      <c r="Z324" s="157">
        <v>0</v>
      </c>
      <c r="AA324" s="157">
        <v>0</v>
      </c>
      <c r="AB324" s="157">
        <v>0</v>
      </c>
      <c r="AC324" s="157">
        <v>0</v>
      </c>
      <c r="AD324" s="157">
        <v>0</v>
      </c>
      <c r="AE324" s="157">
        <v>0</v>
      </c>
      <c r="AF324" s="157">
        <v>0</v>
      </c>
      <c r="AG324" s="157">
        <v>0</v>
      </c>
      <c r="AH324" s="157">
        <v>0</v>
      </c>
      <c r="AI324" s="157">
        <v>0</v>
      </c>
      <c r="AJ324" s="151">
        <v>1</v>
      </c>
      <c r="AK324" s="151"/>
      <c r="AL324" s="151"/>
      <c r="AM324" s="151"/>
      <c r="AN324" s="151"/>
      <c r="AO324" s="151"/>
      <c r="AP324" s="151"/>
      <c r="AQ324" s="151"/>
      <c r="AR324" s="151"/>
      <c r="AS324" s="152">
        <v>1</v>
      </c>
      <c r="AT324" s="159">
        <v>0</v>
      </c>
      <c r="AU324" s="159">
        <v>0</v>
      </c>
      <c r="AV324" s="159">
        <v>0</v>
      </c>
      <c r="AW324" s="159">
        <v>0</v>
      </c>
      <c r="AX324" s="159">
        <v>0</v>
      </c>
      <c r="AY324" s="159">
        <v>0</v>
      </c>
      <c r="AZ324" s="159">
        <v>0</v>
      </c>
      <c r="BA324" s="159">
        <v>0</v>
      </c>
      <c r="BB324" s="159">
        <v>0</v>
      </c>
      <c r="BC324" s="159">
        <v>0</v>
      </c>
      <c r="BD324" s="160">
        <v>0</v>
      </c>
      <c r="BE324" s="160">
        <v>0</v>
      </c>
      <c r="BF324" s="160">
        <v>0</v>
      </c>
      <c r="BG324" s="160">
        <v>0</v>
      </c>
      <c r="BH324" s="160">
        <v>0</v>
      </c>
      <c r="BI324" s="151">
        <v>60423000</v>
      </c>
      <c r="BJ324" s="122"/>
      <c r="BK324" s="122">
        <f>+IF('FEUILLE 1'!$BJ324="",SUMIFS('FEUILLE 2'!$P:$P,'FEUILLE 2'!$C:$C,"FAC",'FEUILLE 2'!$K:$K,'FEUILLE 1'!$J324),SUMIFS('FEUILLE 2'!$P:$P,'FEUILLE 2'!$C:$C,"FAC",'FEUILLE 2'!$K:$K,'FEUILLE 1'!$J324,'FEUILLE 2'!$B:$B,'FEUILLE 1'!$BJ324))</f>
        <v>0</v>
      </c>
      <c r="BL324" s="145">
        <f>+BK324+SUM(BY324:CD324)</f>
        <v>0</v>
      </c>
      <c r="BM324" s="145"/>
      <c r="BN324" s="145"/>
      <c r="BO324" s="147">
        <f>IF(-SUM(BZ324:CD324)-(BK324+BM324+BN324)&lt;0,0,-SUM(BZ324:CD324)-(BK324+BM324+BN324))</f>
        <v>0</v>
      </c>
      <c r="BP324" s="126">
        <f t="shared" si="284"/>
        <v>0</v>
      </c>
      <c r="BQ324" s="126">
        <f t="shared" si="285"/>
        <v>0</v>
      </c>
      <c r="BR324" s="126">
        <f t="shared" si="286"/>
        <v>0</v>
      </c>
      <c r="BS324" s="126">
        <f t="shared" si="287"/>
        <v>0</v>
      </c>
      <c r="BT324" s="126">
        <f t="shared" si="288"/>
        <v>0</v>
      </c>
      <c r="BU324" s="126">
        <f t="shared" si="356"/>
        <v>0</v>
      </c>
      <c r="BV324" s="126">
        <f t="shared" si="357"/>
        <v>0</v>
      </c>
      <c r="BW324" s="126">
        <f t="shared" si="358"/>
        <v>0</v>
      </c>
      <c r="BX324" s="126">
        <f t="shared" si="359"/>
        <v>0</v>
      </c>
      <c r="BY324" s="126">
        <f t="shared" si="360"/>
        <v>0</v>
      </c>
      <c r="BZ324" s="126">
        <f t="shared" si="361"/>
        <v>0</v>
      </c>
      <c r="CA324" s="126">
        <f t="shared" si="362"/>
        <v>0</v>
      </c>
      <c r="CB324" s="126">
        <f t="shared" si="363"/>
        <v>0</v>
      </c>
      <c r="CC324" s="126">
        <f t="shared" si="364"/>
        <v>0</v>
      </c>
      <c r="CD324" s="126">
        <f t="shared" si="365"/>
        <v>0</v>
      </c>
      <c r="CE324" s="126">
        <f t="shared" si="366"/>
        <v>0</v>
      </c>
      <c r="CF324" s="126">
        <f t="shared" si="367"/>
        <v>0</v>
      </c>
      <c r="CG324" s="126">
        <f t="shared" si="368"/>
        <v>0</v>
      </c>
      <c r="CH324" s="126">
        <f t="shared" si="369"/>
        <v>0</v>
      </c>
      <c r="CI324" s="126">
        <f t="shared" si="370"/>
        <v>0</v>
      </c>
      <c r="CJ324" s="126">
        <f t="shared" si="371"/>
        <v>0</v>
      </c>
      <c r="CK324" s="126">
        <f t="shared" si="372"/>
        <v>0</v>
      </c>
      <c r="CL324" s="126">
        <f t="shared" si="373"/>
        <v>0</v>
      </c>
      <c r="CM324" s="126">
        <f t="shared" si="374"/>
        <v>0</v>
      </c>
      <c r="CN324" s="126">
        <f t="shared" si="375"/>
        <v>0</v>
      </c>
      <c r="CO324" s="126">
        <f t="shared" si="376"/>
        <v>0</v>
      </c>
      <c r="CP324" s="126">
        <f t="shared" si="377"/>
        <v>0</v>
      </c>
      <c r="CQ324" s="126">
        <f t="shared" si="378"/>
        <v>0</v>
      </c>
      <c r="CR324" s="126">
        <f t="shared" si="379"/>
        <v>0</v>
      </c>
      <c r="CS324" s="126">
        <f t="shared" si="380"/>
        <v>0</v>
      </c>
      <c r="CT324" s="126">
        <f t="shared" si="381"/>
        <v>0</v>
      </c>
      <c r="CU324" s="126">
        <f t="shared" si="382"/>
        <v>0</v>
      </c>
      <c r="CV324" s="126">
        <f t="shared" si="383"/>
        <v>0</v>
      </c>
      <c r="CW324" s="126">
        <f t="shared" si="384"/>
        <v>0</v>
      </c>
      <c r="CX324" s="126">
        <f t="shared" si="385"/>
        <v>0</v>
      </c>
      <c r="CY324" s="126">
        <f t="shared" si="386"/>
        <v>0</v>
      </c>
      <c r="CZ324" s="126">
        <f t="shared" si="387"/>
        <v>0</v>
      </c>
      <c r="DA324" s="126">
        <f t="shared" si="388"/>
        <v>0</v>
      </c>
      <c r="DB324" s="126">
        <f t="shared" si="389"/>
        <v>0</v>
      </c>
      <c r="DC324" s="126">
        <f t="shared" si="390"/>
        <v>0</v>
      </c>
      <c r="DD324" s="126">
        <f t="shared" si="391"/>
        <v>0</v>
      </c>
      <c r="DE324" s="126">
        <f t="shared" si="392"/>
        <v>0</v>
      </c>
      <c r="DF324" s="126">
        <f t="shared" si="393"/>
        <v>0</v>
      </c>
      <c r="DG324" s="126">
        <f t="shared" si="394"/>
        <v>0</v>
      </c>
      <c r="DH324" s="126">
        <f t="shared" si="395"/>
        <v>0</v>
      </c>
      <c r="DI324" s="126">
        <f t="shared" si="396"/>
        <v>0</v>
      </c>
      <c r="DJ324" s="126">
        <f t="shared" si="397"/>
        <v>0</v>
      </c>
      <c r="DK324" s="126">
        <f t="shared" si="398"/>
        <v>0</v>
      </c>
      <c r="DL324" s="126">
        <f t="shared" si="399"/>
        <v>0</v>
      </c>
      <c r="DM324" s="126">
        <f t="shared" si="400"/>
        <v>0</v>
      </c>
      <c r="DN324" s="126">
        <f t="shared" si="401"/>
        <v>0</v>
      </c>
      <c r="DO324" s="126">
        <f t="shared" si="402"/>
        <v>0</v>
      </c>
      <c r="DP324" s="126">
        <f t="shared" si="403"/>
        <v>0</v>
      </c>
      <c r="DQ324" s="126">
        <f t="shared" si="404"/>
        <v>0</v>
      </c>
      <c r="DR324" s="126">
        <f t="shared" si="405"/>
        <v>0</v>
      </c>
      <c r="DS324" s="126">
        <f t="shared" si="406"/>
        <v>0</v>
      </c>
      <c r="DT324" s="126">
        <f t="shared" si="407"/>
        <v>0</v>
      </c>
      <c r="DU324" s="126">
        <f t="shared" si="408"/>
        <v>0</v>
      </c>
      <c r="DV324" s="126">
        <f t="shared" si="409"/>
        <v>0</v>
      </c>
      <c r="DW324" s="126">
        <f t="shared" si="410"/>
        <v>0</v>
      </c>
    </row>
    <row r="325" spans="1:128" customFormat="1" ht="15" customHeight="1" x14ac:dyDescent="0.2">
      <c r="A325" s="163" t="s">
        <v>694</v>
      </c>
      <c r="B325" s="180" t="s">
        <v>592</v>
      </c>
      <c r="C325" s="180"/>
      <c r="D325" s="180" t="s">
        <v>295</v>
      </c>
      <c r="E325" s="180">
        <v>0</v>
      </c>
      <c r="F325" s="179">
        <v>1298.75</v>
      </c>
      <c r="G325" s="179"/>
      <c r="H325" s="179">
        <v>0</v>
      </c>
      <c r="I325" s="153" t="s">
        <v>928</v>
      </c>
      <c r="J325" s="151" t="s">
        <v>113</v>
      </c>
      <c r="K325" s="151"/>
      <c r="L325" s="151"/>
      <c r="M325" s="151"/>
      <c r="N325" s="151"/>
      <c r="O325" s="151"/>
      <c r="P325" s="151">
        <v>1</v>
      </c>
      <c r="Q325" s="151"/>
      <c r="R325" s="151"/>
      <c r="S325" s="151"/>
      <c r="T325" s="151"/>
      <c r="U325" s="151"/>
      <c r="V325" s="151"/>
      <c r="W325" s="152">
        <v>1</v>
      </c>
      <c r="X325" s="157">
        <v>0</v>
      </c>
      <c r="Y325" s="157">
        <v>0</v>
      </c>
      <c r="Z325" s="157">
        <v>0</v>
      </c>
      <c r="AA325" s="157">
        <v>0</v>
      </c>
      <c r="AB325" s="157">
        <v>0</v>
      </c>
      <c r="AC325" s="157">
        <v>0</v>
      </c>
      <c r="AD325" s="157">
        <v>0</v>
      </c>
      <c r="AE325" s="157">
        <v>0</v>
      </c>
      <c r="AF325" s="157">
        <v>0</v>
      </c>
      <c r="AG325" s="157">
        <v>0</v>
      </c>
      <c r="AH325" s="157">
        <v>0</v>
      </c>
      <c r="AI325" s="157">
        <v>0</v>
      </c>
      <c r="AJ325" s="151">
        <v>1</v>
      </c>
      <c r="AK325" s="151"/>
      <c r="AL325" s="151"/>
      <c r="AM325" s="151"/>
      <c r="AN325" s="151"/>
      <c r="AO325" s="151"/>
      <c r="AP325" s="151"/>
      <c r="AQ325" s="151"/>
      <c r="AR325" s="151"/>
      <c r="AS325" s="152">
        <v>1</v>
      </c>
      <c r="AT325" s="159">
        <v>0</v>
      </c>
      <c r="AU325" s="159">
        <v>0</v>
      </c>
      <c r="AV325" s="159">
        <v>0</v>
      </c>
      <c r="AW325" s="159">
        <v>0</v>
      </c>
      <c r="AX325" s="159">
        <v>0</v>
      </c>
      <c r="AY325" s="159">
        <v>0</v>
      </c>
      <c r="AZ325" s="159">
        <v>0</v>
      </c>
      <c r="BA325" s="159">
        <v>0</v>
      </c>
      <c r="BB325" s="159">
        <v>0</v>
      </c>
      <c r="BC325" s="159">
        <v>0</v>
      </c>
      <c r="BD325" s="160">
        <v>0</v>
      </c>
      <c r="BE325" s="160">
        <v>0</v>
      </c>
      <c r="BF325" s="160">
        <v>0</v>
      </c>
      <c r="BG325" s="160">
        <v>0</v>
      </c>
      <c r="BH325" s="160">
        <v>0</v>
      </c>
      <c r="BI325" s="151">
        <v>70600000</v>
      </c>
      <c r="BJ325" s="122"/>
      <c r="BK325" s="145">
        <f>+IF('FEUILLE 1'!$BJ325="",SUMIFS('FEUILLE 2'!$P:$P,'FEUILLE 2'!$C:$C,"BLF",'FEUILLE 2'!$K:$K,'FEUILLE 1'!$J325),SUMIFS('FEUILLE 2'!$P:$P,'FEUILLE 2'!$C:$C,"BLF",'FEUILLE 2'!$K:$K,'FEUILLE 1'!$J325,'FEUILLE 2'!$B:$B,'FEUILLE 1'!$BJ325))</f>
        <v>0</v>
      </c>
      <c r="BL325" s="145">
        <f t="shared" si="411"/>
        <v>0</v>
      </c>
      <c r="BM325" s="145"/>
      <c r="BN325" s="145"/>
      <c r="BO325" s="147">
        <f>IF(-SUM(DS325:DW325)-(BK325+BM325+BN325)&lt;0,0,-SUM(DS325:DW325)-(BK325+BM325+BN325))</f>
        <v>0</v>
      </c>
      <c r="BP325" s="126">
        <f t="shared" si="284"/>
        <v>0</v>
      </c>
      <c r="BQ325" s="126">
        <f t="shared" si="285"/>
        <v>0</v>
      </c>
      <c r="BR325" s="126">
        <f t="shared" si="286"/>
        <v>0</v>
      </c>
      <c r="BS325" s="126">
        <f t="shared" si="287"/>
        <v>0</v>
      </c>
      <c r="BT325" s="126">
        <f t="shared" si="288"/>
        <v>0</v>
      </c>
      <c r="BU325" s="126">
        <f t="shared" si="356"/>
        <v>0</v>
      </c>
      <c r="BV325" s="126">
        <f t="shared" si="357"/>
        <v>0</v>
      </c>
      <c r="BW325" s="126">
        <f t="shared" si="358"/>
        <v>0</v>
      </c>
      <c r="BX325" s="126">
        <f t="shared" si="359"/>
        <v>0</v>
      </c>
      <c r="BY325" s="126">
        <f t="shared" si="360"/>
        <v>0</v>
      </c>
      <c r="BZ325" s="126">
        <f t="shared" si="361"/>
        <v>0</v>
      </c>
      <c r="CA325" s="126">
        <f t="shared" si="362"/>
        <v>0</v>
      </c>
      <c r="CB325" s="126">
        <f t="shared" si="363"/>
        <v>0</v>
      </c>
      <c r="CC325" s="126">
        <f t="shared" si="364"/>
        <v>0</v>
      </c>
      <c r="CD325" s="126">
        <f t="shared" si="365"/>
        <v>0</v>
      </c>
      <c r="CE325" s="126">
        <f t="shared" si="366"/>
        <v>0</v>
      </c>
      <c r="CF325" s="126">
        <f t="shared" si="367"/>
        <v>0</v>
      </c>
      <c r="CG325" s="126">
        <f t="shared" si="368"/>
        <v>0</v>
      </c>
      <c r="CH325" s="126">
        <f t="shared" si="369"/>
        <v>0</v>
      </c>
      <c r="CI325" s="126">
        <f t="shared" si="370"/>
        <v>0</v>
      </c>
      <c r="CJ325" s="126">
        <f t="shared" si="371"/>
        <v>0</v>
      </c>
      <c r="CK325" s="126">
        <f t="shared" si="372"/>
        <v>0</v>
      </c>
      <c r="CL325" s="126">
        <f t="shared" si="373"/>
        <v>0</v>
      </c>
      <c r="CM325" s="126">
        <f t="shared" si="374"/>
        <v>0</v>
      </c>
      <c r="CN325" s="126">
        <f t="shared" si="375"/>
        <v>0</v>
      </c>
      <c r="CO325" s="126">
        <f t="shared" si="376"/>
        <v>0</v>
      </c>
      <c r="CP325" s="126">
        <f t="shared" si="377"/>
        <v>0</v>
      </c>
      <c r="CQ325" s="126">
        <f t="shared" si="378"/>
        <v>0</v>
      </c>
      <c r="CR325" s="126">
        <f t="shared" si="379"/>
        <v>0</v>
      </c>
      <c r="CS325" s="126">
        <f t="shared" si="380"/>
        <v>0</v>
      </c>
      <c r="CT325" s="126">
        <f t="shared" si="381"/>
        <v>0</v>
      </c>
      <c r="CU325" s="126">
        <f t="shared" si="382"/>
        <v>0</v>
      </c>
      <c r="CV325" s="126">
        <f t="shared" si="383"/>
        <v>0</v>
      </c>
      <c r="CW325" s="126">
        <f t="shared" si="384"/>
        <v>0</v>
      </c>
      <c r="CX325" s="126">
        <f t="shared" si="385"/>
        <v>0</v>
      </c>
      <c r="CY325" s="126">
        <f t="shared" si="386"/>
        <v>0</v>
      </c>
      <c r="CZ325" s="126">
        <f t="shared" si="387"/>
        <v>0</v>
      </c>
      <c r="DA325" s="126">
        <f t="shared" si="388"/>
        <v>0</v>
      </c>
      <c r="DB325" s="126">
        <f t="shared" si="389"/>
        <v>0</v>
      </c>
      <c r="DC325" s="126">
        <f t="shared" si="390"/>
        <v>0</v>
      </c>
      <c r="DD325" s="126">
        <f t="shared" si="391"/>
        <v>0</v>
      </c>
      <c r="DE325" s="126">
        <f t="shared" si="392"/>
        <v>0</v>
      </c>
      <c r="DF325" s="126">
        <f t="shared" si="393"/>
        <v>0</v>
      </c>
      <c r="DG325" s="126">
        <f t="shared" si="394"/>
        <v>0</v>
      </c>
      <c r="DH325" s="126">
        <f t="shared" si="395"/>
        <v>0</v>
      </c>
      <c r="DI325" s="126">
        <f t="shared" si="396"/>
        <v>0</v>
      </c>
      <c r="DJ325" s="126">
        <f t="shared" si="397"/>
        <v>0</v>
      </c>
      <c r="DK325" s="126">
        <f t="shared" si="398"/>
        <v>0</v>
      </c>
      <c r="DL325" s="126">
        <f t="shared" si="399"/>
        <v>0</v>
      </c>
      <c r="DM325" s="126">
        <f t="shared" si="400"/>
        <v>0</v>
      </c>
      <c r="DN325" s="126">
        <f t="shared" si="401"/>
        <v>0</v>
      </c>
      <c r="DO325" s="126">
        <f t="shared" si="402"/>
        <v>0</v>
      </c>
      <c r="DP325" s="126">
        <f t="shared" si="403"/>
        <v>0</v>
      </c>
      <c r="DQ325" s="126">
        <f t="shared" si="404"/>
        <v>0</v>
      </c>
      <c r="DR325" s="126">
        <f t="shared" si="405"/>
        <v>0</v>
      </c>
      <c r="DS325" s="126">
        <f t="shared" si="406"/>
        <v>0</v>
      </c>
      <c r="DT325" s="126">
        <f t="shared" si="407"/>
        <v>0</v>
      </c>
      <c r="DU325" s="126">
        <f t="shared" si="408"/>
        <v>0</v>
      </c>
      <c r="DV325" s="126">
        <f t="shared" si="409"/>
        <v>0</v>
      </c>
      <c r="DW325" s="126">
        <f t="shared" si="410"/>
        <v>0</v>
      </c>
      <c r="DX325" s="119"/>
    </row>
    <row r="326" spans="1:128" customFormat="1" ht="15" customHeight="1" x14ac:dyDescent="0.2">
      <c r="A326" s="163" t="s">
        <v>930</v>
      </c>
      <c r="B326" s="180" t="s">
        <v>416</v>
      </c>
      <c r="C326" s="180"/>
      <c r="D326" s="180" t="s">
        <v>295</v>
      </c>
      <c r="E326" s="180">
        <v>1</v>
      </c>
      <c r="F326" s="179">
        <v>7409.47</v>
      </c>
      <c r="G326" s="179"/>
      <c r="H326" s="179"/>
      <c r="I326" s="153" t="s">
        <v>928</v>
      </c>
      <c r="J326" s="151" t="s">
        <v>113</v>
      </c>
      <c r="K326" s="151"/>
      <c r="L326" s="151"/>
      <c r="M326" s="151"/>
      <c r="N326" s="151"/>
      <c r="O326" s="151"/>
      <c r="P326" s="151">
        <v>1</v>
      </c>
      <c r="Q326" s="151"/>
      <c r="R326" s="151"/>
      <c r="S326" s="151"/>
      <c r="T326" s="151"/>
      <c r="U326" s="151"/>
      <c r="V326" s="151"/>
      <c r="W326" s="152">
        <v>1</v>
      </c>
      <c r="X326" s="157">
        <v>0</v>
      </c>
      <c r="Y326" s="157">
        <v>0</v>
      </c>
      <c r="Z326" s="157">
        <v>0</v>
      </c>
      <c r="AA326" s="157">
        <v>0</v>
      </c>
      <c r="AB326" s="157">
        <v>0</v>
      </c>
      <c r="AC326" s="157">
        <v>0</v>
      </c>
      <c r="AD326" s="157">
        <v>0</v>
      </c>
      <c r="AE326" s="157">
        <v>0</v>
      </c>
      <c r="AF326" s="157">
        <v>0</v>
      </c>
      <c r="AG326" s="157">
        <v>0</v>
      </c>
      <c r="AH326" s="157">
        <v>0</v>
      </c>
      <c r="AI326" s="157">
        <v>0</v>
      </c>
      <c r="AJ326" s="151">
        <v>1</v>
      </c>
      <c r="AK326" s="151"/>
      <c r="AL326" s="151"/>
      <c r="AM326" s="151"/>
      <c r="AN326" s="151"/>
      <c r="AO326" s="151"/>
      <c r="AP326" s="151"/>
      <c r="AQ326" s="151"/>
      <c r="AR326" s="151"/>
      <c r="AS326" s="152">
        <v>1</v>
      </c>
      <c r="AT326" s="159">
        <v>0</v>
      </c>
      <c r="AU326" s="159">
        <v>0</v>
      </c>
      <c r="AV326" s="159">
        <v>0</v>
      </c>
      <c r="AW326" s="159">
        <v>0</v>
      </c>
      <c r="AX326" s="159">
        <v>0</v>
      </c>
      <c r="AY326" s="159">
        <v>0</v>
      </c>
      <c r="AZ326" s="159">
        <v>0</v>
      </c>
      <c r="BA326" s="159">
        <v>0</v>
      </c>
      <c r="BB326" s="159">
        <v>0</v>
      </c>
      <c r="BC326" s="159">
        <v>0</v>
      </c>
      <c r="BD326" s="160">
        <v>0</v>
      </c>
      <c r="BE326" s="160">
        <v>0</v>
      </c>
      <c r="BF326" s="160">
        <v>0</v>
      </c>
      <c r="BG326" s="160">
        <v>0</v>
      </c>
      <c r="BH326" s="160">
        <v>0</v>
      </c>
      <c r="BI326" s="151">
        <v>60423000</v>
      </c>
      <c r="BJ326" s="122"/>
      <c r="BK326" s="122"/>
      <c r="BL326" s="145">
        <f>+BK326+SUM(BY326:CD326)</f>
        <v>0</v>
      </c>
      <c r="BM326" s="145"/>
      <c r="BN326" s="145"/>
      <c r="BO326" s="147">
        <f>IF(-SUM(BZ326:CD326)-(BK326+BM326+BN326)&lt;0,0,-SUM(BZ326:CD326)-(BK326+BM326+BN326))</f>
        <v>0</v>
      </c>
      <c r="BP326" s="126">
        <f t="shared" si="284"/>
        <v>0</v>
      </c>
      <c r="BQ326" s="126">
        <f t="shared" si="285"/>
        <v>0</v>
      </c>
      <c r="BR326" s="126">
        <f t="shared" si="286"/>
        <v>0</v>
      </c>
      <c r="BS326" s="126">
        <f t="shared" si="287"/>
        <v>0</v>
      </c>
      <c r="BT326" s="126">
        <f t="shared" si="288"/>
        <v>0</v>
      </c>
      <c r="BU326" s="126">
        <f t="shared" si="356"/>
        <v>0</v>
      </c>
      <c r="BV326" s="126">
        <f t="shared" si="357"/>
        <v>0</v>
      </c>
      <c r="BW326" s="126">
        <f t="shared" si="358"/>
        <v>0</v>
      </c>
      <c r="BX326" s="126">
        <f t="shared" si="359"/>
        <v>0</v>
      </c>
      <c r="BY326" s="126">
        <f t="shared" si="360"/>
        <v>0</v>
      </c>
      <c r="BZ326" s="126">
        <f t="shared" si="361"/>
        <v>0</v>
      </c>
      <c r="CA326" s="126">
        <f t="shared" si="362"/>
        <v>0</v>
      </c>
      <c r="CB326" s="126">
        <f t="shared" si="363"/>
        <v>0</v>
      </c>
      <c r="CC326" s="126">
        <f t="shared" si="364"/>
        <v>0</v>
      </c>
      <c r="CD326" s="126">
        <f t="shared" si="365"/>
        <v>0</v>
      </c>
      <c r="CE326" s="126">
        <f t="shared" si="366"/>
        <v>0</v>
      </c>
      <c r="CF326" s="126">
        <f t="shared" si="367"/>
        <v>0</v>
      </c>
      <c r="CG326" s="126">
        <f t="shared" si="368"/>
        <v>0</v>
      </c>
      <c r="CH326" s="126">
        <f t="shared" si="369"/>
        <v>0</v>
      </c>
      <c r="CI326" s="126">
        <f t="shared" si="370"/>
        <v>0</v>
      </c>
      <c r="CJ326" s="126">
        <f t="shared" si="371"/>
        <v>0</v>
      </c>
      <c r="CK326" s="126">
        <f t="shared" si="372"/>
        <v>0</v>
      </c>
      <c r="CL326" s="126">
        <f t="shared" si="373"/>
        <v>0</v>
      </c>
      <c r="CM326" s="126">
        <f t="shared" si="374"/>
        <v>0</v>
      </c>
      <c r="CN326" s="126">
        <f t="shared" si="375"/>
        <v>0</v>
      </c>
      <c r="CO326" s="126">
        <f t="shared" si="376"/>
        <v>0</v>
      </c>
      <c r="CP326" s="126">
        <f t="shared" si="377"/>
        <v>0</v>
      </c>
      <c r="CQ326" s="126">
        <f t="shared" si="378"/>
        <v>0</v>
      </c>
      <c r="CR326" s="126">
        <f t="shared" si="379"/>
        <v>0</v>
      </c>
      <c r="CS326" s="126">
        <f t="shared" si="380"/>
        <v>0</v>
      </c>
      <c r="CT326" s="126">
        <f t="shared" si="381"/>
        <v>0</v>
      </c>
      <c r="CU326" s="126">
        <f t="shared" si="382"/>
        <v>0</v>
      </c>
      <c r="CV326" s="126">
        <f t="shared" si="383"/>
        <v>0</v>
      </c>
      <c r="CW326" s="126">
        <f t="shared" si="384"/>
        <v>0</v>
      </c>
      <c r="CX326" s="126">
        <f t="shared" si="385"/>
        <v>0</v>
      </c>
      <c r="CY326" s="126">
        <f t="shared" si="386"/>
        <v>0</v>
      </c>
      <c r="CZ326" s="126">
        <f t="shared" si="387"/>
        <v>0</v>
      </c>
      <c r="DA326" s="126">
        <f t="shared" si="388"/>
        <v>0</v>
      </c>
      <c r="DB326" s="126">
        <f t="shared" si="389"/>
        <v>0</v>
      </c>
      <c r="DC326" s="126">
        <f t="shared" si="390"/>
        <v>0</v>
      </c>
      <c r="DD326" s="126">
        <f t="shared" si="391"/>
        <v>0</v>
      </c>
      <c r="DE326" s="126">
        <f t="shared" si="392"/>
        <v>0</v>
      </c>
      <c r="DF326" s="126">
        <f t="shared" si="393"/>
        <v>0</v>
      </c>
      <c r="DG326" s="126">
        <f t="shared" si="394"/>
        <v>0</v>
      </c>
      <c r="DH326" s="126">
        <f t="shared" si="395"/>
        <v>0</v>
      </c>
      <c r="DI326" s="126">
        <f t="shared" si="396"/>
        <v>0</v>
      </c>
      <c r="DJ326" s="126">
        <f t="shared" si="397"/>
        <v>0</v>
      </c>
      <c r="DK326" s="126">
        <f t="shared" si="398"/>
        <v>0</v>
      </c>
      <c r="DL326" s="126">
        <f t="shared" si="399"/>
        <v>0</v>
      </c>
      <c r="DM326" s="126">
        <f t="shared" si="400"/>
        <v>0</v>
      </c>
      <c r="DN326" s="126">
        <f t="shared" si="401"/>
        <v>0</v>
      </c>
      <c r="DO326" s="126">
        <f t="shared" si="402"/>
        <v>0</v>
      </c>
      <c r="DP326" s="126">
        <f t="shared" si="403"/>
        <v>0</v>
      </c>
      <c r="DQ326" s="126">
        <f t="shared" si="404"/>
        <v>0</v>
      </c>
      <c r="DR326" s="126">
        <f t="shared" si="405"/>
        <v>0</v>
      </c>
      <c r="DS326" s="126">
        <f t="shared" si="406"/>
        <v>0</v>
      </c>
      <c r="DT326" s="126">
        <f t="shared" si="407"/>
        <v>0</v>
      </c>
      <c r="DU326" s="126">
        <f t="shared" si="408"/>
        <v>0</v>
      </c>
      <c r="DV326" s="126">
        <f t="shared" si="409"/>
        <v>0</v>
      </c>
      <c r="DW326" s="126">
        <f t="shared" si="410"/>
        <v>0</v>
      </c>
    </row>
    <row r="327" spans="1:128" customFormat="1" ht="15" customHeight="1" x14ac:dyDescent="0.2">
      <c r="A327" s="163" t="s">
        <v>930</v>
      </c>
      <c r="B327" s="180" t="s">
        <v>592</v>
      </c>
      <c r="C327" s="180"/>
      <c r="D327" s="180" t="s">
        <v>295</v>
      </c>
      <c r="E327" s="180">
        <v>1</v>
      </c>
      <c r="F327" s="179">
        <v>9632.2999999999993</v>
      </c>
      <c r="G327" s="179"/>
      <c r="H327" s="179"/>
      <c r="I327" s="153" t="s">
        <v>928</v>
      </c>
      <c r="J327" s="151" t="s">
        <v>113</v>
      </c>
      <c r="K327" s="151"/>
      <c r="L327" s="151"/>
      <c r="M327" s="151"/>
      <c r="N327" s="151"/>
      <c r="O327" s="151"/>
      <c r="P327" s="151"/>
      <c r="Q327" s="151">
        <v>1</v>
      </c>
      <c r="R327" s="151"/>
      <c r="S327" s="151"/>
      <c r="T327" s="151"/>
      <c r="U327" s="151"/>
      <c r="V327" s="151"/>
      <c r="W327" s="152">
        <v>1</v>
      </c>
      <c r="X327" s="157">
        <v>0</v>
      </c>
      <c r="Y327" s="157">
        <v>0</v>
      </c>
      <c r="Z327" s="157">
        <v>0</v>
      </c>
      <c r="AA327" s="157">
        <v>0</v>
      </c>
      <c r="AB327" s="157">
        <v>0</v>
      </c>
      <c r="AC327" s="157">
        <v>0</v>
      </c>
      <c r="AD327" s="157">
        <v>0</v>
      </c>
      <c r="AE327" s="157">
        <v>0</v>
      </c>
      <c r="AF327" s="157">
        <v>0</v>
      </c>
      <c r="AG327" s="157">
        <v>0</v>
      </c>
      <c r="AH327" s="157">
        <v>0</v>
      </c>
      <c r="AI327" s="157">
        <v>0</v>
      </c>
      <c r="AJ327" s="151">
        <v>1</v>
      </c>
      <c r="AK327" s="151"/>
      <c r="AL327" s="151"/>
      <c r="AM327" s="151"/>
      <c r="AN327" s="151"/>
      <c r="AO327" s="151"/>
      <c r="AP327" s="151"/>
      <c r="AQ327" s="151"/>
      <c r="AR327" s="151"/>
      <c r="AS327" s="152">
        <v>1</v>
      </c>
      <c r="AT327" s="159">
        <v>0</v>
      </c>
      <c r="AU327" s="159">
        <v>0</v>
      </c>
      <c r="AV327" s="159">
        <v>0</v>
      </c>
      <c r="AW327" s="159">
        <v>0</v>
      </c>
      <c r="AX327" s="159">
        <v>0</v>
      </c>
      <c r="AY327" s="159">
        <v>0</v>
      </c>
      <c r="AZ327" s="159">
        <v>0</v>
      </c>
      <c r="BA327" s="159">
        <v>0</v>
      </c>
      <c r="BB327" s="159">
        <v>0</v>
      </c>
      <c r="BC327" s="159">
        <v>0</v>
      </c>
      <c r="BD327" s="160">
        <v>0</v>
      </c>
      <c r="BE327" s="160">
        <v>0</v>
      </c>
      <c r="BF327" s="160">
        <v>0</v>
      </c>
      <c r="BG327" s="160">
        <v>0</v>
      </c>
      <c r="BH327" s="160">
        <v>0</v>
      </c>
      <c r="BI327" s="151">
        <v>70600000</v>
      </c>
      <c r="BJ327" s="122"/>
      <c r="BK327" s="145"/>
      <c r="BL327" s="145">
        <f t="shared" si="411"/>
        <v>0</v>
      </c>
      <c r="BM327" s="145"/>
      <c r="BN327" s="145"/>
      <c r="BO327" s="147">
        <f t="shared" ref="BO327" si="412">IF(-SUM(DS327:DW327)-(BK327+BM327+BN327)&lt;0,0,-SUM(DS327:DW327)-(BK327+BM327+BN327))</f>
        <v>0</v>
      </c>
      <c r="BP327" s="126">
        <f t="shared" si="284"/>
        <v>0</v>
      </c>
      <c r="BQ327" s="126">
        <f t="shared" si="285"/>
        <v>0</v>
      </c>
      <c r="BR327" s="126">
        <f t="shared" si="286"/>
        <v>0</v>
      </c>
      <c r="BS327" s="126">
        <f t="shared" si="287"/>
        <v>0</v>
      </c>
      <c r="BT327" s="126">
        <f t="shared" si="288"/>
        <v>0</v>
      </c>
      <c r="BU327" s="126">
        <f t="shared" si="356"/>
        <v>0</v>
      </c>
      <c r="BV327" s="126">
        <f t="shared" si="357"/>
        <v>0</v>
      </c>
      <c r="BW327" s="126">
        <f t="shared" si="358"/>
        <v>0</v>
      </c>
      <c r="BX327" s="126">
        <f t="shared" si="359"/>
        <v>0</v>
      </c>
      <c r="BY327" s="126">
        <f t="shared" si="360"/>
        <v>0</v>
      </c>
      <c r="BZ327" s="126">
        <f t="shared" si="361"/>
        <v>0</v>
      </c>
      <c r="CA327" s="126">
        <f t="shared" si="362"/>
        <v>0</v>
      </c>
      <c r="CB327" s="126">
        <f t="shared" si="363"/>
        <v>0</v>
      </c>
      <c r="CC327" s="126">
        <f t="shared" si="364"/>
        <v>0</v>
      </c>
      <c r="CD327" s="126">
        <f t="shared" si="365"/>
        <v>0</v>
      </c>
      <c r="CE327" s="126">
        <f t="shared" si="366"/>
        <v>0</v>
      </c>
      <c r="CF327" s="126">
        <f t="shared" si="367"/>
        <v>0</v>
      </c>
      <c r="CG327" s="126">
        <f t="shared" si="368"/>
        <v>0</v>
      </c>
      <c r="CH327" s="126">
        <f t="shared" si="369"/>
        <v>0</v>
      </c>
      <c r="CI327" s="126">
        <f t="shared" si="370"/>
        <v>0</v>
      </c>
      <c r="CJ327" s="126">
        <f t="shared" si="371"/>
        <v>0</v>
      </c>
      <c r="CK327" s="126">
        <f t="shared" si="372"/>
        <v>0</v>
      </c>
      <c r="CL327" s="126">
        <f t="shared" si="373"/>
        <v>0</v>
      </c>
      <c r="CM327" s="126">
        <f t="shared" si="374"/>
        <v>0</v>
      </c>
      <c r="CN327" s="126">
        <f t="shared" si="375"/>
        <v>0</v>
      </c>
      <c r="CO327" s="126">
        <f t="shared" si="376"/>
        <v>0</v>
      </c>
      <c r="CP327" s="126">
        <f t="shared" si="377"/>
        <v>0</v>
      </c>
      <c r="CQ327" s="126">
        <f t="shared" si="378"/>
        <v>0</v>
      </c>
      <c r="CR327" s="126">
        <f t="shared" si="379"/>
        <v>0</v>
      </c>
      <c r="CS327" s="126">
        <f t="shared" si="380"/>
        <v>0</v>
      </c>
      <c r="CT327" s="126">
        <f t="shared" si="381"/>
        <v>0</v>
      </c>
      <c r="CU327" s="126">
        <f t="shared" si="382"/>
        <v>0</v>
      </c>
      <c r="CV327" s="126">
        <f t="shared" si="383"/>
        <v>0</v>
      </c>
      <c r="CW327" s="126">
        <f t="shared" si="384"/>
        <v>0</v>
      </c>
      <c r="CX327" s="126">
        <f t="shared" si="385"/>
        <v>0</v>
      </c>
      <c r="CY327" s="126">
        <f t="shared" si="386"/>
        <v>0</v>
      </c>
      <c r="CZ327" s="126">
        <f t="shared" si="387"/>
        <v>0</v>
      </c>
      <c r="DA327" s="126">
        <f t="shared" si="388"/>
        <v>0</v>
      </c>
      <c r="DB327" s="126">
        <f t="shared" si="389"/>
        <v>0</v>
      </c>
      <c r="DC327" s="126">
        <f t="shared" si="390"/>
        <v>0</v>
      </c>
      <c r="DD327" s="126">
        <f t="shared" si="391"/>
        <v>0</v>
      </c>
      <c r="DE327" s="126">
        <f t="shared" si="392"/>
        <v>0</v>
      </c>
      <c r="DF327" s="126">
        <f t="shared" si="393"/>
        <v>0</v>
      </c>
      <c r="DG327" s="126">
        <f t="shared" si="394"/>
        <v>0</v>
      </c>
      <c r="DH327" s="126">
        <f t="shared" si="395"/>
        <v>0</v>
      </c>
      <c r="DI327" s="126">
        <f t="shared" si="396"/>
        <v>0</v>
      </c>
      <c r="DJ327" s="126">
        <f t="shared" si="397"/>
        <v>0</v>
      </c>
      <c r="DK327" s="126">
        <f t="shared" si="398"/>
        <v>0</v>
      </c>
      <c r="DL327" s="126">
        <f t="shared" si="399"/>
        <v>0</v>
      </c>
      <c r="DM327" s="126">
        <f t="shared" si="400"/>
        <v>0</v>
      </c>
      <c r="DN327" s="126">
        <f t="shared" si="401"/>
        <v>0</v>
      </c>
      <c r="DO327" s="126">
        <f t="shared" si="402"/>
        <v>0</v>
      </c>
      <c r="DP327" s="126">
        <f t="shared" si="403"/>
        <v>0</v>
      </c>
      <c r="DQ327" s="126">
        <f t="shared" si="404"/>
        <v>0</v>
      </c>
      <c r="DR327" s="126">
        <f t="shared" si="405"/>
        <v>0</v>
      </c>
      <c r="DS327" s="126">
        <f t="shared" si="406"/>
        <v>0</v>
      </c>
      <c r="DT327" s="126">
        <f t="shared" si="407"/>
        <v>0</v>
      </c>
      <c r="DU327" s="126">
        <f t="shared" si="408"/>
        <v>0</v>
      </c>
      <c r="DV327" s="126">
        <f t="shared" si="409"/>
        <v>0</v>
      </c>
      <c r="DW327" s="126">
        <f t="shared" si="410"/>
        <v>0</v>
      </c>
      <c r="DX327" s="119"/>
    </row>
    <row r="328" spans="1:128" customFormat="1" ht="15" customHeight="1" x14ac:dyDescent="0.2">
      <c r="A328" s="163" t="s">
        <v>931</v>
      </c>
      <c r="B328" s="180" t="s">
        <v>416</v>
      </c>
      <c r="C328" s="180"/>
      <c r="D328" s="180" t="s">
        <v>295</v>
      </c>
      <c r="E328" s="180">
        <v>1</v>
      </c>
      <c r="F328" s="179">
        <v>4417</v>
      </c>
      <c r="G328" s="179"/>
      <c r="H328" s="188"/>
      <c r="I328" s="153" t="s">
        <v>928</v>
      </c>
      <c r="J328" s="151" t="s">
        <v>113</v>
      </c>
      <c r="K328" s="151"/>
      <c r="L328" s="151"/>
      <c r="M328" s="151"/>
      <c r="N328" s="151"/>
      <c r="O328" s="151"/>
      <c r="P328" s="151">
        <v>1</v>
      </c>
      <c r="Q328" s="151"/>
      <c r="R328" s="151"/>
      <c r="S328" s="151"/>
      <c r="T328" s="151"/>
      <c r="U328" s="151"/>
      <c r="V328" s="151"/>
      <c r="W328" s="152">
        <v>1</v>
      </c>
      <c r="X328" s="157">
        <v>0</v>
      </c>
      <c r="Y328" s="157">
        <v>0</v>
      </c>
      <c r="Z328" s="157">
        <v>0</v>
      </c>
      <c r="AA328" s="157">
        <v>0</v>
      </c>
      <c r="AB328" s="157">
        <v>0</v>
      </c>
      <c r="AC328" s="157">
        <v>0</v>
      </c>
      <c r="AD328" s="157">
        <v>0</v>
      </c>
      <c r="AE328" s="157">
        <v>0</v>
      </c>
      <c r="AF328" s="157">
        <v>0</v>
      </c>
      <c r="AG328" s="157">
        <v>0</v>
      </c>
      <c r="AH328" s="157">
        <v>0</v>
      </c>
      <c r="AI328" s="157">
        <v>0</v>
      </c>
      <c r="AJ328" s="151">
        <v>1</v>
      </c>
      <c r="AK328" s="151"/>
      <c r="AL328" s="151"/>
      <c r="AM328" s="151"/>
      <c r="AN328" s="151"/>
      <c r="AO328" s="151"/>
      <c r="AP328" s="151"/>
      <c r="AQ328" s="151"/>
      <c r="AR328" s="151"/>
      <c r="AS328" s="152">
        <v>1</v>
      </c>
      <c r="AT328" s="159">
        <v>0</v>
      </c>
      <c r="AU328" s="159">
        <v>0</v>
      </c>
      <c r="AV328" s="159">
        <v>0</v>
      </c>
      <c r="AW328" s="159">
        <v>0</v>
      </c>
      <c r="AX328" s="159">
        <v>0</v>
      </c>
      <c r="AY328" s="159">
        <v>0</v>
      </c>
      <c r="AZ328" s="159">
        <v>0</v>
      </c>
      <c r="BA328" s="159">
        <v>0</v>
      </c>
      <c r="BB328" s="159">
        <v>0</v>
      </c>
      <c r="BC328" s="159">
        <v>0</v>
      </c>
      <c r="BD328" s="160">
        <v>0</v>
      </c>
      <c r="BE328" s="160">
        <v>0</v>
      </c>
      <c r="BF328" s="160">
        <v>0</v>
      </c>
      <c r="BG328" s="160">
        <v>0</v>
      </c>
      <c r="BH328" s="160">
        <v>0</v>
      </c>
      <c r="BI328" s="151">
        <v>60423000</v>
      </c>
      <c r="BJ328" s="122"/>
      <c r="BK328" s="122">
        <f>+IF('FEUILLE 1'!$BJ328="",SUMIFS('FEUILLE 2'!$P:$P,'FEUILLE 2'!$C:$C,"BLF",'FEUILLE 2'!$K:$K,'FEUILLE 1'!$J328),SUMIFS('FEUILLE 2'!$P:$P,'FEUILLE 2'!$C:$C,"BLF",'FEUILLE 2'!$K:$K,'FEUILLE 1'!$J328,'FEUILLE 2'!$B:$B,'FEUILLE 1'!$BJ328))</f>
        <v>0</v>
      </c>
      <c r="BL328" s="145">
        <f>+BK328+SUM(BY328:CD328)</f>
        <v>0</v>
      </c>
      <c r="BM328" s="145"/>
      <c r="BN328" s="145"/>
      <c r="BO328" s="147">
        <f t="shared" ref="BO328:BO329" si="413">IF(-SUM(BZ328:CD328)-(BK328+BM328+BN328)&lt;0,0,-SUM(BZ328:CD328)-(BK328+BM328+BN328))</f>
        <v>0</v>
      </c>
      <c r="BP328" s="126">
        <f t="shared" si="284"/>
        <v>0</v>
      </c>
      <c r="BQ328" s="126">
        <f t="shared" si="285"/>
        <v>0</v>
      </c>
      <c r="BR328" s="126">
        <f t="shared" si="286"/>
        <v>0</v>
      </c>
      <c r="BS328" s="126">
        <f t="shared" si="287"/>
        <v>0</v>
      </c>
      <c r="BT328" s="126">
        <f t="shared" si="288"/>
        <v>0</v>
      </c>
      <c r="BU328" s="126">
        <f t="shared" si="356"/>
        <v>0</v>
      </c>
      <c r="BV328" s="126">
        <f t="shared" si="357"/>
        <v>0</v>
      </c>
      <c r="BW328" s="126">
        <f t="shared" si="358"/>
        <v>0</v>
      </c>
      <c r="BX328" s="126">
        <f t="shared" si="359"/>
        <v>0</v>
      </c>
      <c r="BY328" s="126">
        <f t="shared" si="360"/>
        <v>0</v>
      </c>
      <c r="BZ328" s="126">
        <f t="shared" si="361"/>
        <v>0</v>
      </c>
      <c r="CA328" s="126">
        <f t="shared" si="362"/>
        <v>0</v>
      </c>
      <c r="CB328" s="126">
        <f t="shared" si="363"/>
        <v>0</v>
      </c>
      <c r="CC328" s="126">
        <f t="shared" si="364"/>
        <v>0</v>
      </c>
      <c r="CD328" s="126">
        <f t="shared" si="365"/>
        <v>0</v>
      </c>
      <c r="CE328" s="126">
        <f t="shared" si="366"/>
        <v>0</v>
      </c>
      <c r="CF328" s="126">
        <f t="shared" si="367"/>
        <v>0</v>
      </c>
      <c r="CG328" s="126">
        <f t="shared" si="368"/>
        <v>0</v>
      </c>
      <c r="CH328" s="126">
        <f t="shared" si="369"/>
        <v>0</v>
      </c>
      <c r="CI328" s="126">
        <f t="shared" si="370"/>
        <v>0</v>
      </c>
      <c r="CJ328" s="126">
        <f t="shared" si="371"/>
        <v>0</v>
      </c>
      <c r="CK328" s="126">
        <f t="shared" si="372"/>
        <v>0</v>
      </c>
      <c r="CL328" s="126">
        <f t="shared" si="373"/>
        <v>0</v>
      </c>
      <c r="CM328" s="126">
        <f t="shared" si="374"/>
        <v>0</v>
      </c>
      <c r="CN328" s="126">
        <f t="shared" si="375"/>
        <v>0</v>
      </c>
      <c r="CO328" s="126">
        <f t="shared" si="376"/>
        <v>0</v>
      </c>
      <c r="CP328" s="126">
        <f t="shared" si="377"/>
        <v>0</v>
      </c>
      <c r="CQ328" s="126">
        <f t="shared" si="378"/>
        <v>0</v>
      </c>
      <c r="CR328" s="126">
        <f t="shared" si="379"/>
        <v>0</v>
      </c>
      <c r="CS328" s="126">
        <f t="shared" si="380"/>
        <v>0</v>
      </c>
      <c r="CT328" s="126">
        <f t="shared" si="381"/>
        <v>0</v>
      </c>
      <c r="CU328" s="126">
        <f t="shared" si="382"/>
        <v>0</v>
      </c>
      <c r="CV328" s="126">
        <f t="shared" si="383"/>
        <v>0</v>
      </c>
      <c r="CW328" s="126">
        <f t="shared" si="384"/>
        <v>0</v>
      </c>
      <c r="CX328" s="126">
        <f t="shared" si="385"/>
        <v>0</v>
      </c>
      <c r="CY328" s="126">
        <f t="shared" si="386"/>
        <v>0</v>
      </c>
      <c r="CZ328" s="126">
        <f t="shared" si="387"/>
        <v>0</v>
      </c>
      <c r="DA328" s="126">
        <f t="shared" si="388"/>
        <v>0</v>
      </c>
      <c r="DB328" s="126">
        <f t="shared" si="389"/>
        <v>0</v>
      </c>
      <c r="DC328" s="126">
        <f t="shared" si="390"/>
        <v>0</v>
      </c>
      <c r="DD328" s="126">
        <f t="shared" si="391"/>
        <v>0</v>
      </c>
      <c r="DE328" s="126">
        <f t="shared" si="392"/>
        <v>0</v>
      </c>
      <c r="DF328" s="126">
        <f t="shared" si="393"/>
        <v>0</v>
      </c>
      <c r="DG328" s="126">
        <f t="shared" si="394"/>
        <v>0</v>
      </c>
      <c r="DH328" s="126">
        <f t="shared" si="395"/>
        <v>0</v>
      </c>
      <c r="DI328" s="126">
        <f t="shared" si="396"/>
        <v>0</v>
      </c>
      <c r="DJ328" s="126">
        <f t="shared" si="397"/>
        <v>0</v>
      </c>
      <c r="DK328" s="126">
        <f t="shared" si="398"/>
        <v>0</v>
      </c>
      <c r="DL328" s="126">
        <f t="shared" si="399"/>
        <v>0</v>
      </c>
      <c r="DM328" s="126">
        <f t="shared" si="400"/>
        <v>0</v>
      </c>
      <c r="DN328" s="126">
        <f t="shared" si="401"/>
        <v>0</v>
      </c>
      <c r="DO328" s="126">
        <f t="shared" si="402"/>
        <v>0</v>
      </c>
      <c r="DP328" s="126">
        <f t="shared" si="403"/>
        <v>0</v>
      </c>
      <c r="DQ328" s="126">
        <f t="shared" si="404"/>
        <v>0</v>
      </c>
      <c r="DR328" s="126">
        <f t="shared" si="405"/>
        <v>0</v>
      </c>
      <c r="DS328" s="126">
        <f t="shared" si="406"/>
        <v>0</v>
      </c>
      <c r="DT328" s="126">
        <f t="shared" si="407"/>
        <v>0</v>
      </c>
      <c r="DU328" s="126">
        <f t="shared" si="408"/>
        <v>0</v>
      </c>
      <c r="DV328" s="126">
        <f t="shared" si="409"/>
        <v>0</v>
      </c>
      <c r="DW328" s="126">
        <f t="shared" si="410"/>
        <v>0</v>
      </c>
      <c r="DX328" s="119"/>
    </row>
    <row r="329" spans="1:128" customFormat="1" ht="15" customHeight="1" x14ac:dyDescent="0.2">
      <c r="A329" s="163" t="s">
        <v>932</v>
      </c>
      <c r="B329" s="180" t="s">
        <v>416</v>
      </c>
      <c r="C329" s="180"/>
      <c r="D329" s="180" t="s">
        <v>295</v>
      </c>
      <c r="E329" s="180">
        <v>1</v>
      </c>
      <c r="F329" s="179">
        <v>750</v>
      </c>
      <c r="G329" s="179"/>
      <c r="H329" s="179"/>
      <c r="I329" s="153" t="s">
        <v>928</v>
      </c>
      <c r="J329" s="151" t="s">
        <v>113</v>
      </c>
      <c r="K329" s="151"/>
      <c r="L329" s="151"/>
      <c r="M329" s="151"/>
      <c r="N329" s="151"/>
      <c r="O329" s="151"/>
      <c r="P329" s="151">
        <v>1</v>
      </c>
      <c r="Q329" s="151"/>
      <c r="R329" s="151"/>
      <c r="S329" s="151"/>
      <c r="T329" s="151"/>
      <c r="U329" s="151"/>
      <c r="V329" s="151"/>
      <c r="W329" s="152">
        <v>1</v>
      </c>
      <c r="X329" s="157">
        <v>0</v>
      </c>
      <c r="Y329" s="157">
        <v>0</v>
      </c>
      <c r="Z329" s="157">
        <v>0</v>
      </c>
      <c r="AA329" s="157">
        <v>0</v>
      </c>
      <c r="AB329" s="157">
        <v>0</v>
      </c>
      <c r="AC329" s="157">
        <v>0</v>
      </c>
      <c r="AD329" s="157">
        <v>0</v>
      </c>
      <c r="AE329" s="157">
        <v>0</v>
      </c>
      <c r="AF329" s="157">
        <v>0</v>
      </c>
      <c r="AG329" s="157">
        <v>0</v>
      </c>
      <c r="AH329" s="157">
        <v>0</v>
      </c>
      <c r="AI329" s="157">
        <v>0</v>
      </c>
      <c r="AJ329" s="151">
        <v>1</v>
      </c>
      <c r="AK329" s="151"/>
      <c r="AL329" s="151"/>
      <c r="AM329" s="151"/>
      <c r="AN329" s="151"/>
      <c r="AO329" s="151"/>
      <c r="AP329" s="151"/>
      <c r="AQ329" s="151"/>
      <c r="AR329" s="151"/>
      <c r="AS329" s="152">
        <v>1</v>
      </c>
      <c r="AT329" s="159">
        <v>0</v>
      </c>
      <c r="AU329" s="159">
        <v>0</v>
      </c>
      <c r="AV329" s="159">
        <v>0</v>
      </c>
      <c r="AW329" s="159">
        <v>0</v>
      </c>
      <c r="AX329" s="159">
        <v>0</v>
      </c>
      <c r="AY329" s="159">
        <v>0</v>
      </c>
      <c r="AZ329" s="159">
        <v>0</v>
      </c>
      <c r="BA329" s="159">
        <v>0</v>
      </c>
      <c r="BB329" s="159">
        <v>0</v>
      </c>
      <c r="BC329" s="159">
        <v>0</v>
      </c>
      <c r="BD329" s="160">
        <v>0</v>
      </c>
      <c r="BE329" s="160">
        <v>0</v>
      </c>
      <c r="BF329" s="160">
        <v>0</v>
      </c>
      <c r="BG329" s="160">
        <v>0</v>
      </c>
      <c r="BH329" s="160">
        <v>0</v>
      </c>
      <c r="BI329" s="151">
        <v>60423000</v>
      </c>
      <c r="BJ329" s="122"/>
      <c r="BK329" s="122"/>
      <c r="BL329" s="145">
        <f>+BK329+SUM(BY329:CD329)</f>
        <v>0</v>
      </c>
      <c r="BM329" s="145"/>
      <c r="BN329" s="145"/>
      <c r="BO329" s="147">
        <f t="shared" si="413"/>
        <v>0</v>
      </c>
      <c r="BP329" s="126">
        <f t="shared" si="284"/>
        <v>0</v>
      </c>
      <c r="BQ329" s="126">
        <f t="shared" si="285"/>
        <v>0</v>
      </c>
      <c r="BR329" s="126">
        <f t="shared" si="286"/>
        <v>0</v>
      </c>
      <c r="BS329" s="126">
        <f t="shared" si="287"/>
        <v>0</v>
      </c>
      <c r="BT329" s="126">
        <f t="shared" si="288"/>
        <v>0</v>
      </c>
      <c r="BU329" s="126">
        <f t="shared" si="356"/>
        <v>0</v>
      </c>
      <c r="BV329" s="126">
        <f t="shared" si="357"/>
        <v>0</v>
      </c>
      <c r="BW329" s="126">
        <f t="shared" si="358"/>
        <v>0</v>
      </c>
      <c r="BX329" s="126">
        <f t="shared" si="359"/>
        <v>0</v>
      </c>
      <c r="BY329" s="126">
        <f t="shared" si="360"/>
        <v>0</v>
      </c>
      <c r="BZ329" s="126">
        <f t="shared" si="361"/>
        <v>0</v>
      </c>
      <c r="CA329" s="126">
        <f t="shared" si="362"/>
        <v>0</v>
      </c>
      <c r="CB329" s="126">
        <f t="shared" si="363"/>
        <v>0</v>
      </c>
      <c r="CC329" s="126">
        <f t="shared" si="364"/>
        <v>0</v>
      </c>
      <c r="CD329" s="126">
        <f t="shared" si="365"/>
        <v>0</v>
      </c>
      <c r="CE329" s="126">
        <f t="shared" si="366"/>
        <v>0</v>
      </c>
      <c r="CF329" s="126">
        <f t="shared" si="367"/>
        <v>0</v>
      </c>
      <c r="CG329" s="126">
        <f t="shared" si="368"/>
        <v>0</v>
      </c>
      <c r="CH329" s="126">
        <f t="shared" si="369"/>
        <v>0</v>
      </c>
      <c r="CI329" s="126">
        <f t="shared" si="370"/>
        <v>0</v>
      </c>
      <c r="CJ329" s="126">
        <f t="shared" si="371"/>
        <v>0</v>
      </c>
      <c r="CK329" s="126">
        <f t="shared" si="372"/>
        <v>0</v>
      </c>
      <c r="CL329" s="126">
        <f t="shared" si="373"/>
        <v>0</v>
      </c>
      <c r="CM329" s="126">
        <f t="shared" si="374"/>
        <v>0</v>
      </c>
      <c r="CN329" s="126">
        <f t="shared" si="375"/>
        <v>0</v>
      </c>
      <c r="CO329" s="126">
        <f t="shared" si="376"/>
        <v>0</v>
      </c>
      <c r="CP329" s="126">
        <f t="shared" si="377"/>
        <v>0</v>
      </c>
      <c r="CQ329" s="126">
        <f t="shared" si="378"/>
        <v>0</v>
      </c>
      <c r="CR329" s="126">
        <f t="shared" si="379"/>
        <v>0</v>
      </c>
      <c r="CS329" s="126">
        <f t="shared" si="380"/>
        <v>0</v>
      </c>
      <c r="CT329" s="126">
        <f t="shared" si="381"/>
        <v>0</v>
      </c>
      <c r="CU329" s="126">
        <f t="shared" si="382"/>
        <v>0</v>
      </c>
      <c r="CV329" s="126">
        <f t="shared" si="383"/>
        <v>0</v>
      </c>
      <c r="CW329" s="126">
        <f t="shared" si="384"/>
        <v>0</v>
      </c>
      <c r="CX329" s="126">
        <f t="shared" si="385"/>
        <v>0</v>
      </c>
      <c r="CY329" s="126">
        <f t="shared" si="386"/>
        <v>0</v>
      </c>
      <c r="CZ329" s="126">
        <f t="shared" si="387"/>
        <v>0</v>
      </c>
      <c r="DA329" s="126">
        <f t="shared" si="388"/>
        <v>0</v>
      </c>
      <c r="DB329" s="126">
        <f t="shared" si="389"/>
        <v>0</v>
      </c>
      <c r="DC329" s="126">
        <f t="shared" si="390"/>
        <v>0</v>
      </c>
      <c r="DD329" s="126">
        <f t="shared" si="391"/>
        <v>0</v>
      </c>
      <c r="DE329" s="126">
        <f t="shared" si="392"/>
        <v>0</v>
      </c>
      <c r="DF329" s="126">
        <f t="shared" si="393"/>
        <v>0</v>
      </c>
      <c r="DG329" s="126">
        <f t="shared" si="394"/>
        <v>0</v>
      </c>
      <c r="DH329" s="126">
        <f t="shared" si="395"/>
        <v>0</v>
      </c>
      <c r="DI329" s="126">
        <f t="shared" si="396"/>
        <v>0</v>
      </c>
      <c r="DJ329" s="126">
        <f t="shared" si="397"/>
        <v>0</v>
      </c>
      <c r="DK329" s="126">
        <f t="shared" si="398"/>
        <v>0</v>
      </c>
      <c r="DL329" s="126">
        <f t="shared" si="399"/>
        <v>0</v>
      </c>
      <c r="DM329" s="126">
        <f t="shared" si="400"/>
        <v>0</v>
      </c>
      <c r="DN329" s="126">
        <f t="shared" si="401"/>
        <v>0</v>
      </c>
      <c r="DO329" s="126">
        <f t="shared" si="402"/>
        <v>0</v>
      </c>
      <c r="DP329" s="126">
        <f t="shared" si="403"/>
        <v>0</v>
      </c>
      <c r="DQ329" s="126">
        <f t="shared" si="404"/>
        <v>0</v>
      </c>
      <c r="DR329" s="126">
        <f t="shared" si="405"/>
        <v>0</v>
      </c>
      <c r="DS329" s="126">
        <f t="shared" si="406"/>
        <v>0</v>
      </c>
      <c r="DT329" s="126">
        <f t="shared" si="407"/>
        <v>0</v>
      </c>
      <c r="DU329" s="126">
        <f t="shared" si="408"/>
        <v>0</v>
      </c>
      <c r="DV329" s="126">
        <f t="shared" si="409"/>
        <v>0</v>
      </c>
      <c r="DW329" s="126">
        <f t="shared" si="410"/>
        <v>0</v>
      </c>
    </row>
    <row r="330" spans="1:128" customFormat="1" ht="15" customHeight="1" x14ac:dyDescent="0.2">
      <c r="A330" s="163" t="s">
        <v>932</v>
      </c>
      <c r="B330" s="180" t="s">
        <v>592</v>
      </c>
      <c r="C330" s="180"/>
      <c r="D330" s="180" t="s">
        <v>295</v>
      </c>
      <c r="E330" s="180">
        <v>1</v>
      </c>
      <c r="F330" s="179">
        <v>1852</v>
      </c>
      <c r="G330" s="179"/>
      <c r="H330" s="179"/>
      <c r="I330" s="153" t="s">
        <v>928</v>
      </c>
      <c r="J330" s="151" t="s">
        <v>113</v>
      </c>
      <c r="K330" s="151"/>
      <c r="L330" s="151"/>
      <c r="M330" s="151"/>
      <c r="N330" s="151"/>
      <c r="O330" s="151"/>
      <c r="P330" s="151">
        <v>1</v>
      </c>
      <c r="Q330" s="151"/>
      <c r="R330" s="151"/>
      <c r="S330" s="151"/>
      <c r="T330" s="151"/>
      <c r="U330" s="151"/>
      <c r="V330" s="151"/>
      <c r="W330" s="152">
        <v>1</v>
      </c>
      <c r="X330" s="157">
        <v>0</v>
      </c>
      <c r="Y330" s="157">
        <v>0</v>
      </c>
      <c r="Z330" s="157">
        <v>0</v>
      </c>
      <c r="AA330" s="157">
        <v>0</v>
      </c>
      <c r="AB330" s="157">
        <v>0</v>
      </c>
      <c r="AC330" s="157">
        <v>0</v>
      </c>
      <c r="AD330" s="157">
        <v>0</v>
      </c>
      <c r="AE330" s="157">
        <v>0</v>
      </c>
      <c r="AF330" s="157">
        <v>0</v>
      </c>
      <c r="AG330" s="157">
        <v>0</v>
      </c>
      <c r="AH330" s="157">
        <v>0</v>
      </c>
      <c r="AI330" s="157">
        <v>0</v>
      </c>
      <c r="AJ330" s="151">
        <v>1</v>
      </c>
      <c r="AK330" s="151"/>
      <c r="AL330" s="151"/>
      <c r="AM330" s="151"/>
      <c r="AN330" s="151"/>
      <c r="AO330" s="151"/>
      <c r="AP330" s="151"/>
      <c r="AQ330" s="151"/>
      <c r="AR330" s="151"/>
      <c r="AS330" s="152">
        <v>1</v>
      </c>
      <c r="AT330" s="159">
        <v>0</v>
      </c>
      <c r="AU330" s="159">
        <v>0</v>
      </c>
      <c r="AV330" s="159">
        <v>0</v>
      </c>
      <c r="AW330" s="159">
        <v>0</v>
      </c>
      <c r="AX330" s="159">
        <v>0</v>
      </c>
      <c r="AY330" s="159">
        <v>0</v>
      </c>
      <c r="AZ330" s="159">
        <v>0</v>
      </c>
      <c r="BA330" s="159">
        <v>0</v>
      </c>
      <c r="BB330" s="159">
        <v>0</v>
      </c>
      <c r="BC330" s="159">
        <v>0</v>
      </c>
      <c r="BD330" s="160">
        <v>0</v>
      </c>
      <c r="BE330" s="160">
        <v>0</v>
      </c>
      <c r="BF330" s="160">
        <v>0</v>
      </c>
      <c r="BG330" s="160">
        <v>0</v>
      </c>
      <c r="BH330" s="160">
        <v>0</v>
      </c>
      <c r="BI330" s="151">
        <v>70600000</v>
      </c>
      <c r="BJ330" s="122"/>
      <c r="BK330" s="148"/>
      <c r="BL330" s="145">
        <f t="shared" si="411"/>
        <v>0</v>
      </c>
      <c r="BM330" s="145"/>
      <c r="BN330" s="145"/>
      <c r="BO330" s="147">
        <f>IF(-SUM(DS330:DW330)-(BK330+BM330+BN330)&lt;0,0,-SUM(DS330:DW330)-(BK330+BM330+BN330))</f>
        <v>0</v>
      </c>
      <c r="BP330" s="126">
        <f t="shared" si="284"/>
        <v>0</v>
      </c>
      <c r="BQ330" s="126">
        <f t="shared" si="285"/>
        <v>0</v>
      </c>
      <c r="BR330" s="126">
        <f t="shared" si="286"/>
        <v>0</v>
      </c>
      <c r="BS330" s="126">
        <f t="shared" si="287"/>
        <v>0</v>
      </c>
      <c r="BT330" s="126">
        <f t="shared" si="288"/>
        <v>0</v>
      </c>
      <c r="BU330" s="126">
        <f t="shared" si="356"/>
        <v>0</v>
      </c>
      <c r="BV330" s="126">
        <f t="shared" si="357"/>
        <v>0</v>
      </c>
      <c r="BW330" s="126">
        <f t="shared" si="358"/>
        <v>0</v>
      </c>
      <c r="BX330" s="126">
        <f t="shared" si="359"/>
        <v>0</v>
      </c>
      <c r="BY330" s="126">
        <f t="shared" si="360"/>
        <v>0</v>
      </c>
      <c r="BZ330" s="126">
        <f t="shared" si="361"/>
        <v>0</v>
      </c>
      <c r="CA330" s="126">
        <f t="shared" si="362"/>
        <v>0</v>
      </c>
      <c r="CB330" s="126">
        <f t="shared" si="363"/>
        <v>0</v>
      </c>
      <c r="CC330" s="126">
        <f t="shared" si="364"/>
        <v>0</v>
      </c>
      <c r="CD330" s="126">
        <f t="shared" si="365"/>
        <v>0</v>
      </c>
      <c r="CE330" s="126">
        <f t="shared" si="366"/>
        <v>0</v>
      </c>
      <c r="CF330" s="126">
        <f t="shared" si="367"/>
        <v>0</v>
      </c>
      <c r="CG330" s="126">
        <f t="shared" si="368"/>
        <v>0</v>
      </c>
      <c r="CH330" s="126">
        <f t="shared" si="369"/>
        <v>0</v>
      </c>
      <c r="CI330" s="126">
        <f t="shared" si="370"/>
        <v>0</v>
      </c>
      <c r="CJ330" s="126">
        <f t="shared" si="371"/>
        <v>0</v>
      </c>
      <c r="CK330" s="126">
        <f t="shared" si="372"/>
        <v>0</v>
      </c>
      <c r="CL330" s="126">
        <f t="shared" si="373"/>
        <v>0</v>
      </c>
      <c r="CM330" s="126">
        <f t="shared" si="374"/>
        <v>0</v>
      </c>
      <c r="CN330" s="126">
        <f t="shared" si="375"/>
        <v>0</v>
      </c>
      <c r="CO330" s="126">
        <f t="shared" si="376"/>
        <v>0</v>
      </c>
      <c r="CP330" s="126">
        <f t="shared" si="377"/>
        <v>0</v>
      </c>
      <c r="CQ330" s="126">
        <f t="shared" si="378"/>
        <v>0</v>
      </c>
      <c r="CR330" s="126">
        <f t="shared" si="379"/>
        <v>0</v>
      </c>
      <c r="CS330" s="126">
        <f t="shared" si="380"/>
        <v>0</v>
      </c>
      <c r="CT330" s="126">
        <f t="shared" si="381"/>
        <v>0</v>
      </c>
      <c r="CU330" s="126">
        <f t="shared" si="382"/>
        <v>0</v>
      </c>
      <c r="CV330" s="126">
        <f t="shared" si="383"/>
        <v>0</v>
      </c>
      <c r="CW330" s="126">
        <f t="shared" si="384"/>
        <v>0</v>
      </c>
      <c r="CX330" s="126">
        <f t="shared" si="385"/>
        <v>0</v>
      </c>
      <c r="CY330" s="126">
        <f t="shared" si="386"/>
        <v>0</v>
      </c>
      <c r="CZ330" s="126">
        <f t="shared" si="387"/>
        <v>0</v>
      </c>
      <c r="DA330" s="126">
        <f t="shared" si="388"/>
        <v>0</v>
      </c>
      <c r="DB330" s="126">
        <f t="shared" si="389"/>
        <v>0</v>
      </c>
      <c r="DC330" s="126">
        <f t="shared" si="390"/>
        <v>0</v>
      </c>
      <c r="DD330" s="126">
        <f t="shared" si="391"/>
        <v>0</v>
      </c>
      <c r="DE330" s="126">
        <f t="shared" si="392"/>
        <v>0</v>
      </c>
      <c r="DF330" s="126">
        <f t="shared" si="393"/>
        <v>0</v>
      </c>
      <c r="DG330" s="126">
        <f t="shared" si="394"/>
        <v>0</v>
      </c>
      <c r="DH330" s="126">
        <f t="shared" si="395"/>
        <v>0</v>
      </c>
      <c r="DI330" s="126">
        <f t="shared" si="396"/>
        <v>0</v>
      </c>
      <c r="DJ330" s="126">
        <f t="shared" si="397"/>
        <v>0</v>
      </c>
      <c r="DK330" s="126">
        <f t="shared" si="398"/>
        <v>0</v>
      </c>
      <c r="DL330" s="126">
        <f t="shared" si="399"/>
        <v>0</v>
      </c>
      <c r="DM330" s="126">
        <f t="shared" si="400"/>
        <v>0</v>
      </c>
      <c r="DN330" s="126">
        <f t="shared" si="401"/>
        <v>0</v>
      </c>
      <c r="DO330" s="126">
        <f t="shared" si="402"/>
        <v>0</v>
      </c>
      <c r="DP330" s="126">
        <f t="shared" si="403"/>
        <v>0</v>
      </c>
      <c r="DQ330" s="126">
        <f t="shared" si="404"/>
        <v>0</v>
      </c>
      <c r="DR330" s="126">
        <f t="shared" si="405"/>
        <v>0</v>
      </c>
      <c r="DS330" s="126">
        <f t="shared" si="406"/>
        <v>0</v>
      </c>
      <c r="DT330" s="126">
        <f t="shared" si="407"/>
        <v>0</v>
      </c>
      <c r="DU330" s="126">
        <f t="shared" si="408"/>
        <v>0</v>
      </c>
      <c r="DV330" s="126">
        <f t="shared" si="409"/>
        <v>0</v>
      </c>
      <c r="DW330" s="126">
        <f t="shared" si="410"/>
        <v>0</v>
      </c>
      <c r="DX330" s="119"/>
    </row>
    <row r="331" spans="1:128" customFormat="1" ht="15" customHeight="1" x14ac:dyDescent="0.2">
      <c r="A331" s="163" t="s">
        <v>933</v>
      </c>
      <c r="B331" s="180" t="s">
        <v>416</v>
      </c>
      <c r="C331" s="180" t="s">
        <v>461</v>
      </c>
      <c r="D331" s="180" t="s">
        <v>265</v>
      </c>
      <c r="E331" s="180">
        <v>1</v>
      </c>
      <c r="F331" s="164">
        <v>17880</v>
      </c>
      <c r="G331" s="179"/>
      <c r="H331" s="179"/>
      <c r="I331" s="153" t="s">
        <v>928</v>
      </c>
      <c r="J331" s="151" t="s">
        <v>65</v>
      </c>
      <c r="K331" s="151">
        <v>8.3333333333333329E-2</v>
      </c>
      <c r="L331" s="151">
        <v>8.3333333333333329E-2</v>
      </c>
      <c r="M331" s="151">
        <v>8.3333333333333329E-2</v>
      </c>
      <c r="N331" s="151">
        <v>8.3333333333333329E-2</v>
      </c>
      <c r="O331" s="151">
        <v>8.3333333333333329E-2</v>
      </c>
      <c r="P331" s="151">
        <v>8.3333333333333329E-2</v>
      </c>
      <c r="Q331" s="151">
        <v>8.3333333333333329E-2</v>
      </c>
      <c r="R331" s="151">
        <v>8.3333333333333329E-2</v>
      </c>
      <c r="S331" s="151">
        <v>8.3333333333333329E-2</v>
      </c>
      <c r="T331" s="151">
        <v>8.3333333333333329E-2</v>
      </c>
      <c r="U331" s="151">
        <v>8.3333333333333329E-2</v>
      </c>
      <c r="V331" s="151">
        <v>8.3333333333333329E-2</v>
      </c>
      <c r="W331" s="152">
        <v>1</v>
      </c>
      <c r="X331" s="157">
        <v>0</v>
      </c>
      <c r="Y331" s="157">
        <v>0</v>
      </c>
      <c r="Z331" s="157">
        <v>0</v>
      </c>
      <c r="AA331" s="157">
        <v>0</v>
      </c>
      <c r="AB331" s="157">
        <v>0</v>
      </c>
      <c r="AC331" s="157">
        <v>0</v>
      </c>
      <c r="AD331" s="157">
        <v>0</v>
      </c>
      <c r="AE331" s="157">
        <v>0</v>
      </c>
      <c r="AF331" s="157">
        <v>0</v>
      </c>
      <c r="AG331" s="157">
        <v>0</v>
      </c>
      <c r="AH331" s="157">
        <v>0</v>
      </c>
      <c r="AI331" s="157">
        <v>0</v>
      </c>
      <c r="AJ331" s="151"/>
      <c r="AK331" s="151">
        <v>1</v>
      </c>
      <c r="AL331" s="151"/>
      <c r="AM331" s="151"/>
      <c r="AN331" s="151"/>
      <c r="AO331" s="151"/>
      <c r="AP331" s="151"/>
      <c r="AQ331" s="151"/>
      <c r="AR331" s="151"/>
      <c r="AS331" s="152">
        <v>1</v>
      </c>
      <c r="AT331" s="159">
        <v>0</v>
      </c>
      <c r="AU331" s="159">
        <v>0</v>
      </c>
      <c r="AV331" s="159">
        <v>0</v>
      </c>
      <c r="AW331" s="159">
        <v>0</v>
      </c>
      <c r="AX331" s="159">
        <v>0</v>
      </c>
      <c r="AY331" s="159">
        <v>0</v>
      </c>
      <c r="AZ331" s="159">
        <v>0</v>
      </c>
      <c r="BA331" s="159">
        <v>0</v>
      </c>
      <c r="BB331" s="159">
        <v>0</v>
      </c>
      <c r="BC331" s="159">
        <v>0</v>
      </c>
      <c r="BD331" s="160">
        <v>0</v>
      </c>
      <c r="BE331" s="160">
        <v>0</v>
      </c>
      <c r="BF331" s="160">
        <v>0</v>
      </c>
      <c r="BG331" s="160">
        <v>0</v>
      </c>
      <c r="BH331" s="160">
        <v>0</v>
      </c>
      <c r="BI331" s="151">
        <v>60423000</v>
      </c>
      <c r="BJ331" s="122" t="s">
        <v>859</v>
      </c>
      <c r="BK331" s="122">
        <f>+IF('FEUILLE 1'!$BJ331="",SUMIFS('FEUILLE 2'!$P:$P,'FEUILLE 2'!$C:$C,"FAC",'FEUILLE 2'!$K:$K,'FEUILLE 1'!$J331),SUMIFS('FEUILLE 2'!$P:$P,'FEUILLE 2'!$C:$C,"FAC",'FEUILLE 2'!$K:$K,'FEUILLE 1'!$J331,'FEUILLE 2'!$B:$B,'FEUILLE 1'!$BJ331))</f>
        <v>0</v>
      </c>
      <c r="BL331" s="145">
        <f>+BK331+SUM(BY331:CD331)</f>
        <v>0</v>
      </c>
      <c r="BM331" s="145"/>
      <c r="BN331" s="145"/>
      <c r="BO331" s="147">
        <f>IF(-SUM(BZ331:CD331)-(BK331+BM331+BN331)&lt;0,0,-SUM(BZ331:CD331)-(BK331+BM331+BN331))</f>
        <v>0</v>
      </c>
      <c r="BP331" s="126">
        <f t="shared" si="284"/>
        <v>0</v>
      </c>
      <c r="BQ331" s="126">
        <f t="shared" si="285"/>
        <v>0</v>
      </c>
      <c r="BR331" s="126">
        <f t="shared" si="286"/>
        <v>0</v>
      </c>
      <c r="BS331" s="126">
        <f t="shared" si="287"/>
        <v>0</v>
      </c>
      <c r="BT331" s="126">
        <f t="shared" si="288"/>
        <v>0</v>
      </c>
      <c r="BU331" s="126">
        <f t="shared" si="356"/>
        <v>0</v>
      </c>
      <c r="BV331" s="126">
        <f t="shared" si="357"/>
        <v>0</v>
      </c>
      <c r="BW331" s="126">
        <f t="shared" si="358"/>
        <v>0</v>
      </c>
      <c r="BX331" s="126">
        <f t="shared" si="359"/>
        <v>0</v>
      </c>
      <c r="BY331" s="126">
        <f t="shared" si="360"/>
        <v>0</v>
      </c>
      <c r="BZ331" s="126">
        <f t="shared" si="361"/>
        <v>0</v>
      </c>
      <c r="CA331" s="126">
        <f t="shared" si="362"/>
        <v>0</v>
      </c>
      <c r="CB331" s="126">
        <f t="shared" si="363"/>
        <v>0</v>
      </c>
      <c r="CC331" s="126">
        <f t="shared" si="364"/>
        <v>0</v>
      </c>
      <c r="CD331" s="126">
        <f t="shared" si="365"/>
        <v>0</v>
      </c>
      <c r="CE331" s="126">
        <f t="shared" si="366"/>
        <v>0</v>
      </c>
      <c r="CF331" s="126">
        <f t="shared" si="367"/>
        <v>0</v>
      </c>
      <c r="CG331" s="126">
        <f t="shared" si="368"/>
        <v>0</v>
      </c>
      <c r="CH331" s="126">
        <f t="shared" si="369"/>
        <v>0</v>
      </c>
      <c r="CI331" s="126">
        <f t="shared" si="370"/>
        <v>0</v>
      </c>
      <c r="CJ331" s="126">
        <f t="shared" si="371"/>
        <v>0</v>
      </c>
      <c r="CK331" s="126">
        <f t="shared" si="372"/>
        <v>0</v>
      </c>
      <c r="CL331" s="126">
        <f t="shared" si="373"/>
        <v>0</v>
      </c>
      <c r="CM331" s="126">
        <f t="shared" si="374"/>
        <v>0</v>
      </c>
      <c r="CN331" s="126">
        <f t="shared" si="375"/>
        <v>0</v>
      </c>
      <c r="CO331" s="126">
        <f t="shared" si="376"/>
        <v>0</v>
      </c>
      <c r="CP331" s="126">
        <f t="shared" si="377"/>
        <v>0</v>
      </c>
      <c r="CQ331" s="126">
        <f t="shared" si="378"/>
        <v>0</v>
      </c>
      <c r="CR331" s="126">
        <f t="shared" si="379"/>
        <v>0</v>
      </c>
      <c r="CS331" s="126">
        <f t="shared" si="380"/>
        <v>0</v>
      </c>
      <c r="CT331" s="126">
        <f t="shared" si="381"/>
        <v>0</v>
      </c>
      <c r="CU331" s="126">
        <f t="shared" si="382"/>
        <v>0</v>
      </c>
      <c r="CV331" s="126">
        <f t="shared" si="383"/>
        <v>0</v>
      </c>
      <c r="CW331" s="126">
        <f t="shared" si="384"/>
        <v>0</v>
      </c>
      <c r="CX331" s="126">
        <f t="shared" si="385"/>
        <v>0</v>
      </c>
      <c r="CY331" s="126">
        <f t="shared" si="386"/>
        <v>0</v>
      </c>
      <c r="CZ331" s="126">
        <f t="shared" si="387"/>
        <v>0</v>
      </c>
      <c r="DA331" s="126">
        <f t="shared" si="388"/>
        <v>0</v>
      </c>
      <c r="DB331" s="126">
        <f t="shared" si="389"/>
        <v>0</v>
      </c>
      <c r="DC331" s="126">
        <f t="shared" si="390"/>
        <v>0</v>
      </c>
      <c r="DD331" s="126">
        <f t="shared" si="391"/>
        <v>0</v>
      </c>
      <c r="DE331" s="126">
        <f t="shared" si="392"/>
        <v>0</v>
      </c>
      <c r="DF331" s="126">
        <f t="shared" si="393"/>
        <v>0</v>
      </c>
      <c r="DG331" s="126">
        <f t="shared" si="394"/>
        <v>0</v>
      </c>
      <c r="DH331" s="126">
        <f t="shared" si="395"/>
        <v>0</v>
      </c>
      <c r="DI331" s="126">
        <f t="shared" si="396"/>
        <v>0</v>
      </c>
      <c r="DJ331" s="126">
        <f t="shared" si="397"/>
        <v>0</v>
      </c>
      <c r="DK331" s="126">
        <f t="shared" si="398"/>
        <v>0</v>
      </c>
      <c r="DL331" s="126">
        <f t="shared" si="399"/>
        <v>0</v>
      </c>
      <c r="DM331" s="126">
        <f t="shared" si="400"/>
        <v>0</v>
      </c>
      <c r="DN331" s="126">
        <f t="shared" si="401"/>
        <v>0</v>
      </c>
      <c r="DO331" s="126">
        <f t="shared" si="402"/>
        <v>0</v>
      </c>
      <c r="DP331" s="126">
        <f t="shared" si="403"/>
        <v>0</v>
      </c>
      <c r="DQ331" s="126">
        <f t="shared" si="404"/>
        <v>0</v>
      </c>
      <c r="DR331" s="126">
        <f t="shared" si="405"/>
        <v>0</v>
      </c>
      <c r="DS331" s="126">
        <f t="shared" si="406"/>
        <v>0</v>
      </c>
      <c r="DT331" s="126">
        <f t="shared" si="407"/>
        <v>0</v>
      </c>
      <c r="DU331" s="126">
        <f t="shared" si="408"/>
        <v>0</v>
      </c>
      <c r="DV331" s="126">
        <f t="shared" si="409"/>
        <v>0</v>
      </c>
      <c r="DW331" s="126">
        <f t="shared" si="410"/>
        <v>0</v>
      </c>
    </row>
    <row r="332" spans="1:128" customFormat="1" ht="15" customHeight="1" x14ac:dyDescent="0.2">
      <c r="A332" s="163" t="s">
        <v>460</v>
      </c>
      <c r="B332" s="180" t="s">
        <v>592</v>
      </c>
      <c r="C332" s="180" t="s">
        <v>461</v>
      </c>
      <c r="D332" s="180" t="s">
        <v>265</v>
      </c>
      <c r="E332" s="180">
        <v>12</v>
      </c>
      <c r="F332" s="164">
        <v>1862.5</v>
      </c>
      <c r="G332" s="179"/>
      <c r="H332" s="179"/>
      <c r="I332" s="153" t="s">
        <v>928</v>
      </c>
      <c r="J332" s="151" t="s">
        <v>65</v>
      </c>
      <c r="K332" s="151">
        <v>8.3333333333333329E-2</v>
      </c>
      <c r="L332" s="151">
        <v>8.3333333333333329E-2</v>
      </c>
      <c r="M332" s="151">
        <v>8.3333333333333329E-2</v>
      </c>
      <c r="N332" s="151">
        <v>8.3333333333333329E-2</v>
      </c>
      <c r="O332" s="151">
        <v>8.3333333333333329E-2</v>
      </c>
      <c r="P332" s="151">
        <v>8.3333333333333329E-2</v>
      </c>
      <c r="Q332" s="151">
        <v>8.3333333333333329E-2</v>
      </c>
      <c r="R332" s="151">
        <v>8.3333333333333329E-2</v>
      </c>
      <c r="S332" s="151">
        <v>8.3333333333333329E-2</v>
      </c>
      <c r="T332" s="151">
        <v>8.3333333333333329E-2</v>
      </c>
      <c r="U332" s="151">
        <v>8.3333333333333329E-2</v>
      </c>
      <c r="V332" s="151">
        <v>8.3333333333333329E-2</v>
      </c>
      <c r="W332" s="152">
        <v>1</v>
      </c>
      <c r="X332" s="157">
        <v>0</v>
      </c>
      <c r="Y332" s="157">
        <v>0</v>
      </c>
      <c r="Z332" s="157">
        <v>0</v>
      </c>
      <c r="AA332" s="157">
        <v>0</v>
      </c>
      <c r="AB332" s="157">
        <v>0</v>
      </c>
      <c r="AC332" s="157">
        <v>0</v>
      </c>
      <c r="AD332" s="157">
        <v>0</v>
      </c>
      <c r="AE332" s="157">
        <v>0</v>
      </c>
      <c r="AF332" s="157">
        <v>0</v>
      </c>
      <c r="AG332" s="157">
        <v>0</v>
      </c>
      <c r="AH332" s="157">
        <v>0</v>
      </c>
      <c r="AI332" s="157">
        <v>0</v>
      </c>
      <c r="AJ332" s="151"/>
      <c r="AK332" s="151">
        <v>1</v>
      </c>
      <c r="AL332" s="151"/>
      <c r="AM332" s="151"/>
      <c r="AN332" s="151"/>
      <c r="AO332" s="151"/>
      <c r="AP332" s="151"/>
      <c r="AQ332" s="151"/>
      <c r="AR332" s="151"/>
      <c r="AS332" s="152">
        <v>1</v>
      </c>
      <c r="AT332" s="159">
        <v>0</v>
      </c>
      <c r="AU332" s="159">
        <v>0</v>
      </c>
      <c r="AV332" s="159">
        <v>0</v>
      </c>
      <c r="AW332" s="159">
        <v>0</v>
      </c>
      <c r="AX332" s="159">
        <v>0</v>
      </c>
      <c r="AY332" s="159">
        <v>0</v>
      </c>
      <c r="AZ332" s="159">
        <v>0</v>
      </c>
      <c r="BA332" s="159">
        <v>0</v>
      </c>
      <c r="BB332" s="159">
        <v>0</v>
      </c>
      <c r="BC332" s="159">
        <v>0</v>
      </c>
      <c r="BD332" s="160">
        <v>0</v>
      </c>
      <c r="BE332" s="160">
        <v>0</v>
      </c>
      <c r="BF332" s="160">
        <v>0</v>
      </c>
      <c r="BG332" s="160">
        <v>0</v>
      </c>
      <c r="BH332" s="160">
        <v>0</v>
      </c>
      <c r="BI332" s="151">
        <v>70600000</v>
      </c>
      <c r="BJ332" s="122" t="s">
        <v>859</v>
      </c>
      <c r="BK332" s="122"/>
      <c r="BL332" s="145">
        <f t="shared" si="411"/>
        <v>0</v>
      </c>
      <c r="BM332" s="145"/>
      <c r="BN332" s="145"/>
      <c r="BO332" s="145">
        <f t="shared" si="354"/>
        <v>0</v>
      </c>
      <c r="BP332" s="126">
        <f t="shared" si="284"/>
        <v>0</v>
      </c>
      <c r="BQ332" s="126">
        <f t="shared" si="285"/>
        <v>0</v>
      </c>
      <c r="BR332" s="126">
        <f t="shared" si="286"/>
        <v>0</v>
      </c>
      <c r="BS332" s="126">
        <f t="shared" si="287"/>
        <v>0</v>
      </c>
      <c r="BT332" s="126">
        <f t="shared" si="288"/>
        <v>0</v>
      </c>
      <c r="BU332" s="126">
        <f t="shared" si="356"/>
        <v>0</v>
      </c>
      <c r="BV332" s="126">
        <f t="shared" si="357"/>
        <v>0</v>
      </c>
      <c r="BW332" s="126">
        <f t="shared" si="358"/>
        <v>0</v>
      </c>
      <c r="BX332" s="126">
        <f t="shared" si="359"/>
        <v>0</v>
      </c>
      <c r="BY332" s="126">
        <f t="shared" si="360"/>
        <v>0</v>
      </c>
      <c r="BZ332" s="126">
        <f t="shared" si="361"/>
        <v>0</v>
      </c>
      <c r="CA332" s="126">
        <f t="shared" si="362"/>
        <v>0</v>
      </c>
      <c r="CB332" s="126">
        <f t="shared" si="363"/>
        <v>0</v>
      </c>
      <c r="CC332" s="126">
        <f t="shared" si="364"/>
        <v>0</v>
      </c>
      <c r="CD332" s="126">
        <f t="shared" si="365"/>
        <v>0</v>
      </c>
      <c r="CE332" s="126">
        <f t="shared" si="366"/>
        <v>0</v>
      </c>
      <c r="CF332" s="126">
        <f t="shared" si="367"/>
        <v>0</v>
      </c>
      <c r="CG332" s="126">
        <f t="shared" si="368"/>
        <v>0</v>
      </c>
      <c r="CH332" s="126">
        <f t="shared" si="369"/>
        <v>0</v>
      </c>
      <c r="CI332" s="126">
        <f t="shared" si="370"/>
        <v>0</v>
      </c>
      <c r="CJ332" s="126">
        <f t="shared" si="371"/>
        <v>0</v>
      </c>
      <c r="CK332" s="126">
        <f t="shared" si="372"/>
        <v>0</v>
      </c>
      <c r="CL332" s="126">
        <f t="shared" si="373"/>
        <v>0</v>
      </c>
      <c r="CM332" s="126">
        <f t="shared" si="374"/>
        <v>0</v>
      </c>
      <c r="CN332" s="126">
        <f t="shared" si="375"/>
        <v>0</v>
      </c>
      <c r="CO332" s="126">
        <f t="shared" si="376"/>
        <v>0</v>
      </c>
      <c r="CP332" s="126">
        <f t="shared" si="377"/>
        <v>0</v>
      </c>
      <c r="CQ332" s="126">
        <f t="shared" si="378"/>
        <v>0</v>
      </c>
      <c r="CR332" s="126">
        <f t="shared" si="379"/>
        <v>0</v>
      </c>
      <c r="CS332" s="126">
        <f t="shared" si="380"/>
        <v>0</v>
      </c>
      <c r="CT332" s="126">
        <f t="shared" si="381"/>
        <v>0</v>
      </c>
      <c r="CU332" s="126">
        <f t="shared" si="382"/>
        <v>0</v>
      </c>
      <c r="CV332" s="126">
        <f t="shared" si="383"/>
        <v>0</v>
      </c>
      <c r="CW332" s="126">
        <f t="shared" si="384"/>
        <v>0</v>
      </c>
      <c r="CX332" s="126">
        <f t="shared" si="385"/>
        <v>0</v>
      </c>
      <c r="CY332" s="126">
        <f t="shared" si="386"/>
        <v>0</v>
      </c>
      <c r="CZ332" s="126">
        <f t="shared" si="387"/>
        <v>0</v>
      </c>
      <c r="DA332" s="126">
        <f t="shared" si="388"/>
        <v>0</v>
      </c>
      <c r="DB332" s="126">
        <f t="shared" si="389"/>
        <v>0</v>
      </c>
      <c r="DC332" s="126">
        <f t="shared" si="390"/>
        <v>0</v>
      </c>
      <c r="DD332" s="126">
        <f t="shared" si="391"/>
        <v>0</v>
      </c>
      <c r="DE332" s="126">
        <f t="shared" si="392"/>
        <v>0</v>
      </c>
      <c r="DF332" s="126">
        <f t="shared" si="393"/>
        <v>0</v>
      </c>
      <c r="DG332" s="126">
        <f t="shared" si="394"/>
        <v>0</v>
      </c>
      <c r="DH332" s="126">
        <f t="shared" si="395"/>
        <v>0</v>
      </c>
      <c r="DI332" s="126">
        <f t="shared" si="396"/>
        <v>0</v>
      </c>
      <c r="DJ332" s="126">
        <f t="shared" si="397"/>
        <v>0</v>
      </c>
      <c r="DK332" s="126">
        <f t="shared" si="398"/>
        <v>0</v>
      </c>
      <c r="DL332" s="126">
        <f t="shared" si="399"/>
        <v>0</v>
      </c>
      <c r="DM332" s="126">
        <f t="shared" si="400"/>
        <v>0</v>
      </c>
      <c r="DN332" s="126">
        <f t="shared" si="401"/>
        <v>0</v>
      </c>
      <c r="DO332" s="126">
        <f t="shared" si="402"/>
        <v>0</v>
      </c>
      <c r="DP332" s="126">
        <f t="shared" si="403"/>
        <v>0</v>
      </c>
      <c r="DQ332" s="126">
        <f t="shared" si="404"/>
        <v>0</v>
      </c>
      <c r="DR332" s="126">
        <f t="shared" si="405"/>
        <v>0</v>
      </c>
      <c r="DS332" s="126">
        <f t="shared" si="406"/>
        <v>0</v>
      </c>
      <c r="DT332" s="126">
        <f t="shared" si="407"/>
        <v>0</v>
      </c>
      <c r="DU332" s="126">
        <f t="shared" si="408"/>
        <v>0</v>
      </c>
      <c r="DV332" s="126">
        <f t="shared" si="409"/>
        <v>0</v>
      </c>
      <c r="DW332" s="126">
        <f t="shared" si="410"/>
        <v>0</v>
      </c>
    </row>
    <row r="333" spans="1:128" customFormat="1" ht="15" customHeight="1" x14ac:dyDescent="0.2">
      <c r="A333" s="180" t="s">
        <v>934</v>
      </c>
      <c r="B333" s="180" t="s">
        <v>592</v>
      </c>
      <c r="C333" s="180"/>
      <c r="D333" s="180" t="s">
        <v>265</v>
      </c>
      <c r="E333" s="180">
        <v>1</v>
      </c>
      <c r="F333" s="179">
        <v>8670</v>
      </c>
      <c r="G333" s="179"/>
      <c r="H333" s="179"/>
      <c r="I333" s="151"/>
      <c r="J333" s="151"/>
      <c r="K333" s="151"/>
      <c r="L333" s="151"/>
      <c r="M333" s="151"/>
      <c r="N333" s="151"/>
      <c r="O333" s="151"/>
      <c r="P333" s="151"/>
      <c r="Q333" s="151">
        <v>1</v>
      </c>
      <c r="R333" s="151"/>
      <c r="S333" s="151"/>
      <c r="T333" s="151"/>
      <c r="U333" s="151"/>
      <c r="V333" s="151"/>
      <c r="W333" s="151"/>
      <c r="X333" s="157">
        <v>0</v>
      </c>
      <c r="Y333" s="157">
        <v>0</v>
      </c>
      <c r="Z333" s="157">
        <v>0</v>
      </c>
      <c r="AA333" s="157">
        <v>0</v>
      </c>
      <c r="AB333" s="157">
        <v>0</v>
      </c>
      <c r="AC333" s="157">
        <v>0</v>
      </c>
      <c r="AD333" s="157">
        <v>0</v>
      </c>
      <c r="AE333" s="157">
        <v>0</v>
      </c>
      <c r="AF333" s="157">
        <v>0</v>
      </c>
      <c r="AG333" s="157">
        <v>0</v>
      </c>
      <c r="AH333" s="157">
        <v>0</v>
      </c>
      <c r="AI333" s="157">
        <v>0</v>
      </c>
      <c r="AJ333" s="151"/>
      <c r="AK333" s="151"/>
      <c r="AL333" s="151"/>
      <c r="AM333" s="151">
        <v>1</v>
      </c>
      <c r="AN333" s="151"/>
      <c r="AO333" s="151"/>
      <c r="AP333" s="151"/>
      <c r="AQ333" s="151"/>
      <c r="AR333" s="151"/>
      <c r="AS333" s="152">
        <v>1</v>
      </c>
      <c r="AT333" s="159">
        <v>0</v>
      </c>
      <c r="AU333" s="159">
        <v>0</v>
      </c>
      <c r="AV333" s="159">
        <v>0</v>
      </c>
      <c r="AW333" s="159">
        <v>0</v>
      </c>
      <c r="AX333" s="159">
        <v>0</v>
      </c>
      <c r="AY333" s="159">
        <v>0</v>
      </c>
      <c r="AZ333" s="159">
        <v>0</v>
      </c>
      <c r="BA333" s="159">
        <v>0</v>
      </c>
      <c r="BB333" s="159">
        <v>0</v>
      </c>
      <c r="BC333" s="159">
        <v>0</v>
      </c>
      <c r="BD333" s="160">
        <v>0</v>
      </c>
      <c r="BE333" s="160">
        <v>0</v>
      </c>
      <c r="BF333" s="160">
        <v>0</v>
      </c>
      <c r="BG333" s="160">
        <v>0</v>
      </c>
      <c r="BH333" s="160">
        <v>0</v>
      </c>
      <c r="BI333" s="151">
        <v>70600000</v>
      </c>
      <c r="BJ333" s="122" t="s">
        <v>860</v>
      </c>
      <c r="BK333" s="122"/>
      <c r="BL333" s="145">
        <f t="shared" si="411"/>
        <v>0</v>
      </c>
      <c r="BM333" s="145"/>
      <c r="BN333" s="145"/>
      <c r="BO333" s="145">
        <f t="shared" si="354"/>
        <v>0</v>
      </c>
      <c r="BP333" s="126">
        <f t="shared" si="284"/>
        <v>0</v>
      </c>
      <c r="BQ333" s="126">
        <f t="shared" si="285"/>
        <v>0</v>
      </c>
      <c r="BR333" s="126">
        <f t="shared" si="286"/>
        <v>0</v>
      </c>
      <c r="BS333" s="126">
        <f t="shared" si="287"/>
        <v>0</v>
      </c>
      <c r="BT333" s="126">
        <f t="shared" si="288"/>
        <v>0</v>
      </c>
      <c r="BU333" s="126">
        <f t="shared" si="356"/>
        <v>0</v>
      </c>
      <c r="BV333" s="126">
        <f t="shared" si="357"/>
        <v>0</v>
      </c>
      <c r="BW333" s="126">
        <f t="shared" si="358"/>
        <v>0</v>
      </c>
      <c r="BX333" s="126">
        <f t="shared" si="359"/>
        <v>0</v>
      </c>
      <c r="BY333" s="126">
        <f t="shared" si="360"/>
        <v>0</v>
      </c>
      <c r="BZ333" s="126">
        <f t="shared" si="361"/>
        <v>0</v>
      </c>
      <c r="CA333" s="126">
        <f t="shared" si="362"/>
        <v>0</v>
      </c>
      <c r="CB333" s="126">
        <f t="shared" si="363"/>
        <v>0</v>
      </c>
      <c r="CC333" s="126">
        <f t="shared" si="364"/>
        <v>0</v>
      </c>
      <c r="CD333" s="126">
        <f t="shared" si="365"/>
        <v>0</v>
      </c>
      <c r="CE333" s="126">
        <f t="shared" si="366"/>
        <v>0</v>
      </c>
      <c r="CF333" s="126">
        <f t="shared" si="367"/>
        <v>0</v>
      </c>
      <c r="CG333" s="126">
        <f t="shared" si="368"/>
        <v>0</v>
      </c>
      <c r="CH333" s="126">
        <f t="shared" si="369"/>
        <v>0</v>
      </c>
      <c r="CI333" s="126">
        <f t="shared" si="370"/>
        <v>0</v>
      </c>
      <c r="CJ333" s="126">
        <f t="shared" si="371"/>
        <v>0</v>
      </c>
      <c r="CK333" s="126">
        <f t="shared" si="372"/>
        <v>0</v>
      </c>
      <c r="CL333" s="126">
        <f t="shared" si="373"/>
        <v>0</v>
      </c>
      <c r="CM333" s="126">
        <f t="shared" si="374"/>
        <v>0</v>
      </c>
      <c r="CN333" s="126">
        <f t="shared" si="375"/>
        <v>0</v>
      </c>
      <c r="CO333" s="126">
        <f t="shared" si="376"/>
        <v>0</v>
      </c>
      <c r="CP333" s="126">
        <f t="shared" si="377"/>
        <v>0</v>
      </c>
      <c r="CQ333" s="126">
        <f t="shared" si="378"/>
        <v>0</v>
      </c>
      <c r="CR333" s="126">
        <f t="shared" si="379"/>
        <v>0</v>
      </c>
      <c r="CS333" s="126">
        <f t="shared" si="380"/>
        <v>0</v>
      </c>
      <c r="CT333" s="126">
        <f t="shared" si="381"/>
        <v>0</v>
      </c>
      <c r="CU333" s="126">
        <f t="shared" si="382"/>
        <v>0</v>
      </c>
      <c r="CV333" s="126">
        <f t="shared" si="383"/>
        <v>0</v>
      </c>
      <c r="CW333" s="126">
        <f t="shared" si="384"/>
        <v>0</v>
      </c>
      <c r="CX333" s="126">
        <f t="shared" si="385"/>
        <v>0</v>
      </c>
      <c r="CY333" s="126">
        <f t="shared" si="386"/>
        <v>0</v>
      </c>
      <c r="CZ333" s="126">
        <f t="shared" si="387"/>
        <v>0</v>
      </c>
      <c r="DA333" s="126">
        <f t="shared" si="388"/>
        <v>0</v>
      </c>
      <c r="DB333" s="126">
        <f t="shared" si="389"/>
        <v>0</v>
      </c>
      <c r="DC333" s="126">
        <f t="shared" si="390"/>
        <v>0</v>
      </c>
      <c r="DD333" s="126">
        <f t="shared" si="391"/>
        <v>0</v>
      </c>
      <c r="DE333" s="126">
        <f t="shared" si="392"/>
        <v>0</v>
      </c>
      <c r="DF333" s="126">
        <f t="shared" si="393"/>
        <v>0</v>
      </c>
      <c r="DG333" s="126">
        <f t="shared" si="394"/>
        <v>0</v>
      </c>
      <c r="DH333" s="126">
        <f t="shared" si="395"/>
        <v>0</v>
      </c>
      <c r="DI333" s="126">
        <f t="shared" si="396"/>
        <v>0</v>
      </c>
      <c r="DJ333" s="126">
        <f t="shared" si="397"/>
        <v>0</v>
      </c>
      <c r="DK333" s="126">
        <f t="shared" si="398"/>
        <v>0</v>
      </c>
      <c r="DL333" s="126">
        <f t="shared" si="399"/>
        <v>0</v>
      </c>
      <c r="DM333" s="126">
        <f t="shared" si="400"/>
        <v>0</v>
      </c>
      <c r="DN333" s="126">
        <f t="shared" si="401"/>
        <v>0</v>
      </c>
      <c r="DO333" s="126">
        <f t="shared" si="402"/>
        <v>0</v>
      </c>
      <c r="DP333" s="126">
        <f t="shared" si="403"/>
        <v>0</v>
      </c>
      <c r="DQ333" s="126">
        <f t="shared" si="404"/>
        <v>0</v>
      </c>
      <c r="DR333" s="126">
        <f t="shared" si="405"/>
        <v>0</v>
      </c>
      <c r="DS333" s="126">
        <f t="shared" si="406"/>
        <v>0</v>
      </c>
      <c r="DT333" s="126">
        <f t="shared" si="407"/>
        <v>0</v>
      </c>
      <c r="DU333" s="126">
        <f t="shared" si="408"/>
        <v>0</v>
      </c>
      <c r="DV333" s="126">
        <f t="shared" si="409"/>
        <v>0</v>
      </c>
      <c r="DW333" s="126">
        <f t="shared" si="410"/>
        <v>0</v>
      </c>
    </row>
    <row r="334" spans="1:128" customFormat="1" ht="15" customHeight="1" x14ac:dyDescent="0.2">
      <c r="A334" s="180" t="s">
        <v>935</v>
      </c>
      <c r="B334" s="180" t="s">
        <v>592</v>
      </c>
      <c r="C334" s="180"/>
      <c r="D334" s="180" t="s">
        <v>265</v>
      </c>
      <c r="E334" s="180">
        <v>1</v>
      </c>
      <c r="F334" s="179">
        <v>611</v>
      </c>
      <c r="G334" s="179"/>
      <c r="H334" s="179"/>
      <c r="I334" s="151"/>
      <c r="J334" s="151"/>
      <c r="K334" s="151"/>
      <c r="L334" s="151"/>
      <c r="M334" s="151"/>
      <c r="N334" s="151"/>
      <c r="O334" s="151"/>
      <c r="P334" s="151"/>
      <c r="Q334" s="151">
        <v>1</v>
      </c>
      <c r="R334" s="151"/>
      <c r="S334" s="151"/>
      <c r="T334" s="151"/>
      <c r="U334" s="151"/>
      <c r="V334" s="151"/>
      <c r="W334" s="151"/>
      <c r="X334" s="157">
        <v>0</v>
      </c>
      <c r="Y334" s="157">
        <v>0</v>
      </c>
      <c r="Z334" s="157">
        <v>0</v>
      </c>
      <c r="AA334" s="157">
        <v>0</v>
      </c>
      <c r="AB334" s="157">
        <v>0</v>
      </c>
      <c r="AC334" s="157">
        <v>0</v>
      </c>
      <c r="AD334" s="157">
        <v>0</v>
      </c>
      <c r="AE334" s="157">
        <v>0</v>
      </c>
      <c r="AF334" s="157">
        <v>0</v>
      </c>
      <c r="AG334" s="157">
        <v>0</v>
      </c>
      <c r="AH334" s="157">
        <v>0</v>
      </c>
      <c r="AI334" s="157">
        <v>0</v>
      </c>
      <c r="AJ334" s="151"/>
      <c r="AK334" s="151">
        <v>1</v>
      </c>
      <c r="AL334" s="151"/>
      <c r="AM334" s="151"/>
      <c r="AN334" s="151"/>
      <c r="AO334" s="151"/>
      <c r="AP334" s="151"/>
      <c r="AQ334" s="151"/>
      <c r="AR334" s="151"/>
      <c r="AS334" s="152">
        <v>1</v>
      </c>
      <c r="AT334" s="159">
        <v>0</v>
      </c>
      <c r="AU334" s="159">
        <v>0</v>
      </c>
      <c r="AV334" s="159">
        <v>0</v>
      </c>
      <c r="AW334" s="159">
        <v>0</v>
      </c>
      <c r="AX334" s="159">
        <v>0</v>
      </c>
      <c r="AY334" s="159">
        <v>0</v>
      </c>
      <c r="AZ334" s="159">
        <v>0</v>
      </c>
      <c r="BA334" s="159">
        <v>0</v>
      </c>
      <c r="BB334" s="159">
        <v>0</v>
      </c>
      <c r="BC334" s="159">
        <v>0</v>
      </c>
      <c r="BD334" s="160">
        <v>0</v>
      </c>
      <c r="BE334" s="160">
        <v>0</v>
      </c>
      <c r="BF334" s="160">
        <v>0</v>
      </c>
      <c r="BG334" s="160">
        <v>0</v>
      </c>
      <c r="BH334" s="160">
        <v>0</v>
      </c>
      <c r="BI334" s="151">
        <v>70600000</v>
      </c>
      <c r="BJ334" s="122" t="s">
        <v>859</v>
      </c>
      <c r="BK334" s="122"/>
      <c r="BL334" s="145">
        <f t="shared" si="411"/>
        <v>0</v>
      </c>
      <c r="BM334" s="122"/>
      <c r="BN334" s="122"/>
      <c r="BO334" s="122">
        <f t="shared" si="354"/>
        <v>0</v>
      </c>
      <c r="BP334" s="126">
        <f t="shared" si="284"/>
        <v>0</v>
      </c>
      <c r="BQ334" s="126">
        <f t="shared" si="285"/>
        <v>0</v>
      </c>
      <c r="BR334" s="126">
        <f t="shared" si="286"/>
        <v>0</v>
      </c>
      <c r="BS334" s="126">
        <f t="shared" si="287"/>
        <v>0</v>
      </c>
      <c r="BT334" s="126">
        <f t="shared" si="288"/>
        <v>0</v>
      </c>
      <c r="BU334" s="126">
        <f t="shared" si="289"/>
        <v>0</v>
      </c>
      <c r="BV334" s="126">
        <f t="shared" si="290"/>
        <v>0</v>
      </c>
      <c r="BW334" s="126">
        <f t="shared" si="291"/>
        <v>0</v>
      </c>
      <c r="BX334" s="126">
        <f t="shared" si="292"/>
        <v>0</v>
      </c>
      <c r="BY334" s="126">
        <f t="shared" si="293"/>
        <v>0</v>
      </c>
      <c r="BZ334" s="126">
        <f t="shared" si="294"/>
        <v>0</v>
      </c>
      <c r="CA334" s="126">
        <f t="shared" si="295"/>
        <v>0</v>
      </c>
      <c r="CB334" s="126">
        <f t="shared" si="296"/>
        <v>0</v>
      </c>
      <c r="CC334" s="126">
        <f t="shared" si="297"/>
        <v>0</v>
      </c>
      <c r="CD334" s="126">
        <f t="shared" si="298"/>
        <v>0</v>
      </c>
      <c r="CE334" s="126">
        <f t="shared" si="299"/>
        <v>0</v>
      </c>
      <c r="CF334" s="126">
        <f t="shared" si="300"/>
        <v>0</v>
      </c>
      <c r="CG334" s="126">
        <f t="shared" si="301"/>
        <v>0</v>
      </c>
      <c r="CH334" s="126">
        <f t="shared" si="302"/>
        <v>0</v>
      </c>
      <c r="CI334" s="126">
        <f t="shared" si="303"/>
        <v>0</v>
      </c>
      <c r="CJ334" s="126">
        <f t="shared" si="304"/>
        <v>0</v>
      </c>
      <c r="CK334" s="126">
        <f t="shared" si="305"/>
        <v>0</v>
      </c>
      <c r="CL334" s="126">
        <f t="shared" si="306"/>
        <v>0</v>
      </c>
      <c r="CM334" s="126">
        <f t="shared" si="307"/>
        <v>0</v>
      </c>
      <c r="CN334" s="126">
        <f t="shared" si="308"/>
        <v>0</v>
      </c>
      <c r="CO334" s="126">
        <f t="shared" si="309"/>
        <v>0</v>
      </c>
      <c r="CP334" s="126">
        <f t="shared" si="310"/>
        <v>0</v>
      </c>
      <c r="CQ334" s="126">
        <f t="shared" si="311"/>
        <v>0</v>
      </c>
      <c r="CR334" s="126">
        <f t="shared" si="312"/>
        <v>0</v>
      </c>
      <c r="CS334" s="126">
        <f t="shared" si="313"/>
        <v>0</v>
      </c>
      <c r="CT334" s="126">
        <f t="shared" si="314"/>
        <v>0</v>
      </c>
      <c r="CU334" s="126">
        <f t="shared" si="315"/>
        <v>0</v>
      </c>
      <c r="CV334" s="126">
        <f t="shared" si="316"/>
        <v>0</v>
      </c>
      <c r="CW334" s="126">
        <f t="shared" si="317"/>
        <v>0</v>
      </c>
      <c r="CX334" s="126">
        <f t="shared" si="318"/>
        <v>0</v>
      </c>
      <c r="CY334" s="126">
        <f t="shared" si="319"/>
        <v>0</v>
      </c>
      <c r="CZ334" s="126">
        <f t="shared" si="320"/>
        <v>0</v>
      </c>
      <c r="DA334" s="126">
        <f t="shared" si="321"/>
        <v>0</v>
      </c>
      <c r="DB334" s="126">
        <f t="shared" si="322"/>
        <v>0</v>
      </c>
      <c r="DC334" s="126">
        <f t="shared" si="323"/>
        <v>0</v>
      </c>
      <c r="DD334" s="126">
        <f t="shared" si="324"/>
        <v>0</v>
      </c>
      <c r="DE334" s="126">
        <f t="shared" si="325"/>
        <v>0</v>
      </c>
      <c r="DF334" s="126">
        <f t="shared" si="326"/>
        <v>0</v>
      </c>
      <c r="DG334" s="126">
        <f t="shared" si="327"/>
        <v>0</v>
      </c>
      <c r="DH334" s="126">
        <f t="shared" si="328"/>
        <v>0</v>
      </c>
      <c r="DI334" s="126">
        <f t="shared" si="329"/>
        <v>0</v>
      </c>
      <c r="DJ334" s="126">
        <f t="shared" si="330"/>
        <v>0</v>
      </c>
      <c r="DK334" s="126">
        <f t="shared" si="331"/>
        <v>0</v>
      </c>
      <c r="DL334" s="126">
        <f t="shared" si="332"/>
        <v>0</v>
      </c>
      <c r="DM334" s="126">
        <f t="shared" si="333"/>
        <v>0</v>
      </c>
      <c r="DN334" s="126">
        <f t="shared" si="334"/>
        <v>0</v>
      </c>
      <c r="DO334" s="126">
        <f t="shared" si="335"/>
        <v>0</v>
      </c>
      <c r="DP334" s="126">
        <f t="shared" si="336"/>
        <v>0</v>
      </c>
      <c r="DQ334" s="126">
        <f t="shared" si="337"/>
        <v>0</v>
      </c>
      <c r="DR334" s="126">
        <f t="shared" si="338"/>
        <v>0</v>
      </c>
      <c r="DS334" s="126">
        <f t="shared" si="339"/>
        <v>0</v>
      </c>
      <c r="DT334" s="126">
        <f t="shared" si="340"/>
        <v>0</v>
      </c>
      <c r="DU334" s="126">
        <f t="shared" si="341"/>
        <v>0</v>
      </c>
      <c r="DV334" s="126">
        <f t="shared" si="342"/>
        <v>0</v>
      </c>
      <c r="DW334" s="126">
        <f t="shared" si="343"/>
        <v>0</v>
      </c>
    </row>
    <row r="335" spans="1:128" customFormat="1" ht="15" customHeight="1" x14ac:dyDescent="0.2">
      <c r="A335" s="191" t="s">
        <v>698</v>
      </c>
      <c r="B335" s="191" t="s">
        <v>416</v>
      </c>
      <c r="C335" s="191" t="s">
        <v>699</v>
      </c>
      <c r="D335" s="191" t="s">
        <v>265</v>
      </c>
      <c r="E335" s="191">
        <v>1</v>
      </c>
      <c r="F335" s="191"/>
      <c r="G335" s="189">
        <v>-53000</v>
      </c>
      <c r="H335" s="189">
        <v>-53000</v>
      </c>
      <c r="I335" s="189" t="s">
        <v>700</v>
      </c>
      <c r="J335" s="191" t="s">
        <v>679</v>
      </c>
      <c r="K335" s="151">
        <v>8.3333333333333329E-2</v>
      </c>
      <c r="L335" s="151">
        <v>8.3333333333333329E-2</v>
      </c>
      <c r="M335" s="151">
        <v>8.3333333333333329E-2</v>
      </c>
      <c r="N335" s="151">
        <v>8.3333333333333329E-2</v>
      </c>
      <c r="O335" s="151">
        <v>8.3333333333333329E-2</v>
      </c>
      <c r="P335" s="151">
        <v>8.3333333333333329E-2</v>
      </c>
      <c r="Q335" s="151">
        <v>8.3333333333333329E-2</v>
      </c>
      <c r="R335" s="151">
        <v>8.3333333333333329E-2</v>
      </c>
      <c r="S335" s="151">
        <v>8.3333333333333329E-2</v>
      </c>
      <c r="T335" s="151">
        <v>8.3333333333333329E-2</v>
      </c>
      <c r="U335" s="151">
        <v>8.3333333333333329E-2</v>
      </c>
      <c r="V335" s="151">
        <v>8.3333333333333329E-2</v>
      </c>
      <c r="W335" s="192">
        <v>1</v>
      </c>
      <c r="X335" s="189">
        <v>-4416.6666666666661</v>
      </c>
      <c r="Y335" s="189">
        <v>-4416.6666666666661</v>
      </c>
      <c r="Z335" s="189">
        <v>-4416.6666666666661</v>
      </c>
      <c r="AA335" s="189">
        <v>-4416.6666666666661</v>
      </c>
      <c r="AB335" s="189">
        <v>-4416.6666666666661</v>
      </c>
      <c r="AC335" s="189">
        <v>-4416.6666666666661</v>
      </c>
      <c r="AD335" s="189">
        <v>-4416.6666666666661</v>
      </c>
      <c r="AE335" s="189">
        <v>-4416.6666666666661</v>
      </c>
      <c r="AF335" s="189">
        <v>-4416.6666666666661</v>
      </c>
      <c r="AG335" s="189">
        <v>-4416.6666666666661</v>
      </c>
      <c r="AH335" s="189">
        <v>-4416.6666666666661</v>
      </c>
      <c r="AI335" s="189">
        <v>-4416.6666666666661</v>
      </c>
      <c r="AJ335" s="191">
        <v>1</v>
      </c>
      <c r="AK335" s="191"/>
      <c r="AL335" s="191"/>
      <c r="AM335" s="191"/>
      <c r="AN335" s="191"/>
      <c r="AO335" s="191"/>
      <c r="AP335" s="191"/>
      <c r="AQ335" s="191"/>
      <c r="AR335" s="191"/>
      <c r="AS335" s="192">
        <v>1</v>
      </c>
      <c r="AT335" s="193">
        <v>-53000</v>
      </c>
      <c r="AU335" s="193">
        <v>0</v>
      </c>
      <c r="AV335" s="193">
        <v>0</v>
      </c>
      <c r="AW335" s="193">
        <v>0</v>
      </c>
      <c r="AX335" s="193">
        <v>0</v>
      </c>
      <c r="AY335" s="193">
        <v>0</v>
      </c>
      <c r="AZ335" s="193">
        <v>0</v>
      </c>
      <c r="BA335" s="193">
        <v>0</v>
      </c>
      <c r="BB335" s="193">
        <v>0</v>
      </c>
      <c r="BC335" s="193">
        <v>-53000</v>
      </c>
      <c r="BD335" s="193">
        <v>-53000</v>
      </c>
      <c r="BE335" s="193">
        <v>0</v>
      </c>
      <c r="BF335" s="193">
        <v>0</v>
      </c>
      <c r="BG335" s="193">
        <v>0</v>
      </c>
      <c r="BH335" s="193">
        <v>0</v>
      </c>
      <c r="BI335" s="191">
        <v>68113000</v>
      </c>
      <c r="BJ335" s="122"/>
      <c r="BK335" s="150">
        <f>+IF('FEUILLE 1'!$BJ335="",SUMIFS('FEUILLE 2'!$P:$P,'FEUILLE 2'!$C:$C,"BLF",'FEUILLE 2'!$K:$K,'FEUILLE 1'!$J335),SUMIFS('FEUILLE 2'!$P:$P,'FEUILLE 2'!$C:$C,"BLF",'FEUILLE 2'!$K:$K,'FEUILLE 1'!$J335,'FEUILLE 2'!$B:$B,'FEUILLE 1'!$BJ335))</f>
        <v>0</v>
      </c>
      <c r="BL335" s="145">
        <f t="shared" si="411"/>
        <v>-8833.3333333333321</v>
      </c>
      <c r="BM335" s="145"/>
      <c r="BN335" s="122"/>
      <c r="BO335" s="147">
        <f>IF(-SUM(DS335:DW335)-(BK335+BM335+BN335)&lt;0,0,-SUM(DS335:DW335)-(BK335+BM335+BN335))</f>
        <v>52999.999999999978</v>
      </c>
      <c r="BP335" s="126">
        <f t="shared" si="284"/>
        <v>-4416.6666666666661</v>
      </c>
      <c r="BQ335" s="126">
        <f t="shared" si="285"/>
        <v>0</v>
      </c>
      <c r="BR335" s="126">
        <f t="shared" si="286"/>
        <v>0</v>
      </c>
      <c r="BS335" s="126">
        <f t="shared" si="287"/>
        <v>0</v>
      </c>
      <c r="BT335" s="126">
        <f t="shared" si="288"/>
        <v>0</v>
      </c>
      <c r="BU335" s="126">
        <f t="shared" si="289"/>
        <v>-8833.3333333333321</v>
      </c>
      <c r="BV335" s="126">
        <f t="shared" si="290"/>
        <v>0</v>
      </c>
      <c r="BW335" s="126">
        <f t="shared" si="291"/>
        <v>0</v>
      </c>
      <c r="BX335" s="126">
        <f t="shared" si="292"/>
        <v>0</v>
      </c>
      <c r="BY335" s="126">
        <f t="shared" si="293"/>
        <v>0</v>
      </c>
      <c r="BZ335" s="126">
        <f t="shared" si="294"/>
        <v>-13249.999999999998</v>
      </c>
      <c r="CA335" s="126">
        <f t="shared" si="295"/>
        <v>0</v>
      </c>
      <c r="CB335" s="126">
        <f t="shared" si="296"/>
        <v>0</v>
      </c>
      <c r="CC335" s="126">
        <f t="shared" si="297"/>
        <v>0</v>
      </c>
      <c r="CD335" s="126">
        <f t="shared" si="298"/>
        <v>0</v>
      </c>
      <c r="CE335" s="126">
        <f t="shared" si="299"/>
        <v>-17666.666666666664</v>
      </c>
      <c r="CF335" s="126">
        <f t="shared" si="300"/>
        <v>0</v>
      </c>
      <c r="CG335" s="126">
        <f t="shared" si="301"/>
        <v>0</v>
      </c>
      <c r="CH335" s="126">
        <f t="shared" si="302"/>
        <v>0</v>
      </c>
      <c r="CI335" s="126">
        <f t="shared" si="303"/>
        <v>0</v>
      </c>
      <c r="CJ335" s="126">
        <f t="shared" si="304"/>
        <v>-22083.333333333328</v>
      </c>
      <c r="CK335" s="126">
        <f t="shared" si="305"/>
        <v>0</v>
      </c>
      <c r="CL335" s="126">
        <f t="shared" si="306"/>
        <v>0</v>
      </c>
      <c r="CM335" s="126">
        <f t="shared" si="307"/>
        <v>0</v>
      </c>
      <c r="CN335" s="126">
        <f t="shared" si="308"/>
        <v>0</v>
      </c>
      <c r="CO335" s="126">
        <f t="shared" si="309"/>
        <v>-26499.999999999993</v>
      </c>
      <c r="CP335" s="126">
        <f t="shared" si="310"/>
        <v>0</v>
      </c>
      <c r="CQ335" s="126">
        <f t="shared" si="311"/>
        <v>0</v>
      </c>
      <c r="CR335" s="126">
        <f t="shared" si="312"/>
        <v>0</v>
      </c>
      <c r="CS335" s="126">
        <f t="shared" si="313"/>
        <v>0</v>
      </c>
      <c r="CT335" s="126">
        <f t="shared" si="314"/>
        <v>-30916.666666666657</v>
      </c>
      <c r="CU335" s="126">
        <f t="shared" si="315"/>
        <v>0</v>
      </c>
      <c r="CV335" s="126">
        <f t="shared" si="316"/>
        <v>0</v>
      </c>
      <c r="CW335" s="126">
        <f t="shared" si="317"/>
        <v>0</v>
      </c>
      <c r="CX335" s="126">
        <f t="shared" si="318"/>
        <v>0</v>
      </c>
      <c r="CY335" s="126">
        <f t="shared" si="319"/>
        <v>-35333.333333333321</v>
      </c>
      <c r="CZ335" s="126">
        <f t="shared" si="320"/>
        <v>0</v>
      </c>
      <c r="DA335" s="126">
        <f t="shared" si="321"/>
        <v>0</v>
      </c>
      <c r="DB335" s="126">
        <f t="shared" si="322"/>
        <v>0</v>
      </c>
      <c r="DC335" s="126">
        <f t="shared" si="323"/>
        <v>0</v>
      </c>
      <c r="DD335" s="126">
        <f t="shared" si="324"/>
        <v>-39749.999999999985</v>
      </c>
      <c r="DE335" s="126">
        <f t="shared" si="325"/>
        <v>0</v>
      </c>
      <c r="DF335" s="126">
        <f t="shared" si="326"/>
        <v>0</v>
      </c>
      <c r="DG335" s="126">
        <f t="shared" si="327"/>
        <v>0</v>
      </c>
      <c r="DH335" s="126">
        <f t="shared" si="328"/>
        <v>0</v>
      </c>
      <c r="DI335" s="126">
        <f t="shared" si="329"/>
        <v>-44166.66666666665</v>
      </c>
      <c r="DJ335" s="126">
        <f t="shared" si="330"/>
        <v>0</v>
      </c>
      <c r="DK335" s="126">
        <f t="shared" si="331"/>
        <v>0</v>
      </c>
      <c r="DL335" s="126">
        <f t="shared" si="332"/>
        <v>0</v>
      </c>
      <c r="DM335" s="126">
        <f t="shared" si="333"/>
        <v>0</v>
      </c>
      <c r="DN335" s="126">
        <f t="shared" si="334"/>
        <v>-48583.333333333314</v>
      </c>
      <c r="DO335" s="126">
        <f t="shared" si="335"/>
        <v>0</v>
      </c>
      <c r="DP335" s="126">
        <f t="shared" si="336"/>
        <v>0</v>
      </c>
      <c r="DQ335" s="126">
        <f t="shared" si="337"/>
        <v>0</v>
      </c>
      <c r="DR335" s="126">
        <f t="shared" si="338"/>
        <v>0</v>
      </c>
      <c r="DS335" s="126">
        <f t="shared" si="339"/>
        <v>-52999.999999999978</v>
      </c>
      <c r="DT335" s="126">
        <f t="shared" si="340"/>
        <v>0</v>
      </c>
      <c r="DU335" s="126">
        <f t="shared" si="341"/>
        <v>0</v>
      </c>
      <c r="DV335" s="126">
        <f t="shared" si="342"/>
        <v>0</v>
      </c>
      <c r="DW335" s="126">
        <f t="shared" si="343"/>
        <v>0</v>
      </c>
      <c r="DX335" s="119"/>
    </row>
    <row r="336" spans="1:128" customFormat="1" ht="15" customHeight="1" x14ac:dyDescent="0.2">
      <c r="A336" s="180" t="s">
        <v>924</v>
      </c>
      <c r="B336" s="180" t="s">
        <v>416</v>
      </c>
      <c r="C336" s="180" t="s">
        <v>105</v>
      </c>
      <c r="D336" s="180" t="s">
        <v>925</v>
      </c>
      <c r="E336" s="180">
        <v>21</v>
      </c>
      <c r="F336" s="194">
        <v>35</v>
      </c>
      <c r="G336" s="179"/>
      <c r="H336" s="179"/>
      <c r="I336" s="153" t="s">
        <v>968</v>
      </c>
      <c r="J336" s="151"/>
      <c r="K336" s="151"/>
      <c r="L336" s="151"/>
      <c r="M336" s="151"/>
      <c r="N336" s="151">
        <v>0.1111111111111111</v>
      </c>
      <c r="O336" s="151">
        <v>0.1111111111111111</v>
      </c>
      <c r="P336" s="151">
        <v>0.1111111111111111</v>
      </c>
      <c r="Q336" s="151">
        <v>0.1111111111111111</v>
      </c>
      <c r="R336" s="151">
        <v>0.1111111111111111</v>
      </c>
      <c r="S336" s="151">
        <v>0.1111111111111111</v>
      </c>
      <c r="T336" s="151">
        <v>0.1111111111111111</v>
      </c>
      <c r="U336" s="151">
        <v>0.1111111111111111</v>
      </c>
      <c r="V336" s="151">
        <v>0.1111111111111111</v>
      </c>
      <c r="W336" s="152">
        <v>1.0000000000000002</v>
      </c>
      <c r="X336" s="157">
        <v>0</v>
      </c>
      <c r="Y336" s="157">
        <v>0</v>
      </c>
      <c r="Z336" s="157">
        <v>0</v>
      </c>
      <c r="AA336" s="157">
        <v>0</v>
      </c>
      <c r="AB336" s="157">
        <v>0</v>
      </c>
      <c r="AC336" s="157">
        <v>0</v>
      </c>
      <c r="AD336" s="157">
        <v>0</v>
      </c>
      <c r="AE336" s="157">
        <v>0</v>
      </c>
      <c r="AF336" s="157">
        <v>0</v>
      </c>
      <c r="AG336" s="157">
        <v>0</v>
      </c>
      <c r="AH336" s="157">
        <v>0</v>
      </c>
      <c r="AI336" s="157">
        <v>0</v>
      </c>
      <c r="AJ336" s="151">
        <v>1</v>
      </c>
      <c r="AK336" s="151"/>
      <c r="AL336" s="151"/>
      <c r="AM336" s="151"/>
      <c r="AN336" s="151"/>
      <c r="AO336" s="151"/>
      <c r="AP336" s="151"/>
      <c r="AQ336" s="151"/>
      <c r="AR336" s="151"/>
      <c r="AS336" s="152">
        <v>1</v>
      </c>
      <c r="AT336" s="159">
        <v>0</v>
      </c>
      <c r="AU336" s="159">
        <v>0</v>
      </c>
      <c r="AV336" s="159">
        <v>0</v>
      </c>
      <c r="AW336" s="159">
        <v>0</v>
      </c>
      <c r="AX336" s="159">
        <v>0</v>
      </c>
      <c r="AY336" s="159">
        <v>0</v>
      </c>
      <c r="AZ336" s="159">
        <v>0</v>
      </c>
      <c r="BA336" s="159">
        <v>0</v>
      </c>
      <c r="BB336" s="159">
        <v>0</v>
      </c>
      <c r="BC336" s="159">
        <v>0</v>
      </c>
      <c r="BD336" s="160">
        <v>0</v>
      </c>
      <c r="BE336" s="160">
        <v>0</v>
      </c>
      <c r="BF336" s="160">
        <v>0</v>
      </c>
      <c r="BG336" s="160">
        <v>0</v>
      </c>
      <c r="BH336" s="160">
        <v>0</v>
      </c>
      <c r="BI336" s="151">
        <v>60423000</v>
      </c>
      <c r="BJ336" s="122"/>
      <c r="BK336" s="122"/>
      <c r="BL336" s="122"/>
      <c r="BM336" s="122"/>
      <c r="BN336" s="122"/>
      <c r="BO336" s="147">
        <f>IF(-SUM(BZ336:CD336)-(BK336+BM336+BN336)&lt;0,0,-SUM(BZ336:CD336)-(BK336+BM336+BN336))</f>
        <v>0</v>
      </c>
      <c r="BP336" s="126">
        <f t="shared" si="284"/>
        <v>0</v>
      </c>
      <c r="BQ336" s="126">
        <f t="shared" si="285"/>
        <v>0</v>
      </c>
      <c r="BR336" s="126">
        <f t="shared" si="286"/>
        <v>0</v>
      </c>
      <c r="BS336" s="126">
        <f t="shared" si="287"/>
        <v>0</v>
      </c>
      <c r="BT336" s="126">
        <f t="shared" si="288"/>
        <v>0</v>
      </c>
      <c r="BU336" s="126">
        <f t="shared" ref="BU336:BU339" si="414">BP336+$BD336*$L336</f>
        <v>0</v>
      </c>
      <c r="BV336" s="126">
        <f t="shared" ref="BV336:BV339" si="415">BQ336+$BE336*$L336</f>
        <v>0</v>
      </c>
      <c r="BW336" s="126">
        <f t="shared" ref="BW336:BW339" si="416">BR336+$BF336*$L336</f>
        <v>0</v>
      </c>
      <c r="BX336" s="126">
        <f t="shared" ref="BX336:BX339" si="417">BS336+$BG336*$L336</f>
        <v>0</v>
      </c>
      <c r="BY336" s="126">
        <f t="shared" ref="BY336:BY339" si="418">BT336+$BH336*$L336</f>
        <v>0</v>
      </c>
      <c r="BZ336" s="126">
        <f t="shared" ref="BZ336:BZ337" si="419">BU336+$BD336*$M336</f>
        <v>0</v>
      </c>
      <c r="CA336" s="126">
        <f t="shared" ref="CA336:CA337" si="420">BV336+$BE336*$M336</f>
        <v>0</v>
      </c>
      <c r="CB336" s="126">
        <f t="shared" ref="CB336:CB337" si="421">BW336+$BF336*$M336</f>
        <v>0</v>
      </c>
      <c r="CC336" s="126">
        <f t="shared" ref="CC336:CC337" si="422">BX336+$BG336*$M336</f>
        <v>0</v>
      </c>
      <c r="CD336" s="126">
        <f t="shared" ref="CD336:CD337" si="423">BY336+$BH336*$M336</f>
        <v>0</v>
      </c>
      <c r="CE336" s="126">
        <f t="shared" ref="CE336:CE339" si="424">BZ336+$BD336*$N336</f>
        <v>0</v>
      </c>
      <c r="CF336" s="126">
        <f t="shared" ref="CF336:CF339" si="425">CA336+$BE336*$N336</f>
        <v>0</v>
      </c>
      <c r="CG336" s="126">
        <f t="shared" ref="CG336:CG339" si="426">CB336+$BF336*$N336</f>
        <v>0</v>
      </c>
      <c r="CH336" s="126">
        <f t="shared" ref="CH336:CH339" si="427">CC336+$BG336*$N336</f>
        <v>0</v>
      </c>
      <c r="CI336" s="126">
        <f t="shared" ref="CI336:CI339" si="428">CD336+$BH336*$N336</f>
        <v>0</v>
      </c>
      <c r="CJ336" s="126">
        <f t="shared" ref="CJ336:CJ339" si="429">CE336+$BD336*$O336</f>
        <v>0</v>
      </c>
      <c r="CK336" s="126">
        <f t="shared" ref="CK336:CK339" si="430">CF336+$BE336*$O336</f>
        <v>0</v>
      </c>
      <c r="CL336" s="126">
        <f t="shared" ref="CL336:CL339" si="431">CG336+$BF336*$O336</f>
        <v>0</v>
      </c>
      <c r="CM336" s="126">
        <f t="shared" ref="CM336:CM339" si="432">CH336+$BG336*$O336</f>
        <v>0</v>
      </c>
      <c r="CN336" s="126">
        <f t="shared" ref="CN336:CN339" si="433">CI336+$BH336*$O336</f>
        <v>0</v>
      </c>
      <c r="CO336" s="126">
        <f t="shared" ref="CO336:CO339" si="434">CJ336+$BD336*$P336</f>
        <v>0</v>
      </c>
      <c r="CP336" s="126">
        <f t="shared" ref="CP336:CP339" si="435">CK336+$BE336*$P336</f>
        <v>0</v>
      </c>
      <c r="CQ336" s="126">
        <f t="shared" ref="CQ336:CQ339" si="436">CL336+$BF336*$P336</f>
        <v>0</v>
      </c>
      <c r="CR336" s="126">
        <f t="shared" ref="CR336:CR339" si="437">CM336+$BG336*$P336</f>
        <v>0</v>
      </c>
      <c r="CS336" s="126">
        <f t="shared" ref="CS336:CS339" si="438">CN336+$BH336*$P336</f>
        <v>0</v>
      </c>
      <c r="CT336" s="126">
        <f t="shared" ref="CT336:CT339" si="439">CO336+$BD336*$Q336</f>
        <v>0</v>
      </c>
      <c r="CU336" s="126">
        <f t="shared" ref="CU336:CU339" si="440">CP336+$BE336*$Q336</f>
        <v>0</v>
      </c>
      <c r="CV336" s="126">
        <f t="shared" ref="CV336:CV339" si="441">CQ336+$BF336*$Q336</f>
        <v>0</v>
      </c>
      <c r="CW336" s="126">
        <f t="shared" ref="CW336:CW339" si="442">CR336+$BG336*$Q336</f>
        <v>0</v>
      </c>
      <c r="CX336" s="126">
        <f t="shared" ref="CX336:CX339" si="443">CS336+$BH336*$Q336</f>
        <v>0</v>
      </c>
      <c r="CY336" s="126">
        <f t="shared" ref="CY336:CY339" si="444">CT336+$BD336*$R336</f>
        <v>0</v>
      </c>
      <c r="CZ336" s="126">
        <f t="shared" ref="CZ336:CZ339" si="445">CU336+$BE336*$R336</f>
        <v>0</v>
      </c>
      <c r="DA336" s="126">
        <f t="shared" ref="DA336:DA339" si="446">CV336+$BF336*$R336</f>
        <v>0</v>
      </c>
      <c r="DB336" s="126">
        <f t="shared" ref="DB336:DB339" si="447">CW336+$BG336*$R336</f>
        <v>0</v>
      </c>
      <c r="DC336" s="126">
        <f t="shared" ref="DC336:DC339" si="448">CX336+$BH336*$R336</f>
        <v>0</v>
      </c>
      <c r="DD336" s="126">
        <f t="shared" ref="DD336:DD339" si="449">CY336+$BD336*$S336</f>
        <v>0</v>
      </c>
      <c r="DE336" s="126">
        <f t="shared" ref="DE336:DE339" si="450">CZ336+$BE336*$S336</f>
        <v>0</v>
      </c>
      <c r="DF336" s="126">
        <f t="shared" ref="DF336:DF339" si="451">DA336+$BF336*$S336</f>
        <v>0</v>
      </c>
      <c r="DG336" s="126">
        <f t="shared" ref="DG336:DG339" si="452">DB336+$BG336*$S336</f>
        <v>0</v>
      </c>
      <c r="DH336" s="126">
        <f t="shared" ref="DH336:DH339" si="453">DC336+$BH336*$S336</f>
        <v>0</v>
      </c>
      <c r="DI336" s="126">
        <f t="shared" ref="DI336:DI339" si="454">DD336+$BD336*$T336</f>
        <v>0</v>
      </c>
      <c r="DJ336" s="126">
        <f t="shared" ref="DJ336:DJ339" si="455">DE336+$BE336*$T336</f>
        <v>0</v>
      </c>
      <c r="DK336" s="126">
        <f t="shared" ref="DK336:DK339" si="456">DF336+$BF336*$T336</f>
        <v>0</v>
      </c>
      <c r="DL336" s="126">
        <f t="shared" ref="DL336:DL339" si="457">DG336+$BG336*$T336</f>
        <v>0</v>
      </c>
      <c r="DM336" s="126">
        <f t="shared" ref="DM336:DM339" si="458">DH336+$BH336*$T336</f>
        <v>0</v>
      </c>
      <c r="DN336" s="126">
        <f t="shared" ref="DN336:DN339" si="459">DI336+$BD336*$U336</f>
        <v>0</v>
      </c>
      <c r="DO336" s="126">
        <f t="shared" ref="DO336:DO339" si="460">DJ336+$BE336*$U336</f>
        <v>0</v>
      </c>
      <c r="DP336" s="126">
        <f t="shared" ref="DP336:DP339" si="461">DK336+$BF336*$U336</f>
        <v>0</v>
      </c>
      <c r="DQ336" s="126">
        <f t="shared" ref="DQ336:DQ339" si="462">DL336+$BG336*$U336</f>
        <v>0</v>
      </c>
      <c r="DR336" s="126">
        <f t="shared" ref="DR336:DR339" si="463">DM336+$BH336*$U336</f>
        <v>0</v>
      </c>
      <c r="DS336" s="126">
        <f t="shared" ref="DS336:DS339" si="464">DN336+$BD336*$V336</f>
        <v>0</v>
      </c>
      <c r="DT336" s="126">
        <f t="shared" ref="DT336:DT339" si="465">DO336+$BE336*$V336</f>
        <v>0</v>
      </c>
      <c r="DU336" s="126">
        <f t="shared" ref="DU336:DU339" si="466">DP336+$BF336*$V336</f>
        <v>0</v>
      </c>
      <c r="DV336" s="126">
        <f t="shared" ref="DV336:DV339" si="467">DQ336+$BG336*$V336</f>
        <v>0</v>
      </c>
      <c r="DW336" s="126">
        <f t="shared" ref="DW336:DW339" si="468">DR336+$BH336*$V336</f>
        <v>0</v>
      </c>
    </row>
    <row r="337" spans="1:127" x14ac:dyDescent="0.2">
      <c r="A337" s="163" t="s">
        <v>924</v>
      </c>
      <c r="B337" s="180" t="s">
        <v>476</v>
      </c>
      <c r="C337" s="180" t="s">
        <v>926</v>
      </c>
      <c r="D337" s="180"/>
      <c r="E337" s="180">
        <v>1</v>
      </c>
      <c r="F337" s="164">
        <v>8611.3333333333339</v>
      </c>
      <c r="G337" s="179"/>
      <c r="H337" s="179"/>
      <c r="I337" s="153" t="s">
        <v>969</v>
      </c>
      <c r="J337" s="151" t="s">
        <v>679</v>
      </c>
      <c r="K337" s="151">
        <v>0</v>
      </c>
      <c r="L337" s="151">
        <v>0</v>
      </c>
      <c r="M337" s="151">
        <v>0</v>
      </c>
      <c r="N337" s="151"/>
      <c r="O337" s="151"/>
      <c r="P337" s="151"/>
      <c r="Q337" s="151">
        <v>0.16666666666666666</v>
      </c>
      <c r="R337" s="151">
        <v>0.16666666666666666</v>
      </c>
      <c r="S337" s="151">
        <v>0.16666666666666666</v>
      </c>
      <c r="T337" s="151">
        <v>0.16666666666666666</v>
      </c>
      <c r="U337" s="151">
        <v>0.16666666666666666</v>
      </c>
      <c r="V337" s="151">
        <v>0.16666666666666666</v>
      </c>
      <c r="W337" s="152">
        <v>0.99999999999999989</v>
      </c>
      <c r="X337" s="157">
        <v>0</v>
      </c>
      <c r="Y337" s="157">
        <v>0</v>
      </c>
      <c r="Z337" s="157">
        <v>0</v>
      </c>
      <c r="AA337" s="157">
        <v>0</v>
      </c>
      <c r="AB337" s="157">
        <v>0</v>
      </c>
      <c r="AC337" s="157">
        <v>0</v>
      </c>
      <c r="AD337" s="157">
        <v>0</v>
      </c>
      <c r="AE337" s="157">
        <v>0</v>
      </c>
      <c r="AF337" s="157">
        <v>0</v>
      </c>
      <c r="AG337" s="157">
        <v>0</v>
      </c>
      <c r="AH337" s="157">
        <v>0</v>
      </c>
      <c r="AI337" s="157">
        <v>0</v>
      </c>
      <c r="AJ337" s="151">
        <v>1</v>
      </c>
      <c r="AK337" s="151"/>
      <c r="AL337" s="151"/>
      <c r="AM337" s="151"/>
      <c r="AN337" s="151"/>
      <c r="AO337" s="151"/>
      <c r="AP337" s="151"/>
      <c r="AQ337" s="151"/>
      <c r="AR337" s="151"/>
      <c r="AS337" s="152">
        <v>1</v>
      </c>
      <c r="AT337" s="159">
        <v>0</v>
      </c>
      <c r="AU337" s="159">
        <v>0</v>
      </c>
      <c r="AV337" s="159">
        <v>0</v>
      </c>
      <c r="AW337" s="159">
        <v>0</v>
      </c>
      <c r="AX337" s="159">
        <v>0</v>
      </c>
      <c r="AY337" s="159">
        <v>0</v>
      </c>
      <c r="AZ337" s="159">
        <v>0</v>
      </c>
      <c r="BA337" s="159">
        <v>0</v>
      </c>
      <c r="BB337" s="159">
        <v>0</v>
      </c>
      <c r="BC337" s="159">
        <v>0</v>
      </c>
      <c r="BD337" s="160">
        <v>0</v>
      </c>
      <c r="BE337" s="160">
        <v>0</v>
      </c>
      <c r="BF337" s="160">
        <v>0</v>
      </c>
      <c r="BG337" s="160">
        <v>0</v>
      </c>
      <c r="BH337" s="160">
        <v>0</v>
      </c>
      <c r="BI337" s="151">
        <v>68113000</v>
      </c>
      <c r="BP337" s="126">
        <f t="shared" ref="BP337:BP339" si="469">+$BD337*$K337</f>
        <v>0</v>
      </c>
      <c r="BQ337" s="126">
        <f t="shared" ref="BQ337:BQ339" si="470">+$BE337*$K337</f>
        <v>0</v>
      </c>
      <c r="BR337" s="126">
        <f t="shared" ref="BR337:BR339" si="471">+$BF337*$K337</f>
        <v>0</v>
      </c>
      <c r="BS337" s="126">
        <f t="shared" ref="BS337:BS339" si="472">+$BG337*$K337</f>
        <v>0</v>
      </c>
      <c r="BT337" s="126">
        <f t="shared" ref="BT337:BT339" si="473">+$BH337*$K337</f>
        <v>0</v>
      </c>
      <c r="BU337" s="126">
        <f t="shared" si="414"/>
        <v>0</v>
      </c>
      <c r="BV337" s="126">
        <f t="shared" si="415"/>
        <v>0</v>
      </c>
      <c r="BW337" s="126">
        <f t="shared" si="416"/>
        <v>0</v>
      </c>
      <c r="BX337" s="126">
        <f t="shared" si="417"/>
        <v>0</v>
      </c>
      <c r="BY337" s="126">
        <f t="shared" si="418"/>
        <v>0</v>
      </c>
      <c r="BZ337" s="126">
        <f t="shared" si="419"/>
        <v>0</v>
      </c>
      <c r="CA337" s="126">
        <f t="shared" si="420"/>
        <v>0</v>
      </c>
      <c r="CB337" s="126">
        <f t="shared" si="421"/>
        <v>0</v>
      </c>
      <c r="CC337" s="126">
        <f t="shared" si="422"/>
        <v>0</v>
      </c>
      <c r="CD337" s="126">
        <f t="shared" si="423"/>
        <v>0</v>
      </c>
      <c r="CE337" s="126">
        <f t="shared" si="424"/>
        <v>0</v>
      </c>
      <c r="CF337" s="126">
        <f t="shared" si="425"/>
        <v>0</v>
      </c>
      <c r="CG337" s="126">
        <f t="shared" si="426"/>
        <v>0</v>
      </c>
      <c r="CH337" s="126">
        <f t="shared" si="427"/>
        <v>0</v>
      </c>
      <c r="CI337" s="126">
        <f t="shared" si="428"/>
        <v>0</v>
      </c>
      <c r="CJ337" s="126">
        <f t="shared" si="429"/>
        <v>0</v>
      </c>
      <c r="CK337" s="126">
        <f t="shared" si="430"/>
        <v>0</v>
      </c>
      <c r="CL337" s="126">
        <f t="shared" si="431"/>
        <v>0</v>
      </c>
      <c r="CM337" s="126">
        <f t="shared" si="432"/>
        <v>0</v>
      </c>
      <c r="CN337" s="126">
        <f t="shared" si="433"/>
        <v>0</v>
      </c>
      <c r="CO337" s="126">
        <f t="shared" si="434"/>
        <v>0</v>
      </c>
      <c r="CP337" s="126">
        <f t="shared" si="435"/>
        <v>0</v>
      </c>
      <c r="CQ337" s="126">
        <f t="shared" si="436"/>
        <v>0</v>
      </c>
      <c r="CR337" s="126">
        <f t="shared" si="437"/>
        <v>0</v>
      </c>
      <c r="CS337" s="126">
        <f t="shared" si="438"/>
        <v>0</v>
      </c>
      <c r="CT337" s="126">
        <f t="shared" si="439"/>
        <v>0</v>
      </c>
      <c r="CU337" s="126">
        <f t="shared" si="440"/>
        <v>0</v>
      </c>
      <c r="CV337" s="126">
        <f t="shared" si="441"/>
        <v>0</v>
      </c>
      <c r="CW337" s="126">
        <f t="shared" si="442"/>
        <v>0</v>
      </c>
      <c r="CX337" s="126">
        <f t="shared" si="443"/>
        <v>0</v>
      </c>
      <c r="CY337" s="126">
        <f t="shared" si="444"/>
        <v>0</v>
      </c>
      <c r="CZ337" s="126">
        <f t="shared" si="445"/>
        <v>0</v>
      </c>
      <c r="DA337" s="126">
        <f t="shared" si="446"/>
        <v>0</v>
      </c>
      <c r="DB337" s="126">
        <f t="shared" si="447"/>
        <v>0</v>
      </c>
      <c r="DC337" s="126">
        <f t="shared" si="448"/>
        <v>0</v>
      </c>
      <c r="DD337" s="126">
        <f t="shared" si="449"/>
        <v>0</v>
      </c>
      <c r="DE337" s="126">
        <f t="shared" si="450"/>
        <v>0</v>
      </c>
      <c r="DF337" s="126">
        <f t="shared" si="451"/>
        <v>0</v>
      </c>
      <c r="DG337" s="126">
        <f t="shared" si="452"/>
        <v>0</v>
      </c>
      <c r="DH337" s="126">
        <f t="shared" si="453"/>
        <v>0</v>
      </c>
      <c r="DI337" s="126">
        <f t="shared" si="454"/>
        <v>0</v>
      </c>
      <c r="DJ337" s="126">
        <f t="shared" si="455"/>
        <v>0</v>
      </c>
      <c r="DK337" s="126">
        <f t="shared" si="456"/>
        <v>0</v>
      </c>
      <c r="DL337" s="126">
        <f t="shared" si="457"/>
        <v>0</v>
      </c>
      <c r="DM337" s="126">
        <f t="shared" si="458"/>
        <v>0</v>
      </c>
      <c r="DN337" s="126">
        <f t="shared" si="459"/>
        <v>0</v>
      </c>
      <c r="DO337" s="126">
        <f t="shared" si="460"/>
        <v>0</v>
      </c>
      <c r="DP337" s="126">
        <f t="shared" si="461"/>
        <v>0</v>
      </c>
      <c r="DQ337" s="126">
        <f t="shared" si="462"/>
        <v>0</v>
      </c>
      <c r="DR337" s="126">
        <f t="shared" si="463"/>
        <v>0</v>
      </c>
      <c r="DS337" s="126">
        <f t="shared" si="464"/>
        <v>0</v>
      </c>
      <c r="DT337" s="126">
        <f t="shared" si="465"/>
        <v>0</v>
      </c>
      <c r="DU337" s="126">
        <f t="shared" si="466"/>
        <v>0</v>
      </c>
      <c r="DV337" s="126">
        <f t="shared" si="467"/>
        <v>0</v>
      </c>
      <c r="DW337" s="126">
        <f t="shared" si="468"/>
        <v>0</v>
      </c>
    </row>
    <row r="338" spans="1:127" x14ac:dyDescent="0.2">
      <c r="A338" s="180" t="s">
        <v>966</v>
      </c>
      <c r="B338" s="180" t="s">
        <v>416</v>
      </c>
      <c r="C338" s="151"/>
      <c r="D338" s="180" t="s">
        <v>295</v>
      </c>
      <c r="E338" s="151"/>
      <c r="F338" s="151"/>
      <c r="G338" s="151">
        <v>83000</v>
      </c>
      <c r="H338" s="151">
        <v>83000</v>
      </c>
      <c r="I338" s="151"/>
      <c r="J338" s="151" t="s">
        <v>110</v>
      </c>
      <c r="K338" s="151">
        <v>8.3333333333333329E-2</v>
      </c>
      <c r="L338" s="151">
        <v>8.3333333333333329E-2</v>
      </c>
      <c r="M338" s="151">
        <v>8.3333333333333329E-2</v>
      </c>
      <c r="N338" s="151">
        <v>8.3333333333333329E-2</v>
      </c>
      <c r="O338" s="151">
        <v>8.3333333333333329E-2</v>
      </c>
      <c r="P338" s="151">
        <v>8.3333333333333329E-2</v>
      </c>
      <c r="Q338" s="151">
        <v>8.3333333333333329E-2</v>
      </c>
      <c r="R338" s="151">
        <v>8.3333333333333329E-2</v>
      </c>
      <c r="S338" s="151">
        <v>8.3333333333333329E-2</v>
      </c>
      <c r="T338" s="151">
        <v>8.3333333333333329E-2</v>
      </c>
      <c r="U338" s="151">
        <v>8.3333333333333329E-2</v>
      </c>
      <c r="V338" s="151">
        <v>8.3333333333333329E-2</v>
      </c>
      <c r="W338" s="152">
        <v>1</v>
      </c>
      <c r="X338" s="157">
        <v>6916.6666666666661</v>
      </c>
      <c r="Y338" s="157">
        <v>6916.6666666666661</v>
      </c>
      <c r="Z338" s="157">
        <v>6916.6666666666661</v>
      </c>
      <c r="AA338" s="157">
        <v>6916.6666666666661</v>
      </c>
      <c r="AB338" s="157">
        <v>6916.6666666666661</v>
      </c>
      <c r="AC338" s="157">
        <v>6916.6666666666661</v>
      </c>
      <c r="AD338" s="157">
        <v>6916.6666666666661</v>
      </c>
      <c r="AE338" s="157">
        <v>6916.6666666666661</v>
      </c>
      <c r="AF338" s="157">
        <v>6916.6666666666661</v>
      </c>
      <c r="AG338" s="157">
        <v>6916.6666666666661</v>
      </c>
      <c r="AH338" s="157">
        <v>6916.6666666666661</v>
      </c>
      <c r="AI338" s="157">
        <v>6916.6666666666661</v>
      </c>
      <c r="AJ338" s="151">
        <v>1</v>
      </c>
      <c r="AK338" s="151"/>
      <c r="AL338" s="151"/>
      <c r="AM338" s="151"/>
      <c r="AN338" s="151"/>
      <c r="AO338" s="151"/>
      <c r="AP338" s="151"/>
      <c r="AQ338" s="151"/>
      <c r="AR338" s="151"/>
      <c r="AS338" s="152">
        <v>1</v>
      </c>
      <c r="AT338" s="159">
        <v>83000</v>
      </c>
      <c r="AU338" s="159">
        <v>0</v>
      </c>
      <c r="AV338" s="159">
        <v>0</v>
      </c>
      <c r="AW338" s="159">
        <v>0</v>
      </c>
      <c r="AX338" s="159">
        <v>0</v>
      </c>
      <c r="AY338" s="159">
        <v>0</v>
      </c>
      <c r="AZ338" s="159">
        <v>0</v>
      </c>
      <c r="BA338" s="159">
        <v>0</v>
      </c>
      <c r="BB338" s="159">
        <v>0</v>
      </c>
      <c r="BC338" s="159">
        <v>83000</v>
      </c>
      <c r="BD338" s="160">
        <v>83000</v>
      </c>
      <c r="BE338" s="160">
        <v>0</v>
      </c>
      <c r="BF338" s="160">
        <v>0</v>
      </c>
      <c r="BG338" s="160">
        <v>0</v>
      </c>
      <c r="BH338" s="160">
        <v>0</v>
      </c>
      <c r="BI338" s="151">
        <v>60423000</v>
      </c>
      <c r="BJ338" s="141"/>
      <c r="BM338" s="145">
        <f>-155-1337</f>
        <v>-1492</v>
      </c>
      <c r="BP338" s="126">
        <f t="shared" si="469"/>
        <v>6916.6666666666661</v>
      </c>
      <c r="BQ338" s="126">
        <f t="shared" si="470"/>
        <v>0</v>
      </c>
      <c r="BR338" s="126">
        <f t="shared" si="471"/>
        <v>0</v>
      </c>
      <c r="BS338" s="126">
        <f t="shared" si="472"/>
        <v>0</v>
      </c>
      <c r="BT338" s="126">
        <f t="shared" si="473"/>
        <v>0</v>
      </c>
      <c r="BU338" s="126">
        <f t="shared" si="414"/>
        <v>13833.333333333332</v>
      </c>
      <c r="BV338" s="126">
        <f t="shared" si="415"/>
        <v>0</v>
      </c>
      <c r="BW338" s="126">
        <f t="shared" si="416"/>
        <v>0</v>
      </c>
      <c r="BX338" s="126">
        <f t="shared" si="417"/>
        <v>0</v>
      </c>
      <c r="BY338" s="126">
        <f t="shared" si="418"/>
        <v>0</v>
      </c>
      <c r="BZ338" s="126"/>
      <c r="CA338" s="126"/>
      <c r="CB338" s="126"/>
      <c r="CC338" s="126"/>
      <c r="CD338" s="126"/>
      <c r="CE338" s="126">
        <f t="shared" si="424"/>
        <v>6916.6666666666661</v>
      </c>
      <c r="CF338" s="126">
        <f t="shared" si="425"/>
        <v>0</v>
      </c>
      <c r="CG338" s="126">
        <f t="shared" si="426"/>
        <v>0</v>
      </c>
      <c r="CH338" s="126">
        <f t="shared" si="427"/>
        <v>0</v>
      </c>
      <c r="CI338" s="126">
        <f t="shared" si="428"/>
        <v>0</v>
      </c>
      <c r="CJ338" s="126">
        <f t="shared" si="429"/>
        <v>13833.333333333332</v>
      </c>
      <c r="CK338" s="126">
        <f t="shared" si="430"/>
        <v>0</v>
      </c>
      <c r="CL338" s="126">
        <f t="shared" si="431"/>
        <v>0</v>
      </c>
      <c r="CM338" s="126">
        <f t="shared" si="432"/>
        <v>0</v>
      </c>
      <c r="CN338" s="126">
        <f t="shared" si="433"/>
        <v>0</v>
      </c>
      <c r="CO338" s="126">
        <f t="shared" si="434"/>
        <v>20750</v>
      </c>
      <c r="CP338" s="126">
        <f t="shared" si="435"/>
        <v>0</v>
      </c>
      <c r="CQ338" s="126">
        <f t="shared" si="436"/>
        <v>0</v>
      </c>
      <c r="CR338" s="126">
        <f t="shared" si="437"/>
        <v>0</v>
      </c>
      <c r="CS338" s="126">
        <f t="shared" si="438"/>
        <v>0</v>
      </c>
      <c r="CT338" s="126">
        <f t="shared" si="439"/>
        <v>27666.666666666664</v>
      </c>
      <c r="CU338" s="126">
        <f t="shared" si="440"/>
        <v>0</v>
      </c>
      <c r="CV338" s="126">
        <f t="shared" si="441"/>
        <v>0</v>
      </c>
      <c r="CW338" s="126">
        <f t="shared" si="442"/>
        <v>0</v>
      </c>
      <c r="CX338" s="126">
        <f t="shared" si="443"/>
        <v>0</v>
      </c>
      <c r="CY338" s="126">
        <f t="shared" si="444"/>
        <v>34583.333333333328</v>
      </c>
      <c r="CZ338" s="126">
        <f t="shared" si="445"/>
        <v>0</v>
      </c>
      <c r="DA338" s="126">
        <f t="shared" si="446"/>
        <v>0</v>
      </c>
      <c r="DB338" s="126">
        <f t="shared" si="447"/>
        <v>0</v>
      </c>
      <c r="DC338" s="126">
        <f t="shared" si="448"/>
        <v>0</v>
      </c>
      <c r="DD338" s="126">
        <f t="shared" si="449"/>
        <v>41499.999999999993</v>
      </c>
      <c r="DE338" s="126">
        <f t="shared" si="450"/>
        <v>0</v>
      </c>
      <c r="DF338" s="126">
        <f t="shared" si="451"/>
        <v>0</v>
      </c>
      <c r="DG338" s="126">
        <f t="shared" si="452"/>
        <v>0</v>
      </c>
      <c r="DH338" s="126">
        <f t="shared" si="453"/>
        <v>0</v>
      </c>
      <c r="DI338" s="126">
        <f t="shared" si="454"/>
        <v>48416.666666666657</v>
      </c>
      <c r="DJ338" s="126">
        <f t="shared" si="455"/>
        <v>0</v>
      </c>
      <c r="DK338" s="126">
        <f t="shared" si="456"/>
        <v>0</v>
      </c>
      <c r="DL338" s="126">
        <f t="shared" si="457"/>
        <v>0</v>
      </c>
      <c r="DM338" s="126">
        <f t="shared" si="458"/>
        <v>0</v>
      </c>
      <c r="DN338" s="126">
        <f t="shared" si="459"/>
        <v>55333.333333333321</v>
      </c>
      <c r="DO338" s="126">
        <f t="shared" si="460"/>
        <v>0</v>
      </c>
      <c r="DP338" s="126">
        <f t="shared" si="461"/>
        <v>0</v>
      </c>
      <c r="DQ338" s="126">
        <f t="shared" si="462"/>
        <v>0</v>
      </c>
      <c r="DR338" s="126">
        <f t="shared" si="463"/>
        <v>0</v>
      </c>
      <c r="DS338" s="126">
        <f t="shared" si="464"/>
        <v>62249.999999999985</v>
      </c>
      <c r="DT338" s="126">
        <f t="shared" si="465"/>
        <v>0</v>
      </c>
      <c r="DU338" s="126">
        <f t="shared" si="466"/>
        <v>0</v>
      </c>
      <c r="DV338" s="126">
        <f t="shared" si="467"/>
        <v>0</v>
      </c>
      <c r="DW338" s="126">
        <f t="shared" si="468"/>
        <v>0</v>
      </c>
    </row>
    <row r="339" spans="1:127" x14ac:dyDescent="0.2">
      <c r="A339" s="180" t="s">
        <v>967</v>
      </c>
      <c r="B339" s="180" t="s">
        <v>416</v>
      </c>
      <c r="C339" s="151"/>
      <c r="D339" s="180" t="s">
        <v>295</v>
      </c>
      <c r="E339" s="151"/>
      <c r="F339" s="151"/>
      <c r="G339" s="151">
        <v>-87000</v>
      </c>
      <c r="H339" s="151">
        <v>-87000</v>
      </c>
      <c r="I339" s="151"/>
      <c r="J339" s="151" t="s">
        <v>110</v>
      </c>
      <c r="K339" s="151">
        <v>8.3333333333333329E-2</v>
      </c>
      <c r="L339" s="151">
        <v>8.3333333333333329E-2</v>
      </c>
      <c r="M339" s="151">
        <v>8.3333333333333329E-2</v>
      </c>
      <c r="N339" s="151">
        <v>8.3333333333333329E-2</v>
      </c>
      <c r="O339" s="151">
        <v>8.3333333333333329E-2</v>
      </c>
      <c r="P339" s="151">
        <v>8.3333333333333329E-2</v>
      </c>
      <c r="Q339" s="151">
        <v>8.3333333333333329E-2</v>
      </c>
      <c r="R339" s="151">
        <v>8.3333333333333329E-2</v>
      </c>
      <c r="S339" s="151">
        <v>8.3333333333333329E-2</v>
      </c>
      <c r="T339" s="151">
        <v>8.3333333333333329E-2</v>
      </c>
      <c r="U339" s="151">
        <v>8.3333333333333329E-2</v>
      </c>
      <c r="V339" s="151">
        <v>8.3333333333333329E-2</v>
      </c>
      <c r="W339" s="152">
        <v>1</v>
      </c>
      <c r="X339" s="157">
        <v>-7250</v>
      </c>
      <c r="Y339" s="157">
        <v>-7250</v>
      </c>
      <c r="Z339" s="157">
        <v>-7250</v>
      </c>
      <c r="AA339" s="157">
        <v>-7250</v>
      </c>
      <c r="AB339" s="157">
        <v>-7250</v>
      </c>
      <c r="AC339" s="157">
        <v>-7250</v>
      </c>
      <c r="AD339" s="157">
        <v>-7250</v>
      </c>
      <c r="AE339" s="157">
        <v>-7250</v>
      </c>
      <c r="AF339" s="157">
        <v>-7250</v>
      </c>
      <c r="AG339" s="157">
        <v>-7250</v>
      </c>
      <c r="AH339" s="157">
        <v>-7250</v>
      </c>
      <c r="AI339" s="157">
        <v>-7250</v>
      </c>
      <c r="AJ339" s="151">
        <v>1</v>
      </c>
      <c r="AK339" s="151"/>
      <c r="AL339" s="151"/>
      <c r="AM339" s="151"/>
      <c r="AN339" s="151"/>
      <c r="AO339" s="151"/>
      <c r="AP339" s="151"/>
      <c r="AQ339" s="151"/>
      <c r="AR339" s="151"/>
      <c r="AS339" s="152">
        <v>1</v>
      </c>
      <c r="AT339" s="159">
        <v>-87000</v>
      </c>
      <c r="AU339" s="159">
        <v>0</v>
      </c>
      <c r="AV339" s="159">
        <v>0</v>
      </c>
      <c r="AW339" s="159">
        <v>0</v>
      </c>
      <c r="AX339" s="159">
        <v>0</v>
      </c>
      <c r="AY339" s="159">
        <v>0</v>
      </c>
      <c r="AZ339" s="159">
        <v>0</v>
      </c>
      <c r="BA339" s="159">
        <v>0</v>
      </c>
      <c r="BB339" s="159">
        <v>0</v>
      </c>
      <c r="BC339" s="159">
        <v>-87000</v>
      </c>
      <c r="BD339" s="160">
        <v>-87000</v>
      </c>
      <c r="BE339" s="160">
        <v>0</v>
      </c>
      <c r="BF339" s="160">
        <v>0</v>
      </c>
      <c r="BG339" s="160">
        <v>0</v>
      </c>
      <c r="BH339" s="160">
        <v>0</v>
      </c>
      <c r="BI339" s="151">
        <v>60423000</v>
      </c>
      <c r="BJ339" s="141"/>
      <c r="BP339" s="126">
        <f t="shared" si="469"/>
        <v>-7250</v>
      </c>
      <c r="BQ339" s="126">
        <f t="shared" si="470"/>
        <v>0</v>
      </c>
      <c r="BR339" s="126">
        <f t="shared" si="471"/>
        <v>0</v>
      </c>
      <c r="BS339" s="126">
        <f t="shared" si="472"/>
        <v>0</v>
      </c>
      <c r="BT339" s="126">
        <f t="shared" si="473"/>
        <v>0</v>
      </c>
      <c r="BU339" s="126">
        <f t="shared" si="414"/>
        <v>-14500</v>
      </c>
      <c r="BV339" s="126">
        <f t="shared" si="415"/>
        <v>0</v>
      </c>
      <c r="BW339" s="126">
        <f t="shared" si="416"/>
        <v>0</v>
      </c>
      <c r="BX339" s="126">
        <f t="shared" si="417"/>
        <v>0</v>
      </c>
      <c r="BY339" s="126">
        <f t="shared" si="418"/>
        <v>0</v>
      </c>
      <c r="BZ339" s="126"/>
      <c r="CA339" s="126"/>
      <c r="CB339" s="126"/>
      <c r="CC339" s="126"/>
      <c r="CD339" s="126"/>
      <c r="CE339" s="126">
        <f t="shared" si="424"/>
        <v>-7250</v>
      </c>
      <c r="CF339" s="126">
        <f t="shared" si="425"/>
        <v>0</v>
      </c>
      <c r="CG339" s="126">
        <f t="shared" si="426"/>
        <v>0</v>
      </c>
      <c r="CH339" s="126">
        <f t="shared" si="427"/>
        <v>0</v>
      </c>
      <c r="CI339" s="126">
        <f t="shared" si="428"/>
        <v>0</v>
      </c>
      <c r="CJ339" s="126">
        <f t="shared" si="429"/>
        <v>-14500</v>
      </c>
      <c r="CK339" s="126">
        <f t="shared" si="430"/>
        <v>0</v>
      </c>
      <c r="CL339" s="126">
        <f t="shared" si="431"/>
        <v>0</v>
      </c>
      <c r="CM339" s="126">
        <f t="shared" si="432"/>
        <v>0</v>
      </c>
      <c r="CN339" s="126">
        <f t="shared" si="433"/>
        <v>0</v>
      </c>
      <c r="CO339" s="126">
        <f t="shared" si="434"/>
        <v>-21750</v>
      </c>
      <c r="CP339" s="126">
        <f t="shared" si="435"/>
        <v>0</v>
      </c>
      <c r="CQ339" s="126">
        <f t="shared" si="436"/>
        <v>0</v>
      </c>
      <c r="CR339" s="126">
        <f t="shared" si="437"/>
        <v>0</v>
      </c>
      <c r="CS339" s="126">
        <f t="shared" si="438"/>
        <v>0</v>
      </c>
      <c r="CT339" s="126">
        <f t="shared" si="439"/>
        <v>-29000</v>
      </c>
      <c r="CU339" s="126">
        <f t="shared" si="440"/>
        <v>0</v>
      </c>
      <c r="CV339" s="126">
        <f t="shared" si="441"/>
        <v>0</v>
      </c>
      <c r="CW339" s="126">
        <f t="shared" si="442"/>
        <v>0</v>
      </c>
      <c r="CX339" s="126">
        <f t="shared" si="443"/>
        <v>0</v>
      </c>
      <c r="CY339" s="126">
        <f t="shared" si="444"/>
        <v>-36250</v>
      </c>
      <c r="CZ339" s="126">
        <f t="shared" si="445"/>
        <v>0</v>
      </c>
      <c r="DA339" s="126">
        <f t="shared" si="446"/>
        <v>0</v>
      </c>
      <c r="DB339" s="126">
        <f t="shared" si="447"/>
        <v>0</v>
      </c>
      <c r="DC339" s="126">
        <f t="shared" si="448"/>
        <v>0</v>
      </c>
      <c r="DD339" s="126">
        <f t="shared" si="449"/>
        <v>-43500</v>
      </c>
      <c r="DE339" s="126">
        <f t="shared" si="450"/>
        <v>0</v>
      </c>
      <c r="DF339" s="126">
        <f t="shared" si="451"/>
        <v>0</v>
      </c>
      <c r="DG339" s="126">
        <f t="shared" si="452"/>
        <v>0</v>
      </c>
      <c r="DH339" s="126">
        <f t="shared" si="453"/>
        <v>0</v>
      </c>
      <c r="DI339" s="126">
        <f t="shared" si="454"/>
        <v>-50750</v>
      </c>
      <c r="DJ339" s="126">
        <f t="shared" si="455"/>
        <v>0</v>
      </c>
      <c r="DK339" s="126">
        <f t="shared" si="456"/>
        <v>0</v>
      </c>
      <c r="DL339" s="126">
        <f t="shared" si="457"/>
        <v>0</v>
      </c>
      <c r="DM339" s="126">
        <f t="shared" si="458"/>
        <v>0</v>
      </c>
      <c r="DN339" s="126">
        <f t="shared" si="459"/>
        <v>-58000</v>
      </c>
      <c r="DO339" s="126">
        <f t="shared" si="460"/>
        <v>0</v>
      </c>
      <c r="DP339" s="126">
        <f t="shared" si="461"/>
        <v>0</v>
      </c>
      <c r="DQ339" s="126">
        <f t="shared" si="462"/>
        <v>0</v>
      </c>
      <c r="DR339" s="126">
        <f t="shared" si="463"/>
        <v>0</v>
      </c>
      <c r="DS339" s="126">
        <f t="shared" si="464"/>
        <v>-65250</v>
      </c>
      <c r="DT339" s="126">
        <f t="shared" si="465"/>
        <v>0</v>
      </c>
      <c r="DU339" s="126">
        <f t="shared" si="466"/>
        <v>0</v>
      </c>
      <c r="DV339" s="126">
        <f t="shared" si="467"/>
        <v>0</v>
      </c>
      <c r="DW339" s="126">
        <f t="shared" si="468"/>
        <v>0</v>
      </c>
    </row>
    <row r="340" spans="1:127" x14ac:dyDescent="0.2">
      <c r="BP340" s="126"/>
      <c r="BQ340" s="126"/>
      <c r="BR340" s="126"/>
      <c r="BS340" s="126"/>
      <c r="BT340" s="126"/>
      <c r="BU340" s="126"/>
      <c r="BV340" s="126"/>
      <c r="BW340" s="126"/>
      <c r="BX340" s="126"/>
      <c r="BY340" s="126"/>
      <c r="BZ340" s="126"/>
      <c r="CA340" s="126"/>
      <c r="CB340" s="126"/>
      <c r="CC340" s="126"/>
      <c r="CD340" s="126"/>
      <c r="CE340" s="126"/>
      <c r="CF340" s="126"/>
      <c r="CG340" s="126"/>
      <c r="CH340" s="126"/>
      <c r="CI340" s="126"/>
      <c r="CJ340" s="126"/>
      <c r="CK340" s="126"/>
      <c r="CL340" s="126"/>
      <c r="CM340" s="126"/>
      <c r="CN340" s="126"/>
      <c r="CO340" s="126"/>
      <c r="CP340" s="126"/>
      <c r="CQ340" s="126"/>
      <c r="CR340" s="126"/>
      <c r="CS340" s="126"/>
      <c r="CT340" s="126"/>
      <c r="CU340" s="126"/>
      <c r="CV340" s="126"/>
      <c r="CW340" s="126"/>
      <c r="CX340" s="126"/>
      <c r="CY340" s="126"/>
      <c r="CZ340" s="126"/>
      <c r="DA340" s="126"/>
      <c r="DB340" s="126"/>
      <c r="DC340" s="126"/>
      <c r="DD340" s="126"/>
      <c r="DE340" s="126"/>
      <c r="DF340" s="126"/>
      <c r="DG340" s="126"/>
      <c r="DH340" s="126"/>
      <c r="DI340" s="126"/>
      <c r="DJ340" s="126"/>
      <c r="DK340" s="126"/>
      <c r="DL340" s="126"/>
      <c r="DM340" s="126"/>
      <c r="DN340" s="126"/>
      <c r="DO340" s="126"/>
      <c r="DP340" s="126"/>
      <c r="DQ340" s="126"/>
      <c r="DR340" s="126"/>
      <c r="DS340" s="126"/>
      <c r="DT340" s="126"/>
      <c r="DU340" s="126"/>
      <c r="DV340" s="126"/>
      <c r="DW340" s="126"/>
    </row>
    <row r="341" spans="1:127" x14ac:dyDescent="0.2">
      <c r="BJ341" s="141"/>
    </row>
  </sheetData>
  <autoFilter ref="A4:DW339"/>
  <mergeCells count="3">
    <mergeCell ref="I51:I59"/>
    <mergeCell ref="I129:I140"/>
    <mergeCell ref="I235:I246"/>
  </mergeCells>
  <conditionalFormatting sqref="AS26:AS28 AS294:AS315 AS234:AS291 AS218:AS232 AS85:AS199 AS30:AS79 AS5:AS24 AS204:AS215">
    <cfRule type="cellIs" dxfId="28" priority="35" operator="notEqual">
      <formula>1</formula>
    </cfRule>
  </conditionalFormatting>
  <conditionalFormatting sqref="W26:W28 W177:W199 W30:W79 W5:W24 W85:W174 W204:W215 W218:W232 W234:W315 W317:W319 W321 W323 W325 W327:W328 W330 W335">
    <cfRule type="cellIs" dxfId="27" priority="34" operator="notEqual">
      <formula>1</formula>
    </cfRule>
  </conditionalFormatting>
  <conditionalFormatting sqref="W175">
    <cfRule type="cellIs" dxfId="26" priority="33" operator="notEqual">
      <formula>1</formula>
    </cfRule>
  </conditionalFormatting>
  <conditionalFormatting sqref="W176">
    <cfRule type="cellIs" dxfId="25" priority="32" operator="notEqual">
      <formula>1</formula>
    </cfRule>
  </conditionalFormatting>
  <conditionalFormatting sqref="AS292">
    <cfRule type="cellIs" dxfId="24" priority="31" operator="notEqual">
      <formula>1</formula>
    </cfRule>
  </conditionalFormatting>
  <conditionalFormatting sqref="AS293">
    <cfRule type="cellIs" dxfId="23" priority="29" operator="notEqual">
      <formula>1</formula>
    </cfRule>
  </conditionalFormatting>
  <conditionalFormatting sqref="AS216">
    <cfRule type="cellIs" dxfId="22" priority="27" operator="notEqual">
      <formula>1</formula>
    </cfRule>
  </conditionalFormatting>
  <conditionalFormatting sqref="W216">
    <cfRule type="cellIs" dxfId="21" priority="26" operator="notEqual">
      <formula>1</formula>
    </cfRule>
  </conditionalFormatting>
  <conditionalFormatting sqref="W217">
    <cfRule type="cellIs" dxfId="20" priority="24" operator="notEqual">
      <formula>1</formula>
    </cfRule>
  </conditionalFormatting>
  <conditionalFormatting sqref="AS217">
    <cfRule type="cellIs" dxfId="19" priority="25" operator="notEqual">
      <formula>1</formula>
    </cfRule>
  </conditionalFormatting>
  <conditionalFormatting sqref="W80:W81">
    <cfRule type="cellIs" dxfId="18" priority="22" operator="notEqual">
      <formula>1</formula>
    </cfRule>
  </conditionalFormatting>
  <conditionalFormatting sqref="AS80:AS81">
    <cfRule type="cellIs" dxfId="17" priority="23" operator="notEqual">
      <formula>1</formula>
    </cfRule>
  </conditionalFormatting>
  <conditionalFormatting sqref="W82:W84">
    <cfRule type="cellIs" dxfId="16" priority="20" operator="notEqual">
      <formula>1</formula>
    </cfRule>
  </conditionalFormatting>
  <conditionalFormatting sqref="AS82:AS84">
    <cfRule type="cellIs" dxfId="15" priority="21" operator="notEqual">
      <formula>1</formula>
    </cfRule>
  </conditionalFormatting>
  <conditionalFormatting sqref="W29">
    <cfRule type="cellIs" dxfId="14" priority="18" operator="notEqual">
      <formula>1</formula>
    </cfRule>
  </conditionalFormatting>
  <conditionalFormatting sqref="AS29">
    <cfRule type="cellIs" dxfId="13" priority="19" operator="notEqual">
      <formula>1</formula>
    </cfRule>
  </conditionalFormatting>
  <conditionalFormatting sqref="W25">
    <cfRule type="cellIs" dxfId="12" priority="16" operator="notEqual">
      <formula>1</formula>
    </cfRule>
  </conditionalFormatting>
  <conditionalFormatting sqref="AS25">
    <cfRule type="cellIs" dxfId="11" priority="17" operator="notEqual">
      <formula>1</formula>
    </cfRule>
  </conditionalFormatting>
  <conditionalFormatting sqref="AS233">
    <cfRule type="cellIs" dxfId="10" priority="15" operator="notEqual">
      <formula>1</formula>
    </cfRule>
  </conditionalFormatting>
  <conditionalFormatting sqref="W233">
    <cfRule type="cellIs" dxfId="9" priority="14" operator="notEqual">
      <formula>1</formula>
    </cfRule>
  </conditionalFormatting>
  <conditionalFormatting sqref="AS316">
    <cfRule type="cellIs" dxfId="8" priority="13" operator="notEqual">
      <formula>1</formula>
    </cfRule>
  </conditionalFormatting>
  <conditionalFormatting sqref="W316">
    <cfRule type="cellIs" dxfId="7" priority="12" operator="notEqual">
      <formula>1</formula>
    </cfRule>
  </conditionalFormatting>
  <conditionalFormatting sqref="AS317">
    <cfRule type="cellIs" dxfId="6" priority="11" operator="notEqual">
      <formula>1</formula>
    </cfRule>
  </conditionalFormatting>
  <conditionalFormatting sqref="AS200:AS203">
    <cfRule type="cellIs" dxfId="5" priority="9" operator="notEqual">
      <formula>1</formula>
    </cfRule>
  </conditionalFormatting>
  <conditionalFormatting sqref="W200:W203">
    <cfRule type="cellIs" dxfId="4" priority="8" operator="notEqual">
      <formula>1</formula>
    </cfRule>
  </conditionalFormatting>
  <conditionalFormatting sqref="AS318:AS333">
    <cfRule type="cellIs" dxfId="3" priority="5" operator="notEqual">
      <formula>1</formula>
    </cfRule>
  </conditionalFormatting>
  <conditionalFormatting sqref="W320 W322 W324 W326 W329 W331:W333">
    <cfRule type="cellIs" dxfId="2" priority="4" operator="notEqual">
      <formula>1</formula>
    </cfRule>
  </conditionalFormatting>
  <conditionalFormatting sqref="AS334">
    <cfRule type="cellIs" dxfId="1" priority="3" operator="notEqual">
      <formula>1</formula>
    </cfRule>
  </conditionalFormatting>
  <conditionalFormatting sqref="W334">
    <cfRule type="cellIs" dxfId="0" priority="2" operator="notEqual">
      <formula>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11706"/>
  <sheetViews>
    <sheetView tabSelected="1" workbookViewId="0">
      <selection activeCell="D1" sqref="D1:H1048576"/>
    </sheetView>
  </sheetViews>
  <sheetFormatPr baseColWidth="10" defaultRowHeight="15" outlineLevelCol="1" x14ac:dyDescent="0.2"/>
  <cols>
    <col min="1" max="1" width="10.83203125" style="122"/>
    <col min="2" max="2" width="15.6640625" style="122" customWidth="1"/>
    <col min="4" max="4" width="0" hidden="1" customWidth="1"/>
    <col min="5" max="5" width="7" hidden="1" customWidth="1"/>
    <col min="6" max="6" width="10.1640625" hidden="1" customWidth="1"/>
    <col min="7" max="7" width="7" hidden="1" customWidth="1"/>
    <col min="8" max="8" width="0" hidden="1" customWidth="1"/>
    <col min="9" max="9" width="10.83203125" style="143"/>
    <col min="10" max="10" width="27.6640625" customWidth="1"/>
    <col min="11" max="11" width="18.83203125" customWidth="1"/>
    <col min="12" max="12" width="51.33203125" customWidth="1"/>
    <col min="13" max="15" width="11.5" customWidth="1" outlineLevel="1"/>
    <col min="16" max="16" width="16.83203125" style="132" customWidth="1"/>
    <col min="17" max="17" width="40.6640625" style="122" bestFit="1" customWidth="1"/>
    <col min="18" max="18" width="10.83203125" style="122"/>
  </cols>
  <sheetData>
    <row r="1" spans="1:19" x14ac:dyDescent="0.2">
      <c r="A1" s="122" t="s">
        <v>744</v>
      </c>
      <c r="B1" s="122" t="s">
        <v>742</v>
      </c>
      <c r="C1" t="s">
        <v>707</v>
      </c>
      <c r="D1" t="s">
        <v>708</v>
      </c>
      <c r="E1" t="s">
        <v>709</v>
      </c>
      <c r="F1" t="s">
        <v>710</v>
      </c>
      <c r="G1" t="s">
        <v>711</v>
      </c>
      <c r="H1" t="s">
        <v>712</v>
      </c>
      <c r="I1" s="143" t="s">
        <v>713</v>
      </c>
      <c r="J1" t="s">
        <v>714</v>
      </c>
      <c r="K1" t="s">
        <v>715</v>
      </c>
      <c r="L1" t="s">
        <v>716</v>
      </c>
      <c r="M1" t="s">
        <v>717</v>
      </c>
      <c r="N1" t="s">
        <v>718</v>
      </c>
      <c r="O1" t="s">
        <v>719</v>
      </c>
      <c r="P1" s="132" t="s">
        <v>720</v>
      </c>
      <c r="Q1" s="122" t="s">
        <v>848</v>
      </c>
      <c r="R1" s="122" t="s">
        <v>850</v>
      </c>
    </row>
    <row r="2" spans="1:19" x14ac:dyDescent="0.2">
      <c r="A2" s="131" t="str">
        <f>+IF(I2&lt;='Ecarts de marge'!$G$1,"X","")</f>
        <v>X</v>
      </c>
      <c r="B2" s="122" t="str">
        <f>+"A"&amp;E2&amp;F2&amp;G2</f>
        <v>A20082000239000</v>
      </c>
      <c r="C2" t="s">
        <v>730</v>
      </c>
      <c r="D2">
        <v>201800000</v>
      </c>
      <c r="E2" t="s">
        <v>749</v>
      </c>
      <c r="F2" t="s">
        <v>750</v>
      </c>
      <c r="G2" t="s">
        <v>723</v>
      </c>
      <c r="H2" t="s">
        <v>751</v>
      </c>
      <c r="I2" s="143">
        <v>43103</v>
      </c>
      <c r="J2" t="s">
        <v>873</v>
      </c>
      <c r="K2" s="142" t="s">
        <v>956</v>
      </c>
      <c r="L2" t="s">
        <v>970</v>
      </c>
      <c r="M2">
        <v>1</v>
      </c>
      <c r="N2">
        <v>310.70699999999999</v>
      </c>
      <c r="O2">
        <v>310.70699999999999</v>
      </c>
      <c r="P2" s="132">
        <v>310.70699999999999</v>
      </c>
      <c r="Q2" s="122" t="e">
        <f>+VLOOKUP(CONCATENATE(B2,"00"),#REF!,3,FALSE)</f>
        <v>#REF!</v>
      </c>
      <c r="R2" s="122" t="str">
        <f>+IF(ISERROR(VLOOKUP(K2,'Ecarts de marge'!D:D,1,FALSE)),"PB CODE ARTICLE","")</f>
        <v/>
      </c>
    </row>
    <row r="3" spans="1:19" x14ac:dyDescent="0.2">
      <c r="A3" s="131" t="str">
        <f>+IF(I3&lt;='Ecarts de marge'!$G$1,"X","")</f>
        <v>X</v>
      </c>
      <c r="B3" s="122" t="str">
        <f t="shared" ref="B3:B55" si="0">+"A"&amp;E3&amp;F3&amp;G3</f>
        <v>A20082000239000</v>
      </c>
      <c r="C3" s="142" t="s">
        <v>730</v>
      </c>
      <c r="D3" s="142">
        <v>201800000</v>
      </c>
      <c r="E3" s="142" t="s">
        <v>749</v>
      </c>
      <c r="F3" s="142" t="s">
        <v>750</v>
      </c>
      <c r="G3" s="142" t="s">
        <v>723</v>
      </c>
      <c r="H3" s="142" t="s">
        <v>751</v>
      </c>
      <c r="I3" s="143">
        <v>43103</v>
      </c>
      <c r="J3" s="142" t="s">
        <v>873</v>
      </c>
      <c r="K3" s="142" t="s">
        <v>956</v>
      </c>
      <c r="L3" s="142" t="s">
        <v>971</v>
      </c>
      <c r="M3" s="142">
        <v>1</v>
      </c>
      <c r="N3" s="142">
        <v>1461.1279999999999</v>
      </c>
      <c r="O3" s="142">
        <v>1461.1279999999999</v>
      </c>
      <c r="P3" s="132">
        <v>1461.1279999999999</v>
      </c>
      <c r="Q3" s="122" t="e">
        <f>+VLOOKUP(CONCATENATE(B3,"00"),#REF!,3,FALSE)</f>
        <v>#REF!</v>
      </c>
      <c r="R3" s="122" t="str">
        <f>+IF(ISERROR(VLOOKUP(K3,'Ecarts de marge'!D:D,1,FALSE)),"PB CODE ARTICLE","")</f>
        <v/>
      </c>
    </row>
    <row r="4" spans="1:19" x14ac:dyDescent="0.2">
      <c r="A4" s="131" t="str">
        <f>+IF(I4&lt;='Ecarts de marge'!$G$1,"X","")</f>
        <v>X</v>
      </c>
      <c r="B4" s="122" t="str">
        <f t="shared" si="0"/>
        <v>A20082000239000</v>
      </c>
      <c r="C4" s="142" t="s">
        <v>730</v>
      </c>
      <c r="D4" s="142">
        <v>201800000</v>
      </c>
      <c r="E4" s="142" t="s">
        <v>749</v>
      </c>
      <c r="F4" s="142" t="s">
        <v>750</v>
      </c>
      <c r="G4" s="142" t="s">
        <v>723</v>
      </c>
      <c r="H4" s="142" t="s">
        <v>751</v>
      </c>
      <c r="I4" s="143">
        <v>43103</v>
      </c>
      <c r="J4" s="142" t="s">
        <v>873</v>
      </c>
      <c r="K4" s="142" t="s">
        <v>956</v>
      </c>
      <c r="L4" s="142" t="s">
        <v>972</v>
      </c>
      <c r="M4" s="142">
        <v>2</v>
      </c>
      <c r="N4" s="142">
        <v>45.6</v>
      </c>
      <c r="O4" s="142">
        <v>91.2</v>
      </c>
      <c r="P4" s="132">
        <v>91.2</v>
      </c>
      <c r="Q4" s="122" t="e">
        <f>+VLOOKUP(CONCATENATE(B4,"00"),#REF!,3,FALSE)</f>
        <v>#REF!</v>
      </c>
      <c r="R4" s="122" t="str">
        <f>+IF(ISERROR(VLOOKUP(K4,'Ecarts de marge'!D:D,1,FALSE)),"PB CODE ARTICLE","")</f>
        <v/>
      </c>
    </row>
    <row r="5" spans="1:19" x14ac:dyDescent="0.2">
      <c r="A5" s="131" t="str">
        <f>+IF(I5&lt;='Ecarts de marge'!$G$1,"X","")</f>
        <v>X</v>
      </c>
      <c r="B5" s="122" t="str">
        <f t="shared" si="0"/>
        <v>A20082000239000</v>
      </c>
      <c r="C5" s="142" t="s">
        <v>730</v>
      </c>
      <c r="D5" s="142">
        <v>201800000</v>
      </c>
      <c r="E5" s="142" t="s">
        <v>749</v>
      </c>
      <c r="F5" s="142" t="s">
        <v>750</v>
      </c>
      <c r="G5" s="142" t="s">
        <v>723</v>
      </c>
      <c r="H5" s="142" t="s">
        <v>751</v>
      </c>
      <c r="I5" s="143">
        <v>43103</v>
      </c>
      <c r="J5" s="142" t="s">
        <v>873</v>
      </c>
      <c r="K5" s="142" t="s">
        <v>956</v>
      </c>
      <c r="L5" s="142" t="s">
        <v>811</v>
      </c>
      <c r="M5" s="142">
        <v>1</v>
      </c>
      <c r="N5" s="142">
        <v>38</v>
      </c>
      <c r="O5" s="142">
        <v>38</v>
      </c>
      <c r="P5" s="132">
        <v>38</v>
      </c>
      <c r="Q5" s="122" t="e">
        <f>+VLOOKUP(CONCATENATE(B5,"00"),#REF!,3,FALSE)</f>
        <v>#REF!</v>
      </c>
      <c r="R5" s="122" t="str">
        <f>+IF(ISERROR(VLOOKUP(K5,'Ecarts de marge'!D:D,1,FALSE)),"PB CODE ARTICLE","")</f>
        <v/>
      </c>
    </row>
    <row r="6" spans="1:19" x14ac:dyDescent="0.2">
      <c r="A6" s="131" t="str">
        <f>+IF(I6&lt;='Ecarts de marge'!$G$1,"X","")</f>
        <v>X</v>
      </c>
      <c r="B6" s="122" t="str">
        <f t="shared" si="0"/>
        <v>A20082000190000</v>
      </c>
      <c r="C6" s="142" t="s">
        <v>730</v>
      </c>
      <c r="D6" s="142">
        <v>201800001</v>
      </c>
      <c r="E6" s="142" t="s">
        <v>749</v>
      </c>
      <c r="F6" s="142" t="s">
        <v>778</v>
      </c>
      <c r="G6" s="142" t="s">
        <v>723</v>
      </c>
      <c r="H6" s="142" t="s">
        <v>745</v>
      </c>
      <c r="I6" s="143">
        <v>43105</v>
      </c>
      <c r="J6" s="142" t="s">
        <v>963</v>
      </c>
      <c r="K6" s="142" t="s">
        <v>57</v>
      </c>
      <c r="L6" s="142" t="s">
        <v>58</v>
      </c>
      <c r="M6" s="142">
        <v>1</v>
      </c>
      <c r="N6" s="142">
        <v>4766.58</v>
      </c>
      <c r="O6" s="142">
        <v>4766.58</v>
      </c>
      <c r="P6" s="132">
        <v>4766.58</v>
      </c>
      <c r="Q6" s="122" t="e">
        <f>+VLOOKUP(CONCATENATE(B6,"00"),#REF!,3,FALSE)</f>
        <v>#REF!</v>
      </c>
      <c r="R6" s="122" t="str">
        <f>+IF(ISERROR(VLOOKUP(K6,'Ecarts de marge'!D:D,1,FALSE)),"PB CODE ARTICLE","")</f>
        <v>PB CODE ARTICLE</v>
      </c>
    </row>
    <row r="7" spans="1:19" x14ac:dyDescent="0.2">
      <c r="A7" s="131" t="str">
        <f>+IF(I7&lt;='Ecarts de marge'!$G$1,"X","")</f>
        <v>X</v>
      </c>
      <c r="B7" s="122" t="str">
        <f t="shared" si="0"/>
        <v>A</v>
      </c>
      <c r="C7" s="142" t="s">
        <v>730</v>
      </c>
      <c r="D7" s="142">
        <v>201800002</v>
      </c>
      <c r="E7" s="142" t="s">
        <v>731</v>
      </c>
      <c r="F7" s="142" t="s">
        <v>731</v>
      </c>
      <c r="G7" s="142" t="s">
        <v>731</v>
      </c>
      <c r="H7" s="142" t="s">
        <v>745</v>
      </c>
      <c r="I7" s="143">
        <v>43105</v>
      </c>
      <c r="J7" s="142" t="s">
        <v>761</v>
      </c>
      <c r="K7" s="142" t="s">
        <v>148</v>
      </c>
      <c r="L7" s="142" t="s">
        <v>973</v>
      </c>
      <c r="M7" s="142">
        <v>2</v>
      </c>
      <c r="N7" s="142">
        <v>87.75</v>
      </c>
      <c r="O7" s="142">
        <v>175.5</v>
      </c>
      <c r="P7" s="132">
        <v>175.5</v>
      </c>
      <c r="Q7" s="122" t="e">
        <f>+VLOOKUP(CONCATENATE(B7,"00"),#REF!,3,FALSE)</f>
        <v>#REF!</v>
      </c>
      <c r="R7" s="122" t="str">
        <f>+IF(ISERROR(VLOOKUP(K7,'Ecarts de marge'!D:D,1,FALSE)),"PB CODE ARTICLE","")</f>
        <v/>
      </c>
    </row>
    <row r="8" spans="1:19" x14ac:dyDescent="0.2">
      <c r="A8" s="131" t="str">
        <f>+IF(I8&lt;='Ecarts de marge'!$G$1,"X","")</f>
        <v>X</v>
      </c>
      <c r="B8" s="122" t="str">
        <f t="shared" si="0"/>
        <v>A</v>
      </c>
      <c r="C8" s="142" t="s">
        <v>730</v>
      </c>
      <c r="D8" s="142">
        <v>201800002</v>
      </c>
      <c r="E8" s="142" t="s">
        <v>731</v>
      </c>
      <c r="F8" s="142" t="s">
        <v>731</v>
      </c>
      <c r="G8" s="142" t="s">
        <v>731</v>
      </c>
      <c r="H8" s="142" t="s">
        <v>745</v>
      </c>
      <c r="I8" s="143">
        <v>43105</v>
      </c>
      <c r="J8" s="142" t="s">
        <v>761</v>
      </c>
      <c r="K8" s="142" t="s">
        <v>148</v>
      </c>
      <c r="L8" s="142" t="s">
        <v>974</v>
      </c>
      <c r="M8" s="142">
        <v>1</v>
      </c>
      <c r="N8" s="142">
        <v>60.01</v>
      </c>
      <c r="O8" s="142">
        <v>60.01</v>
      </c>
      <c r="P8" s="132">
        <v>60.01</v>
      </c>
      <c r="Q8" s="122" t="e">
        <f>+VLOOKUP(CONCATENATE(B8,"00"),#REF!,3,FALSE)</f>
        <v>#REF!</v>
      </c>
      <c r="R8" s="122" t="str">
        <f>+IF(ISERROR(VLOOKUP(K8,'Ecarts de marge'!D:D,1,FALSE)),"PB CODE ARTICLE","")</f>
        <v/>
      </c>
    </row>
    <row r="9" spans="1:19" x14ac:dyDescent="0.2">
      <c r="A9" s="131" t="str">
        <f>+IF(I9&lt;='Ecarts de marge'!$G$1,"X","")</f>
        <v>X</v>
      </c>
      <c r="B9" s="122" t="str">
        <f t="shared" si="0"/>
        <v>A</v>
      </c>
      <c r="C9" s="142" t="s">
        <v>730</v>
      </c>
      <c r="D9" s="142">
        <v>201800002</v>
      </c>
      <c r="E9" s="142" t="s">
        <v>731</v>
      </c>
      <c r="F9" s="142" t="s">
        <v>731</v>
      </c>
      <c r="G9" s="142" t="s">
        <v>731</v>
      </c>
      <c r="H9" s="142" t="s">
        <v>745</v>
      </c>
      <c r="I9" s="143">
        <v>43105</v>
      </c>
      <c r="J9" s="142" t="s">
        <v>761</v>
      </c>
      <c r="K9" s="142" t="s">
        <v>148</v>
      </c>
      <c r="L9" s="142" t="s">
        <v>975</v>
      </c>
      <c r="M9" s="142">
        <v>5</v>
      </c>
      <c r="N9" s="142">
        <v>28.26</v>
      </c>
      <c r="O9" s="142">
        <v>141.30000000000001</v>
      </c>
      <c r="P9" s="132">
        <v>141.30000000000001</v>
      </c>
      <c r="Q9" s="122" t="e">
        <f>+VLOOKUP(CONCATENATE(B9,"00"),#REF!,3,FALSE)</f>
        <v>#REF!</v>
      </c>
      <c r="R9" s="122" t="str">
        <f>+IF(ISERROR(VLOOKUP(K9,'Ecarts de marge'!D:D,1,FALSE)),"PB CODE ARTICLE","")</f>
        <v/>
      </c>
    </row>
    <row r="10" spans="1:19" x14ac:dyDescent="0.2">
      <c r="A10" s="131" t="str">
        <f>+IF(I10&lt;='Ecarts de marge'!$G$1,"X","")</f>
        <v>X</v>
      </c>
      <c r="B10" s="122" t="str">
        <f t="shared" si="0"/>
        <v>A</v>
      </c>
      <c r="C10" s="142" t="s">
        <v>730</v>
      </c>
      <c r="D10" s="142">
        <v>201800002</v>
      </c>
      <c r="E10" s="142" t="s">
        <v>731</v>
      </c>
      <c r="F10" s="142" t="s">
        <v>731</v>
      </c>
      <c r="G10" s="142" t="s">
        <v>731</v>
      </c>
      <c r="H10" s="142" t="s">
        <v>745</v>
      </c>
      <c r="I10" s="143">
        <v>43105</v>
      </c>
      <c r="J10" s="142" t="s">
        <v>761</v>
      </c>
      <c r="K10" s="142" t="s">
        <v>148</v>
      </c>
      <c r="L10" s="142" t="s">
        <v>976</v>
      </c>
      <c r="M10" s="142">
        <v>1</v>
      </c>
      <c r="N10" s="142">
        <v>80.61</v>
      </c>
      <c r="O10" s="142">
        <v>80.61</v>
      </c>
      <c r="P10" s="132">
        <v>80.61</v>
      </c>
      <c r="Q10" s="122" t="e">
        <f>+VLOOKUP(CONCATENATE(B10,"00"),#REF!,3,FALSE)</f>
        <v>#REF!</v>
      </c>
      <c r="R10" s="122" t="str">
        <f>+IF(ISERROR(VLOOKUP(K10,'Ecarts de marge'!D:D,1,FALSE)),"PB CODE ARTICLE","")</f>
        <v/>
      </c>
    </row>
    <row r="11" spans="1:19" x14ac:dyDescent="0.2">
      <c r="A11" s="131" t="str">
        <f>+IF(I11&lt;='Ecarts de marge'!$G$1,"X","")</f>
        <v>X</v>
      </c>
      <c r="B11" s="122" t="str">
        <f t="shared" si="0"/>
        <v>A20072000046000</v>
      </c>
      <c r="C11" s="142" t="s">
        <v>730</v>
      </c>
      <c r="D11" s="142">
        <v>201800003</v>
      </c>
      <c r="E11" s="142" t="s">
        <v>753</v>
      </c>
      <c r="F11" s="142" t="s">
        <v>728</v>
      </c>
      <c r="G11" s="142" t="s">
        <v>723</v>
      </c>
      <c r="H11" s="142" t="s">
        <v>745</v>
      </c>
      <c r="I11" s="143">
        <v>43105</v>
      </c>
      <c r="J11" s="142" t="s">
        <v>768</v>
      </c>
      <c r="K11" s="142" t="s">
        <v>57</v>
      </c>
      <c r="L11" s="142" t="s">
        <v>58</v>
      </c>
      <c r="M11" s="142">
        <v>1</v>
      </c>
      <c r="N11" s="142">
        <v>443.06</v>
      </c>
      <c r="O11" s="142">
        <v>443.06</v>
      </c>
      <c r="P11" s="132">
        <v>443.06</v>
      </c>
      <c r="Q11" s="122" t="e">
        <f>+VLOOKUP(CONCATENATE(B11,"00"),#REF!,3,FALSE)</f>
        <v>#REF!</v>
      </c>
      <c r="R11" s="122" t="str">
        <f>+IF(ISERROR(VLOOKUP(K11,'Ecarts de marge'!D:D,1,FALSE)),"PB CODE ARTICLE","")</f>
        <v>PB CODE ARTICLE</v>
      </c>
    </row>
    <row r="12" spans="1:19" x14ac:dyDescent="0.2">
      <c r="A12" s="131" t="str">
        <f>+IF(I12&lt;='Ecarts de marge'!$G$1,"X","")</f>
        <v>X</v>
      </c>
      <c r="B12" s="122" t="str">
        <f t="shared" si="0"/>
        <v>A20082000129000</v>
      </c>
      <c r="C12" s="142" t="s">
        <v>730</v>
      </c>
      <c r="D12" s="142">
        <v>201800004</v>
      </c>
      <c r="E12" s="142" t="s">
        <v>749</v>
      </c>
      <c r="F12" s="142" t="s">
        <v>790</v>
      </c>
      <c r="G12" s="142" t="s">
        <v>723</v>
      </c>
      <c r="H12" s="142" t="s">
        <v>745</v>
      </c>
      <c r="I12" s="143">
        <v>43105</v>
      </c>
      <c r="J12" s="142" t="s">
        <v>977</v>
      </c>
      <c r="K12" s="142" t="s">
        <v>57</v>
      </c>
      <c r="L12" s="142" t="s">
        <v>58</v>
      </c>
      <c r="M12" s="142">
        <v>1</v>
      </c>
      <c r="N12" s="142">
        <v>2713.18</v>
      </c>
      <c r="O12" s="142">
        <v>2713.18</v>
      </c>
      <c r="P12" s="132">
        <v>2713.18</v>
      </c>
      <c r="Q12" s="122" t="e">
        <f>+VLOOKUP(CONCATENATE(B12,"00"),#REF!,3,FALSE)</f>
        <v>#REF!</v>
      </c>
      <c r="R12" s="122" t="str">
        <f>+IF(ISERROR(VLOOKUP(K12,'Ecarts de marge'!D:D,1,FALSE)),"PB CODE ARTICLE","")</f>
        <v>PB CODE ARTICLE</v>
      </c>
    </row>
    <row r="13" spans="1:19" x14ac:dyDescent="0.2">
      <c r="A13" s="131" t="str">
        <f>+IF(I13&lt;='Ecarts de marge'!$G$1,"X","")</f>
        <v>X</v>
      </c>
      <c r="B13" s="122" t="str">
        <f t="shared" si="0"/>
        <v>A20082000125000</v>
      </c>
      <c r="C13" s="142" t="s">
        <v>730</v>
      </c>
      <c r="D13" s="142">
        <v>201601010</v>
      </c>
      <c r="E13" s="142" t="s">
        <v>749</v>
      </c>
      <c r="F13" s="142" t="s">
        <v>770</v>
      </c>
      <c r="G13" s="142" t="s">
        <v>723</v>
      </c>
      <c r="H13" s="142" t="s">
        <v>751</v>
      </c>
      <c r="I13" s="143">
        <v>43108</v>
      </c>
      <c r="J13" s="142" t="s">
        <v>847</v>
      </c>
      <c r="K13" s="142" t="s">
        <v>65</v>
      </c>
      <c r="L13" s="142" t="s">
        <v>66</v>
      </c>
      <c r="M13" s="142">
        <v>1</v>
      </c>
      <c r="N13" s="142">
        <v>5742.22</v>
      </c>
      <c r="O13" s="142">
        <v>5742.22</v>
      </c>
      <c r="P13" s="132">
        <v>5742.22</v>
      </c>
      <c r="Q13" s="122" t="e">
        <f>+VLOOKUP(CONCATENATE(B13,"00"),#REF!,3,FALSE)</f>
        <v>#REF!</v>
      </c>
      <c r="R13" s="122" t="str">
        <f>+IF(ISERROR(VLOOKUP(K13,'Ecarts de marge'!D:D,1,FALSE)),"PB CODE ARTICLE","")</f>
        <v/>
      </c>
      <c r="S13" s="22" t="s">
        <v>952</v>
      </c>
    </row>
    <row r="14" spans="1:19" x14ac:dyDescent="0.2">
      <c r="A14" s="131" t="str">
        <f>+IF(I14&lt;='Ecarts de marge'!$G$1,"X","")</f>
        <v>X</v>
      </c>
      <c r="B14" s="122" t="str">
        <f t="shared" si="0"/>
        <v>A20082000239000</v>
      </c>
      <c r="C14" s="142" t="s">
        <v>730</v>
      </c>
      <c r="D14" s="142">
        <v>201601044</v>
      </c>
      <c r="E14" s="142" t="s">
        <v>749</v>
      </c>
      <c r="F14" s="142" t="s">
        <v>750</v>
      </c>
      <c r="G14" s="142" t="s">
        <v>723</v>
      </c>
      <c r="H14" s="142" t="s">
        <v>751</v>
      </c>
      <c r="I14" s="143">
        <v>43108</v>
      </c>
      <c r="J14" s="142" t="s">
        <v>847</v>
      </c>
      <c r="K14" s="142" t="s">
        <v>65</v>
      </c>
      <c r="L14" s="142" t="s">
        <v>66</v>
      </c>
      <c r="M14" s="142">
        <v>1</v>
      </c>
      <c r="N14" s="142">
        <v>1000</v>
      </c>
      <c r="O14" s="142">
        <v>1000</v>
      </c>
      <c r="P14" s="132">
        <v>1000</v>
      </c>
      <c r="Q14" s="122" t="e">
        <f>+VLOOKUP(CONCATENATE(B14,"00"),#REF!,3,FALSE)</f>
        <v>#REF!</v>
      </c>
      <c r="R14" s="122" t="str">
        <f>+IF(ISERROR(VLOOKUP(K14,'Ecarts de marge'!D:D,1,FALSE)),"PB CODE ARTICLE","")</f>
        <v/>
      </c>
      <c r="S14" s="22" t="s">
        <v>952</v>
      </c>
    </row>
    <row r="15" spans="1:19" x14ac:dyDescent="0.2">
      <c r="A15" s="131" t="str">
        <f>+IF(I15&lt;='Ecarts de marge'!$G$1,"X","")</f>
        <v>X</v>
      </c>
      <c r="B15" s="122" t="str">
        <f t="shared" si="0"/>
        <v>A20082000125000</v>
      </c>
      <c r="C15" s="142" t="s">
        <v>730</v>
      </c>
      <c r="D15" s="142">
        <v>201601155</v>
      </c>
      <c r="E15" s="142" t="s">
        <v>749</v>
      </c>
      <c r="F15" s="142" t="s">
        <v>770</v>
      </c>
      <c r="G15" s="142" t="s">
        <v>723</v>
      </c>
      <c r="H15" s="142" t="s">
        <v>751</v>
      </c>
      <c r="I15" s="143">
        <v>43108</v>
      </c>
      <c r="J15" s="142" t="s">
        <v>847</v>
      </c>
      <c r="K15" s="142" t="s">
        <v>131</v>
      </c>
      <c r="L15" s="142" t="s">
        <v>810</v>
      </c>
      <c r="M15" s="142">
        <v>1</v>
      </c>
      <c r="N15" s="142">
        <v>1490</v>
      </c>
      <c r="O15" s="142">
        <v>1490</v>
      </c>
      <c r="P15" s="132">
        <v>1490</v>
      </c>
      <c r="Q15" s="122" t="e">
        <f>+VLOOKUP(CONCATENATE(B15,"00"),#REF!,3,FALSE)</f>
        <v>#REF!</v>
      </c>
      <c r="R15" s="122" t="str">
        <f>+IF(ISERROR(VLOOKUP(K15,'Ecarts de marge'!D:D,1,FALSE)),"PB CODE ARTICLE","")</f>
        <v/>
      </c>
      <c r="S15" s="22" t="s">
        <v>952</v>
      </c>
    </row>
    <row r="16" spans="1:19" x14ac:dyDescent="0.2">
      <c r="A16" s="131" t="str">
        <f>+IF(I16&lt;='Ecarts de marge'!$G$1,"X","")</f>
        <v>X</v>
      </c>
      <c r="B16" s="122" t="str">
        <f t="shared" si="0"/>
        <v>A20082000129000</v>
      </c>
      <c r="C16" s="142" t="s">
        <v>730</v>
      </c>
      <c r="D16" s="142">
        <v>201800005</v>
      </c>
      <c r="E16" s="142" t="s">
        <v>749</v>
      </c>
      <c r="F16" s="142" t="s">
        <v>790</v>
      </c>
      <c r="G16" s="142" t="s">
        <v>723</v>
      </c>
      <c r="H16" s="142" t="s">
        <v>745</v>
      </c>
      <c r="I16" s="143">
        <v>43105</v>
      </c>
      <c r="J16" s="142" t="s">
        <v>977</v>
      </c>
      <c r="K16" s="142" t="s">
        <v>57</v>
      </c>
      <c r="L16" s="142" t="s">
        <v>58</v>
      </c>
      <c r="M16" s="142">
        <v>1</v>
      </c>
      <c r="N16" s="142">
        <v>705.02</v>
      </c>
      <c r="O16" s="142">
        <v>705.02</v>
      </c>
      <c r="P16" s="132">
        <v>705.02</v>
      </c>
      <c r="Q16" s="122" t="e">
        <f>+VLOOKUP(CONCATENATE(B16,"00"),#REF!,3,FALSE)</f>
        <v>#REF!</v>
      </c>
      <c r="R16" s="122" t="str">
        <f>+IF(ISERROR(VLOOKUP(K16,'Ecarts de marge'!D:D,1,FALSE)),"PB CODE ARTICLE","")</f>
        <v>PB CODE ARTICLE</v>
      </c>
    </row>
    <row r="17" spans="1:18" x14ac:dyDescent="0.2">
      <c r="A17" s="131" t="str">
        <f>+IF(I17&lt;='Ecarts de marge'!$G$1,"X","")</f>
        <v>X</v>
      </c>
      <c r="B17" s="122" t="str">
        <f t="shared" si="0"/>
        <v>A20092000281000</v>
      </c>
      <c r="C17" s="142" t="s">
        <v>730</v>
      </c>
      <c r="D17" s="142">
        <v>201800006</v>
      </c>
      <c r="E17" s="142" t="s">
        <v>724</v>
      </c>
      <c r="F17" s="142" t="s">
        <v>769</v>
      </c>
      <c r="G17" s="142" t="s">
        <v>723</v>
      </c>
      <c r="H17" s="142" t="s">
        <v>745</v>
      </c>
      <c r="I17" s="143">
        <v>43105</v>
      </c>
      <c r="J17" s="142" t="s">
        <v>978</v>
      </c>
      <c r="K17" s="142" t="s">
        <v>57</v>
      </c>
      <c r="L17" s="142" t="s">
        <v>58</v>
      </c>
      <c r="M17" s="142">
        <v>1</v>
      </c>
      <c r="N17" s="142">
        <v>10042.379999999999</v>
      </c>
      <c r="O17" s="142">
        <v>10042.379999999999</v>
      </c>
      <c r="P17" s="132">
        <v>10042.379999999999</v>
      </c>
      <c r="Q17" s="122" t="e">
        <f>+VLOOKUP(CONCATENATE(B17,"00"),#REF!,3,FALSE)</f>
        <v>#REF!</v>
      </c>
      <c r="R17" s="122" t="str">
        <f>+IF(ISERROR(VLOOKUP(K17,'Ecarts de marge'!D:D,1,FALSE)),"PB CODE ARTICLE","")</f>
        <v>PB CODE ARTICLE</v>
      </c>
    </row>
    <row r="18" spans="1:18" x14ac:dyDescent="0.2">
      <c r="A18" s="131" t="str">
        <f>+IF(I18&lt;='Ecarts de marge'!$G$1,"X","")</f>
        <v>X</v>
      </c>
      <c r="B18" s="122" t="str">
        <f t="shared" si="0"/>
        <v>A20082000253000</v>
      </c>
      <c r="C18" s="142" t="s">
        <v>730</v>
      </c>
      <c r="D18" s="142">
        <v>201800007</v>
      </c>
      <c r="E18" s="142" t="s">
        <v>749</v>
      </c>
      <c r="F18" s="142" t="s">
        <v>821</v>
      </c>
      <c r="G18" s="142" t="s">
        <v>723</v>
      </c>
      <c r="H18" s="142" t="s">
        <v>745</v>
      </c>
      <c r="I18" s="143">
        <v>43105</v>
      </c>
      <c r="J18" s="142" t="s">
        <v>979</v>
      </c>
      <c r="K18" s="142" t="s">
        <v>57</v>
      </c>
      <c r="L18" s="142" t="s">
        <v>58</v>
      </c>
      <c r="M18" s="142">
        <v>1</v>
      </c>
      <c r="N18" s="142">
        <v>20468.599999999999</v>
      </c>
      <c r="O18" s="142">
        <v>20468.599999999999</v>
      </c>
      <c r="P18" s="132">
        <v>20468.599999999999</v>
      </c>
      <c r="Q18" s="122" t="e">
        <f>+VLOOKUP(CONCATENATE(B18,"00"),#REF!,3,FALSE)</f>
        <v>#REF!</v>
      </c>
      <c r="R18" s="122" t="str">
        <f>+IF(ISERROR(VLOOKUP(K18,'Ecarts de marge'!D:D,1,FALSE)),"PB CODE ARTICLE","")</f>
        <v>PB CODE ARTICLE</v>
      </c>
    </row>
    <row r="19" spans="1:18" x14ac:dyDescent="0.2">
      <c r="A19" s="131" t="str">
        <f>+IF(I19&lt;='Ecarts de marge'!$G$1,"X","")</f>
        <v>X</v>
      </c>
      <c r="B19" s="122" t="str">
        <f t="shared" si="0"/>
        <v>A20042000379001</v>
      </c>
      <c r="C19" s="142" t="s">
        <v>730</v>
      </c>
      <c r="D19" s="142">
        <v>201800008</v>
      </c>
      <c r="E19" s="142" t="s">
        <v>763</v>
      </c>
      <c r="F19" s="142" t="s">
        <v>900</v>
      </c>
      <c r="G19" s="142" t="s">
        <v>774</v>
      </c>
      <c r="H19" s="142" t="s">
        <v>745</v>
      </c>
      <c r="I19" s="143">
        <v>43108</v>
      </c>
      <c r="J19" s="142" t="s">
        <v>901</v>
      </c>
      <c r="K19" s="142" t="s">
        <v>57</v>
      </c>
      <c r="L19" s="142" t="s">
        <v>58</v>
      </c>
      <c r="M19" s="142">
        <v>1</v>
      </c>
      <c r="N19" s="142">
        <v>457.13</v>
      </c>
      <c r="O19" s="142">
        <v>457.13</v>
      </c>
      <c r="P19" s="132">
        <v>457.13</v>
      </c>
      <c r="Q19" s="122" t="e">
        <f>+VLOOKUP(CONCATENATE(B19,"00"),#REF!,3,FALSE)</f>
        <v>#REF!</v>
      </c>
      <c r="R19" s="122" t="str">
        <f>+IF(ISERROR(VLOOKUP(K19,'Ecarts de marge'!D:D,1,FALSE)),"PB CODE ARTICLE","")</f>
        <v>PB CODE ARTICLE</v>
      </c>
    </row>
    <row r="20" spans="1:18" x14ac:dyDescent="0.2">
      <c r="A20" s="131" t="str">
        <f>+IF(I20&lt;='Ecarts de marge'!$G$1,"X","")</f>
        <v>X</v>
      </c>
      <c r="B20" s="122" t="str">
        <f t="shared" si="0"/>
        <v>A20082000239000</v>
      </c>
      <c r="C20" s="142" t="s">
        <v>730</v>
      </c>
      <c r="D20" s="142">
        <v>201800009</v>
      </c>
      <c r="E20" s="142" t="s">
        <v>749</v>
      </c>
      <c r="F20" s="142" t="s">
        <v>750</v>
      </c>
      <c r="G20" s="142" t="s">
        <v>723</v>
      </c>
      <c r="H20" s="142" t="s">
        <v>751</v>
      </c>
      <c r="I20" s="143">
        <v>43108</v>
      </c>
      <c r="J20" s="142" t="s">
        <v>897</v>
      </c>
      <c r="K20" s="142" t="s">
        <v>735</v>
      </c>
      <c r="L20" s="142" t="s">
        <v>771</v>
      </c>
      <c r="M20" s="142">
        <v>1</v>
      </c>
      <c r="N20" s="142">
        <v>348.15</v>
      </c>
      <c r="O20" s="142">
        <v>348.15</v>
      </c>
      <c r="P20" s="132">
        <v>348.15</v>
      </c>
      <c r="Q20" s="122" t="e">
        <f>+VLOOKUP(CONCATENATE(B20,"00"),#REF!,3,FALSE)</f>
        <v>#REF!</v>
      </c>
      <c r="R20" s="122" t="str">
        <f>+IF(ISERROR(VLOOKUP(K20,'Ecarts de marge'!D:D,1,FALSE)),"PB CODE ARTICLE","")</f>
        <v>PB CODE ARTICLE</v>
      </c>
    </row>
    <row r="21" spans="1:18" x14ac:dyDescent="0.2">
      <c r="A21" s="131" t="str">
        <f>+IF(I21&lt;='Ecarts de marge'!$G$1,"X","")</f>
        <v>X</v>
      </c>
      <c r="B21" s="122" t="str">
        <f t="shared" si="0"/>
        <v>A20082000125000</v>
      </c>
      <c r="C21" s="142" t="s">
        <v>730</v>
      </c>
      <c r="D21" s="142">
        <v>201800010</v>
      </c>
      <c r="E21" s="142" t="s">
        <v>749</v>
      </c>
      <c r="F21" s="142" t="s">
        <v>770</v>
      </c>
      <c r="G21" s="142" t="s">
        <v>723</v>
      </c>
      <c r="H21" s="142" t="s">
        <v>751</v>
      </c>
      <c r="I21" s="143">
        <v>43108</v>
      </c>
      <c r="J21" s="142" t="s">
        <v>897</v>
      </c>
      <c r="K21" s="142" t="s">
        <v>16</v>
      </c>
      <c r="L21" s="142" t="s">
        <v>771</v>
      </c>
      <c r="M21" s="142">
        <v>1</v>
      </c>
      <c r="N21" s="142">
        <v>348.15</v>
      </c>
      <c r="O21" s="142">
        <v>348.15</v>
      </c>
      <c r="P21" s="132">
        <v>348.15</v>
      </c>
      <c r="Q21" s="122" t="e">
        <f>+VLOOKUP(CONCATENATE(B21,"00"),#REF!,3,FALSE)</f>
        <v>#REF!</v>
      </c>
      <c r="R21" s="122" t="str">
        <f>+IF(ISERROR(VLOOKUP(K21,'Ecarts de marge'!D:D,1,FALSE)),"PB CODE ARTICLE","")</f>
        <v/>
      </c>
    </row>
    <row r="22" spans="1:18" x14ac:dyDescent="0.2">
      <c r="A22" s="131" t="str">
        <f>+IF(I22&lt;='Ecarts de marge'!$G$1,"X","")</f>
        <v>X</v>
      </c>
      <c r="B22" s="122" t="str">
        <f t="shared" si="0"/>
        <v>A</v>
      </c>
      <c r="C22" s="142" t="s">
        <v>730</v>
      </c>
      <c r="D22" s="142">
        <v>201800011</v>
      </c>
      <c r="E22" s="142" t="s">
        <v>731</v>
      </c>
      <c r="F22" s="142" t="s">
        <v>731</v>
      </c>
      <c r="G22" s="142" t="s">
        <v>731</v>
      </c>
      <c r="H22" s="142" t="s">
        <v>745</v>
      </c>
      <c r="I22" s="143">
        <v>43108</v>
      </c>
      <c r="J22" s="142" t="s">
        <v>897</v>
      </c>
      <c r="K22" s="142" t="s">
        <v>16</v>
      </c>
      <c r="L22" s="142" t="s">
        <v>771</v>
      </c>
      <c r="M22" s="142">
        <v>1</v>
      </c>
      <c r="N22" s="142">
        <v>661.1</v>
      </c>
      <c r="O22" s="142">
        <v>661.1</v>
      </c>
      <c r="P22" s="132">
        <v>661.1</v>
      </c>
      <c r="Q22" s="122" t="e">
        <f>+VLOOKUP(CONCATENATE(B22,"00"),#REF!,3,FALSE)</f>
        <v>#REF!</v>
      </c>
      <c r="R22" s="122" t="str">
        <f>+IF(ISERROR(VLOOKUP(K22,'Ecarts de marge'!D:D,1,FALSE)),"PB CODE ARTICLE","")</f>
        <v/>
      </c>
    </row>
    <row r="23" spans="1:18" x14ac:dyDescent="0.2">
      <c r="A23" s="131" t="str">
        <f>+IF(I23&lt;='Ecarts de marge'!$G$1,"X","")</f>
        <v>X</v>
      </c>
      <c r="B23" s="122" t="str">
        <f t="shared" si="0"/>
        <v>A</v>
      </c>
      <c r="C23" s="142" t="s">
        <v>730</v>
      </c>
      <c r="D23" s="142">
        <v>201800012</v>
      </c>
      <c r="E23" s="142" t="s">
        <v>731</v>
      </c>
      <c r="F23" s="142" t="s">
        <v>731</v>
      </c>
      <c r="G23" s="142" t="s">
        <v>731</v>
      </c>
      <c r="H23" s="142" t="s">
        <v>745</v>
      </c>
      <c r="I23" s="143">
        <v>43108</v>
      </c>
      <c r="J23" s="142" t="s">
        <v>897</v>
      </c>
      <c r="K23" s="142" t="s">
        <v>735</v>
      </c>
      <c r="L23" s="142" t="s">
        <v>771</v>
      </c>
      <c r="M23" s="142">
        <v>1</v>
      </c>
      <c r="N23" s="142">
        <v>661.1</v>
      </c>
      <c r="O23" s="142">
        <v>661.1</v>
      </c>
      <c r="P23" s="132">
        <v>661.1</v>
      </c>
      <c r="Q23" s="122" t="e">
        <f>+VLOOKUP(CONCATENATE(B23,"00"),#REF!,3,FALSE)</f>
        <v>#REF!</v>
      </c>
      <c r="R23" s="122" t="str">
        <f>+IF(ISERROR(VLOOKUP(K23,'Ecarts de marge'!D:D,1,FALSE)),"PB CODE ARTICLE","")</f>
        <v>PB CODE ARTICLE</v>
      </c>
    </row>
    <row r="24" spans="1:18" x14ac:dyDescent="0.2">
      <c r="A24" s="131" t="str">
        <f>+IF(I24&lt;='Ecarts de marge'!$G$1,"X","")</f>
        <v>X</v>
      </c>
      <c r="B24" s="122" t="str">
        <f t="shared" si="0"/>
        <v>A</v>
      </c>
      <c r="C24" s="142" t="s">
        <v>730</v>
      </c>
      <c r="D24" s="142">
        <v>201800013</v>
      </c>
      <c r="E24" s="142" t="s">
        <v>731</v>
      </c>
      <c r="F24" s="142" t="s">
        <v>731</v>
      </c>
      <c r="G24" s="142" t="s">
        <v>731</v>
      </c>
      <c r="H24" s="142" t="s">
        <v>745</v>
      </c>
      <c r="I24" s="143">
        <v>43108</v>
      </c>
      <c r="J24" s="142" t="s">
        <v>897</v>
      </c>
      <c r="K24" s="142" t="s">
        <v>735</v>
      </c>
      <c r="L24" s="142" t="s">
        <v>771</v>
      </c>
      <c r="M24" s="142">
        <v>1</v>
      </c>
      <c r="N24" s="142">
        <v>661.1</v>
      </c>
      <c r="O24" s="142">
        <v>661.1</v>
      </c>
      <c r="P24" s="132">
        <v>661.1</v>
      </c>
      <c r="Q24" s="122" t="e">
        <f>+VLOOKUP(CONCATENATE(B24,"00"),#REF!,3,FALSE)</f>
        <v>#REF!</v>
      </c>
      <c r="R24" s="122" t="str">
        <f>+IF(ISERROR(VLOOKUP(K24,'Ecarts de marge'!D:D,1,FALSE)),"PB CODE ARTICLE","")</f>
        <v>PB CODE ARTICLE</v>
      </c>
    </row>
    <row r="25" spans="1:18" x14ac:dyDescent="0.2">
      <c r="A25" s="131" t="str">
        <f>+IF(I25&lt;='Ecarts de marge'!$G$1,"X","")</f>
        <v>X</v>
      </c>
      <c r="B25" s="122" t="str">
        <f t="shared" si="0"/>
        <v>A20082000125000</v>
      </c>
      <c r="C25" s="142" t="s">
        <v>730</v>
      </c>
      <c r="D25" s="142">
        <v>201800014</v>
      </c>
      <c r="E25" s="142" t="s">
        <v>749</v>
      </c>
      <c r="F25" s="142" t="s">
        <v>770</v>
      </c>
      <c r="G25" s="142" t="s">
        <v>723</v>
      </c>
      <c r="H25" s="142" t="s">
        <v>751</v>
      </c>
      <c r="I25" s="143">
        <v>43108</v>
      </c>
      <c r="J25" s="142" t="s">
        <v>897</v>
      </c>
      <c r="K25" s="142" t="s">
        <v>16</v>
      </c>
      <c r="L25" s="142" t="s">
        <v>771</v>
      </c>
      <c r="M25" s="142">
        <v>1</v>
      </c>
      <c r="N25" s="142">
        <v>661.1</v>
      </c>
      <c r="O25" s="142">
        <v>661.1</v>
      </c>
      <c r="P25" s="132">
        <v>661.1</v>
      </c>
      <c r="Q25" s="122" t="e">
        <f>+VLOOKUP(CONCATENATE(B25,"00"),#REF!,3,FALSE)</f>
        <v>#REF!</v>
      </c>
      <c r="R25" s="122" t="str">
        <f>+IF(ISERROR(VLOOKUP(K25,'Ecarts de marge'!D:D,1,FALSE)),"PB CODE ARTICLE","")</f>
        <v/>
      </c>
    </row>
    <row r="26" spans="1:18" x14ac:dyDescent="0.2">
      <c r="A26" s="131" t="str">
        <f>+IF(I26&lt;='Ecarts de marge'!$G$1,"X","")</f>
        <v>X</v>
      </c>
      <c r="B26" s="122" t="str">
        <f t="shared" si="0"/>
        <v>A20082000125000</v>
      </c>
      <c r="C26" s="142" t="s">
        <v>730</v>
      </c>
      <c r="D26" s="142">
        <v>201800015</v>
      </c>
      <c r="E26" s="142" t="s">
        <v>749</v>
      </c>
      <c r="F26" s="142" t="s">
        <v>770</v>
      </c>
      <c r="G26" s="142" t="s">
        <v>723</v>
      </c>
      <c r="H26" s="142" t="s">
        <v>745</v>
      </c>
      <c r="I26" s="143">
        <v>43108</v>
      </c>
      <c r="J26" s="142" t="s">
        <v>897</v>
      </c>
      <c r="K26" s="142" t="s">
        <v>735</v>
      </c>
      <c r="L26" s="142" t="s">
        <v>771</v>
      </c>
      <c r="M26" s="142">
        <v>1</v>
      </c>
      <c r="N26" s="142">
        <v>345.9</v>
      </c>
      <c r="O26" s="142">
        <v>345.9</v>
      </c>
      <c r="P26" s="132">
        <v>345.9</v>
      </c>
      <c r="Q26" s="122" t="e">
        <f>+VLOOKUP(CONCATENATE(B26,"00"),#REF!,3,FALSE)</f>
        <v>#REF!</v>
      </c>
      <c r="R26" s="122" t="str">
        <f>+IF(ISERROR(VLOOKUP(K26,'Ecarts de marge'!D:D,1,FALSE)),"PB CODE ARTICLE","")</f>
        <v>PB CODE ARTICLE</v>
      </c>
    </row>
    <row r="27" spans="1:18" x14ac:dyDescent="0.2">
      <c r="A27" s="131" t="str">
        <f>+IF(I27&lt;='Ecarts de marge'!$G$1,"X","")</f>
        <v>X</v>
      </c>
      <c r="B27" s="122" t="str">
        <f t="shared" si="0"/>
        <v>A20092000263000</v>
      </c>
      <c r="C27" s="142" t="s">
        <v>730</v>
      </c>
      <c r="D27" s="142">
        <v>201800016</v>
      </c>
      <c r="E27" s="142" t="s">
        <v>724</v>
      </c>
      <c r="F27" s="142" t="s">
        <v>812</v>
      </c>
      <c r="G27" s="142" t="s">
        <v>723</v>
      </c>
      <c r="H27" s="142" t="s">
        <v>745</v>
      </c>
      <c r="I27" s="143">
        <v>43108</v>
      </c>
      <c r="J27" s="142" t="s">
        <v>847</v>
      </c>
      <c r="K27" s="142" t="s">
        <v>65</v>
      </c>
      <c r="L27" s="142" t="s">
        <v>66</v>
      </c>
      <c r="M27" s="142">
        <v>1</v>
      </c>
      <c r="N27" s="142">
        <v>912.64</v>
      </c>
      <c r="O27" s="142">
        <v>912.64</v>
      </c>
      <c r="P27" s="132">
        <v>912.64</v>
      </c>
      <c r="Q27" s="122" t="e">
        <f>+VLOOKUP(CONCATENATE(B27,"00"),#REF!,3,FALSE)</f>
        <v>#REF!</v>
      </c>
      <c r="R27" s="122" t="str">
        <f>+IF(ISERROR(VLOOKUP(K27,'Ecarts de marge'!D:D,1,FALSE)),"PB CODE ARTICLE","")</f>
        <v/>
      </c>
    </row>
    <row r="28" spans="1:18" x14ac:dyDescent="0.2">
      <c r="A28" s="131" t="str">
        <f>+IF(I28&lt;='Ecarts de marge'!$G$1,"X","")</f>
        <v>X</v>
      </c>
      <c r="B28" s="122" t="str">
        <f t="shared" si="0"/>
        <v>A20040042049000</v>
      </c>
      <c r="C28" s="142" t="s">
        <v>730</v>
      </c>
      <c r="D28" s="142">
        <v>201800017</v>
      </c>
      <c r="E28" s="142" t="s">
        <v>763</v>
      </c>
      <c r="F28" s="142" t="s">
        <v>980</v>
      </c>
      <c r="G28" s="142" t="s">
        <v>723</v>
      </c>
      <c r="H28" s="142" t="s">
        <v>745</v>
      </c>
      <c r="I28" s="143">
        <v>43109</v>
      </c>
      <c r="J28" s="142" t="s">
        <v>981</v>
      </c>
      <c r="K28" s="142" t="s">
        <v>57</v>
      </c>
      <c r="L28" s="142" t="s">
        <v>58</v>
      </c>
      <c r="M28" s="142">
        <v>1</v>
      </c>
      <c r="N28" s="142">
        <v>452.61</v>
      </c>
      <c r="O28" s="142">
        <v>452.61</v>
      </c>
      <c r="P28" s="132">
        <v>452.61</v>
      </c>
      <c r="Q28" s="122" t="e">
        <f>+VLOOKUP(CONCATENATE(B28,"00"),#REF!,3,FALSE)</f>
        <v>#REF!</v>
      </c>
      <c r="R28" s="122" t="str">
        <f>+IF(ISERROR(VLOOKUP(K28,'Ecarts de marge'!D:D,1,FALSE)),"PB CODE ARTICLE","")</f>
        <v>PB CODE ARTICLE</v>
      </c>
    </row>
    <row r="29" spans="1:18" x14ac:dyDescent="0.2">
      <c r="A29" s="131" t="str">
        <f>+IF(I29&lt;='Ecarts de marge'!$G$1,"X","")</f>
        <v>X</v>
      </c>
      <c r="B29" s="122" t="str">
        <f t="shared" si="0"/>
        <v>A20082000125000</v>
      </c>
      <c r="C29" s="142" t="s">
        <v>730</v>
      </c>
      <c r="D29" s="142">
        <v>201800018</v>
      </c>
      <c r="E29" s="142" t="s">
        <v>749</v>
      </c>
      <c r="F29" s="142" t="s">
        <v>770</v>
      </c>
      <c r="G29" s="142" t="s">
        <v>723</v>
      </c>
      <c r="H29" s="142" t="s">
        <v>745</v>
      </c>
      <c r="I29" s="143">
        <v>43112</v>
      </c>
      <c r="J29" s="142" t="s">
        <v>897</v>
      </c>
      <c r="K29" s="142" t="s">
        <v>735</v>
      </c>
      <c r="L29" s="142" t="s">
        <v>771</v>
      </c>
      <c r="M29" s="142">
        <v>1</v>
      </c>
      <c r="N29" s="142">
        <v>345.9</v>
      </c>
      <c r="O29" s="142">
        <v>345.9</v>
      </c>
      <c r="P29" s="132">
        <v>345.9</v>
      </c>
      <c r="Q29" s="122" t="e">
        <f>+VLOOKUP(CONCATENATE(B29,"00"),#REF!,3,FALSE)</f>
        <v>#REF!</v>
      </c>
      <c r="R29" s="122" t="str">
        <f>+IF(ISERROR(VLOOKUP(K29,'Ecarts de marge'!D:D,1,FALSE)),"PB CODE ARTICLE","")</f>
        <v>PB CODE ARTICLE</v>
      </c>
    </row>
    <row r="30" spans="1:18" x14ac:dyDescent="0.2">
      <c r="A30" s="131" t="str">
        <f>+IF(I30&lt;='Ecarts de marge'!$G$1,"X","")</f>
        <v>X</v>
      </c>
      <c r="B30" s="122" t="str">
        <f t="shared" si="0"/>
        <v>A</v>
      </c>
      <c r="C30" s="142" t="s">
        <v>730</v>
      </c>
      <c r="D30" s="142">
        <v>201800019</v>
      </c>
      <c r="E30" s="142" t="s">
        <v>731</v>
      </c>
      <c r="F30" s="142" t="s">
        <v>731</v>
      </c>
      <c r="G30" s="142" t="s">
        <v>731</v>
      </c>
      <c r="H30" s="142" t="s">
        <v>745</v>
      </c>
      <c r="I30" s="143">
        <v>43112</v>
      </c>
      <c r="J30" s="142" t="s">
        <v>961</v>
      </c>
      <c r="K30" s="142" t="s">
        <v>146</v>
      </c>
      <c r="L30" s="142" t="s">
        <v>962</v>
      </c>
      <c r="M30" s="142">
        <v>1</v>
      </c>
      <c r="N30" s="142">
        <v>9.9</v>
      </c>
      <c r="O30" s="142">
        <v>9.9</v>
      </c>
      <c r="P30" s="132">
        <v>82</v>
      </c>
      <c r="Q30" s="122" t="e">
        <f>+VLOOKUP(CONCATENATE(B30,"00"),#REF!,3,FALSE)</f>
        <v>#REF!</v>
      </c>
      <c r="R30" s="122" t="str">
        <f>+IF(ISERROR(VLOOKUP(K30,'Ecarts de marge'!D:D,1,FALSE)),"PB CODE ARTICLE","")</f>
        <v/>
      </c>
    </row>
    <row r="31" spans="1:18" x14ac:dyDescent="0.2">
      <c r="A31" s="131" t="str">
        <f>+IF(I31&lt;='Ecarts de marge'!$G$1,"X","")</f>
        <v>X</v>
      </c>
      <c r="B31" s="122" t="str">
        <f t="shared" si="0"/>
        <v>A20082000125000</v>
      </c>
      <c r="C31" s="142" t="s">
        <v>730</v>
      </c>
      <c r="D31" s="142">
        <v>201800020</v>
      </c>
      <c r="E31" s="142" t="s">
        <v>749</v>
      </c>
      <c r="F31" s="142" t="s">
        <v>770</v>
      </c>
      <c r="G31" s="142" t="s">
        <v>723</v>
      </c>
      <c r="H31" s="142" t="s">
        <v>745</v>
      </c>
      <c r="I31" s="143">
        <v>43112</v>
      </c>
      <c r="J31" s="142" t="s">
        <v>897</v>
      </c>
      <c r="K31" s="142" t="s">
        <v>735</v>
      </c>
      <c r="L31" s="142" t="s">
        <v>771</v>
      </c>
      <c r="M31" s="142">
        <v>1</v>
      </c>
      <c r="N31" s="142">
        <v>345.9</v>
      </c>
      <c r="O31" s="142">
        <v>345.9</v>
      </c>
      <c r="P31" s="132">
        <v>345.9</v>
      </c>
      <c r="Q31" s="122" t="e">
        <f>+VLOOKUP(CONCATENATE(B31,"00"),#REF!,3,FALSE)</f>
        <v>#REF!</v>
      </c>
      <c r="R31" s="122" t="str">
        <f>+IF(ISERROR(VLOOKUP(K31,'Ecarts de marge'!D:D,1,FALSE)),"PB CODE ARTICLE","")</f>
        <v>PB CODE ARTICLE</v>
      </c>
    </row>
    <row r="32" spans="1:18" x14ac:dyDescent="0.2">
      <c r="A32" s="131" t="str">
        <f>+IF(I32&lt;='Ecarts de marge'!$G$1,"X","")</f>
        <v>X</v>
      </c>
      <c r="B32" s="122" t="str">
        <f t="shared" si="0"/>
        <v>A20082000239000</v>
      </c>
      <c r="C32" s="142" t="s">
        <v>730</v>
      </c>
      <c r="D32" s="142">
        <v>201800021</v>
      </c>
      <c r="E32" s="142" t="s">
        <v>749</v>
      </c>
      <c r="F32" s="142" t="s">
        <v>750</v>
      </c>
      <c r="G32" s="142" t="s">
        <v>723</v>
      </c>
      <c r="H32" s="142" t="s">
        <v>751</v>
      </c>
      <c r="I32" s="143">
        <v>43112</v>
      </c>
      <c r="J32" s="142" t="s">
        <v>897</v>
      </c>
      <c r="K32" s="142" t="s">
        <v>16</v>
      </c>
      <c r="L32" s="142" t="s">
        <v>771</v>
      </c>
      <c r="M32" s="142">
        <v>1</v>
      </c>
      <c r="N32" s="142">
        <v>661.1</v>
      </c>
      <c r="O32" s="142">
        <v>661.1</v>
      </c>
      <c r="P32" s="132">
        <v>348.15</v>
      </c>
      <c r="Q32" s="122" t="e">
        <f>+VLOOKUP(CONCATENATE(B32,"00"),#REF!,3,FALSE)</f>
        <v>#REF!</v>
      </c>
      <c r="R32" s="122" t="str">
        <f>+IF(ISERROR(VLOOKUP(K32,'Ecarts de marge'!D:D,1,FALSE)),"PB CODE ARTICLE","")</f>
        <v/>
      </c>
    </row>
    <row r="33" spans="1:18" x14ac:dyDescent="0.2">
      <c r="A33" s="131" t="str">
        <f>+IF(I33&lt;='Ecarts de marge'!$G$1,"X","")</f>
        <v>X</v>
      </c>
      <c r="B33" s="122" t="str">
        <f t="shared" si="0"/>
        <v>A20082000125000</v>
      </c>
      <c r="C33" s="142" t="s">
        <v>730</v>
      </c>
      <c r="D33" s="142">
        <v>201800022</v>
      </c>
      <c r="E33" s="142" t="s">
        <v>749</v>
      </c>
      <c r="F33" s="142" t="s">
        <v>770</v>
      </c>
      <c r="G33" s="142" t="s">
        <v>723</v>
      </c>
      <c r="H33" s="142" t="s">
        <v>751</v>
      </c>
      <c r="I33" s="143">
        <v>43112</v>
      </c>
      <c r="J33" s="142" t="s">
        <v>897</v>
      </c>
      <c r="K33" s="142" t="s">
        <v>735</v>
      </c>
      <c r="L33" s="142" t="s">
        <v>771</v>
      </c>
      <c r="M33" s="142">
        <v>1</v>
      </c>
      <c r="N33" s="142">
        <v>345.9</v>
      </c>
      <c r="O33" s="142">
        <v>345.9</v>
      </c>
      <c r="P33" s="132">
        <v>348.15</v>
      </c>
      <c r="Q33" s="122" t="e">
        <f>+VLOOKUP(CONCATENATE(B33,"00"),#REF!,3,FALSE)</f>
        <v>#REF!</v>
      </c>
      <c r="R33" s="122" t="str">
        <f>+IF(ISERROR(VLOOKUP(K33,'Ecarts de marge'!D:D,1,FALSE)),"PB CODE ARTICLE","")</f>
        <v>PB CODE ARTICLE</v>
      </c>
    </row>
    <row r="34" spans="1:18" x14ac:dyDescent="0.2">
      <c r="A34" s="131" t="str">
        <f>+IF(I34&lt;='Ecarts de marge'!$G$1,"X","")</f>
        <v>X</v>
      </c>
      <c r="B34" s="122" t="str">
        <f t="shared" si="0"/>
        <v>A</v>
      </c>
      <c r="C34" s="142" t="s">
        <v>730</v>
      </c>
      <c r="D34" s="142">
        <v>201800023</v>
      </c>
      <c r="E34" s="142" t="s">
        <v>731</v>
      </c>
      <c r="F34" s="142" t="s">
        <v>731</v>
      </c>
      <c r="G34" s="142" t="s">
        <v>731</v>
      </c>
      <c r="H34" s="142" t="s">
        <v>745</v>
      </c>
      <c r="I34" s="143">
        <v>43112</v>
      </c>
      <c r="J34" s="142" t="s">
        <v>897</v>
      </c>
      <c r="K34" s="142" t="s">
        <v>735</v>
      </c>
      <c r="L34" s="142" t="s">
        <v>771</v>
      </c>
      <c r="M34" s="142">
        <v>1</v>
      </c>
      <c r="N34" s="142">
        <v>348.15</v>
      </c>
      <c r="O34" s="142">
        <v>348.15</v>
      </c>
      <c r="P34" s="132">
        <v>661.1</v>
      </c>
      <c r="Q34" s="122" t="e">
        <f>+VLOOKUP(CONCATENATE(B34,"00"),#REF!,3,FALSE)</f>
        <v>#REF!</v>
      </c>
      <c r="R34" s="122" t="str">
        <f>+IF(ISERROR(VLOOKUP(K34,'Ecarts de marge'!D:D,1,FALSE)),"PB CODE ARTICLE","")</f>
        <v>PB CODE ARTICLE</v>
      </c>
    </row>
    <row r="35" spans="1:18" x14ac:dyDescent="0.2">
      <c r="A35" s="131" t="str">
        <f>+IF(I35&lt;='Ecarts de marge'!$G$1,"X","")</f>
        <v>X</v>
      </c>
      <c r="B35" s="122" t="str">
        <f t="shared" si="0"/>
        <v>A</v>
      </c>
      <c r="C35" s="142" t="s">
        <v>730</v>
      </c>
      <c r="D35" s="142">
        <v>201800024</v>
      </c>
      <c r="E35" s="142" t="s">
        <v>731</v>
      </c>
      <c r="F35" s="142" t="s">
        <v>731</v>
      </c>
      <c r="G35" s="142" t="s">
        <v>731</v>
      </c>
      <c r="H35" s="142" t="s">
        <v>745</v>
      </c>
      <c r="I35" s="143">
        <v>43112</v>
      </c>
      <c r="J35" s="142" t="s">
        <v>897</v>
      </c>
      <c r="K35" s="142" t="s">
        <v>16</v>
      </c>
      <c r="L35" s="142" t="s">
        <v>771</v>
      </c>
      <c r="M35" s="142">
        <v>1</v>
      </c>
      <c r="N35" s="142">
        <v>348.15</v>
      </c>
      <c r="O35" s="142">
        <v>348.15</v>
      </c>
      <c r="P35" s="132">
        <v>661.1</v>
      </c>
      <c r="Q35" s="122" t="e">
        <f>+VLOOKUP(CONCATENATE(B35,"00"),#REF!,3,FALSE)</f>
        <v>#REF!</v>
      </c>
      <c r="R35" s="122" t="str">
        <f>+IF(ISERROR(VLOOKUP(K35,'Ecarts de marge'!D:D,1,FALSE)),"PB CODE ARTICLE","")</f>
        <v/>
      </c>
    </row>
    <row r="36" spans="1:18" x14ac:dyDescent="0.2">
      <c r="A36" s="131" t="str">
        <f>+IF(I36&lt;='Ecarts de marge'!$G$1,"X","")</f>
        <v>X</v>
      </c>
      <c r="B36" s="122" t="str">
        <f t="shared" si="0"/>
        <v>A</v>
      </c>
      <c r="C36" s="142" t="s">
        <v>730</v>
      </c>
      <c r="D36" s="142">
        <v>201800025</v>
      </c>
      <c r="E36" s="142" t="s">
        <v>731</v>
      </c>
      <c r="F36" s="142" t="s">
        <v>731</v>
      </c>
      <c r="G36" s="142" t="s">
        <v>731</v>
      </c>
      <c r="H36" s="142" t="s">
        <v>745</v>
      </c>
      <c r="I36" s="143">
        <v>43112</v>
      </c>
      <c r="J36" s="142" t="s">
        <v>897</v>
      </c>
      <c r="K36" s="142" t="s">
        <v>16</v>
      </c>
      <c r="L36" s="142" t="s">
        <v>771</v>
      </c>
      <c r="M36" s="142">
        <v>1</v>
      </c>
      <c r="N36" s="142">
        <v>661.1</v>
      </c>
      <c r="O36" s="142">
        <v>661.1</v>
      </c>
      <c r="P36" s="132">
        <v>661.1</v>
      </c>
      <c r="Q36" s="122" t="e">
        <f>+VLOOKUP(CONCATENATE(B36,"00"),#REF!,3,FALSE)</f>
        <v>#REF!</v>
      </c>
      <c r="R36" s="122" t="str">
        <f>+IF(ISERROR(VLOOKUP(K36,'Ecarts de marge'!D:D,1,FALSE)),"PB CODE ARTICLE","")</f>
        <v/>
      </c>
    </row>
    <row r="37" spans="1:18" x14ac:dyDescent="0.2">
      <c r="A37" s="131" t="str">
        <f>+IF(I37&lt;='Ecarts de marge'!$G$1,"X","")</f>
        <v>X</v>
      </c>
      <c r="B37" s="122" t="str">
        <f t="shared" si="0"/>
        <v>A20082000125000</v>
      </c>
      <c r="C37" s="142" t="s">
        <v>730</v>
      </c>
      <c r="D37" s="142">
        <v>201800026</v>
      </c>
      <c r="E37" s="142" t="s">
        <v>749</v>
      </c>
      <c r="F37" s="142" t="s">
        <v>770</v>
      </c>
      <c r="G37" s="142" t="s">
        <v>723</v>
      </c>
      <c r="H37" s="142" t="s">
        <v>751</v>
      </c>
      <c r="I37" s="143">
        <v>43112</v>
      </c>
      <c r="J37" s="142" t="s">
        <v>897</v>
      </c>
      <c r="K37" s="142" t="s">
        <v>735</v>
      </c>
      <c r="L37" s="142" t="s">
        <v>771</v>
      </c>
      <c r="M37" s="142">
        <v>1</v>
      </c>
      <c r="N37" s="142">
        <v>661.1</v>
      </c>
      <c r="O37" s="142">
        <v>661.1</v>
      </c>
      <c r="P37" s="132">
        <v>661.1</v>
      </c>
      <c r="Q37" s="122" t="e">
        <f>+VLOOKUP(CONCATENATE(B37,"00"),#REF!,3,FALSE)</f>
        <v>#REF!</v>
      </c>
      <c r="R37" s="122" t="str">
        <f>+IF(ISERROR(VLOOKUP(K37,'Ecarts de marge'!D:D,1,FALSE)),"PB CODE ARTICLE","")</f>
        <v>PB CODE ARTICLE</v>
      </c>
    </row>
    <row r="38" spans="1:18" x14ac:dyDescent="0.2">
      <c r="A38" s="131" t="str">
        <f>+IF(I38&lt;='Ecarts de marge'!$G$1,"X","")</f>
        <v>X</v>
      </c>
      <c r="B38" s="122" t="str">
        <f t="shared" si="0"/>
        <v>A20092000273000</v>
      </c>
      <c r="C38" s="142" t="s">
        <v>730</v>
      </c>
      <c r="D38" s="142">
        <v>201800027</v>
      </c>
      <c r="E38" s="142" t="s">
        <v>724</v>
      </c>
      <c r="F38" s="142" t="s">
        <v>786</v>
      </c>
      <c r="G38" s="142" t="s">
        <v>723</v>
      </c>
      <c r="H38" s="142" t="s">
        <v>751</v>
      </c>
      <c r="I38" s="143">
        <v>43112</v>
      </c>
      <c r="J38" s="142" t="s">
        <v>787</v>
      </c>
      <c r="K38" s="142" t="s">
        <v>65</v>
      </c>
      <c r="L38" s="142" t="s">
        <v>66</v>
      </c>
      <c r="M38" s="142">
        <v>1</v>
      </c>
      <c r="N38" s="142">
        <v>1000</v>
      </c>
      <c r="O38" s="142">
        <v>1000</v>
      </c>
      <c r="P38" s="132">
        <v>2833.33</v>
      </c>
      <c r="Q38" s="122" t="e">
        <f>+VLOOKUP(CONCATENATE(B38,"00"),#REF!,3,FALSE)</f>
        <v>#REF!</v>
      </c>
      <c r="R38" s="122" t="str">
        <f>+IF(ISERROR(VLOOKUP(K38,'Ecarts de marge'!D:D,1,FALSE)),"PB CODE ARTICLE","")</f>
        <v/>
      </c>
    </row>
    <row r="39" spans="1:18" x14ac:dyDescent="0.2">
      <c r="A39" s="131" t="str">
        <f>+IF(I39&lt;='Ecarts de marge'!$G$1,"X","")</f>
        <v>X</v>
      </c>
      <c r="B39" s="122" t="str">
        <f t="shared" si="0"/>
        <v>A20092000159000</v>
      </c>
      <c r="C39" s="142" t="s">
        <v>730</v>
      </c>
      <c r="D39" s="142">
        <v>201800028</v>
      </c>
      <c r="E39" s="142" t="s">
        <v>724</v>
      </c>
      <c r="F39" s="142" t="s">
        <v>823</v>
      </c>
      <c r="G39" s="142" t="s">
        <v>723</v>
      </c>
      <c r="H39" s="142" t="s">
        <v>745</v>
      </c>
      <c r="I39" s="143">
        <v>43112</v>
      </c>
      <c r="J39" s="142" t="s">
        <v>451</v>
      </c>
      <c r="K39" s="142" t="s">
        <v>33</v>
      </c>
      <c r="L39" s="142" t="s">
        <v>34</v>
      </c>
      <c r="M39" s="142">
        <v>1</v>
      </c>
      <c r="N39" s="142">
        <v>80</v>
      </c>
      <c r="O39" s="142">
        <v>80</v>
      </c>
      <c r="P39" s="132">
        <v>160</v>
      </c>
      <c r="Q39" s="122" t="e">
        <f>+VLOOKUP(CONCATENATE(B39,"00"),#REF!,3,FALSE)</f>
        <v>#REF!</v>
      </c>
      <c r="R39" s="122" t="str">
        <f>+IF(ISERROR(VLOOKUP(K39,'Ecarts de marge'!D:D,1,FALSE)),"PB CODE ARTICLE","")</f>
        <v/>
      </c>
    </row>
    <row r="40" spans="1:18" x14ac:dyDescent="0.2">
      <c r="A40" s="131" t="str">
        <f>+IF(I40&lt;='Ecarts de marge'!$G$1,"X","")</f>
        <v>X</v>
      </c>
      <c r="B40" s="122" t="str">
        <f t="shared" si="0"/>
        <v>A20092000199000</v>
      </c>
      <c r="C40" s="142" t="s">
        <v>730</v>
      </c>
      <c r="D40" s="142">
        <v>201800029</v>
      </c>
      <c r="E40" s="142" t="s">
        <v>724</v>
      </c>
      <c r="F40" s="142" t="s">
        <v>824</v>
      </c>
      <c r="G40" s="142" t="s">
        <v>723</v>
      </c>
      <c r="H40" s="142" t="s">
        <v>745</v>
      </c>
      <c r="I40" s="143">
        <v>43112</v>
      </c>
      <c r="J40" s="142" t="s">
        <v>451</v>
      </c>
      <c r="K40" s="142" t="s">
        <v>33</v>
      </c>
      <c r="L40" s="142" t="s">
        <v>905</v>
      </c>
      <c r="M40" s="142">
        <v>1</v>
      </c>
      <c r="N40" s="142">
        <v>160</v>
      </c>
      <c r="O40" s="142">
        <v>160</v>
      </c>
      <c r="P40" s="132">
        <v>160</v>
      </c>
      <c r="Q40" s="122" t="e">
        <f>+VLOOKUP(CONCATENATE(B40,"00"),#REF!,3,FALSE)</f>
        <v>#REF!</v>
      </c>
      <c r="R40" s="122" t="str">
        <f>+IF(ISERROR(VLOOKUP(K40,'Ecarts de marge'!D:D,1,FALSE)),"PB CODE ARTICLE","")</f>
        <v/>
      </c>
    </row>
    <row r="41" spans="1:18" x14ac:dyDescent="0.2">
      <c r="A41" s="131" t="str">
        <f>+IF(I41&lt;='Ecarts de marge'!$G$1,"X","")</f>
        <v>X</v>
      </c>
      <c r="B41" s="122" t="str">
        <f t="shared" si="0"/>
        <v>A</v>
      </c>
      <c r="C41" s="142" t="s">
        <v>739</v>
      </c>
      <c r="D41" s="142">
        <v>201601405</v>
      </c>
      <c r="E41" s="142" t="s">
        <v>731</v>
      </c>
      <c r="F41" s="142" t="s">
        <v>731</v>
      </c>
      <c r="G41" s="142" t="s">
        <v>731</v>
      </c>
      <c r="H41" s="142" t="s">
        <v>745</v>
      </c>
      <c r="I41" s="143">
        <v>43075</v>
      </c>
      <c r="J41" s="142" t="s">
        <v>761</v>
      </c>
      <c r="K41" s="142" t="s">
        <v>148</v>
      </c>
      <c r="L41" s="142" t="s">
        <v>973</v>
      </c>
      <c r="M41" s="142">
        <v>2</v>
      </c>
      <c r="N41" s="142">
        <v>87.75</v>
      </c>
      <c r="O41" s="142">
        <v>175.5</v>
      </c>
      <c r="P41" s="132">
        <v>175.5</v>
      </c>
      <c r="Q41" s="122" t="e">
        <f>+VLOOKUP(CONCATENATE(B41,"00"),#REF!,3,FALSE)</f>
        <v>#REF!</v>
      </c>
      <c r="R41" s="122" t="str">
        <f>+IF(ISERROR(VLOOKUP(K41,'Ecarts de marge'!D:D,1,FALSE)),"PB CODE ARTICLE","")</f>
        <v/>
      </c>
    </row>
    <row r="42" spans="1:18" x14ac:dyDescent="0.2">
      <c r="A42" s="131" t="str">
        <f>+IF(I42&lt;='Ecarts de marge'!$G$1,"X","")</f>
        <v>X</v>
      </c>
      <c r="B42" s="122" t="str">
        <f t="shared" si="0"/>
        <v>A</v>
      </c>
      <c r="C42" s="142" t="s">
        <v>739</v>
      </c>
      <c r="D42" s="142">
        <v>201601405</v>
      </c>
      <c r="E42" s="142" t="s">
        <v>731</v>
      </c>
      <c r="F42" s="142" t="s">
        <v>731</v>
      </c>
      <c r="G42" s="142" t="s">
        <v>731</v>
      </c>
      <c r="H42" s="142" t="s">
        <v>745</v>
      </c>
      <c r="I42" s="143">
        <v>43075</v>
      </c>
      <c r="J42" s="142" t="s">
        <v>761</v>
      </c>
      <c r="K42" s="142" t="s">
        <v>148</v>
      </c>
      <c r="L42" s="142" t="s">
        <v>974</v>
      </c>
      <c r="M42" s="142">
        <v>1</v>
      </c>
      <c r="N42" s="142">
        <v>60.01</v>
      </c>
      <c r="O42" s="142">
        <v>60.01</v>
      </c>
      <c r="P42" s="132">
        <v>60.01</v>
      </c>
      <c r="Q42" s="122" t="e">
        <f>+VLOOKUP(CONCATENATE(B42,"00"),#REF!,3,FALSE)</f>
        <v>#REF!</v>
      </c>
      <c r="R42" s="122" t="str">
        <f>+IF(ISERROR(VLOOKUP(K42,'Ecarts de marge'!D:D,1,FALSE)),"PB CODE ARTICLE","")</f>
        <v/>
      </c>
    </row>
    <row r="43" spans="1:18" x14ac:dyDescent="0.2">
      <c r="A43" s="131" t="str">
        <f>+IF(I43&lt;='Ecarts de marge'!$G$1,"X","")</f>
        <v>X</v>
      </c>
      <c r="B43" s="122" t="str">
        <f t="shared" si="0"/>
        <v>A</v>
      </c>
      <c r="C43" s="142" t="s">
        <v>739</v>
      </c>
      <c r="D43" s="142">
        <v>201601405</v>
      </c>
      <c r="E43" s="142" t="s">
        <v>731</v>
      </c>
      <c r="F43" s="142" t="s">
        <v>731</v>
      </c>
      <c r="G43" s="142" t="s">
        <v>731</v>
      </c>
      <c r="H43" s="142" t="s">
        <v>745</v>
      </c>
      <c r="I43" s="143">
        <v>43075</v>
      </c>
      <c r="J43" s="142" t="s">
        <v>761</v>
      </c>
      <c r="K43" s="142" t="s">
        <v>148</v>
      </c>
      <c r="L43" s="142" t="s">
        <v>975</v>
      </c>
      <c r="M43" s="142">
        <v>5</v>
      </c>
      <c r="N43" s="142">
        <v>28.26</v>
      </c>
      <c r="O43" s="142">
        <v>141.30000000000001</v>
      </c>
      <c r="P43" s="132">
        <v>141.30000000000001</v>
      </c>
      <c r="Q43" s="122" t="e">
        <f>+VLOOKUP(CONCATENATE(B43,"00"),#REF!,3,FALSE)</f>
        <v>#REF!</v>
      </c>
      <c r="R43" s="122" t="str">
        <f>+IF(ISERROR(VLOOKUP(K43,'Ecarts de marge'!D:D,1,FALSE)),"PB CODE ARTICLE","")</f>
        <v/>
      </c>
    </row>
    <row r="44" spans="1:18" x14ac:dyDescent="0.2">
      <c r="A44" s="131" t="str">
        <f>+IF(I44&lt;='Ecarts de marge'!$G$1,"X","")</f>
        <v>X</v>
      </c>
      <c r="B44" s="122" t="str">
        <f t="shared" si="0"/>
        <v>A</v>
      </c>
      <c r="C44" s="142" t="s">
        <v>739</v>
      </c>
      <c r="D44" s="142">
        <v>201601405</v>
      </c>
      <c r="E44" s="142" t="s">
        <v>731</v>
      </c>
      <c r="F44" s="142" t="s">
        <v>731</v>
      </c>
      <c r="G44" s="142" t="s">
        <v>731</v>
      </c>
      <c r="H44" s="142" t="s">
        <v>745</v>
      </c>
      <c r="I44" s="143">
        <v>43075</v>
      </c>
      <c r="J44" s="142" t="s">
        <v>761</v>
      </c>
      <c r="K44" s="142" t="s">
        <v>148</v>
      </c>
      <c r="L44" s="142" t="s">
        <v>976</v>
      </c>
      <c r="M44" s="142">
        <v>1</v>
      </c>
      <c r="N44" s="142">
        <v>80.61</v>
      </c>
      <c r="O44" s="142">
        <v>80.61</v>
      </c>
      <c r="P44" s="132">
        <v>80.61</v>
      </c>
      <c r="Q44" s="122" t="e">
        <f>+VLOOKUP(CONCATENATE(B44,"00"),#REF!,3,FALSE)</f>
        <v>#REF!</v>
      </c>
      <c r="R44" s="122" t="str">
        <f>+IF(ISERROR(VLOOKUP(K44,'Ecarts de marge'!D:D,1,FALSE)),"PB CODE ARTICLE","")</f>
        <v/>
      </c>
    </row>
    <row r="45" spans="1:18" x14ac:dyDescent="0.2">
      <c r="A45" s="131" t="str">
        <f>+IF(I45&lt;='Ecarts de marge'!$G$1,"X","")</f>
        <v>X</v>
      </c>
      <c r="B45" s="122" t="str">
        <f t="shared" si="0"/>
        <v>A</v>
      </c>
      <c r="C45" s="142" t="s">
        <v>739</v>
      </c>
      <c r="D45" s="142">
        <v>201601405</v>
      </c>
      <c r="E45" s="142" t="s">
        <v>731</v>
      </c>
      <c r="F45" s="142" t="s">
        <v>731</v>
      </c>
      <c r="G45" s="142" t="s">
        <v>731</v>
      </c>
      <c r="H45" s="142" t="s">
        <v>745</v>
      </c>
      <c r="I45" s="143">
        <v>43075</v>
      </c>
      <c r="J45" s="142" t="s">
        <v>761</v>
      </c>
      <c r="K45" s="142" t="s">
        <v>148</v>
      </c>
      <c r="L45" s="142" t="s">
        <v>982</v>
      </c>
      <c r="M45" s="142">
        <v>2</v>
      </c>
      <c r="N45" s="142">
        <v>148.75</v>
      </c>
      <c r="O45" s="142">
        <v>297.5</v>
      </c>
      <c r="P45" s="132">
        <v>297.5</v>
      </c>
      <c r="Q45" s="122" t="e">
        <f>+VLOOKUP(CONCATENATE(B45,"00"),#REF!,3,FALSE)</f>
        <v>#REF!</v>
      </c>
      <c r="R45" s="122" t="str">
        <f>+IF(ISERROR(VLOOKUP(K45,'Ecarts de marge'!D:D,1,FALSE)),"PB CODE ARTICLE","")</f>
        <v/>
      </c>
    </row>
    <row r="46" spans="1:18" x14ac:dyDescent="0.2">
      <c r="A46" s="131" t="str">
        <f>+IF(I46&lt;='Ecarts de marge'!$G$1,"X","")</f>
        <v>X</v>
      </c>
      <c r="B46" s="122" t="str">
        <f t="shared" si="0"/>
        <v>A20072000061000</v>
      </c>
      <c r="C46" s="142" t="s">
        <v>739</v>
      </c>
      <c r="D46" s="142">
        <v>201601406</v>
      </c>
      <c r="E46" s="142" t="s">
        <v>753</v>
      </c>
      <c r="F46" s="142" t="s">
        <v>907</v>
      </c>
      <c r="G46" s="142" t="s">
        <v>723</v>
      </c>
      <c r="H46" s="142" t="s">
        <v>745</v>
      </c>
      <c r="I46" s="143">
        <v>43076</v>
      </c>
      <c r="J46" s="142" t="s">
        <v>983</v>
      </c>
      <c r="K46" s="142" t="s">
        <v>57</v>
      </c>
      <c r="L46" s="142" t="s">
        <v>58</v>
      </c>
      <c r="M46" s="142">
        <v>1</v>
      </c>
      <c r="N46" s="142">
        <v>2493.35</v>
      </c>
      <c r="O46" s="142">
        <v>2493.35</v>
      </c>
      <c r="P46" s="132">
        <v>2493.35</v>
      </c>
      <c r="Q46" s="122" t="e">
        <f>+VLOOKUP(CONCATENATE(B46,"00"),#REF!,3,FALSE)</f>
        <v>#REF!</v>
      </c>
      <c r="R46" s="122" t="str">
        <f>+IF(ISERROR(VLOOKUP(K46,'Ecarts de marge'!D:D,1,FALSE)),"PB CODE ARTICLE","")</f>
        <v>PB CODE ARTICLE</v>
      </c>
    </row>
    <row r="47" spans="1:18" x14ac:dyDescent="0.2">
      <c r="A47" s="131" t="str">
        <f>+IF(I47&lt;='Ecarts de marge'!$G$1,"X","")</f>
        <v>X</v>
      </c>
      <c r="B47" s="122" t="str">
        <f t="shared" si="0"/>
        <v>A20082000125000</v>
      </c>
      <c r="C47" s="142" t="s">
        <v>739</v>
      </c>
      <c r="D47" s="142">
        <v>201800000</v>
      </c>
      <c r="E47" s="142" t="s">
        <v>749</v>
      </c>
      <c r="F47" s="142" t="s">
        <v>770</v>
      </c>
      <c r="G47" s="142" t="s">
        <v>723</v>
      </c>
      <c r="H47" s="142" t="s">
        <v>751</v>
      </c>
      <c r="I47" s="143">
        <v>43103</v>
      </c>
      <c r="J47" s="142" t="s">
        <v>801</v>
      </c>
      <c r="K47" s="142" t="s">
        <v>101</v>
      </c>
      <c r="L47" s="142" t="s">
        <v>802</v>
      </c>
      <c r="M47" s="142">
        <v>12</v>
      </c>
      <c r="N47" s="142">
        <v>11987.71</v>
      </c>
      <c r="O47" s="142">
        <v>143852.51999999999</v>
      </c>
      <c r="P47" s="132">
        <v>143852.51999999999</v>
      </c>
      <c r="Q47" s="122" t="e">
        <f>+VLOOKUP(CONCATENATE(B47,"00"),#REF!,3,FALSE)</f>
        <v>#REF!</v>
      </c>
      <c r="R47" s="122" t="str">
        <f>+IF(ISERROR(VLOOKUP(K47,'Ecarts de marge'!D:D,1,FALSE)),"PB CODE ARTICLE","")</f>
        <v/>
      </c>
    </row>
    <row r="48" spans="1:18" x14ac:dyDescent="0.2">
      <c r="A48" s="131" t="str">
        <f>+IF(I48&lt;='Ecarts de marge'!$G$1,"X","")</f>
        <v>X</v>
      </c>
      <c r="B48" s="122" t="str">
        <f t="shared" si="0"/>
        <v>A20092000273000</v>
      </c>
      <c r="C48" s="142" t="s">
        <v>739</v>
      </c>
      <c r="D48" s="142">
        <v>201800001</v>
      </c>
      <c r="E48" s="142" t="s">
        <v>724</v>
      </c>
      <c r="F48" s="142" t="s">
        <v>786</v>
      </c>
      <c r="G48" s="142" t="s">
        <v>723</v>
      </c>
      <c r="H48" s="142" t="s">
        <v>751</v>
      </c>
      <c r="I48" s="143">
        <v>43103</v>
      </c>
      <c r="J48" s="142" t="s">
        <v>801</v>
      </c>
      <c r="K48" s="142" t="s">
        <v>101</v>
      </c>
      <c r="L48" s="142" t="s">
        <v>806</v>
      </c>
      <c r="M48" s="142">
        <v>12</v>
      </c>
      <c r="N48" s="142">
        <v>4475.17</v>
      </c>
      <c r="O48" s="142">
        <v>53702.04</v>
      </c>
      <c r="P48" s="132">
        <v>53702.04</v>
      </c>
      <c r="Q48" s="122" t="e">
        <f>+VLOOKUP(CONCATENATE(B48,"00"),#REF!,3,FALSE)</f>
        <v>#REF!</v>
      </c>
      <c r="R48" s="122" t="str">
        <f>+IF(ISERROR(VLOOKUP(K48,'Ecarts de marge'!D:D,1,FALSE)),"PB CODE ARTICLE","")</f>
        <v/>
      </c>
    </row>
    <row r="49" spans="1:18" x14ac:dyDescent="0.2">
      <c r="A49" s="131" t="str">
        <f>+IF(I49&lt;='Ecarts de marge'!$G$1,"X","")</f>
        <v>X</v>
      </c>
      <c r="B49" s="122" t="str">
        <f t="shared" si="0"/>
        <v>A20082000239000</v>
      </c>
      <c r="C49" s="142" t="s">
        <v>739</v>
      </c>
      <c r="D49" s="142">
        <v>201800002</v>
      </c>
      <c r="E49" s="142" t="s">
        <v>749</v>
      </c>
      <c r="F49" s="142" t="s">
        <v>750</v>
      </c>
      <c r="G49" s="142" t="s">
        <v>723</v>
      </c>
      <c r="H49" s="142" t="s">
        <v>751</v>
      </c>
      <c r="I49" s="143">
        <v>43103</v>
      </c>
      <c r="J49" s="142" t="s">
        <v>801</v>
      </c>
      <c r="K49" s="142" t="s">
        <v>101</v>
      </c>
      <c r="L49" s="142" t="s">
        <v>102</v>
      </c>
      <c r="M49" s="142">
        <v>12</v>
      </c>
      <c r="N49" s="142">
        <v>4281.32</v>
      </c>
      <c r="O49" s="142">
        <v>51375.839999999997</v>
      </c>
      <c r="P49" s="132">
        <v>51375.839999999997</v>
      </c>
      <c r="Q49" s="122" t="e">
        <f>+VLOOKUP(CONCATENATE(B49,"00"),#REF!,3,FALSE)</f>
        <v>#REF!</v>
      </c>
      <c r="R49" s="122" t="str">
        <f>+IF(ISERROR(VLOOKUP(K49,'Ecarts de marge'!D:D,1,FALSE)),"PB CODE ARTICLE","")</f>
        <v/>
      </c>
    </row>
    <row r="50" spans="1:18" x14ac:dyDescent="0.2">
      <c r="A50" s="131" t="str">
        <f>+IF(I50&lt;='Ecarts de marge'!$G$1,"X","")</f>
        <v>X</v>
      </c>
      <c r="B50" s="122" t="str">
        <f t="shared" si="0"/>
        <v>A20092000168000</v>
      </c>
      <c r="C50" s="142" t="s">
        <v>739</v>
      </c>
      <c r="D50" s="142">
        <v>201800003</v>
      </c>
      <c r="E50" s="142" t="s">
        <v>724</v>
      </c>
      <c r="F50" s="142" t="s">
        <v>807</v>
      </c>
      <c r="G50" s="142" t="s">
        <v>723</v>
      </c>
      <c r="H50" s="142" t="s">
        <v>745</v>
      </c>
      <c r="I50" s="143">
        <v>43103</v>
      </c>
      <c r="J50" s="142" t="s">
        <v>801</v>
      </c>
      <c r="K50" s="142" t="s">
        <v>101</v>
      </c>
      <c r="L50" s="142" t="s">
        <v>808</v>
      </c>
      <c r="M50" s="142">
        <v>12</v>
      </c>
      <c r="N50" s="142">
        <v>733.94</v>
      </c>
      <c r="O50" s="142">
        <v>8807.2800000000007</v>
      </c>
      <c r="P50" s="132">
        <v>8807.2800000000007</v>
      </c>
      <c r="Q50" s="122" t="e">
        <f>+VLOOKUP(CONCATENATE(B50,"00"),#REF!,3,FALSE)</f>
        <v>#REF!</v>
      </c>
      <c r="R50" s="122" t="str">
        <f>+IF(ISERROR(VLOOKUP(K50,'Ecarts de marge'!D:D,1,FALSE)),"PB CODE ARTICLE","")</f>
        <v/>
      </c>
    </row>
    <row r="51" spans="1:18" x14ac:dyDescent="0.2">
      <c r="A51" s="131" t="str">
        <f>+IF(I51&lt;='Ecarts de marge'!$G$1,"X","")</f>
        <v>X</v>
      </c>
      <c r="B51" s="122" t="str">
        <f t="shared" si="0"/>
        <v>A20092000196000</v>
      </c>
      <c r="C51" s="142" t="s">
        <v>739</v>
      </c>
      <c r="D51" s="142">
        <v>201800004</v>
      </c>
      <c r="E51" s="142" t="s">
        <v>724</v>
      </c>
      <c r="F51" s="142" t="s">
        <v>757</v>
      </c>
      <c r="G51" s="142" t="s">
        <v>723</v>
      </c>
      <c r="H51" s="142" t="s">
        <v>745</v>
      </c>
      <c r="I51" s="143">
        <v>43103</v>
      </c>
      <c r="J51" s="142" t="s">
        <v>801</v>
      </c>
      <c r="K51" s="142" t="s">
        <v>101</v>
      </c>
      <c r="L51" s="142" t="s">
        <v>805</v>
      </c>
      <c r="M51" s="142">
        <v>12</v>
      </c>
      <c r="N51" s="142">
        <v>884.94</v>
      </c>
      <c r="O51" s="142">
        <v>10619.28</v>
      </c>
      <c r="P51" s="132">
        <v>10619.28</v>
      </c>
      <c r="Q51" s="122" t="e">
        <f>+VLOOKUP(CONCATENATE(B51,"00"),#REF!,3,FALSE)</f>
        <v>#REF!</v>
      </c>
      <c r="R51" s="122" t="str">
        <f>+IF(ISERROR(VLOOKUP(K51,'Ecarts de marge'!D:D,1,FALSE)),"PB CODE ARTICLE","")</f>
        <v/>
      </c>
    </row>
    <row r="52" spans="1:18" x14ac:dyDescent="0.2">
      <c r="A52" s="131" t="str">
        <f>+IF(I52&lt;='Ecarts de marge'!$G$1,"X","")</f>
        <v>X</v>
      </c>
      <c r="B52" s="122" t="str">
        <f t="shared" si="0"/>
        <v>A20092000185000</v>
      </c>
      <c r="C52" s="142" t="s">
        <v>739</v>
      </c>
      <c r="D52" s="142">
        <v>201800005</v>
      </c>
      <c r="E52" s="142" t="s">
        <v>724</v>
      </c>
      <c r="F52" s="142" t="s">
        <v>803</v>
      </c>
      <c r="G52" s="142" t="s">
        <v>723</v>
      </c>
      <c r="H52" s="142" t="s">
        <v>745</v>
      </c>
      <c r="I52" s="143">
        <v>43103</v>
      </c>
      <c r="J52" s="142" t="s">
        <v>801</v>
      </c>
      <c r="K52" s="142" t="s">
        <v>101</v>
      </c>
      <c r="L52" s="142" t="s">
        <v>804</v>
      </c>
      <c r="M52" s="142">
        <v>12</v>
      </c>
      <c r="N52" s="142">
        <v>570.84</v>
      </c>
      <c r="O52" s="142">
        <v>6850.08</v>
      </c>
      <c r="P52" s="132">
        <v>6850.08</v>
      </c>
      <c r="Q52" s="122" t="e">
        <f>+VLOOKUP(CONCATENATE(B52,"00"),#REF!,3,FALSE)</f>
        <v>#REF!</v>
      </c>
      <c r="R52" s="122" t="str">
        <f>+IF(ISERROR(VLOOKUP(K52,'Ecarts de marge'!D:D,1,FALSE)),"PB CODE ARTICLE","")</f>
        <v/>
      </c>
    </row>
    <row r="53" spans="1:18" x14ac:dyDescent="0.2">
      <c r="A53" s="131" t="str">
        <f>+IF(I53&lt;='Ecarts de marge'!$G$1,"X","")</f>
        <v>X</v>
      </c>
      <c r="B53" s="122" t="str">
        <f t="shared" si="0"/>
        <v>A20072000046000</v>
      </c>
      <c r="C53" s="142" t="s">
        <v>739</v>
      </c>
      <c r="D53" s="142">
        <v>201800006</v>
      </c>
      <c r="E53" s="142" t="s">
        <v>753</v>
      </c>
      <c r="F53" s="142" t="s">
        <v>728</v>
      </c>
      <c r="G53" s="142" t="s">
        <v>723</v>
      </c>
      <c r="H53" s="142" t="s">
        <v>745</v>
      </c>
      <c r="I53" s="143">
        <v>43105</v>
      </c>
      <c r="J53" s="142" t="s">
        <v>768</v>
      </c>
      <c r="K53" s="142" t="s">
        <v>57</v>
      </c>
      <c r="L53" s="142" t="s">
        <v>58</v>
      </c>
      <c r="M53" s="142">
        <v>1</v>
      </c>
      <c r="N53" s="142">
        <v>443.06</v>
      </c>
      <c r="O53" s="142">
        <v>443.06</v>
      </c>
      <c r="P53" s="132">
        <v>443.06</v>
      </c>
      <c r="Q53" s="122" t="e">
        <f>+VLOOKUP(CONCATENATE(B53,"00"),#REF!,3,FALSE)</f>
        <v>#REF!</v>
      </c>
      <c r="R53" s="122" t="str">
        <f>+IF(ISERROR(VLOOKUP(K53,'Ecarts de marge'!D:D,1,FALSE)),"PB CODE ARTICLE","")</f>
        <v>PB CODE ARTICLE</v>
      </c>
    </row>
    <row r="54" spans="1:18" x14ac:dyDescent="0.2">
      <c r="A54" s="131" t="str">
        <f>+IF(I54&lt;='Ecarts de marge'!$G$1,"X","")</f>
        <v>X</v>
      </c>
      <c r="B54" s="122" t="str">
        <f t="shared" si="0"/>
        <v>A20082000129000</v>
      </c>
      <c r="C54" s="142" t="s">
        <v>739</v>
      </c>
      <c r="D54" s="142">
        <v>201800007</v>
      </c>
      <c r="E54" s="142" t="s">
        <v>749</v>
      </c>
      <c r="F54" s="142" t="s">
        <v>790</v>
      </c>
      <c r="G54" s="142" t="s">
        <v>723</v>
      </c>
      <c r="H54" s="142" t="s">
        <v>745</v>
      </c>
      <c r="I54" s="143">
        <v>43105</v>
      </c>
      <c r="J54" s="142" t="s">
        <v>977</v>
      </c>
      <c r="K54" s="142" t="s">
        <v>57</v>
      </c>
      <c r="L54" s="142" t="s">
        <v>58</v>
      </c>
      <c r="M54" s="142">
        <v>1</v>
      </c>
      <c r="N54" s="142">
        <v>2713.18</v>
      </c>
      <c r="O54" s="142">
        <v>2713.18</v>
      </c>
      <c r="P54" s="132">
        <v>2713.18</v>
      </c>
      <c r="Q54" s="122" t="e">
        <f>+VLOOKUP(CONCATENATE(B54,"00"),#REF!,3,FALSE)</f>
        <v>#REF!</v>
      </c>
      <c r="R54" s="122" t="str">
        <f>+IF(ISERROR(VLOOKUP(K54,'Ecarts de marge'!D:D,1,FALSE)),"PB CODE ARTICLE","")</f>
        <v>PB CODE ARTICLE</v>
      </c>
    </row>
    <row r="55" spans="1:18" x14ac:dyDescent="0.2">
      <c r="A55" s="131" t="str">
        <f>+IF(I55&lt;='Ecarts de marge'!$G$1,"X","")</f>
        <v>X</v>
      </c>
      <c r="B55" s="122" t="str">
        <f t="shared" si="0"/>
        <v>A20082000129000</v>
      </c>
      <c r="C55" s="142" t="s">
        <v>739</v>
      </c>
      <c r="D55" s="142">
        <v>201800008</v>
      </c>
      <c r="E55" s="142" t="s">
        <v>749</v>
      </c>
      <c r="F55" s="142" t="s">
        <v>790</v>
      </c>
      <c r="G55" s="142" t="s">
        <v>723</v>
      </c>
      <c r="H55" s="142" t="s">
        <v>745</v>
      </c>
      <c r="I55" s="143">
        <v>43105</v>
      </c>
      <c r="J55" s="142" t="s">
        <v>977</v>
      </c>
      <c r="K55" s="142" t="s">
        <v>57</v>
      </c>
      <c r="L55" s="142" t="s">
        <v>58</v>
      </c>
      <c r="M55" s="142">
        <v>1</v>
      </c>
      <c r="N55" s="142">
        <v>705.02</v>
      </c>
      <c r="O55" s="142">
        <v>705.02</v>
      </c>
      <c r="P55" s="132">
        <v>705.02</v>
      </c>
      <c r="Q55" s="122" t="e">
        <f>+VLOOKUP(CONCATENATE(B55,"00"),#REF!,3,FALSE)</f>
        <v>#REF!</v>
      </c>
      <c r="R55" s="122" t="str">
        <f>+IF(ISERROR(VLOOKUP(K55,'Ecarts de marge'!D:D,1,FALSE)),"PB CODE ARTICLE","")</f>
        <v>PB CODE ARTICLE</v>
      </c>
    </row>
    <row r="56" spans="1:18" x14ac:dyDescent="0.2">
      <c r="A56" s="131" t="str">
        <f>+IF(I56&lt;='Ecarts de marge'!$G$1,"X","")</f>
        <v>X</v>
      </c>
      <c r="B56" s="122" t="str">
        <f t="shared" ref="B56:B106" si="1">+"A"&amp;E56&amp;F56&amp;G56</f>
        <v>A20092000281000</v>
      </c>
      <c r="C56" s="142" t="s">
        <v>739</v>
      </c>
      <c r="D56" s="142">
        <v>201800009</v>
      </c>
      <c r="E56" s="142" t="s">
        <v>724</v>
      </c>
      <c r="F56" s="142" t="s">
        <v>769</v>
      </c>
      <c r="G56" s="142" t="s">
        <v>723</v>
      </c>
      <c r="H56" s="142" t="s">
        <v>745</v>
      </c>
      <c r="I56" s="143">
        <v>43105</v>
      </c>
      <c r="J56" s="142" t="s">
        <v>978</v>
      </c>
      <c r="K56" s="142" t="s">
        <v>57</v>
      </c>
      <c r="L56" s="142" t="s">
        <v>58</v>
      </c>
      <c r="M56" s="142">
        <v>1</v>
      </c>
      <c r="N56" s="142">
        <v>10042.379999999999</v>
      </c>
      <c r="O56" s="142">
        <v>10042.379999999999</v>
      </c>
      <c r="P56" s="132">
        <v>10042.379999999999</v>
      </c>
      <c r="Q56" s="122" t="e">
        <f>+VLOOKUP(CONCATENATE(B56,"00"),#REF!,3,FALSE)</f>
        <v>#REF!</v>
      </c>
      <c r="R56" s="122" t="str">
        <f>+IF(ISERROR(VLOOKUP(K56,'Ecarts de marge'!D:D,1,FALSE)),"PB CODE ARTICLE","")</f>
        <v>PB CODE ARTICLE</v>
      </c>
    </row>
    <row r="57" spans="1:18" x14ac:dyDescent="0.2">
      <c r="A57" s="131" t="str">
        <f>+IF(I57&lt;='Ecarts de marge'!$G$1,"X","")</f>
        <v>X</v>
      </c>
      <c r="B57" s="122" t="str">
        <f t="shared" si="1"/>
        <v>A20082000253000</v>
      </c>
      <c r="C57" s="142" t="s">
        <v>739</v>
      </c>
      <c r="D57" s="142">
        <v>201800010</v>
      </c>
      <c r="E57" s="142" t="s">
        <v>749</v>
      </c>
      <c r="F57" s="142" t="s">
        <v>821</v>
      </c>
      <c r="G57" s="142" t="s">
        <v>723</v>
      </c>
      <c r="H57" s="142" t="s">
        <v>745</v>
      </c>
      <c r="I57" s="143">
        <v>43105</v>
      </c>
      <c r="J57" s="142" t="s">
        <v>979</v>
      </c>
      <c r="K57" s="142" t="s">
        <v>57</v>
      </c>
      <c r="L57" s="142" t="s">
        <v>58</v>
      </c>
      <c r="M57" s="142">
        <v>1</v>
      </c>
      <c r="N57" s="142">
        <v>20468.599999999999</v>
      </c>
      <c r="O57" s="142">
        <v>20468.599999999999</v>
      </c>
      <c r="P57" s="132">
        <v>20468.599999999999</v>
      </c>
      <c r="Q57" s="122" t="e">
        <f>+VLOOKUP(CONCATENATE(B57,"00"),#REF!,3,FALSE)</f>
        <v>#REF!</v>
      </c>
      <c r="R57" s="122" t="str">
        <f>+IF(ISERROR(VLOOKUP(K57,'Ecarts de marge'!D:D,1,FALSE)),"PB CODE ARTICLE","")</f>
        <v>PB CODE ARTICLE</v>
      </c>
    </row>
    <row r="58" spans="1:18" x14ac:dyDescent="0.2">
      <c r="A58" s="131" t="str">
        <f>+IF(I58&lt;='Ecarts de marge'!$G$1,"X","")</f>
        <v>X</v>
      </c>
      <c r="B58" s="122" t="str">
        <f t="shared" si="1"/>
        <v>A</v>
      </c>
      <c r="C58" s="142" t="s">
        <v>739</v>
      </c>
      <c r="D58" s="142">
        <v>201800011</v>
      </c>
      <c r="E58" s="142" t="s">
        <v>731</v>
      </c>
      <c r="F58" s="142" t="s">
        <v>731</v>
      </c>
      <c r="G58" s="142" t="s">
        <v>731</v>
      </c>
      <c r="H58" s="142" t="s">
        <v>751</v>
      </c>
      <c r="I58" s="143">
        <v>43108</v>
      </c>
      <c r="J58" s="142" t="s">
        <v>733</v>
      </c>
      <c r="K58" s="142" t="s">
        <v>10</v>
      </c>
      <c r="L58" s="142" t="s">
        <v>984</v>
      </c>
      <c r="M58" s="142">
        <v>8</v>
      </c>
      <c r="N58" s="142">
        <v>489</v>
      </c>
      <c r="O58" s="142">
        <v>3912</v>
      </c>
      <c r="P58" s="132">
        <v>3912</v>
      </c>
      <c r="Q58" s="122" t="e">
        <f>+VLOOKUP(CONCATENATE(B58,"00"),#REF!,3,FALSE)</f>
        <v>#REF!</v>
      </c>
      <c r="R58" s="122" t="str">
        <f>+IF(ISERROR(VLOOKUP(K58,'Ecarts de marge'!D:D,1,FALSE)),"PB CODE ARTICLE","")</f>
        <v/>
      </c>
    </row>
    <row r="59" spans="1:18" x14ac:dyDescent="0.2">
      <c r="A59" s="131" t="str">
        <f>+IF(I59&lt;='Ecarts de marge'!$G$1,"X","")</f>
        <v>X</v>
      </c>
      <c r="B59" s="122" t="str">
        <f t="shared" si="1"/>
        <v>A20042000379001</v>
      </c>
      <c r="C59" s="142" t="s">
        <v>739</v>
      </c>
      <c r="D59" s="142">
        <v>201800012</v>
      </c>
      <c r="E59" s="142" t="s">
        <v>763</v>
      </c>
      <c r="F59" s="142" t="s">
        <v>900</v>
      </c>
      <c r="G59" s="142" t="s">
        <v>774</v>
      </c>
      <c r="H59" s="142" t="s">
        <v>745</v>
      </c>
      <c r="I59" s="143">
        <v>43108</v>
      </c>
      <c r="J59" s="142" t="s">
        <v>901</v>
      </c>
      <c r="K59" s="142" t="s">
        <v>57</v>
      </c>
      <c r="L59" s="142" t="s">
        <v>58</v>
      </c>
      <c r="M59" s="142">
        <v>1</v>
      </c>
      <c r="N59" s="142">
        <v>457.13</v>
      </c>
      <c r="O59" s="142">
        <v>457.13</v>
      </c>
      <c r="P59" s="132">
        <v>457.13</v>
      </c>
      <c r="Q59" s="122" t="e">
        <f>+VLOOKUP(CONCATENATE(B59,"00"),#REF!,3,FALSE)</f>
        <v>#REF!</v>
      </c>
      <c r="R59" s="122" t="str">
        <f>+IF(ISERROR(VLOOKUP(K59,'Ecarts de marge'!D:D,1,FALSE)),"PB CODE ARTICLE","")</f>
        <v>PB CODE ARTICLE</v>
      </c>
    </row>
    <row r="60" spans="1:18" x14ac:dyDescent="0.2">
      <c r="A60" s="131" t="str">
        <f>+IF(I60&lt;='Ecarts de marge'!$G$1,"X","")</f>
        <v>X</v>
      </c>
      <c r="B60" s="122" t="str">
        <f t="shared" si="1"/>
        <v>A20040042049000</v>
      </c>
      <c r="C60" s="142" t="s">
        <v>739</v>
      </c>
      <c r="D60" s="142">
        <v>201800013</v>
      </c>
      <c r="E60" s="142" t="s">
        <v>763</v>
      </c>
      <c r="F60" s="142" t="s">
        <v>980</v>
      </c>
      <c r="G60" s="142" t="s">
        <v>723</v>
      </c>
      <c r="H60" s="142" t="s">
        <v>745</v>
      </c>
      <c r="I60" s="143">
        <v>43109</v>
      </c>
      <c r="J60" s="142" t="s">
        <v>981</v>
      </c>
      <c r="K60" s="142" t="s">
        <v>57</v>
      </c>
      <c r="L60" s="142" t="s">
        <v>58</v>
      </c>
      <c r="M60" s="142">
        <v>1</v>
      </c>
      <c r="N60" s="142">
        <v>452.61</v>
      </c>
      <c r="O60" s="142">
        <v>452.61</v>
      </c>
      <c r="P60" s="132">
        <v>452.61</v>
      </c>
      <c r="Q60" s="122" t="e">
        <f>+VLOOKUP(CONCATENATE(B60,"00"),#REF!,3,FALSE)</f>
        <v>#REF!</v>
      </c>
      <c r="R60" s="122" t="str">
        <f>+IF(ISERROR(VLOOKUP(K60,'Ecarts de marge'!D:D,1,FALSE)),"PB CODE ARTICLE","")</f>
        <v>PB CODE ARTICLE</v>
      </c>
    </row>
    <row r="61" spans="1:18" x14ac:dyDescent="0.2">
      <c r="A61" s="131" t="str">
        <f>+IF(I61&lt;='Ecarts de marge'!$G$1,"X","")</f>
        <v>X</v>
      </c>
      <c r="B61" s="122" t="str">
        <f t="shared" si="1"/>
        <v>A</v>
      </c>
      <c r="C61" s="142" t="s">
        <v>739</v>
      </c>
      <c r="D61" s="142">
        <v>201800014</v>
      </c>
      <c r="E61" s="142" t="s">
        <v>731</v>
      </c>
      <c r="F61" s="142" t="s">
        <v>731</v>
      </c>
      <c r="G61" s="142" t="s">
        <v>731</v>
      </c>
      <c r="H61" s="142" t="s">
        <v>751</v>
      </c>
      <c r="I61" s="143">
        <v>43112</v>
      </c>
      <c r="J61" s="142" t="s">
        <v>831</v>
      </c>
      <c r="K61" s="142" t="s">
        <v>146</v>
      </c>
      <c r="L61" s="142" t="s">
        <v>985</v>
      </c>
      <c r="M61" s="142">
        <v>4</v>
      </c>
      <c r="N61" s="142">
        <v>6.08</v>
      </c>
      <c r="O61" s="142">
        <v>24.32</v>
      </c>
      <c r="P61" s="132">
        <v>24.32</v>
      </c>
      <c r="Q61" s="122" t="e">
        <f>+VLOOKUP(CONCATENATE(B61,"00"),#REF!,3,FALSE)</f>
        <v>#REF!</v>
      </c>
      <c r="R61" s="122" t="str">
        <f>+IF(ISERROR(VLOOKUP(K61,'Ecarts de marge'!D:D,1,FALSE)),"PB CODE ARTICLE","")</f>
        <v/>
      </c>
    </row>
    <row r="62" spans="1:18" x14ac:dyDescent="0.2">
      <c r="A62" s="131" t="str">
        <f>+IF(I62&lt;='Ecarts de marge'!$G$1,"X","")</f>
        <v>X</v>
      </c>
      <c r="B62" s="122" t="str">
        <f t="shared" si="1"/>
        <v>A</v>
      </c>
      <c r="C62" s="142" t="s">
        <v>739</v>
      </c>
      <c r="D62" s="142">
        <v>201800014</v>
      </c>
      <c r="E62" s="142" t="s">
        <v>731</v>
      </c>
      <c r="F62" s="142" t="s">
        <v>731</v>
      </c>
      <c r="G62" s="142" t="s">
        <v>731</v>
      </c>
      <c r="H62" s="142" t="s">
        <v>751</v>
      </c>
      <c r="I62" s="143">
        <v>43112</v>
      </c>
      <c r="J62" s="142" t="s">
        <v>831</v>
      </c>
      <c r="K62" s="142" t="s">
        <v>146</v>
      </c>
      <c r="L62" s="142" t="s">
        <v>986</v>
      </c>
      <c r="M62" s="142">
        <v>3</v>
      </c>
      <c r="N62" s="142">
        <v>5.43</v>
      </c>
      <c r="O62" s="142">
        <v>16.29</v>
      </c>
      <c r="P62" s="132">
        <v>16.29</v>
      </c>
      <c r="Q62" s="122" t="e">
        <f>+VLOOKUP(CONCATENATE(B62,"00"),#REF!,3,FALSE)</f>
        <v>#REF!</v>
      </c>
      <c r="R62" s="122" t="str">
        <f>+IF(ISERROR(VLOOKUP(K62,'Ecarts de marge'!D:D,1,FALSE)),"PB CODE ARTICLE","")</f>
        <v/>
      </c>
    </row>
    <row r="63" spans="1:18" x14ac:dyDescent="0.2">
      <c r="A63" s="131" t="str">
        <f>+IF(I63&lt;='Ecarts de marge'!$G$1,"X","")</f>
        <v>X</v>
      </c>
      <c r="B63" s="122" t="str">
        <f t="shared" si="1"/>
        <v>A</v>
      </c>
      <c r="C63" s="142" t="s">
        <v>739</v>
      </c>
      <c r="D63" s="142">
        <v>201800014</v>
      </c>
      <c r="E63" s="142" t="s">
        <v>731</v>
      </c>
      <c r="F63" s="142" t="s">
        <v>731</v>
      </c>
      <c r="G63" s="142" t="s">
        <v>731</v>
      </c>
      <c r="H63" s="142" t="s">
        <v>751</v>
      </c>
      <c r="I63" s="143">
        <v>43112</v>
      </c>
      <c r="J63" s="142" t="s">
        <v>831</v>
      </c>
      <c r="K63" s="142" t="s">
        <v>146</v>
      </c>
      <c r="L63" s="142" t="s">
        <v>987</v>
      </c>
      <c r="M63" s="142">
        <v>2</v>
      </c>
      <c r="N63" s="142">
        <v>9.6999999999999993</v>
      </c>
      <c r="O63" s="142">
        <v>19.399999999999999</v>
      </c>
      <c r="P63" s="132">
        <v>19.399999999999999</v>
      </c>
      <c r="Q63" s="122" t="e">
        <f>+VLOOKUP(CONCATENATE(B63,"00"),#REF!,3,FALSE)</f>
        <v>#REF!</v>
      </c>
      <c r="R63" s="122" t="str">
        <f>+IF(ISERROR(VLOOKUP(K63,'Ecarts de marge'!D:D,1,FALSE)),"PB CODE ARTICLE","")</f>
        <v/>
      </c>
    </row>
    <row r="64" spans="1:18" x14ac:dyDescent="0.2">
      <c r="A64" s="131" t="str">
        <f>+IF(I64&lt;='Ecarts de marge'!$G$1,"X","")</f>
        <v>X</v>
      </c>
      <c r="B64" s="122" t="str">
        <f t="shared" si="1"/>
        <v>A</v>
      </c>
      <c r="C64" s="142" t="s">
        <v>739</v>
      </c>
      <c r="D64" s="142">
        <v>201800014</v>
      </c>
      <c r="E64" s="142" t="s">
        <v>731</v>
      </c>
      <c r="F64" s="142" t="s">
        <v>731</v>
      </c>
      <c r="G64" s="142" t="s">
        <v>731</v>
      </c>
      <c r="H64" s="142" t="s">
        <v>751</v>
      </c>
      <c r="I64" s="143">
        <v>43112</v>
      </c>
      <c r="J64" s="142" t="s">
        <v>831</v>
      </c>
      <c r="K64" s="142" t="s">
        <v>146</v>
      </c>
      <c r="L64" s="142" t="s">
        <v>988</v>
      </c>
      <c r="M64" s="142">
        <v>6</v>
      </c>
      <c r="N64" s="142">
        <v>3.99</v>
      </c>
      <c r="O64" s="142">
        <v>23.94</v>
      </c>
      <c r="P64" s="132">
        <v>23.94</v>
      </c>
      <c r="Q64" s="122" t="e">
        <f>+VLOOKUP(CONCATENATE(B64,"00"),#REF!,3,FALSE)</f>
        <v>#REF!</v>
      </c>
      <c r="R64" s="122" t="str">
        <f>+IF(ISERROR(VLOOKUP(K64,'Ecarts de marge'!D:D,1,FALSE)),"PB CODE ARTICLE","")</f>
        <v/>
      </c>
    </row>
    <row r="65" spans="1:19" x14ac:dyDescent="0.2">
      <c r="A65" s="131" t="str">
        <f>+IF(I65&lt;='Ecarts de marge'!$G$1,"X","")</f>
        <v>X</v>
      </c>
      <c r="B65" s="122" t="str">
        <f t="shared" si="1"/>
        <v>A</v>
      </c>
      <c r="C65" s="142" t="s">
        <v>739</v>
      </c>
      <c r="D65" s="142">
        <v>201800014</v>
      </c>
      <c r="E65" s="142" t="s">
        <v>731</v>
      </c>
      <c r="F65" s="142" t="s">
        <v>731</v>
      </c>
      <c r="G65" s="142" t="s">
        <v>731</v>
      </c>
      <c r="H65" s="142" t="s">
        <v>751</v>
      </c>
      <c r="I65" s="143">
        <v>43112</v>
      </c>
      <c r="J65" s="142" t="s">
        <v>831</v>
      </c>
      <c r="K65" s="142" t="s">
        <v>146</v>
      </c>
      <c r="L65" s="142" t="s">
        <v>989</v>
      </c>
      <c r="M65" s="142">
        <v>4</v>
      </c>
      <c r="N65" s="142">
        <v>1.8</v>
      </c>
      <c r="O65" s="142">
        <v>7.2</v>
      </c>
      <c r="P65" s="132">
        <v>7.2</v>
      </c>
      <c r="Q65" s="122" t="e">
        <f>+VLOOKUP(CONCATENATE(B65,"00"),#REF!,3,FALSE)</f>
        <v>#REF!</v>
      </c>
      <c r="R65" s="122" t="str">
        <f>+IF(ISERROR(VLOOKUP(K65,'Ecarts de marge'!D:D,1,FALSE)),"PB CODE ARTICLE","")</f>
        <v/>
      </c>
    </row>
    <row r="66" spans="1:19" x14ac:dyDescent="0.2">
      <c r="A66" s="131" t="str">
        <f>+IF(I66&lt;='Ecarts de marge'!$G$1,"X","")</f>
        <v>X</v>
      </c>
      <c r="B66" s="122" t="str">
        <f t="shared" si="1"/>
        <v>A</v>
      </c>
      <c r="C66" s="142" t="s">
        <v>739</v>
      </c>
      <c r="D66" s="142">
        <v>201800014</v>
      </c>
      <c r="E66" s="142" t="s">
        <v>731</v>
      </c>
      <c r="F66" s="142" t="s">
        <v>731</v>
      </c>
      <c r="G66" s="142" t="s">
        <v>731</v>
      </c>
      <c r="H66" s="142" t="s">
        <v>751</v>
      </c>
      <c r="I66" s="143">
        <v>43112</v>
      </c>
      <c r="J66" s="142" t="s">
        <v>831</v>
      </c>
      <c r="K66" s="142" t="s">
        <v>146</v>
      </c>
      <c r="L66" s="142" t="s">
        <v>990</v>
      </c>
      <c r="M66" s="142">
        <v>2</v>
      </c>
      <c r="N66" s="142">
        <v>5.81</v>
      </c>
      <c r="O66" s="142">
        <v>11.62</v>
      </c>
      <c r="P66" s="132">
        <v>11.62</v>
      </c>
      <c r="Q66" s="122" t="e">
        <f>+VLOOKUP(CONCATENATE(B66,"00"),#REF!,3,FALSE)</f>
        <v>#REF!</v>
      </c>
      <c r="R66" s="122" t="str">
        <f>+IF(ISERROR(VLOOKUP(K66,'Ecarts de marge'!D:D,1,FALSE)),"PB CODE ARTICLE","")</f>
        <v/>
      </c>
    </row>
    <row r="67" spans="1:19" x14ac:dyDescent="0.2">
      <c r="A67" s="131" t="str">
        <f>+IF(I67&lt;='Ecarts de marge'!$G$1,"X","")</f>
        <v>X</v>
      </c>
      <c r="B67" s="122" t="str">
        <f t="shared" si="1"/>
        <v>A</v>
      </c>
      <c r="C67" s="142" t="s">
        <v>739</v>
      </c>
      <c r="D67" s="142">
        <v>201800014</v>
      </c>
      <c r="E67" s="142" t="s">
        <v>731</v>
      </c>
      <c r="F67" s="142" t="s">
        <v>731</v>
      </c>
      <c r="G67" s="142" t="s">
        <v>731</v>
      </c>
      <c r="H67" s="142" t="s">
        <v>751</v>
      </c>
      <c r="I67" s="143">
        <v>43112</v>
      </c>
      <c r="J67" s="142" t="s">
        <v>831</v>
      </c>
      <c r="K67" s="142" t="s">
        <v>146</v>
      </c>
      <c r="L67" s="142" t="s">
        <v>991</v>
      </c>
      <c r="M67" s="142">
        <v>1</v>
      </c>
      <c r="N67" s="142">
        <v>6.86</v>
      </c>
      <c r="O67" s="142">
        <v>6.86</v>
      </c>
      <c r="P67" s="132">
        <v>6.86</v>
      </c>
      <c r="Q67" s="122" t="e">
        <f>+VLOOKUP(CONCATENATE(B67,"00"),#REF!,3,FALSE)</f>
        <v>#REF!</v>
      </c>
      <c r="R67" s="122" t="str">
        <f>+IF(ISERROR(VLOOKUP(K67,'Ecarts de marge'!D:D,1,FALSE)),"PB CODE ARTICLE","")</f>
        <v/>
      </c>
    </row>
    <row r="68" spans="1:19" x14ac:dyDescent="0.2">
      <c r="A68" s="131" t="str">
        <f>+IF(I68&lt;='Ecarts de marge'!$G$1,"X","")</f>
        <v>X</v>
      </c>
      <c r="B68" s="122" t="str">
        <f t="shared" si="1"/>
        <v>A</v>
      </c>
      <c r="C68" s="142" t="s">
        <v>739</v>
      </c>
      <c r="D68" s="142">
        <v>201800014</v>
      </c>
      <c r="E68" s="142" t="s">
        <v>731</v>
      </c>
      <c r="F68" s="142" t="s">
        <v>731</v>
      </c>
      <c r="G68" s="142" t="s">
        <v>731</v>
      </c>
      <c r="H68" s="142" t="s">
        <v>751</v>
      </c>
      <c r="I68" s="143">
        <v>43112</v>
      </c>
      <c r="J68" s="142" t="s">
        <v>831</v>
      </c>
      <c r="K68" s="142" t="s">
        <v>146</v>
      </c>
      <c r="L68" s="142" t="s">
        <v>992</v>
      </c>
      <c r="M68" s="142">
        <v>1</v>
      </c>
      <c r="N68" s="142">
        <v>3.15</v>
      </c>
      <c r="O68" s="142">
        <v>3.15</v>
      </c>
      <c r="P68" s="132">
        <v>3.15</v>
      </c>
      <c r="Q68" s="122" t="e">
        <f>+VLOOKUP(CONCATENATE(B68,"00"),#REF!,3,FALSE)</f>
        <v>#REF!</v>
      </c>
      <c r="R68" s="122" t="str">
        <f>+IF(ISERROR(VLOOKUP(K68,'Ecarts de marge'!D:D,1,FALSE)),"PB CODE ARTICLE","")</f>
        <v/>
      </c>
    </row>
    <row r="69" spans="1:19" x14ac:dyDescent="0.2">
      <c r="A69" s="131" t="str">
        <f>+IF(I69&lt;='Ecarts de marge'!$G$1,"X","")</f>
        <v>X</v>
      </c>
      <c r="B69" s="122" t="str">
        <f t="shared" si="1"/>
        <v>A</v>
      </c>
      <c r="C69" s="142" t="s">
        <v>739</v>
      </c>
      <c r="D69" s="142">
        <v>201800014</v>
      </c>
      <c r="E69" s="142" t="s">
        <v>731</v>
      </c>
      <c r="F69" s="142" t="s">
        <v>731</v>
      </c>
      <c r="G69" s="142" t="s">
        <v>731</v>
      </c>
      <c r="H69" s="142" t="s">
        <v>751</v>
      </c>
      <c r="I69" s="143">
        <v>43112</v>
      </c>
      <c r="J69" s="142" t="s">
        <v>831</v>
      </c>
      <c r="K69" s="142" t="s">
        <v>146</v>
      </c>
      <c r="L69" s="142" t="s">
        <v>993</v>
      </c>
      <c r="M69" s="142">
        <v>2</v>
      </c>
      <c r="N69" s="142">
        <v>2.4</v>
      </c>
      <c r="O69" s="142">
        <v>4.8</v>
      </c>
      <c r="P69" s="132">
        <v>4.8</v>
      </c>
      <c r="Q69" s="122" t="e">
        <f>+VLOOKUP(CONCATENATE(B69,"00"),#REF!,3,FALSE)</f>
        <v>#REF!</v>
      </c>
      <c r="R69" s="122" t="str">
        <f>+IF(ISERROR(VLOOKUP(K69,'Ecarts de marge'!D:D,1,FALSE)),"PB CODE ARTICLE","")</f>
        <v/>
      </c>
    </row>
    <row r="70" spans="1:19" x14ac:dyDescent="0.2">
      <c r="A70" s="131" t="str">
        <f>+IF(I70&lt;='Ecarts de marge'!$G$1,"X","")</f>
        <v>X</v>
      </c>
      <c r="B70" s="122" t="str">
        <f t="shared" si="1"/>
        <v>A</v>
      </c>
      <c r="C70" s="142" t="s">
        <v>739</v>
      </c>
      <c r="D70" s="142">
        <v>201800014</v>
      </c>
      <c r="E70" s="142" t="s">
        <v>731</v>
      </c>
      <c r="F70" s="142" t="s">
        <v>731</v>
      </c>
      <c r="G70" s="142" t="s">
        <v>731</v>
      </c>
      <c r="H70" s="142" t="s">
        <v>751</v>
      </c>
      <c r="I70" s="143">
        <v>43112</v>
      </c>
      <c r="J70" s="142" t="s">
        <v>831</v>
      </c>
      <c r="K70" s="142" t="s">
        <v>146</v>
      </c>
      <c r="L70" s="142" t="s">
        <v>994</v>
      </c>
      <c r="M70" s="142">
        <v>4</v>
      </c>
      <c r="N70" s="142">
        <v>19.5</v>
      </c>
      <c r="O70" s="142">
        <v>78</v>
      </c>
      <c r="P70" s="132">
        <v>78</v>
      </c>
      <c r="Q70" s="122" t="e">
        <f>+VLOOKUP(CONCATENATE(B70,"00"),#REF!,3,FALSE)</f>
        <v>#REF!</v>
      </c>
      <c r="R70" s="122" t="str">
        <f>+IF(ISERROR(VLOOKUP(K70,'Ecarts de marge'!D:D,1,FALSE)),"PB CODE ARTICLE","")</f>
        <v/>
      </c>
    </row>
    <row r="71" spans="1:19" x14ac:dyDescent="0.2">
      <c r="A71" s="131" t="str">
        <f>+IF(I71&lt;='Ecarts de marge'!$G$1,"X","")</f>
        <v>X</v>
      </c>
      <c r="B71" s="122" t="str">
        <f t="shared" si="1"/>
        <v>A</v>
      </c>
      <c r="C71" s="142" t="s">
        <v>739</v>
      </c>
      <c r="D71" s="142">
        <v>201800014</v>
      </c>
      <c r="E71" s="142" t="s">
        <v>731</v>
      </c>
      <c r="F71" s="142" t="s">
        <v>731</v>
      </c>
      <c r="G71" s="142" t="s">
        <v>731</v>
      </c>
      <c r="H71" s="142" t="s">
        <v>751</v>
      </c>
      <c r="I71" s="143">
        <v>43112</v>
      </c>
      <c r="J71" s="142" t="s">
        <v>831</v>
      </c>
      <c r="K71" s="142" t="s">
        <v>146</v>
      </c>
      <c r="L71" s="142" t="s">
        <v>995</v>
      </c>
      <c r="M71" s="142">
        <v>4</v>
      </c>
      <c r="N71" s="142">
        <v>9.9</v>
      </c>
      <c r="O71" s="142">
        <v>39.6</v>
      </c>
      <c r="P71" s="132">
        <v>39.6</v>
      </c>
      <c r="Q71" s="122" t="e">
        <f>+VLOOKUP(CONCATENATE(B71,"00"),#REF!,3,FALSE)</f>
        <v>#REF!</v>
      </c>
      <c r="R71" s="122" t="str">
        <f>+IF(ISERROR(VLOOKUP(K71,'Ecarts de marge'!D:D,1,FALSE)),"PB CODE ARTICLE","")</f>
        <v/>
      </c>
      <c r="S71" s="22" t="s">
        <v>952</v>
      </c>
    </row>
    <row r="72" spans="1:19" x14ac:dyDescent="0.2">
      <c r="A72" s="131" t="str">
        <f>+IF(I72&lt;='Ecarts de marge'!$G$1,"X","")</f>
        <v>X</v>
      </c>
      <c r="B72" s="122" t="str">
        <f t="shared" si="1"/>
        <v>A20082000125000</v>
      </c>
      <c r="C72" s="142" t="s">
        <v>739</v>
      </c>
      <c r="D72" s="142">
        <v>201800015</v>
      </c>
      <c r="E72" s="142" t="s">
        <v>749</v>
      </c>
      <c r="F72" s="142" t="s">
        <v>770</v>
      </c>
      <c r="G72" s="142" t="s">
        <v>723</v>
      </c>
      <c r="H72" s="142" t="s">
        <v>751</v>
      </c>
      <c r="I72" s="143">
        <v>43112</v>
      </c>
      <c r="J72" s="142" t="s">
        <v>897</v>
      </c>
      <c r="K72" s="142" t="s">
        <v>16</v>
      </c>
      <c r="L72" s="142" t="s">
        <v>771</v>
      </c>
      <c r="M72" s="142">
        <v>11</v>
      </c>
      <c r="N72" s="142">
        <v>661.1</v>
      </c>
      <c r="O72" s="142">
        <v>7272.1</v>
      </c>
      <c r="P72" s="132">
        <v>7272.1</v>
      </c>
      <c r="Q72" s="122" t="e">
        <f>+VLOOKUP(CONCATENATE(B72,"00"),#REF!,3,FALSE)</f>
        <v>#REF!</v>
      </c>
      <c r="R72" s="122" t="str">
        <f>+IF(ISERROR(VLOOKUP(K72,'Ecarts de marge'!D:D,1,FALSE)),"PB CODE ARTICLE","")</f>
        <v/>
      </c>
      <c r="S72" s="22" t="s">
        <v>952</v>
      </c>
    </row>
    <row r="73" spans="1:19" x14ac:dyDescent="0.2">
      <c r="A73" s="131" t="str">
        <f>+IF(I73&lt;='Ecarts de marge'!$G$1,"X","")</f>
        <v>X</v>
      </c>
      <c r="B73" s="122" t="str">
        <f t="shared" si="1"/>
        <v>A20082000125000</v>
      </c>
      <c r="C73" s="142" t="s">
        <v>739</v>
      </c>
      <c r="D73" s="142">
        <v>201800015</v>
      </c>
      <c r="E73" s="142" t="s">
        <v>749</v>
      </c>
      <c r="F73" s="142" t="s">
        <v>770</v>
      </c>
      <c r="G73" s="142" t="s">
        <v>723</v>
      </c>
      <c r="H73" s="142" t="s">
        <v>751</v>
      </c>
      <c r="I73" s="143">
        <v>43112</v>
      </c>
      <c r="J73" s="142" t="s">
        <v>897</v>
      </c>
      <c r="K73" s="142" t="s">
        <v>735</v>
      </c>
      <c r="L73" s="142" t="s">
        <v>771</v>
      </c>
      <c r="M73" s="142">
        <v>1</v>
      </c>
      <c r="N73" s="142">
        <v>345.9</v>
      </c>
      <c r="O73" s="142">
        <v>345.9</v>
      </c>
      <c r="P73" s="132">
        <v>661.1</v>
      </c>
      <c r="Q73" s="122" t="e">
        <f>+VLOOKUP(CONCATENATE(B73,"00"),#REF!,3,FALSE)</f>
        <v>#REF!</v>
      </c>
      <c r="R73" s="122" t="str">
        <f>+IF(ISERROR(VLOOKUP(K73,'Ecarts de marge'!D:D,1,FALSE)),"PB CODE ARTICLE","")</f>
        <v>PB CODE ARTICLE</v>
      </c>
      <c r="S73" s="22" t="s">
        <v>952</v>
      </c>
    </row>
    <row r="74" spans="1:19" x14ac:dyDescent="0.2">
      <c r="A74" s="131" t="str">
        <f>+IF(I74&lt;='Ecarts de marge'!$G$1,"X","")</f>
        <v>X</v>
      </c>
      <c r="B74" s="122" t="str">
        <f t="shared" si="1"/>
        <v>A</v>
      </c>
      <c r="C74" s="142" t="s">
        <v>739</v>
      </c>
      <c r="D74" s="142">
        <v>201800016</v>
      </c>
      <c r="E74" s="142" t="s">
        <v>731</v>
      </c>
      <c r="F74" s="142" t="s">
        <v>731</v>
      </c>
      <c r="G74" s="142" t="s">
        <v>731</v>
      </c>
      <c r="H74" s="142" t="s">
        <v>745</v>
      </c>
      <c r="I74" s="143">
        <v>43112</v>
      </c>
      <c r="J74" s="142" t="s">
        <v>897</v>
      </c>
      <c r="K74" s="142" t="s">
        <v>16</v>
      </c>
      <c r="L74" s="142" t="s">
        <v>771</v>
      </c>
      <c r="M74" s="142">
        <v>1</v>
      </c>
      <c r="N74" s="142">
        <v>661.1</v>
      </c>
      <c r="O74" s="142">
        <v>661.1</v>
      </c>
      <c r="P74" s="132">
        <v>661.1</v>
      </c>
      <c r="Q74" s="122" t="e">
        <f>+VLOOKUP(CONCATENATE(B74,"00"),#REF!,3,FALSE)</f>
        <v>#REF!</v>
      </c>
      <c r="R74" s="122" t="str">
        <f>+IF(ISERROR(VLOOKUP(K74,'Ecarts de marge'!D:D,1,FALSE)),"PB CODE ARTICLE","")</f>
        <v/>
      </c>
    </row>
    <row r="75" spans="1:19" x14ac:dyDescent="0.2">
      <c r="A75" s="131" t="str">
        <f>+IF(I75&lt;='Ecarts de marge'!$G$1,"X","")</f>
        <v>X</v>
      </c>
      <c r="B75" s="122" t="str">
        <f t="shared" si="1"/>
        <v>A</v>
      </c>
      <c r="C75" s="142" t="s">
        <v>739</v>
      </c>
      <c r="D75" s="142">
        <v>201800016</v>
      </c>
      <c r="E75" s="142" t="s">
        <v>731</v>
      </c>
      <c r="F75" s="142" t="s">
        <v>731</v>
      </c>
      <c r="G75" s="142" t="s">
        <v>731</v>
      </c>
      <c r="H75" s="142" t="s">
        <v>745</v>
      </c>
      <c r="I75" s="143">
        <v>43112</v>
      </c>
      <c r="J75" s="142" t="s">
        <v>897</v>
      </c>
      <c r="K75" s="142" t="s">
        <v>735</v>
      </c>
      <c r="L75" s="142" t="s">
        <v>771</v>
      </c>
      <c r="M75" s="142">
        <v>11</v>
      </c>
      <c r="N75" s="142">
        <v>345.9</v>
      </c>
      <c r="O75" s="142">
        <v>3804.9</v>
      </c>
      <c r="P75" s="132">
        <v>7272.1</v>
      </c>
      <c r="Q75" s="122" t="e">
        <f>+VLOOKUP(CONCATENATE(B75,"00"),#REF!,3,FALSE)</f>
        <v>#REF!</v>
      </c>
      <c r="R75" s="122" t="str">
        <f>+IF(ISERROR(VLOOKUP(K75,'Ecarts de marge'!D:D,1,FALSE)),"PB CODE ARTICLE","")</f>
        <v>PB CODE ARTICLE</v>
      </c>
    </row>
    <row r="76" spans="1:19" x14ac:dyDescent="0.2">
      <c r="A76" s="131" t="str">
        <f>+IF(I76&lt;='Ecarts de marge'!$G$1,"X","")</f>
        <v>X</v>
      </c>
      <c r="B76" s="122" t="str">
        <f t="shared" si="1"/>
        <v>A</v>
      </c>
      <c r="C76" s="142" t="s">
        <v>739</v>
      </c>
      <c r="D76" s="142">
        <v>201800017</v>
      </c>
      <c r="E76" s="142" t="s">
        <v>731</v>
      </c>
      <c r="F76" s="142" t="s">
        <v>731</v>
      </c>
      <c r="G76" s="142" t="s">
        <v>731</v>
      </c>
      <c r="H76" s="142" t="s">
        <v>745</v>
      </c>
      <c r="I76" s="143">
        <v>43112</v>
      </c>
      <c r="J76" s="142" t="s">
        <v>897</v>
      </c>
      <c r="K76" s="142" t="s">
        <v>16</v>
      </c>
      <c r="L76" s="142" t="s">
        <v>771</v>
      </c>
      <c r="M76" s="142">
        <v>1</v>
      </c>
      <c r="N76" s="142">
        <v>661.1</v>
      </c>
      <c r="O76" s="142">
        <v>661.1</v>
      </c>
      <c r="P76" s="132">
        <v>661.1</v>
      </c>
      <c r="Q76" s="122" t="e">
        <f>+VLOOKUP(CONCATENATE(B76,"00"),#REF!,3,FALSE)</f>
        <v>#REF!</v>
      </c>
      <c r="R76" s="122" t="str">
        <f>+IF(ISERROR(VLOOKUP(K76,'Ecarts de marge'!D:D,1,FALSE)),"PB CODE ARTICLE","")</f>
        <v/>
      </c>
    </row>
    <row r="77" spans="1:19" x14ac:dyDescent="0.2">
      <c r="A77" s="131" t="str">
        <f>+IF(I77&lt;='Ecarts de marge'!$G$1,"X","")</f>
        <v>X</v>
      </c>
      <c r="B77" s="122" t="str">
        <f t="shared" si="1"/>
        <v>A</v>
      </c>
      <c r="C77" s="142" t="s">
        <v>739</v>
      </c>
      <c r="D77" s="142">
        <v>201800017</v>
      </c>
      <c r="E77" s="142" t="s">
        <v>731</v>
      </c>
      <c r="F77" s="142" t="s">
        <v>731</v>
      </c>
      <c r="G77" s="142" t="s">
        <v>731</v>
      </c>
      <c r="H77" s="142" t="s">
        <v>745</v>
      </c>
      <c r="I77" s="143">
        <v>43112</v>
      </c>
      <c r="J77" s="142" t="s">
        <v>897</v>
      </c>
      <c r="K77" s="142" t="s">
        <v>735</v>
      </c>
      <c r="L77" s="142" t="s">
        <v>771</v>
      </c>
      <c r="M77" s="142">
        <v>11</v>
      </c>
      <c r="N77" s="142">
        <v>345.9</v>
      </c>
      <c r="O77" s="142">
        <v>3804.9</v>
      </c>
      <c r="P77" s="132">
        <v>7272.1</v>
      </c>
      <c r="Q77" s="122" t="e">
        <f>+VLOOKUP(CONCATENATE(B77,"00"),#REF!,3,FALSE)</f>
        <v>#REF!</v>
      </c>
      <c r="R77" s="122" t="str">
        <f>+IF(ISERROR(VLOOKUP(K77,'Ecarts de marge'!D:D,1,FALSE)),"PB CODE ARTICLE","")</f>
        <v>PB CODE ARTICLE</v>
      </c>
    </row>
    <row r="78" spans="1:19" x14ac:dyDescent="0.2">
      <c r="A78" s="131" t="str">
        <f>+IF(I78&lt;='Ecarts de marge'!$G$1,"X","")</f>
        <v>X</v>
      </c>
      <c r="B78" s="122" t="str">
        <f t="shared" si="1"/>
        <v>A</v>
      </c>
      <c r="C78" s="142" t="s">
        <v>739</v>
      </c>
      <c r="D78" s="142">
        <v>201800018</v>
      </c>
      <c r="E78" s="142" t="s">
        <v>731</v>
      </c>
      <c r="F78" s="142" t="s">
        <v>731</v>
      </c>
      <c r="G78" s="142" t="s">
        <v>731</v>
      </c>
      <c r="H78" s="142" t="s">
        <v>745</v>
      </c>
      <c r="I78" s="143">
        <v>43112</v>
      </c>
      <c r="J78" s="142" t="s">
        <v>897</v>
      </c>
      <c r="K78" s="142" t="s">
        <v>735</v>
      </c>
      <c r="L78" s="142" t="s">
        <v>771</v>
      </c>
      <c r="M78" s="142">
        <v>1</v>
      </c>
      <c r="N78" s="142">
        <v>345.9</v>
      </c>
      <c r="O78" s="142">
        <v>345.9</v>
      </c>
      <c r="P78" s="132">
        <v>661.1</v>
      </c>
      <c r="Q78" s="122" t="e">
        <f>+VLOOKUP(CONCATENATE(B78,"00"),#REF!,3,FALSE)</f>
        <v>#REF!</v>
      </c>
      <c r="R78" s="122" t="str">
        <f>+IF(ISERROR(VLOOKUP(K78,'Ecarts de marge'!D:D,1,FALSE)),"PB CODE ARTICLE","")</f>
        <v>PB CODE ARTICLE</v>
      </c>
    </row>
    <row r="79" spans="1:19" x14ac:dyDescent="0.2">
      <c r="A79" s="131" t="str">
        <f>+IF(I79&lt;='Ecarts de marge'!$G$1,"X","")</f>
        <v>X</v>
      </c>
      <c r="B79" s="122" t="str">
        <f t="shared" si="1"/>
        <v>A</v>
      </c>
      <c r="C79" s="142" t="s">
        <v>739</v>
      </c>
      <c r="D79" s="142">
        <v>201800018</v>
      </c>
      <c r="E79" s="142" t="s">
        <v>731</v>
      </c>
      <c r="F79" s="142" t="s">
        <v>731</v>
      </c>
      <c r="G79" s="142" t="s">
        <v>731</v>
      </c>
      <c r="H79" s="142" t="s">
        <v>745</v>
      </c>
      <c r="I79" s="143">
        <v>43112</v>
      </c>
      <c r="J79" s="142" t="s">
        <v>897</v>
      </c>
      <c r="K79" s="142" t="s">
        <v>16</v>
      </c>
      <c r="L79" s="142" t="s">
        <v>771</v>
      </c>
      <c r="M79" s="142">
        <v>11</v>
      </c>
      <c r="N79" s="142">
        <v>661.1</v>
      </c>
      <c r="O79" s="142">
        <v>7272.1</v>
      </c>
      <c r="P79" s="132">
        <v>7272.1</v>
      </c>
      <c r="Q79" s="122" t="e">
        <f>+VLOOKUP(CONCATENATE(B79,"00"),#REF!,3,FALSE)</f>
        <v>#REF!</v>
      </c>
      <c r="R79" s="122" t="str">
        <f>+IF(ISERROR(VLOOKUP(K79,'Ecarts de marge'!D:D,1,FALSE)),"PB CODE ARTICLE","")</f>
        <v/>
      </c>
    </row>
    <row r="80" spans="1:19" x14ac:dyDescent="0.2">
      <c r="A80" s="131" t="str">
        <f>+IF(I80&lt;='Ecarts de marge'!$G$1,"X","")</f>
        <v>X</v>
      </c>
      <c r="B80" s="122" t="str">
        <f t="shared" si="1"/>
        <v>A20082000125000</v>
      </c>
      <c r="C80" s="142" t="s">
        <v>739</v>
      </c>
      <c r="D80" s="142">
        <v>201800019</v>
      </c>
      <c r="E80" s="142" t="s">
        <v>749</v>
      </c>
      <c r="F80" s="142" t="s">
        <v>770</v>
      </c>
      <c r="G80" s="142" t="s">
        <v>723</v>
      </c>
      <c r="H80" s="142" t="s">
        <v>751</v>
      </c>
      <c r="I80" s="143">
        <v>43112</v>
      </c>
      <c r="J80" s="142" t="s">
        <v>897</v>
      </c>
      <c r="K80" s="142" t="s">
        <v>16</v>
      </c>
      <c r="L80" s="142" t="s">
        <v>771</v>
      </c>
      <c r="M80" s="142">
        <v>11</v>
      </c>
      <c r="N80" s="142">
        <v>661.1</v>
      </c>
      <c r="O80" s="142">
        <v>7272.1</v>
      </c>
      <c r="P80" s="132">
        <v>3829.65</v>
      </c>
      <c r="Q80" s="122" t="e">
        <f>+VLOOKUP(CONCATENATE(B80,"00"),#REF!,3,FALSE)</f>
        <v>#REF!</v>
      </c>
      <c r="R80" s="122" t="str">
        <f>+IF(ISERROR(VLOOKUP(K80,'Ecarts de marge'!D:D,1,FALSE)),"PB CODE ARTICLE","")</f>
        <v/>
      </c>
    </row>
    <row r="81" spans="1:18" x14ac:dyDescent="0.2">
      <c r="A81" s="131" t="str">
        <f>+IF(I81&lt;='Ecarts de marge'!$G$1,"X","")</f>
        <v>X</v>
      </c>
      <c r="B81" s="122" t="str">
        <f t="shared" si="1"/>
        <v>A20082000125000</v>
      </c>
      <c r="C81" s="142" t="s">
        <v>739</v>
      </c>
      <c r="D81" s="142">
        <v>201800019</v>
      </c>
      <c r="E81" s="142" t="s">
        <v>749</v>
      </c>
      <c r="F81" s="142" t="s">
        <v>770</v>
      </c>
      <c r="G81" s="142" t="s">
        <v>723</v>
      </c>
      <c r="H81" s="142" t="s">
        <v>751</v>
      </c>
      <c r="I81" s="143">
        <v>43112</v>
      </c>
      <c r="J81" s="142" t="s">
        <v>897</v>
      </c>
      <c r="K81" s="142" t="s">
        <v>735</v>
      </c>
      <c r="L81" s="142" t="s">
        <v>771</v>
      </c>
      <c r="M81" s="142">
        <v>1</v>
      </c>
      <c r="N81" s="142">
        <v>345.9</v>
      </c>
      <c r="O81" s="142">
        <v>345.9</v>
      </c>
      <c r="P81" s="132">
        <v>348.15</v>
      </c>
      <c r="Q81" s="122" t="e">
        <f>+VLOOKUP(CONCATENATE(B81,"00"),#REF!,3,FALSE)</f>
        <v>#REF!</v>
      </c>
      <c r="R81" s="122" t="str">
        <f>+IF(ISERROR(VLOOKUP(K81,'Ecarts de marge'!D:D,1,FALSE)),"PB CODE ARTICLE","")</f>
        <v>PB CODE ARTICLE</v>
      </c>
    </row>
    <row r="82" spans="1:18" x14ac:dyDescent="0.2">
      <c r="A82" s="131" t="str">
        <f>+IF(I82&lt;='Ecarts de marge'!$G$1,"X","")</f>
        <v>X</v>
      </c>
      <c r="B82" s="122" t="str">
        <f t="shared" si="1"/>
        <v>A20082000239000</v>
      </c>
      <c r="C82" s="142" t="s">
        <v>739</v>
      </c>
      <c r="D82" s="142">
        <v>201800020</v>
      </c>
      <c r="E82" s="142" t="s">
        <v>749</v>
      </c>
      <c r="F82" s="142" t="s">
        <v>750</v>
      </c>
      <c r="G82" s="142" t="s">
        <v>723</v>
      </c>
      <c r="H82" s="142" t="s">
        <v>751</v>
      </c>
      <c r="I82" s="143">
        <v>43112</v>
      </c>
      <c r="J82" s="142" t="s">
        <v>897</v>
      </c>
      <c r="K82" s="142" t="s">
        <v>16</v>
      </c>
      <c r="L82" s="142" t="s">
        <v>771</v>
      </c>
      <c r="M82" s="142">
        <v>1</v>
      </c>
      <c r="N82" s="142">
        <v>661.1</v>
      </c>
      <c r="O82" s="142">
        <v>661.1</v>
      </c>
      <c r="P82" s="132">
        <v>348.15</v>
      </c>
      <c r="Q82" s="122" t="e">
        <f>+VLOOKUP(CONCATENATE(B82,"00"),#REF!,3,FALSE)</f>
        <v>#REF!</v>
      </c>
      <c r="R82" s="122" t="str">
        <f>+IF(ISERROR(VLOOKUP(K82,'Ecarts de marge'!D:D,1,FALSE)),"PB CODE ARTICLE","")</f>
        <v/>
      </c>
    </row>
    <row r="83" spans="1:18" x14ac:dyDescent="0.2">
      <c r="A83" s="131" t="str">
        <f>+IF(I83&lt;='Ecarts de marge'!$G$1,"X","")</f>
        <v>X</v>
      </c>
      <c r="B83" s="122" t="str">
        <f t="shared" si="1"/>
        <v>A20082000239000</v>
      </c>
      <c r="C83" s="142" t="s">
        <v>739</v>
      </c>
      <c r="D83" s="142">
        <v>201800020</v>
      </c>
      <c r="E83" s="142" t="s">
        <v>749</v>
      </c>
      <c r="F83" s="142" t="s">
        <v>750</v>
      </c>
      <c r="G83" s="142" t="s">
        <v>723</v>
      </c>
      <c r="H83" s="142" t="s">
        <v>751</v>
      </c>
      <c r="I83" s="143">
        <v>43112</v>
      </c>
      <c r="J83" s="142" t="s">
        <v>897</v>
      </c>
      <c r="K83" s="142" t="s">
        <v>735</v>
      </c>
      <c r="L83" s="142" t="s">
        <v>771</v>
      </c>
      <c r="M83" s="142">
        <v>11</v>
      </c>
      <c r="N83" s="142">
        <v>345.9</v>
      </c>
      <c r="O83" s="142">
        <v>3804.9</v>
      </c>
      <c r="P83" s="132">
        <v>3829.65</v>
      </c>
      <c r="Q83" s="122" t="e">
        <f>+VLOOKUP(CONCATENATE(B83,"00"),#REF!,3,FALSE)</f>
        <v>#REF!</v>
      </c>
      <c r="R83" s="122" t="str">
        <f>+IF(ISERROR(VLOOKUP(K83,'Ecarts de marge'!D:D,1,FALSE)),"PB CODE ARTICLE","")</f>
        <v>PB CODE ARTICLE</v>
      </c>
    </row>
    <row r="84" spans="1:18" x14ac:dyDescent="0.2">
      <c r="A84" s="131" t="str">
        <f>+IF(I84&lt;='Ecarts de marge'!$G$1,"X","")</f>
        <v>X</v>
      </c>
      <c r="B84" s="122" t="str">
        <f t="shared" si="1"/>
        <v>A20082000125000</v>
      </c>
      <c r="C84" s="142" t="s">
        <v>739</v>
      </c>
      <c r="D84" s="142">
        <v>201800021</v>
      </c>
      <c r="E84" s="142" t="s">
        <v>749</v>
      </c>
      <c r="F84" s="142" t="s">
        <v>770</v>
      </c>
      <c r="G84" s="142" t="s">
        <v>723</v>
      </c>
      <c r="H84" s="142" t="s">
        <v>745</v>
      </c>
      <c r="I84" s="143">
        <v>43112</v>
      </c>
      <c r="J84" s="142" t="s">
        <v>897</v>
      </c>
      <c r="K84" s="142" t="s">
        <v>735</v>
      </c>
      <c r="L84" s="142" t="s">
        <v>771</v>
      </c>
      <c r="M84" s="142">
        <v>12</v>
      </c>
      <c r="N84" s="142">
        <v>345.9</v>
      </c>
      <c r="O84" s="142">
        <v>4150.8</v>
      </c>
      <c r="P84" s="132">
        <v>4150.8</v>
      </c>
      <c r="Q84" s="122" t="e">
        <f>+VLOOKUP(CONCATENATE(B84,"00"),#REF!,3,FALSE)</f>
        <v>#REF!</v>
      </c>
      <c r="R84" s="122" t="str">
        <f>+IF(ISERROR(VLOOKUP(K84,'Ecarts de marge'!D:D,1,FALSE)),"PB CODE ARTICLE","")</f>
        <v>PB CODE ARTICLE</v>
      </c>
    </row>
    <row r="85" spans="1:18" x14ac:dyDescent="0.2">
      <c r="A85" s="131" t="str">
        <f>+IF(I85&lt;='Ecarts de marge'!$G$1,"X","")</f>
        <v>X</v>
      </c>
      <c r="B85" s="122" t="str">
        <f t="shared" si="1"/>
        <v>A20092000159000</v>
      </c>
      <c r="C85" s="142" t="s">
        <v>739</v>
      </c>
      <c r="D85" s="142">
        <v>201800022</v>
      </c>
      <c r="E85" s="142" t="s">
        <v>724</v>
      </c>
      <c r="F85" s="142" t="s">
        <v>823</v>
      </c>
      <c r="G85" s="142" t="s">
        <v>723</v>
      </c>
      <c r="H85" s="142" t="s">
        <v>745</v>
      </c>
      <c r="I85" s="143">
        <v>43112</v>
      </c>
      <c r="J85" s="142" t="s">
        <v>451</v>
      </c>
      <c r="K85" s="142" t="s">
        <v>33</v>
      </c>
      <c r="L85" s="142" t="s">
        <v>34</v>
      </c>
      <c r="M85" s="142">
        <v>1</v>
      </c>
      <c r="N85" s="142">
        <v>80</v>
      </c>
      <c r="O85" s="142">
        <v>80</v>
      </c>
      <c r="P85" s="132">
        <v>160</v>
      </c>
      <c r="Q85" s="122" t="e">
        <f>+VLOOKUP(CONCATENATE(B85,"00"),#REF!,3,FALSE)</f>
        <v>#REF!</v>
      </c>
      <c r="R85" s="122" t="str">
        <f>+IF(ISERROR(VLOOKUP(K85,'Ecarts de marge'!D:D,1,FALSE)),"PB CODE ARTICLE","")</f>
        <v/>
      </c>
    </row>
    <row r="86" spans="1:18" x14ac:dyDescent="0.2">
      <c r="A86" s="131" t="str">
        <f>+IF(I86&lt;='Ecarts de marge'!$G$1,"X","")</f>
        <v>X</v>
      </c>
      <c r="B86" s="122" t="str">
        <f t="shared" si="1"/>
        <v>A20082000129000</v>
      </c>
      <c r="C86" s="142" t="s">
        <v>739</v>
      </c>
      <c r="D86" s="142">
        <v>201800023</v>
      </c>
      <c r="E86" s="142" t="s">
        <v>749</v>
      </c>
      <c r="F86" s="142" t="s">
        <v>790</v>
      </c>
      <c r="G86" s="142" t="s">
        <v>723</v>
      </c>
      <c r="H86" s="142" t="s">
        <v>745</v>
      </c>
      <c r="I86" s="143">
        <v>43112</v>
      </c>
      <c r="J86" s="142" t="s">
        <v>451</v>
      </c>
      <c r="K86" s="142" t="s">
        <v>33</v>
      </c>
      <c r="L86" s="142" t="s">
        <v>34</v>
      </c>
      <c r="M86" s="142">
        <v>1</v>
      </c>
      <c r="N86" s="142">
        <v>160</v>
      </c>
      <c r="O86" s="142">
        <v>160</v>
      </c>
      <c r="P86" s="132">
        <v>160</v>
      </c>
      <c r="Q86" s="122" t="e">
        <f>+VLOOKUP(CONCATENATE(B86,"00"),#REF!,3,FALSE)</f>
        <v>#REF!</v>
      </c>
      <c r="R86" s="122" t="str">
        <f>+IF(ISERROR(VLOOKUP(K86,'Ecarts de marge'!D:D,1,FALSE)),"PB CODE ARTICLE","")</f>
        <v/>
      </c>
    </row>
    <row r="87" spans="1:18" x14ac:dyDescent="0.2">
      <c r="A87" s="131" t="str">
        <f>+IF(I87&lt;='Ecarts de marge'!$G$1,"X","")</f>
        <v>X</v>
      </c>
      <c r="B87" s="122" t="str">
        <f t="shared" si="1"/>
        <v>A20092000166000</v>
      </c>
      <c r="C87" s="142" t="s">
        <v>739</v>
      </c>
      <c r="D87" s="142">
        <v>201800024</v>
      </c>
      <c r="E87" s="142" t="s">
        <v>724</v>
      </c>
      <c r="F87" s="142" t="s">
        <v>914</v>
      </c>
      <c r="G87" s="142" t="s">
        <v>723</v>
      </c>
      <c r="H87" s="142" t="s">
        <v>745</v>
      </c>
      <c r="I87" s="143">
        <v>43112</v>
      </c>
      <c r="J87" s="142" t="s">
        <v>451</v>
      </c>
      <c r="K87" s="142" t="s">
        <v>33</v>
      </c>
      <c r="L87" s="142" t="s">
        <v>34</v>
      </c>
      <c r="M87" s="142">
        <v>1</v>
      </c>
      <c r="N87" s="142">
        <v>160</v>
      </c>
      <c r="O87" s="142">
        <v>160</v>
      </c>
      <c r="P87" s="132">
        <v>160</v>
      </c>
      <c r="Q87" s="122" t="e">
        <f>+VLOOKUP(CONCATENATE(B87,"00"),#REF!,3,FALSE)</f>
        <v>#REF!</v>
      </c>
      <c r="R87" s="122" t="str">
        <f>+IF(ISERROR(VLOOKUP(K87,'Ecarts de marge'!D:D,1,FALSE)),"PB CODE ARTICLE","")</f>
        <v/>
      </c>
    </row>
    <row r="88" spans="1:18" x14ac:dyDescent="0.2">
      <c r="A88" s="131" t="str">
        <f>+IF(I88&lt;='Ecarts de marge'!$G$1,"X","")</f>
        <v>X</v>
      </c>
      <c r="B88" s="122" t="str">
        <f t="shared" si="1"/>
        <v>A20082000116000</v>
      </c>
      <c r="C88" s="142" t="s">
        <v>739</v>
      </c>
      <c r="D88" s="142">
        <v>201800025</v>
      </c>
      <c r="E88" s="142" t="s">
        <v>749</v>
      </c>
      <c r="F88" s="142" t="s">
        <v>871</v>
      </c>
      <c r="G88" s="142" t="s">
        <v>723</v>
      </c>
      <c r="H88" s="142" t="s">
        <v>745</v>
      </c>
      <c r="I88" s="143">
        <v>43112</v>
      </c>
      <c r="J88" s="142" t="s">
        <v>451</v>
      </c>
      <c r="K88" s="142" t="s">
        <v>33</v>
      </c>
      <c r="L88" s="142" t="s">
        <v>34</v>
      </c>
      <c r="M88" s="142">
        <v>1</v>
      </c>
      <c r="N88" s="142">
        <v>160</v>
      </c>
      <c r="O88" s="142">
        <v>160</v>
      </c>
      <c r="P88" s="132">
        <v>160</v>
      </c>
      <c r="Q88" s="122" t="e">
        <f>+VLOOKUP(CONCATENATE(B88,"00"),#REF!,3,FALSE)</f>
        <v>#REF!</v>
      </c>
      <c r="R88" s="122" t="str">
        <f>+IF(ISERROR(VLOOKUP(K88,'Ecarts de marge'!D:D,1,FALSE)),"PB CODE ARTICLE","")</f>
        <v/>
      </c>
    </row>
    <row r="89" spans="1:18" x14ac:dyDescent="0.2">
      <c r="A89" s="131" t="str">
        <f>+IF(I89&lt;='Ecarts de marge'!$G$1,"X","")</f>
        <v>X</v>
      </c>
      <c r="B89" s="122" t="str">
        <f t="shared" si="1"/>
        <v>A20072000069000</v>
      </c>
      <c r="C89" s="142" t="s">
        <v>739</v>
      </c>
      <c r="D89" s="142">
        <v>201800026</v>
      </c>
      <c r="E89" s="142" t="s">
        <v>753</v>
      </c>
      <c r="F89" s="142" t="s">
        <v>795</v>
      </c>
      <c r="G89" s="142" t="s">
        <v>723</v>
      </c>
      <c r="H89" s="142" t="s">
        <v>745</v>
      </c>
      <c r="I89" s="143">
        <v>43112</v>
      </c>
      <c r="J89" s="142" t="s">
        <v>451</v>
      </c>
      <c r="K89" s="142" t="s">
        <v>33</v>
      </c>
      <c r="L89" s="142" t="s">
        <v>34</v>
      </c>
      <c r="M89" s="142">
        <v>1</v>
      </c>
      <c r="N89" s="142">
        <v>160</v>
      </c>
      <c r="O89" s="142">
        <v>160</v>
      </c>
      <c r="P89" s="132">
        <v>160</v>
      </c>
      <c r="Q89" s="122" t="e">
        <f>+VLOOKUP(CONCATENATE(B89,"00"),#REF!,3,FALSE)</f>
        <v>#REF!</v>
      </c>
      <c r="R89" s="122" t="str">
        <f>+IF(ISERROR(VLOOKUP(K89,'Ecarts de marge'!D:D,1,FALSE)),"PB CODE ARTICLE","")</f>
        <v/>
      </c>
    </row>
    <row r="90" spans="1:18" x14ac:dyDescent="0.2">
      <c r="A90" s="131" t="str">
        <f>+IF(I90&lt;='Ecarts de marge'!$G$1,"X","")</f>
        <v>X</v>
      </c>
      <c r="B90" s="122" t="str">
        <f t="shared" si="1"/>
        <v>A20060042096000</v>
      </c>
      <c r="C90" s="142" t="s">
        <v>739</v>
      </c>
      <c r="D90" s="142">
        <v>201800027</v>
      </c>
      <c r="E90" s="142" t="s">
        <v>797</v>
      </c>
      <c r="F90" s="142" t="s">
        <v>870</v>
      </c>
      <c r="G90" s="142" t="s">
        <v>723</v>
      </c>
      <c r="H90" s="142" t="s">
        <v>745</v>
      </c>
      <c r="I90" s="143">
        <v>43112</v>
      </c>
      <c r="J90" s="142" t="s">
        <v>451</v>
      </c>
      <c r="K90" s="142" t="s">
        <v>33</v>
      </c>
      <c r="L90" s="142" t="s">
        <v>34</v>
      </c>
      <c r="M90" s="142">
        <v>1</v>
      </c>
      <c r="N90" s="142">
        <v>160</v>
      </c>
      <c r="O90" s="142">
        <v>160</v>
      </c>
      <c r="P90" s="132">
        <v>80</v>
      </c>
      <c r="Q90" s="122" t="e">
        <f>+VLOOKUP(CONCATENATE(B90,"00"),#REF!,3,FALSE)</f>
        <v>#REF!</v>
      </c>
      <c r="R90" s="122" t="str">
        <f>+IF(ISERROR(VLOOKUP(K90,'Ecarts de marge'!D:D,1,FALSE)),"PB CODE ARTICLE","")</f>
        <v/>
      </c>
    </row>
    <row r="91" spans="1:18" x14ac:dyDescent="0.2">
      <c r="A91" s="131" t="str">
        <f>+IF(I91&lt;='Ecarts de marge'!$G$1,"X","")</f>
        <v>X</v>
      </c>
      <c r="B91" s="122" t="str">
        <f t="shared" si="1"/>
        <v>A20082000142000</v>
      </c>
      <c r="C91" s="142" t="s">
        <v>739</v>
      </c>
      <c r="D91" s="142">
        <v>201800028</v>
      </c>
      <c r="E91" s="142" t="s">
        <v>749</v>
      </c>
      <c r="F91" s="142" t="s">
        <v>837</v>
      </c>
      <c r="G91" s="142" t="s">
        <v>723</v>
      </c>
      <c r="H91" s="142" t="s">
        <v>745</v>
      </c>
      <c r="I91" s="143">
        <v>43112</v>
      </c>
      <c r="J91" s="142" t="s">
        <v>451</v>
      </c>
      <c r="K91" s="142" t="s">
        <v>33</v>
      </c>
      <c r="L91" s="142" t="s">
        <v>34</v>
      </c>
      <c r="M91" s="142">
        <v>1</v>
      </c>
      <c r="N91" s="142">
        <v>160</v>
      </c>
      <c r="O91" s="142">
        <v>160</v>
      </c>
      <c r="P91" s="132">
        <v>160</v>
      </c>
      <c r="Q91" s="122" t="e">
        <f>+VLOOKUP(CONCATENATE(B91,"00"),#REF!,3,FALSE)</f>
        <v>#REF!</v>
      </c>
      <c r="R91" s="122" t="str">
        <f>+IF(ISERROR(VLOOKUP(K91,'Ecarts de marge'!D:D,1,FALSE)),"PB CODE ARTICLE","")</f>
        <v/>
      </c>
    </row>
    <row r="92" spans="1:18" x14ac:dyDescent="0.2">
      <c r="A92" s="131" t="str">
        <f>+IF(I92&lt;='Ecarts de marge'!$G$1,"X","")</f>
        <v>X</v>
      </c>
      <c r="B92" s="122" t="str">
        <f t="shared" si="1"/>
        <v>A20092000168000</v>
      </c>
      <c r="C92" s="142" t="s">
        <v>739</v>
      </c>
      <c r="D92" s="142">
        <v>201800029</v>
      </c>
      <c r="E92" s="142" t="s">
        <v>724</v>
      </c>
      <c r="F92" s="142" t="s">
        <v>807</v>
      </c>
      <c r="G92" s="142" t="s">
        <v>723</v>
      </c>
      <c r="H92" s="142" t="s">
        <v>745</v>
      </c>
      <c r="I92" s="143">
        <v>43112</v>
      </c>
      <c r="J92" s="142" t="s">
        <v>451</v>
      </c>
      <c r="K92" s="142" t="s">
        <v>33</v>
      </c>
      <c r="L92" s="142" t="s">
        <v>34</v>
      </c>
      <c r="M92" s="142">
        <v>1</v>
      </c>
      <c r="N92" s="142">
        <v>160</v>
      </c>
      <c r="O92" s="142">
        <v>160</v>
      </c>
      <c r="P92" s="132">
        <v>320</v>
      </c>
      <c r="Q92" s="122" t="e">
        <f>+VLOOKUP(CONCATENATE(B92,"00"),#REF!,3,FALSE)</f>
        <v>#REF!</v>
      </c>
      <c r="R92" s="122" t="str">
        <f>+IF(ISERROR(VLOOKUP(K92,'Ecarts de marge'!D:D,1,FALSE)),"PB CODE ARTICLE","")</f>
        <v/>
      </c>
    </row>
    <row r="93" spans="1:18" x14ac:dyDescent="0.2">
      <c r="A93" s="131" t="str">
        <f>+IF(I93&lt;='Ecarts de marge'!$G$1,"X","")</f>
        <v>X</v>
      </c>
      <c r="B93" s="122" t="str">
        <f t="shared" si="1"/>
        <v>A20092000152000</v>
      </c>
      <c r="C93" s="142" t="s">
        <v>739</v>
      </c>
      <c r="D93" s="142">
        <v>201800030</v>
      </c>
      <c r="E93" s="142" t="s">
        <v>724</v>
      </c>
      <c r="F93" s="142" t="s">
        <v>875</v>
      </c>
      <c r="G93" s="142" t="s">
        <v>723</v>
      </c>
      <c r="H93" s="142" t="s">
        <v>745</v>
      </c>
      <c r="I93" s="143">
        <v>43112</v>
      </c>
      <c r="J93" s="142" t="s">
        <v>451</v>
      </c>
      <c r="K93" s="142" t="s">
        <v>33</v>
      </c>
      <c r="L93" s="142" t="s">
        <v>34</v>
      </c>
      <c r="M93" s="142">
        <v>1</v>
      </c>
      <c r="N93" s="142">
        <v>160</v>
      </c>
      <c r="O93" s="142">
        <v>160</v>
      </c>
      <c r="P93" s="132">
        <v>160</v>
      </c>
      <c r="Q93" s="122" t="e">
        <f>+VLOOKUP(CONCATENATE(B93,"00"),#REF!,3,FALSE)</f>
        <v>#REF!</v>
      </c>
      <c r="R93" s="122" t="str">
        <f>+IF(ISERROR(VLOOKUP(K93,'Ecarts de marge'!D:D,1,FALSE)),"PB CODE ARTICLE","")</f>
        <v/>
      </c>
    </row>
    <row r="94" spans="1:18" x14ac:dyDescent="0.2">
      <c r="A94" s="131" t="str">
        <f>+IF(I94&lt;='Ecarts de marge'!$G$1,"X","")</f>
        <v>X</v>
      </c>
      <c r="B94" s="122" t="str">
        <f t="shared" si="1"/>
        <v>A20072000057000</v>
      </c>
      <c r="C94" s="142" t="s">
        <v>739</v>
      </c>
      <c r="D94" s="142">
        <v>201800031</v>
      </c>
      <c r="E94" s="142" t="s">
        <v>753</v>
      </c>
      <c r="F94" s="142" t="s">
        <v>842</v>
      </c>
      <c r="G94" s="142" t="s">
        <v>723</v>
      </c>
      <c r="H94" s="142" t="s">
        <v>745</v>
      </c>
      <c r="I94" s="143">
        <v>43112</v>
      </c>
      <c r="J94" s="142" t="s">
        <v>451</v>
      </c>
      <c r="K94" s="142" t="s">
        <v>33</v>
      </c>
      <c r="L94" s="142" t="s">
        <v>34</v>
      </c>
      <c r="M94" s="142">
        <v>1</v>
      </c>
      <c r="N94" s="142">
        <v>160</v>
      </c>
      <c r="O94" s="142">
        <v>160</v>
      </c>
      <c r="P94" s="132">
        <v>160</v>
      </c>
      <c r="Q94" s="122" t="e">
        <f>+VLOOKUP(CONCATENATE(B94,"00"),#REF!,3,FALSE)</f>
        <v>#REF!</v>
      </c>
      <c r="R94" s="122" t="str">
        <f>+IF(ISERROR(VLOOKUP(K94,'Ecarts de marge'!D:D,1,FALSE)),"PB CODE ARTICLE","")</f>
        <v/>
      </c>
    </row>
    <row r="95" spans="1:18" x14ac:dyDescent="0.2">
      <c r="A95" s="131" t="str">
        <f>+IF(I95&lt;='Ecarts de marge'!$G$1,"X","")</f>
        <v>X</v>
      </c>
      <c r="B95" s="122" t="str">
        <f t="shared" si="1"/>
        <v>A20060042100000</v>
      </c>
      <c r="C95" s="142" t="s">
        <v>739</v>
      </c>
      <c r="D95" s="142">
        <v>201800032</v>
      </c>
      <c r="E95" s="142" t="s">
        <v>797</v>
      </c>
      <c r="F95" s="142" t="s">
        <v>996</v>
      </c>
      <c r="G95" s="142" t="s">
        <v>723</v>
      </c>
      <c r="H95" s="142" t="s">
        <v>745</v>
      </c>
      <c r="I95" s="143">
        <v>43112</v>
      </c>
      <c r="J95" s="142" t="s">
        <v>451</v>
      </c>
      <c r="K95" s="142" t="s">
        <v>33</v>
      </c>
      <c r="L95" s="142" t="s">
        <v>34</v>
      </c>
      <c r="M95" s="142">
        <v>1</v>
      </c>
      <c r="N95" s="142">
        <v>160</v>
      </c>
      <c r="O95" s="142">
        <v>160</v>
      </c>
      <c r="P95" s="132">
        <v>80</v>
      </c>
      <c r="Q95" s="122" t="e">
        <f>+VLOOKUP(CONCATENATE(B95,"00"),#REF!,3,FALSE)</f>
        <v>#REF!</v>
      </c>
      <c r="R95" s="122" t="str">
        <f>+IF(ISERROR(VLOOKUP(K95,'Ecarts de marge'!D:D,1,FALSE)),"PB CODE ARTICLE","")</f>
        <v/>
      </c>
    </row>
    <row r="96" spans="1:18" x14ac:dyDescent="0.2">
      <c r="A96" s="131" t="str">
        <f>+IF(I96&lt;='Ecarts de marge'!$G$1,"X","")</f>
        <v>X</v>
      </c>
      <c r="B96" s="122" t="str">
        <f t="shared" si="1"/>
        <v>A20082000077000</v>
      </c>
      <c r="C96" s="142" t="s">
        <v>739</v>
      </c>
      <c r="D96" s="142">
        <v>201800033</v>
      </c>
      <c r="E96" s="142" t="s">
        <v>749</v>
      </c>
      <c r="F96" s="142" t="s">
        <v>767</v>
      </c>
      <c r="G96" s="142" t="s">
        <v>723</v>
      </c>
      <c r="H96" s="142" t="s">
        <v>745</v>
      </c>
      <c r="I96" s="143">
        <v>43112</v>
      </c>
      <c r="J96" s="142" t="s">
        <v>451</v>
      </c>
      <c r="K96" s="142" t="s">
        <v>33</v>
      </c>
      <c r="L96" s="142" t="s">
        <v>34</v>
      </c>
      <c r="M96" s="142">
        <v>1</v>
      </c>
      <c r="N96" s="142">
        <v>160</v>
      </c>
      <c r="O96" s="142">
        <v>160</v>
      </c>
      <c r="P96" s="132">
        <v>160</v>
      </c>
      <c r="Q96" s="122" t="e">
        <f>+VLOOKUP(CONCATENATE(B96,"00"),#REF!,3,FALSE)</f>
        <v>#REF!</v>
      </c>
      <c r="R96" s="122" t="str">
        <f>+IF(ISERROR(VLOOKUP(K96,'Ecarts de marge'!D:D,1,FALSE)),"PB CODE ARTICLE","")</f>
        <v/>
      </c>
    </row>
    <row r="97" spans="1:18" x14ac:dyDescent="0.2">
      <c r="A97" s="131" t="str">
        <f>+IF(I97&lt;='Ecarts de marge'!$G$1,"X","")</f>
        <v>X</v>
      </c>
      <c r="B97" s="122" t="str">
        <f t="shared" si="1"/>
        <v>A20092000202000</v>
      </c>
      <c r="C97" s="142" t="s">
        <v>739</v>
      </c>
      <c r="D97" s="142">
        <v>201800034</v>
      </c>
      <c r="E97" s="142" t="s">
        <v>724</v>
      </c>
      <c r="F97" s="142" t="s">
        <v>889</v>
      </c>
      <c r="G97" s="142" t="s">
        <v>723</v>
      </c>
      <c r="H97" s="142" t="s">
        <v>745</v>
      </c>
      <c r="I97" s="143">
        <v>43112</v>
      </c>
      <c r="J97" s="142" t="s">
        <v>451</v>
      </c>
      <c r="K97" s="142" t="s">
        <v>33</v>
      </c>
      <c r="L97" s="142" t="s">
        <v>34</v>
      </c>
      <c r="M97" s="142">
        <v>1</v>
      </c>
      <c r="N97" s="142">
        <v>160</v>
      </c>
      <c r="O97" s="142">
        <v>160</v>
      </c>
      <c r="P97" s="132">
        <v>160</v>
      </c>
      <c r="Q97" s="122" t="e">
        <f>+VLOOKUP(CONCATENATE(B97,"00"),#REF!,3,FALSE)</f>
        <v>#REF!</v>
      </c>
      <c r="R97" s="122" t="str">
        <f>+IF(ISERROR(VLOOKUP(K97,'Ecarts de marge'!D:D,1,FALSE)),"PB CODE ARTICLE","")</f>
        <v/>
      </c>
    </row>
    <row r="98" spans="1:18" x14ac:dyDescent="0.2">
      <c r="A98" s="131" t="str">
        <f>+IF(I98&lt;='Ecarts de marge'!$G$1,"X","")</f>
        <v>X</v>
      </c>
      <c r="B98" s="122" t="str">
        <f t="shared" si="1"/>
        <v>A20092000186000</v>
      </c>
      <c r="C98" s="142" t="s">
        <v>739</v>
      </c>
      <c r="D98" s="142">
        <v>201800035</v>
      </c>
      <c r="E98" s="142" t="s">
        <v>724</v>
      </c>
      <c r="F98" s="142" t="s">
        <v>912</v>
      </c>
      <c r="G98" s="142" t="s">
        <v>723</v>
      </c>
      <c r="H98" s="142" t="s">
        <v>745</v>
      </c>
      <c r="I98" s="143">
        <v>43112</v>
      </c>
      <c r="J98" s="142" t="s">
        <v>451</v>
      </c>
      <c r="K98" s="142" t="s">
        <v>33</v>
      </c>
      <c r="L98" s="142" t="s">
        <v>34</v>
      </c>
      <c r="M98" s="142">
        <v>1</v>
      </c>
      <c r="N98" s="142">
        <v>160</v>
      </c>
      <c r="O98" s="142">
        <v>160</v>
      </c>
      <c r="P98" s="132">
        <v>160</v>
      </c>
      <c r="Q98" s="122" t="e">
        <f>+VLOOKUP(CONCATENATE(B98,"00"),#REF!,3,FALSE)</f>
        <v>#REF!</v>
      </c>
      <c r="R98" s="122" t="str">
        <f>+IF(ISERROR(VLOOKUP(K98,'Ecarts de marge'!D:D,1,FALSE)),"PB CODE ARTICLE","")</f>
        <v/>
      </c>
    </row>
    <row r="99" spans="1:18" x14ac:dyDescent="0.2">
      <c r="A99" s="131" t="str">
        <f>+IF(I99&lt;='Ecarts de marge'!$G$1,"X","")</f>
        <v>X</v>
      </c>
      <c r="B99" s="122" t="str">
        <f t="shared" si="1"/>
        <v>A20082000085000</v>
      </c>
      <c r="C99" s="142" t="s">
        <v>739</v>
      </c>
      <c r="D99" s="142">
        <v>201800036</v>
      </c>
      <c r="E99" s="142" t="s">
        <v>749</v>
      </c>
      <c r="F99" s="142" t="s">
        <v>817</v>
      </c>
      <c r="G99" s="142" t="s">
        <v>723</v>
      </c>
      <c r="H99" s="142" t="s">
        <v>745</v>
      </c>
      <c r="I99" s="143">
        <v>43112</v>
      </c>
      <c r="J99" s="142" t="s">
        <v>451</v>
      </c>
      <c r="K99" s="142" t="s">
        <v>33</v>
      </c>
      <c r="L99" s="142" t="s">
        <v>34</v>
      </c>
      <c r="M99" s="142">
        <v>1</v>
      </c>
      <c r="N99" s="142">
        <v>160</v>
      </c>
      <c r="O99" s="142">
        <v>160</v>
      </c>
      <c r="P99" s="132">
        <v>320</v>
      </c>
      <c r="Q99" s="122" t="e">
        <f>+VLOOKUP(CONCATENATE(B99,"00"),#REF!,3,FALSE)</f>
        <v>#REF!</v>
      </c>
      <c r="R99" s="122" t="str">
        <f>+IF(ISERROR(VLOOKUP(K99,'Ecarts de marge'!D:D,1,FALSE)),"PB CODE ARTICLE","")</f>
        <v/>
      </c>
    </row>
    <row r="100" spans="1:18" x14ac:dyDescent="0.2">
      <c r="A100" s="131" t="str">
        <f>+IF(I100&lt;='Ecarts de marge'!$G$1,"X","")</f>
        <v>X</v>
      </c>
      <c r="B100" s="122" t="str">
        <f t="shared" si="1"/>
        <v>A20092000179000</v>
      </c>
      <c r="C100" s="142" t="s">
        <v>739</v>
      </c>
      <c r="D100" s="142">
        <v>201800037</v>
      </c>
      <c r="E100" s="142" t="s">
        <v>724</v>
      </c>
      <c r="F100" s="142" t="s">
        <v>872</v>
      </c>
      <c r="G100" s="142" t="s">
        <v>723</v>
      </c>
      <c r="H100" s="142" t="s">
        <v>745</v>
      </c>
      <c r="I100" s="143">
        <v>43112</v>
      </c>
      <c r="J100" s="142" t="s">
        <v>451</v>
      </c>
      <c r="K100" s="142" t="s">
        <v>33</v>
      </c>
      <c r="L100" s="142" t="s">
        <v>34</v>
      </c>
      <c r="M100" s="142">
        <v>1</v>
      </c>
      <c r="N100" s="142">
        <v>160</v>
      </c>
      <c r="O100" s="142">
        <v>160</v>
      </c>
      <c r="P100" s="132">
        <v>160</v>
      </c>
      <c r="Q100" s="122" t="e">
        <f>+VLOOKUP(CONCATENATE(B100,"00"),#REF!,3,FALSE)</f>
        <v>#REF!</v>
      </c>
      <c r="R100" s="122" t="str">
        <f>+IF(ISERROR(VLOOKUP(K100,'Ecarts de marge'!D:D,1,FALSE)),"PB CODE ARTICLE","")</f>
        <v/>
      </c>
    </row>
    <row r="101" spans="1:18" x14ac:dyDescent="0.2">
      <c r="A101" s="131" t="str">
        <f>+IF(I101&lt;='Ecarts de marge'!$G$1,"X","")</f>
        <v>X</v>
      </c>
      <c r="B101" s="122" t="str">
        <f t="shared" si="1"/>
        <v>A20092000183000</v>
      </c>
      <c r="C101" s="142" t="s">
        <v>739</v>
      </c>
      <c r="D101" s="142">
        <v>201800038</v>
      </c>
      <c r="E101" s="142" t="s">
        <v>724</v>
      </c>
      <c r="F101" s="142" t="s">
        <v>911</v>
      </c>
      <c r="G101" s="142" t="s">
        <v>723</v>
      </c>
      <c r="H101" s="142" t="s">
        <v>745</v>
      </c>
      <c r="I101" s="143">
        <v>43112</v>
      </c>
      <c r="J101" s="142" t="s">
        <v>451</v>
      </c>
      <c r="K101" s="142" t="s">
        <v>33</v>
      </c>
      <c r="L101" s="142" t="s">
        <v>34</v>
      </c>
      <c r="M101" s="142">
        <v>1</v>
      </c>
      <c r="N101" s="142">
        <v>160</v>
      </c>
      <c r="O101" s="142">
        <v>160</v>
      </c>
      <c r="P101" s="132">
        <v>160</v>
      </c>
      <c r="Q101" s="122" t="e">
        <f>+VLOOKUP(CONCATENATE(B101,"00"),#REF!,3,FALSE)</f>
        <v>#REF!</v>
      </c>
      <c r="R101" s="122" t="str">
        <f>+IF(ISERROR(VLOOKUP(K101,'Ecarts de marge'!D:D,1,FALSE)),"PB CODE ARTICLE","")</f>
        <v/>
      </c>
    </row>
    <row r="102" spans="1:18" x14ac:dyDescent="0.2">
      <c r="A102" s="131" t="str">
        <f>+IF(I102&lt;='Ecarts de marge'!$G$1,"X","")</f>
        <v>X</v>
      </c>
      <c r="B102" s="122" t="str">
        <f t="shared" si="1"/>
        <v>A20092000175000</v>
      </c>
      <c r="C102" s="142" t="s">
        <v>739</v>
      </c>
      <c r="D102" s="142">
        <v>201800039</v>
      </c>
      <c r="E102" s="142" t="s">
        <v>724</v>
      </c>
      <c r="F102" s="142" t="s">
        <v>816</v>
      </c>
      <c r="G102" s="142" t="s">
        <v>723</v>
      </c>
      <c r="H102" s="142" t="s">
        <v>745</v>
      </c>
      <c r="I102" s="143">
        <v>43112</v>
      </c>
      <c r="J102" s="142" t="s">
        <v>451</v>
      </c>
      <c r="K102" s="142" t="s">
        <v>33</v>
      </c>
      <c r="L102" s="142" t="s">
        <v>34</v>
      </c>
      <c r="M102" s="142">
        <v>1</v>
      </c>
      <c r="N102" s="142">
        <v>160</v>
      </c>
      <c r="O102" s="142">
        <v>160</v>
      </c>
      <c r="P102" s="132">
        <v>160</v>
      </c>
      <c r="Q102" s="122" t="e">
        <f>+VLOOKUP(CONCATENATE(B102,"00"),#REF!,3,FALSE)</f>
        <v>#REF!</v>
      </c>
      <c r="R102" s="122" t="str">
        <f>+IF(ISERROR(VLOOKUP(K102,'Ecarts de marge'!D:D,1,FALSE)),"PB CODE ARTICLE","")</f>
        <v/>
      </c>
    </row>
    <row r="103" spans="1:18" x14ac:dyDescent="0.2">
      <c r="A103" s="131" t="str">
        <f>+IF(I103&lt;='Ecarts de marge'!$G$1,"X","")</f>
        <v>X</v>
      </c>
      <c r="B103" s="122" t="str">
        <f t="shared" si="1"/>
        <v>A20082000139000</v>
      </c>
      <c r="C103" s="142" t="s">
        <v>739</v>
      </c>
      <c r="D103" s="142">
        <v>201800040</v>
      </c>
      <c r="E103" s="142" t="s">
        <v>749</v>
      </c>
      <c r="F103" s="142" t="s">
        <v>776</v>
      </c>
      <c r="G103" s="142" t="s">
        <v>723</v>
      </c>
      <c r="H103" s="142" t="s">
        <v>745</v>
      </c>
      <c r="I103" s="143">
        <v>43112</v>
      </c>
      <c r="J103" s="142" t="s">
        <v>451</v>
      </c>
      <c r="K103" s="142" t="s">
        <v>33</v>
      </c>
      <c r="L103" s="142" t="s">
        <v>34</v>
      </c>
      <c r="M103" s="142">
        <v>1</v>
      </c>
      <c r="N103" s="142">
        <v>160</v>
      </c>
      <c r="O103" s="142">
        <v>160</v>
      </c>
      <c r="P103" s="132">
        <v>160</v>
      </c>
      <c r="Q103" s="122" t="e">
        <f>+VLOOKUP(CONCATENATE(B103,"00"),#REF!,3,FALSE)</f>
        <v>#REF!</v>
      </c>
      <c r="R103" s="122" t="str">
        <f>+IF(ISERROR(VLOOKUP(K103,'Ecarts de marge'!D:D,1,FALSE)),"PB CODE ARTICLE","")</f>
        <v/>
      </c>
    </row>
    <row r="104" spans="1:18" x14ac:dyDescent="0.2">
      <c r="A104" s="131" t="str">
        <f>+IF(I104&lt;='Ecarts de marge'!$G$1,"X","")</f>
        <v>X</v>
      </c>
      <c r="B104" s="122" t="str">
        <f t="shared" si="1"/>
        <v>A20092000174000</v>
      </c>
      <c r="C104" s="142" t="s">
        <v>739</v>
      </c>
      <c r="D104" s="142">
        <v>201800041</v>
      </c>
      <c r="E104" s="142" t="s">
        <v>724</v>
      </c>
      <c r="F104" s="142" t="s">
        <v>841</v>
      </c>
      <c r="G104" s="142" t="s">
        <v>723</v>
      </c>
      <c r="H104" s="142" t="s">
        <v>745</v>
      </c>
      <c r="I104" s="143">
        <v>43112</v>
      </c>
      <c r="J104" s="142" t="s">
        <v>451</v>
      </c>
      <c r="K104" s="142" t="s">
        <v>33</v>
      </c>
      <c r="L104" s="142" t="s">
        <v>34</v>
      </c>
      <c r="M104" s="142">
        <v>1</v>
      </c>
      <c r="N104" s="142">
        <v>160</v>
      </c>
      <c r="O104" s="142">
        <v>160</v>
      </c>
      <c r="P104" s="132">
        <v>160</v>
      </c>
      <c r="Q104" s="122" t="e">
        <f>+VLOOKUP(CONCATENATE(B104,"00"),#REF!,3,FALSE)</f>
        <v>#REF!</v>
      </c>
      <c r="R104" s="122" t="str">
        <f>+IF(ISERROR(VLOOKUP(K104,'Ecarts de marge'!D:D,1,FALSE)),"PB CODE ARTICLE","")</f>
        <v/>
      </c>
    </row>
    <row r="105" spans="1:18" x14ac:dyDescent="0.2">
      <c r="A105" s="131" t="str">
        <f>+IF(I105&lt;='Ecarts de marge'!$G$1,"X","")</f>
        <v>X</v>
      </c>
      <c r="B105" s="122" t="str">
        <f t="shared" si="1"/>
        <v>A20060042086000</v>
      </c>
      <c r="C105" s="142" t="s">
        <v>739</v>
      </c>
      <c r="D105" s="142">
        <v>201800042</v>
      </c>
      <c r="E105" s="142" t="s">
        <v>797</v>
      </c>
      <c r="F105" s="142" t="s">
        <v>997</v>
      </c>
      <c r="G105" s="142" t="s">
        <v>723</v>
      </c>
      <c r="H105" s="142" t="s">
        <v>745</v>
      </c>
      <c r="I105" s="143">
        <v>43112</v>
      </c>
      <c r="J105" s="142" t="s">
        <v>451</v>
      </c>
      <c r="K105" s="142" t="s">
        <v>33</v>
      </c>
      <c r="L105" s="142" t="s">
        <v>34</v>
      </c>
      <c r="M105" s="142">
        <v>1</v>
      </c>
      <c r="N105" s="142">
        <v>160</v>
      </c>
      <c r="O105" s="142">
        <v>160</v>
      </c>
      <c r="P105" s="132">
        <v>80</v>
      </c>
      <c r="Q105" s="122" t="e">
        <f>+VLOOKUP(CONCATENATE(B105,"00"),#REF!,3,FALSE)</f>
        <v>#REF!</v>
      </c>
      <c r="R105" s="122" t="str">
        <f>+IF(ISERROR(VLOOKUP(K105,'Ecarts de marge'!D:D,1,FALSE)),"PB CODE ARTICLE","")</f>
        <v/>
      </c>
    </row>
    <row r="106" spans="1:18" x14ac:dyDescent="0.2">
      <c r="A106" s="131" t="str">
        <f>+IF(I106&lt;='Ecarts de marge'!$G$1,"X","")</f>
        <v>X</v>
      </c>
      <c r="B106" s="122" t="str">
        <f t="shared" si="1"/>
        <v>A20082000053000</v>
      </c>
      <c r="C106" s="142" t="s">
        <v>739</v>
      </c>
      <c r="D106" s="142">
        <v>201800043</v>
      </c>
      <c r="E106" s="142" t="s">
        <v>749</v>
      </c>
      <c r="F106" s="142" t="s">
        <v>729</v>
      </c>
      <c r="G106" s="142" t="s">
        <v>723</v>
      </c>
      <c r="H106" s="142" t="s">
        <v>745</v>
      </c>
      <c r="I106" s="143">
        <v>43112</v>
      </c>
      <c r="J106" s="142" t="s">
        <v>451</v>
      </c>
      <c r="K106" s="142" t="s">
        <v>33</v>
      </c>
      <c r="L106" s="142" t="s">
        <v>34</v>
      </c>
      <c r="M106" s="142">
        <v>1</v>
      </c>
      <c r="N106" s="142">
        <v>160</v>
      </c>
      <c r="O106" s="142">
        <v>160</v>
      </c>
      <c r="P106" s="132">
        <v>160</v>
      </c>
      <c r="Q106" s="122" t="e">
        <f>+VLOOKUP(CONCATENATE(B106,"00"),#REF!,3,FALSE)</f>
        <v>#REF!</v>
      </c>
      <c r="R106" s="122" t="str">
        <f>+IF(ISERROR(VLOOKUP(K106,'Ecarts de marge'!D:D,1,FALSE)),"PB CODE ARTICLE","")</f>
        <v/>
      </c>
    </row>
    <row r="107" spans="1:18" x14ac:dyDescent="0.2">
      <c r="A107" s="131" t="str">
        <f>+IF(I107&lt;='Ecarts de marge'!$G$1,"X","")</f>
        <v>X</v>
      </c>
      <c r="B107" s="122" t="str">
        <f t="shared" ref="B107:B170" si="2">+"A"&amp;E107&amp;F107&amp;G107</f>
        <v>A20092000201000</v>
      </c>
      <c r="C107" s="142" t="s">
        <v>739</v>
      </c>
      <c r="D107" s="142">
        <v>201800044</v>
      </c>
      <c r="E107" s="142" t="s">
        <v>724</v>
      </c>
      <c r="F107" s="142" t="s">
        <v>829</v>
      </c>
      <c r="G107" s="142" t="s">
        <v>723</v>
      </c>
      <c r="H107" s="142" t="s">
        <v>745</v>
      </c>
      <c r="I107" s="143">
        <v>43112</v>
      </c>
      <c r="J107" s="142" t="s">
        <v>451</v>
      </c>
      <c r="K107" s="142" t="s">
        <v>33</v>
      </c>
      <c r="L107" s="142" t="s">
        <v>34</v>
      </c>
      <c r="M107" s="142">
        <v>1</v>
      </c>
      <c r="N107" s="142">
        <v>160</v>
      </c>
      <c r="O107" s="142">
        <v>160</v>
      </c>
      <c r="P107" s="132">
        <v>320</v>
      </c>
      <c r="Q107" s="122" t="e">
        <f>+VLOOKUP(CONCATENATE(B107,"00"),#REF!,3,FALSE)</f>
        <v>#REF!</v>
      </c>
      <c r="R107" s="122" t="str">
        <f>+IF(ISERROR(VLOOKUP(K107,'Ecarts de marge'!D:D,1,FALSE)),"PB CODE ARTICLE","")</f>
        <v/>
      </c>
    </row>
    <row r="108" spans="1:18" x14ac:dyDescent="0.2">
      <c r="A108" s="131" t="str">
        <f>+IF(I108&lt;='Ecarts de marge'!$G$1,"X","")</f>
        <v>X</v>
      </c>
      <c r="B108" s="122" t="str">
        <f t="shared" si="2"/>
        <v>A20082000113000</v>
      </c>
      <c r="C108" s="142" t="s">
        <v>739</v>
      </c>
      <c r="D108" s="142">
        <v>201800045</v>
      </c>
      <c r="E108" s="142" t="s">
        <v>749</v>
      </c>
      <c r="F108" s="142" t="s">
        <v>890</v>
      </c>
      <c r="G108" s="142" t="s">
        <v>723</v>
      </c>
      <c r="H108" s="142" t="s">
        <v>745</v>
      </c>
      <c r="I108" s="143">
        <v>43112</v>
      </c>
      <c r="J108" s="142" t="s">
        <v>451</v>
      </c>
      <c r="K108" s="142" t="s">
        <v>33</v>
      </c>
      <c r="L108" s="142" t="s">
        <v>34</v>
      </c>
      <c r="M108" s="142">
        <v>1</v>
      </c>
      <c r="N108" s="142">
        <v>160</v>
      </c>
      <c r="O108" s="142">
        <v>160</v>
      </c>
      <c r="P108" s="132">
        <v>160</v>
      </c>
      <c r="Q108" s="122" t="e">
        <f>+VLOOKUP(CONCATENATE(B108,"00"),#REF!,3,FALSE)</f>
        <v>#REF!</v>
      </c>
      <c r="R108" s="122" t="str">
        <f>+IF(ISERROR(VLOOKUP(K108,'Ecarts de marge'!D:D,1,FALSE)),"PB CODE ARTICLE","")</f>
        <v/>
      </c>
    </row>
    <row r="109" spans="1:18" x14ac:dyDescent="0.2">
      <c r="A109" s="131" t="str">
        <f>+IF(I109&lt;='Ecarts de marge'!$G$1,"X","")</f>
        <v>X</v>
      </c>
      <c r="B109" s="122" t="str">
        <f t="shared" si="2"/>
        <v>A20092000195000</v>
      </c>
      <c r="C109" s="142" t="s">
        <v>739</v>
      </c>
      <c r="D109" s="142">
        <v>201800046</v>
      </c>
      <c r="E109" s="142" t="s">
        <v>724</v>
      </c>
      <c r="F109" s="142" t="s">
        <v>815</v>
      </c>
      <c r="G109" s="142" t="s">
        <v>723</v>
      </c>
      <c r="H109" s="142" t="s">
        <v>745</v>
      </c>
      <c r="I109" s="143">
        <v>43112</v>
      </c>
      <c r="J109" s="142" t="s">
        <v>451</v>
      </c>
      <c r="K109" s="142" t="s">
        <v>33</v>
      </c>
      <c r="L109" s="142" t="s">
        <v>34</v>
      </c>
      <c r="M109" s="142">
        <v>1</v>
      </c>
      <c r="N109" s="142">
        <v>160</v>
      </c>
      <c r="O109" s="142">
        <v>160</v>
      </c>
      <c r="P109" s="132">
        <v>160</v>
      </c>
      <c r="Q109" s="122" t="e">
        <f>+VLOOKUP(CONCATENATE(B109,"00"),#REF!,3,FALSE)</f>
        <v>#REF!</v>
      </c>
      <c r="R109" s="122" t="str">
        <f>+IF(ISERROR(VLOOKUP(K109,'Ecarts de marge'!D:D,1,FALSE)),"PB CODE ARTICLE","")</f>
        <v/>
      </c>
    </row>
    <row r="110" spans="1:18" x14ac:dyDescent="0.2">
      <c r="A110" s="131" t="str">
        <f>+IF(I110&lt;='Ecarts de marge'!$G$1,"X","")</f>
        <v>X</v>
      </c>
      <c r="B110" s="122" t="str">
        <f t="shared" si="2"/>
        <v>A20092000172000</v>
      </c>
      <c r="C110" s="142" t="s">
        <v>739</v>
      </c>
      <c r="D110" s="142">
        <v>201800047</v>
      </c>
      <c r="E110" s="142" t="s">
        <v>724</v>
      </c>
      <c r="F110" s="142" t="s">
        <v>826</v>
      </c>
      <c r="G110" s="142" t="s">
        <v>723</v>
      </c>
      <c r="H110" s="142" t="s">
        <v>745</v>
      </c>
      <c r="I110" s="143">
        <v>43112</v>
      </c>
      <c r="J110" s="142" t="s">
        <v>451</v>
      </c>
      <c r="K110" s="142" t="s">
        <v>33</v>
      </c>
      <c r="L110" s="142" t="s">
        <v>34</v>
      </c>
      <c r="M110" s="142">
        <v>1</v>
      </c>
      <c r="N110" s="142">
        <v>160</v>
      </c>
      <c r="O110" s="142">
        <v>160</v>
      </c>
      <c r="P110" s="132">
        <v>160</v>
      </c>
      <c r="Q110" s="122" t="e">
        <f>+VLOOKUP(CONCATENATE(B110,"00"),#REF!,3,FALSE)</f>
        <v>#REF!</v>
      </c>
      <c r="R110" s="122" t="str">
        <f>+IF(ISERROR(VLOOKUP(K110,'Ecarts de marge'!D:D,1,FALSE)),"PB CODE ARTICLE","")</f>
        <v/>
      </c>
    </row>
    <row r="111" spans="1:18" x14ac:dyDescent="0.2">
      <c r="A111" s="131" t="str">
        <f>+IF(I111&lt;='Ecarts de marge'!$G$1,"X","")</f>
        <v>X</v>
      </c>
      <c r="B111" s="122" t="str">
        <f t="shared" si="2"/>
        <v>A20062000082000</v>
      </c>
      <c r="C111" s="142" t="s">
        <v>739</v>
      </c>
      <c r="D111" s="142">
        <v>201800048</v>
      </c>
      <c r="E111" s="142" t="s">
        <v>797</v>
      </c>
      <c r="F111" s="142" t="s">
        <v>916</v>
      </c>
      <c r="G111" s="142" t="s">
        <v>723</v>
      </c>
      <c r="H111" s="142" t="s">
        <v>745</v>
      </c>
      <c r="I111" s="143">
        <v>43112</v>
      </c>
      <c r="J111" s="142" t="s">
        <v>451</v>
      </c>
      <c r="K111" s="142" t="s">
        <v>33</v>
      </c>
      <c r="L111" s="142" t="s">
        <v>34</v>
      </c>
      <c r="M111" s="142">
        <v>1</v>
      </c>
      <c r="N111" s="142">
        <v>160</v>
      </c>
      <c r="O111" s="142">
        <v>160</v>
      </c>
      <c r="P111" s="132">
        <v>160</v>
      </c>
      <c r="Q111" s="122" t="e">
        <f>+VLOOKUP(CONCATENATE(B111,"00"),#REF!,3,FALSE)</f>
        <v>#REF!</v>
      </c>
      <c r="R111" s="122" t="str">
        <f>+IF(ISERROR(VLOOKUP(K111,'Ecarts de marge'!D:D,1,FALSE)),"PB CODE ARTICLE","")</f>
        <v/>
      </c>
    </row>
    <row r="112" spans="1:18" x14ac:dyDescent="0.2">
      <c r="A112" s="131" t="str">
        <f>+IF(I112&lt;='Ecarts de marge'!$G$1,"X","")</f>
        <v>X</v>
      </c>
      <c r="B112" s="122" t="str">
        <f t="shared" si="2"/>
        <v>A20072000117000</v>
      </c>
      <c r="C112" s="142" t="s">
        <v>739</v>
      </c>
      <c r="D112" s="142">
        <v>201800049</v>
      </c>
      <c r="E112" s="142" t="s">
        <v>753</v>
      </c>
      <c r="F112" s="142" t="s">
        <v>754</v>
      </c>
      <c r="G112" s="142" t="s">
        <v>723</v>
      </c>
      <c r="H112" s="142" t="s">
        <v>745</v>
      </c>
      <c r="I112" s="143">
        <v>43112</v>
      </c>
      <c r="J112" s="142" t="s">
        <v>451</v>
      </c>
      <c r="K112" s="142" t="s">
        <v>33</v>
      </c>
      <c r="L112" s="142" t="s">
        <v>34</v>
      </c>
      <c r="M112" s="142">
        <v>1</v>
      </c>
      <c r="N112" s="142">
        <v>160</v>
      </c>
      <c r="O112" s="142">
        <v>160</v>
      </c>
      <c r="P112" s="132">
        <v>320</v>
      </c>
      <c r="Q112" s="122" t="e">
        <f>+VLOOKUP(CONCATENATE(B112,"00"),#REF!,3,FALSE)</f>
        <v>#REF!</v>
      </c>
      <c r="R112" s="122" t="str">
        <f>+IF(ISERROR(VLOOKUP(K112,'Ecarts de marge'!D:D,1,FALSE)),"PB CODE ARTICLE","")</f>
        <v/>
      </c>
    </row>
    <row r="113" spans="1:18" x14ac:dyDescent="0.2">
      <c r="A113" s="131" t="str">
        <f>+IF(I113&lt;='Ecarts de marge'!$G$1,"X","")</f>
        <v>X</v>
      </c>
      <c r="B113" s="122" t="str">
        <f t="shared" si="2"/>
        <v>A20082000151000</v>
      </c>
      <c r="C113" s="142" t="s">
        <v>739</v>
      </c>
      <c r="D113" s="142">
        <v>201800050</v>
      </c>
      <c r="E113" s="142" t="s">
        <v>749</v>
      </c>
      <c r="F113" s="142" t="s">
        <v>917</v>
      </c>
      <c r="G113" s="142" t="s">
        <v>723</v>
      </c>
      <c r="H113" s="142" t="s">
        <v>745</v>
      </c>
      <c r="I113" s="143">
        <v>43112</v>
      </c>
      <c r="J113" s="142" t="s">
        <v>451</v>
      </c>
      <c r="K113" s="142" t="s">
        <v>33</v>
      </c>
      <c r="L113" s="142" t="s">
        <v>34</v>
      </c>
      <c r="M113" s="142">
        <v>1</v>
      </c>
      <c r="N113" s="142">
        <v>160</v>
      </c>
      <c r="O113" s="142">
        <v>160</v>
      </c>
      <c r="P113" s="132">
        <v>160</v>
      </c>
      <c r="Q113" s="122" t="e">
        <f>+VLOOKUP(CONCATENATE(B113,"00"),#REF!,3,FALSE)</f>
        <v>#REF!</v>
      </c>
      <c r="R113" s="122" t="str">
        <f>+IF(ISERROR(VLOOKUP(K113,'Ecarts de marge'!D:D,1,FALSE)),"PB CODE ARTICLE","")</f>
        <v/>
      </c>
    </row>
    <row r="114" spans="1:18" x14ac:dyDescent="0.2">
      <c r="A114" s="131" t="str">
        <f>+IF(I114&lt;='Ecarts de marge'!$G$1,"X","")</f>
        <v>X</v>
      </c>
      <c r="B114" s="122" t="str">
        <f t="shared" si="2"/>
        <v>A20092000165000</v>
      </c>
      <c r="C114" s="142" t="s">
        <v>739</v>
      </c>
      <c r="D114" s="142">
        <v>201800051</v>
      </c>
      <c r="E114" s="142" t="s">
        <v>724</v>
      </c>
      <c r="F114" s="142" t="s">
        <v>839</v>
      </c>
      <c r="G114" s="142" t="s">
        <v>723</v>
      </c>
      <c r="H114" s="142" t="s">
        <v>745</v>
      </c>
      <c r="I114" s="143">
        <v>43112</v>
      </c>
      <c r="J114" s="142" t="s">
        <v>451</v>
      </c>
      <c r="K114" s="142" t="s">
        <v>33</v>
      </c>
      <c r="L114" s="142" t="s">
        <v>34</v>
      </c>
      <c r="M114" s="142">
        <v>1</v>
      </c>
      <c r="N114" s="142">
        <v>160</v>
      </c>
      <c r="O114" s="142">
        <v>160</v>
      </c>
      <c r="P114" s="132">
        <v>160</v>
      </c>
      <c r="Q114" s="122" t="e">
        <f>+VLOOKUP(CONCATENATE(B114,"00"),#REF!,3,FALSE)</f>
        <v>#REF!</v>
      </c>
      <c r="R114" s="122" t="str">
        <f>+IF(ISERROR(VLOOKUP(K114,'Ecarts de marge'!D:D,1,FALSE)),"PB CODE ARTICLE","")</f>
        <v/>
      </c>
    </row>
    <row r="115" spans="1:18" x14ac:dyDescent="0.2">
      <c r="A115" s="131" t="str">
        <f>+IF(I115&lt;='Ecarts de marge'!$G$1,"X","")</f>
        <v>X</v>
      </c>
      <c r="B115" s="122" t="str">
        <f t="shared" si="2"/>
        <v>A20072000055000</v>
      </c>
      <c r="C115" s="142" t="s">
        <v>739</v>
      </c>
      <c r="D115" s="142">
        <v>201800052</v>
      </c>
      <c r="E115" s="142" t="s">
        <v>753</v>
      </c>
      <c r="F115" s="142" t="s">
        <v>908</v>
      </c>
      <c r="G115" s="142" t="s">
        <v>723</v>
      </c>
      <c r="H115" s="142" t="s">
        <v>745</v>
      </c>
      <c r="I115" s="143">
        <v>43112</v>
      </c>
      <c r="J115" s="142" t="s">
        <v>451</v>
      </c>
      <c r="K115" s="142" t="s">
        <v>33</v>
      </c>
      <c r="L115" s="142" t="s">
        <v>34</v>
      </c>
      <c r="M115" s="142">
        <v>1</v>
      </c>
      <c r="N115" s="142">
        <v>160</v>
      </c>
      <c r="O115" s="142">
        <v>160</v>
      </c>
      <c r="P115" s="132">
        <v>80</v>
      </c>
      <c r="Q115" s="122" t="e">
        <f>+VLOOKUP(CONCATENATE(B115,"00"),#REF!,3,FALSE)</f>
        <v>#REF!</v>
      </c>
      <c r="R115" s="122" t="str">
        <f>+IF(ISERROR(VLOOKUP(K115,'Ecarts de marge'!D:D,1,FALSE)),"PB CODE ARTICLE","")</f>
        <v/>
      </c>
    </row>
    <row r="116" spans="1:18" x14ac:dyDescent="0.2">
      <c r="A116" s="131" t="str">
        <f>+IF(I116&lt;='Ecarts de marge'!$G$1,"X","")</f>
        <v>X</v>
      </c>
      <c r="B116" s="122" t="str">
        <f t="shared" si="2"/>
        <v>A20092000188000</v>
      </c>
      <c r="C116" s="142" t="s">
        <v>739</v>
      </c>
      <c r="D116" s="142">
        <v>201800053</v>
      </c>
      <c r="E116" s="142" t="s">
        <v>724</v>
      </c>
      <c r="F116" s="142" t="s">
        <v>840</v>
      </c>
      <c r="G116" s="142" t="s">
        <v>723</v>
      </c>
      <c r="H116" s="142" t="s">
        <v>745</v>
      </c>
      <c r="I116" s="143">
        <v>43112</v>
      </c>
      <c r="J116" s="142" t="s">
        <v>451</v>
      </c>
      <c r="K116" s="142" t="s">
        <v>33</v>
      </c>
      <c r="L116" s="142" t="s">
        <v>34</v>
      </c>
      <c r="M116" s="142">
        <v>1</v>
      </c>
      <c r="N116" s="142">
        <v>160</v>
      </c>
      <c r="O116" s="142">
        <v>160</v>
      </c>
      <c r="P116" s="132">
        <v>160</v>
      </c>
      <c r="Q116" s="122" t="e">
        <f>+VLOOKUP(CONCATENATE(B116,"00"),#REF!,3,FALSE)</f>
        <v>#REF!</v>
      </c>
      <c r="R116" s="122" t="str">
        <f>+IF(ISERROR(VLOOKUP(K116,'Ecarts de marge'!D:D,1,FALSE)),"PB CODE ARTICLE","")</f>
        <v/>
      </c>
    </row>
    <row r="117" spans="1:18" x14ac:dyDescent="0.2">
      <c r="A117" s="131" t="str">
        <f>+IF(I117&lt;='Ecarts de marge'!$G$1,"X","")</f>
        <v>X</v>
      </c>
      <c r="B117" s="122" t="str">
        <f t="shared" si="2"/>
        <v>A20092000180000</v>
      </c>
      <c r="C117" s="142" t="s">
        <v>739</v>
      </c>
      <c r="D117" s="142">
        <v>201800054</v>
      </c>
      <c r="E117" s="142" t="s">
        <v>724</v>
      </c>
      <c r="F117" s="142" t="s">
        <v>833</v>
      </c>
      <c r="G117" s="142" t="s">
        <v>723</v>
      </c>
      <c r="H117" s="142" t="s">
        <v>745</v>
      </c>
      <c r="I117" s="143">
        <v>43112</v>
      </c>
      <c r="J117" s="142" t="s">
        <v>451</v>
      </c>
      <c r="K117" s="142" t="s">
        <v>33</v>
      </c>
      <c r="L117" s="142" t="s">
        <v>34</v>
      </c>
      <c r="M117" s="142">
        <v>1</v>
      </c>
      <c r="N117" s="142">
        <v>160</v>
      </c>
      <c r="O117" s="142">
        <v>160</v>
      </c>
      <c r="P117" s="132">
        <v>160</v>
      </c>
      <c r="Q117" s="122" t="e">
        <f>+VLOOKUP(CONCATENATE(B117,"00"),#REF!,3,FALSE)</f>
        <v>#REF!</v>
      </c>
      <c r="R117" s="122" t="str">
        <f>+IF(ISERROR(VLOOKUP(K117,'Ecarts de marge'!D:D,1,FALSE)),"PB CODE ARTICLE","")</f>
        <v/>
      </c>
    </row>
    <row r="118" spans="1:18" x14ac:dyDescent="0.2">
      <c r="A118" s="131" t="str">
        <f>+IF(I118&lt;='Ecarts de marge'!$G$1,"X","")</f>
        <v>X</v>
      </c>
      <c r="B118" s="122" t="str">
        <f t="shared" si="2"/>
        <v>A20092000189000</v>
      </c>
      <c r="C118" s="142" t="s">
        <v>739</v>
      </c>
      <c r="D118" s="142">
        <v>201800055</v>
      </c>
      <c r="E118" s="142" t="s">
        <v>724</v>
      </c>
      <c r="F118" s="142" t="s">
        <v>838</v>
      </c>
      <c r="G118" s="142" t="s">
        <v>723</v>
      </c>
      <c r="H118" s="142" t="s">
        <v>745</v>
      </c>
      <c r="I118" s="143">
        <v>43112</v>
      </c>
      <c r="J118" s="142" t="s">
        <v>451</v>
      </c>
      <c r="K118" s="142" t="s">
        <v>33</v>
      </c>
      <c r="L118" s="142" t="s">
        <v>34</v>
      </c>
      <c r="M118" s="142">
        <v>1</v>
      </c>
      <c r="N118" s="142">
        <v>160</v>
      </c>
      <c r="O118" s="142">
        <v>160</v>
      </c>
      <c r="P118" s="132">
        <v>160</v>
      </c>
      <c r="Q118" s="122" t="e">
        <f>+VLOOKUP(CONCATENATE(B118,"00"),#REF!,3,FALSE)</f>
        <v>#REF!</v>
      </c>
      <c r="R118" s="122" t="str">
        <f>+IF(ISERROR(VLOOKUP(K118,'Ecarts de marge'!D:D,1,FALSE)),"PB CODE ARTICLE","")</f>
        <v/>
      </c>
    </row>
    <row r="119" spans="1:18" x14ac:dyDescent="0.2">
      <c r="A119" s="131" t="str">
        <f>+IF(I119&lt;='Ecarts de marge'!$G$1,"X","")</f>
        <v>X</v>
      </c>
      <c r="B119" s="122" t="str">
        <f t="shared" si="2"/>
        <v>A20092000185000</v>
      </c>
      <c r="C119" s="142" t="s">
        <v>739</v>
      </c>
      <c r="D119" s="142">
        <v>201800056</v>
      </c>
      <c r="E119" s="142" t="s">
        <v>724</v>
      </c>
      <c r="F119" s="142" t="s">
        <v>803</v>
      </c>
      <c r="G119" s="142" t="s">
        <v>723</v>
      </c>
      <c r="H119" s="142" t="s">
        <v>745</v>
      </c>
      <c r="I119" s="143">
        <v>43112</v>
      </c>
      <c r="J119" s="142" t="s">
        <v>451</v>
      </c>
      <c r="K119" s="142" t="s">
        <v>33</v>
      </c>
      <c r="L119" s="142" t="s">
        <v>34</v>
      </c>
      <c r="M119" s="142">
        <v>1</v>
      </c>
      <c r="N119" s="142">
        <v>160</v>
      </c>
      <c r="O119" s="142">
        <v>160</v>
      </c>
      <c r="P119" s="132">
        <v>160</v>
      </c>
      <c r="Q119" s="122" t="e">
        <f>+VLOOKUP(CONCATENATE(B119,"00"),#REF!,3,FALSE)</f>
        <v>#REF!</v>
      </c>
      <c r="R119" s="122" t="str">
        <f>+IF(ISERROR(VLOOKUP(K119,'Ecarts de marge'!D:D,1,FALSE)),"PB CODE ARTICLE","")</f>
        <v/>
      </c>
    </row>
    <row r="120" spans="1:18" x14ac:dyDescent="0.2">
      <c r="A120" s="131" t="str">
        <f>+IF(I120&lt;='Ecarts de marge'!$G$1,"X","")</f>
        <v>X</v>
      </c>
      <c r="B120" s="122" t="str">
        <f t="shared" si="2"/>
        <v>A20082000190000</v>
      </c>
      <c r="C120" s="142" t="s">
        <v>741</v>
      </c>
      <c r="D120" s="142">
        <v>201601124</v>
      </c>
      <c r="E120" s="142" t="s">
        <v>749</v>
      </c>
      <c r="F120" s="142" t="s">
        <v>778</v>
      </c>
      <c r="G120" s="142" t="s">
        <v>723</v>
      </c>
      <c r="H120" s="142" t="s">
        <v>745</v>
      </c>
      <c r="I120" s="143">
        <v>43110</v>
      </c>
      <c r="J120" s="142" t="s">
        <v>963</v>
      </c>
      <c r="K120" s="142" t="s">
        <v>57</v>
      </c>
      <c r="L120" s="142" t="s">
        <v>58</v>
      </c>
      <c r="M120" s="142">
        <v>1</v>
      </c>
      <c r="N120" s="142">
        <v>4766.58</v>
      </c>
      <c r="O120" s="142">
        <v>4766.58</v>
      </c>
      <c r="P120" s="132">
        <v>4766.58</v>
      </c>
      <c r="Q120" s="122" t="e">
        <f>+VLOOKUP(CONCATENATE(B120,"00"),#REF!,3,FALSE)</f>
        <v>#REF!</v>
      </c>
      <c r="R120" s="122" t="str">
        <f>+IF(ISERROR(VLOOKUP(K120,'Ecarts de marge'!D:D,1,FALSE)),"PB CODE ARTICLE","")</f>
        <v>PB CODE ARTICLE</v>
      </c>
    </row>
    <row r="121" spans="1:18" x14ac:dyDescent="0.2">
      <c r="A121" s="131" t="str">
        <f>+IF(I121&lt;='Ecarts de marge'!$G$1,"X","")</f>
        <v>X</v>
      </c>
      <c r="B121" s="122" t="str">
        <f t="shared" si="2"/>
        <v>A20040042049000</v>
      </c>
      <c r="C121" s="142" t="s">
        <v>741</v>
      </c>
      <c r="D121" s="142">
        <v>201601125</v>
      </c>
      <c r="E121" s="142" t="s">
        <v>763</v>
      </c>
      <c r="F121" s="142" t="s">
        <v>980</v>
      </c>
      <c r="G121" s="142" t="s">
        <v>723</v>
      </c>
      <c r="H121" s="142" t="s">
        <v>745</v>
      </c>
      <c r="I121" s="143">
        <v>43110</v>
      </c>
      <c r="J121" s="142" t="s">
        <v>981</v>
      </c>
      <c r="K121" s="142" t="s">
        <v>57</v>
      </c>
      <c r="L121" s="142" t="s">
        <v>58</v>
      </c>
      <c r="M121" s="142">
        <v>1</v>
      </c>
      <c r="N121" s="142">
        <v>452.61</v>
      </c>
      <c r="O121" s="142">
        <v>452.61</v>
      </c>
      <c r="P121" s="132">
        <v>452.61</v>
      </c>
      <c r="Q121" s="122" t="e">
        <f>+VLOOKUP(CONCATENATE(B121,"00"),#REF!,3,FALSE)</f>
        <v>#REF!</v>
      </c>
      <c r="R121" s="122" t="str">
        <f>+IF(ISERROR(VLOOKUP(K121,'Ecarts de marge'!D:D,1,FALSE)),"PB CODE ARTICLE","")</f>
        <v>PB CODE ARTICLE</v>
      </c>
    </row>
    <row r="122" spans="1:18" x14ac:dyDescent="0.2">
      <c r="A122" s="131" t="str">
        <f>+IF(I122&lt;='Ecarts de marge'!$G$1,"X","")</f>
        <v>X</v>
      </c>
      <c r="B122" s="122" t="str">
        <f t="shared" si="2"/>
        <v>A20082000239000</v>
      </c>
      <c r="C122" s="142" t="s">
        <v>741</v>
      </c>
      <c r="D122" s="142">
        <v>201601126</v>
      </c>
      <c r="E122" s="142" t="s">
        <v>749</v>
      </c>
      <c r="F122" s="142" t="s">
        <v>750</v>
      </c>
      <c r="G122" s="142" t="s">
        <v>723</v>
      </c>
      <c r="H122" s="142" t="s">
        <v>751</v>
      </c>
      <c r="I122" s="143">
        <v>43110</v>
      </c>
      <c r="J122" s="142" t="s">
        <v>897</v>
      </c>
      <c r="K122" s="142" t="s">
        <v>735</v>
      </c>
      <c r="L122" s="142" t="s">
        <v>771</v>
      </c>
      <c r="M122" s="142">
        <v>1</v>
      </c>
      <c r="N122" s="142">
        <v>348.15</v>
      </c>
      <c r="O122" s="142">
        <v>348.15</v>
      </c>
      <c r="P122" s="132">
        <v>348.15</v>
      </c>
      <c r="Q122" s="122" t="e">
        <f>+VLOOKUP(CONCATENATE(B122,"00"),#REF!,3,FALSE)</f>
        <v>#REF!</v>
      </c>
      <c r="R122" s="122" t="str">
        <f>+IF(ISERROR(VLOOKUP(K122,'Ecarts de marge'!D:D,1,FALSE)),"PB CODE ARTICLE","")</f>
        <v>PB CODE ARTICLE</v>
      </c>
    </row>
    <row r="123" spans="1:18" x14ac:dyDescent="0.2">
      <c r="A123" s="131" t="str">
        <f>+IF(I123&lt;='Ecarts de marge'!$G$1,"X","")</f>
        <v>X</v>
      </c>
      <c r="B123" s="122" t="str">
        <f t="shared" si="2"/>
        <v>A20082000125000</v>
      </c>
      <c r="C123" s="142" t="s">
        <v>741</v>
      </c>
      <c r="D123" s="142">
        <v>201601127</v>
      </c>
      <c r="E123" s="142" t="s">
        <v>749</v>
      </c>
      <c r="F123" s="142" t="s">
        <v>770</v>
      </c>
      <c r="G123" s="142" t="s">
        <v>723</v>
      </c>
      <c r="H123" s="142" t="s">
        <v>751</v>
      </c>
      <c r="I123" s="143">
        <v>43110</v>
      </c>
      <c r="J123" s="142" t="s">
        <v>897</v>
      </c>
      <c r="K123" s="142" t="s">
        <v>16</v>
      </c>
      <c r="L123" s="142" t="s">
        <v>771</v>
      </c>
      <c r="M123" s="142">
        <v>1</v>
      </c>
      <c r="N123" s="142">
        <v>348.15</v>
      </c>
      <c r="O123" s="142">
        <v>348.15</v>
      </c>
      <c r="P123" s="132">
        <v>348.15</v>
      </c>
      <c r="Q123" s="122" t="e">
        <f>+VLOOKUP(CONCATENATE(B123,"00"),#REF!,3,FALSE)</f>
        <v>#REF!</v>
      </c>
      <c r="R123" s="122" t="str">
        <f>+IF(ISERROR(VLOOKUP(K123,'Ecarts de marge'!D:D,1,FALSE)),"PB CODE ARTICLE","")</f>
        <v/>
      </c>
    </row>
    <row r="124" spans="1:18" x14ac:dyDescent="0.2">
      <c r="A124" s="131" t="str">
        <f>+IF(I124&lt;='Ecarts de marge'!$G$1,"X","")</f>
        <v>X</v>
      </c>
      <c r="B124" s="122" t="str">
        <f t="shared" si="2"/>
        <v>A</v>
      </c>
      <c r="C124" s="142" t="s">
        <v>741</v>
      </c>
      <c r="D124" s="142">
        <v>201601128</v>
      </c>
      <c r="E124" s="142" t="s">
        <v>731</v>
      </c>
      <c r="F124" s="142" t="s">
        <v>731</v>
      </c>
      <c r="G124" s="142" t="s">
        <v>731</v>
      </c>
      <c r="H124" s="142" t="s">
        <v>745</v>
      </c>
      <c r="I124" s="143">
        <v>43110</v>
      </c>
      <c r="J124" s="142" t="s">
        <v>897</v>
      </c>
      <c r="K124" s="142" t="s">
        <v>16</v>
      </c>
      <c r="L124" s="142" t="s">
        <v>771</v>
      </c>
      <c r="M124" s="142">
        <v>1</v>
      </c>
      <c r="N124" s="142">
        <v>661.1</v>
      </c>
      <c r="O124" s="142">
        <v>661.1</v>
      </c>
      <c r="P124" s="132">
        <v>661.1</v>
      </c>
      <c r="Q124" s="122" t="e">
        <f>+VLOOKUP(CONCATENATE(B124,"00"),#REF!,3,FALSE)</f>
        <v>#REF!</v>
      </c>
      <c r="R124" s="122" t="str">
        <f>+IF(ISERROR(VLOOKUP(K124,'Ecarts de marge'!D:D,1,FALSE)),"PB CODE ARTICLE","")</f>
        <v/>
      </c>
    </row>
    <row r="125" spans="1:18" x14ac:dyDescent="0.2">
      <c r="A125" s="131" t="str">
        <f>+IF(I125&lt;='Ecarts de marge'!$G$1,"X","")</f>
        <v>X</v>
      </c>
      <c r="B125" s="122" t="str">
        <f t="shared" si="2"/>
        <v>A</v>
      </c>
      <c r="C125" s="142" t="s">
        <v>741</v>
      </c>
      <c r="D125" s="142">
        <v>201601129</v>
      </c>
      <c r="E125" s="142" t="s">
        <v>731</v>
      </c>
      <c r="F125" s="142" t="s">
        <v>731</v>
      </c>
      <c r="G125" s="142" t="s">
        <v>731</v>
      </c>
      <c r="H125" s="142" t="s">
        <v>745</v>
      </c>
      <c r="I125" s="143">
        <v>43110</v>
      </c>
      <c r="J125" s="142" t="s">
        <v>897</v>
      </c>
      <c r="K125" s="142" t="s">
        <v>735</v>
      </c>
      <c r="L125" s="142" t="s">
        <v>771</v>
      </c>
      <c r="M125" s="142">
        <v>1</v>
      </c>
      <c r="N125" s="142">
        <v>661.1</v>
      </c>
      <c r="O125" s="142">
        <v>661.1</v>
      </c>
      <c r="P125" s="132">
        <v>661.1</v>
      </c>
      <c r="Q125" s="122" t="e">
        <f>+VLOOKUP(CONCATENATE(B125,"00"),#REF!,3,FALSE)</f>
        <v>#REF!</v>
      </c>
      <c r="R125" s="122" t="str">
        <f>+IF(ISERROR(VLOOKUP(K125,'Ecarts de marge'!D:D,1,FALSE)),"PB CODE ARTICLE","")</f>
        <v>PB CODE ARTICLE</v>
      </c>
    </row>
    <row r="126" spans="1:18" x14ac:dyDescent="0.2">
      <c r="A126" s="131" t="str">
        <f>+IF(I126&lt;='Ecarts de marge'!$G$1,"X","")</f>
        <v>X</v>
      </c>
      <c r="B126" s="122" t="str">
        <f t="shared" si="2"/>
        <v>A</v>
      </c>
      <c r="C126" s="142" t="s">
        <v>741</v>
      </c>
      <c r="D126" s="142">
        <v>201601130</v>
      </c>
      <c r="E126" s="142" t="s">
        <v>731</v>
      </c>
      <c r="F126" s="142" t="s">
        <v>731</v>
      </c>
      <c r="G126" s="142" t="s">
        <v>731</v>
      </c>
      <c r="H126" s="142" t="s">
        <v>745</v>
      </c>
      <c r="I126" s="143">
        <v>43110</v>
      </c>
      <c r="J126" s="142" t="s">
        <v>897</v>
      </c>
      <c r="K126" s="142" t="s">
        <v>735</v>
      </c>
      <c r="L126" s="142" t="s">
        <v>771</v>
      </c>
      <c r="M126" s="142">
        <v>1</v>
      </c>
      <c r="N126" s="142">
        <v>661.1</v>
      </c>
      <c r="O126" s="142">
        <v>661.1</v>
      </c>
      <c r="P126" s="132">
        <v>661.1</v>
      </c>
      <c r="Q126" s="122" t="e">
        <f>+VLOOKUP(CONCATENATE(B126,"00"),#REF!,3,FALSE)</f>
        <v>#REF!</v>
      </c>
      <c r="R126" s="122" t="str">
        <f>+IF(ISERROR(VLOOKUP(K126,'Ecarts de marge'!D:D,1,FALSE)),"PB CODE ARTICLE","")</f>
        <v>PB CODE ARTICLE</v>
      </c>
    </row>
    <row r="127" spans="1:18" x14ac:dyDescent="0.2">
      <c r="A127" s="131" t="str">
        <f>+IF(I127&lt;='Ecarts de marge'!$G$1,"X","")</f>
        <v>X</v>
      </c>
      <c r="B127" s="122" t="str">
        <f t="shared" si="2"/>
        <v>A20082000125000</v>
      </c>
      <c r="C127" s="142" t="s">
        <v>741</v>
      </c>
      <c r="D127" s="142">
        <v>201601131</v>
      </c>
      <c r="E127" s="142" t="s">
        <v>749</v>
      </c>
      <c r="F127" s="142" t="s">
        <v>770</v>
      </c>
      <c r="G127" s="142" t="s">
        <v>723</v>
      </c>
      <c r="H127" s="142" t="s">
        <v>751</v>
      </c>
      <c r="I127" s="143">
        <v>43110</v>
      </c>
      <c r="J127" s="142" t="s">
        <v>897</v>
      </c>
      <c r="K127" s="142" t="s">
        <v>16</v>
      </c>
      <c r="L127" s="142" t="s">
        <v>771</v>
      </c>
      <c r="M127" s="142">
        <v>1</v>
      </c>
      <c r="N127" s="142">
        <v>661.1</v>
      </c>
      <c r="O127" s="142">
        <v>661.1</v>
      </c>
      <c r="P127" s="132">
        <v>661.1</v>
      </c>
      <c r="Q127" s="122" t="e">
        <f>+VLOOKUP(CONCATENATE(B127,"00"),#REF!,3,FALSE)</f>
        <v>#REF!</v>
      </c>
      <c r="R127" s="122" t="str">
        <f>+IF(ISERROR(VLOOKUP(K127,'Ecarts de marge'!D:D,1,FALSE)),"PB CODE ARTICLE","")</f>
        <v/>
      </c>
    </row>
    <row r="128" spans="1:18" x14ac:dyDescent="0.2">
      <c r="A128" s="131" t="str">
        <f>+IF(I128&lt;='Ecarts de marge'!$G$1,"X","")</f>
        <v>X</v>
      </c>
      <c r="B128" s="122" t="str">
        <f t="shared" si="2"/>
        <v>A20082000125000</v>
      </c>
      <c r="C128" s="142" t="s">
        <v>741</v>
      </c>
      <c r="D128" s="142">
        <v>201601132</v>
      </c>
      <c r="E128" s="142" t="s">
        <v>749</v>
      </c>
      <c r="F128" s="142" t="s">
        <v>770</v>
      </c>
      <c r="G128" s="142" t="s">
        <v>723</v>
      </c>
      <c r="H128" s="142" t="s">
        <v>745</v>
      </c>
      <c r="I128" s="143">
        <v>43110</v>
      </c>
      <c r="J128" s="142" t="s">
        <v>897</v>
      </c>
      <c r="K128" s="142" t="s">
        <v>735</v>
      </c>
      <c r="L128" s="142" t="s">
        <v>771</v>
      </c>
      <c r="M128" s="142">
        <v>1</v>
      </c>
      <c r="N128" s="142">
        <v>345.9</v>
      </c>
      <c r="O128" s="142">
        <v>345.9</v>
      </c>
      <c r="P128" s="132">
        <v>345.9</v>
      </c>
      <c r="Q128" s="122" t="e">
        <f>+VLOOKUP(CONCATENATE(B128,"00"),#REF!,3,FALSE)</f>
        <v>#REF!</v>
      </c>
      <c r="R128" s="122" t="str">
        <f>+IF(ISERROR(VLOOKUP(K128,'Ecarts de marge'!D:D,1,FALSE)),"PB CODE ARTICLE","")</f>
        <v>PB CODE ARTICLE</v>
      </c>
    </row>
    <row r="129" spans="1:18" x14ac:dyDescent="0.2">
      <c r="A129" s="131" t="str">
        <f>+IF(I129&lt;='Ecarts de marge'!$G$1,"X","")</f>
        <v>X</v>
      </c>
      <c r="B129" s="122" t="str">
        <f t="shared" si="2"/>
        <v>A20092000263000</v>
      </c>
      <c r="C129" s="142" t="s">
        <v>741</v>
      </c>
      <c r="D129" s="142">
        <v>201601133</v>
      </c>
      <c r="E129" s="142" t="s">
        <v>724</v>
      </c>
      <c r="F129" s="142" t="s">
        <v>812</v>
      </c>
      <c r="G129" s="142" t="s">
        <v>723</v>
      </c>
      <c r="H129" s="142" t="s">
        <v>745</v>
      </c>
      <c r="I129" s="143">
        <v>43110</v>
      </c>
      <c r="J129" s="142" t="s">
        <v>847</v>
      </c>
      <c r="K129" s="142" t="s">
        <v>65</v>
      </c>
      <c r="L129" s="142" t="s">
        <v>66</v>
      </c>
      <c r="M129" s="142">
        <v>1</v>
      </c>
      <c r="N129" s="142">
        <v>912.64</v>
      </c>
      <c r="O129" s="142">
        <v>912.64</v>
      </c>
      <c r="P129" s="132">
        <v>912.64</v>
      </c>
      <c r="Q129" s="122" t="e">
        <f>+VLOOKUP(CONCATENATE(B129,"00"),#REF!,3,FALSE)</f>
        <v>#REF!</v>
      </c>
      <c r="R129" s="122" t="str">
        <f>+IF(ISERROR(VLOOKUP(K129,'Ecarts de marge'!D:D,1,FALSE)),"PB CODE ARTICLE","")</f>
        <v/>
      </c>
    </row>
    <row r="130" spans="1:18" x14ac:dyDescent="0.2">
      <c r="A130" s="131" t="str">
        <f>+IF(I130&lt;='Ecarts de marge'!$G$1,"X","")</f>
        <v>X</v>
      </c>
      <c r="B130" s="122" t="str">
        <f t="shared" si="2"/>
        <v>A20082000125000</v>
      </c>
      <c r="C130" s="142" t="s">
        <v>741</v>
      </c>
      <c r="D130" s="142">
        <v>201601134</v>
      </c>
      <c r="E130" s="142" t="s">
        <v>749</v>
      </c>
      <c r="F130" s="142" t="s">
        <v>770</v>
      </c>
      <c r="G130" s="142" t="s">
        <v>723</v>
      </c>
      <c r="H130" s="142" t="s">
        <v>751</v>
      </c>
      <c r="I130" s="143">
        <v>43110</v>
      </c>
      <c r="J130" s="142" t="s">
        <v>847</v>
      </c>
      <c r="K130" s="142" t="s">
        <v>131</v>
      </c>
      <c r="L130" s="142" t="s">
        <v>810</v>
      </c>
      <c r="M130" s="142">
        <v>1</v>
      </c>
      <c r="N130" s="142">
        <v>1490</v>
      </c>
      <c r="O130" s="142">
        <v>1490</v>
      </c>
      <c r="P130" s="132">
        <v>1490</v>
      </c>
      <c r="Q130" s="122" t="e">
        <f>+VLOOKUP(CONCATENATE(B130,"00"),#REF!,3,FALSE)</f>
        <v>#REF!</v>
      </c>
      <c r="R130" s="122" t="str">
        <f>+IF(ISERROR(VLOOKUP(K130,'Ecarts de marge'!D:D,1,FALSE)),"PB CODE ARTICLE","")</f>
        <v/>
      </c>
    </row>
    <row r="131" spans="1:18" x14ac:dyDescent="0.2">
      <c r="A131" s="131" t="str">
        <f>+IF(I131&lt;='Ecarts de marge'!$G$1,"X","")</f>
        <v>X</v>
      </c>
      <c r="B131" s="122" t="str">
        <f t="shared" si="2"/>
        <v>A20082000125000</v>
      </c>
      <c r="C131" s="142" t="s">
        <v>741</v>
      </c>
      <c r="D131" s="142">
        <v>201601135</v>
      </c>
      <c r="E131" s="142" t="s">
        <v>749</v>
      </c>
      <c r="F131" s="142" t="s">
        <v>770</v>
      </c>
      <c r="G131" s="142" t="s">
        <v>723</v>
      </c>
      <c r="H131" s="142" t="s">
        <v>751</v>
      </c>
      <c r="I131" s="143">
        <v>43110</v>
      </c>
      <c r="J131" s="142" t="s">
        <v>847</v>
      </c>
      <c r="K131" s="142" t="s">
        <v>65</v>
      </c>
      <c r="L131" s="142" t="s">
        <v>66</v>
      </c>
      <c r="M131" s="142">
        <v>1</v>
      </c>
      <c r="N131" s="142">
        <v>5742.22</v>
      </c>
      <c r="O131" s="142">
        <v>5742.22</v>
      </c>
      <c r="P131" s="132">
        <v>5742.22</v>
      </c>
      <c r="Q131" s="122" t="e">
        <f>+VLOOKUP(CONCATENATE(B131,"00"),#REF!,3,FALSE)</f>
        <v>#REF!</v>
      </c>
      <c r="R131" s="122" t="str">
        <f>+IF(ISERROR(VLOOKUP(K131,'Ecarts de marge'!D:D,1,FALSE)),"PB CODE ARTICLE","")</f>
        <v/>
      </c>
    </row>
    <row r="132" spans="1:18" x14ac:dyDescent="0.2">
      <c r="A132" s="131" t="str">
        <f>+IF(I132&lt;='Ecarts de marge'!$G$1,"X","")</f>
        <v>X</v>
      </c>
      <c r="B132" s="122" t="str">
        <f t="shared" si="2"/>
        <v>A20082000239000</v>
      </c>
      <c r="C132" s="142" t="s">
        <v>741</v>
      </c>
      <c r="D132" s="142">
        <v>201601136</v>
      </c>
      <c r="E132" s="142" t="s">
        <v>749</v>
      </c>
      <c r="F132" s="142" t="s">
        <v>750</v>
      </c>
      <c r="G132" s="142" t="s">
        <v>723</v>
      </c>
      <c r="H132" s="142" t="s">
        <v>751</v>
      </c>
      <c r="I132" s="143">
        <v>43110</v>
      </c>
      <c r="J132" s="142" t="s">
        <v>847</v>
      </c>
      <c r="K132" s="142" t="s">
        <v>65</v>
      </c>
      <c r="L132" s="142" t="s">
        <v>66</v>
      </c>
      <c r="M132" s="142">
        <v>1</v>
      </c>
      <c r="N132" s="142">
        <v>1000</v>
      </c>
      <c r="O132" s="142">
        <v>1000</v>
      </c>
      <c r="P132" s="132">
        <v>1000</v>
      </c>
      <c r="Q132" s="122" t="e">
        <f>+VLOOKUP(CONCATENATE(B132,"00"),#REF!,3,FALSE)</f>
        <v>#REF!</v>
      </c>
      <c r="R132" s="122" t="str">
        <f>+IF(ISERROR(VLOOKUP(K132,'Ecarts de marge'!D:D,1,FALSE)),"PB CODE ARTICLE","")</f>
        <v/>
      </c>
    </row>
    <row r="133" spans="1:18" x14ac:dyDescent="0.2">
      <c r="A133" s="131" t="str">
        <f>+IF(I133&lt;='Ecarts de marge'!$G$1,"X","")</f>
        <v>X</v>
      </c>
      <c r="B133" s="122" t="str">
        <f t="shared" si="2"/>
        <v>A20082000129000</v>
      </c>
      <c r="C133" s="142" t="s">
        <v>741</v>
      </c>
      <c r="D133" s="142">
        <v>201601137</v>
      </c>
      <c r="E133" s="142" t="s">
        <v>749</v>
      </c>
      <c r="F133" s="142" t="s">
        <v>790</v>
      </c>
      <c r="G133" s="142" t="s">
        <v>723</v>
      </c>
      <c r="H133" s="142" t="s">
        <v>745</v>
      </c>
      <c r="I133" s="143">
        <v>43110</v>
      </c>
      <c r="J133" s="142" t="s">
        <v>977</v>
      </c>
      <c r="K133" s="142" t="s">
        <v>57</v>
      </c>
      <c r="L133" s="142" t="s">
        <v>58</v>
      </c>
      <c r="M133" s="142">
        <v>1</v>
      </c>
      <c r="N133" s="142">
        <v>705.02</v>
      </c>
      <c r="O133" s="142">
        <v>705.02</v>
      </c>
      <c r="P133" s="132">
        <v>705.02</v>
      </c>
      <c r="Q133" s="122" t="e">
        <f>+VLOOKUP(CONCATENATE(B133,"00"),#REF!,3,FALSE)</f>
        <v>#REF!</v>
      </c>
      <c r="R133" s="122" t="str">
        <f>+IF(ISERROR(VLOOKUP(K133,'Ecarts de marge'!D:D,1,FALSE)),"PB CODE ARTICLE","")</f>
        <v>PB CODE ARTICLE</v>
      </c>
    </row>
    <row r="134" spans="1:18" x14ac:dyDescent="0.2">
      <c r="A134" s="131" t="str">
        <f>+IF(I134&lt;='Ecarts de marge'!$G$1,"X","")</f>
        <v>X</v>
      </c>
      <c r="B134" s="122" t="str">
        <f t="shared" si="2"/>
        <v>A20082000129000</v>
      </c>
      <c r="C134" s="142" t="s">
        <v>741</v>
      </c>
      <c r="D134" s="142">
        <v>201601138</v>
      </c>
      <c r="E134" s="142" t="s">
        <v>749</v>
      </c>
      <c r="F134" s="142" t="s">
        <v>790</v>
      </c>
      <c r="G134" s="142" t="s">
        <v>723</v>
      </c>
      <c r="H134" s="142" t="s">
        <v>745</v>
      </c>
      <c r="I134" s="143">
        <v>43110</v>
      </c>
      <c r="J134" s="142" t="s">
        <v>977</v>
      </c>
      <c r="K134" s="142" t="s">
        <v>57</v>
      </c>
      <c r="L134" s="142" t="s">
        <v>58</v>
      </c>
      <c r="M134" s="142">
        <v>1</v>
      </c>
      <c r="N134" s="142">
        <v>2713.18</v>
      </c>
      <c r="O134" s="142">
        <v>2713.18</v>
      </c>
      <c r="P134" s="132">
        <v>2713.18</v>
      </c>
      <c r="Q134" s="122" t="e">
        <f>+VLOOKUP(CONCATENATE(B134,"00"),#REF!,3,FALSE)</f>
        <v>#REF!</v>
      </c>
      <c r="R134" s="122" t="str">
        <f>+IF(ISERROR(VLOOKUP(K134,'Ecarts de marge'!D:D,1,FALSE)),"PB CODE ARTICLE","")</f>
        <v>PB CODE ARTICLE</v>
      </c>
    </row>
    <row r="135" spans="1:18" x14ac:dyDescent="0.2">
      <c r="A135" s="131" t="str">
        <f>+IF(I135&lt;='Ecarts de marge'!$G$1,"X","")</f>
        <v>X</v>
      </c>
      <c r="B135" s="122" t="str">
        <f t="shared" si="2"/>
        <v>A20072000046000</v>
      </c>
      <c r="C135" s="142" t="s">
        <v>741</v>
      </c>
      <c r="D135" s="142">
        <v>201601139</v>
      </c>
      <c r="E135" s="142" t="s">
        <v>753</v>
      </c>
      <c r="F135" s="142" t="s">
        <v>728</v>
      </c>
      <c r="G135" s="142" t="s">
        <v>723</v>
      </c>
      <c r="H135" s="142" t="s">
        <v>745</v>
      </c>
      <c r="I135" s="143">
        <v>43110</v>
      </c>
      <c r="J135" s="142" t="s">
        <v>768</v>
      </c>
      <c r="K135" s="142" t="s">
        <v>57</v>
      </c>
      <c r="L135" s="142" t="s">
        <v>58</v>
      </c>
      <c r="M135" s="142">
        <v>1</v>
      </c>
      <c r="N135" s="142">
        <v>443.06</v>
      </c>
      <c r="O135" s="142">
        <v>443.06</v>
      </c>
      <c r="P135" s="132">
        <v>443.06</v>
      </c>
      <c r="Q135" s="122" t="e">
        <f>+VLOOKUP(CONCATENATE(B135,"00"),#REF!,3,FALSE)</f>
        <v>#REF!</v>
      </c>
      <c r="R135" s="122" t="str">
        <f>+IF(ISERROR(VLOOKUP(K135,'Ecarts de marge'!D:D,1,FALSE)),"PB CODE ARTICLE","")</f>
        <v>PB CODE ARTICLE</v>
      </c>
    </row>
    <row r="136" spans="1:18" x14ac:dyDescent="0.2">
      <c r="A136" s="131" t="str">
        <f>+IF(I136&lt;='Ecarts de marge'!$G$1,"X","")</f>
        <v>X</v>
      </c>
      <c r="B136" s="122" t="str">
        <f t="shared" si="2"/>
        <v>A20092000281000</v>
      </c>
      <c r="C136" s="142" t="s">
        <v>741</v>
      </c>
      <c r="D136" s="142">
        <v>201601140</v>
      </c>
      <c r="E136" s="142" t="s">
        <v>724</v>
      </c>
      <c r="F136" s="142" t="s">
        <v>769</v>
      </c>
      <c r="G136" s="142" t="s">
        <v>723</v>
      </c>
      <c r="H136" s="142" t="s">
        <v>745</v>
      </c>
      <c r="I136" s="143">
        <v>43110</v>
      </c>
      <c r="J136" s="142" t="s">
        <v>978</v>
      </c>
      <c r="K136" s="142" t="s">
        <v>57</v>
      </c>
      <c r="L136" s="142" t="s">
        <v>58</v>
      </c>
      <c r="M136" s="142">
        <v>1</v>
      </c>
      <c r="N136" s="142">
        <v>10042.42</v>
      </c>
      <c r="O136" s="142">
        <v>10042.42</v>
      </c>
      <c r="P136" s="132">
        <v>10042.42</v>
      </c>
      <c r="Q136" s="122" t="e">
        <f>+VLOOKUP(CONCATENATE(B136,"00"),#REF!,3,FALSE)</f>
        <v>#REF!</v>
      </c>
      <c r="R136" s="122" t="str">
        <f>+IF(ISERROR(VLOOKUP(K136,'Ecarts de marge'!D:D,1,FALSE)),"PB CODE ARTICLE","")</f>
        <v>PB CODE ARTICLE</v>
      </c>
    </row>
    <row r="137" spans="1:18" x14ac:dyDescent="0.2">
      <c r="A137" s="131" t="str">
        <f>+IF(I137&lt;='Ecarts de marge'!$G$1,"X","")</f>
        <v>X</v>
      </c>
      <c r="B137" s="122" t="str">
        <f t="shared" si="2"/>
        <v>A20082000253000</v>
      </c>
      <c r="C137" s="142" t="s">
        <v>741</v>
      </c>
      <c r="D137" s="142">
        <v>201601141</v>
      </c>
      <c r="E137" s="142" t="s">
        <v>749</v>
      </c>
      <c r="F137" s="142" t="s">
        <v>821</v>
      </c>
      <c r="G137" s="142" t="s">
        <v>723</v>
      </c>
      <c r="H137" s="142" t="s">
        <v>745</v>
      </c>
      <c r="I137" s="143">
        <v>43110</v>
      </c>
      <c r="J137" s="142" t="s">
        <v>979</v>
      </c>
      <c r="K137" s="142" t="s">
        <v>57</v>
      </c>
      <c r="L137" s="142" t="s">
        <v>58</v>
      </c>
      <c r="M137" s="142">
        <v>1</v>
      </c>
      <c r="N137" s="142">
        <v>20468.599999999999</v>
      </c>
      <c r="O137" s="142">
        <v>20468.599999999999</v>
      </c>
      <c r="P137" s="132">
        <v>20468.599999999999</v>
      </c>
      <c r="Q137" s="122" t="e">
        <f>+VLOOKUP(CONCATENATE(B137,"00"),#REF!,3,FALSE)</f>
        <v>#REF!</v>
      </c>
      <c r="R137" s="122" t="str">
        <f>+IF(ISERROR(VLOOKUP(K137,'Ecarts de marge'!D:D,1,FALSE)),"PB CODE ARTICLE","")</f>
        <v>PB CODE ARTICLE</v>
      </c>
    </row>
    <row r="138" spans="1:18" x14ac:dyDescent="0.2">
      <c r="A138" s="131" t="str">
        <f>+IF(I138&lt;='Ecarts de marge'!$G$1,"X","")</f>
        <v>X</v>
      </c>
      <c r="B138" s="122" t="str">
        <f t="shared" si="2"/>
        <v>A20082000239000</v>
      </c>
      <c r="C138" s="142" t="s">
        <v>741</v>
      </c>
      <c r="D138" s="142">
        <v>201601142</v>
      </c>
      <c r="E138" s="142" t="s">
        <v>749</v>
      </c>
      <c r="F138" s="142" t="s">
        <v>750</v>
      </c>
      <c r="G138" s="142" t="s">
        <v>723</v>
      </c>
      <c r="H138" s="142" t="s">
        <v>751</v>
      </c>
      <c r="I138" s="143">
        <v>43110</v>
      </c>
      <c r="J138" s="142" t="s">
        <v>873</v>
      </c>
      <c r="K138" s="142" t="s">
        <v>956</v>
      </c>
      <c r="L138" s="142" t="s">
        <v>970</v>
      </c>
      <c r="M138" s="142">
        <v>1</v>
      </c>
      <c r="N138" s="142">
        <v>310.70699999999999</v>
      </c>
      <c r="O138" s="142">
        <v>310.70699999999999</v>
      </c>
      <c r="P138" s="132">
        <v>310.70699999999999</v>
      </c>
      <c r="Q138" s="122" t="e">
        <f>+VLOOKUP(CONCATENATE(B138,"00"),#REF!,3,FALSE)</f>
        <v>#REF!</v>
      </c>
      <c r="R138" s="122" t="str">
        <f>+IF(ISERROR(VLOOKUP(K138,'Ecarts de marge'!D:D,1,FALSE)),"PB CODE ARTICLE","")</f>
        <v/>
      </c>
    </row>
    <row r="139" spans="1:18" x14ac:dyDescent="0.2">
      <c r="A139" s="131" t="str">
        <f>+IF(I139&lt;='Ecarts de marge'!$G$1,"X","")</f>
        <v>X</v>
      </c>
      <c r="B139" s="122" t="str">
        <f t="shared" si="2"/>
        <v>A20082000239000</v>
      </c>
      <c r="C139" s="142" t="s">
        <v>741</v>
      </c>
      <c r="D139" s="142">
        <v>201601142</v>
      </c>
      <c r="E139" s="142" t="s">
        <v>749</v>
      </c>
      <c r="F139" s="142" t="s">
        <v>750</v>
      </c>
      <c r="G139" s="142" t="s">
        <v>723</v>
      </c>
      <c r="H139" s="142" t="s">
        <v>751</v>
      </c>
      <c r="I139" s="143">
        <v>43110</v>
      </c>
      <c r="J139" s="142" t="s">
        <v>873</v>
      </c>
      <c r="K139" s="142" t="s">
        <v>956</v>
      </c>
      <c r="L139" s="142" t="s">
        <v>971</v>
      </c>
      <c r="M139" s="142">
        <v>1</v>
      </c>
      <c r="N139" s="142">
        <v>1461.1279999999999</v>
      </c>
      <c r="O139" s="142">
        <v>1461.1279999999999</v>
      </c>
      <c r="P139" s="132">
        <v>1461.1279999999999</v>
      </c>
      <c r="Q139" s="122" t="e">
        <f>+VLOOKUP(CONCATENATE(B139,"00"),#REF!,3,FALSE)</f>
        <v>#REF!</v>
      </c>
      <c r="R139" s="122" t="str">
        <f>+IF(ISERROR(VLOOKUP(K139,'Ecarts de marge'!D:D,1,FALSE)),"PB CODE ARTICLE","")</f>
        <v/>
      </c>
    </row>
    <row r="140" spans="1:18" x14ac:dyDescent="0.2">
      <c r="A140" s="131" t="str">
        <f>+IF(I140&lt;='Ecarts de marge'!$G$1,"X","")</f>
        <v>X</v>
      </c>
      <c r="B140" s="122" t="str">
        <f t="shared" si="2"/>
        <v>A20082000239000</v>
      </c>
      <c r="C140" s="142" t="s">
        <v>741</v>
      </c>
      <c r="D140" s="142">
        <v>201601142</v>
      </c>
      <c r="E140" s="142" t="s">
        <v>749</v>
      </c>
      <c r="F140" s="142" t="s">
        <v>750</v>
      </c>
      <c r="G140" s="142" t="s">
        <v>723</v>
      </c>
      <c r="H140" s="142" t="s">
        <v>751</v>
      </c>
      <c r="I140" s="143">
        <v>43110</v>
      </c>
      <c r="J140" s="142" t="s">
        <v>873</v>
      </c>
      <c r="K140" s="142" t="s">
        <v>956</v>
      </c>
      <c r="L140" s="142" t="s">
        <v>972</v>
      </c>
      <c r="M140" s="142">
        <v>2</v>
      </c>
      <c r="N140" s="142">
        <v>45.6</v>
      </c>
      <c r="O140" s="142">
        <v>91.2</v>
      </c>
      <c r="P140" s="132">
        <v>91.2</v>
      </c>
      <c r="Q140" s="122" t="e">
        <f>+VLOOKUP(CONCATENATE(B140,"00"),#REF!,3,FALSE)</f>
        <v>#REF!</v>
      </c>
      <c r="R140" s="122" t="str">
        <f>+IF(ISERROR(VLOOKUP(K140,'Ecarts de marge'!D:D,1,FALSE)),"PB CODE ARTICLE","")</f>
        <v/>
      </c>
    </row>
    <row r="141" spans="1:18" x14ac:dyDescent="0.2">
      <c r="A141" s="131" t="str">
        <f>+IF(I141&lt;='Ecarts de marge'!$G$1,"X","")</f>
        <v>X</v>
      </c>
      <c r="B141" s="122" t="str">
        <f t="shared" si="2"/>
        <v>A20082000239000</v>
      </c>
      <c r="C141" s="142" t="s">
        <v>741</v>
      </c>
      <c r="D141" s="142">
        <v>201601142</v>
      </c>
      <c r="E141" s="142" t="s">
        <v>749</v>
      </c>
      <c r="F141" s="142" t="s">
        <v>750</v>
      </c>
      <c r="G141" s="142" t="s">
        <v>723</v>
      </c>
      <c r="H141" s="142" t="s">
        <v>751</v>
      </c>
      <c r="I141" s="143">
        <v>43110</v>
      </c>
      <c r="J141" s="142" t="s">
        <v>873</v>
      </c>
      <c r="K141" s="142" t="s">
        <v>956</v>
      </c>
      <c r="L141" s="142" t="s">
        <v>811</v>
      </c>
      <c r="M141" s="142">
        <v>1</v>
      </c>
      <c r="N141" s="142">
        <v>38</v>
      </c>
      <c r="O141" s="142">
        <v>38</v>
      </c>
      <c r="P141" s="132">
        <v>38</v>
      </c>
      <c r="Q141" s="122" t="e">
        <f>+VLOOKUP(CONCATENATE(B141,"00"),#REF!,3,FALSE)</f>
        <v>#REF!</v>
      </c>
      <c r="R141" s="122" t="str">
        <f>+IF(ISERROR(VLOOKUP(K141,'Ecarts de marge'!D:D,1,FALSE)),"PB CODE ARTICLE","")</f>
        <v/>
      </c>
    </row>
    <row r="142" spans="1:18" x14ac:dyDescent="0.2">
      <c r="A142" s="131" t="str">
        <f>+IF(I142&lt;='Ecarts de marge'!$G$1,"X","")</f>
        <v>X</v>
      </c>
      <c r="B142" s="122" t="str">
        <f t="shared" si="2"/>
        <v>A20082000239000</v>
      </c>
      <c r="C142" s="142" t="s">
        <v>721</v>
      </c>
      <c r="D142" s="142">
        <v>201800000</v>
      </c>
      <c r="E142" s="142" t="s">
        <v>749</v>
      </c>
      <c r="F142" s="142" t="s">
        <v>750</v>
      </c>
      <c r="G142" s="142" t="s">
        <v>723</v>
      </c>
      <c r="H142" s="142" t="s">
        <v>751</v>
      </c>
      <c r="I142" s="143">
        <v>43115</v>
      </c>
      <c r="J142" s="142" t="s">
        <v>789</v>
      </c>
      <c r="K142" s="142" t="s">
        <v>140</v>
      </c>
      <c r="L142" s="142" t="s">
        <v>998</v>
      </c>
      <c r="M142" s="142">
        <v>1</v>
      </c>
      <c r="N142" s="142">
        <v>0</v>
      </c>
      <c r="O142" s="142">
        <v>0</v>
      </c>
      <c r="P142" s="132">
        <v>49411.79</v>
      </c>
      <c r="Q142" s="122" t="e">
        <f>+VLOOKUP(CONCATENATE(B142,"00"),#REF!,3,FALSE)</f>
        <v>#REF!</v>
      </c>
      <c r="R142" s="122" t="str">
        <f>+IF(ISERROR(VLOOKUP(K142,'Ecarts de marge'!D:D,1,FALSE)),"PB CODE ARTICLE","")</f>
        <v/>
      </c>
    </row>
    <row r="143" spans="1:18" x14ac:dyDescent="0.2">
      <c r="A143" s="131" t="str">
        <f>+IF(I143&lt;='Ecarts de marge'!$G$1,"X","")</f>
        <v>X</v>
      </c>
      <c r="B143" s="122" t="str">
        <f t="shared" si="2"/>
        <v>A20082000125000</v>
      </c>
      <c r="C143" s="142" t="s">
        <v>721</v>
      </c>
      <c r="D143" s="142">
        <v>201800001</v>
      </c>
      <c r="E143" s="142" t="s">
        <v>749</v>
      </c>
      <c r="F143" s="142" t="s">
        <v>770</v>
      </c>
      <c r="G143" s="142" t="s">
        <v>723</v>
      </c>
      <c r="H143" s="142" t="s">
        <v>751</v>
      </c>
      <c r="I143" s="143">
        <v>43115</v>
      </c>
      <c r="J143" s="142" t="s">
        <v>789</v>
      </c>
      <c r="K143" s="142" t="s">
        <v>140</v>
      </c>
      <c r="L143" s="142" t="s">
        <v>999</v>
      </c>
      <c r="M143" s="142">
        <v>1</v>
      </c>
      <c r="N143" s="142">
        <v>0</v>
      </c>
      <c r="O143" s="142">
        <v>0</v>
      </c>
      <c r="P143" s="132">
        <v>106905.65</v>
      </c>
      <c r="Q143" s="122" t="e">
        <f>+VLOOKUP(CONCATENATE(B143,"00"),#REF!,3,FALSE)</f>
        <v>#REF!</v>
      </c>
      <c r="R143" s="122" t="str">
        <f>+IF(ISERROR(VLOOKUP(K143,'Ecarts de marge'!D:D,1,FALSE)),"PB CODE ARTICLE","")</f>
        <v/>
      </c>
    </row>
    <row r="144" spans="1:18" x14ac:dyDescent="0.2">
      <c r="A144" s="131" t="str">
        <f>+IF(I144&lt;='Ecarts de marge'!$G$1,"X","")</f>
        <v>X</v>
      </c>
      <c r="B144" s="122" t="str">
        <f t="shared" si="2"/>
        <v>A20082000125000</v>
      </c>
      <c r="C144" s="142" t="s">
        <v>721</v>
      </c>
      <c r="D144" s="142">
        <v>201800001</v>
      </c>
      <c r="E144" s="142" t="s">
        <v>749</v>
      </c>
      <c r="F144" s="142" t="s">
        <v>770</v>
      </c>
      <c r="G144" s="142" t="s">
        <v>723</v>
      </c>
      <c r="H144" s="142" t="s">
        <v>751</v>
      </c>
      <c r="I144" s="143">
        <v>43115</v>
      </c>
      <c r="J144" s="142" t="s">
        <v>789</v>
      </c>
      <c r="K144" s="142" t="s">
        <v>140</v>
      </c>
      <c r="L144" s="142" t="s">
        <v>999</v>
      </c>
      <c r="M144" s="142">
        <v>1</v>
      </c>
      <c r="N144" s="142">
        <v>0</v>
      </c>
      <c r="O144" s="142">
        <v>0</v>
      </c>
      <c r="P144" s="132">
        <v>106905.65</v>
      </c>
      <c r="Q144" s="122" t="e">
        <f>+VLOOKUP(CONCATENATE(B144,"00"),#REF!,3,FALSE)</f>
        <v>#REF!</v>
      </c>
      <c r="R144" s="122" t="str">
        <f>+IF(ISERROR(VLOOKUP(K144,'Ecarts de marge'!D:D,1,FALSE)),"PB CODE ARTICLE","")</f>
        <v/>
      </c>
    </row>
    <row r="145" spans="1:18" x14ac:dyDescent="0.2">
      <c r="A145" s="131" t="str">
        <f>+IF(I145&lt;='Ecarts de marge'!$G$1,"X","")</f>
        <v>X</v>
      </c>
      <c r="B145" s="122" t="str">
        <f t="shared" si="2"/>
        <v>A20082000125000</v>
      </c>
      <c r="C145" s="142" t="s">
        <v>721</v>
      </c>
      <c r="D145" s="142">
        <v>201800001</v>
      </c>
      <c r="E145" s="142" t="s">
        <v>749</v>
      </c>
      <c r="F145" s="142" t="s">
        <v>770</v>
      </c>
      <c r="G145" s="142" t="s">
        <v>723</v>
      </c>
      <c r="H145" s="142" t="s">
        <v>751</v>
      </c>
      <c r="I145" s="143">
        <v>43115</v>
      </c>
      <c r="J145" s="142" t="s">
        <v>789</v>
      </c>
      <c r="K145" s="142" t="s">
        <v>140</v>
      </c>
      <c r="L145" s="142" t="s">
        <v>999</v>
      </c>
      <c r="M145" s="142">
        <v>1</v>
      </c>
      <c r="N145" s="142">
        <v>0</v>
      </c>
      <c r="O145" s="142">
        <v>0</v>
      </c>
      <c r="P145" s="132">
        <v>106905.65</v>
      </c>
      <c r="Q145" s="122" t="e">
        <f>+VLOOKUP(CONCATENATE(B145,"00"),#REF!,3,FALSE)</f>
        <v>#REF!</v>
      </c>
      <c r="R145" s="122" t="str">
        <f>+IF(ISERROR(VLOOKUP(K145,'Ecarts de marge'!D:D,1,FALSE)),"PB CODE ARTICLE","")</f>
        <v/>
      </c>
    </row>
    <row r="146" spans="1:18" x14ac:dyDescent="0.2">
      <c r="A146" s="131" t="str">
        <f>+IF(I146&lt;='Ecarts de marge'!$G$1,"X","")</f>
        <v>X</v>
      </c>
      <c r="B146" s="122" t="str">
        <f t="shared" si="2"/>
        <v>A20082000125000</v>
      </c>
      <c r="C146" s="142" t="s">
        <v>721</v>
      </c>
      <c r="D146" s="142">
        <v>201800001</v>
      </c>
      <c r="E146" s="142" t="s">
        <v>749</v>
      </c>
      <c r="F146" s="142" t="s">
        <v>770</v>
      </c>
      <c r="G146" s="142" t="s">
        <v>723</v>
      </c>
      <c r="H146" s="142" t="s">
        <v>751</v>
      </c>
      <c r="I146" s="143">
        <v>43115</v>
      </c>
      <c r="J146" s="142" t="s">
        <v>789</v>
      </c>
      <c r="K146" s="142" t="s">
        <v>140</v>
      </c>
      <c r="L146" s="142" t="s">
        <v>999</v>
      </c>
      <c r="M146" s="142">
        <v>1</v>
      </c>
      <c r="N146" s="142">
        <v>0</v>
      </c>
      <c r="O146" s="142">
        <v>0</v>
      </c>
      <c r="P146" s="132">
        <v>106905.65</v>
      </c>
      <c r="Q146" s="122" t="e">
        <f>+VLOOKUP(CONCATENATE(B146,"00"),#REF!,3,FALSE)</f>
        <v>#REF!</v>
      </c>
      <c r="R146" s="122" t="str">
        <f>+IF(ISERROR(VLOOKUP(K146,'Ecarts de marge'!D:D,1,FALSE)),"PB CODE ARTICLE","")</f>
        <v/>
      </c>
    </row>
    <row r="147" spans="1:18" x14ac:dyDescent="0.2">
      <c r="A147" s="131" t="str">
        <f>+IF(I147&lt;='Ecarts de marge'!$G$1,"X","")</f>
        <v>X</v>
      </c>
      <c r="B147" s="122" t="str">
        <f t="shared" si="2"/>
        <v>A</v>
      </c>
      <c r="C147" s="142" t="s">
        <v>730</v>
      </c>
      <c r="D147" s="142">
        <v>201800030</v>
      </c>
      <c r="E147" s="142" t="s">
        <v>731</v>
      </c>
      <c r="F147" s="142" t="s">
        <v>731</v>
      </c>
      <c r="G147" s="142" t="s">
        <v>731</v>
      </c>
      <c r="H147" s="142" t="s">
        <v>751</v>
      </c>
      <c r="I147" s="143">
        <v>43115</v>
      </c>
      <c r="J147" s="142" t="s">
        <v>752</v>
      </c>
      <c r="K147" s="142" t="s">
        <v>148</v>
      </c>
      <c r="L147" s="142" t="s">
        <v>1000</v>
      </c>
      <c r="M147" s="142">
        <v>1</v>
      </c>
      <c r="N147" s="142">
        <v>28.26</v>
      </c>
      <c r="O147" s="142">
        <v>28.26</v>
      </c>
      <c r="P147" s="132">
        <v>337.01</v>
      </c>
      <c r="Q147" s="122" t="e">
        <f>+VLOOKUP(CONCATENATE(B147,"00"),#REF!,3,FALSE)</f>
        <v>#REF!</v>
      </c>
      <c r="R147" s="122" t="str">
        <f>+IF(ISERROR(VLOOKUP(K147,'Ecarts de marge'!D:D,1,FALSE)),"PB CODE ARTICLE","")</f>
        <v/>
      </c>
    </row>
    <row r="148" spans="1:18" x14ac:dyDescent="0.2">
      <c r="A148" s="131" t="str">
        <f>+IF(I148&lt;='Ecarts de marge'!$G$1,"X","")</f>
        <v>X</v>
      </c>
      <c r="B148" s="122" t="str">
        <f t="shared" si="2"/>
        <v>A</v>
      </c>
      <c r="C148" s="142" t="s">
        <v>730</v>
      </c>
      <c r="D148" s="142">
        <v>201800030</v>
      </c>
      <c r="E148" s="142" t="s">
        <v>731</v>
      </c>
      <c r="F148" s="142" t="s">
        <v>731</v>
      </c>
      <c r="G148" s="142" t="s">
        <v>731</v>
      </c>
      <c r="H148" s="142" t="s">
        <v>751</v>
      </c>
      <c r="I148" s="143">
        <v>43115</v>
      </c>
      <c r="J148" s="142" t="s">
        <v>752</v>
      </c>
      <c r="K148" s="142" t="s">
        <v>148</v>
      </c>
      <c r="L148" s="142" t="s">
        <v>1001</v>
      </c>
      <c r="M148" s="142">
        <v>1</v>
      </c>
      <c r="N148" s="142">
        <v>28.26</v>
      </c>
      <c r="O148" s="142">
        <v>28.26</v>
      </c>
      <c r="P148" s="132">
        <v>36.340000000000003</v>
      </c>
      <c r="Q148" s="122" t="e">
        <f>+VLOOKUP(CONCATENATE(B148,"00"),#REF!,3,FALSE)</f>
        <v>#REF!</v>
      </c>
      <c r="R148" s="122" t="str">
        <f>+IF(ISERROR(VLOOKUP(K148,'Ecarts de marge'!D:D,1,FALSE)),"PB CODE ARTICLE","")</f>
        <v/>
      </c>
    </row>
    <row r="149" spans="1:18" x14ac:dyDescent="0.2">
      <c r="A149" s="131" t="str">
        <f>+IF(I149&lt;='Ecarts de marge'!$G$1,"X","")</f>
        <v>X</v>
      </c>
      <c r="B149" s="122" t="str">
        <f t="shared" si="2"/>
        <v>A20082000125000</v>
      </c>
      <c r="C149" s="142" t="s">
        <v>730</v>
      </c>
      <c r="D149" s="142">
        <v>201800031</v>
      </c>
      <c r="E149" s="142" t="s">
        <v>749</v>
      </c>
      <c r="F149" s="142" t="s">
        <v>770</v>
      </c>
      <c r="G149" s="142" t="s">
        <v>723</v>
      </c>
      <c r="H149" s="142" t="s">
        <v>751</v>
      </c>
      <c r="I149" s="143">
        <v>43115</v>
      </c>
      <c r="J149" s="142" t="s">
        <v>752</v>
      </c>
      <c r="K149" s="142" t="s">
        <v>148</v>
      </c>
      <c r="L149" s="142" t="s">
        <v>1002</v>
      </c>
      <c r="M149" s="142">
        <v>1</v>
      </c>
      <c r="N149" s="142">
        <v>36.340000000000003</v>
      </c>
      <c r="O149" s="142">
        <v>36.340000000000003</v>
      </c>
      <c r="P149" s="132">
        <v>35.89</v>
      </c>
      <c r="Q149" s="122" t="e">
        <f>+VLOOKUP(CONCATENATE(B149,"00"),#REF!,3,FALSE)</f>
        <v>#REF!</v>
      </c>
      <c r="R149" s="122" t="str">
        <f>+IF(ISERROR(VLOOKUP(K149,'Ecarts de marge'!D:D,1,FALSE)),"PB CODE ARTICLE","")</f>
        <v/>
      </c>
    </row>
    <row r="150" spans="1:18" x14ac:dyDescent="0.2">
      <c r="A150" s="131" t="str">
        <f>+IF(I150&lt;='Ecarts de marge'!$G$1,"X","")</f>
        <v>X</v>
      </c>
      <c r="B150" s="122" t="str">
        <f t="shared" si="2"/>
        <v>A20082000125000</v>
      </c>
      <c r="C150" s="142" t="s">
        <v>730</v>
      </c>
      <c r="D150" s="142">
        <v>201800031</v>
      </c>
      <c r="E150" s="142" t="s">
        <v>749</v>
      </c>
      <c r="F150" s="142" t="s">
        <v>770</v>
      </c>
      <c r="G150" s="142" t="s">
        <v>723</v>
      </c>
      <c r="H150" s="142" t="s">
        <v>751</v>
      </c>
      <c r="I150" s="143">
        <v>43115</v>
      </c>
      <c r="J150" s="142" t="s">
        <v>752</v>
      </c>
      <c r="K150" s="142" t="s">
        <v>148</v>
      </c>
      <c r="L150" s="142" t="s">
        <v>1003</v>
      </c>
      <c r="M150" s="142">
        <v>5</v>
      </c>
      <c r="N150" s="142">
        <v>36.340000000000003</v>
      </c>
      <c r="O150" s="142">
        <v>181.7</v>
      </c>
      <c r="P150" s="132">
        <v>75</v>
      </c>
      <c r="Q150" s="122" t="e">
        <f>+VLOOKUP(CONCATENATE(B150,"00"),#REF!,3,FALSE)</f>
        <v>#REF!</v>
      </c>
      <c r="R150" s="122" t="str">
        <f>+IF(ISERROR(VLOOKUP(K150,'Ecarts de marge'!D:D,1,FALSE)),"PB CODE ARTICLE","")</f>
        <v/>
      </c>
    </row>
    <row r="151" spans="1:18" x14ac:dyDescent="0.2">
      <c r="A151" s="131" t="str">
        <f>+IF(I151&lt;='Ecarts de marge'!$G$1,"X","")</f>
        <v>X</v>
      </c>
      <c r="B151" s="122" t="str">
        <f t="shared" si="2"/>
        <v>A20082000125000</v>
      </c>
      <c r="C151" s="142" t="s">
        <v>730</v>
      </c>
      <c r="D151" s="142">
        <v>201800031</v>
      </c>
      <c r="E151" s="142" t="s">
        <v>749</v>
      </c>
      <c r="F151" s="142" t="s">
        <v>770</v>
      </c>
      <c r="G151" s="142" t="s">
        <v>723</v>
      </c>
      <c r="H151" s="142" t="s">
        <v>751</v>
      </c>
      <c r="I151" s="143">
        <v>43115</v>
      </c>
      <c r="J151" s="142" t="s">
        <v>752</v>
      </c>
      <c r="K151" s="142" t="s">
        <v>148</v>
      </c>
      <c r="L151" s="142" t="s">
        <v>1004</v>
      </c>
      <c r="M151" s="142">
        <v>2</v>
      </c>
      <c r="N151" s="142">
        <v>36.340000000000003</v>
      </c>
      <c r="O151" s="142">
        <v>72.680000000000007</v>
      </c>
      <c r="P151" s="132">
        <v>103.6</v>
      </c>
      <c r="Q151" s="122" t="e">
        <f>+VLOOKUP(CONCATENATE(B151,"00"),#REF!,3,FALSE)</f>
        <v>#REF!</v>
      </c>
      <c r="R151" s="122" t="str">
        <f>+IF(ISERROR(VLOOKUP(K151,'Ecarts de marge'!D:D,1,FALSE)),"PB CODE ARTICLE","")</f>
        <v/>
      </c>
    </row>
    <row r="152" spans="1:18" x14ac:dyDescent="0.2">
      <c r="A152" s="131" t="str">
        <f>+IF(I152&lt;='Ecarts de marge'!$G$1,"X","")</f>
        <v>X</v>
      </c>
      <c r="B152" s="122" t="str">
        <f t="shared" si="2"/>
        <v>A20082000125000</v>
      </c>
      <c r="C152" s="142" t="s">
        <v>730</v>
      </c>
      <c r="D152" s="142">
        <v>201800032</v>
      </c>
      <c r="E152" s="142" t="s">
        <v>749</v>
      </c>
      <c r="F152" s="142" t="s">
        <v>770</v>
      </c>
      <c r="G152" s="142" t="s">
        <v>723</v>
      </c>
      <c r="H152" s="142" t="s">
        <v>751</v>
      </c>
      <c r="I152" s="143">
        <v>43115</v>
      </c>
      <c r="J152" s="142" t="s">
        <v>752</v>
      </c>
      <c r="K152" s="142" t="s">
        <v>148</v>
      </c>
      <c r="L152" s="142" t="s">
        <v>1002</v>
      </c>
      <c r="M152" s="142">
        <v>1</v>
      </c>
      <c r="N152" s="142">
        <v>51.8</v>
      </c>
      <c r="O152" s="142">
        <v>51.8</v>
      </c>
      <c r="P152" s="132">
        <v>35.89</v>
      </c>
      <c r="Q152" s="122" t="e">
        <f>+VLOOKUP(CONCATENATE(B152,"00"),#REF!,3,FALSE)</f>
        <v>#REF!</v>
      </c>
      <c r="R152" s="122" t="str">
        <f>+IF(ISERROR(VLOOKUP(K152,'Ecarts de marge'!D:D,1,FALSE)),"PB CODE ARTICLE","")</f>
        <v/>
      </c>
    </row>
    <row r="153" spans="1:18" x14ac:dyDescent="0.2">
      <c r="A153" s="131" t="str">
        <f>+IF(I153&lt;='Ecarts de marge'!$G$1,"X","")</f>
        <v>X</v>
      </c>
      <c r="B153" s="122" t="str">
        <f t="shared" si="2"/>
        <v>A20082000125000</v>
      </c>
      <c r="C153" s="142" t="s">
        <v>730</v>
      </c>
      <c r="D153" s="142">
        <v>201800032</v>
      </c>
      <c r="E153" s="142" t="s">
        <v>749</v>
      </c>
      <c r="F153" s="142" t="s">
        <v>770</v>
      </c>
      <c r="G153" s="142" t="s">
        <v>723</v>
      </c>
      <c r="H153" s="142" t="s">
        <v>751</v>
      </c>
      <c r="I153" s="143">
        <v>43115</v>
      </c>
      <c r="J153" s="142" t="s">
        <v>752</v>
      </c>
      <c r="K153" s="142" t="s">
        <v>148</v>
      </c>
      <c r="L153" s="142" t="s">
        <v>1003</v>
      </c>
      <c r="M153" s="142">
        <v>5</v>
      </c>
      <c r="N153" s="142">
        <v>51.8</v>
      </c>
      <c r="O153" s="142">
        <v>259</v>
      </c>
      <c r="P153" s="132">
        <v>75</v>
      </c>
      <c r="Q153" s="122" t="e">
        <f>+VLOOKUP(CONCATENATE(B153,"00"),#REF!,3,FALSE)</f>
        <v>#REF!</v>
      </c>
      <c r="R153" s="122" t="str">
        <f>+IF(ISERROR(VLOOKUP(K153,'Ecarts de marge'!D:D,1,FALSE)),"PB CODE ARTICLE","")</f>
        <v/>
      </c>
    </row>
    <row r="154" spans="1:18" x14ac:dyDescent="0.2">
      <c r="A154" s="131" t="str">
        <f>+IF(I154&lt;='Ecarts de marge'!$G$1,"X","")</f>
        <v>X</v>
      </c>
      <c r="B154" s="122" t="str">
        <f t="shared" si="2"/>
        <v>A20082000125000</v>
      </c>
      <c r="C154" s="142" t="s">
        <v>730</v>
      </c>
      <c r="D154" s="142">
        <v>201800032</v>
      </c>
      <c r="E154" s="142" t="s">
        <v>749</v>
      </c>
      <c r="F154" s="142" t="s">
        <v>770</v>
      </c>
      <c r="G154" s="142" t="s">
        <v>723</v>
      </c>
      <c r="H154" s="142" t="s">
        <v>751</v>
      </c>
      <c r="I154" s="143">
        <v>43115</v>
      </c>
      <c r="J154" s="142" t="s">
        <v>752</v>
      </c>
      <c r="K154" s="142" t="s">
        <v>148</v>
      </c>
      <c r="L154" s="142" t="s">
        <v>1004</v>
      </c>
      <c r="M154" s="142">
        <v>2</v>
      </c>
      <c r="N154" s="142">
        <v>51.8</v>
      </c>
      <c r="O154" s="142">
        <v>103.6</v>
      </c>
      <c r="P154" s="132">
        <v>103.6</v>
      </c>
      <c r="Q154" s="122" t="e">
        <f>+VLOOKUP(CONCATENATE(B154,"00"),#REF!,3,FALSE)</f>
        <v>#REF!</v>
      </c>
      <c r="R154" s="122" t="str">
        <f>+IF(ISERROR(VLOOKUP(K154,'Ecarts de marge'!D:D,1,FALSE)),"PB CODE ARTICLE","")</f>
        <v/>
      </c>
    </row>
    <row r="155" spans="1:18" x14ac:dyDescent="0.2">
      <c r="A155" s="131" t="str">
        <f>+IF(I155&lt;='Ecarts de marge'!$G$1,"X","")</f>
        <v>X</v>
      </c>
      <c r="B155" s="122" t="str">
        <f t="shared" si="2"/>
        <v>A20072000061000</v>
      </c>
      <c r="C155" s="142" t="s">
        <v>730</v>
      </c>
      <c r="D155" s="142">
        <v>201800033</v>
      </c>
      <c r="E155" s="142" t="s">
        <v>753</v>
      </c>
      <c r="F155" s="142" t="s">
        <v>907</v>
      </c>
      <c r="G155" s="142" t="s">
        <v>723</v>
      </c>
      <c r="H155" s="142" t="s">
        <v>745</v>
      </c>
      <c r="I155" s="143">
        <v>43116</v>
      </c>
      <c r="J155" s="142" t="s">
        <v>983</v>
      </c>
      <c r="K155" s="142" t="s">
        <v>57</v>
      </c>
      <c r="L155" s="142" t="s">
        <v>58</v>
      </c>
      <c r="M155" s="142">
        <v>1</v>
      </c>
      <c r="N155" s="142">
        <v>20468.599999999999</v>
      </c>
      <c r="O155" s="142">
        <v>20468.599999999999</v>
      </c>
      <c r="P155" s="132">
        <v>2493.35</v>
      </c>
      <c r="Q155" s="122" t="e">
        <f>+VLOOKUP(CONCATENATE(B155,"00"),#REF!,3,FALSE)</f>
        <v>#REF!</v>
      </c>
      <c r="R155" s="122" t="str">
        <f>+IF(ISERROR(VLOOKUP(K155,'Ecarts de marge'!D:D,1,FALSE)),"PB CODE ARTICLE","")</f>
        <v>PB CODE ARTICLE</v>
      </c>
    </row>
    <row r="156" spans="1:18" x14ac:dyDescent="0.2">
      <c r="A156" s="131" t="str">
        <f>+IF(I156&lt;='Ecarts de marge'!$G$1,"X","")</f>
        <v>X</v>
      </c>
      <c r="B156" s="122" t="str">
        <f t="shared" si="2"/>
        <v>A</v>
      </c>
      <c r="C156" s="142" t="s">
        <v>730</v>
      </c>
      <c r="D156" s="142">
        <v>201800034</v>
      </c>
      <c r="E156" s="142" t="s">
        <v>731</v>
      </c>
      <c r="F156" s="142" t="s">
        <v>731</v>
      </c>
      <c r="G156" s="142" t="s">
        <v>731</v>
      </c>
      <c r="H156" s="142" t="s">
        <v>751</v>
      </c>
      <c r="I156" s="143">
        <v>43116</v>
      </c>
      <c r="J156" s="142" t="s">
        <v>831</v>
      </c>
      <c r="K156" s="142" t="s">
        <v>146</v>
      </c>
      <c r="L156" s="142" t="s">
        <v>985</v>
      </c>
      <c r="M156" s="142">
        <v>4</v>
      </c>
      <c r="N156" s="142">
        <v>82</v>
      </c>
      <c r="O156" s="142">
        <v>328</v>
      </c>
      <c r="P156" s="132">
        <v>24.32</v>
      </c>
      <c r="Q156" s="122" t="e">
        <f>+VLOOKUP(CONCATENATE(B156,"00"),#REF!,3,FALSE)</f>
        <v>#REF!</v>
      </c>
      <c r="R156" s="122" t="str">
        <f>+IF(ISERROR(VLOOKUP(K156,'Ecarts de marge'!D:D,1,FALSE)),"PB CODE ARTICLE","")</f>
        <v/>
      </c>
    </row>
    <row r="157" spans="1:18" x14ac:dyDescent="0.2">
      <c r="A157" s="131" t="str">
        <f>+IF(I157&lt;='Ecarts de marge'!$G$1,"X","")</f>
        <v>X</v>
      </c>
      <c r="B157" s="122" t="str">
        <f t="shared" si="2"/>
        <v>A</v>
      </c>
      <c r="C157" s="142" t="s">
        <v>730</v>
      </c>
      <c r="D157" s="142">
        <v>201800034</v>
      </c>
      <c r="E157" s="142" t="s">
        <v>731</v>
      </c>
      <c r="F157" s="142" t="s">
        <v>731</v>
      </c>
      <c r="G157" s="142" t="s">
        <v>731</v>
      </c>
      <c r="H157" s="142" t="s">
        <v>751</v>
      </c>
      <c r="I157" s="143">
        <v>43116</v>
      </c>
      <c r="J157" s="142" t="s">
        <v>831</v>
      </c>
      <c r="K157" s="142" t="s">
        <v>146</v>
      </c>
      <c r="L157" s="142" t="s">
        <v>986</v>
      </c>
      <c r="M157" s="142">
        <v>3</v>
      </c>
      <c r="N157" s="142">
        <v>82</v>
      </c>
      <c r="O157" s="142">
        <v>246</v>
      </c>
      <c r="P157" s="132">
        <v>16.29</v>
      </c>
      <c r="Q157" s="122" t="e">
        <f>+VLOOKUP(CONCATENATE(B157,"00"),#REF!,3,FALSE)</f>
        <v>#REF!</v>
      </c>
      <c r="R157" s="122" t="str">
        <f>+IF(ISERROR(VLOOKUP(K157,'Ecarts de marge'!D:D,1,FALSE)),"PB CODE ARTICLE","")</f>
        <v/>
      </c>
    </row>
    <row r="158" spans="1:18" x14ac:dyDescent="0.2">
      <c r="A158" s="131" t="str">
        <f>+IF(I158&lt;='Ecarts de marge'!$G$1,"X","")</f>
        <v>X</v>
      </c>
      <c r="B158" s="122" t="str">
        <f t="shared" si="2"/>
        <v>A</v>
      </c>
      <c r="C158" s="142" t="s">
        <v>730</v>
      </c>
      <c r="D158" s="142">
        <v>201800034</v>
      </c>
      <c r="E158" s="142" t="s">
        <v>731</v>
      </c>
      <c r="F158" s="142" t="s">
        <v>731</v>
      </c>
      <c r="G158" s="142" t="s">
        <v>731</v>
      </c>
      <c r="H158" s="142" t="s">
        <v>751</v>
      </c>
      <c r="I158" s="143">
        <v>43116</v>
      </c>
      <c r="J158" s="142" t="s">
        <v>831</v>
      </c>
      <c r="K158" s="142" t="s">
        <v>146</v>
      </c>
      <c r="L158" s="142" t="s">
        <v>987</v>
      </c>
      <c r="M158" s="142">
        <v>2</v>
      </c>
      <c r="N158" s="142">
        <v>82</v>
      </c>
      <c r="O158" s="142">
        <v>164</v>
      </c>
      <c r="P158" s="132">
        <v>19.399999999999999</v>
      </c>
      <c r="Q158" s="122" t="e">
        <f>+VLOOKUP(CONCATENATE(B158,"00"),#REF!,3,FALSE)</f>
        <v>#REF!</v>
      </c>
      <c r="R158" s="122" t="str">
        <f>+IF(ISERROR(VLOOKUP(K158,'Ecarts de marge'!D:D,1,FALSE)),"PB CODE ARTICLE","")</f>
        <v/>
      </c>
    </row>
    <row r="159" spans="1:18" x14ac:dyDescent="0.2">
      <c r="A159" s="131" t="str">
        <f>+IF(I159&lt;='Ecarts de marge'!$G$1,"X","")</f>
        <v>X</v>
      </c>
      <c r="B159" s="122" t="str">
        <f t="shared" si="2"/>
        <v>A</v>
      </c>
      <c r="C159" s="142" t="s">
        <v>730</v>
      </c>
      <c r="D159" s="142">
        <v>201800034</v>
      </c>
      <c r="E159" s="142" t="s">
        <v>731</v>
      </c>
      <c r="F159" s="142" t="s">
        <v>731</v>
      </c>
      <c r="G159" s="142" t="s">
        <v>731</v>
      </c>
      <c r="H159" s="142" t="s">
        <v>751</v>
      </c>
      <c r="I159" s="143">
        <v>43116</v>
      </c>
      <c r="J159" s="142" t="s">
        <v>831</v>
      </c>
      <c r="K159" s="142" t="s">
        <v>146</v>
      </c>
      <c r="L159" s="142" t="s">
        <v>988</v>
      </c>
      <c r="M159" s="142">
        <v>6</v>
      </c>
      <c r="N159" s="142">
        <v>82</v>
      </c>
      <c r="O159" s="142">
        <v>492</v>
      </c>
      <c r="P159" s="132">
        <v>23.94</v>
      </c>
      <c r="Q159" s="122" t="e">
        <f>+VLOOKUP(CONCATENATE(B159,"00"),#REF!,3,FALSE)</f>
        <v>#REF!</v>
      </c>
      <c r="R159" s="122" t="str">
        <f>+IF(ISERROR(VLOOKUP(K159,'Ecarts de marge'!D:D,1,FALSE)),"PB CODE ARTICLE","")</f>
        <v/>
      </c>
    </row>
    <row r="160" spans="1:18" x14ac:dyDescent="0.2">
      <c r="A160" s="131" t="str">
        <f>+IF(I160&lt;='Ecarts de marge'!$G$1,"X","")</f>
        <v>X</v>
      </c>
      <c r="B160" s="122" t="str">
        <f t="shared" si="2"/>
        <v>A</v>
      </c>
      <c r="C160" s="142" t="s">
        <v>730</v>
      </c>
      <c r="D160" s="142">
        <v>201800034</v>
      </c>
      <c r="E160" s="142" t="s">
        <v>731</v>
      </c>
      <c r="F160" s="142" t="s">
        <v>731</v>
      </c>
      <c r="G160" s="142" t="s">
        <v>731</v>
      </c>
      <c r="H160" s="142" t="s">
        <v>751</v>
      </c>
      <c r="I160" s="143">
        <v>43116</v>
      </c>
      <c r="J160" s="142" t="s">
        <v>831</v>
      </c>
      <c r="K160" s="142" t="s">
        <v>146</v>
      </c>
      <c r="L160" s="142" t="s">
        <v>989</v>
      </c>
      <c r="M160" s="142">
        <v>4</v>
      </c>
      <c r="N160" s="142">
        <v>82</v>
      </c>
      <c r="O160" s="142">
        <v>328</v>
      </c>
      <c r="P160" s="132">
        <v>7.2</v>
      </c>
      <c r="Q160" s="122" t="e">
        <f>+VLOOKUP(CONCATENATE(B160,"00"),#REF!,3,FALSE)</f>
        <v>#REF!</v>
      </c>
      <c r="R160" s="122" t="str">
        <f>+IF(ISERROR(VLOOKUP(K160,'Ecarts de marge'!D:D,1,FALSE)),"PB CODE ARTICLE","")</f>
        <v/>
      </c>
    </row>
    <row r="161" spans="1:18" x14ac:dyDescent="0.2">
      <c r="A161" s="131" t="str">
        <f>+IF(I161&lt;='Ecarts de marge'!$G$1,"X","")</f>
        <v>X</v>
      </c>
      <c r="B161" s="122" t="str">
        <f t="shared" si="2"/>
        <v>A</v>
      </c>
      <c r="C161" s="142" t="s">
        <v>730</v>
      </c>
      <c r="D161" s="142">
        <v>201800034</v>
      </c>
      <c r="E161" s="142" t="s">
        <v>731</v>
      </c>
      <c r="F161" s="142" t="s">
        <v>731</v>
      </c>
      <c r="G161" s="142" t="s">
        <v>731</v>
      </c>
      <c r="H161" s="142" t="s">
        <v>751</v>
      </c>
      <c r="I161" s="143">
        <v>43116</v>
      </c>
      <c r="J161" s="142" t="s">
        <v>831</v>
      </c>
      <c r="K161" s="142" t="s">
        <v>146</v>
      </c>
      <c r="L161" s="142" t="s">
        <v>990</v>
      </c>
      <c r="M161" s="142">
        <v>2</v>
      </c>
      <c r="N161" s="142">
        <v>82</v>
      </c>
      <c r="O161" s="142">
        <v>164</v>
      </c>
      <c r="P161" s="132">
        <v>11.62</v>
      </c>
      <c r="Q161" s="122" t="e">
        <f>+VLOOKUP(CONCATENATE(B161,"00"),#REF!,3,FALSE)</f>
        <v>#REF!</v>
      </c>
      <c r="R161" s="122" t="str">
        <f>+IF(ISERROR(VLOOKUP(K161,'Ecarts de marge'!D:D,1,FALSE)),"PB CODE ARTICLE","")</f>
        <v/>
      </c>
    </row>
    <row r="162" spans="1:18" x14ac:dyDescent="0.2">
      <c r="A162" s="131" t="str">
        <f>+IF(I162&lt;='Ecarts de marge'!$G$1,"X","")</f>
        <v>X</v>
      </c>
      <c r="B162" s="122" t="str">
        <f t="shared" si="2"/>
        <v>A</v>
      </c>
      <c r="C162" s="142" t="s">
        <v>730</v>
      </c>
      <c r="D162" s="142">
        <v>201800034</v>
      </c>
      <c r="E162" s="142" t="s">
        <v>731</v>
      </c>
      <c r="F162" s="142" t="s">
        <v>731</v>
      </c>
      <c r="G162" s="142" t="s">
        <v>731</v>
      </c>
      <c r="H162" s="142" t="s">
        <v>751</v>
      </c>
      <c r="I162" s="143">
        <v>43116</v>
      </c>
      <c r="J162" s="142" t="s">
        <v>831</v>
      </c>
      <c r="K162" s="142" t="s">
        <v>146</v>
      </c>
      <c r="L162" s="142" t="s">
        <v>991</v>
      </c>
      <c r="M162" s="142">
        <v>1</v>
      </c>
      <c r="N162" s="142">
        <v>82</v>
      </c>
      <c r="O162" s="142">
        <v>82</v>
      </c>
      <c r="P162" s="132">
        <v>6.86</v>
      </c>
      <c r="Q162" s="122" t="e">
        <f>+VLOOKUP(CONCATENATE(B162,"00"),#REF!,3,FALSE)</f>
        <v>#REF!</v>
      </c>
      <c r="R162" s="122" t="str">
        <f>+IF(ISERROR(VLOOKUP(K162,'Ecarts de marge'!D:D,1,FALSE)),"PB CODE ARTICLE","")</f>
        <v/>
      </c>
    </row>
    <row r="163" spans="1:18" x14ac:dyDescent="0.2">
      <c r="A163" s="131" t="str">
        <f>+IF(I163&lt;='Ecarts de marge'!$G$1,"X","")</f>
        <v>X</v>
      </c>
      <c r="B163" s="122" t="str">
        <f t="shared" si="2"/>
        <v>A</v>
      </c>
      <c r="C163" s="142" t="s">
        <v>730</v>
      </c>
      <c r="D163" s="142">
        <v>201800034</v>
      </c>
      <c r="E163" s="142" t="s">
        <v>731</v>
      </c>
      <c r="F163" s="142" t="s">
        <v>731</v>
      </c>
      <c r="G163" s="142" t="s">
        <v>731</v>
      </c>
      <c r="H163" s="142" t="s">
        <v>751</v>
      </c>
      <c r="I163" s="143">
        <v>43116</v>
      </c>
      <c r="J163" s="142" t="s">
        <v>831</v>
      </c>
      <c r="K163" s="142" t="s">
        <v>146</v>
      </c>
      <c r="L163" s="142" t="s">
        <v>992</v>
      </c>
      <c r="M163" s="142">
        <v>1</v>
      </c>
      <c r="N163" s="142">
        <v>82</v>
      </c>
      <c r="O163" s="142">
        <v>82</v>
      </c>
      <c r="P163" s="132">
        <v>3.15</v>
      </c>
      <c r="Q163" s="122" t="e">
        <f>+VLOOKUP(CONCATENATE(B163,"00"),#REF!,3,FALSE)</f>
        <v>#REF!</v>
      </c>
      <c r="R163" s="122" t="str">
        <f>+IF(ISERROR(VLOOKUP(K163,'Ecarts de marge'!D:D,1,FALSE)),"PB CODE ARTICLE","")</f>
        <v/>
      </c>
    </row>
    <row r="164" spans="1:18" x14ac:dyDescent="0.2">
      <c r="A164" s="131" t="str">
        <f>+IF(I164&lt;='Ecarts de marge'!$G$1,"X","")</f>
        <v>X</v>
      </c>
      <c r="B164" s="122" t="str">
        <f t="shared" si="2"/>
        <v>A</v>
      </c>
      <c r="C164" s="142" t="s">
        <v>730</v>
      </c>
      <c r="D164" s="142">
        <v>201800034</v>
      </c>
      <c r="E164" s="142" t="s">
        <v>731</v>
      </c>
      <c r="F164" s="142" t="s">
        <v>731</v>
      </c>
      <c r="G164" s="142" t="s">
        <v>731</v>
      </c>
      <c r="H164" s="142" t="s">
        <v>751</v>
      </c>
      <c r="I164" s="143">
        <v>43116</v>
      </c>
      <c r="J164" s="142" t="s">
        <v>831</v>
      </c>
      <c r="K164" s="142" t="s">
        <v>146</v>
      </c>
      <c r="L164" s="142" t="s">
        <v>993</v>
      </c>
      <c r="M164" s="142">
        <v>2</v>
      </c>
      <c r="N164" s="142">
        <v>82</v>
      </c>
      <c r="O164" s="142">
        <v>164</v>
      </c>
      <c r="P164" s="132">
        <v>4.8</v>
      </c>
      <c r="Q164" s="122" t="e">
        <f>+VLOOKUP(CONCATENATE(B164,"00"),#REF!,3,FALSE)</f>
        <v>#REF!</v>
      </c>
      <c r="R164" s="122" t="str">
        <f>+IF(ISERROR(VLOOKUP(K164,'Ecarts de marge'!D:D,1,FALSE)),"PB CODE ARTICLE","")</f>
        <v/>
      </c>
    </row>
    <row r="165" spans="1:18" x14ac:dyDescent="0.2">
      <c r="A165" s="131" t="str">
        <f>+IF(I165&lt;='Ecarts de marge'!$G$1,"X","")</f>
        <v>X</v>
      </c>
      <c r="B165" s="122" t="str">
        <f t="shared" si="2"/>
        <v>A</v>
      </c>
      <c r="C165" s="142" t="s">
        <v>730</v>
      </c>
      <c r="D165" s="142">
        <v>201800034</v>
      </c>
      <c r="E165" s="142" t="s">
        <v>731</v>
      </c>
      <c r="F165" s="142" t="s">
        <v>731</v>
      </c>
      <c r="G165" s="142" t="s">
        <v>731</v>
      </c>
      <c r="H165" s="142" t="s">
        <v>751</v>
      </c>
      <c r="I165" s="143">
        <v>43116</v>
      </c>
      <c r="J165" s="142" t="s">
        <v>831</v>
      </c>
      <c r="K165" s="142" t="s">
        <v>146</v>
      </c>
      <c r="L165" s="142" t="s">
        <v>994</v>
      </c>
      <c r="M165" s="142">
        <v>4</v>
      </c>
      <c r="N165" s="142">
        <v>82</v>
      </c>
      <c r="O165" s="142">
        <v>328</v>
      </c>
      <c r="P165" s="132">
        <v>78</v>
      </c>
      <c r="Q165" s="122" t="e">
        <f>+VLOOKUP(CONCATENATE(B165,"00"),#REF!,3,FALSE)</f>
        <v>#REF!</v>
      </c>
      <c r="R165" s="122" t="str">
        <f>+IF(ISERROR(VLOOKUP(K165,'Ecarts de marge'!D:D,1,FALSE)),"PB CODE ARTICLE","")</f>
        <v/>
      </c>
    </row>
    <row r="166" spans="1:18" x14ac:dyDescent="0.2">
      <c r="A166" s="131" t="str">
        <f>+IF(I166&lt;='Ecarts de marge'!$G$1,"X","")</f>
        <v>X</v>
      </c>
      <c r="B166" s="122" t="str">
        <f t="shared" si="2"/>
        <v>A</v>
      </c>
      <c r="C166" s="142" t="s">
        <v>730</v>
      </c>
      <c r="D166" s="142">
        <v>201800034</v>
      </c>
      <c r="E166" s="142" t="s">
        <v>731</v>
      </c>
      <c r="F166" s="142" t="s">
        <v>731</v>
      </c>
      <c r="G166" s="142" t="s">
        <v>731</v>
      </c>
      <c r="H166" s="142" t="s">
        <v>751</v>
      </c>
      <c r="I166" s="143">
        <v>43116</v>
      </c>
      <c r="J166" s="142" t="s">
        <v>831</v>
      </c>
      <c r="K166" s="142" t="s">
        <v>146</v>
      </c>
      <c r="L166" s="142" t="s">
        <v>995</v>
      </c>
      <c r="M166" s="142">
        <v>4</v>
      </c>
      <c r="N166" s="142">
        <v>82</v>
      </c>
      <c r="O166" s="142">
        <v>328</v>
      </c>
      <c r="P166" s="132">
        <v>39.6</v>
      </c>
      <c r="Q166" s="122" t="e">
        <f>+VLOOKUP(CONCATENATE(B166,"00"),#REF!,3,FALSE)</f>
        <v>#REF!</v>
      </c>
      <c r="R166" s="122" t="str">
        <f>+IF(ISERROR(VLOOKUP(K166,'Ecarts de marge'!D:D,1,FALSE)),"PB CODE ARTICLE","")</f>
        <v/>
      </c>
    </row>
    <row r="167" spans="1:18" x14ac:dyDescent="0.2">
      <c r="A167" s="131" t="str">
        <f>+IF(I167&lt;='Ecarts de marge'!$G$1,"X","")</f>
        <v>X</v>
      </c>
      <c r="B167" s="122" t="str">
        <f t="shared" si="2"/>
        <v>A20092000205000</v>
      </c>
      <c r="C167" s="142" t="s">
        <v>730</v>
      </c>
      <c r="D167" s="142">
        <v>201800035</v>
      </c>
      <c r="E167" s="142" t="s">
        <v>724</v>
      </c>
      <c r="F167" s="142" t="s">
        <v>775</v>
      </c>
      <c r="G167" s="142" t="s">
        <v>723</v>
      </c>
      <c r="H167" s="142" t="s">
        <v>745</v>
      </c>
      <c r="I167" s="143">
        <v>43116</v>
      </c>
      <c r="J167" s="142" t="s">
        <v>1005</v>
      </c>
      <c r="K167" s="142" t="s">
        <v>57</v>
      </c>
      <c r="L167" s="142" t="s">
        <v>58</v>
      </c>
      <c r="M167" s="142">
        <v>1</v>
      </c>
      <c r="N167" s="142">
        <v>2493.35</v>
      </c>
      <c r="O167" s="142">
        <v>2493.35</v>
      </c>
      <c r="P167" s="132">
        <v>1762.66</v>
      </c>
      <c r="Q167" s="122" t="e">
        <f>+VLOOKUP(CONCATENATE(B167,"00"),#REF!,3,FALSE)</f>
        <v>#REF!</v>
      </c>
      <c r="R167" s="122" t="str">
        <f>+IF(ISERROR(VLOOKUP(K167,'Ecarts de marge'!D:D,1,FALSE)),"PB CODE ARTICLE","")</f>
        <v>PB CODE ARTICLE</v>
      </c>
    </row>
    <row r="168" spans="1:18" x14ac:dyDescent="0.2">
      <c r="A168" s="131" t="str">
        <f>+IF(I168&lt;='Ecarts de marge'!$G$1,"X","")</f>
        <v>X</v>
      </c>
      <c r="B168" s="122" t="str">
        <f t="shared" si="2"/>
        <v>A20092000170000</v>
      </c>
      <c r="C168" s="142" t="s">
        <v>730</v>
      </c>
      <c r="D168" s="142">
        <v>201800036</v>
      </c>
      <c r="E168" s="142" t="s">
        <v>724</v>
      </c>
      <c r="F168" s="142" t="s">
        <v>913</v>
      </c>
      <c r="G168" s="142" t="s">
        <v>723</v>
      </c>
      <c r="H168" s="142" t="s">
        <v>745</v>
      </c>
      <c r="I168" s="143">
        <v>43116</v>
      </c>
      <c r="J168" s="142" t="s">
        <v>1006</v>
      </c>
      <c r="K168" s="142" t="s">
        <v>57</v>
      </c>
      <c r="L168" s="142" t="s">
        <v>58</v>
      </c>
      <c r="M168" s="142">
        <v>1</v>
      </c>
      <c r="N168" s="142">
        <v>1762.66</v>
      </c>
      <c r="O168" s="142">
        <v>1762.66</v>
      </c>
      <c r="P168" s="132">
        <v>5397.38</v>
      </c>
      <c r="Q168" s="122" t="e">
        <f>+VLOOKUP(CONCATENATE(B168,"00"),#REF!,3,FALSE)</f>
        <v>#REF!</v>
      </c>
      <c r="R168" s="122" t="str">
        <f>+IF(ISERROR(VLOOKUP(K168,'Ecarts de marge'!D:D,1,FALSE)),"PB CODE ARTICLE","")</f>
        <v>PB CODE ARTICLE</v>
      </c>
    </row>
    <row r="169" spans="1:18" x14ac:dyDescent="0.2">
      <c r="A169" s="131" t="str">
        <f>+IF(I169&lt;='Ecarts de marge'!$G$1,"X","")</f>
        <v>X</v>
      </c>
      <c r="B169" s="122" t="str">
        <f t="shared" si="2"/>
        <v>A20092000170000</v>
      </c>
      <c r="C169" s="142" t="s">
        <v>730</v>
      </c>
      <c r="D169" s="142">
        <v>201800036</v>
      </c>
      <c r="E169" s="142" t="s">
        <v>724</v>
      </c>
      <c r="F169" s="142" t="s">
        <v>913</v>
      </c>
      <c r="G169" s="142" t="s">
        <v>723</v>
      </c>
      <c r="H169" s="142" t="s">
        <v>745</v>
      </c>
      <c r="I169" s="143">
        <v>43116</v>
      </c>
      <c r="J169" s="142" t="s">
        <v>1006</v>
      </c>
      <c r="K169" s="142" t="s">
        <v>60</v>
      </c>
      <c r="L169" s="142" t="s">
        <v>61</v>
      </c>
      <c r="M169" s="142">
        <v>1</v>
      </c>
      <c r="N169" s="142">
        <v>3792.21</v>
      </c>
      <c r="O169" s="142">
        <v>3792.21</v>
      </c>
      <c r="P169" s="132">
        <v>1582.58</v>
      </c>
      <c r="Q169" s="122" t="e">
        <f>+VLOOKUP(CONCATENATE(B169,"00"),#REF!,3,FALSE)</f>
        <v>#REF!</v>
      </c>
      <c r="R169" s="122" t="str">
        <f>+IF(ISERROR(VLOOKUP(K169,'Ecarts de marge'!D:D,1,FALSE)),"PB CODE ARTICLE","")</f>
        <v>PB CODE ARTICLE</v>
      </c>
    </row>
    <row r="170" spans="1:18" x14ac:dyDescent="0.2">
      <c r="A170" s="131" t="str">
        <f>+IF(I170&lt;='Ecarts de marge'!$G$1,"X","")</f>
        <v>X</v>
      </c>
      <c r="B170" s="122" t="str">
        <f t="shared" si="2"/>
        <v>A20082000167000</v>
      </c>
      <c r="C170" s="142" t="s">
        <v>730</v>
      </c>
      <c r="D170" s="142">
        <v>201800037</v>
      </c>
      <c r="E170" s="142" t="s">
        <v>749</v>
      </c>
      <c r="F170" s="142" t="s">
        <v>832</v>
      </c>
      <c r="G170" s="142" t="s">
        <v>723</v>
      </c>
      <c r="H170" s="142" t="s">
        <v>745</v>
      </c>
      <c r="I170" s="143">
        <v>43116</v>
      </c>
      <c r="J170" s="142" t="s">
        <v>1007</v>
      </c>
      <c r="K170" s="142" t="s">
        <v>57</v>
      </c>
      <c r="L170" s="142" t="s">
        <v>58</v>
      </c>
      <c r="M170" s="142">
        <v>1</v>
      </c>
      <c r="N170" s="142">
        <v>5397.38</v>
      </c>
      <c r="O170" s="142">
        <v>5397.38</v>
      </c>
      <c r="P170" s="132">
        <v>5720.56</v>
      </c>
      <c r="Q170" s="122" t="e">
        <f>+VLOOKUP(CONCATENATE(B170,"00"),#REF!,3,FALSE)</f>
        <v>#REF!</v>
      </c>
      <c r="R170" s="122" t="str">
        <f>+IF(ISERROR(VLOOKUP(K170,'Ecarts de marge'!D:D,1,FALSE)),"PB CODE ARTICLE","")</f>
        <v>PB CODE ARTICLE</v>
      </c>
    </row>
    <row r="171" spans="1:18" x14ac:dyDescent="0.2">
      <c r="A171" s="131" t="str">
        <f>+IF(I171&lt;='Ecarts de marge'!$G$1,"X","")</f>
        <v>X</v>
      </c>
      <c r="B171" s="122" t="str">
        <f t="shared" ref="B171:B192" si="3">+"A"&amp;E171&amp;F171&amp;G171</f>
        <v>A20062000083000</v>
      </c>
      <c r="C171" s="142" t="s">
        <v>730</v>
      </c>
      <c r="D171" s="142">
        <v>201800038</v>
      </c>
      <c r="E171" s="142" t="s">
        <v>797</v>
      </c>
      <c r="F171" s="142" t="s">
        <v>798</v>
      </c>
      <c r="G171" s="142" t="s">
        <v>723</v>
      </c>
      <c r="H171" s="142" t="s">
        <v>745</v>
      </c>
      <c r="I171" s="143">
        <v>43116</v>
      </c>
      <c r="J171" s="142" t="s">
        <v>1008</v>
      </c>
      <c r="K171" s="142" t="s">
        <v>57</v>
      </c>
      <c r="L171" s="142" t="s">
        <v>58</v>
      </c>
      <c r="M171" s="142">
        <v>1</v>
      </c>
      <c r="N171" s="142">
        <v>5720.56</v>
      </c>
      <c r="O171" s="142">
        <v>5720.56</v>
      </c>
      <c r="P171" s="132">
        <v>826.05</v>
      </c>
      <c r="Q171" s="122" t="e">
        <f>+VLOOKUP(CONCATENATE(B171,"00"),#REF!,3,FALSE)</f>
        <v>#REF!</v>
      </c>
      <c r="R171" s="122" t="str">
        <f>+IF(ISERROR(VLOOKUP(K171,'Ecarts de marge'!D:D,1,FALSE)),"PB CODE ARTICLE","")</f>
        <v>PB CODE ARTICLE</v>
      </c>
    </row>
    <row r="172" spans="1:18" x14ac:dyDescent="0.2">
      <c r="A172" s="131" t="str">
        <f>+IF(I172&lt;='Ecarts de marge'!$G$1,"X","")</f>
        <v>X</v>
      </c>
      <c r="B172" s="122" t="str">
        <f t="shared" si="3"/>
        <v>A20072000258000</v>
      </c>
      <c r="C172" s="142" t="s">
        <v>730</v>
      </c>
      <c r="D172" s="142">
        <v>201800039</v>
      </c>
      <c r="E172" s="142" t="s">
        <v>753</v>
      </c>
      <c r="F172" s="142" t="s">
        <v>755</v>
      </c>
      <c r="G172" s="142" t="s">
        <v>723</v>
      </c>
      <c r="H172" s="142" t="s">
        <v>745</v>
      </c>
      <c r="I172" s="143">
        <v>43116</v>
      </c>
      <c r="J172" s="142" t="s">
        <v>1009</v>
      </c>
      <c r="K172" s="142" t="s">
        <v>57</v>
      </c>
      <c r="L172" s="142" t="s">
        <v>58</v>
      </c>
      <c r="M172" s="142">
        <v>1</v>
      </c>
      <c r="N172" s="142">
        <v>826.05</v>
      </c>
      <c r="O172" s="142">
        <v>826.05</v>
      </c>
      <c r="P172" s="132">
        <v>3398.29</v>
      </c>
      <c r="Q172" s="122" t="e">
        <f>+VLOOKUP(CONCATENATE(B172,"00"),#REF!,3,FALSE)</f>
        <v>#REF!</v>
      </c>
      <c r="R172" s="122" t="str">
        <f>+IF(ISERROR(VLOOKUP(K172,'Ecarts de marge'!D:D,1,FALSE)),"PB CODE ARTICLE","")</f>
        <v>PB CODE ARTICLE</v>
      </c>
    </row>
    <row r="173" spans="1:18" x14ac:dyDescent="0.2">
      <c r="A173" s="131" t="str">
        <f>+IF(I173&lt;='Ecarts de marge'!$G$1,"X","")</f>
        <v>X</v>
      </c>
      <c r="B173" s="122" t="str">
        <f t="shared" si="3"/>
        <v>A20062000082000</v>
      </c>
      <c r="C173" s="142" t="s">
        <v>730</v>
      </c>
      <c r="D173" s="142">
        <v>201800040</v>
      </c>
      <c r="E173" s="142" t="s">
        <v>797</v>
      </c>
      <c r="F173" s="142" t="s">
        <v>916</v>
      </c>
      <c r="G173" s="142" t="s">
        <v>723</v>
      </c>
      <c r="H173" s="142" t="s">
        <v>745</v>
      </c>
      <c r="I173" s="143">
        <v>43116</v>
      </c>
      <c r="J173" s="142" t="s">
        <v>1010</v>
      </c>
      <c r="K173" s="142" t="s">
        <v>57</v>
      </c>
      <c r="L173" s="142" t="s">
        <v>58</v>
      </c>
      <c r="M173" s="142">
        <v>1</v>
      </c>
      <c r="N173" s="142">
        <v>3398.29</v>
      </c>
      <c r="O173" s="142">
        <v>3398.29</v>
      </c>
      <c r="P173" s="132">
        <v>753.65</v>
      </c>
      <c r="Q173" s="122" t="e">
        <f>+VLOOKUP(CONCATENATE(B173,"00"),#REF!,3,FALSE)</f>
        <v>#REF!</v>
      </c>
      <c r="R173" s="122" t="str">
        <f>+IF(ISERROR(VLOOKUP(K173,'Ecarts de marge'!D:D,1,FALSE)),"PB CODE ARTICLE","")</f>
        <v>PB CODE ARTICLE</v>
      </c>
    </row>
    <row r="174" spans="1:18" x14ac:dyDescent="0.2">
      <c r="A174" s="131" t="str">
        <f>+IF(I174&lt;='Ecarts de marge'!$G$1,"X","")</f>
        <v>X</v>
      </c>
      <c r="B174" s="122" t="str">
        <f t="shared" si="3"/>
        <v>A20072000117000</v>
      </c>
      <c r="C174" s="142" t="s">
        <v>730</v>
      </c>
      <c r="D174" s="142">
        <v>201800041</v>
      </c>
      <c r="E174" s="142" t="s">
        <v>753</v>
      </c>
      <c r="F174" s="142" t="s">
        <v>754</v>
      </c>
      <c r="G174" s="142" t="s">
        <v>723</v>
      </c>
      <c r="H174" s="142" t="s">
        <v>745</v>
      </c>
      <c r="I174" s="143">
        <v>43116</v>
      </c>
      <c r="J174" s="142" t="s">
        <v>1011</v>
      </c>
      <c r="K174" s="142" t="s">
        <v>57</v>
      </c>
      <c r="L174" s="142" t="s">
        <v>58</v>
      </c>
      <c r="M174" s="142">
        <v>1</v>
      </c>
      <c r="N174" s="142">
        <v>753.65</v>
      </c>
      <c r="O174" s="142">
        <v>753.65</v>
      </c>
      <c r="P174" s="132">
        <v>5526.89</v>
      </c>
      <c r="Q174" s="122" t="e">
        <f>+VLOOKUP(CONCATENATE(B174,"00"),#REF!,3,FALSE)</f>
        <v>#REF!</v>
      </c>
      <c r="R174" s="122" t="str">
        <f>+IF(ISERROR(VLOOKUP(K174,'Ecarts de marge'!D:D,1,FALSE)),"PB CODE ARTICLE","")</f>
        <v>PB CODE ARTICLE</v>
      </c>
    </row>
    <row r="175" spans="1:18" x14ac:dyDescent="0.2">
      <c r="A175" s="131" t="str">
        <f>+IF(I175&lt;='Ecarts de marge'!$G$1,"X","")</f>
        <v>X</v>
      </c>
      <c r="B175" s="122" t="str">
        <f t="shared" si="3"/>
        <v>A20092000188000</v>
      </c>
      <c r="C175" s="142" t="s">
        <v>730</v>
      </c>
      <c r="D175" s="142">
        <v>201800042</v>
      </c>
      <c r="E175" s="142" t="s">
        <v>724</v>
      </c>
      <c r="F175" s="142" t="s">
        <v>840</v>
      </c>
      <c r="G175" s="142" t="s">
        <v>723</v>
      </c>
      <c r="H175" s="142" t="s">
        <v>745</v>
      </c>
      <c r="I175" s="143">
        <v>43116</v>
      </c>
      <c r="J175" s="142" t="s">
        <v>1012</v>
      </c>
      <c r="K175" s="142" t="s">
        <v>57</v>
      </c>
      <c r="L175" s="142" t="s">
        <v>58</v>
      </c>
      <c r="M175" s="142">
        <v>1</v>
      </c>
      <c r="N175" s="142">
        <v>5526.89</v>
      </c>
      <c r="O175" s="142">
        <v>5526.89</v>
      </c>
      <c r="P175" s="132">
        <v>10018.4</v>
      </c>
      <c r="Q175" s="122" t="e">
        <f>+VLOOKUP(CONCATENATE(B175,"00"),#REF!,3,FALSE)</f>
        <v>#REF!</v>
      </c>
      <c r="R175" s="122" t="str">
        <f>+IF(ISERROR(VLOOKUP(K175,'Ecarts de marge'!D:D,1,FALSE)),"PB CODE ARTICLE","")</f>
        <v>PB CODE ARTICLE</v>
      </c>
    </row>
    <row r="176" spans="1:18" x14ac:dyDescent="0.2">
      <c r="A176" s="131" t="str">
        <f>+IF(I176&lt;='Ecarts de marge'!$G$1,"X","")</f>
        <v>X</v>
      </c>
      <c r="B176" s="122" t="str">
        <f t="shared" si="3"/>
        <v>A20092000140000</v>
      </c>
      <c r="C176" s="142" t="s">
        <v>730</v>
      </c>
      <c r="D176" s="142">
        <v>201800043</v>
      </c>
      <c r="E176" s="142" t="s">
        <v>724</v>
      </c>
      <c r="F176" s="142" t="s">
        <v>780</v>
      </c>
      <c r="G176" s="142" t="s">
        <v>723</v>
      </c>
      <c r="H176" s="142" t="s">
        <v>745</v>
      </c>
      <c r="I176" s="143">
        <v>43116</v>
      </c>
      <c r="J176" s="142" t="s">
        <v>1013</v>
      </c>
      <c r="K176" s="142" t="s">
        <v>57</v>
      </c>
      <c r="L176" s="142" t="s">
        <v>58</v>
      </c>
      <c r="M176" s="142">
        <v>1</v>
      </c>
      <c r="N176" s="142">
        <v>10018.4</v>
      </c>
      <c r="O176" s="142">
        <v>10018.4</v>
      </c>
      <c r="P176" s="132">
        <v>1425.44</v>
      </c>
      <c r="Q176" s="122" t="e">
        <f>+VLOOKUP(CONCATENATE(B176,"00"),#REF!,3,FALSE)</f>
        <v>#REF!</v>
      </c>
      <c r="R176" s="122" t="str">
        <f>+IF(ISERROR(VLOOKUP(K176,'Ecarts de marge'!D:D,1,FALSE)),"PB CODE ARTICLE","")</f>
        <v>PB CODE ARTICLE</v>
      </c>
    </row>
    <row r="177" spans="1:18" x14ac:dyDescent="0.2">
      <c r="A177" s="131" t="str">
        <f>+IF(I177&lt;='Ecarts de marge'!$G$1,"X","")</f>
        <v>X</v>
      </c>
      <c r="B177" s="122" t="str">
        <f t="shared" si="3"/>
        <v>A20092000156000</v>
      </c>
      <c r="C177" s="142" t="s">
        <v>730</v>
      </c>
      <c r="D177" s="142">
        <v>201800044</v>
      </c>
      <c r="E177" s="142" t="s">
        <v>724</v>
      </c>
      <c r="F177" s="142" t="s">
        <v>784</v>
      </c>
      <c r="G177" s="142" t="s">
        <v>723</v>
      </c>
      <c r="H177" s="142" t="s">
        <v>745</v>
      </c>
      <c r="I177" s="143">
        <v>43116</v>
      </c>
      <c r="J177" s="142" t="s">
        <v>1013</v>
      </c>
      <c r="K177" s="142" t="s">
        <v>57</v>
      </c>
      <c r="L177" s="142" t="s">
        <v>58</v>
      </c>
      <c r="M177" s="142">
        <v>1</v>
      </c>
      <c r="N177" s="142">
        <v>1425.44</v>
      </c>
      <c r="O177" s="142">
        <v>1425.44</v>
      </c>
      <c r="P177" s="132">
        <v>2569.6</v>
      </c>
      <c r="Q177" s="122" t="e">
        <f>+VLOOKUP(CONCATENATE(B177,"00"),#REF!,3,FALSE)</f>
        <v>#REF!</v>
      </c>
      <c r="R177" s="122" t="str">
        <f>+IF(ISERROR(VLOOKUP(K177,'Ecarts de marge'!D:D,1,FALSE)),"PB CODE ARTICLE","")</f>
        <v>PB CODE ARTICLE</v>
      </c>
    </row>
    <row r="178" spans="1:18" x14ac:dyDescent="0.2">
      <c r="A178" s="131" t="str">
        <f>+IF(I178&lt;='Ecarts de marge'!$G$1,"X","")</f>
        <v>X</v>
      </c>
      <c r="B178" s="122" t="str">
        <f t="shared" si="3"/>
        <v>A20092000193000</v>
      </c>
      <c r="C178" s="142" t="s">
        <v>730</v>
      </c>
      <c r="D178" s="142">
        <v>201800045</v>
      </c>
      <c r="E178" s="142" t="s">
        <v>724</v>
      </c>
      <c r="F178" s="142" t="s">
        <v>785</v>
      </c>
      <c r="G178" s="142" t="s">
        <v>723</v>
      </c>
      <c r="H178" s="142" t="s">
        <v>745</v>
      </c>
      <c r="I178" s="143">
        <v>43116</v>
      </c>
      <c r="J178" s="142" t="s">
        <v>1014</v>
      </c>
      <c r="K178" s="142" t="s">
        <v>57</v>
      </c>
      <c r="L178" s="142" t="s">
        <v>58</v>
      </c>
      <c r="M178" s="142">
        <v>1</v>
      </c>
      <c r="N178" s="142">
        <v>2569.6</v>
      </c>
      <c r="O178" s="142">
        <v>2569.6</v>
      </c>
      <c r="P178" s="132">
        <v>4272.1899999999996</v>
      </c>
      <c r="Q178" s="122" t="e">
        <f>+VLOOKUP(CONCATENATE(B178,"00"),#REF!,3,FALSE)</f>
        <v>#REF!</v>
      </c>
      <c r="R178" s="122" t="str">
        <f>+IF(ISERROR(VLOOKUP(K178,'Ecarts de marge'!D:D,1,FALSE)),"PB CODE ARTICLE","")</f>
        <v>PB CODE ARTICLE</v>
      </c>
    </row>
    <row r="179" spans="1:18" x14ac:dyDescent="0.2">
      <c r="A179" s="131" t="str">
        <f>+IF(I179&lt;='Ecarts de marge'!$G$1,"X","")</f>
        <v>X</v>
      </c>
      <c r="B179" s="122" t="str">
        <f t="shared" si="3"/>
        <v>A20092000193000</v>
      </c>
      <c r="C179" s="142" t="s">
        <v>730</v>
      </c>
      <c r="D179" s="142">
        <v>201800045</v>
      </c>
      <c r="E179" s="142" t="s">
        <v>724</v>
      </c>
      <c r="F179" s="142" t="s">
        <v>785</v>
      </c>
      <c r="G179" s="142" t="s">
        <v>723</v>
      </c>
      <c r="H179" s="142" t="s">
        <v>745</v>
      </c>
      <c r="I179" s="143">
        <v>43116</v>
      </c>
      <c r="J179" s="142" t="s">
        <v>1014</v>
      </c>
      <c r="K179" s="142" t="s">
        <v>60</v>
      </c>
      <c r="L179" s="142" t="s">
        <v>61</v>
      </c>
      <c r="M179" s="142">
        <v>1</v>
      </c>
      <c r="N179" s="142">
        <v>1582.58</v>
      </c>
      <c r="O179" s="142">
        <v>1582.58</v>
      </c>
      <c r="P179" s="132">
        <v>1185.8499999999999</v>
      </c>
      <c r="Q179" s="122" t="e">
        <f>+VLOOKUP(CONCATENATE(B179,"00"),#REF!,3,FALSE)</f>
        <v>#REF!</v>
      </c>
      <c r="R179" s="122" t="str">
        <f>+IF(ISERROR(VLOOKUP(K179,'Ecarts de marge'!D:D,1,FALSE)),"PB CODE ARTICLE","")</f>
        <v>PB CODE ARTICLE</v>
      </c>
    </row>
    <row r="180" spans="1:18" x14ac:dyDescent="0.2">
      <c r="A180" s="131" t="str">
        <f>+IF(I180&lt;='Ecarts de marge'!$G$1,"X","")</f>
        <v>X</v>
      </c>
      <c r="B180" s="122" t="str">
        <f t="shared" si="3"/>
        <v>A20092000155000</v>
      </c>
      <c r="C180" s="142" t="s">
        <v>730</v>
      </c>
      <c r="D180" s="142">
        <v>201800046</v>
      </c>
      <c r="E180" s="142" t="s">
        <v>724</v>
      </c>
      <c r="F180" s="142" t="s">
        <v>782</v>
      </c>
      <c r="G180" s="142" t="s">
        <v>723</v>
      </c>
      <c r="H180" s="142" t="s">
        <v>745</v>
      </c>
      <c r="I180" s="143">
        <v>43116</v>
      </c>
      <c r="J180" s="142" t="s">
        <v>1013</v>
      </c>
      <c r="K180" s="142" t="s">
        <v>57</v>
      </c>
      <c r="L180" s="142" t="s">
        <v>58</v>
      </c>
      <c r="M180" s="142">
        <v>1</v>
      </c>
      <c r="N180" s="142">
        <v>4272.1899999999996</v>
      </c>
      <c r="O180" s="142">
        <v>4272.1899999999996</v>
      </c>
      <c r="P180" s="132">
        <v>3292.07</v>
      </c>
      <c r="Q180" s="122" t="e">
        <f>+VLOOKUP(CONCATENATE(B180,"00"),#REF!,3,FALSE)</f>
        <v>#REF!</v>
      </c>
      <c r="R180" s="122" t="str">
        <f>+IF(ISERROR(VLOOKUP(K180,'Ecarts de marge'!D:D,1,FALSE)),"PB CODE ARTICLE","")</f>
        <v>PB CODE ARTICLE</v>
      </c>
    </row>
    <row r="181" spans="1:18" x14ac:dyDescent="0.2">
      <c r="A181" s="131" t="str">
        <f>+IF(I181&lt;='Ecarts de marge'!$G$1,"X","")</f>
        <v>X</v>
      </c>
      <c r="B181" s="122" t="str">
        <f t="shared" si="3"/>
        <v>A20092000162000</v>
      </c>
      <c r="C181" s="142" t="s">
        <v>730</v>
      </c>
      <c r="D181" s="142">
        <v>201800047</v>
      </c>
      <c r="E181" s="142" t="s">
        <v>724</v>
      </c>
      <c r="F181" s="142" t="s">
        <v>783</v>
      </c>
      <c r="G181" s="142" t="s">
        <v>723</v>
      </c>
      <c r="H181" s="142" t="s">
        <v>745</v>
      </c>
      <c r="I181" s="143">
        <v>43116</v>
      </c>
      <c r="J181" s="142" t="s">
        <v>1013</v>
      </c>
      <c r="K181" s="142" t="s">
        <v>57</v>
      </c>
      <c r="L181" s="142" t="s">
        <v>58</v>
      </c>
      <c r="M181" s="142">
        <v>1</v>
      </c>
      <c r="N181" s="142">
        <v>3292.07</v>
      </c>
      <c r="O181" s="142">
        <v>3292.07</v>
      </c>
      <c r="P181" s="132">
        <v>1976.35</v>
      </c>
      <c r="Q181" s="122" t="e">
        <f>+VLOOKUP(CONCATENATE(B181,"00"),#REF!,3,FALSE)</f>
        <v>#REF!</v>
      </c>
      <c r="R181" s="122" t="str">
        <f>+IF(ISERROR(VLOOKUP(K181,'Ecarts de marge'!D:D,1,FALSE)),"PB CODE ARTICLE","")</f>
        <v>PB CODE ARTICLE</v>
      </c>
    </row>
    <row r="182" spans="1:18" x14ac:dyDescent="0.2">
      <c r="A182" s="131" t="str">
        <f>+IF(I182&lt;='Ecarts de marge'!$G$1,"X","")</f>
        <v>X</v>
      </c>
      <c r="B182" s="122" t="str">
        <f t="shared" si="3"/>
        <v>A20092000162000</v>
      </c>
      <c r="C182" s="142" t="s">
        <v>730</v>
      </c>
      <c r="D182" s="142">
        <v>201800047</v>
      </c>
      <c r="E182" s="142" t="s">
        <v>724</v>
      </c>
      <c r="F182" s="142" t="s">
        <v>783</v>
      </c>
      <c r="G182" s="142" t="s">
        <v>723</v>
      </c>
      <c r="H182" s="142" t="s">
        <v>745</v>
      </c>
      <c r="I182" s="143">
        <v>43116</v>
      </c>
      <c r="J182" s="142" t="s">
        <v>1013</v>
      </c>
      <c r="K182" s="142" t="s">
        <v>60</v>
      </c>
      <c r="L182" s="142" t="s">
        <v>61</v>
      </c>
      <c r="M182" s="142">
        <v>1</v>
      </c>
      <c r="N182" s="142">
        <v>1185.8499999999999</v>
      </c>
      <c r="O182" s="142">
        <v>1185.8499999999999</v>
      </c>
      <c r="P182" s="132">
        <v>1442.75</v>
      </c>
      <c r="Q182" s="122" t="e">
        <f>+VLOOKUP(CONCATENATE(B182,"00"),#REF!,3,FALSE)</f>
        <v>#REF!</v>
      </c>
      <c r="R182" s="122" t="str">
        <f>+IF(ISERROR(VLOOKUP(K182,'Ecarts de marge'!D:D,1,FALSE)),"PB CODE ARTICLE","")</f>
        <v>PB CODE ARTICLE</v>
      </c>
    </row>
    <row r="183" spans="1:18" x14ac:dyDescent="0.2">
      <c r="A183" s="131" t="str">
        <f>+IF(I183&lt;='Ecarts de marge'!$G$1,"X","")</f>
        <v>X</v>
      </c>
      <c r="B183" s="122" t="str">
        <f t="shared" si="3"/>
        <v>A20092000286000</v>
      </c>
      <c r="C183" s="142" t="s">
        <v>730</v>
      </c>
      <c r="D183" s="142">
        <v>201800048</v>
      </c>
      <c r="E183" s="142" t="s">
        <v>724</v>
      </c>
      <c r="F183" s="142" t="s">
        <v>899</v>
      </c>
      <c r="G183" s="142" t="s">
        <v>723</v>
      </c>
      <c r="H183" s="142" t="s">
        <v>745</v>
      </c>
      <c r="I183" s="143">
        <v>43116</v>
      </c>
      <c r="J183" s="142" t="s">
        <v>1013</v>
      </c>
      <c r="K183" s="142" t="s">
        <v>57</v>
      </c>
      <c r="L183" s="142" t="s">
        <v>58</v>
      </c>
      <c r="M183" s="142">
        <v>1</v>
      </c>
      <c r="N183" s="142">
        <v>1976.35</v>
      </c>
      <c r="O183" s="142">
        <v>1976.35</v>
      </c>
      <c r="P183" s="132">
        <v>2676.36</v>
      </c>
      <c r="Q183" s="122" t="e">
        <f>+VLOOKUP(CONCATENATE(B183,"00"),#REF!,3,FALSE)</f>
        <v>#REF!</v>
      </c>
      <c r="R183" s="122" t="str">
        <f>+IF(ISERROR(VLOOKUP(K183,'Ecarts de marge'!D:D,1,FALSE)),"PB CODE ARTICLE","")</f>
        <v>PB CODE ARTICLE</v>
      </c>
    </row>
    <row r="184" spans="1:18" x14ac:dyDescent="0.2">
      <c r="A184" s="131" t="str">
        <f>+IF(I184&lt;='Ecarts de marge'!$G$1,"X","")</f>
        <v>X</v>
      </c>
      <c r="B184" s="122" t="str">
        <f t="shared" si="3"/>
        <v>A20072000060000</v>
      </c>
      <c r="C184" s="142" t="s">
        <v>730</v>
      </c>
      <c r="D184" s="142">
        <v>201800049</v>
      </c>
      <c r="E184" s="142" t="s">
        <v>753</v>
      </c>
      <c r="F184" s="142" t="s">
        <v>903</v>
      </c>
      <c r="G184" s="142" t="s">
        <v>723</v>
      </c>
      <c r="H184" s="142" t="s">
        <v>745</v>
      </c>
      <c r="I184" s="143">
        <v>43117</v>
      </c>
      <c r="J184" s="142" t="s">
        <v>451</v>
      </c>
      <c r="K184" s="142" t="s">
        <v>33</v>
      </c>
      <c r="L184" s="142" t="s">
        <v>902</v>
      </c>
      <c r="M184" s="142">
        <v>1</v>
      </c>
      <c r="N184" s="142">
        <v>160</v>
      </c>
      <c r="O184" s="142">
        <v>160</v>
      </c>
      <c r="P184" s="132">
        <v>80</v>
      </c>
      <c r="Q184" s="122" t="e">
        <f>+VLOOKUP(CONCATENATE(B184,"00"),#REF!,3,FALSE)</f>
        <v>#REF!</v>
      </c>
      <c r="R184" s="122" t="str">
        <f>+IF(ISERROR(VLOOKUP(K184,'Ecarts de marge'!D:D,1,FALSE)),"PB CODE ARTICLE","")</f>
        <v/>
      </c>
    </row>
    <row r="185" spans="1:18" x14ac:dyDescent="0.2">
      <c r="A185" s="131" t="str">
        <f>+IF(I185&lt;='Ecarts de marge'!$G$1,"X","")</f>
        <v>X</v>
      </c>
      <c r="B185" s="122" t="str">
        <f t="shared" si="3"/>
        <v>A20092000263000</v>
      </c>
      <c r="C185" s="142" t="s">
        <v>730</v>
      </c>
      <c r="D185" s="142">
        <v>201800050</v>
      </c>
      <c r="E185" s="142" t="s">
        <v>724</v>
      </c>
      <c r="F185" s="142" t="s">
        <v>812</v>
      </c>
      <c r="G185" s="142" t="s">
        <v>723</v>
      </c>
      <c r="H185" s="142" t="s">
        <v>745</v>
      </c>
      <c r="I185" s="143">
        <v>43117</v>
      </c>
      <c r="J185" s="142" t="s">
        <v>451</v>
      </c>
      <c r="K185" s="142" t="s">
        <v>33</v>
      </c>
      <c r="L185" s="142" t="s">
        <v>814</v>
      </c>
      <c r="M185" s="142">
        <v>1</v>
      </c>
      <c r="N185" s="142">
        <v>80</v>
      </c>
      <c r="O185" s="142">
        <v>80</v>
      </c>
      <c r="P185" s="132">
        <v>160</v>
      </c>
      <c r="Q185" s="122" t="e">
        <f>+VLOOKUP(CONCATENATE(B185,"00"),#REF!,3,FALSE)</f>
        <v>#REF!</v>
      </c>
      <c r="R185" s="122" t="str">
        <f>+IF(ISERROR(VLOOKUP(K185,'Ecarts de marge'!D:D,1,FALSE)),"PB CODE ARTICLE","")</f>
        <v/>
      </c>
    </row>
    <row r="186" spans="1:18" x14ac:dyDescent="0.2">
      <c r="A186" s="131" t="str">
        <f>+IF(I186&lt;='Ecarts de marge'!$G$1,"X","")</f>
        <v>X</v>
      </c>
      <c r="B186" s="122" t="str">
        <f t="shared" si="3"/>
        <v>A20082000129000</v>
      </c>
      <c r="C186" s="142" t="s">
        <v>730</v>
      </c>
      <c r="D186" s="142">
        <v>201800051</v>
      </c>
      <c r="E186" s="142" t="s">
        <v>749</v>
      </c>
      <c r="F186" s="142" t="s">
        <v>790</v>
      </c>
      <c r="G186" s="142" t="s">
        <v>723</v>
      </c>
      <c r="H186" s="142" t="s">
        <v>745</v>
      </c>
      <c r="I186" s="143">
        <v>43117</v>
      </c>
      <c r="J186" s="142" t="s">
        <v>451</v>
      </c>
      <c r="K186" s="142" t="s">
        <v>33</v>
      </c>
      <c r="L186" s="142" t="s">
        <v>34</v>
      </c>
      <c r="M186" s="142">
        <v>1</v>
      </c>
      <c r="N186" s="142">
        <v>160</v>
      </c>
      <c r="O186" s="142">
        <v>160</v>
      </c>
      <c r="P186" s="132">
        <v>160</v>
      </c>
      <c r="Q186" s="122" t="e">
        <f>+VLOOKUP(CONCATENATE(B186,"00"),#REF!,3,FALSE)</f>
        <v>#REF!</v>
      </c>
      <c r="R186" s="122" t="str">
        <f>+IF(ISERROR(VLOOKUP(K186,'Ecarts de marge'!D:D,1,FALSE)),"PB CODE ARTICLE","")</f>
        <v/>
      </c>
    </row>
    <row r="187" spans="1:18" x14ac:dyDescent="0.2">
      <c r="A187" s="131" t="str">
        <f>+IF(I187&lt;='Ecarts de marge'!$G$1,"X","")</f>
        <v>X</v>
      </c>
      <c r="B187" s="122" t="str">
        <f t="shared" si="3"/>
        <v>A20082000116000</v>
      </c>
      <c r="C187" s="142" t="s">
        <v>730</v>
      </c>
      <c r="D187" s="142">
        <v>201800052</v>
      </c>
      <c r="E187" s="142" t="s">
        <v>749</v>
      </c>
      <c r="F187" s="142" t="s">
        <v>871</v>
      </c>
      <c r="G187" s="142" t="s">
        <v>723</v>
      </c>
      <c r="H187" s="142" t="s">
        <v>745</v>
      </c>
      <c r="I187" s="143">
        <v>43117</v>
      </c>
      <c r="J187" s="142" t="s">
        <v>451</v>
      </c>
      <c r="K187" s="142" t="s">
        <v>33</v>
      </c>
      <c r="L187" s="142" t="s">
        <v>34</v>
      </c>
      <c r="M187" s="142">
        <v>1</v>
      </c>
      <c r="N187" s="142">
        <v>160</v>
      </c>
      <c r="O187" s="142">
        <v>160</v>
      </c>
      <c r="P187" s="132">
        <v>160</v>
      </c>
      <c r="Q187" s="122" t="e">
        <f>+VLOOKUP(CONCATENATE(B187,"00"),#REF!,3,FALSE)</f>
        <v>#REF!</v>
      </c>
      <c r="R187" s="122" t="str">
        <f>+IF(ISERROR(VLOOKUP(K187,'Ecarts de marge'!D:D,1,FALSE)),"PB CODE ARTICLE","")</f>
        <v/>
      </c>
    </row>
    <row r="188" spans="1:18" x14ac:dyDescent="0.2">
      <c r="A188" s="131" t="str">
        <f>+IF(I188&lt;='Ecarts de marge'!$G$1,"X","")</f>
        <v>X</v>
      </c>
      <c r="B188" s="122" t="str">
        <f t="shared" si="3"/>
        <v>A20092000166000</v>
      </c>
      <c r="C188" s="142" t="s">
        <v>730</v>
      </c>
      <c r="D188" s="142">
        <v>201800053</v>
      </c>
      <c r="E188" s="142" t="s">
        <v>724</v>
      </c>
      <c r="F188" s="142" t="s">
        <v>914</v>
      </c>
      <c r="G188" s="142" t="s">
        <v>723</v>
      </c>
      <c r="H188" s="142" t="s">
        <v>745</v>
      </c>
      <c r="I188" s="143">
        <v>43117</v>
      </c>
      <c r="J188" s="142" t="s">
        <v>451</v>
      </c>
      <c r="K188" s="142" t="s">
        <v>33</v>
      </c>
      <c r="L188" s="142" t="s">
        <v>34</v>
      </c>
      <c r="M188" s="142">
        <v>1</v>
      </c>
      <c r="N188" s="142">
        <v>160</v>
      </c>
      <c r="O188" s="142">
        <v>160</v>
      </c>
      <c r="P188" s="132">
        <v>160</v>
      </c>
      <c r="Q188" s="122" t="e">
        <f>+VLOOKUP(CONCATENATE(B188,"00"),#REF!,3,FALSE)</f>
        <v>#REF!</v>
      </c>
      <c r="R188" s="122" t="str">
        <f>+IF(ISERROR(VLOOKUP(K188,'Ecarts de marge'!D:D,1,FALSE)),"PB CODE ARTICLE","")</f>
        <v/>
      </c>
    </row>
    <row r="189" spans="1:18" x14ac:dyDescent="0.2">
      <c r="A189" s="131" t="str">
        <f>+IF(I189&lt;='Ecarts de marge'!$G$1,"X","")</f>
        <v>X</v>
      </c>
      <c r="B189" s="122" t="str">
        <f t="shared" si="3"/>
        <v>A20072000069000</v>
      </c>
      <c r="C189" s="142" t="s">
        <v>730</v>
      </c>
      <c r="D189" s="142">
        <v>201800054</v>
      </c>
      <c r="E189" s="142" t="s">
        <v>753</v>
      </c>
      <c r="F189" s="142" t="s">
        <v>795</v>
      </c>
      <c r="G189" s="142" t="s">
        <v>723</v>
      </c>
      <c r="H189" s="142" t="s">
        <v>745</v>
      </c>
      <c r="I189" s="143">
        <v>43117</v>
      </c>
      <c r="J189" s="142" t="s">
        <v>451</v>
      </c>
      <c r="K189" s="142" t="s">
        <v>33</v>
      </c>
      <c r="L189" s="142" t="s">
        <v>34</v>
      </c>
      <c r="M189" s="142">
        <v>1</v>
      </c>
      <c r="N189" s="142">
        <v>160</v>
      </c>
      <c r="O189" s="142">
        <v>160</v>
      </c>
      <c r="P189" s="132">
        <v>160</v>
      </c>
      <c r="Q189" s="122" t="e">
        <f>+VLOOKUP(CONCATENATE(B189,"00"),#REF!,3,FALSE)</f>
        <v>#REF!</v>
      </c>
      <c r="R189" s="122" t="str">
        <f>+IF(ISERROR(VLOOKUP(K189,'Ecarts de marge'!D:D,1,FALSE)),"PB CODE ARTICLE","")</f>
        <v/>
      </c>
    </row>
    <row r="190" spans="1:18" x14ac:dyDescent="0.2">
      <c r="A190" s="131" t="str">
        <f>+IF(I190&lt;='Ecarts de marge'!$G$1,"X","")</f>
        <v>X</v>
      </c>
      <c r="B190" s="122" t="str">
        <f t="shared" si="3"/>
        <v>A20060042096000</v>
      </c>
      <c r="C190" s="142" t="s">
        <v>730</v>
      </c>
      <c r="D190" s="142">
        <v>201800055</v>
      </c>
      <c r="E190" s="142" t="s">
        <v>797</v>
      </c>
      <c r="F190" s="142" t="s">
        <v>870</v>
      </c>
      <c r="G190" s="142" t="s">
        <v>723</v>
      </c>
      <c r="H190" s="142" t="s">
        <v>745</v>
      </c>
      <c r="I190" s="143">
        <v>43117</v>
      </c>
      <c r="J190" s="142" t="s">
        <v>451</v>
      </c>
      <c r="K190" s="142" t="s">
        <v>33</v>
      </c>
      <c r="L190" s="142" t="s">
        <v>34</v>
      </c>
      <c r="M190" s="142">
        <v>1</v>
      </c>
      <c r="N190" s="142">
        <v>160</v>
      </c>
      <c r="O190" s="142">
        <v>160</v>
      </c>
      <c r="P190" s="132">
        <v>80</v>
      </c>
      <c r="Q190" s="122" t="e">
        <f>+VLOOKUP(CONCATENATE(B190,"00"),#REF!,3,FALSE)</f>
        <v>#REF!</v>
      </c>
      <c r="R190" s="122" t="str">
        <f>+IF(ISERROR(VLOOKUP(K190,'Ecarts de marge'!D:D,1,FALSE)),"PB CODE ARTICLE","")</f>
        <v/>
      </c>
    </row>
    <row r="191" spans="1:18" x14ac:dyDescent="0.2">
      <c r="A191" s="131" t="str">
        <f>+IF(I191&lt;='Ecarts de marge'!$G$1,"X","")</f>
        <v>X</v>
      </c>
      <c r="B191" s="122" t="str">
        <f t="shared" si="3"/>
        <v>A20082000142000</v>
      </c>
      <c r="C191" s="142" t="s">
        <v>730</v>
      </c>
      <c r="D191" s="142">
        <v>201800056</v>
      </c>
      <c r="E191" s="142" t="s">
        <v>749</v>
      </c>
      <c r="F191" s="142" t="s">
        <v>837</v>
      </c>
      <c r="G191" s="142" t="s">
        <v>723</v>
      </c>
      <c r="H191" s="142" t="s">
        <v>745</v>
      </c>
      <c r="I191" s="143">
        <v>43117</v>
      </c>
      <c r="J191" s="142" t="s">
        <v>451</v>
      </c>
      <c r="K191" s="142" t="s">
        <v>33</v>
      </c>
      <c r="L191" s="142" t="s">
        <v>34</v>
      </c>
      <c r="M191" s="142">
        <v>1</v>
      </c>
      <c r="N191" s="142">
        <v>80</v>
      </c>
      <c r="O191" s="142">
        <v>80</v>
      </c>
      <c r="P191" s="132">
        <v>160</v>
      </c>
      <c r="Q191" s="122" t="e">
        <f>+VLOOKUP(CONCATENATE(B191,"00"),#REF!,3,FALSE)</f>
        <v>#REF!</v>
      </c>
      <c r="R191" s="122" t="str">
        <f>+IF(ISERROR(VLOOKUP(K191,'Ecarts de marge'!D:D,1,FALSE)),"PB CODE ARTICLE","")</f>
        <v/>
      </c>
    </row>
    <row r="192" spans="1:18" x14ac:dyDescent="0.2">
      <c r="A192" s="131" t="str">
        <f>+IF(I192&lt;='Ecarts de marge'!$G$1,"X","")</f>
        <v>X</v>
      </c>
      <c r="B192" s="122" t="str">
        <f t="shared" si="3"/>
        <v>A20092000168000</v>
      </c>
      <c r="C192" s="142" t="s">
        <v>730</v>
      </c>
      <c r="D192" s="142">
        <v>201800057</v>
      </c>
      <c r="E192" s="142" t="s">
        <v>724</v>
      </c>
      <c r="F192" s="142" t="s">
        <v>807</v>
      </c>
      <c r="G192" s="142" t="s">
        <v>723</v>
      </c>
      <c r="H192" s="142" t="s">
        <v>745</v>
      </c>
      <c r="I192" s="143">
        <v>43117</v>
      </c>
      <c r="J192" s="142" t="s">
        <v>451</v>
      </c>
      <c r="K192" s="142" t="s">
        <v>33</v>
      </c>
      <c r="L192" s="142" t="s">
        <v>34</v>
      </c>
      <c r="M192" s="142">
        <v>1</v>
      </c>
      <c r="N192" s="142">
        <v>160</v>
      </c>
      <c r="O192" s="142">
        <v>160</v>
      </c>
      <c r="P192" s="132">
        <v>320</v>
      </c>
      <c r="Q192" s="122" t="e">
        <f>+VLOOKUP(CONCATENATE(B192,"00"),#REF!,3,FALSE)</f>
        <v>#REF!</v>
      </c>
      <c r="R192" s="122" t="str">
        <f>+IF(ISERROR(VLOOKUP(K192,'Ecarts de marge'!D:D,1,FALSE)),"PB CODE ARTICLE","")</f>
        <v/>
      </c>
    </row>
    <row r="193" spans="1:18" x14ac:dyDescent="0.2">
      <c r="A193" s="131" t="str">
        <f>+IF(I193&lt;='Ecarts de marge'!$G$1,"X","")</f>
        <v>X</v>
      </c>
      <c r="B193" s="122" t="str">
        <f t="shared" ref="B193" si="4">+"A"&amp;E193&amp;F193&amp;G193</f>
        <v>A20092000152000</v>
      </c>
      <c r="C193" s="142" t="s">
        <v>730</v>
      </c>
      <c r="D193" s="142">
        <v>201800058</v>
      </c>
      <c r="E193" s="142" t="s">
        <v>724</v>
      </c>
      <c r="F193" s="142" t="s">
        <v>875</v>
      </c>
      <c r="G193" s="142" t="s">
        <v>723</v>
      </c>
      <c r="H193" s="142" t="s">
        <v>745</v>
      </c>
      <c r="I193" s="143">
        <v>43117</v>
      </c>
      <c r="J193" s="142" t="s">
        <v>451</v>
      </c>
      <c r="K193" s="142" t="s">
        <v>33</v>
      </c>
      <c r="L193" s="142" t="s">
        <v>34</v>
      </c>
      <c r="M193" s="142">
        <v>1</v>
      </c>
      <c r="N193" s="142">
        <v>320</v>
      </c>
      <c r="O193" s="142">
        <v>320</v>
      </c>
      <c r="P193" s="132">
        <v>160</v>
      </c>
      <c r="Q193" s="122" t="e">
        <f>+VLOOKUP(CONCATENATE(B193,"00"),#REF!,3,FALSE)</f>
        <v>#REF!</v>
      </c>
      <c r="R193" s="122" t="str">
        <f>+IF(ISERROR(VLOOKUP(K193,'Ecarts de marge'!D:D,1,FALSE)),"PB CODE ARTICLE","")</f>
        <v/>
      </c>
    </row>
    <row r="194" spans="1:18" x14ac:dyDescent="0.2">
      <c r="A194" s="131" t="str">
        <f>+IF(I194&lt;='Ecarts de marge'!$G$1,"X","")</f>
        <v>X</v>
      </c>
      <c r="B194" s="122" t="str">
        <f t="shared" ref="B194:B208" si="5">+"A"&amp;E194&amp;F194&amp;G194</f>
        <v>A20072000057000</v>
      </c>
      <c r="C194" s="142" t="s">
        <v>730</v>
      </c>
      <c r="D194" s="142">
        <v>201800059</v>
      </c>
      <c r="E194" s="142" t="s">
        <v>753</v>
      </c>
      <c r="F194" s="142" t="s">
        <v>842</v>
      </c>
      <c r="G194" s="142" t="s">
        <v>723</v>
      </c>
      <c r="H194" s="142" t="s">
        <v>745</v>
      </c>
      <c r="I194" s="143">
        <v>43117</v>
      </c>
      <c r="J194" s="142" t="s">
        <v>451</v>
      </c>
      <c r="K194" s="142" t="s">
        <v>33</v>
      </c>
      <c r="L194" s="142" t="s">
        <v>34</v>
      </c>
      <c r="M194" s="142">
        <v>1</v>
      </c>
      <c r="N194" s="142">
        <v>160</v>
      </c>
      <c r="O194" s="142">
        <v>160</v>
      </c>
      <c r="P194" s="132">
        <v>160</v>
      </c>
      <c r="Q194" s="122" t="e">
        <f>+VLOOKUP(CONCATENATE(B194,"00"),#REF!,3,FALSE)</f>
        <v>#REF!</v>
      </c>
      <c r="R194" s="122" t="str">
        <f>+IF(ISERROR(VLOOKUP(K194,'Ecarts de marge'!D:D,1,FALSE)),"PB CODE ARTICLE","")</f>
        <v/>
      </c>
    </row>
    <row r="195" spans="1:18" x14ac:dyDescent="0.2">
      <c r="A195" s="131" t="str">
        <f>+IF(I195&lt;='Ecarts de marge'!$G$1,"X","")</f>
        <v>X</v>
      </c>
      <c r="B195" s="122" t="str">
        <f t="shared" si="5"/>
        <v>A20060042100000</v>
      </c>
      <c r="C195" s="142" t="s">
        <v>730</v>
      </c>
      <c r="D195" s="142">
        <v>201800060</v>
      </c>
      <c r="E195" s="142" t="s">
        <v>797</v>
      </c>
      <c r="F195" s="142" t="s">
        <v>996</v>
      </c>
      <c r="G195" s="142" t="s">
        <v>723</v>
      </c>
      <c r="H195" s="142" t="s">
        <v>745</v>
      </c>
      <c r="I195" s="143">
        <v>43117</v>
      </c>
      <c r="J195" s="142" t="s">
        <v>451</v>
      </c>
      <c r="K195" s="142" t="s">
        <v>33</v>
      </c>
      <c r="L195" s="142" t="s">
        <v>34</v>
      </c>
      <c r="M195" s="142">
        <v>1</v>
      </c>
      <c r="N195" s="142">
        <v>160</v>
      </c>
      <c r="O195" s="142">
        <v>160</v>
      </c>
      <c r="P195" s="132">
        <v>80</v>
      </c>
      <c r="Q195" s="122" t="e">
        <f>+VLOOKUP(CONCATENATE(B195,"00"),#REF!,3,FALSE)</f>
        <v>#REF!</v>
      </c>
      <c r="R195" s="122" t="str">
        <f>+IF(ISERROR(VLOOKUP(K195,'Ecarts de marge'!D:D,1,FALSE)),"PB CODE ARTICLE","")</f>
        <v/>
      </c>
    </row>
    <row r="196" spans="1:18" x14ac:dyDescent="0.2">
      <c r="A196" s="131" t="str">
        <f>+IF(I196&lt;='Ecarts de marge'!$G$1,"X","")</f>
        <v>X</v>
      </c>
      <c r="B196" s="122" t="str">
        <f t="shared" si="5"/>
        <v>A20082000077000</v>
      </c>
      <c r="C196" s="142" t="s">
        <v>730</v>
      </c>
      <c r="D196" s="142">
        <v>201800061</v>
      </c>
      <c r="E196" s="142" t="s">
        <v>749</v>
      </c>
      <c r="F196" s="142" t="s">
        <v>767</v>
      </c>
      <c r="G196" s="142" t="s">
        <v>723</v>
      </c>
      <c r="H196" s="142" t="s">
        <v>745</v>
      </c>
      <c r="I196" s="143">
        <v>43117</v>
      </c>
      <c r="J196" s="142" t="s">
        <v>451</v>
      </c>
      <c r="K196" s="142" t="s">
        <v>33</v>
      </c>
      <c r="L196" s="142" t="s">
        <v>34</v>
      </c>
      <c r="M196" s="142">
        <v>1</v>
      </c>
      <c r="N196" s="142">
        <v>80</v>
      </c>
      <c r="O196" s="142">
        <v>80</v>
      </c>
      <c r="P196" s="132">
        <v>160</v>
      </c>
      <c r="Q196" s="122" t="e">
        <f>+VLOOKUP(CONCATENATE(B196,"00"),#REF!,3,FALSE)</f>
        <v>#REF!</v>
      </c>
      <c r="R196" s="122" t="str">
        <f>+IF(ISERROR(VLOOKUP(K196,'Ecarts de marge'!D:D,1,FALSE)),"PB CODE ARTICLE","")</f>
        <v/>
      </c>
    </row>
    <row r="197" spans="1:18" x14ac:dyDescent="0.2">
      <c r="A197" s="131" t="str">
        <f>+IF(I197&lt;='Ecarts de marge'!$G$1,"X","")</f>
        <v>X</v>
      </c>
      <c r="B197" s="122" t="str">
        <f t="shared" si="5"/>
        <v>A20092000202000</v>
      </c>
      <c r="C197" s="142" t="s">
        <v>730</v>
      </c>
      <c r="D197" s="142">
        <v>201800062</v>
      </c>
      <c r="E197" s="142" t="s">
        <v>724</v>
      </c>
      <c r="F197" s="142" t="s">
        <v>889</v>
      </c>
      <c r="G197" s="142" t="s">
        <v>723</v>
      </c>
      <c r="H197" s="142" t="s">
        <v>745</v>
      </c>
      <c r="I197" s="143">
        <v>43117</v>
      </c>
      <c r="J197" s="142" t="s">
        <v>451</v>
      </c>
      <c r="K197" s="142" t="s">
        <v>33</v>
      </c>
      <c r="L197" s="142" t="s">
        <v>34</v>
      </c>
      <c r="M197" s="142">
        <v>1</v>
      </c>
      <c r="N197" s="142">
        <v>160</v>
      </c>
      <c r="O197" s="142">
        <v>160</v>
      </c>
      <c r="P197" s="132">
        <v>160</v>
      </c>
      <c r="Q197" s="122" t="e">
        <f>+VLOOKUP(CONCATENATE(B197,"00"),#REF!,3,FALSE)</f>
        <v>#REF!</v>
      </c>
      <c r="R197" s="122" t="str">
        <f>+IF(ISERROR(VLOOKUP(K197,'Ecarts de marge'!D:D,1,FALSE)),"PB CODE ARTICLE","")</f>
        <v/>
      </c>
    </row>
    <row r="198" spans="1:18" x14ac:dyDescent="0.2">
      <c r="A198" s="131" t="str">
        <f>+IF(I198&lt;='Ecarts de marge'!$G$1,"X","")</f>
        <v>X</v>
      </c>
      <c r="B198" s="122" t="str">
        <f t="shared" si="5"/>
        <v>A20092000186000</v>
      </c>
      <c r="C198" s="142" t="s">
        <v>730</v>
      </c>
      <c r="D198" s="142">
        <v>201800063</v>
      </c>
      <c r="E198" s="142" t="s">
        <v>724</v>
      </c>
      <c r="F198" s="142" t="s">
        <v>912</v>
      </c>
      <c r="G198" s="142" t="s">
        <v>723</v>
      </c>
      <c r="H198" s="142" t="s">
        <v>745</v>
      </c>
      <c r="I198" s="143">
        <v>43117</v>
      </c>
      <c r="J198" s="142" t="s">
        <v>451</v>
      </c>
      <c r="K198" s="142" t="s">
        <v>33</v>
      </c>
      <c r="L198" s="142" t="s">
        <v>34</v>
      </c>
      <c r="M198" s="142">
        <v>1</v>
      </c>
      <c r="N198" s="142">
        <v>160</v>
      </c>
      <c r="O198" s="142">
        <v>160</v>
      </c>
      <c r="P198" s="132">
        <v>160</v>
      </c>
      <c r="Q198" s="122" t="e">
        <f>+VLOOKUP(CONCATENATE(B198,"00"),#REF!,3,FALSE)</f>
        <v>#REF!</v>
      </c>
      <c r="R198" s="122" t="str">
        <f>+IF(ISERROR(VLOOKUP(K198,'Ecarts de marge'!D:D,1,FALSE)),"PB CODE ARTICLE","")</f>
        <v/>
      </c>
    </row>
    <row r="199" spans="1:18" x14ac:dyDescent="0.2">
      <c r="A199" s="131" t="str">
        <f>+IF(I199&lt;='Ecarts de marge'!$G$1,"X","")</f>
        <v>X</v>
      </c>
      <c r="B199" s="122" t="str">
        <f t="shared" si="5"/>
        <v>A20082000085000</v>
      </c>
      <c r="C199" s="142" t="s">
        <v>730</v>
      </c>
      <c r="D199" s="142">
        <v>201800064</v>
      </c>
      <c r="E199" s="142" t="s">
        <v>749</v>
      </c>
      <c r="F199" s="142" t="s">
        <v>817</v>
      </c>
      <c r="G199" s="142" t="s">
        <v>723</v>
      </c>
      <c r="H199" s="142" t="s">
        <v>745</v>
      </c>
      <c r="I199" s="143">
        <v>43117</v>
      </c>
      <c r="J199" s="142" t="s">
        <v>451</v>
      </c>
      <c r="K199" s="142" t="s">
        <v>33</v>
      </c>
      <c r="L199" s="142" t="s">
        <v>34</v>
      </c>
      <c r="M199" s="142">
        <v>1</v>
      </c>
      <c r="N199" s="142">
        <v>160</v>
      </c>
      <c r="O199" s="142">
        <v>160</v>
      </c>
      <c r="P199" s="132">
        <v>320</v>
      </c>
      <c r="Q199" s="122" t="e">
        <f>+VLOOKUP(CONCATENATE(B199,"00"),#REF!,3,FALSE)</f>
        <v>#REF!</v>
      </c>
      <c r="R199" s="122" t="str">
        <f>+IF(ISERROR(VLOOKUP(K199,'Ecarts de marge'!D:D,1,FALSE)),"PB CODE ARTICLE","")</f>
        <v/>
      </c>
    </row>
    <row r="200" spans="1:18" x14ac:dyDescent="0.2">
      <c r="A200" s="131" t="str">
        <f>+IF(I200&lt;='Ecarts de marge'!$G$1,"X","")</f>
        <v>X</v>
      </c>
      <c r="B200" s="122" t="str">
        <f t="shared" si="5"/>
        <v>A20092000179000</v>
      </c>
      <c r="C200" s="142" t="s">
        <v>730</v>
      </c>
      <c r="D200" s="142">
        <v>201800065</v>
      </c>
      <c r="E200" s="142" t="s">
        <v>724</v>
      </c>
      <c r="F200" s="142" t="s">
        <v>872</v>
      </c>
      <c r="G200" s="142" t="s">
        <v>723</v>
      </c>
      <c r="H200" s="142" t="s">
        <v>745</v>
      </c>
      <c r="I200" s="143">
        <v>43117</v>
      </c>
      <c r="J200" s="142" t="s">
        <v>451</v>
      </c>
      <c r="K200" s="142" t="s">
        <v>33</v>
      </c>
      <c r="L200" s="142" t="s">
        <v>34</v>
      </c>
      <c r="M200" s="142">
        <v>1</v>
      </c>
      <c r="N200" s="142">
        <v>320</v>
      </c>
      <c r="O200" s="142">
        <v>320</v>
      </c>
      <c r="P200" s="132">
        <v>160</v>
      </c>
      <c r="Q200" s="122" t="e">
        <f>+VLOOKUP(CONCATENATE(B200,"00"),#REF!,3,FALSE)</f>
        <v>#REF!</v>
      </c>
      <c r="R200" s="122" t="str">
        <f>+IF(ISERROR(VLOOKUP(K200,'Ecarts de marge'!D:D,1,FALSE)),"PB CODE ARTICLE","")</f>
        <v/>
      </c>
    </row>
    <row r="201" spans="1:18" x14ac:dyDescent="0.2">
      <c r="A201" s="131" t="str">
        <f>+IF(I201&lt;='Ecarts de marge'!$G$1,"X","")</f>
        <v>X</v>
      </c>
      <c r="B201" s="122" t="str">
        <f t="shared" si="5"/>
        <v>A20092000183000</v>
      </c>
      <c r="C201" s="142" t="s">
        <v>730</v>
      </c>
      <c r="D201" s="142">
        <v>201800066</v>
      </c>
      <c r="E201" s="142" t="s">
        <v>724</v>
      </c>
      <c r="F201" s="142" t="s">
        <v>911</v>
      </c>
      <c r="G201" s="142" t="s">
        <v>723</v>
      </c>
      <c r="H201" s="142" t="s">
        <v>745</v>
      </c>
      <c r="I201" s="143">
        <v>43117</v>
      </c>
      <c r="J201" s="142" t="s">
        <v>451</v>
      </c>
      <c r="K201" s="142" t="s">
        <v>33</v>
      </c>
      <c r="L201" s="142" t="s">
        <v>34</v>
      </c>
      <c r="M201" s="142">
        <v>1</v>
      </c>
      <c r="N201" s="142">
        <v>160</v>
      </c>
      <c r="O201" s="142">
        <v>160</v>
      </c>
      <c r="P201" s="132">
        <v>160</v>
      </c>
      <c r="Q201" s="122" t="e">
        <f>+VLOOKUP(CONCATENATE(B201,"00"),#REF!,3,FALSE)</f>
        <v>#REF!</v>
      </c>
      <c r="R201" s="122" t="str">
        <f>+IF(ISERROR(VLOOKUP(K201,'Ecarts de marge'!D:D,1,FALSE)),"PB CODE ARTICLE","")</f>
        <v/>
      </c>
    </row>
    <row r="202" spans="1:18" x14ac:dyDescent="0.2">
      <c r="A202" s="131" t="str">
        <f>+IF(I202&lt;='Ecarts de marge'!$G$1,"X","")</f>
        <v>X</v>
      </c>
      <c r="B202" s="122" t="str">
        <f t="shared" si="5"/>
        <v>A20092000175000</v>
      </c>
      <c r="C202" s="142" t="s">
        <v>730</v>
      </c>
      <c r="D202" s="142">
        <v>201800067</v>
      </c>
      <c r="E202" s="142" t="s">
        <v>724</v>
      </c>
      <c r="F202" s="142" t="s">
        <v>816</v>
      </c>
      <c r="G202" s="142" t="s">
        <v>723</v>
      </c>
      <c r="H202" s="142" t="s">
        <v>745</v>
      </c>
      <c r="I202" s="143">
        <v>43117</v>
      </c>
      <c r="J202" s="142" t="s">
        <v>451</v>
      </c>
      <c r="K202" s="142" t="s">
        <v>33</v>
      </c>
      <c r="L202" s="142" t="s">
        <v>34</v>
      </c>
      <c r="M202" s="142">
        <v>1</v>
      </c>
      <c r="N202" s="142">
        <v>160</v>
      </c>
      <c r="O202" s="142">
        <v>160</v>
      </c>
      <c r="P202" s="132">
        <v>160</v>
      </c>
      <c r="Q202" s="122" t="e">
        <f>+VLOOKUP(CONCATENATE(B202,"00"),#REF!,3,FALSE)</f>
        <v>#REF!</v>
      </c>
      <c r="R202" s="122" t="str">
        <f>+IF(ISERROR(VLOOKUP(K202,'Ecarts de marge'!D:D,1,FALSE)),"PB CODE ARTICLE","")</f>
        <v/>
      </c>
    </row>
    <row r="203" spans="1:18" x14ac:dyDescent="0.2">
      <c r="A203" s="131" t="str">
        <f>+IF(I203&lt;='Ecarts de marge'!$G$1,"X","")</f>
        <v>X</v>
      </c>
      <c r="B203" s="122" t="str">
        <f t="shared" si="5"/>
        <v>A20082000139000</v>
      </c>
      <c r="C203" s="142" t="s">
        <v>730</v>
      </c>
      <c r="D203" s="142">
        <v>201800068</v>
      </c>
      <c r="E203" s="142" t="s">
        <v>749</v>
      </c>
      <c r="F203" s="142" t="s">
        <v>776</v>
      </c>
      <c r="G203" s="142" t="s">
        <v>723</v>
      </c>
      <c r="H203" s="142" t="s">
        <v>745</v>
      </c>
      <c r="I203" s="143">
        <v>43117</v>
      </c>
      <c r="J203" s="142" t="s">
        <v>451</v>
      </c>
      <c r="K203" s="142" t="s">
        <v>33</v>
      </c>
      <c r="L203" s="142" t="s">
        <v>34</v>
      </c>
      <c r="M203" s="142">
        <v>1</v>
      </c>
      <c r="N203" s="142">
        <v>160</v>
      </c>
      <c r="O203" s="142">
        <v>160</v>
      </c>
      <c r="P203" s="132">
        <v>160</v>
      </c>
      <c r="Q203" s="122" t="e">
        <f>+VLOOKUP(CONCATENATE(B203,"00"),#REF!,3,FALSE)</f>
        <v>#REF!</v>
      </c>
      <c r="R203" s="122" t="str">
        <f>+IF(ISERROR(VLOOKUP(K203,'Ecarts de marge'!D:D,1,FALSE)),"PB CODE ARTICLE","")</f>
        <v/>
      </c>
    </row>
    <row r="204" spans="1:18" x14ac:dyDescent="0.2">
      <c r="A204" s="131" t="str">
        <f>+IF(I204&lt;='Ecarts de marge'!$G$1,"X","")</f>
        <v>X</v>
      </c>
      <c r="B204" s="122" t="str">
        <f t="shared" si="5"/>
        <v>A20092000174000</v>
      </c>
      <c r="C204" s="142" t="s">
        <v>730</v>
      </c>
      <c r="D204" s="142">
        <v>201800069</v>
      </c>
      <c r="E204" s="142" t="s">
        <v>724</v>
      </c>
      <c r="F204" s="142" t="s">
        <v>841</v>
      </c>
      <c r="G204" s="142" t="s">
        <v>723</v>
      </c>
      <c r="H204" s="142" t="s">
        <v>745</v>
      </c>
      <c r="I204" s="143">
        <v>43117</v>
      </c>
      <c r="J204" s="142" t="s">
        <v>451</v>
      </c>
      <c r="K204" s="142" t="s">
        <v>33</v>
      </c>
      <c r="L204" s="142" t="s">
        <v>34</v>
      </c>
      <c r="M204" s="142">
        <v>1</v>
      </c>
      <c r="N204" s="142">
        <v>160</v>
      </c>
      <c r="O204" s="142">
        <v>160</v>
      </c>
      <c r="P204" s="132">
        <v>160</v>
      </c>
      <c r="Q204" s="122" t="e">
        <f>+VLOOKUP(CONCATENATE(B204,"00"),#REF!,3,FALSE)</f>
        <v>#REF!</v>
      </c>
      <c r="R204" s="122" t="str">
        <f>+IF(ISERROR(VLOOKUP(K204,'Ecarts de marge'!D:D,1,FALSE)),"PB CODE ARTICLE","")</f>
        <v/>
      </c>
    </row>
    <row r="205" spans="1:18" x14ac:dyDescent="0.2">
      <c r="A205" s="131" t="str">
        <f>+IF(I205&lt;='Ecarts de marge'!$G$1,"X","")</f>
        <v>X</v>
      </c>
      <c r="B205" s="122" t="str">
        <f t="shared" si="5"/>
        <v>A20060042086000</v>
      </c>
      <c r="C205" s="142" t="s">
        <v>730</v>
      </c>
      <c r="D205" s="142">
        <v>201800070</v>
      </c>
      <c r="E205" s="142" t="s">
        <v>797</v>
      </c>
      <c r="F205" s="142" t="s">
        <v>997</v>
      </c>
      <c r="G205" s="142" t="s">
        <v>723</v>
      </c>
      <c r="H205" s="142" t="s">
        <v>745</v>
      </c>
      <c r="I205" s="143">
        <v>43117</v>
      </c>
      <c r="J205" s="142" t="s">
        <v>451</v>
      </c>
      <c r="K205" s="142" t="s">
        <v>33</v>
      </c>
      <c r="L205" s="142" t="s">
        <v>34</v>
      </c>
      <c r="M205" s="142">
        <v>1</v>
      </c>
      <c r="N205" s="142">
        <v>160</v>
      </c>
      <c r="O205" s="142">
        <v>160</v>
      </c>
      <c r="P205" s="132">
        <v>80</v>
      </c>
      <c r="Q205" s="122" t="e">
        <f>+VLOOKUP(CONCATENATE(B205,"00"),#REF!,3,FALSE)</f>
        <v>#REF!</v>
      </c>
      <c r="R205" s="122" t="str">
        <f>+IF(ISERROR(VLOOKUP(K205,'Ecarts de marge'!D:D,1,FALSE)),"PB CODE ARTICLE","")</f>
        <v/>
      </c>
    </row>
    <row r="206" spans="1:18" x14ac:dyDescent="0.2">
      <c r="A206" s="131" t="str">
        <f>+IF(I206&lt;='Ecarts de marge'!$G$1,"X","")</f>
        <v>X</v>
      </c>
      <c r="B206" s="122" t="str">
        <f t="shared" si="5"/>
        <v>A20082000053000</v>
      </c>
      <c r="C206" s="142" t="s">
        <v>730</v>
      </c>
      <c r="D206" s="142">
        <v>201800071</v>
      </c>
      <c r="E206" s="142" t="s">
        <v>749</v>
      </c>
      <c r="F206" s="142" t="s">
        <v>729</v>
      </c>
      <c r="G206" s="142" t="s">
        <v>723</v>
      </c>
      <c r="H206" s="142" t="s">
        <v>745</v>
      </c>
      <c r="I206" s="143">
        <v>43117</v>
      </c>
      <c r="J206" s="142" t="s">
        <v>451</v>
      </c>
      <c r="K206" s="142" t="s">
        <v>33</v>
      </c>
      <c r="L206" s="142" t="s">
        <v>34</v>
      </c>
      <c r="M206" s="142">
        <v>1</v>
      </c>
      <c r="N206" s="142">
        <v>80</v>
      </c>
      <c r="O206" s="142">
        <v>80</v>
      </c>
      <c r="P206" s="132">
        <v>160</v>
      </c>
      <c r="Q206" s="122" t="e">
        <f>+VLOOKUP(CONCATENATE(B206,"00"),#REF!,3,FALSE)</f>
        <v>#REF!</v>
      </c>
      <c r="R206" s="122" t="str">
        <f>+IF(ISERROR(VLOOKUP(K206,'Ecarts de marge'!D:D,1,FALSE)),"PB CODE ARTICLE","")</f>
        <v/>
      </c>
    </row>
    <row r="207" spans="1:18" x14ac:dyDescent="0.2">
      <c r="A207" s="131" t="str">
        <f>+IF(I207&lt;='Ecarts de marge'!$G$1,"X","")</f>
        <v>X</v>
      </c>
      <c r="B207" s="122" t="str">
        <f t="shared" si="5"/>
        <v>A20092000201000</v>
      </c>
      <c r="C207" s="142" t="s">
        <v>730</v>
      </c>
      <c r="D207" s="142">
        <v>201800072</v>
      </c>
      <c r="E207" s="142" t="s">
        <v>724</v>
      </c>
      <c r="F207" s="142" t="s">
        <v>829</v>
      </c>
      <c r="G207" s="142" t="s">
        <v>723</v>
      </c>
      <c r="H207" s="142" t="s">
        <v>745</v>
      </c>
      <c r="I207" s="143">
        <v>43117</v>
      </c>
      <c r="J207" s="142" t="s">
        <v>451</v>
      </c>
      <c r="K207" s="142" t="s">
        <v>33</v>
      </c>
      <c r="L207" s="142" t="s">
        <v>34</v>
      </c>
      <c r="M207" s="142">
        <v>1</v>
      </c>
      <c r="N207" s="142">
        <v>160</v>
      </c>
      <c r="O207" s="142">
        <v>160</v>
      </c>
      <c r="P207" s="132">
        <v>320</v>
      </c>
      <c r="Q207" s="122" t="e">
        <f>+VLOOKUP(CONCATENATE(B207,"00"),#REF!,3,FALSE)</f>
        <v>#REF!</v>
      </c>
      <c r="R207" s="122" t="str">
        <f>+IF(ISERROR(VLOOKUP(K207,'Ecarts de marge'!D:D,1,FALSE)),"PB CODE ARTICLE","")</f>
        <v/>
      </c>
    </row>
    <row r="208" spans="1:18" x14ac:dyDescent="0.2">
      <c r="A208" s="131" t="str">
        <f>+IF(I208&lt;='Ecarts de marge'!$G$1,"X","")</f>
        <v>X</v>
      </c>
      <c r="B208" s="122" t="str">
        <f t="shared" si="5"/>
        <v>A20082000113000</v>
      </c>
      <c r="C208" s="142" t="s">
        <v>730</v>
      </c>
      <c r="D208" s="142">
        <v>201800073</v>
      </c>
      <c r="E208" s="142" t="s">
        <v>749</v>
      </c>
      <c r="F208" s="142" t="s">
        <v>890</v>
      </c>
      <c r="G208" s="142" t="s">
        <v>723</v>
      </c>
      <c r="H208" s="142" t="s">
        <v>745</v>
      </c>
      <c r="I208" s="143">
        <v>43117</v>
      </c>
      <c r="J208" s="142" t="s">
        <v>451</v>
      </c>
      <c r="K208" s="142" t="s">
        <v>33</v>
      </c>
      <c r="L208" s="142" t="s">
        <v>34</v>
      </c>
      <c r="M208" s="142">
        <v>1</v>
      </c>
      <c r="N208" s="142">
        <v>320</v>
      </c>
      <c r="O208" s="142">
        <v>320</v>
      </c>
      <c r="P208" s="132">
        <v>160</v>
      </c>
      <c r="Q208" s="122" t="e">
        <f>+VLOOKUP(CONCATENATE(B208,"00"),#REF!,3,FALSE)</f>
        <v>#REF!</v>
      </c>
      <c r="R208" s="122" t="str">
        <f>+IF(ISERROR(VLOOKUP(K208,'Ecarts de marge'!D:D,1,FALSE)),"PB CODE ARTICLE","")</f>
        <v/>
      </c>
    </row>
    <row r="209" spans="1:18" x14ac:dyDescent="0.2">
      <c r="A209" s="131" t="str">
        <f>+IF(I209&lt;='Ecarts de marge'!$G$1,"X","")</f>
        <v>X</v>
      </c>
      <c r="B209" s="122" t="str">
        <f t="shared" ref="B209" si="6">+"A"&amp;E209&amp;F209&amp;G209</f>
        <v>A20092000195000</v>
      </c>
      <c r="C209" s="142" t="s">
        <v>730</v>
      </c>
      <c r="D209" s="142">
        <v>201800074</v>
      </c>
      <c r="E209" s="142" t="s">
        <v>724</v>
      </c>
      <c r="F209" s="142" t="s">
        <v>815</v>
      </c>
      <c r="G209" s="142" t="s">
        <v>723</v>
      </c>
      <c r="H209" s="142" t="s">
        <v>745</v>
      </c>
      <c r="I209" s="143">
        <v>43117</v>
      </c>
      <c r="J209" s="142" t="s">
        <v>451</v>
      </c>
      <c r="K209" s="142" t="s">
        <v>33</v>
      </c>
      <c r="L209" s="142" t="s">
        <v>34</v>
      </c>
      <c r="M209" s="142">
        <v>1</v>
      </c>
      <c r="N209" s="142">
        <v>160</v>
      </c>
      <c r="O209" s="142">
        <v>160</v>
      </c>
      <c r="P209" s="132">
        <v>160</v>
      </c>
      <c r="Q209" s="122" t="e">
        <f>+VLOOKUP(CONCATENATE(B209,"00"),#REF!,3,FALSE)</f>
        <v>#REF!</v>
      </c>
      <c r="R209" s="122" t="str">
        <f>+IF(ISERROR(VLOOKUP(K209,'Ecarts de marge'!D:D,1,FALSE)),"PB CODE ARTICLE","")</f>
        <v/>
      </c>
    </row>
    <row r="210" spans="1:18" x14ac:dyDescent="0.2">
      <c r="A210" s="131" t="str">
        <f>+IF(I210&lt;='Ecarts de marge'!$G$1,"X","")</f>
        <v>X</v>
      </c>
      <c r="B210" s="122" t="str">
        <f t="shared" ref="B210:B241" si="7">+"A"&amp;E210&amp;F210&amp;G210</f>
        <v>A20092000172000</v>
      </c>
      <c r="C210" s="142" t="s">
        <v>730</v>
      </c>
      <c r="D210" s="142">
        <v>201800075</v>
      </c>
      <c r="E210" s="142" t="s">
        <v>724</v>
      </c>
      <c r="F210" s="142" t="s">
        <v>826</v>
      </c>
      <c r="G210" s="142" t="s">
        <v>723</v>
      </c>
      <c r="H210" s="142" t="s">
        <v>745</v>
      </c>
      <c r="I210" s="143">
        <v>43117</v>
      </c>
      <c r="J210" s="142" t="s">
        <v>451</v>
      </c>
      <c r="K210" s="142" t="s">
        <v>33</v>
      </c>
      <c r="L210" s="142" t="s">
        <v>34</v>
      </c>
      <c r="M210" s="142">
        <v>1</v>
      </c>
      <c r="N210" s="142">
        <v>160</v>
      </c>
      <c r="O210" s="142">
        <v>160</v>
      </c>
      <c r="P210" s="132">
        <v>160</v>
      </c>
      <c r="Q210" s="122" t="e">
        <f>+VLOOKUP(CONCATENATE(B210,"00"),#REF!,3,FALSE)</f>
        <v>#REF!</v>
      </c>
      <c r="R210" s="122" t="str">
        <f>+IF(ISERROR(VLOOKUP(K210,'Ecarts de marge'!D:D,1,FALSE)),"PB CODE ARTICLE","")</f>
        <v/>
      </c>
    </row>
    <row r="211" spans="1:18" x14ac:dyDescent="0.2">
      <c r="A211" s="131" t="str">
        <f>+IF(I211&lt;='Ecarts de marge'!$G$1,"X","")</f>
        <v>X</v>
      </c>
      <c r="B211" s="122" t="str">
        <f t="shared" si="7"/>
        <v>A20062000082000</v>
      </c>
      <c r="C211" s="142" t="s">
        <v>730</v>
      </c>
      <c r="D211" s="142">
        <v>201800076</v>
      </c>
      <c r="E211" s="142" t="s">
        <v>797</v>
      </c>
      <c r="F211" s="142" t="s">
        <v>916</v>
      </c>
      <c r="G211" s="142" t="s">
        <v>723</v>
      </c>
      <c r="H211" s="142" t="s">
        <v>745</v>
      </c>
      <c r="I211" s="143">
        <v>43117</v>
      </c>
      <c r="J211" s="142" t="s">
        <v>451</v>
      </c>
      <c r="K211" s="142" t="s">
        <v>33</v>
      </c>
      <c r="L211" s="142" t="s">
        <v>34</v>
      </c>
      <c r="M211" s="142">
        <v>1</v>
      </c>
      <c r="N211" s="142">
        <v>160</v>
      </c>
      <c r="O211" s="142">
        <v>160</v>
      </c>
      <c r="P211" s="132">
        <v>160</v>
      </c>
      <c r="Q211" s="122" t="e">
        <f>+VLOOKUP(CONCATENATE(B211,"00"),#REF!,3,FALSE)</f>
        <v>#REF!</v>
      </c>
      <c r="R211" s="122" t="str">
        <f>+IF(ISERROR(VLOOKUP(K211,'Ecarts de marge'!D:D,1,FALSE)),"PB CODE ARTICLE","")</f>
        <v/>
      </c>
    </row>
    <row r="212" spans="1:18" x14ac:dyDescent="0.2">
      <c r="A212" s="131" t="str">
        <f>+IF(I212&lt;='Ecarts de marge'!$G$1,"X","")</f>
        <v>X</v>
      </c>
      <c r="B212" s="122" t="str">
        <f t="shared" si="7"/>
        <v>A20072000117000</v>
      </c>
      <c r="C212" s="142" t="s">
        <v>730</v>
      </c>
      <c r="D212" s="142">
        <v>201800077</v>
      </c>
      <c r="E212" s="142" t="s">
        <v>753</v>
      </c>
      <c r="F212" s="142" t="s">
        <v>754</v>
      </c>
      <c r="G212" s="142" t="s">
        <v>723</v>
      </c>
      <c r="H212" s="142" t="s">
        <v>745</v>
      </c>
      <c r="I212" s="143">
        <v>43117</v>
      </c>
      <c r="J212" s="142" t="s">
        <v>451</v>
      </c>
      <c r="K212" s="142" t="s">
        <v>33</v>
      </c>
      <c r="L212" s="142" t="s">
        <v>34</v>
      </c>
      <c r="M212" s="142">
        <v>1</v>
      </c>
      <c r="N212" s="142">
        <v>160</v>
      </c>
      <c r="O212" s="142">
        <v>160</v>
      </c>
      <c r="P212" s="132">
        <v>320</v>
      </c>
      <c r="Q212" s="122" t="e">
        <f>+VLOOKUP(CONCATENATE(B212,"00"),#REF!,3,FALSE)</f>
        <v>#REF!</v>
      </c>
      <c r="R212" s="122" t="str">
        <f>+IF(ISERROR(VLOOKUP(K212,'Ecarts de marge'!D:D,1,FALSE)),"PB CODE ARTICLE","")</f>
        <v/>
      </c>
    </row>
    <row r="213" spans="1:18" x14ac:dyDescent="0.2">
      <c r="A213" s="131" t="str">
        <f>+IF(I213&lt;='Ecarts de marge'!$G$1,"X","")</f>
        <v>X</v>
      </c>
      <c r="B213" s="122" t="str">
        <f t="shared" si="7"/>
        <v>A20082000151000</v>
      </c>
      <c r="C213" s="142" t="s">
        <v>730</v>
      </c>
      <c r="D213" s="142">
        <v>201800078</v>
      </c>
      <c r="E213" s="142" t="s">
        <v>749</v>
      </c>
      <c r="F213" s="142" t="s">
        <v>917</v>
      </c>
      <c r="G213" s="142" t="s">
        <v>723</v>
      </c>
      <c r="H213" s="142" t="s">
        <v>745</v>
      </c>
      <c r="I213" s="143">
        <v>43117</v>
      </c>
      <c r="J213" s="142" t="s">
        <v>451</v>
      </c>
      <c r="K213" s="142" t="s">
        <v>33</v>
      </c>
      <c r="L213" s="142" t="s">
        <v>34</v>
      </c>
      <c r="M213" s="142">
        <v>1</v>
      </c>
      <c r="N213" s="142">
        <v>320</v>
      </c>
      <c r="O213" s="142">
        <v>320</v>
      </c>
      <c r="P213" s="132">
        <v>160</v>
      </c>
      <c r="Q213" s="122" t="e">
        <f>+VLOOKUP(CONCATENATE(B213,"00"),#REF!,3,FALSE)</f>
        <v>#REF!</v>
      </c>
      <c r="R213" s="122" t="str">
        <f>+IF(ISERROR(VLOOKUP(K213,'Ecarts de marge'!D:D,1,FALSE)),"PB CODE ARTICLE","")</f>
        <v/>
      </c>
    </row>
    <row r="214" spans="1:18" x14ac:dyDescent="0.2">
      <c r="A214" s="131" t="str">
        <f>+IF(I214&lt;='Ecarts de marge'!$G$1,"X","")</f>
        <v>X</v>
      </c>
      <c r="B214" s="122" t="str">
        <f t="shared" si="7"/>
        <v>A20092000165000</v>
      </c>
      <c r="C214" s="142" t="s">
        <v>730</v>
      </c>
      <c r="D214" s="142">
        <v>201800079</v>
      </c>
      <c r="E214" s="142" t="s">
        <v>724</v>
      </c>
      <c r="F214" s="142" t="s">
        <v>839</v>
      </c>
      <c r="G214" s="142" t="s">
        <v>723</v>
      </c>
      <c r="H214" s="142" t="s">
        <v>745</v>
      </c>
      <c r="I214" s="143">
        <v>43117</v>
      </c>
      <c r="J214" s="142" t="s">
        <v>451</v>
      </c>
      <c r="K214" s="142" t="s">
        <v>33</v>
      </c>
      <c r="L214" s="142" t="s">
        <v>34</v>
      </c>
      <c r="M214" s="142">
        <v>1</v>
      </c>
      <c r="N214" s="142">
        <v>160</v>
      </c>
      <c r="O214" s="142">
        <v>160</v>
      </c>
      <c r="P214" s="132">
        <v>160</v>
      </c>
      <c r="Q214" s="122" t="e">
        <f>+VLOOKUP(CONCATENATE(B214,"00"),#REF!,3,FALSE)</f>
        <v>#REF!</v>
      </c>
      <c r="R214" s="122" t="str">
        <f>+IF(ISERROR(VLOOKUP(K214,'Ecarts de marge'!D:D,1,FALSE)),"PB CODE ARTICLE","")</f>
        <v/>
      </c>
    </row>
    <row r="215" spans="1:18" x14ac:dyDescent="0.2">
      <c r="A215" s="131" t="str">
        <f>+IF(I215&lt;='Ecarts de marge'!$G$1,"X","")</f>
        <v>X</v>
      </c>
      <c r="B215" s="122" t="str">
        <f t="shared" si="7"/>
        <v>A20072000055000</v>
      </c>
      <c r="C215" s="142" t="s">
        <v>730</v>
      </c>
      <c r="D215" s="142">
        <v>201800080</v>
      </c>
      <c r="E215" s="142" t="s">
        <v>753</v>
      </c>
      <c r="F215" s="142" t="s">
        <v>908</v>
      </c>
      <c r="G215" s="142" t="s">
        <v>723</v>
      </c>
      <c r="H215" s="142" t="s">
        <v>745</v>
      </c>
      <c r="I215" s="143">
        <v>43117</v>
      </c>
      <c r="J215" s="142" t="s">
        <v>451</v>
      </c>
      <c r="K215" s="142" t="s">
        <v>33</v>
      </c>
      <c r="L215" s="142" t="s">
        <v>34</v>
      </c>
      <c r="M215" s="142">
        <v>1</v>
      </c>
      <c r="N215" s="142">
        <v>160</v>
      </c>
      <c r="O215" s="142">
        <v>160</v>
      </c>
      <c r="P215" s="132">
        <v>80</v>
      </c>
      <c r="Q215" s="122" t="e">
        <f>+VLOOKUP(CONCATENATE(B215,"00"),#REF!,3,FALSE)</f>
        <v>#REF!</v>
      </c>
      <c r="R215" s="122" t="str">
        <f>+IF(ISERROR(VLOOKUP(K215,'Ecarts de marge'!D:D,1,FALSE)),"PB CODE ARTICLE","")</f>
        <v/>
      </c>
    </row>
    <row r="216" spans="1:18" x14ac:dyDescent="0.2">
      <c r="A216" s="131" t="str">
        <f>+IF(I216&lt;='Ecarts de marge'!$G$1,"X","")</f>
        <v>X</v>
      </c>
      <c r="B216" s="122" t="str">
        <f t="shared" si="7"/>
        <v>A20092000188000</v>
      </c>
      <c r="C216" s="142" t="s">
        <v>730</v>
      </c>
      <c r="D216" s="142">
        <v>201800081</v>
      </c>
      <c r="E216" s="142" t="s">
        <v>724</v>
      </c>
      <c r="F216" s="142" t="s">
        <v>840</v>
      </c>
      <c r="G216" s="142" t="s">
        <v>723</v>
      </c>
      <c r="H216" s="142" t="s">
        <v>745</v>
      </c>
      <c r="I216" s="143">
        <v>43117</v>
      </c>
      <c r="J216" s="142" t="s">
        <v>451</v>
      </c>
      <c r="K216" s="142" t="s">
        <v>33</v>
      </c>
      <c r="L216" s="142" t="s">
        <v>34</v>
      </c>
      <c r="M216" s="142">
        <v>1</v>
      </c>
      <c r="N216" s="142">
        <v>80</v>
      </c>
      <c r="O216" s="142">
        <v>80</v>
      </c>
      <c r="P216" s="132">
        <v>160</v>
      </c>
      <c r="Q216" s="122" t="e">
        <f>+VLOOKUP(CONCATENATE(B216,"00"),#REF!,3,FALSE)</f>
        <v>#REF!</v>
      </c>
      <c r="R216" s="122" t="str">
        <f>+IF(ISERROR(VLOOKUP(K216,'Ecarts de marge'!D:D,1,FALSE)),"PB CODE ARTICLE","")</f>
        <v/>
      </c>
    </row>
    <row r="217" spans="1:18" x14ac:dyDescent="0.2">
      <c r="A217" s="131" t="str">
        <f>+IF(I217&lt;='Ecarts de marge'!$G$1,"X","")</f>
        <v>X</v>
      </c>
      <c r="B217" s="122" t="str">
        <f t="shared" si="7"/>
        <v>A20092000180000</v>
      </c>
      <c r="C217" s="142" t="s">
        <v>730</v>
      </c>
      <c r="D217" s="142">
        <v>201800082</v>
      </c>
      <c r="E217" s="142" t="s">
        <v>724</v>
      </c>
      <c r="F217" s="142" t="s">
        <v>833</v>
      </c>
      <c r="G217" s="142" t="s">
        <v>723</v>
      </c>
      <c r="H217" s="142" t="s">
        <v>745</v>
      </c>
      <c r="I217" s="143">
        <v>43117</v>
      </c>
      <c r="J217" s="142" t="s">
        <v>451</v>
      </c>
      <c r="K217" s="142" t="s">
        <v>33</v>
      </c>
      <c r="L217" s="142" t="s">
        <v>34</v>
      </c>
      <c r="M217" s="142">
        <v>1</v>
      </c>
      <c r="N217" s="142">
        <v>160</v>
      </c>
      <c r="O217" s="142">
        <v>160</v>
      </c>
      <c r="P217" s="132">
        <v>160</v>
      </c>
      <c r="Q217" s="122" t="e">
        <f>+VLOOKUP(CONCATENATE(B217,"00"),#REF!,3,FALSE)</f>
        <v>#REF!</v>
      </c>
      <c r="R217" s="122" t="str">
        <f>+IF(ISERROR(VLOOKUP(K217,'Ecarts de marge'!D:D,1,FALSE)),"PB CODE ARTICLE","")</f>
        <v/>
      </c>
    </row>
    <row r="218" spans="1:18" x14ac:dyDescent="0.2">
      <c r="A218" s="131" t="str">
        <f>+IF(I218&lt;='Ecarts de marge'!$G$1,"X","")</f>
        <v>X</v>
      </c>
      <c r="B218" s="122" t="str">
        <f t="shared" si="7"/>
        <v>A20092000189000</v>
      </c>
      <c r="C218" s="142" t="s">
        <v>730</v>
      </c>
      <c r="D218" s="142">
        <v>201800083</v>
      </c>
      <c r="E218" s="142" t="s">
        <v>724</v>
      </c>
      <c r="F218" s="142" t="s">
        <v>838</v>
      </c>
      <c r="G218" s="142" t="s">
        <v>723</v>
      </c>
      <c r="H218" s="142" t="s">
        <v>745</v>
      </c>
      <c r="I218" s="143">
        <v>43117</v>
      </c>
      <c r="J218" s="142" t="s">
        <v>451</v>
      </c>
      <c r="K218" s="142" t="s">
        <v>33</v>
      </c>
      <c r="L218" s="142" t="s">
        <v>34</v>
      </c>
      <c r="M218" s="142">
        <v>1</v>
      </c>
      <c r="N218" s="142">
        <v>160</v>
      </c>
      <c r="O218" s="142">
        <v>160</v>
      </c>
      <c r="P218" s="132">
        <v>160</v>
      </c>
      <c r="Q218" s="122" t="e">
        <f>+VLOOKUP(CONCATENATE(B218,"00"),#REF!,3,FALSE)</f>
        <v>#REF!</v>
      </c>
      <c r="R218" s="122" t="str">
        <f>+IF(ISERROR(VLOOKUP(K218,'Ecarts de marge'!D:D,1,FALSE)),"PB CODE ARTICLE","")</f>
        <v/>
      </c>
    </row>
    <row r="219" spans="1:18" x14ac:dyDescent="0.2">
      <c r="A219" s="131" t="str">
        <f>+IF(I219&lt;='Ecarts de marge'!$G$1,"X","")</f>
        <v>X</v>
      </c>
      <c r="B219" s="122" t="str">
        <f t="shared" si="7"/>
        <v>A20092000185000</v>
      </c>
      <c r="C219" s="142" t="s">
        <v>730</v>
      </c>
      <c r="D219" s="142">
        <v>201800084</v>
      </c>
      <c r="E219" s="142" t="s">
        <v>724</v>
      </c>
      <c r="F219" s="142" t="s">
        <v>803</v>
      </c>
      <c r="G219" s="142" t="s">
        <v>723</v>
      </c>
      <c r="H219" s="142" t="s">
        <v>745</v>
      </c>
      <c r="I219" s="143">
        <v>43117</v>
      </c>
      <c r="J219" s="142" t="s">
        <v>451</v>
      </c>
      <c r="K219" s="142" t="s">
        <v>33</v>
      </c>
      <c r="L219" s="142" t="s">
        <v>34</v>
      </c>
      <c r="M219" s="142">
        <v>1</v>
      </c>
      <c r="N219" s="142">
        <v>160</v>
      </c>
      <c r="O219" s="142">
        <v>160</v>
      </c>
      <c r="P219" s="132">
        <v>160</v>
      </c>
      <c r="Q219" s="122" t="e">
        <f>+VLOOKUP(CONCATENATE(B219,"00"),#REF!,3,FALSE)</f>
        <v>#REF!</v>
      </c>
      <c r="R219" s="122" t="str">
        <f>+IF(ISERROR(VLOOKUP(K219,'Ecarts de marge'!D:D,1,FALSE)),"PB CODE ARTICLE","")</f>
        <v/>
      </c>
    </row>
    <row r="220" spans="1:18" x14ac:dyDescent="0.2">
      <c r="A220" s="131" t="str">
        <f>+IF(I220&lt;='Ecarts de marge'!$G$1,"X","")</f>
        <v>X</v>
      </c>
      <c r="B220" s="122" t="str">
        <f t="shared" si="7"/>
        <v>A20050042071000</v>
      </c>
      <c r="C220" s="142" t="s">
        <v>730</v>
      </c>
      <c r="D220" s="142">
        <v>201800085</v>
      </c>
      <c r="E220" s="142" t="s">
        <v>820</v>
      </c>
      <c r="F220" s="142" t="s">
        <v>854</v>
      </c>
      <c r="G220" s="142" t="s">
        <v>723</v>
      </c>
      <c r="H220" s="142" t="s">
        <v>745</v>
      </c>
      <c r="I220" s="143">
        <v>43117</v>
      </c>
      <c r="J220" s="142" t="s">
        <v>451</v>
      </c>
      <c r="K220" s="142" t="s">
        <v>33</v>
      </c>
      <c r="L220" s="142" t="s">
        <v>34</v>
      </c>
      <c r="M220" s="142">
        <v>1</v>
      </c>
      <c r="N220" s="142">
        <v>160</v>
      </c>
      <c r="O220" s="142">
        <v>160</v>
      </c>
      <c r="P220" s="132">
        <v>80</v>
      </c>
      <c r="Q220" s="122" t="e">
        <f>+VLOOKUP(CONCATENATE(B220,"00"),#REF!,3,FALSE)</f>
        <v>#REF!</v>
      </c>
      <c r="R220" s="122" t="str">
        <f>+IF(ISERROR(VLOOKUP(K220,'Ecarts de marge'!D:D,1,FALSE)),"PB CODE ARTICLE","")</f>
        <v/>
      </c>
    </row>
    <row r="221" spans="1:18" x14ac:dyDescent="0.2">
      <c r="A221" s="131" t="str">
        <f>+IF(I221&lt;='Ecarts de marge'!$G$1,"X","")</f>
        <v>X</v>
      </c>
      <c r="B221" s="122" t="str">
        <f t="shared" si="7"/>
        <v>A20050042069000</v>
      </c>
      <c r="C221" s="142" t="s">
        <v>730</v>
      </c>
      <c r="D221" s="142">
        <v>201800086</v>
      </c>
      <c r="E221" s="142" t="s">
        <v>820</v>
      </c>
      <c r="F221" s="142" t="s">
        <v>1015</v>
      </c>
      <c r="G221" s="142" t="s">
        <v>723</v>
      </c>
      <c r="H221" s="142" t="s">
        <v>745</v>
      </c>
      <c r="I221" s="143">
        <v>43117</v>
      </c>
      <c r="J221" s="142" t="s">
        <v>451</v>
      </c>
      <c r="K221" s="142" t="s">
        <v>57</v>
      </c>
      <c r="L221" s="142" t="s">
        <v>58</v>
      </c>
      <c r="M221" s="142">
        <v>1</v>
      </c>
      <c r="N221" s="142">
        <v>2676.36</v>
      </c>
      <c r="O221" s="142">
        <v>2676.36</v>
      </c>
      <c r="P221" s="132">
        <v>80</v>
      </c>
      <c r="Q221" s="122" t="e">
        <f>+VLOOKUP(CONCATENATE(B221,"00"),#REF!,3,FALSE)</f>
        <v>#REF!</v>
      </c>
      <c r="R221" s="122" t="str">
        <f>+IF(ISERROR(VLOOKUP(K221,'Ecarts de marge'!D:D,1,FALSE)),"PB CODE ARTICLE","")</f>
        <v>PB CODE ARTICLE</v>
      </c>
    </row>
    <row r="222" spans="1:18" x14ac:dyDescent="0.2">
      <c r="A222" s="131" t="str">
        <f>+IF(I222&lt;='Ecarts de marge'!$G$1,"X","")</f>
        <v>X</v>
      </c>
      <c r="B222" s="122" t="str">
        <f t="shared" si="7"/>
        <v>A20072000046000</v>
      </c>
      <c r="C222" s="142" t="s">
        <v>730</v>
      </c>
      <c r="D222" s="142">
        <v>201800087</v>
      </c>
      <c r="E222" s="142" t="s">
        <v>753</v>
      </c>
      <c r="F222" s="142" t="s">
        <v>728</v>
      </c>
      <c r="G222" s="142" t="s">
        <v>723</v>
      </c>
      <c r="H222" s="142" t="s">
        <v>745</v>
      </c>
      <c r="I222" s="143">
        <v>43117</v>
      </c>
      <c r="J222" s="142" t="s">
        <v>451</v>
      </c>
      <c r="K222" s="142" t="s">
        <v>33</v>
      </c>
      <c r="L222" s="142" t="s">
        <v>34</v>
      </c>
      <c r="M222" s="142">
        <v>1</v>
      </c>
      <c r="N222" s="142">
        <v>80</v>
      </c>
      <c r="O222" s="142">
        <v>80</v>
      </c>
      <c r="P222" s="132">
        <v>80</v>
      </c>
      <c r="Q222" s="122" t="e">
        <f>+VLOOKUP(CONCATENATE(B222,"00"),#REF!,3,FALSE)</f>
        <v>#REF!</v>
      </c>
      <c r="R222" s="122" t="str">
        <f>+IF(ISERROR(VLOOKUP(K222,'Ecarts de marge'!D:D,1,FALSE)),"PB CODE ARTICLE","")</f>
        <v/>
      </c>
    </row>
    <row r="223" spans="1:18" x14ac:dyDescent="0.2">
      <c r="A223" s="131" t="str">
        <f>+IF(I223&lt;='Ecarts de marge'!$G$1,"X","")</f>
        <v>X</v>
      </c>
      <c r="B223" s="122" t="str">
        <f t="shared" si="7"/>
        <v>A20062000008000</v>
      </c>
      <c r="C223" s="142" t="s">
        <v>730</v>
      </c>
      <c r="D223" s="142">
        <v>201800088</v>
      </c>
      <c r="E223" s="142" t="s">
        <v>797</v>
      </c>
      <c r="F223" s="142" t="s">
        <v>1016</v>
      </c>
      <c r="G223" s="142" t="s">
        <v>723</v>
      </c>
      <c r="H223" s="142" t="s">
        <v>745</v>
      </c>
      <c r="I223" s="143">
        <v>43117</v>
      </c>
      <c r="J223" s="142" t="s">
        <v>451</v>
      </c>
      <c r="K223" s="142" t="s">
        <v>33</v>
      </c>
      <c r="L223" s="142" t="s">
        <v>34</v>
      </c>
      <c r="M223" s="142">
        <v>1</v>
      </c>
      <c r="N223" s="142">
        <v>80</v>
      </c>
      <c r="O223" s="142">
        <v>80</v>
      </c>
      <c r="P223" s="132">
        <v>80</v>
      </c>
      <c r="Q223" s="122" t="e">
        <f>+VLOOKUP(CONCATENATE(B223,"00"),#REF!,3,FALSE)</f>
        <v>#REF!</v>
      </c>
      <c r="R223" s="122" t="str">
        <f>+IF(ISERROR(VLOOKUP(K223,'Ecarts de marge'!D:D,1,FALSE)),"PB CODE ARTICLE","")</f>
        <v/>
      </c>
    </row>
    <row r="224" spans="1:18" x14ac:dyDescent="0.2">
      <c r="A224" s="131" t="str">
        <f>+IF(I224&lt;='Ecarts de marge'!$G$1,"X","")</f>
        <v>X</v>
      </c>
      <c r="B224" s="122" t="str">
        <f t="shared" si="7"/>
        <v>A20062000009000</v>
      </c>
      <c r="C224" s="142" t="s">
        <v>730</v>
      </c>
      <c r="D224" s="142">
        <v>201800089</v>
      </c>
      <c r="E224" s="142" t="s">
        <v>797</v>
      </c>
      <c r="F224" s="142" t="s">
        <v>1017</v>
      </c>
      <c r="G224" s="142" t="s">
        <v>723</v>
      </c>
      <c r="H224" s="142" t="s">
        <v>745</v>
      </c>
      <c r="I224" s="143">
        <v>43117</v>
      </c>
      <c r="J224" s="142" t="s">
        <v>451</v>
      </c>
      <c r="K224" s="142" t="s">
        <v>33</v>
      </c>
      <c r="L224" s="142" t="s">
        <v>34</v>
      </c>
      <c r="M224" s="142">
        <v>1</v>
      </c>
      <c r="N224" s="142">
        <v>80</v>
      </c>
      <c r="O224" s="142">
        <v>80</v>
      </c>
      <c r="P224" s="132">
        <v>80</v>
      </c>
      <c r="Q224" s="122" t="e">
        <f>+VLOOKUP(CONCATENATE(B224,"00"),#REF!,3,FALSE)</f>
        <v>#REF!</v>
      </c>
      <c r="R224" s="122" t="str">
        <f>+IF(ISERROR(VLOOKUP(K224,'Ecarts de marge'!D:D,1,FALSE)),"PB CODE ARTICLE","")</f>
        <v/>
      </c>
    </row>
    <row r="225" spans="1:18" x14ac:dyDescent="0.2">
      <c r="A225" s="131" t="str">
        <f>+IF(I225&lt;='Ecarts de marge'!$G$1,"X","")</f>
        <v>X</v>
      </c>
      <c r="B225" s="122" t="str">
        <f t="shared" si="7"/>
        <v>A20050042066000</v>
      </c>
      <c r="C225" s="142" t="s">
        <v>730</v>
      </c>
      <c r="D225" s="142">
        <v>201800090</v>
      </c>
      <c r="E225" s="142" t="s">
        <v>820</v>
      </c>
      <c r="F225" s="142" t="s">
        <v>869</v>
      </c>
      <c r="G225" s="142" t="s">
        <v>723</v>
      </c>
      <c r="H225" s="142" t="s">
        <v>745</v>
      </c>
      <c r="I225" s="143">
        <v>43117</v>
      </c>
      <c r="J225" s="142" t="s">
        <v>451</v>
      </c>
      <c r="K225" s="142" t="s">
        <v>33</v>
      </c>
      <c r="L225" s="142" t="s">
        <v>34</v>
      </c>
      <c r="M225" s="142">
        <v>1</v>
      </c>
      <c r="N225" s="142">
        <v>80</v>
      </c>
      <c r="O225" s="142">
        <v>80</v>
      </c>
      <c r="P225" s="132">
        <v>80</v>
      </c>
      <c r="Q225" s="122" t="e">
        <f>+VLOOKUP(CONCATENATE(B225,"00"),#REF!,3,FALSE)</f>
        <v>#REF!</v>
      </c>
      <c r="R225" s="122" t="str">
        <f>+IF(ISERROR(VLOOKUP(K225,'Ecarts de marge'!D:D,1,FALSE)),"PB CODE ARTICLE","")</f>
        <v/>
      </c>
    </row>
    <row r="226" spans="1:18" x14ac:dyDescent="0.2">
      <c r="A226" s="131" t="str">
        <f>+IF(I226&lt;='Ecarts de marge'!$G$1,"X","")</f>
        <v>X</v>
      </c>
      <c r="B226" s="122" t="str">
        <f t="shared" si="7"/>
        <v>A20072000078000</v>
      </c>
      <c r="C226" s="142" t="s">
        <v>730</v>
      </c>
      <c r="D226" s="142">
        <v>201800091</v>
      </c>
      <c r="E226" s="142" t="s">
        <v>753</v>
      </c>
      <c r="F226" s="142" t="s">
        <v>894</v>
      </c>
      <c r="G226" s="142" t="s">
        <v>723</v>
      </c>
      <c r="H226" s="142" t="s">
        <v>745</v>
      </c>
      <c r="I226" s="143">
        <v>43117</v>
      </c>
      <c r="J226" s="142" t="s">
        <v>451</v>
      </c>
      <c r="K226" s="142" t="s">
        <v>33</v>
      </c>
      <c r="L226" s="142" t="s">
        <v>34</v>
      </c>
      <c r="M226" s="142">
        <v>1</v>
      </c>
      <c r="N226" s="142">
        <v>80</v>
      </c>
      <c r="O226" s="142">
        <v>80</v>
      </c>
      <c r="P226" s="132">
        <v>80</v>
      </c>
      <c r="Q226" s="122" t="e">
        <f>+VLOOKUP(CONCATENATE(B226,"00"),#REF!,3,FALSE)</f>
        <v>#REF!</v>
      </c>
      <c r="R226" s="122" t="str">
        <f>+IF(ISERROR(VLOOKUP(K226,'Ecarts de marge'!D:D,1,FALSE)),"PB CODE ARTICLE","")</f>
        <v/>
      </c>
    </row>
    <row r="227" spans="1:18" x14ac:dyDescent="0.2">
      <c r="A227" s="131" t="str">
        <f>+IF(I227&lt;='Ecarts de marge'!$G$1,"X","")</f>
        <v>X</v>
      </c>
      <c r="B227" s="122" t="str">
        <f t="shared" si="7"/>
        <v>A20082000044000</v>
      </c>
      <c r="C227" s="142" t="s">
        <v>730</v>
      </c>
      <c r="D227" s="142">
        <v>201800092</v>
      </c>
      <c r="E227" s="142" t="s">
        <v>749</v>
      </c>
      <c r="F227" s="142" t="s">
        <v>921</v>
      </c>
      <c r="G227" s="142" t="s">
        <v>723</v>
      </c>
      <c r="H227" s="142" t="s">
        <v>745</v>
      </c>
      <c r="I227" s="143">
        <v>43117</v>
      </c>
      <c r="J227" s="142" t="s">
        <v>451</v>
      </c>
      <c r="K227" s="142" t="s">
        <v>33</v>
      </c>
      <c r="L227" s="142" t="s">
        <v>34</v>
      </c>
      <c r="M227" s="142">
        <v>1</v>
      </c>
      <c r="N227" s="142">
        <v>80</v>
      </c>
      <c r="O227" s="142">
        <v>80</v>
      </c>
      <c r="P227" s="132">
        <v>80</v>
      </c>
      <c r="Q227" s="122" t="e">
        <f>+VLOOKUP(CONCATENATE(B227,"00"),#REF!,3,FALSE)</f>
        <v>#REF!</v>
      </c>
      <c r="R227" s="122" t="str">
        <f>+IF(ISERROR(VLOOKUP(K227,'Ecarts de marge'!D:D,1,FALSE)),"PB CODE ARTICLE","")</f>
        <v/>
      </c>
    </row>
    <row r="228" spans="1:18" x14ac:dyDescent="0.2">
      <c r="A228" s="131" t="str">
        <f>+IF(I228&lt;='Ecarts de marge'!$G$1,"X","")</f>
        <v>X</v>
      </c>
      <c r="B228" s="122" t="str">
        <f t="shared" si="7"/>
        <v>A20092000135000</v>
      </c>
      <c r="C228" s="142" t="s">
        <v>730</v>
      </c>
      <c r="D228" s="142">
        <v>201800093</v>
      </c>
      <c r="E228" s="142" t="s">
        <v>724</v>
      </c>
      <c r="F228" s="142" t="s">
        <v>915</v>
      </c>
      <c r="G228" s="142" t="s">
        <v>723</v>
      </c>
      <c r="H228" s="142" t="s">
        <v>745</v>
      </c>
      <c r="I228" s="143">
        <v>43117</v>
      </c>
      <c r="J228" s="142" t="s">
        <v>451</v>
      </c>
      <c r="K228" s="142" t="s">
        <v>33</v>
      </c>
      <c r="L228" s="142" t="s">
        <v>34</v>
      </c>
      <c r="M228" s="142">
        <v>1</v>
      </c>
      <c r="N228" s="142">
        <v>80</v>
      </c>
      <c r="O228" s="142">
        <v>80</v>
      </c>
      <c r="P228" s="132">
        <v>80</v>
      </c>
      <c r="Q228" s="122" t="e">
        <f>+VLOOKUP(CONCATENATE(B228,"00"),#REF!,3,FALSE)</f>
        <v>#REF!</v>
      </c>
      <c r="R228" s="122" t="str">
        <f>+IF(ISERROR(VLOOKUP(K228,'Ecarts de marge'!D:D,1,FALSE)),"PB CODE ARTICLE","")</f>
        <v/>
      </c>
    </row>
    <row r="229" spans="1:18" x14ac:dyDescent="0.2">
      <c r="A229" s="131" t="str">
        <f>+IF(I229&lt;='Ecarts de marge'!$G$1,"X","")</f>
        <v>X</v>
      </c>
      <c r="B229" s="122" t="str">
        <f t="shared" si="7"/>
        <v>A20042000084000</v>
      </c>
      <c r="C229" s="142" t="s">
        <v>730</v>
      </c>
      <c r="D229" s="142">
        <v>201800094</v>
      </c>
      <c r="E229" s="142" t="s">
        <v>763</v>
      </c>
      <c r="F229" s="142" t="s">
        <v>895</v>
      </c>
      <c r="G229" s="142" t="s">
        <v>723</v>
      </c>
      <c r="H229" s="142" t="s">
        <v>745</v>
      </c>
      <c r="I229" s="143">
        <v>43117</v>
      </c>
      <c r="J229" s="142" t="s">
        <v>451</v>
      </c>
      <c r="K229" s="142" t="s">
        <v>33</v>
      </c>
      <c r="L229" s="142" t="s">
        <v>34</v>
      </c>
      <c r="M229" s="142">
        <v>1</v>
      </c>
      <c r="N229" s="142">
        <v>80</v>
      </c>
      <c r="O229" s="142">
        <v>80</v>
      </c>
      <c r="P229" s="132">
        <v>80</v>
      </c>
      <c r="Q229" s="122" t="e">
        <f>+VLOOKUP(CONCATENATE(B229,"00"),#REF!,3,FALSE)</f>
        <v>#REF!</v>
      </c>
      <c r="R229" s="122" t="str">
        <f>+IF(ISERROR(VLOOKUP(K229,'Ecarts de marge'!D:D,1,FALSE)),"PB CODE ARTICLE","")</f>
        <v/>
      </c>
    </row>
    <row r="230" spans="1:18" x14ac:dyDescent="0.2">
      <c r="A230" s="131" t="str">
        <f>+IF(I230&lt;='Ecarts de marge'!$G$1,"X","")</f>
        <v>X</v>
      </c>
      <c r="B230" s="122" t="str">
        <f t="shared" si="7"/>
        <v>A20052000079000</v>
      </c>
      <c r="C230" s="142" t="s">
        <v>730</v>
      </c>
      <c r="D230" s="142">
        <v>201800095</v>
      </c>
      <c r="E230" s="142" t="s">
        <v>820</v>
      </c>
      <c r="F230" s="142" t="s">
        <v>893</v>
      </c>
      <c r="G230" s="142" t="s">
        <v>723</v>
      </c>
      <c r="H230" s="142" t="s">
        <v>745</v>
      </c>
      <c r="I230" s="143">
        <v>43117</v>
      </c>
      <c r="J230" s="142" t="s">
        <v>451</v>
      </c>
      <c r="K230" s="142" t="s">
        <v>33</v>
      </c>
      <c r="L230" s="142" t="s">
        <v>34</v>
      </c>
      <c r="M230" s="142">
        <v>1</v>
      </c>
      <c r="N230" s="142">
        <v>80</v>
      </c>
      <c r="O230" s="142">
        <v>80</v>
      </c>
      <c r="P230" s="132">
        <v>80</v>
      </c>
      <c r="Q230" s="122" t="e">
        <f>+VLOOKUP(CONCATENATE(B230,"00"),#REF!,3,FALSE)</f>
        <v>#REF!</v>
      </c>
      <c r="R230" s="122" t="str">
        <f>+IF(ISERROR(VLOOKUP(K230,'Ecarts de marge'!D:D,1,FALSE)),"PB CODE ARTICLE","")</f>
        <v/>
      </c>
    </row>
    <row r="231" spans="1:18" x14ac:dyDescent="0.2">
      <c r="A231" s="131" t="str">
        <f>+IF(I231&lt;='Ecarts de marge'!$G$1,"X","")</f>
        <v>X</v>
      </c>
      <c r="B231" s="122" t="str">
        <f t="shared" si="7"/>
        <v>A20062000000000</v>
      </c>
      <c r="C231" s="142" t="s">
        <v>730</v>
      </c>
      <c r="D231" s="142">
        <v>201800096</v>
      </c>
      <c r="E231" s="142" t="s">
        <v>797</v>
      </c>
      <c r="F231" s="142" t="s">
        <v>1018</v>
      </c>
      <c r="G231" s="142" t="s">
        <v>723</v>
      </c>
      <c r="H231" s="142" t="s">
        <v>745</v>
      </c>
      <c r="I231" s="143">
        <v>43117</v>
      </c>
      <c r="J231" s="142" t="s">
        <v>451</v>
      </c>
      <c r="K231" s="142" t="s">
        <v>33</v>
      </c>
      <c r="L231" s="142" t="s">
        <v>34</v>
      </c>
      <c r="M231" s="142">
        <v>1</v>
      </c>
      <c r="N231" s="142">
        <v>80</v>
      </c>
      <c r="O231" s="142">
        <v>80</v>
      </c>
      <c r="P231" s="132">
        <v>80</v>
      </c>
      <c r="Q231" s="122" t="e">
        <f>+VLOOKUP(CONCATENATE(B231,"00"),#REF!,3,FALSE)</f>
        <v>#REF!</v>
      </c>
      <c r="R231" s="122" t="str">
        <f>+IF(ISERROR(VLOOKUP(K231,'Ecarts de marge'!D:D,1,FALSE)),"PB CODE ARTICLE","")</f>
        <v/>
      </c>
    </row>
    <row r="232" spans="1:18" x14ac:dyDescent="0.2">
      <c r="A232" s="131" t="str">
        <f>+IF(I232&lt;='Ecarts de marge'!$G$1,"X","")</f>
        <v>X</v>
      </c>
      <c r="B232" s="122" t="str">
        <f t="shared" si="7"/>
        <v>A20072000076000</v>
      </c>
      <c r="C232" s="142" t="s">
        <v>730</v>
      </c>
      <c r="D232" s="142">
        <v>201800097</v>
      </c>
      <c r="E232" s="142" t="s">
        <v>753</v>
      </c>
      <c r="F232" s="142" t="s">
        <v>766</v>
      </c>
      <c r="G232" s="142" t="s">
        <v>723</v>
      </c>
      <c r="H232" s="142" t="s">
        <v>745</v>
      </c>
      <c r="I232" s="143">
        <v>43117</v>
      </c>
      <c r="J232" s="142" t="s">
        <v>451</v>
      </c>
      <c r="K232" s="142" t="s">
        <v>33</v>
      </c>
      <c r="L232" s="142" t="s">
        <v>34</v>
      </c>
      <c r="M232" s="142">
        <v>1</v>
      </c>
      <c r="N232" s="142">
        <v>80</v>
      </c>
      <c r="O232" s="142">
        <v>80</v>
      </c>
      <c r="P232" s="132">
        <v>80</v>
      </c>
      <c r="Q232" s="122" t="e">
        <f>+VLOOKUP(CONCATENATE(B232,"00"),#REF!,3,FALSE)</f>
        <v>#REF!</v>
      </c>
      <c r="R232" s="122" t="str">
        <f>+IF(ISERROR(VLOOKUP(K232,'Ecarts de marge'!D:D,1,FALSE)),"PB CODE ARTICLE","")</f>
        <v/>
      </c>
    </row>
    <row r="233" spans="1:18" x14ac:dyDescent="0.2">
      <c r="A233" s="131" t="str">
        <f>+IF(I233&lt;='Ecarts de marge'!$G$1,"X","")</f>
        <v>X</v>
      </c>
      <c r="B233" s="122" t="str">
        <f t="shared" si="7"/>
        <v>A20030042033000</v>
      </c>
      <c r="C233" s="142" t="s">
        <v>730</v>
      </c>
      <c r="D233" s="142">
        <v>201800098</v>
      </c>
      <c r="E233" s="142" t="s">
        <v>762</v>
      </c>
      <c r="F233" s="142" t="s">
        <v>1019</v>
      </c>
      <c r="G233" s="142" t="s">
        <v>723</v>
      </c>
      <c r="H233" s="142" t="s">
        <v>745</v>
      </c>
      <c r="I233" s="143">
        <v>43117</v>
      </c>
      <c r="J233" s="142" t="s">
        <v>451</v>
      </c>
      <c r="K233" s="142" t="s">
        <v>33</v>
      </c>
      <c r="L233" s="142" t="s">
        <v>34</v>
      </c>
      <c r="M233" s="142">
        <v>1</v>
      </c>
      <c r="N233" s="142">
        <v>80</v>
      </c>
      <c r="O233" s="142">
        <v>80</v>
      </c>
      <c r="P233" s="132">
        <v>80</v>
      </c>
      <c r="Q233" s="122" t="e">
        <f>+VLOOKUP(CONCATENATE(B233,"00"),#REF!,3,FALSE)</f>
        <v>#REF!</v>
      </c>
      <c r="R233" s="122" t="str">
        <f>+IF(ISERROR(VLOOKUP(K233,'Ecarts de marge'!D:D,1,FALSE)),"PB CODE ARTICLE","")</f>
        <v/>
      </c>
    </row>
    <row r="234" spans="1:18" x14ac:dyDescent="0.2">
      <c r="A234" s="131" t="str">
        <f>+IF(I234&lt;='Ecarts de marge'!$G$1,"X","")</f>
        <v>X</v>
      </c>
      <c r="B234" s="122" t="str">
        <f t="shared" si="7"/>
        <v>A20060042090000</v>
      </c>
      <c r="C234" s="142" t="s">
        <v>730</v>
      </c>
      <c r="D234" s="142">
        <v>201800099</v>
      </c>
      <c r="E234" s="142" t="s">
        <v>797</v>
      </c>
      <c r="F234" s="142" t="s">
        <v>1020</v>
      </c>
      <c r="G234" s="142" t="s">
        <v>723</v>
      </c>
      <c r="H234" s="142" t="s">
        <v>745</v>
      </c>
      <c r="I234" s="143">
        <v>43117</v>
      </c>
      <c r="J234" s="142" t="s">
        <v>451</v>
      </c>
      <c r="K234" s="142" t="s">
        <v>33</v>
      </c>
      <c r="L234" s="142" t="s">
        <v>34</v>
      </c>
      <c r="M234" s="142">
        <v>1</v>
      </c>
      <c r="N234" s="142">
        <v>80</v>
      </c>
      <c r="O234" s="142">
        <v>80</v>
      </c>
      <c r="P234" s="132">
        <v>80</v>
      </c>
      <c r="Q234" s="122" t="e">
        <f>+VLOOKUP(CONCATENATE(B234,"00"),#REF!,3,FALSE)</f>
        <v>#REF!</v>
      </c>
      <c r="R234" s="122" t="str">
        <f>+IF(ISERROR(VLOOKUP(K234,'Ecarts de marge'!D:D,1,FALSE)),"PB CODE ARTICLE","")</f>
        <v/>
      </c>
    </row>
    <row r="235" spans="1:18" x14ac:dyDescent="0.2">
      <c r="A235" s="131" t="str">
        <f>+IF(I235&lt;='Ecarts de marge'!$G$1,"X","")</f>
        <v>X</v>
      </c>
      <c r="B235" s="122" t="str">
        <f t="shared" si="7"/>
        <v>A20072000081000</v>
      </c>
      <c r="C235" s="142" t="s">
        <v>730</v>
      </c>
      <c r="D235" s="142">
        <v>201800100</v>
      </c>
      <c r="E235" s="142" t="s">
        <v>753</v>
      </c>
      <c r="F235" s="142" t="s">
        <v>799</v>
      </c>
      <c r="G235" s="142" t="s">
        <v>723</v>
      </c>
      <c r="H235" s="142" t="s">
        <v>745</v>
      </c>
      <c r="I235" s="143">
        <v>43117</v>
      </c>
      <c r="J235" s="142" t="s">
        <v>451</v>
      </c>
      <c r="K235" s="142" t="s">
        <v>33</v>
      </c>
      <c r="L235" s="142" t="s">
        <v>34</v>
      </c>
      <c r="M235" s="142">
        <v>1</v>
      </c>
      <c r="N235" s="142">
        <v>80</v>
      </c>
      <c r="O235" s="142">
        <v>80</v>
      </c>
      <c r="P235" s="132">
        <v>80</v>
      </c>
      <c r="Q235" s="122" t="e">
        <f>+VLOOKUP(CONCATENATE(B235,"00"),#REF!,3,FALSE)</f>
        <v>#REF!</v>
      </c>
      <c r="R235" s="122" t="str">
        <f>+IF(ISERROR(VLOOKUP(K235,'Ecarts de marge'!D:D,1,FALSE)),"PB CODE ARTICLE","")</f>
        <v/>
      </c>
    </row>
    <row r="236" spans="1:18" x14ac:dyDescent="0.2">
      <c r="A236" s="131" t="str">
        <f>+IF(I236&lt;='Ecarts de marge'!$G$1,"X","")</f>
        <v>X</v>
      </c>
      <c r="B236" s="122" t="str">
        <f t="shared" si="7"/>
        <v>A20072000320001</v>
      </c>
      <c r="C236" s="142" t="s">
        <v>730</v>
      </c>
      <c r="D236" s="142">
        <v>201800101</v>
      </c>
      <c r="E236" s="142" t="s">
        <v>753</v>
      </c>
      <c r="F236" s="142" t="s">
        <v>800</v>
      </c>
      <c r="G236" s="142" t="s">
        <v>774</v>
      </c>
      <c r="H236" s="142" t="s">
        <v>745</v>
      </c>
      <c r="I236" s="143">
        <v>43117</v>
      </c>
      <c r="J236" s="142" t="s">
        <v>451</v>
      </c>
      <c r="K236" s="142" t="s">
        <v>33</v>
      </c>
      <c r="L236" s="142" t="s">
        <v>34</v>
      </c>
      <c r="M236" s="142">
        <v>1</v>
      </c>
      <c r="N236" s="142">
        <v>80</v>
      </c>
      <c r="O236" s="142">
        <v>80</v>
      </c>
      <c r="P236" s="132">
        <v>80</v>
      </c>
      <c r="Q236" s="122" t="e">
        <f>+VLOOKUP(CONCATENATE(B236,"00"),#REF!,3,FALSE)</f>
        <v>#REF!</v>
      </c>
      <c r="R236" s="122" t="str">
        <f>+IF(ISERROR(VLOOKUP(K236,'Ecarts de marge'!D:D,1,FALSE)),"PB CODE ARTICLE","")</f>
        <v/>
      </c>
    </row>
    <row r="237" spans="1:18" x14ac:dyDescent="0.2">
      <c r="A237" s="131" t="str">
        <f>+IF(I237&lt;='Ecarts de marge'!$G$1,"X","")</f>
        <v>X</v>
      </c>
      <c r="B237" s="122" t="str">
        <f t="shared" si="7"/>
        <v>A20092000136000</v>
      </c>
      <c r="C237" s="142" t="s">
        <v>730</v>
      </c>
      <c r="D237" s="142">
        <v>201800102</v>
      </c>
      <c r="E237" s="142" t="s">
        <v>724</v>
      </c>
      <c r="F237" s="142" t="s">
        <v>796</v>
      </c>
      <c r="G237" s="142" t="s">
        <v>723</v>
      </c>
      <c r="H237" s="142" t="s">
        <v>745</v>
      </c>
      <c r="I237" s="143">
        <v>43117</v>
      </c>
      <c r="J237" s="142" t="s">
        <v>451</v>
      </c>
      <c r="K237" s="142" t="s">
        <v>33</v>
      </c>
      <c r="L237" s="142" t="s">
        <v>34</v>
      </c>
      <c r="M237" s="142">
        <v>1</v>
      </c>
      <c r="N237" s="142">
        <v>80</v>
      </c>
      <c r="O237" s="142">
        <v>80</v>
      </c>
      <c r="P237" s="132">
        <v>80</v>
      </c>
      <c r="Q237" s="122" t="e">
        <f>+VLOOKUP(CONCATENATE(B237,"00"),#REF!,3,FALSE)</f>
        <v>#REF!</v>
      </c>
      <c r="R237" s="122" t="str">
        <f>+IF(ISERROR(VLOOKUP(K237,'Ecarts de marge'!D:D,1,FALSE)),"PB CODE ARTICLE","")</f>
        <v/>
      </c>
    </row>
    <row r="238" spans="1:18" x14ac:dyDescent="0.2">
      <c r="A238" s="131" t="str">
        <f>+IF(I238&lt;='Ecarts de marge'!$G$1,"X","")</f>
        <v>X</v>
      </c>
      <c r="B238" s="122" t="str">
        <f t="shared" si="7"/>
        <v>A20092000144000</v>
      </c>
      <c r="C238" s="142" t="s">
        <v>730</v>
      </c>
      <c r="D238" s="142">
        <v>201800103</v>
      </c>
      <c r="E238" s="142" t="s">
        <v>724</v>
      </c>
      <c r="F238" s="142" t="s">
        <v>898</v>
      </c>
      <c r="G238" s="142" t="s">
        <v>723</v>
      </c>
      <c r="H238" s="142" t="s">
        <v>745</v>
      </c>
      <c r="I238" s="143">
        <v>43117</v>
      </c>
      <c r="J238" s="142" t="s">
        <v>451</v>
      </c>
      <c r="K238" s="142" t="s">
        <v>33</v>
      </c>
      <c r="L238" s="142" t="s">
        <v>34</v>
      </c>
      <c r="M238" s="142">
        <v>1</v>
      </c>
      <c r="N238" s="142">
        <v>80</v>
      </c>
      <c r="O238" s="142">
        <v>80</v>
      </c>
      <c r="P238" s="132">
        <v>80</v>
      </c>
      <c r="Q238" s="122" t="e">
        <f>+VLOOKUP(CONCATENATE(B238,"00"),#REF!,3,FALSE)</f>
        <v>#REF!</v>
      </c>
      <c r="R238" s="122" t="str">
        <f>+IF(ISERROR(VLOOKUP(K238,'Ecarts de marge'!D:D,1,FALSE)),"PB CODE ARTICLE","")</f>
        <v/>
      </c>
    </row>
    <row r="239" spans="1:18" x14ac:dyDescent="0.2">
      <c r="A239" s="131" t="str">
        <f>+IF(I239&lt;='Ecarts de marge'!$G$1,"X","")</f>
        <v>X</v>
      </c>
      <c r="B239" s="122" t="str">
        <f t="shared" si="7"/>
        <v>A20040042052000</v>
      </c>
      <c r="C239" s="142" t="s">
        <v>730</v>
      </c>
      <c r="D239" s="142">
        <v>201800104</v>
      </c>
      <c r="E239" s="142" t="s">
        <v>763</v>
      </c>
      <c r="F239" s="142" t="s">
        <v>852</v>
      </c>
      <c r="G239" s="142" t="s">
        <v>723</v>
      </c>
      <c r="H239" s="142" t="s">
        <v>745</v>
      </c>
      <c r="I239" s="143">
        <v>43117</v>
      </c>
      <c r="J239" s="142" t="s">
        <v>451</v>
      </c>
      <c r="K239" s="142" t="s">
        <v>33</v>
      </c>
      <c r="L239" s="142" t="s">
        <v>34</v>
      </c>
      <c r="M239" s="142">
        <v>1</v>
      </c>
      <c r="N239" s="142">
        <v>80</v>
      </c>
      <c r="O239" s="142">
        <v>80</v>
      </c>
      <c r="P239" s="132">
        <v>80</v>
      </c>
      <c r="Q239" s="122" t="e">
        <f>+VLOOKUP(CONCATENATE(B239,"00"),#REF!,3,FALSE)</f>
        <v>#REF!</v>
      </c>
      <c r="R239" s="122" t="str">
        <f>+IF(ISERROR(VLOOKUP(K239,'Ecarts de marge'!D:D,1,FALSE)),"PB CODE ARTICLE","")</f>
        <v/>
      </c>
    </row>
    <row r="240" spans="1:18" x14ac:dyDescent="0.2">
      <c r="A240" s="131" t="str">
        <f>+IF(I240&lt;='Ecarts de marge'!$G$1,"X","")</f>
        <v>X</v>
      </c>
      <c r="B240" s="122" t="str">
        <f t="shared" si="7"/>
        <v>A20092000156000</v>
      </c>
      <c r="C240" s="142" t="s">
        <v>730</v>
      </c>
      <c r="D240" s="142">
        <v>201800105</v>
      </c>
      <c r="E240" s="142" t="s">
        <v>724</v>
      </c>
      <c r="F240" s="142" t="s">
        <v>784</v>
      </c>
      <c r="G240" s="142" t="s">
        <v>723</v>
      </c>
      <c r="H240" s="142" t="s">
        <v>745</v>
      </c>
      <c r="I240" s="143">
        <v>43117</v>
      </c>
      <c r="J240" s="142" t="s">
        <v>451</v>
      </c>
      <c r="K240" s="142" t="s">
        <v>33</v>
      </c>
      <c r="L240" s="142" t="s">
        <v>34</v>
      </c>
      <c r="M240" s="142">
        <v>1</v>
      </c>
      <c r="N240" s="142">
        <v>80</v>
      </c>
      <c r="O240" s="142">
        <v>80</v>
      </c>
      <c r="P240" s="132">
        <v>80</v>
      </c>
      <c r="Q240" s="122" t="e">
        <f>+VLOOKUP(CONCATENATE(B240,"00"),#REF!,3,FALSE)</f>
        <v>#REF!</v>
      </c>
      <c r="R240" s="122" t="str">
        <f>+IF(ISERROR(VLOOKUP(K240,'Ecarts de marge'!D:D,1,FALSE)),"PB CODE ARTICLE","")</f>
        <v/>
      </c>
    </row>
    <row r="241" spans="1:18" x14ac:dyDescent="0.2">
      <c r="A241" s="131" t="str">
        <f>+IF(I241&lt;='Ecarts de marge'!$G$1,"X","")</f>
        <v>X</v>
      </c>
      <c r="B241" s="122" t="str">
        <f t="shared" si="7"/>
        <v>A20092000205000</v>
      </c>
      <c r="C241" s="142" t="s">
        <v>730</v>
      </c>
      <c r="D241" s="142">
        <v>201800106</v>
      </c>
      <c r="E241" s="142" t="s">
        <v>724</v>
      </c>
      <c r="F241" s="142" t="s">
        <v>775</v>
      </c>
      <c r="G241" s="142" t="s">
        <v>723</v>
      </c>
      <c r="H241" s="142" t="s">
        <v>745</v>
      </c>
      <c r="I241" s="143">
        <v>43117</v>
      </c>
      <c r="J241" s="142" t="s">
        <v>451</v>
      </c>
      <c r="K241" s="142" t="s">
        <v>33</v>
      </c>
      <c r="L241" s="142" t="s">
        <v>34</v>
      </c>
      <c r="M241" s="142">
        <v>1</v>
      </c>
      <c r="N241" s="142">
        <v>80</v>
      </c>
      <c r="O241" s="142">
        <v>80</v>
      </c>
      <c r="P241" s="132">
        <v>80</v>
      </c>
      <c r="Q241" s="122" t="e">
        <f>+VLOOKUP(CONCATENATE(B241,"00"),#REF!,3,FALSE)</f>
        <v>#REF!</v>
      </c>
      <c r="R241" s="122" t="str">
        <f>+IF(ISERROR(VLOOKUP(K241,'Ecarts de marge'!D:D,1,FALSE)),"PB CODE ARTICLE","")</f>
        <v/>
      </c>
    </row>
    <row r="242" spans="1:18" x14ac:dyDescent="0.2">
      <c r="A242" s="131" t="str">
        <f>+IF(I242&lt;='Ecarts de marge'!$G$1,"X","")</f>
        <v>X</v>
      </c>
      <c r="B242" s="122" t="str">
        <f t="shared" ref="B242:B305" si="8">+"A"&amp;E242&amp;F242&amp;G242</f>
        <v>A20092000205000</v>
      </c>
      <c r="C242" s="142" t="s">
        <v>730</v>
      </c>
      <c r="D242" s="142">
        <v>201800107</v>
      </c>
      <c r="E242" s="142" t="s">
        <v>724</v>
      </c>
      <c r="F242" s="142" t="s">
        <v>775</v>
      </c>
      <c r="G242" s="142" t="s">
        <v>723</v>
      </c>
      <c r="H242" s="142" t="s">
        <v>745</v>
      </c>
      <c r="I242" s="143">
        <v>43117</v>
      </c>
      <c r="J242" s="142" t="s">
        <v>451</v>
      </c>
      <c r="K242" s="142" t="s">
        <v>33</v>
      </c>
      <c r="L242" s="142" t="s">
        <v>34</v>
      </c>
      <c r="M242" s="142">
        <v>1</v>
      </c>
      <c r="N242" s="142">
        <v>80</v>
      </c>
      <c r="O242" s="142">
        <v>80</v>
      </c>
      <c r="P242" s="132">
        <v>80</v>
      </c>
      <c r="Q242" s="122" t="e">
        <f>+VLOOKUP(CONCATENATE(B242,"00"),#REF!,3,FALSE)</f>
        <v>#REF!</v>
      </c>
      <c r="R242" s="122" t="str">
        <f>+IF(ISERROR(VLOOKUP(K242,'Ecarts de marge'!D:D,1,FALSE)),"PB CODE ARTICLE","")</f>
        <v/>
      </c>
    </row>
    <row r="243" spans="1:18" x14ac:dyDescent="0.2">
      <c r="A243" s="131" t="str">
        <f>+IF(I243&lt;='Ecarts de marge'!$G$1,"X","")</f>
        <v>X</v>
      </c>
      <c r="B243" s="122" t="str">
        <f t="shared" si="8"/>
        <v>A20082000253000</v>
      </c>
      <c r="C243" s="142" t="s">
        <v>730</v>
      </c>
      <c r="D243" s="142">
        <v>201800108</v>
      </c>
      <c r="E243" s="142" t="s">
        <v>749</v>
      </c>
      <c r="F243" s="142" t="s">
        <v>821</v>
      </c>
      <c r="G243" s="142" t="s">
        <v>723</v>
      </c>
      <c r="H243" s="142" t="s">
        <v>745</v>
      </c>
      <c r="I243" s="143">
        <v>43117</v>
      </c>
      <c r="J243" s="142" t="s">
        <v>451</v>
      </c>
      <c r="K243" s="142" t="s">
        <v>33</v>
      </c>
      <c r="L243" s="142" t="s">
        <v>34</v>
      </c>
      <c r="M243" s="142">
        <v>1</v>
      </c>
      <c r="N243" s="142">
        <v>80</v>
      </c>
      <c r="O243" s="142">
        <v>80</v>
      </c>
      <c r="P243" s="132">
        <v>160</v>
      </c>
      <c r="Q243" s="122" t="e">
        <f>+VLOOKUP(CONCATENATE(B243,"00"),#REF!,3,FALSE)</f>
        <v>#REF!</v>
      </c>
      <c r="R243" s="122" t="str">
        <f>+IF(ISERROR(VLOOKUP(K243,'Ecarts de marge'!D:D,1,FALSE)),"PB CODE ARTICLE","")</f>
        <v/>
      </c>
    </row>
    <row r="244" spans="1:18" x14ac:dyDescent="0.2">
      <c r="A244" s="131" t="str">
        <f>+IF(I244&lt;='Ecarts de marge'!$G$1,"X","")</f>
        <v>X</v>
      </c>
      <c r="B244" s="122" t="str">
        <f t="shared" si="8"/>
        <v>A20072000258000</v>
      </c>
      <c r="C244" s="142" t="s">
        <v>730</v>
      </c>
      <c r="D244" s="142">
        <v>201800109</v>
      </c>
      <c r="E244" s="142" t="s">
        <v>753</v>
      </c>
      <c r="F244" s="142" t="s">
        <v>755</v>
      </c>
      <c r="G244" s="142" t="s">
        <v>723</v>
      </c>
      <c r="H244" s="142" t="s">
        <v>745</v>
      </c>
      <c r="I244" s="143">
        <v>43117</v>
      </c>
      <c r="J244" s="142" t="s">
        <v>451</v>
      </c>
      <c r="K244" s="142" t="s">
        <v>33</v>
      </c>
      <c r="L244" s="142" t="s">
        <v>34</v>
      </c>
      <c r="M244" s="142">
        <v>1</v>
      </c>
      <c r="N244" s="142">
        <v>160</v>
      </c>
      <c r="O244" s="142">
        <v>160</v>
      </c>
      <c r="P244" s="132">
        <v>320</v>
      </c>
      <c r="Q244" s="122" t="e">
        <f>+VLOOKUP(CONCATENATE(B244,"00"),#REF!,3,FALSE)</f>
        <v>#REF!</v>
      </c>
      <c r="R244" s="122" t="str">
        <f>+IF(ISERROR(VLOOKUP(K244,'Ecarts de marge'!D:D,1,FALSE)),"PB CODE ARTICLE","")</f>
        <v/>
      </c>
    </row>
    <row r="245" spans="1:18" x14ac:dyDescent="0.2">
      <c r="A245" s="131" t="str">
        <f>+IF(I245&lt;='Ecarts de marge'!$G$1,"X","")</f>
        <v>X</v>
      </c>
      <c r="B245" s="122" t="str">
        <f t="shared" si="8"/>
        <v>A20102000285000</v>
      </c>
      <c r="C245" s="142" t="s">
        <v>730</v>
      </c>
      <c r="D245" s="142">
        <v>201800110</v>
      </c>
      <c r="E245" s="142" t="s">
        <v>722</v>
      </c>
      <c r="F245" s="142" t="s">
        <v>794</v>
      </c>
      <c r="G245" s="142" t="s">
        <v>723</v>
      </c>
      <c r="H245" s="142" t="s">
        <v>745</v>
      </c>
      <c r="I245" s="143">
        <v>43117</v>
      </c>
      <c r="J245" s="142" t="s">
        <v>451</v>
      </c>
      <c r="K245" s="142" t="s">
        <v>33</v>
      </c>
      <c r="L245" s="142" t="s">
        <v>34</v>
      </c>
      <c r="M245" s="142">
        <v>1</v>
      </c>
      <c r="N245" s="142">
        <v>320</v>
      </c>
      <c r="O245" s="142">
        <v>320</v>
      </c>
      <c r="P245" s="132">
        <v>80</v>
      </c>
      <c r="Q245" s="122" t="e">
        <f>+VLOOKUP(CONCATENATE(B245,"00"),#REF!,3,FALSE)</f>
        <v>#REF!</v>
      </c>
      <c r="R245" s="122" t="str">
        <f>+IF(ISERROR(VLOOKUP(K245,'Ecarts de marge'!D:D,1,FALSE)),"PB CODE ARTICLE","")</f>
        <v/>
      </c>
    </row>
    <row r="246" spans="1:18" x14ac:dyDescent="0.2">
      <c r="A246" s="131" t="str">
        <f>+IF(I246&lt;='Ecarts de marge'!$G$1,"X","")</f>
        <v>X</v>
      </c>
      <c r="B246" s="122" t="str">
        <f t="shared" si="8"/>
        <v>A20102000298000</v>
      </c>
      <c r="C246" s="142" t="s">
        <v>730</v>
      </c>
      <c r="D246" s="142">
        <v>201800111</v>
      </c>
      <c r="E246" s="142" t="s">
        <v>722</v>
      </c>
      <c r="F246" s="142" t="s">
        <v>834</v>
      </c>
      <c r="G246" s="142" t="s">
        <v>723</v>
      </c>
      <c r="H246" s="142" t="s">
        <v>745</v>
      </c>
      <c r="I246" s="143">
        <v>43117</v>
      </c>
      <c r="J246" s="142" t="s">
        <v>451</v>
      </c>
      <c r="K246" s="142" t="s">
        <v>33</v>
      </c>
      <c r="L246" s="142" t="s">
        <v>34</v>
      </c>
      <c r="M246" s="142">
        <v>1</v>
      </c>
      <c r="N246" s="142">
        <v>80</v>
      </c>
      <c r="O246" s="142">
        <v>80</v>
      </c>
      <c r="P246" s="132">
        <v>160</v>
      </c>
      <c r="Q246" s="122" t="e">
        <f>+VLOOKUP(CONCATENATE(B246,"00"),#REF!,3,FALSE)</f>
        <v>#REF!</v>
      </c>
      <c r="R246" s="122" t="str">
        <f>+IF(ISERROR(VLOOKUP(K246,'Ecarts de marge'!D:D,1,FALSE)),"PB CODE ARTICLE","")</f>
        <v/>
      </c>
    </row>
    <row r="247" spans="1:18" x14ac:dyDescent="0.2">
      <c r="A247" s="131" t="str">
        <f>+IF(I247&lt;='Ecarts de marge'!$G$1,"X","")</f>
        <v>X</v>
      </c>
      <c r="B247" s="122" t="str">
        <f t="shared" si="8"/>
        <v>A20102000295000</v>
      </c>
      <c r="C247" s="142" t="s">
        <v>730</v>
      </c>
      <c r="D247" s="142">
        <v>201800112</v>
      </c>
      <c r="E247" s="142" t="s">
        <v>722</v>
      </c>
      <c r="F247" s="142" t="s">
        <v>835</v>
      </c>
      <c r="G247" s="142" t="s">
        <v>723</v>
      </c>
      <c r="H247" s="142" t="s">
        <v>745</v>
      </c>
      <c r="I247" s="143">
        <v>43117</v>
      </c>
      <c r="J247" s="142" t="s">
        <v>451</v>
      </c>
      <c r="K247" s="142" t="s">
        <v>33</v>
      </c>
      <c r="L247" s="142" t="s">
        <v>34</v>
      </c>
      <c r="M247" s="142">
        <v>1</v>
      </c>
      <c r="N247" s="142">
        <v>160</v>
      </c>
      <c r="O247" s="142">
        <v>160</v>
      </c>
      <c r="P247" s="132">
        <v>160</v>
      </c>
      <c r="Q247" s="122" t="e">
        <f>+VLOOKUP(CONCATENATE(B247,"00"),#REF!,3,FALSE)</f>
        <v>#REF!</v>
      </c>
      <c r="R247" s="122" t="str">
        <f>+IF(ISERROR(VLOOKUP(K247,'Ecarts de marge'!D:D,1,FALSE)),"PB CODE ARTICLE","")</f>
        <v/>
      </c>
    </row>
    <row r="248" spans="1:18" x14ac:dyDescent="0.2">
      <c r="A248" s="131" t="str">
        <f>+IF(I248&lt;='Ecarts de marge'!$G$1,"X","")</f>
        <v>X</v>
      </c>
      <c r="B248" s="122" t="str">
        <f t="shared" si="8"/>
        <v>A20102000306000</v>
      </c>
      <c r="C248" s="142" t="s">
        <v>730</v>
      </c>
      <c r="D248" s="142">
        <v>201800113</v>
      </c>
      <c r="E248" s="142" t="s">
        <v>722</v>
      </c>
      <c r="F248" s="142" t="s">
        <v>874</v>
      </c>
      <c r="G248" s="142" t="s">
        <v>723</v>
      </c>
      <c r="H248" s="142" t="s">
        <v>745</v>
      </c>
      <c r="I248" s="143">
        <v>43117</v>
      </c>
      <c r="J248" s="142" t="s">
        <v>451</v>
      </c>
      <c r="K248" s="142" t="s">
        <v>33</v>
      </c>
      <c r="L248" s="142" t="s">
        <v>34</v>
      </c>
      <c r="M248" s="142">
        <v>1</v>
      </c>
      <c r="N248" s="142">
        <v>160</v>
      </c>
      <c r="O248" s="142">
        <v>160</v>
      </c>
      <c r="P248" s="132">
        <v>160</v>
      </c>
      <c r="Q248" s="122" t="e">
        <f>+VLOOKUP(CONCATENATE(B248,"00"),#REF!,3,FALSE)</f>
        <v>#REF!</v>
      </c>
      <c r="R248" s="122" t="str">
        <f>+IF(ISERROR(VLOOKUP(K248,'Ecarts de marge'!D:D,1,FALSE)),"PB CODE ARTICLE","")</f>
        <v/>
      </c>
    </row>
    <row r="249" spans="1:18" x14ac:dyDescent="0.2">
      <c r="A249" s="131" t="str">
        <f>+IF(I249&lt;='Ecarts de marge'!$G$1,"X","")</f>
        <v>X</v>
      </c>
      <c r="B249" s="122" t="str">
        <f t="shared" si="8"/>
        <v>A20102000305000</v>
      </c>
      <c r="C249" s="142" t="s">
        <v>730</v>
      </c>
      <c r="D249" s="142">
        <v>201800114</v>
      </c>
      <c r="E249" s="142" t="s">
        <v>722</v>
      </c>
      <c r="F249" s="142" t="s">
        <v>779</v>
      </c>
      <c r="G249" s="142" t="s">
        <v>723</v>
      </c>
      <c r="H249" s="142" t="s">
        <v>745</v>
      </c>
      <c r="I249" s="143">
        <v>43117</v>
      </c>
      <c r="J249" s="142" t="s">
        <v>451</v>
      </c>
      <c r="K249" s="142" t="s">
        <v>33</v>
      </c>
      <c r="L249" s="142" t="s">
        <v>34</v>
      </c>
      <c r="M249" s="142">
        <v>1</v>
      </c>
      <c r="N249" s="142">
        <v>160</v>
      </c>
      <c r="O249" s="142">
        <v>160</v>
      </c>
      <c r="P249" s="132">
        <v>160</v>
      </c>
      <c r="Q249" s="122" t="e">
        <f>+VLOOKUP(CONCATENATE(B249,"00"),#REF!,3,FALSE)</f>
        <v>#REF!</v>
      </c>
      <c r="R249" s="122" t="str">
        <f>+IF(ISERROR(VLOOKUP(K249,'Ecarts de marge'!D:D,1,FALSE)),"PB CODE ARTICLE","")</f>
        <v/>
      </c>
    </row>
    <row r="250" spans="1:18" x14ac:dyDescent="0.2">
      <c r="A250" s="131" t="str">
        <f>+IF(I250&lt;='Ecarts de marge'!$G$1,"X","")</f>
        <v>X</v>
      </c>
      <c r="B250" s="122" t="str">
        <f t="shared" si="8"/>
        <v>A20112000279000</v>
      </c>
      <c r="C250" s="142" t="s">
        <v>730</v>
      </c>
      <c r="D250" s="142">
        <v>201800115</v>
      </c>
      <c r="E250" s="142" t="s">
        <v>726</v>
      </c>
      <c r="F250" s="142" t="s">
        <v>760</v>
      </c>
      <c r="G250" s="142" t="s">
        <v>723</v>
      </c>
      <c r="H250" s="142" t="s">
        <v>745</v>
      </c>
      <c r="I250" s="143">
        <v>43117</v>
      </c>
      <c r="J250" s="142" t="s">
        <v>451</v>
      </c>
      <c r="K250" s="142" t="s">
        <v>33</v>
      </c>
      <c r="L250" s="142" t="s">
        <v>34</v>
      </c>
      <c r="M250" s="142">
        <v>1</v>
      </c>
      <c r="N250" s="142">
        <v>160</v>
      </c>
      <c r="O250" s="142">
        <v>160</v>
      </c>
      <c r="P250" s="132">
        <v>160</v>
      </c>
      <c r="Q250" s="122" t="e">
        <f>+VLOOKUP(CONCATENATE(B250,"00"),#REF!,3,FALSE)</f>
        <v>#REF!</v>
      </c>
      <c r="R250" s="122" t="str">
        <f>+IF(ISERROR(VLOOKUP(K250,'Ecarts de marge'!D:D,1,FALSE)),"PB CODE ARTICLE","")</f>
        <v/>
      </c>
    </row>
    <row r="251" spans="1:18" x14ac:dyDescent="0.2">
      <c r="A251" s="131" t="str">
        <f>+IF(I251&lt;='Ecarts de marge'!$G$1,"X","")</f>
        <v>X</v>
      </c>
      <c r="B251" s="122" t="str">
        <f t="shared" si="8"/>
        <v>A20092000178000</v>
      </c>
      <c r="C251" s="142" t="s">
        <v>730</v>
      </c>
      <c r="D251" s="142">
        <v>201800116</v>
      </c>
      <c r="E251" s="142" t="s">
        <v>724</v>
      </c>
      <c r="F251" s="142" t="s">
        <v>827</v>
      </c>
      <c r="G251" s="142" t="s">
        <v>723</v>
      </c>
      <c r="H251" s="142" t="s">
        <v>745</v>
      </c>
      <c r="I251" s="143">
        <v>43117</v>
      </c>
      <c r="J251" s="142" t="s">
        <v>451</v>
      </c>
      <c r="K251" s="142" t="s">
        <v>33</v>
      </c>
      <c r="L251" s="142" t="s">
        <v>34</v>
      </c>
      <c r="M251" s="142">
        <v>1</v>
      </c>
      <c r="N251" s="142">
        <v>160</v>
      </c>
      <c r="O251" s="142">
        <v>160</v>
      </c>
      <c r="P251" s="132">
        <v>320</v>
      </c>
      <c r="Q251" s="122" t="e">
        <f>+VLOOKUP(CONCATENATE(B251,"00"),#REF!,3,FALSE)</f>
        <v>#REF!</v>
      </c>
      <c r="R251" s="122" t="str">
        <f>+IF(ISERROR(VLOOKUP(K251,'Ecarts de marge'!D:D,1,FALSE)),"PB CODE ARTICLE","")</f>
        <v/>
      </c>
    </row>
    <row r="252" spans="1:18" x14ac:dyDescent="0.2">
      <c r="A252" s="131" t="str">
        <f>+IF(I252&lt;='Ecarts de marge'!$G$1,"X","")</f>
        <v>X</v>
      </c>
      <c r="B252" s="122" t="str">
        <f t="shared" si="8"/>
        <v>A20092000196000</v>
      </c>
      <c r="C252" s="142" t="s">
        <v>730</v>
      </c>
      <c r="D252" s="142">
        <v>201800117</v>
      </c>
      <c r="E252" s="142" t="s">
        <v>724</v>
      </c>
      <c r="F252" s="142" t="s">
        <v>757</v>
      </c>
      <c r="G252" s="142" t="s">
        <v>723</v>
      </c>
      <c r="H252" s="142" t="s">
        <v>745</v>
      </c>
      <c r="I252" s="143">
        <v>43117</v>
      </c>
      <c r="J252" s="142" t="s">
        <v>451</v>
      </c>
      <c r="K252" s="142" t="s">
        <v>33</v>
      </c>
      <c r="L252" s="142" t="s">
        <v>34</v>
      </c>
      <c r="M252" s="142">
        <v>1</v>
      </c>
      <c r="N252" s="142">
        <v>320</v>
      </c>
      <c r="O252" s="142">
        <v>320</v>
      </c>
      <c r="P252" s="132">
        <v>320</v>
      </c>
      <c r="Q252" s="122" t="e">
        <f>+VLOOKUP(CONCATENATE(B252,"00"),#REF!,3,FALSE)</f>
        <v>#REF!</v>
      </c>
      <c r="R252" s="122" t="str">
        <f>+IF(ISERROR(VLOOKUP(K252,'Ecarts de marge'!D:D,1,FALSE)),"PB CODE ARTICLE","")</f>
        <v/>
      </c>
    </row>
    <row r="253" spans="1:18" x14ac:dyDescent="0.2">
      <c r="A253" s="131" t="str">
        <f>+IF(I253&lt;='Ecarts de marge'!$G$1,"X","")</f>
        <v>X</v>
      </c>
      <c r="B253" s="122" t="str">
        <f t="shared" si="8"/>
        <v>A20092000163000</v>
      </c>
      <c r="C253" s="142" t="s">
        <v>730</v>
      </c>
      <c r="D253" s="142">
        <v>201800118</v>
      </c>
      <c r="E253" s="142" t="s">
        <v>724</v>
      </c>
      <c r="F253" s="142" t="s">
        <v>828</v>
      </c>
      <c r="G253" s="142" t="s">
        <v>723</v>
      </c>
      <c r="H253" s="142" t="s">
        <v>745</v>
      </c>
      <c r="I253" s="143">
        <v>43117</v>
      </c>
      <c r="J253" s="142" t="s">
        <v>451</v>
      </c>
      <c r="K253" s="142" t="s">
        <v>33</v>
      </c>
      <c r="L253" s="142" t="s">
        <v>34</v>
      </c>
      <c r="M253" s="142">
        <v>1</v>
      </c>
      <c r="N253" s="142">
        <v>320</v>
      </c>
      <c r="O253" s="142">
        <v>320</v>
      </c>
      <c r="P253" s="132">
        <v>160</v>
      </c>
      <c r="Q253" s="122" t="e">
        <f>+VLOOKUP(CONCATENATE(B253,"00"),#REF!,3,FALSE)</f>
        <v>#REF!</v>
      </c>
      <c r="R253" s="122" t="str">
        <f>+IF(ISERROR(VLOOKUP(K253,'Ecarts de marge'!D:D,1,FALSE)),"PB CODE ARTICLE","")</f>
        <v/>
      </c>
    </row>
    <row r="254" spans="1:18" x14ac:dyDescent="0.2">
      <c r="A254" s="131" t="str">
        <f>+IF(I254&lt;='Ecarts de marge'!$G$1,"X","")</f>
        <v>X</v>
      </c>
      <c r="B254" s="122" t="str">
        <f t="shared" si="8"/>
        <v>A20092000170000</v>
      </c>
      <c r="C254" s="142" t="s">
        <v>730</v>
      </c>
      <c r="D254" s="142">
        <v>201800119</v>
      </c>
      <c r="E254" s="142" t="s">
        <v>724</v>
      </c>
      <c r="F254" s="142" t="s">
        <v>913</v>
      </c>
      <c r="G254" s="142" t="s">
        <v>723</v>
      </c>
      <c r="H254" s="142" t="s">
        <v>745</v>
      </c>
      <c r="I254" s="143">
        <v>43117</v>
      </c>
      <c r="J254" s="142" t="s">
        <v>451</v>
      </c>
      <c r="K254" s="142" t="s">
        <v>33</v>
      </c>
      <c r="L254" s="142" t="s">
        <v>34</v>
      </c>
      <c r="M254" s="142">
        <v>1</v>
      </c>
      <c r="N254" s="142">
        <v>160</v>
      </c>
      <c r="O254" s="142">
        <v>160</v>
      </c>
      <c r="P254" s="132">
        <v>160</v>
      </c>
      <c r="Q254" s="122" t="e">
        <f>+VLOOKUP(CONCATENATE(B254,"00"),#REF!,3,FALSE)</f>
        <v>#REF!</v>
      </c>
      <c r="R254" s="122" t="str">
        <f>+IF(ISERROR(VLOOKUP(K254,'Ecarts de marge'!D:D,1,FALSE)),"PB CODE ARTICLE","")</f>
        <v/>
      </c>
    </row>
    <row r="255" spans="1:18" x14ac:dyDescent="0.2">
      <c r="A255" s="131" t="str">
        <f>+IF(I255&lt;='Ecarts de marge'!$G$1,"X","")</f>
        <v>X</v>
      </c>
      <c r="B255" s="122" t="str">
        <f t="shared" si="8"/>
        <v>A20092000182000</v>
      </c>
      <c r="C255" s="142" t="s">
        <v>730</v>
      </c>
      <c r="D255" s="142">
        <v>201800120</v>
      </c>
      <c r="E255" s="142" t="s">
        <v>724</v>
      </c>
      <c r="F255" s="142" t="s">
        <v>781</v>
      </c>
      <c r="G255" s="142" t="s">
        <v>723</v>
      </c>
      <c r="H255" s="142" t="s">
        <v>745</v>
      </c>
      <c r="I255" s="143">
        <v>43117</v>
      </c>
      <c r="J255" s="142" t="s">
        <v>451</v>
      </c>
      <c r="K255" s="142" t="s">
        <v>33</v>
      </c>
      <c r="L255" s="142" t="s">
        <v>34</v>
      </c>
      <c r="M255" s="142">
        <v>1</v>
      </c>
      <c r="N255" s="142">
        <v>160</v>
      </c>
      <c r="O255" s="142">
        <v>160</v>
      </c>
      <c r="P255" s="132">
        <v>160</v>
      </c>
      <c r="Q255" s="122" t="e">
        <f>+VLOOKUP(CONCATENATE(B255,"00"),#REF!,3,FALSE)</f>
        <v>#REF!</v>
      </c>
      <c r="R255" s="122" t="str">
        <f>+IF(ISERROR(VLOOKUP(K255,'Ecarts de marge'!D:D,1,FALSE)),"PB CODE ARTICLE","")</f>
        <v/>
      </c>
    </row>
    <row r="256" spans="1:18" x14ac:dyDescent="0.2">
      <c r="A256" s="131" t="str">
        <f>+IF(I256&lt;='Ecarts de marge'!$G$1,"X","")</f>
        <v>X</v>
      </c>
      <c r="B256" s="122" t="str">
        <f t="shared" si="8"/>
        <v>A20062000001000</v>
      </c>
      <c r="C256" s="142" t="s">
        <v>730</v>
      </c>
      <c r="D256" s="142">
        <v>201800121</v>
      </c>
      <c r="E256" s="142" t="s">
        <v>797</v>
      </c>
      <c r="F256" s="142" t="s">
        <v>1021</v>
      </c>
      <c r="G256" s="142" t="s">
        <v>723</v>
      </c>
      <c r="H256" s="142" t="s">
        <v>745</v>
      </c>
      <c r="I256" s="143">
        <v>43117</v>
      </c>
      <c r="J256" s="142" t="s">
        <v>451</v>
      </c>
      <c r="K256" s="142" t="s">
        <v>33</v>
      </c>
      <c r="L256" s="142" t="s">
        <v>34</v>
      </c>
      <c r="M256" s="142">
        <v>1</v>
      </c>
      <c r="N256" s="142">
        <v>160</v>
      </c>
      <c r="O256" s="142">
        <v>160</v>
      </c>
      <c r="P256" s="132">
        <v>80</v>
      </c>
      <c r="Q256" s="122" t="e">
        <f>+VLOOKUP(CONCATENATE(B256,"00"),#REF!,3,FALSE)</f>
        <v>#REF!</v>
      </c>
      <c r="R256" s="122" t="str">
        <f>+IF(ISERROR(VLOOKUP(K256,'Ecarts de marge'!D:D,1,FALSE)),"PB CODE ARTICLE","")</f>
        <v/>
      </c>
    </row>
    <row r="257" spans="1:19" x14ac:dyDescent="0.2">
      <c r="A257" s="131" t="str">
        <f>+IF(I257&lt;='Ecarts de marge'!$G$1,"X","")</f>
        <v>X</v>
      </c>
      <c r="B257" s="122" t="str">
        <f t="shared" si="8"/>
        <v>A20102000229000</v>
      </c>
      <c r="C257" s="142" t="s">
        <v>730</v>
      </c>
      <c r="D257" s="142">
        <v>201800122</v>
      </c>
      <c r="E257" s="142" t="s">
        <v>722</v>
      </c>
      <c r="F257" s="142" t="s">
        <v>764</v>
      </c>
      <c r="G257" s="142" t="s">
        <v>723</v>
      </c>
      <c r="H257" s="142" t="s">
        <v>745</v>
      </c>
      <c r="I257" s="143">
        <v>43117</v>
      </c>
      <c r="J257" s="142" t="s">
        <v>451</v>
      </c>
      <c r="K257" s="142" t="s">
        <v>33</v>
      </c>
      <c r="L257" s="142" t="s">
        <v>34</v>
      </c>
      <c r="M257" s="142">
        <v>1</v>
      </c>
      <c r="N257" s="142">
        <v>80</v>
      </c>
      <c r="O257" s="142">
        <v>80</v>
      </c>
      <c r="P257" s="132">
        <v>160</v>
      </c>
      <c r="Q257" s="122" t="e">
        <f>+VLOOKUP(CONCATENATE(B257,"00"),#REF!,3,FALSE)</f>
        <v>#REF!</v>
      </c>
      <c r="R257" s="122" t="str">
        <f>+IF(ISERROR(VLOOKUP(K257,'Ecarts de marge'!D:D,1,FALSE)),"PB CODE ARTICLE","")</f>
        <v/>
      </c>
    </row>
    <row r="258" spans="1:19" x14ac:dyDescent="0.2">
      <c r="A258" s="131" t="str">
        <f>+IF(I258&lt;='Ecarts de marge'!$G$1,"X","")</f>
        <v>X</v>
      </c>
      <c r="B258" s="122" t="str">
        <f t="shared" si="8"/>
        <v>A20102000226000</v>
      </c>
      <c r="C258" s="142" t="s">
        <v>730</v>
      </c>
      <c r="D258" s="142">
        <v>201800123</v>
      </c>
      <c r="E258" s="142" t="s">
        <v>722</v>
      </c>
      <c r="F258" s="142" t="s">
        <v>765</v>
      </c>
      <c r="G258" s="142" t="s">
        <v>723</v>
      </c>
      <c r="H258" s="142" t="s">
        <v>745</v>
      </c>
      <c r="I258" s="143">
        <v>43117</v>
      </c>
      <c r="J258" s="142" t="s">
        <v>451</v>
      </c>
      <c r="K258" s="142" t="s">
        <v>33</v>
      </c>
      <c r="L258" s="142" t="s">
        <v>34</v>
      </c>
      <c r="M258" s="142">
        <v>1</v>
      </c>
      <c r="N258" s="142">
        <v>160</v>
      </c>
      <c r="O258" s="142">
        <v>160</v>
      </c>
      <c r="P258" s="132">
        <v>160</v>
      </c>
      <c r="Q258" s="122" t="e">
        <f>+VLOOKUP(CONCATENATE(B258,"00"),#REF!,3,FALSE)</f>
        <v>#REF!</v>
      </c>
      <c r="R258" s="122" t="str">
        <f>+IF(ISERROR(VLOOKUP(K258,'Ecarts de marge'!D:D,1,FALSE)),"PB CODE ARTICLE","")</f>
        <v/>
      </c>
    </row>
    <row r="259" spans="1:19" x14ac:dyDescent="0.2">
      <c r="A259" s="131" t="str">
        <f>+IF(I259&lt;='Ecarts de marge'!$G$1,"X","")</f>
        <v>X</v>
      </c>
      <c r="B259" s="122" t="str">
        <f t="shared" si="8"/>
        <v>A20082000017000</v>
      </c>
      <c r="C259" s="142" t="s">
        <v>730</v>
      </c>
      <c r="D259" s="142">
        <v>201800124</v>
      </c>
      <c r="E259" s="142" t="s">
        <v>749</v>
      </c>
      <c r="F259" s="142" t="s">
        <v>725</v>
      </c>
      <c r="G259" s="142" t="s">
        <v>723</v>
      </c>
      <c r="H259" s="142" t="s">
        <v>745</v>
      </c>
      <c r="I259" s="143">
        <v>43117</v>
      </c>
      <c r="J259" s="142" t="s">
        <v>451</v>
      </c>
      <c r="K259" s="142" t="s">
        <v>33</v>
      </c>
      <c r="L259" s="142" t="s">
        <v>34</v>
      </c>
      <c r="M259" s="142">
        <v>1</v>
      </c>
      <c r="N259" s="142">
        <v>160</v>
      </c>
      <c r="O259" s="142">
        <v>160</v>
      </c>
      <c r="P259" s="132">
        <v>320</v>
      </c>
      <c r="Q259" s="122" t="e">
        <f>+VLOOKUP(CONCATENATE(B259,"00"),#REF!,3,FALSE)</f>
        <v>#REF!</v>
      </c>
      <c r="R259" s="122" t="str">
        <f>+IF(ISERROR(VLOOKUP(K259,'Ecarts de marge'!D:D,1,FALSE)),"PB CODE ARTICLE","")</f>
        <v/>
      </c>
    </row>
    <row r="260" spans="1:19" x14ac:dyDescent="0.2">
      <c r="A260" s="131" t="str">
        <f>+IF(I260&lt;='Ecarts de marge'!$G$1,"X","")</f>
        <v>X</v>
      </c>
      <c r="B260" s="122" t="str">
        <f t="shared" si="8"/>
        <v>A20072000054000</v>
      </c>
      <c r="C260" s="142" t="s">
        <v>730</v>
      </c>
      <c r="D260" s="142">
        <v>201800125</v>
      </c>
      <c r="E260" s="142" t="s">
        <v>753</v>
      </c>
      <c r="F260" s="142" t="s">
        <v>727</v>
      </c>
      <c r="G260" s="142" t="s">
        <v>723</v>
      </c>
      <c r="H260" s="142" t="s">
        <v>745</v>
      </c>
      <c r="I260" s="143">
        <v>43117</v>
      </c>
      <c r="J260" s="142" t="s">
        <v>451</v>
      </c>
      <c r="K260" s="142" t="s">
        <v>33</v>
      </c>
      <c r="L260" s="142" t="s">
        <v>34</v>
      </c>
      <c r="M260" s="142">
        <v>1</v>
      </c>
      <c r="N260" s="142">
        <v>320</v>
      </c>
      <c r="O260" s="142">
        <v>320</v>
      </c>
      <c r="P260" s="132">
        <v>80</v>
      </c>
      <c r="Q260" s="122" t="e">
        <f>+VLOOKUP(CONCATENATE(B260,"00"),#REF!,3,FALSE)</f>
        <v>#REF!</v>
      </c>
      <c r="R260" s="122" t="str">
        <f>+IF(ISERROR(VLOOKUP(K260,'Ecarts de marge'!D:D,1,FALSE)),"PB CODE ARTICLE","")</f>
        <v/>
      </c>
    </row>
    <row r="261" spans="1:19" x14ac:dyDescent="0.2">
      <c r="A261" s="131" t="str">
        <f>+IF(I261&lt;='Ecarts de marge'!$G$1,"X","")</f>
        <v>X</v>
      </c>
      <c r="B261" s="122" t="str">
        <f t="shared" si="8"/>
        <v>A20062000006000</v>
      </c>
      <c r="C261" s="142" t="s">
        <v>730</v>
      </c>
      <c r="D261" s="142">
        <v>201800126</v>
      </c>
      <c r="E261" s="142" t="s">
        <v>797</v>
      </c>
      <c r="F261" s="142" t="s">
        <v>1022</v>
      </c>
      <c r="G261" s="142" t="s">
        <v>723</v>
      </c>
      <c r="H261" s="142" t="s">
        <v>745</v>
      </c>
      <c r="I261" s="143">
        <v>43117</v>
      </c>
      <c r="J261" s="142" t="s">
        <v>451</v>
      </c>
      <c r="K261" s="142" t="s">
        <v>33</v>
      </c>
      <c r="L261" s="142" t="s">
        <v>34</v>
      </c>
      <c r="M261" s="142">
        <v>1</v>
      </c>
      <c r="N261" s="142">
        <v>80</v>
      </c>
      <c r="O261" s="142">
        <v>80</v>
      </c>
      <c r="P261" s="132">
        <v>80</v>
      </c>
      <c r="Q261" s="122" t="e">
        <f>+VLOOKUP(CONCATENATE(B261,"00"),#REF!,3,FALSE)</f>
        <v>#REF!</v>
      </c>
      <c r="R261" s="122" t="str">
        <f>+IF(ISERROR(VLOOKUP(K261,'Ecarts de marge'!D:D,1,FALSE)),"PB CODE ARTICLE","")</f>
        <v/>
      </c>
    </row>
    <row r="262" spans="1:19" x14ac:dyDescent="0.2">
      <c r="A262" s="131" t="str">
        <f>+IF(I262&lt;='Ecarts de marge'!$G$1,"X","")</f>
        <v>X</v>
      </c>
      <c r="B262" s="122" t="str">
        <f t="shared" si="8"/>
        <v>A20102000222000</v>
      </c>
      <c r="C262" s="142" t="s">
        <v>730</v>
      </c>
      <c r="D262" s="142">
        <v>201800127</v>
      </c>
      <c r="E262" s="142" t="s">
        <v>722</v>
      </c>
      <c r="F262" s="142" t="s">
        <v>909</v>
      </c>
      <c r="G262" s="142" t="s">
        <v>723</v>
      </c>
      <c r="H262" s="142" t="s">
        <v>745</v>
      </c>
      <c r="I262" s="143">
        <v>43117</v>
      </c>
      <c r="J262" s="142" t="s">
        <v>451</v>
      </c>
      <c r="K262" s="142" t="s">
        <v>33</v>
      </c>
      <c r="L262" s="142" t="s">
        <v>34</v>
      </c>
      <c r="M262" s="142">
        <v>1</v>
      </c>
      <c r="N262" s="142">
        <v>80</v>
      </c>
      <c r="O262" s="142">
        <v>80</v>
      </c>
      <c r="P262" s="132">
        <v>186.49</v>
      </c>
      <c r="Q262" s="122" t="e">
        <f>+VLOOKUP(CONCATENATE(B262,"00"),#REF!,3,FALSE)</f>
        <v>#REF!</v>
      </c>
      <c r="R262" s="122" t="str">
        <f>+IF(ISERROR(VLOOKUP(K262,'Ecarts de marge'!D:D,1,FALSE)),"PB CODE ARTICLE","")</f>
        <v/>
      </c>
    </row>
    <row r="263" spans="1:19" x14ac:dyDescent="0.2">
      <c r="A263" s="131" t="str">
        <f>+IF(I263&lt;='Ecarts de marge'!$G$1,"X","")</f>
        <v>X</v>
      </c>
      <c r="B263" s="122" t="str">
        <f t="shared" si="8"/>
        <v>A20092000189000</v>
      </c>
      <c r="C263" s="142" t="s">
        <v>730</v>
      </c>
      <c r="D263" s="142">
        <v>201800128</v>
      </c>
      <c r="E263" s="142" t="s">
        <v>724</v>
      </c>
      <c r="F263" s="142" t="s">
        <v>838</v>
      </c>
      <c r="G263" s="142" t="s">
        <v>723</v>
      </c>
      <c r="H263" s="142" t="s">
        <v>745</v>
      </c>
      <c r="I263" s="143">
        <v>43117</v>
      </c>
      <c r="J263" s="142" t="s">
        <v>1023</v>
      </c>
      <c r="K263" s="142" t="s">
        <v>57</v>
      </c>
      <c r="L263" s="142" t="s">
        <v>58</v>
      </c>
      <c r="M263" s="142">
        <v>1</v>
      </c>
      <c r="N263" s="142">
        <v>80</v>
      </c>
      <c r="O263" s="142">
        <v>80</v>
      </c>
      <c r="P263" s="132">
        <v>1796.47</v>
      </c>
      <c r="Q263" s="122" t="e">
        <f>+VLOOKUP(CONCATENATE(B263,"00"),#REF!,3,FALSE)</f>
        <v>#REF!</v>
      </c>
      <c r="R263" s="122" t="str">
        <f>+IF(ISERROR(VLOOKUP(K263,'Ecarts de marge'!D:D,1,FALSE)),"PB CODE ARTICLE","")</f>
        <v>PB CODE ARTICLE</v>
      </c>
    </row>
    <row r="264" spans="1:19" x14ac:dyDescent="0.2">
      <c r="A264" s="131" t="str">
        <f>+IF(I264&lt;='Ecarts de marge'!$G$1,"X","")</f>
        <v>X</v>
      </c>
      <c r="B264" s="122" t="str">
        <f t="shared" si="8"/>
        <v>A20102000305000</v>
      </c>
      <c r="C264" s="142" t="s">
        <v>730</v>
      </c>
      <c r="D264" s="142">
        <v>201800129</v>
      </c>
      <c r="E264" s="142" t="s">
        <v>722</v>
      </c>
      <c r="F264" s="142" t="s">
        <v>779</v>
      </c>
      <c r="G264" s="142" t="s">
        <v>723</v>
      </c>
      <c r="H264" s="142" t="s">
        <v>745</v>
      </c>
      <c r="I264" s="143">
        <v>43117</v>
      </c>
      <c r="J264" s="142" t="s">
        <v>1024</v>
      </c>
      <c r="K264" s="142" t="s">
        <v>57</v>
      </c>
      <c r="L264" s="142" t="s">
        <v>58</v>
      </c>
      <c r="M264" s="142">
        <v>1</v>
      </c>
      <c r="N264" s="142">
        <v>1796.47</v>
      </c>
      <c r="O264" s="142">
        <v>1796.47</v>
      </c>
      <c r="P264" s="132">
        <v>4233.2700000000004</v>
      </c>
      <c r="Q264" s="122" t="e">
        <f>+VLOOKUP(CONCATENATE(B264,"00"),#REF!,3,FALSE)</f>
        <v>#REF!</v>
      </c>
      <c r="R264" s="122" t="str">
        <f>+IF(ISERROR(VLOOKUP(K264,'Ecarts de marge'!D:D,1,FALSE)),"PB CODE ARTICLE","")</f>
        <v>PB CODE ARTICLE</v>
      </c>
    </row>
    <row r="265" spans="1:19" x14ac:dyDescent="0.2">
      <c r="A265" s="131" t="str">
        <f>+IF(I265&lt;='Ecarts de marge'!$G$1,"X","")</f>
        <v>X</v>
      </c>
      <c r="B265" s="122" t="str">
        <f t="shared" si="8"/>
        <v>A20030042028000</v>
      </c>
      <c r="C265" s="142" t="s">
        <v>730</v>
      </c>
      <c r="D265" s="142">
        <v>201800130</v>
      </c>
      <c r="E265" s="142" t="s">
        <v>762</v>
      </c>
      <c r="F265" s="142" t="s">
        <v>896</v>
      </c>
      <c r="G265" s="142" t="s">
        <v>723</v>
      </c>
      <c r="H265" s="142" t="s">
        <v>745</v>
      </c>
      <c r="I265" s="143">
        <v>43117</v>
      </c>
      <c r="J265" s="142" t="s">
        <v>1025</v>
      </c>
      <c r="K265" s="142" t="s">
        <v>57</v>
      </c>
      <c r="L265" s="142" t="s">
        <v>58</v>
      </c>
      <c r="M265" s="142">
        <v>1</v>
      </c>
      <c r="N265" s="142">
        <v>4233.2700000000004</v>
      </c>
      <c r="O265" s="142">
        <v>4233.2700000000004</v>
      </c>
      <c r="P265" s="132">
        <v>204.02</v>
      </c>
      <c r="Q265" s="122" t="e">
        <f>+VLOOKUP(CONCATENATE(B265,"00"),#REF!,3,FALSE)</f>
        <v>#REF!</v>
      </c>
      <c r="R265" s="122" t="str">
        <f>+IF(ISERROR(VLOOKUP(K265,'Ecarts de marge'!D:D,1,FALSE)),"PB CODE ARTICLE","")</f>
        <v>PB CODE ARTICLE</v>
      </c>
    </row>
    <row r="266" spans="1:19" x14ac:dyDescent="0.2">
      <c r="A266" s="131" t="str">
        <f>+IF(I266&lt;='Ecarts de marge'!$G$1,"X","")</f>
        <v>X</v>
      </c>
      <c r="B266" s="122" t="str">
        <f t="shared" si="8"/>
        <v>A20050042068000</v>
      </c>
      <c r="C266" s="142" t="s">
        <v>730</v>
      </c>
      <c r="D266" s="142">
        <v>201800131</v>
      </c>
      <c r="E266" s="142" t="s">
        <v>820</v>
      </c>
      <c r="F266" s="142" t="s">
        <v>853</v>
      </c>
      <c r="G266" s="142" t="s">
        <v>723</v>
      </c>
      <c r="H266" s="142" t="s">
        <v>745</v>
      </c>
      <c r="I266" s="143">
        <v>43117</v>
      </c>
      <c r="J266" s="142" t="s">
        <v>959</v>
      </c>
      <c r="K266" s="142" t="s">
        <v>57</v>
      </c>
      <c r="L266" s="142" t="s">
        <v>58</v>
      </c>
      <c r="M266" s="142">
        <v>1</v>
      </c>
      <c r="N266" s="142">
        <v>204.02</v>
      </c>
      <c r="O266" s="142">
        <v>204.02</v>
      </c>
      <c r="P266" s="132">
        <v>3450</v>
      </c>
      <c r="Q266" s="122" t="e">
        <f>+VLOOKUP(CONCATENATE(B266,"00"),#REF!,3,FALSE)</f>
        <v>#REF!</v>
      </c>
      <c r="R266" s="122" t="str">
        <f>+IF(ISERROR(VLOOKUP(K266,'Ecarts de marge'!D:D,1,FALSE)),"PB CODE ARTICLE","")</f>
        <v>PB CODE ARTICLE</v>
      </c>
    </row>
    <row r="267" spans="1:19" x14ac:dyDescent="0.2">
      <c r="A267" s="131" t="str">
        <f>+IF(I267&lt;='Ecarts de marge'!$G$1,"X","")</f>
        <v>X</v>
      </c>
      <c r="B267" s="122" t="str">
        <f t="shared" si="8"/>
        <v>A20050042067000</v>
      </c>
      <c r="C267" s="142" t="s">
        <v>730</v>
      </c>
      <c r="D267" s="142">
        <v>201800132</v>
      </c>
      <c r="E267" s="142" t="s">
        <v>820</v>
      </c>
      <c r="F267" s="142" t="s">
        <v>851</v>
      </c>
      <c r="G267" s="142" t="s">
        <v>723</v>
      </c>
      <c r="H267" s="142" t="s">
        <v>745</v>
      </c>
      <c r="I267" s="143">
        <v>43117</v>
      </c>
      <c r="J267" s="142" t="s">
        <v>958</v>
      </c>
      <c r="K267" s="142" t="s">
        <v>57</v>
      </c>
      <c r="L267" s="142" t="s">
        <v>58</v>
      </c>
      <c r="M267" s="142">
        <v>1</v>
      </c>
      <c r="N267" s="142">
        <v>3450</v>
      </c>
      <c r="O267" s="142">
        <v>3450</v>
      </c>
      <c r="P267" s="132">
        <v>3450</v>
      </c>
      <c r="Q267" s="122" t="e">
        <f>+VLOOKUP(CONCATENATE(B267,"00"),#REF!,3,FALSE)</f>
        <v>#REF!</v>
      </c>
      <c r="R267" s="122" t="str">
        <f>+IF(ISERROR(VLOOKUP(K267,'Ecarts de marge'!D:D,1,FALSE)),"PB CODE ARTICLE","")</f>
        <v>PB CODE ARTICLE</v>
      </c>
    </row>
    <row r="268" spans="1:19" x14ac:dyDescent="0.2">
      <c r="A268" s="131" t="str">
        <f>+IF(I268&lt;='Ecarts de marge'!$G$1,"X","")</f>
        <v>X</v>
      </c>
      <c r="B268" s="122" t="str">
        <f t="shared" si="8"/>
        <v>A20082000125000</v>
      </c>
      <c r="C268" s="142" t="s">
        <v>730</v>
      </c>
      <c r="D268" s="142">
        <v>201800133</v>
      </c>
      <c r="E268" s="142" t="s">
        <v>749</v>
      </c>
      <c r="F268" s="142" t="s">
        <v>770</v>
      </c>
      <c r="G268" s="142" t="s">
        <v>723</v>
      </c>
      <c r="H268" s="142" t="s">
        <v>751</v>
      </c>
      <c r="I268" s="143">
        <v>43119</v>
      </c>
      <c r="J268" s="142" t="s">
        <v>752</v>
      </c>
      <c r="K268" s="142" t="s">
        <v>148</v>
      </c>
      <c r="L268" s="142" t="s">
        <v>922</v>
      </c>
      <c r="M268" s="142">
        <v>1</v>
      </c>
      <c r="N268" s="142">
        <v>51.8</v>
      </c>
      <c r="O268" s="142">
        <v>51.8</v>
      </c>
      <c r="P268" s="132">
        <v>18.489999999999998</v>
      </c>
      <c r="Q268" s="122" t="e">
        <f>+VLOOKUP(CONCATENATE(B268,"00"),#REF!,3,FALSE)</f>
        <v>#REF!</v>
      </c>
      <c r="R268" s="122" t="str">
        <f>+IF(ISERROR(VLOOKUP(K268,'Ecarts de marge'!D:D,1,FALSE)),"PB CODE ARTICLE","")</f>
        <v/>
      </c>
    </row>
    <row r="269" spans="1:19" x14ac:dyDescent="0.2">
      <c r="A269" s="131" t="str">
        <f>+IF(I269&lt;='Ecarts de marge'!$G$1,"X","")</f>
        <v>X</v>
      </c>
      <c r="B269" s="122" t="str">
        <f t="shared" si="8"/>
        <v>A20082000181000</v>
      </c>
      <c r="C269" s="142" t="s">
        <v>730</v>
      </c>
      <c r="D269" s="142">
        <v>201800134</v>
      </c>
      <c r="E269" s="142" t="s">
        <v>749</v>
      </c>
      <c r="F269" s="142" t="s">
        <v>756</v>
      </c>
      <c r="G269" s="142" t="s">
        <v>723</v>
      </c>
      <c r="H269" s="142" t="s">
        <v>745</v>
      </c>
      <c r="I269" s="143">
        <v>43130</v>
      </c>
      <c r="J269" s="142" t="s">
        <v>1026</v>
      </c>
      <c r="K269" s="142" t="s">
        <v>57</v>
      </c>
      <c r="L269" s="142" t="s">
        <v>1027</v>
      </c>
      <c r="M269" s="142">
        <v>1</v>
      </c>
      <c r="N269" s="142">
        <v>3450</v>
      </c>
      <c r="O269" s="142">
        <v>3450</v>
      </c>
      <c r="P269" s="132">
        <v>2670.12</v>
      </c>
      <c r="Q269" s="122" t="e">
        <f>+VLOOKUP(CONCATENATE(B269,"00"),#REF!,3,FALSE)</f>
        <v>#REF!</v>
      </c>
      <c r="R269" s="122" t="str">
        <f>+IF(ISERROR(VLOOKUP(K269,'Ecarts de marge'!D:D,1,FALSE)),"PB CODE ARTICLE","")</f>
        <v>PB CODE ARTICLE</v>
      </c>
    </row>
    <row r="270" spans="1:19" x14ac:dyDescent="0.2">
      <c r="A270" s="131" t="str">
        <f>+IF(I270&lt;='Ecarts de marge'!$G$1,"X","")</f>
        <v>X</v>
      </c>
      <c r="B270" s="122" t="str">
        <f t="shared" si="8"/>
        <v>A20092000281000</v>
      </c>
      <c r="C270" s="142" t="s">
        <v>730</v>
      </c>
      <c r="D270" s="142">
        <v>201800135</v>
      </c>
      <c r="E270" s="142" t="s">
        <v>724</v>
      </c>
      <c r="F270" s="142" t="s">
        <v>769</v>
      </c>
      <c r="G270" s="142" t="s">
        <v>723</v>
      </c>
      <c r="H270" s="142" t="s">
        <v>745</v>
      </c>
      <c r="I270" s="143">
        <v>43130</v>
      </c>
      <c r="J270" s="142" t="s">
        <v>847</v>
      </c>
      <c r="K270" s="142" t="s">
        <v>54</v>
      </c>
      <c r="L270" s="142" t="s">
        <v>55</v>
      </c>
      <c r="M270" s="142">
        <v>749.7</v>
      </c>
      <c r="N270" s="142">
        <v>0.85</v>
      </c>
      <c r="O270" s="142">
        <v>637.245</v>
      </c>
      <c r="P270" s="132">
        <v>712.21500000000003</v>
      </c>
      <c r="Q270" s="122" t="e">
        <f>+VLOOKUP(CONCATENATE(B270,"00"),#REF!,3,FALSE)</f>
        <v>#REF!</v>
      </c>
      <c r="R270" s="122" t="str">
        <f>+IF(ISERROR(VLOOKUP(K270,'Ecarts de marge'!D:D,1,FALSE)),"PB CODE ARTICLE","")</f>
        <v/>
      </c>
      <c r="S270" s="22" t="s">
        <v>952</v>
      </c>
    </row>
    <row r="271" spans="1:19" x14ac:dyDescent="0.2">
      <c r="A271" s="131" t="str">
        <f>+IF(I271&lt;='Ecarts de marge'!$G$1,"X","")</f>
        <v>X</v>
      </c>
      <c r="B271" s="122" t="str">
        <f t="shared" si="8"/>
        <v>A20102000300000</v>
      </c>
      <c r="C271" s="142" t="s">
        <v>730</v>
      </c>
      <c r="D271" s="142">
        <v>201800136</v>
      </c>
      <c r="E271" s="142" t="s">
        <v>722</v>
      </c>
      <c r="F271" s="142" t="s">
        <v>836</v>
      </c>
      <c r="G271" s="142" t="s">
        <v>723</v>
      </c>
      <c r="H271" s="142" t="s">
        <v>745</v>
      </c>
      <c r="I271" s="143">
        <v>43130</v>
      </c>
      <c r="J271" s="142" t="s">
        <v>847</v>
      </c>
      <c r="K271" s="142" t="s">
        <v>54</v>
      </c>
      <c r="L271" s="142" t="s">
        <v>55</v>
      </c>
      <c r="M271" s="142">
        <v>699.3</v>
      </c>
      <c r="N271" s="142">
        <v>0.95</v>
      </c>
      <c r="O271" s="142">
        <v>664.33500000000004</v>
      </c>
      <c r="P271" s="132">
        <v>664.33500000000004</v>
      </c>
      <c r="Q271" s="122" t="e">
        <f>+VLOOKUP(CONCATENATE(B271,"00"),#REF!,3,FALSE)</f>
        <v>#REF!</v>
      </c>
      <c r="R271" s="122" t="str">
        <f>+IF(ISERROR(VLOOKUP(K271,'Ecarts de marge'!D:D,1,FALSE)),"PB CODE ARTICLE","")</f>
        <v/>
      </c>
      <c r="S271" s="22" t="s">
        <v>952</v>
      </c>
    </row>
    <row r="272" spans="1:19" x14ac:dyDescent="0.2">
      <c r="A272" s="131" t="str">
        <f>+IF(I272&lt;='Ecarts de marge'!$G$1,"X","")</f>
        <v>X</v>
      </c>
      <c r="B272" s="122" t="str">
        <f t="shared" si="8"/>
        <v>A20102000299000</v>
      </c>
      <c r="C272" s="142" t="s">
        <v>730</v>
      </c>
      <c r="D272" s="142">
        <v>201800137</v>
      </c>
      <c r="E272" s="142" t="s">
        <v>722</v>
      </c>
      <c r="F272" s="142" t="s">
        <v>830</v>
      </c>
      <c r="G272" s="142" t="s">
        <v>723</v>
      </c>
      <c r="H272" s="142" t="s">
        <v>745</v>
      </c>
      <c r="I272" s="143">
        <v>43130</v>
      </c>
      <c r="J272" s="142" t="s">
        <v>847</v>
      </c>
      <c r="K272" s="142" t="s">
        <v>54</v>
      </c>
      <c r="L272" s="142" t="s">
        <v>55</v>
      </c>
      <c r="M272" s="142">
        <v>730.8</v>
      </c>
      <c r="N272" s="142">
        <v>0.95</v>
      </c>
      <c r="O272" s="142">
        <v>694.26</v>
      </c>
      <c r="P272" s="132">
        <v>694.26</v>
      </c>
      <c r="Q272" s="122" t="e">
        <f>+VLOOKUP(CONCATENATE(B272,"00"),#REF!,3,FALSE)</f>
        <v>#REF!</v>
      </c>
      <c r="R272" s="122" t="str">
        <f>+IF(ISERROR(VLOOKUP(K272,'Ecarts de marge'!D:D,1,FALSE)),"PB CODE ARTICLE","")</f>
        <v/>
      </c>
      <c r="S272" s="22" t="s">
        <v>952</v>
      </c>
    </row>
    <row r="273" spans="1:18" x14ac:dyDescent="0.2">
      <c r="A273" s="131" t="str">
        <f>+IF(I273&lt;='Ecarts de marge'!$G$1,"X","")</f>
        <v>X</v>
      </c>
      <c r="B273" s="122" t="str">
        <f t="shared" si="8"/>
        <v>A20102000306000</v>
      </c>
      <c r="C273" s="142" t="s">
        <v>730</v>
      </c>
      <c r="D273" s="142">
        <v>201800138</v>
      </c>
      <c r="E273" s="142" t="s">
        <v>722</v>
      </c>
      <c r="F273" s="142" t="s">
        <v>874</v>
      </c>
      <c r="G273" s="142" t="s">
        <v>723</v>
      </c>
      <c r="H273" s="142" t="s">
        <v>745</v>
      </c>
      <c r="I273" s="143">
        <v>43130</v>
      </c>
      <c r="J273" s="142" t="s">
        <v>847</v>
      </c>
      <c r="K273" s="142" t="s">
        <v>54</v>
      </c>
      <c r="L273" s="142" t="s">
        <v>55</v>
      </c>
      <c r="M273" s="142">
        <v>745.2</v>
      </c>
      <c r="N273" s="142">
        <v>0.95</v>
      </c>
      <c r="O273" s="142">
        <v>707.94</v>
      </c>
      <c r="P273" s="132">
        <v>707.94</v>
      </c>
      <c r="Q273" s="122" t="e">
        <f>+VLOOKUP(CONCATENATE(B273,"00"),#REF!,3,FALSE)</f>
        <v>#REF!</v>
      </c>
      <c r="R273" s="122" t="str">
        <f>+IF(ISERROR(VLOOKUP(K273,'Ecarts de marge'!D:D,1,FALSE)),"PB CODE ARTICLE","")</f>
        <v/>
      </c>
    </row>
    <row r="274" spans="1:18" x14ac:dyDescent="0.2">
      <c r="A274" s="131" t="str">
        <f>+IF(I274&lt;='Ecarts de marge'!$G$1,"X","")</f>
        <v>X</v>
      </c>
      <c r="B274" s="122" t="str">
        <f t="shared" si="8"/>
        <v>A20092000178000</v>
      </c>
      <c r="C274" s="142" t="s">
        <v>730</v>
      </c>
      <c r="D274" s="142">
        <v>201800139</v>
      </c>
      <c r="E274" s="142" t="s">
        <v>724</v>
      </c>
      <c r="F274" s="142" t="s">
        <v>827</v>
      </c>
      <c r="G274" s="142" t="s">
        <v>723</v>
      </c>
      <c r="H274" s="142" t="s">
        <v>745</v>
      </c>
      <c r="I274" s="143">
        <v>43130</v>
      </c>
      <c r="J274" s="142" t="s">
        <v>1028</v>
      </c>
      <c r="K274" s="142" t="s">
        <v>57</v>
      </c>
      <c r="L274" s="142" t="s">
        <v>58</v>
      </c>
      <c r="M274" s="142">
        <v>1</v>
      </c>
      <c r="N274" s="142">
        <v>2670.12</v>
      </c>
      <c r="O274" s="142">
        <v>2670.12</v>
      </c>
      <c r="P274" s="132">
        <v>9434.31</v>
      </c>
      <c r="Q274" s="122" t="e">
        <f>+VLOOKUP(CONCATENATE(B274,"00"),#REF!,3,FALSE)</f>
        <v>#REF!</v>
      </c>
      <c r="R274" s="122" t="str">
        <f>+IF(ISERROR(VLOOKUP(K274,'Ecarts de marge'!D:D,1,FALSE)),"PB CODE ARTICLE","")</f>
        <v>PB CODE ARTICLE</v>
      </c>
    </row>
    <row r="275" spans="1:18" x14ac:dyDescent="0.2">
      <c r="A275" s="131" t="str">
        <f>+IF(I275&lt;='Ecarts de marge'!$G$1,"X","")</f>
        <v>X</v>
      </c>
      <c r="B275" s="122" t="str">
        <f t="shared" si="8"/>
        <v>A20092000214000</v>
      </c>
      <c r="C275" s="142" t="s">
        <v>730</v>
      </c>
      <c r="D275" s="142">
        <v>201800140</v>
      </c>
      <c r="E275" s="142" t="s">
        <v>724</v>
      </c>
      <c r="F275" s="142" t="s">
        <v>792</v>
      </c>
      <c r="G275" s="142" t="s">
        <v>723</v>
      </c>
      <c r="H275" s="142" t="s">
        <v>745</v>
      </c>
      <c r="I275" s="143">
        <v>43132</v>
      </c>
      <c r="J275" s="142" t="s">
        <v>1029</v>
      </c>
      <c r="K275" s="142" t="s">
        <v>57</v>
      </c>
      <c r="L275" s="142" t="s">
        <v>58</v>
      </c>
      <c r="M275" s="142">
        <v>1</v>
      </c>
      <c r="N275" s="142">
        <v>9434.31</v>
      </c>
      <c r="O275" s="142">
        <v>9434.31</v>
      </c>
      <c r="P275" s="132">
        <v>2544.66</v>
      </c>
      <c r="Q275" s="122" t="e">
        <f>+VLOOKUP(CONCATENATE(B275,"00"),#REF!,3,FALSE)</f>
        <v>#REF!</v>
      </c>
      <c r="R275" s="122" t="str">
        <f>+IF(ISERROR(VLOOKUP(K275,'Ecarts de marge'!D:D,1,FALSE)),"PB CODE ARTICLE","")</f>
        <v>PB CODE ARTICLE</v>
      </c>
    </row>
    <row r="276" spans="1:18" x14ac:dyDescent="0.2">
      <c r="A276" s="131" t="str">
        <f>+IF(I276&lt;='Ecarts de marge'!$G$1,"X","")</f>
        <v>X</v>
      </c>
      <c r="B276" s="122" t="str">
        <f t="shared" si="8"/>
        <v>A20092000214000</v>
      </c>
      <c r="C276" s="142" t="s">
        <v>730</v>
      </c>
      <c r="D276" s="142">
        <v>201800141</v>
      </c>
      <c r="E276" s="142" t="s">
        <v>724</v>
      </c>
      <c r="F276" s="142" t="s">
        <v>792</v>
      </c>
      <c r="G276" s="142" t="s">
        <v>723</v>
      </c>
      <c r="H276" s="142" t="s">
        <v>745</v>
      </c>
      <c r="I276" s="143">
        <v>43132</v>
      </c>
      <c r="J276" s="142" t="s">
        <v>1029</v>
      </c>
      <c r="K276" s="142" t="s">
        <v>57</v>
      </c>
      <c r="L276" s="142" t="s">
        <v>58</v>
      </c>
      <c r="M276" s="142">
        <v>1</v>
      </c>
      <c r="N276" s="142">
        <v>2544.66</v>
      </c>
      <c r="O276" s="142">
        <v>2544.66</v>
      </c>
      <c r="P276" s="132">
        <v>2551.36</v>
      </c>
      <c r="Q276" s="122" t="e">
        <f>+VLOOKUP(CONCATENATE(B276,"00"),#REF!,3,FALSE)</f>
        <v>#REF!</v>
      </c>
      <c r="R276" s="122" t="str">
        <f>+IF(ISERROR(VLOOKUP(K276,'Ecarts de marge'!D:D,1,FALSE)),"PB CODE ARTICLE","")</f>
        <v>PB CODE ARTICLE</v>
      </c>
    </row>
    <row r="277" spans="1:18" x14ac:dyDescent="0.2">
      <c r="A277" s="131" t="str">
        <f>+IF(I277&lt;='Ecarts de marge'!$G$1,"X","")</f>
        <v>X</v>
      </c>
      <c r="B277" s="122" t="str">
        <f t="shared" si="8"/>
        <v>A20092000273000</v>
      </c>
      <c r="C277" s="142" t="s">
        <v>730</v>
      </c>
      <c r="D277" s="142">
        <v>201800142</v>
      </c>
      <c r="E277" s="142" t="s">
        <v>724</v>
      </c>
      <c r="F277" s="142" t="s">
        <v>786</v>
      </c>
      <c r="G277" s="142" t="s">
        <v>723</v>
      </c>
      <c r="H277" s="142" t="s">
        <v>751</v>
      </c>
      <c r="I277" s="143">
        <v>43132</v>
      </c>
      <c r="J277" s="142" t="s">
        <v>787</v>
      </c>
      <c r="K277" s="142" t="s">
        <v>65</v>
      </c>
      <c r="L277" s="142" t="s">
        <v>66</v>
      </c>
      <c r="M277" s="142">
        <v>1</v>
      </c>
      <c r="N277" s="142">
        <v>2833.33</v>
      </c>
      <c r="O277" s="142">
        <v>2833.33</v>
      </c>
      <c r="P277" s="132">
        <v>2833.33</v>
      </c>
      <c r="Q277" s="122" t="e">
        <f>+VLOOKUP(CONCATENATE(B277,"00"),#REF!,3,FALSE)</f>
        <v>#REF!</v>
      </c>
      <c r="R277" s="122" t="str">
        <f>+IF(ISERROR(VLOOKUP(K277,'Ecarts de marge'!D:D,1,FALSE)),"PB CODE ARTICLE","")</f>
        <v/>
      </c>
    </row>
    <row r="278" spans="1:18" x14ac:dyDescent="0.2">
      <c r="A278" s="131" t="str">
        <f>+IF(I278&lt;='Ecarts de marge'!$G$1,"X","")</f>
        <v>X</v>
      </c>
      <c r="B278" s="122" t="str">
        <f t="shared" si="8"/>
        <v>A</v>
      </c>
      <c r="C278" s="142" t="s">
        <v>730</v>
      </c>
      <c r="D278" s="142">
        <v>201800143</v>
      </c>
      <c r="E278" s="142" t="s">
        <v>731</v>
      </c>
      <c r="F278" s="142" t="s">
        <v>731</v>
      </c>
      <c r="G278" s="142" t="s">
        <v>731</v>
      </c>
      <c r="H278" s="142" t="s">
        <v>745</v>
      </c>
      <c r="I278" s="143">
        <v>43132</v>
      </c>
      <c r="J278" s="142" t="s">
        <v>897</v>
      </c>
      <c r="K278" s="142" t="s">
        <v>16</v>
      </c>
      <c r="L278" s="142" t="s">
        <v>1030</v>
      </c>
      <c r="M278" s="142">
        <v>1</v>
      </c>
      <c r="N278" s="142">
        <v>661.1</v>
      </c>
      <c r="O278" s="142">
        <v>661.1</v>
      </c>
      <c r="P278" s="132">
        <v>12.24</v>
      </c>
      <c r="Q278" s="122" t="e">
        <f>+VLOOKUP(CONCATENATE(B278,"00"),#REF!,3,FALSE)</f>
        <v>#REF!</v>
      </c>
      <c r="R278" s="122" t="str">
        <f>+IF(ISERROR(VLOOKUP(K278,'Ecarts de marge'!D:D,1,FALSE)),"PB CODE ARTICLE","")</f>
        <v/>
      </c>
    </row>
    <row r="279" spans="1:18" x14ac:dyDescent="0.2">
      <c r="A279" s="131" t="str">
        <f>+IF(I279&lt;='Ecarts de marge'!$G$1,"X","")</f>
        <v>X</v>
      </c>
      <c r="B279" s="122" t="str">
        <f t="shared" si="8"/>
        <v>A20092000263000</v>
      </c>
      <c r="C279" s="142" t="s">
        <v>730</v>
      </c>
      <c r="D279" s="142">
        <v>201800144</v>
      </c>
      <c r="E279" s="142" t="s">
        <v>724</v>
      </c>
      <c r="F279" s="142" t="s">
        <v>812</v>
      </c>
      <c r="G279" s="142" t="s">
        <v>723</v>
      </c>
      <c r="H279" s="142" t="s">
        <v>745</v>
      </c>
      <c r="I279" s="143">
        <v>43132</v>
      </c>
      <c r="J279" s="142" t="s">
        <v>813</v>
      </c>
      <c r="K279" s="142" t="s">
        <v>74</v>
      </c>
      <c r="L279" s="142" t="s">
        <v>75</v>
      </c>
      <c r="M279" s="142">
        <v>6</v>
      </c>
      <c r="N279" s="142">
        <v>366.67</v>
      </c>
      <c r="O279" s="142">
        <v>2200.02</v>
      </c>
      <c r="P279" s="132">
        <v>414</v>
      </c>
      <c r="Q279" s="122" t="e">
        <f>+VLOOKUP(CONCATENATE(B279,"00"),#REF!,3,FALSE)</f>
        <v>#REF!</v>
      </c>
      <c r="R279" s="122" t="str">
        <f>+IF(ISERROR(VLOOKUP(K279,'Ecarts de marge'!D:D,1,FALSE)),"PB CODE ARTICLE","")</f>
        <v/>
      </c>
    </row>
    <row r="280" spans="1:18" x14ac:dyDescent="0.2">
      <c r="A280" s="131" t="str">
        <f>+IF(I280&lt;='Ecarts de marge'!$G$1,"X","")</f>
        <v>X</v>
      </c>
      <c r="B280" s="122" t="str">
        <f t="shared" si="8"/>
        <v>A20082000239000</v>
      </c>
      <c r="C280" s="142" t="s">
        <v>730</v>
      </c>
      <c r="D280" s="142">
        <v>201800145</v>
      </c>
      <c r="E280" s="142" t="s">
        <v>749</v>
      </c>
      <c r="F280" s="142" t="s">
        <v>750</v>
      </c>
      <c r="G280" s="142" t="s">
        <v>723</v>
      </c>
      <c r="H280" s="142" t="s">
        <v>751</v>
      </c>
      <c r="I280" s="143">
        <v>43132</v>
      </c>
      <c r="J280" s="142" t="s">
        <v>813</v>
      </c>
      <c r="K280" s="142" t="s">
        <v>74</v>
      </c>
      <c r="L280" s="142" t="s">
        <v>75</v>
      </c>
      <c r="M280" s="142">
        <v>1</v>
      </c>
      <c r="N280" s="142">
        <v>183.34</v>
      </c>
      <c r="O280" s="142">
        <v>183.34</v>
      </c>
      <c r="P280" s="132">
        <v>183.34</v>
      </c>
      <c r="Q280" s="122" t="e">
        <f>+VLOOKUP(CONCATENATE(B280,"00"),#REF!,3,FALSE)</f>
        <v>#REF!</v>
      </c>
      <c r="R280" s="122" t="str">
        <f>+IF(ISERROR(VLOOKUP(K280,'Ecarts de marge'!D:D,1,FALSE)),"PB CODE ARTICLE","")</f>
        <v/>
      </c>
    </row>
    <row r="281" spans="1:18" x14ac:dyDescent="0.2">
      <c r="A281" s="131" t="str">
        <f>+IF(I281&lt;='Ecarts de marge'!$G$1,"X","")</f>
        <v>X</v>
      </c>
      <c r="B281" s="122" t="str">
        <f t="shared" si="8"/>
        <v>A20082000125000</v>
      </c>
      <c r="C281" s="142" t="s">
        <v>730</v>
      </c>
      <c r="D281" s="142">
        <v>201800146</v>
      </c>
      <c r="E281" s="142" t="s">
        <v>749</v>
      </c>
      <c r="F281" s="142" t="s">
        <v>770</v>
      </c>
      <c r="G281" s="142" t="s">
        <v>723</v>
      </c>
      <c r="H281" s="142" t="s">
        <v>751</v>
      </c>
      <c r="I281" s="143">
        <v>43132</v>
      </c>
      <c r="J281" s="142" t="s">
        <v>813</v>
      </c>
      <c r="K281" s="142" t="s">
        <v>74</v>
      </c>
      <c r="L281" s="142" t="s">
        <v>75</v>
      </c>
      <c r="M281" s="142">
        <v>1</v>
      </c>
      <c r="N281" s="142">
        <v>366.67</v>
      </c>
      <c r="O281" s="142">
        <v>366.67</v>
      </c>
      <c r="P281" s="132">
        <v>366.67</v>
      </c>
      <c r="Q281" s="122" t="e">
        <f>+VLOOKUP(CONCATENATE(B281,"00"),#REF!,3,FALSE)</f>
        <v>#REF!</v>
      </c>
      <c r="R281" s="122" t="str">
        <f>+IF(ISERROR(VLOOKUP(K281,'Ecarts de marge'!D:D,1,FALSE)),"PB CODE ARTICLE","")</f>
        <v/>
      </c>
    </row>
    <row r="282" spans="1:18" x14ac:dyDescent="0.2">
      <c r="A282" s="131" t="str">
        <f>+IF(I282&lt;='Ecarts de marge'!$G$1,"X","")</f>
        <v>X</v>
      </c>
      <c r="B282" s="122" t="str">
        <f t="shared" si="8"/>
        <v>A20122000309000</v>
      </c>
      <c r="C282" s="142" t="s">
        <v>730</v>
      </c>
      <c r="D282" s="142">
        <v>201800147</v>
      </c>
      <c r="E282" s="142" t="s">
        <v>734</v>
      </c>
      <c r="F282" s="142" t="s">
        <v>758</v>
      </c>
      <c r="G282" s="142" t="s">
        <v>723</v>
      </c>
      <c r="H282" s="142" t="s">
        <v>751</v>
      </c>
      <c r="I282" s="143">
        <v>43132</v>
      </c>
      <c r="J282" s="142" t="s">
        <v>759</v>
      </c>
      <c r="K282" s="142" t="s">
        <v>80</v>
      </c>
      <c r="L282" s="142" t="s">
        <v>81</v>
      </c>
      <c r="M282" s="142">
        <v>1</v>
      </c>
      <c r="N282" s="142">
        <v>10</v>
      </c>
      <c r="O282" s="142">
        <v>10</v>
      </c>
      <c r="P282" s="132">
        <v>3700</v>
      </c>
      <c r="Q282" s="122" t="e">
        <f>+VLOOKUP(CONCATENATE(B282,"00"),#REF!,3,FALSE)</f>
        <v>#REF!</v>
      </c>
      <c r="R282" s="122" t="str">
        <f>+IF(ISERROR(VLOOKUP(K282,'Ecarts de marge'!D:D,1,FALSE)),"PB CODE ARTICLE","")</f>
        <v/>
      </c>
    </row>
    <row r="283" spans="1:18" x14ac:dyDescent="0.2">
      <c r="A283" s="131" t="str">
        <f>+IF(I283&lt;='Ecarts de marge'!$G$1,"X","")</f>
        <v>X</v>
      </c>
      <c r="B283" s="122" t="str">
        <f t="shared" si="8"/>
        <v>A20082000125000</v>
      </c>
      <c r="C283" s="142" t="s">
        <v>730</v>
      </c>
      <c r="D283" s="142">
        <v>201800148</v>
      </c>
      <c r="E283" s="142" t="s">
        <v>749</v>
      </c>
      <c r="F283" s="142" t="s">
        <v>770</v>
      </c>
      <c r="G283" s="142" t="s">
        <v>723</v>
      </c>
      <c r="H283" s="142" t="s">
        <v>751</v>
      </c>
      <c r="I283" s="143">
        <v>43132</v>
      </c>
      <c r="J283" s="142" t="s">
        <v>847</v>
      </c>
      <c r="K283" s="142" t="s">
        <v>65</v>
      </c>
      <c r="L283" s="142" t="s">
        <v>66</v>
      </c>
      <c r="M283" s="142">
        <v>1</v>
      </c>
      <c r="N283" s="142">
        <v>2833.33</v>
      </c>
      <c r="O283" s="142">
        <v>2833.33</v>
      </c>
      <c r="P283" s="132">
        <v>5813.42</v>
      </c>
      <c r="Q283" s="122" t="e">
        <f>+VLOOKUP(CONCATENATE(B283,"00"),#REF!,3,FALSE)</f>
        <v>#REF!</v>
      </c>
      <c r="R283" s="122" t="str">
        <f>+IF(ISERROR(VLOOKUP(K283,'Ecarts de marge'!D:D,1,FALSE)),"PB CODE ARTICLE","")</f>
        <v/>
      </c>
    </row>
    <row r="284" spans="1:18" x14ac:dyDescent="0.2">
      <c r="A284" s="131" t="str">
        <f>+IF(I284&lt;='Ecarts de marge'!$G$1,"X","")</f>
        <v>X</v>
      </c>
      <c r="B284" s="122" t="str">
        <f t="shared" si="8"/>
        <v>A</v>
      </c>
      <c r="C284" s="142" t="s">
        <v>730</v>
      </c>
      <c r="D284" s="142">
        <v>201800149</v>
      </c>
      <c r="E284" s="142" t="s">
        <v>731</v>
      </c>
      <c r="F284" s="142" t="s">
        <v>731</v>
      </c>
      <c r="G284" s="142" t="s">
        <v>731</v>
      </c>
      <c r="H284" s="142" t="s">
        <v>751</v>
      </c>
      <c r="I284" s="143">
        <v>43133</v>
      </c>
      <c r="J284" s="142" t="s">
        <v>733</v>
      </c>
      <c r="K284" s="142" t="s">
        <v>10</v>
      </c>
      <c r="L284" s="142" t="s">
        <v>984</v>
      </c>
      <c r="M284" s="142">
        <v>8</v>
      </c>
      <c r="N284" s="142">
        <v>489</v>
      </c>
      <c r="O284" s="142">
        <v>3912</v>
      </c>
      <c r="P284" s="132">
        <v>3912</v>
      </c>
      <c r="Q284" s="122" t="e">
        <f>+VLOOKUP(CONCATENATE(B284,"00"),#REF!,3,FALSE)</f>
        <v>#REF!</v>
      </c>
      <c r="R284" s="122" t="str">
        <f>+IF(ISERROR(VLOOKUP(K284,'Ecarts de marge'!D:D,1,FALSE)),"PB CODE ARTICLE","")</f>
        <v/>
      </c>
    </row>
    <row r="285" spans="1:18" x14ac:dyDescent="0.2">
      <c r="A285" s="131" t="str">
        <f>+IF(I285&lt;='Ecarts de marge'!$G$1,"X","")</f>
        <v>X</v>
      </c>
      <c r="B285" s="122" t="str">
        <f t="shared" si="8"/>
        <v>A20082000239000</v>
      </c>
      <c r="C285" s="142" t="s">
        <v>730</v>
      </c>
      <c r="D285" s="142">
        <v>201800150</v>
      </c>
      <c r="E285" s="142" t="s">
        <v>749</v>
      </c>
      <c r="F285" s="142" t="s">
        <v>750</v>
      </c>
      <c r="G285" s="142" t="s">
        <v>723</v>
      </c>
      <c r="H285" s="142" t="s">
        <v>751</v>
      </c>
      <c r="I285" s="143">
        <v>43133</v>
      </c>
      <c r="J285" s="142" t="s">
        <v>733</v>
      </c>
      <c r="K285" s="142" t="s">
        <v>10</v>
      </c>
      <c r="L285" s="142" t="s">
        <v>1031</v>
      </c>
      <c r="M285" s="142">
        <v>1</v>
      </c>
      <c r="N285" s="142">
        <v>489</v>
      </c>
      <c r="O285" s="142">
        <v>489</v>
      </c>
      <c r="P285" s="132">
        <v>519</v>
      </c>
      <c r="Q285" s="122" t="e">
        <f>+VLOOKUP(CONCATENATE(B285,"00"),#REF!,3,FALSE)</f>
        <v>#REF!</v>
      </c>
      <c r="R285" s="122" t="str">
        <f>+IF(ISERROR(VLOOKUP(K285,'Ecarts de marge'!D:D,1,FALSE)),"PB CODE ARTICLE","")</f>
        <v/>
      </c>
    </row>
    <row r="286" spans="1:18" x14ac:dyDescent="0.2">
      <c r="A286" s="131" t="str">
        <f>+IF(I286&lt;='Ecarts de marge'!$G$1,"X","")</f>
        <v>X</v>
      </c>
      <c r="B286" s="122" t="str">
        <f t="shared" si="8"/>
        <v>A20092000310000</v>
      </c>
      <c r="C286" s="142" t="s">
        <v>730</v>
      </c>
      <c r="D286" s="142">
        <v>201800151</v>
      </c>
      <c r="E286" s="142" t="s">
        <v>724</v>
      </c>
      <c r="F286" s="142" t="s">
        <v>793</v>
      </c>
      <c r="G286" s="142" t="s">
        <v>723</v>
      </c>
      <c r="H286" s="142" t="s">
        <v>745</v>
      </c>
      <c r="I286" s="143">
        <v>43133</v>
      </c>
      <c r="J286" s="142" t="s">
        <v>1032</v>
      </c>
      <c r="K286" s="142" t="s">
        <v>57</v>
      </c>
      <c r="L286" s="142" t="s">
        <v>58</v>
      </c>
      <c r="M286" s="142">
        <v>1</v>
      </c>
      <c r="N286" s="142">
        <v>2551.36</v>
      </c>
      <c r="O286" s="142">
        <v>2551.36</v>
      </c>
      <c r="P286" s="132">
        <v>7997.64</v>
      </c>
      <c r="Q286" s="122" t="e">
        <f>+VLOOKUP(CONCATENATE(B286,"00"),#REF!,3,FALSE)</f>
        <v>#REF!</v>
      </c>
      <c r="R286" s="122" t="str">
        <f>+IF(ISERROR(VLOOKUP(K286,'Ecarts de marge'!D:D,1,FALSE)),"PB CODE ARTICLE","")</f>
        <v>PB CODE ARTICLE</v>
      </c>
    </row>
    <row r="287" spans="1:18" x14ac:dyDescent="0.2">
      <c r="A287" s="131" t="str">
        <f>+IF(I287&lt;='Ecarts de marge'!$G$1,"X","")</f>
        <v>X</v>
      </c>
      <c r="B287" s="122" t="str">
        <f t="shared" si="8"/>
        <v>A20082000239000</v>
      </c>
      <c r="C287" s="142" t="s">
        <v>730</v>
      </c>
      <c r="D287" s="142">
        <v>201800152</v>
      </c>
      <c r="E287" s="142" t="s">
        <v>749</v>
      </c>
      <c r="F287" s="142" t="s">
        <v>750</v>
      </c>
      <c r="G287" s="142" t="s">
        <v>723</v>
      </c>
      <c r="H287" s="142" t="s">
        <v>751</v>
      </c>
      <c r="I287" s="143">
        <v>43133</v>
      </c>
      <c r="J287" s="142" t="s">
        <v>847</v>
      </c>
      <c r="K287" s="142" t="s">
        <v>65</v>
      </c>
      <c r="L287" s="142" t="s">
        <v>66</v>
      </c>
      <c r="M287" s="142">
        <v>1</v>
      </c>
      <c r="N287" s="142">
        <v>5813.42</v>
      </c>
      <c r="O287" s="142">
        <v>5813.42</v>
      </c>
      <c r="P287" s="132">
        <v>1012.4</v>
      </c>
      <c r="Q287" s="122" t="e">
        <f>+VLOOKUP(CONCATENATE(B287,"00"),#REF!,3,FALSE)</f>
        <v>#REF!</v>
      </c>
      <c r="R287" s="122" t="str">
        <f>+IF(ISERROR(VLOOKUP(K287,'Ecarts de marge'!D:D,1,FALSE)),"PB CODE ARTICLE","")</f>
        <v/>
      </c>
    </row>
    <row r="288" spans="1:18" x14ac:dyDescent="0.2">
      <c r="A288" s="131" t="str">
        <f>+IF(I288&lt;='Ecarts de marge'!$G$1,"X","")</f>
        <v>X</v>
      </c>
      <c r="B288" s="122" t="str">
        <f t="shared" si="8"/>
        <v>A20082000125000</v>
      </c>
      <c r="C288" s="142" t="s">
        <v>730</v>
      </c>
      <c r="D288" s="142">
        <v>201800153</v>
      </c>
      <c r="E288" s="142" t="s">
        <v>749</v>
      </c>
      <c r="F288" s="142" t="s">
        <v>770</v>
      </c>
      <c r="G288" s="142" t="s">
        <v>723</v>
      </c>
      <c r="H288" s="142" t="s">
        <v>751</v>
      </c>
      <c r="I288" s="143">
        <v>43133</v>
      </c>
      <c r="J288" s="142" t="s">
        <v>847</v>
      </c>
      <c r="K288" s="142" t="s">
        <v>131</v>
      </c>
      <c r="L288" s="142" t="s">
        <v>810</v>
      </c>
      <c r="M288" s="142">
        <v>1</v>
      </c>
      <c r="N288" s="142">
        <v>1490</v>
      </c>
      <c r="O288" s="142">
        <v>1490</v>
      </c>
      <c r="P288" s="132">
        <v>1508.48</v>
      </c>
      <c r="Q288" s="122" t="e">
        <f>+VLOOKUP(CONCATENATE(B288,"00"),#REF!,3,FALSE)</f>
        <v>#REF!</v>
      </c>
      <c r="R288" s="122" t="str">
        <f>+IF(ISERROR(VLOOKUP(K288,'Ecarts de marge'!D:D,1,FALSE)),"PB CODE ARTICLE","")</f>
        <v/>
      </c>
    </row>
    <row r="289" spans="1:18" x14ac:dyDescent="0.2">
      <c r="A289" s="131" t="str">
        <f>+IF(I289&lt;='Ecarts de marge'!$G$1,"X","")</f>
        <v>X</v>
      </c>
      <c r="B289" s="122" t="str">
        <f t="shared" si="8"/>
        <v>A20092000273000</v>
      </c>
      <c r="C289" s="142" t="s">
        <v>730</v>
      </c>
      <c r="D289" s="142">
        <v>201601033</v>
      </c>
      <c r="E289" s="142" t="s">
        <v>724</v>
      </c>
      <c r="F289" s="142" t="s">
        <v>786</v>
      </c>
      <c r="G289" s="142" t="s">
        <v>723</v>
      </c>
      <c r="H289" s="142" t="s">
        <v>751</v>
      </c>
      <c r="I289" s="143">
        <v>43138</v>
      </c>
      <c r="J289" s="142" t="s">
        <v>813</v>
      </c>
      <c r="K289" s="142" t="s">
        <v>74</v>
      </c>
      <c r="L289" s="142" t="s">
        <v>75</v>
      </c>
      <c r="M289" s="142">
        <v>1</v>
      </c>
      <c r="N289" s="142">
        <v>183.34</v>
      </c>
      <c r="O289" s="142">
        <v>183.34</v>
      </c>
      <c r="P289" s="132">
        <v>183.34</v>
      </c>
      <c r="Q289" s="122" t="e">
        <f>+VLOOKUP(CONCATENATE(B289,"00"),#REF!,3,FALSE)</f>
        <v>#REF!</v>
      </c>
      <c r="R289" s="122" t="str">
        <f>+IF(ISERROR(VLOOKUP(K289,'Ecarts de marge'!D:D,1,FALSE)),"PB CODE ARTICLE","")</f>
        <v/>
      </c>
    </row>
    <row r="290" spans="1:18" x14ac:dyDescent="0.2">
      <c r="A290" s="131" t="str">
        <f>+IF(I290&lt;='Ecarts de marge'!$G$1,"X","")</f>
        <v>X</v>
      </c>
      <c r="B290" s="122" t="str">
        <f t="shared" si="8"/>
        <v>A20092000273000</v>
      </c>
      <c r="C290" s="142" t="s">
        <v>730</v>
      </c>
      <c r="D290" s="142">
        <v>201601034</v>
      </c>
      <c r="E290" s="142" t="s">
        <v>724</v>
      </c>
      <c r="F290" s="142" t="s">
        <v>786</v>
      </c>
      <c r="G290" s="142" t="s">
        <v>723</v>
      </c>
      <c r="H290" s="142" t="s">
        <v>751</v>
      </c>
      <c r="I290" s="143">
        <v>43138</v>
      </c>
      <c r="J290" s="142" t="s">
        <v>813</v>
      </c>
      <c r="K290" s="142" t="s">
        <v>74</v>
      </c>
      <c r="L290" s="142" t="s">
        <v>75</v>
      </c>
      <c r="M290" s="142">
        <v>1</v>
      </c>
      <c r="N290" s="142">
        <v>183.34</v>
      </c>
      <c r="O290" s="142">
        <v>183.34</v>
      </c>
      <c r="P290" s="132">
        <v>183.34</v>
      </c>
      <c r="Q290" s="122" t="e">
        <f>+VLOOKUP(CONCATENATE(B290,"00"),#REF!,3,FALSE)</f>
        <v>#REF!</v>
      </c>
      <c r="R290" s="122" t="str">
        <f>+IF(ISERROR(VLOOKUP(K290,'Ecarts de marge'!D:D,1,FALSE)),"PB CODE ARTICLE","")</f>
        <v/>
      </c>
    </row>
    <row r="291" spans="1:18" x14ac:dyDescent="0.2">
      <c r="A291" s="131" t="str">
        <f>+IF(I291&lt;='Ecarts de marge'!$G$1,"X","")</f>
        <v>X</v>
      </c>
      <c r="B291" s="122" t="str">
        <f t="shared" si="8"/>
        <v>A20092000273000</v>
      </c>
      <c r="C291" s="142" t="s">
        <v>730</v>
      </c>
      <c r="D291" s="142">
        <v>201601035</v>
      </c>
      <c r="E291" s="142" t="s">
        <v>724</v>
      </c>
      <c r="F291" s="142" t="s">
        <v>786</v>
      </c>
      <c r="G291" s="142" t="s">
        <v>723</v>
      </c>
      <c r="H291" s="142" t="s">
        <v>751</v>
      </c>
      <c r="I291" s="143">
        <v>43138</v>
      </c>
      <c r="J291" s="142" t="s">
        <v>813</v>
      </c>
      <c r="K291" s="142" t="s">
        <v>74</v>
      </c>
      <c r="L291" s="142" t="s">
        <v>75</v>
      </c>
      <c r="M291" s="142">
        <v>1</v>
      </c>
      <c r="N291" s="142">
        <v>183.34</v>
      </c>
      <c r="O291" s="142">
        <v>183.34</v>
      </c>
      <c r="P291" s="132">
        <v>183.34</v>
      </c>
      <c r="Q291" s="122" t="e">
        <f>+VLOOKUP(CONCATENATE(B291,"00"),#REF!,3,FALSE)</f>
        <v>#REF!</v>
      </c>
      <c r="R291" s="122" t="str">
        <f>+IF(ISERROR(VLOOKUP(K291,'Ecarts de marge'!D:D,1,FALSE)),"PB CODE ARTICLE","")</f>
        <v/>
      </c>
    </row>
    <row r="292" spans="1:18" x14ac:dyDescent="0.2">
      <c r="A292" s="131" t="str">
        <f>+IF(I292&lt;='Ecarts de marge'!$G$1,"X","")</f>
        <v>X</v>
      </c>
      <c r="B292" s="122" t="str">
        <f t="shared" si="8"/>
        <v>A20092000273000</v>
      </c>
      <c r="C292" s="142" t="s">
        <v>730</v>
      </c>
      <c r="D292" s="142">
        <v>201601200</v>
      </c>
      <c r="E292" s="142" t="s">
        <v>724</v>
      </c>
      <c r="F292" s="142" t="s">
        <v>786</v>
      </c>
      <c r="G292" s="142" t="s">
        <v>723</v>
      </c>
      <c r="H292" s="142" t="s">
        <v>751</v>
      </c>
      <c r="I292" s="143">
        <v>43138</v>
      </c>
      <c r="J292" s="142" t="s">
        <v>813</v>
      </c>
      <c r="K292" s="142" t="s">
        <v>74</v>
      </c>
      <c r="L292" s="142" t="s">
        <v>75</v>
      </c>
      <c r="M292" s="142">
        <v>1</v>
      </c>
      <c r="N292" s="142">
        <v>183.34</v>
      </c>
      <c r="O292" s="142">
        <v>183.34</v>
      </c>
      <c r="P292" s="132">
        <v>183.34</v>
      </c>
      <c r="Q292" s="122" t="e">
        <f>+VLOOKUP(CONCATENATE(B292,"00"),#REF!,3,FALSE)</f>
        <v>#REF!</v>
      </c>
      <c r="R292" s="122" t="str">
        <f>+IF(ISERROR(VLOOKUP(K292,'Ecarts de marge'!D:D,1,FALSE)),"PB CODE ARTICLE","")</f>
        <v/>
      </c>
    </row>
    <row r="293" spans="1:18" x14ac:dyDescent="0.2">
      <c r="A293" s="131" t="str">
        <f>+IF(I293&lt;='Ecarts de marge'!$G$1,"X","")</f>
        <v>X</v>
      </c>
      <c r="B293" s="122" t="str">
        <f t="shared" si="8"/>
        <v>A20092000273000</v>
      </c>
      <c r="C293" s="142" t="s">
        <v>730</v>
      </c>
      <c r="D293" s="142">
        <v>201601386</v>
      </c>
      <c r="E293" s="142" t="s">
        <v>724</v>
      </c>
      <c r="F293" s="142" t="s">
        <v>786</v>
      </c>
      <c r="G293" s="142" t="s">
        <v>723</v>
      </c>
      <c r="H293" s="142" t="s">
        <v>751</v>
      </c>
      <c r="I293" s="143">
        <v>43138</v>
      </c>
      <c r="J293" s="142" t="s">
        <v>813</v>
      </c>
      <c r="K293" s="142" t="s">
        <v>74</v>
      </c>
      <c r="L293" s="142" t="s">
        <v>75</v>
      </c>
      <c r="M293" s="142">
        <v>1</v>
      </c>
      <c r="N293" s="142">
        <v>183.34</v>
      </c>
      <c r="O293" s="142">
        <v>183.34</v>
      </c>
      <c r="P293" s="132">
        <v>183.34</v>
      </c>
      <c r="Q293" s="122" t="e">
        <f>+VLOOKUP(CONCATENATE(B293,"00"),#REF!,3,FALSE)</f>
        <v>#REF!</v>
      </c>
      <c r="R293" s="122" t="str">
        <f>+IF(ISERROR(VLOOKUP(K293,'Ecarts de marge'!D:D,1,FALSE)),"PB CODE ARTICLE","")</f>
        <v/>
      </c>
    </row>
    <row r="294" spans="1:18" x14ac:dyDescent="0.2">
      <c r="A294" s="131" t="str">
        <f>+IF(I294&lt;='Ecarts de marge'!$G$1,"X","")</f>
        <v>X</v>
      </c>
      <c r="B294" s="122" t="str">
        <f t="shared" si="8"/>
        <v>A20092000273000</v>
      </c>
      <c r="C294" s="142" t="s">
        <v>730</v>
      </c>
      <c r="D294" s="142">
        <v>201800154</v>
      </c>
      <c r="E294" s="142" t="s">
        <v>724</v>
      </c>
      <c r="F294" s="142" t="s">
        <v>786</v>
      </c>
      <c r="G294" s="142" t="s">
        <v>723</v>
      </c>
      <c r="H294" s="142" t="s">
        <v>751</v>
      </c>
      <c r="I294" s="143">
        <v>43133</v>
      </c>
      <c r="J294" s="142" t="s">
        <v>429</v>
      </c>
      <c r="K294" s="142" t="s">
        <v>86</v>
      </c>
      <c r="L294" s="142" t="s">
        <v>87</v>
      </c>
      <c r="M294" s="142">
        <v>1</v>
      </c>
      <c r="N294" s="142">
        <v>471.01</v>
      </c>
      <c r="O294" s="142">
        <v>471.01</v>
      </c>
      <c r="P294" s="132">
        <v>471.01</v>
      </c>
      <c r="Q294" s="122" t="e">
        <f>+VLOOKUP(CONCATENATE(B294,"00"),#REF!,3,FALSE)</f>
        <v>#REF!</v>
      </c>
      <c r="R294" s="122" t="str">
        <f>+IF(ISERROR(VLOOKUP(K294,'Ecarts de marge'!D:D,1,FALSE)),"PB CODE ARTICLE","")</f>
        <v/>
      </c>
    </row>
    <row r="295" spans="1:18" x14ac:dyDescent="0.2">
      <c r="A295" s="131" t="str">
        <f>+IF(I295&lt;='Ecarts de marge'!$G$1,"X","")</f>
        <v>X</v>
      </c>
      <c r="B295" s="122" t="str">
        <f t="shared" si="8"/>
        <v>A20092000273000</v>
      </c>
      <c r="C295" s="142" t="s">
        <v>730</v>
      </c>
      <c r="D295" s="142">
        <v>201800154</v>
      </c>
      <c r="E295" s="142" t="s">
        <v>724</v>
      </c>
      <c r="F295" s="142" t="s">
        <v>786</v>
      </c>
      <c r="G295" s="142" t="s">
        <v>723</v>
      </c>
      <c r="H295" s="142" t="s">
        <v>751</v>
      </c>
      <c r="I295" s="143">
        <v>43133</v>
      </c>
      <c r="J295" s="142" t="s">
        <v>429</v>
      </c>
      <c r="K295" s="142" t="s">
        <v>86</v>
      </c>
      <c r="L295" s="142" t="s">
        <v>87</v>
      </c>
      <c r="M295" s="142">
        <v>1</v>
      </c>
      <c r="N295" s="142">
        <v>471.01</v>
      </c>
      <c r="O295" s="142">
        <v>471.01</v>
      </c>
      <c r="P295" s="132">
        <v>155</v>
      </c>
      <c r="Q295" s="122" t="e">
        <f>+VLOOKUP(CONCATENATE(B295,"00"),#REF!,3,FALSE)</f>
        <v>#REF!</v>
      </c>
      <c r="R295" s="122" t="str">
        <f>+IF(ISERROR(VLOOKUP(K295,'Ecarts de marge'!D:D,1,FALSE)),"PB CODE ARTICLE","")</f>
        <v/>
      </c>
    </row>
    <row r="296" spans="1:18" x14ac:dyDescent="0.2">
      <c r="A296" s="131" t="str">
        <f>+IF(I296&lt;='Ecarts de marge'!$G$1,"X","")</f>
        <v>X</v>
      </c>
      <c r="B296" s="122" t="str">
        <f t="shared" si="8"/>
        <v>A20030042005000</v>
      </c>
      <c r="C296" s="142" t="s">
        <v>730</v>
      </c>
      <c r="D296" s="142">
        <v>201800155</v>
      </c>
      <c r="E296" s="142" t="s">
        <v>762</v>
      </c>
      <c r="F296" s="142" t="s">
        <v>772</v>
      </c>
      <c r="G296" s="142" t="s">
        <v>723</v>
      </c>
      <c r="H296" s="142" t="s">
        <v>745</v>
      </c>
      <c r="I296" s="143">
        <v>43133</v>
      </c>
      <c r="J296" s="142" t="s">
        <v>773</v>
      </c>
      <c r="K296" s="142" t="s">
        <v>57</v>
      </c>
      <c r="L296" s="142" t="s">
        <v>58</v>
      </c>
      <c r="M296" s="142">
        <v>1</v>
      </c>
      <c r="N296" s="142">
        <v>7997.64</v>
      </c>
      <c r="O296" s="142">
        <v>7997.64</v>
      </c>
      <c r="P296" s="132">
        <v>561.08000000000004</v>
      </c>
      <c r="Q296" s="122" t="e">
        <f>+VLOOKUP(CONCATENATE(B296,"00"),#REF!,3,FALSE)</f>
        <v>#REF!</v>
      </c>
      <c r="R296" s="122" t="str">
        <f>+IF(ISERROR(VLOOKUP(K296,'Ecarts de marge'!D:D,1,FALSE)),"PB CODE ARTICLE","")</f>
        <v>PB CODE ARTICLE</v>
      </c>
    </row>
    <row r="297" spans="1:18" x14ac:dyDescent="0.2">
      <c r="A297" s="131" t="str">
        <f>+IF(I297&lt;='Ecarts de marge'!$G$1,"X","")</f>
        <v>X</v>
      </c>
      <c r="B297" s="122" t="str">
        <f t="shared" si="8"/>
        <v>A20092000186000</v>
      </c>
      <c r="C297" s="142" t="s">
        <v>730</v>
      </c>
      <c r="D297" s="142">
        <v>201800156</v>
      </c>
      <c r="E297" s="142" t="s">
        <v>724</v>
      </c>
      <c r="F297" s="142" t="s">
        <v>912</v>
      </c>
      <c r="G297" s="142" t="s">
        <v>723</v>
      </c>
      <c r="H297" s="142" t="s">
        <v>745</v>
      </c>
      <c r="I297" s="143">
        <v>43136</v>
      </c>
      <c r="J297" s="142" t="s">
        <v>953</v>
      </c>
      <c r="K297" s="142" t="s">
        <v>57</v>
      </c>
      <c r="L297" s="142" t="s">
        <v>58</v>
      </c>
      <c r="M297" s="142">
        <v>1</v>
      </c>
      <c r="N297" s="142">
        <v>561.08000000000004</v>
      </c>
      <c r="O297" s="142">
        <v>561.08000000000004</v>
      </c>
      <c r="P297" s="132">
        <v>6830.16</v>
      </c>
      <c r="Q297" s="122" t="e">
        <f>+VLOOKUP(CONCATENATE(B297,"00"),#REF!,3,FALSE)</f>
        <v>#REF!</v>
      </c>
      <c r="R297" s="122" t="str">
        <f>+IF(ISERROR(VLOOKUP(K297,'Ecarts de marge'!D:D,1,FALSE)),"PB CODE ARTICLE","")</f>
        <v>PB CODE ARTICLE</v>
      </c>
    </row>
    <row r="298" spans="1:18" x14ac:dyDescent="0.2">
      <c r="A298" s="131" t="str">
        <f>+IF(I298&lt;='Ecarts de marge'!$G$1,"X","")</f>
        <v>X</v>
      </c>
      <c r="B298" s="122" t="str">
        <f t="shared" si="8"/>
        <v>A20082000112000</v>
      </c>
      <c r="C298" s="142" t="s">
        <v>730</v>
      </c>
      <c r="D298" s="142">
        <v>201800157</v>
      </c>
      <c r="E298" s="142" t="s">
        <v>749</v>
      </c>
      <c r="F298" s="142" t="s">
        <v>844</v>
      </c>
      <c r="G298" s="142" t="s">
        <v>723</v>
      </c>
      <c r="H298" s="142" t="s">
        <v>745</v>
      </c>
      <c r="I298" s="143">
        <v>43136</v>
      </c>
      <c r="J298" s="142" t="s">
        <v>953</v>
      </c>
      <c r="K298" s="142" t="s">
        <v>57</v>
      </c>
      <c r="L298" s="142" t="s">
        <v>58</v>
      </c>
      <c r="M298" s="142">
        <v>1</v>
      </c>
      <c r="N298" s="142">
        <v>6830.16</v>
      </c>
      <c r="O298" s="142">
        <v>6830.16</v>
      </c>
      <c r="P298" s="132">
        <v>23178.720000000001</v>
      </c>
      <c r="Q298" s="122" t="e">
        <f>+VLOOKUP(CONCATENATE(B298,"00"),#REF!,3,FALSE)</f>
        <v>#REF!</v>
      </c>
      <c r="R298" s="122" t="str">
        <f>+IF(ISERROR(VLOOKUP(K298,'Ecarts de marge'!D:D,1,FALSE)),"PB CODE ARTICLE","")</f>
        <v>PB CODE ARTICLE</v>
      </c>
    </row>
    <row r="299" spans="1:18" x14ac:dyDescent="0.2">
      <c r="A299" s="131" t="str">
        <f>+IF(I299&lt;='Ecarts de marge'!$G$1,"X","")</f>
        <v>X</v>
      </c>
      <c r="B299" s="122" t="str">
        <f t="shared" si="8"/>
        <v>A20092000174000</v>
      </c>
      <c r="C299" s="142" t="s">
        <v>730</v>
      </c>
      <c r="D299" s="142">
        <v>201800158</v>
      </c>
      <c r="E299" s="142" t="s">
        <v>724</v>
      </c>
      <c r="F299" s="142" t="s">
        <v>841</v>
      </c>
      <c r="G299" s="142" t="s">
        <v>723</v>
      </c>
      <c r="H299" s="142" t="s">
        <v>745</v>
      </c>
      <c r="I299" s="143">
        <v>43136</v>
      </c>
      <c r="J299" s="142" t="s">
        <v>953</v>
      </c>
      <c r="K299" s="142" t="s">
        <v>57</v>
      </c>
      <c r="L299" s="142" t="s">
        <v>58</v>
      </c>
      <c r="M299" s="142">
        <v>1</v>
      </c>
      <c r="N299" s="142">
        <v>23178.720000000001</v>
      </c>
      <c r="O299" s="142">
        <v>23178.720000000001</v>
      </c>
      <c r="P299" s="132">
        <v>4194.3100000000004</v>
      </c>
      <c r="Q299" s="122" t="e">
        <f>+VLOOKUP(CONCATENATE(B299,"00"),#REF!,3,FALSE)</f>
        <v>#REF!</v>
      </c>
      <c r="R299" s="122" t="str">
        <f>+IF(ISERROR(VLOOKUP(K299,'Ecarts de marge'!D:D,1,FALSE)),"PB CODE ARTICLE","")</f>
        <v>PB CODE ARTICLE</v>
      </c>
    </row>
    <row r="300" spans="1:18" x14ac:dyDescent="0.2">
      <c r="A300" s="131" t="str">
        <f>+IF(I300&lt;='Ecarts de marge'!$G$1,"X","")</f>
        <v>X</v>
      </c>
      <c r="B300" s="122" t="str">
        <f t="shared" si="8"/>
        <v>A20092000179000</v>
      </c>
      <c r="C300" s="142" t="s">
        <v>730</v>
      </c>
      <c r="D300" s="142">
        <v>201800159</v>
      </c>
      <c r="E300" s="142" t="s">
        <v>724</v>
      </c>
      <c r="F300" s="142" t="s">
        <v>872</v>
      </c>
      <c r="G300" s="142" t="s">
        <v>723</v>
      </c>
      <c r="H300" s="142" t="s">
        <v>745</v>
      </c>
      <c r="I300" s="143">
        <v>43136</v>
      </c>
      <c r="J300" s="142" t="s">
        <v>953</v>
      </c>
      <c r="K300" s="142" t="s">
        <v>57</v>
      </c>
      <c r="L300" s="142" t="s">
        <v>58</v>
      </c>
      <c r="M300" s="142">
        <v>1</v>
      </c>
      <c r="N300" s="142">
        <v>4194.3100000000004</v>
      </c>
      <c r="O300" s="142">
        <v>4194.3100000000004</v>
      </c>
      <c r="P300" s="132">
        <v>11591.7</v>
      </c>
      <c r="Q300" s="122" t="e">
        <f>+VLOOKUP(CONCATENATE(B300,"00"),#REF!,3,FALSE)</f>
        <v>#REF!</v>
      </c>
      <c r="R300" s="122" t="str">
        <f>+IF(ISERROR(VLOOKUP(K300,'Ecarts de marge'!D:D,1,FALSE)),"PB CODE ARTICLE","")</f>
        <v>PB CODE ARTICLE</v>
      </c>
    </row>
    <row r="301" spans="1:18" x14ac:dyDescent="0.2">
      <c r="A301" s="131" t="str">
        <f>+IF(I301&lt;='Ecarts de marge'!$G$1,"X","")</f>
        <v>X</v>
      </c>
      <c r="B301" s="122" t="str">
        <f t="shared" si="8"/>
        <v>A20092000183000</v>
      </c>
      <c r="C301" s="142" t="s">
        <v>730</v>
      </c>
      <c r="D301" s="142">
        <v>201800160</v>
      </c>
      <c r="E301" s="142" t="s">
        <v>724</v>
      </c>
      <c r="F301" s="142" t="s">
        <v>911</v>
      </c>
      <c r="G301" s="142" t="s">
        <v>723</v>
      </c>
      <c r="H301" s="142" t="s">
        <v>745</v>
      </c>
      <c r="I301" s="143">
        <v>43136</v>
      </c>
      <c r="J301" s="142" t="s">
        <v>953</v>
      </c>
      <c r="K301" s="142" t="s">
        <v>57</v>
      </c>
      <c r="L301" s="142" t="s">
        <v>58</v>
      </c>
      <c r="M301" s="142">
        <v>1</v>
      </c>
      <c r="N301" s="142">
        <v>11591.7</v>
      </c>
      <c r="O301" s="142">
        <v>11591.7</v>
      </c>
      <c r="P301" s="132">
        <v>4083.05</v>
      </c>
      <c r="Q301" s="122" t="e">
        <f>+VLOOKUP(CONCATENATE(B301,"00"),#REF!,3,FALSE)</f>
        <v>#REF!</v>
      </c>
      <c r="R301" s="122" t="str">
        <f>+IF(ISERROR(VLOOKUP(K301,'Ecarts de marge'!D:D,1,FALSE)),"PB CODE ARTICLE","")</f>
        <v>PB CODE ARTICLE</v>
      </c>
    </row>
    <row r="302" spans="1:18" x14ac:dyDescent="0.2">
      <c r="A302" s="131" t="str">
        <f>+IF(I302&lt;='Ecarts de marge'!$G$1,"X","")</f>
        <v>X</v>
      </c>
      <c r="B302" s="122" t="str">
        <f t="shared" si="8"/>
        <v>A20092000184000</v>
      </c>
      <c r="C302" s="142" t="s">
        <v>730</v>
      </c>
      <c r="D302" s="142">
        <v>201800161</v>
      </c>
      <c r="E302" s="142" t="s">
        <v>724</v>
      </c>
      <c r="F302" s="142" t="s">
        <v>904</v>
      </c>
      <c r="G302" s="142" t="s">
        <v>723</v>
      </c>
      <c r="H302" s="142" t="s">
        <v>745</v>
      </c>
      <c r="I302" s="143">
        <v>43136</v>
      </c>
      <c r="J302" s="142" t="s">
        <v>953</v>
      </c>
      <c r="K302" s="142" t="s">
        <v>57</v>
      </c>
      <c r="L302" s="142" t="s">
        <v>58</v>
      </c>
      <c r="M302" s="142">
        <v>1</v>
      </c>
      <c r="N302" s="142">
        <v>4083.05</v>
      </c>
      <c r="O302" s="142">
        <v>4083.05</v>
      </c>
      <c r="P302" s="132">
        <v>10860.59</v>
      </c>
      <c r="Q302" s="122" t="e">
        <f>+VLOOKUP(CONCATENATE(B302,"00"),#REF!,3,FALSE)</f>
        <v>#REF!</v>
      </c>
      <c r="R302" s="122" t="str">
        <f>+IF(ISERROR(VLOOKUP(K302,'Ecarts de marge'!D:D,1,FALSE)),"PB CODE ARTICLE","")</f>
        <v>PB CODE ARTICLE</v>
      </c>
    </row>
    <row r="303" spans="1:18" x14ac:dyDescent="0.2">
      <c r="A303" s="131" t="str">
        <f>+IF(I303&lt;='Ecarts de marge'!$G$1,"X","")</f>
        <v>X</v>
      </c>
      <c r="B303" s="122" t="str">
        <f t="shared" si="8"/>
        <v>A20082000113000</v>
      </c>
      <c r="C303" s="142" t="s">
        <v>730</v>
      </c>
      <c r="D303" s="142">
        <v>201800162</v>
      </c>
      <c r="E303" s="142" t="s">
        <v>749</v>
      </c>
      <c r="F303" s="142" t="s">
        <v>890</v>
      </c>
      <c r="G303" s="142" t="s">
        <v>723</v>
      </c>
      <c r="H303" s="142" t="s">
        <v>745</v>
      </c>
      <c r="I303" s="143">
        <v>43136</v>
      </c>
      <c r="J303" s="142" t="s">
        <v>953</v>
      </c>
      <c r="K303" s="142" t="s">
        <v>57</v>
      </c>
      <c r="L303" s="142" t="s">
        <v>58</v>
      </c>
      <c r="M303" s="142">
        <v>1</v>
      </c>
      <c r="N303" s="142">
        <v>10860.59</v>
      </c>
      <c r="O303" s="142">
        <v>10860.59</v>
      </c>
      <c r="P303" s="132">
        <v>12427.44</v>
      </c>
      <c r="Q303" s="122" t="e">
        <f>+VLOOKUP(CONCATENATE(B303,"00"),#REF!,3,FALSE)</f>
        <v>#REF!</v>
      </c>
      <c r="R303" s="122" t="str">
        <f>+IF(ISERROR(VLOOKUP(K303,'Ecarts de marge'!D:D,1,FALSE)),"PB CODE ARTICLE","")</f>
        <v>PB CODE ARTICLE</v>
      </c>
    </row>
    <row r="304" spans="1:18" x14ac:dyDescent="0.2">
      <c r="A304" s="131" t="str">
        <f>+IF(I304&lt;='Ecarts de marge'!$G$1,"X","")</f>
        <v>X</v>
      </c>
      <c r="B304" s="122" t="str">
        <f t="shared" si="8"/>
        <v>A20082000112000</v>
      </c>
      <c r="C304" s="142" t="s">
        <v>730</v>
      </c>
      <c r="D304" s="142">
        <v>201800163</v>
      </c>
      <c r="E304" s="142" t="s">
        <v>749</v>
      </c>
      <c r="F304" s="142" t="s">
        <v>844</v>
      </c>
      <c r="G304" s="142" t="s">
        <v>723</v>
      </c>
      <c r="H304" s="142" t="s">
        <v>745</v>
      </c>
      <c r="I304" s="143">
        <v>43136</v>
      </c>
      <c r="J304" s="142" t="s">
        <v>953</v>
      </c>
      <c r="K304" s="142" t="s">
        <v>60</v>
      </c>
      <c r="L304" s="142" t="s">
        <v>61</v>
      </c>
      <c r="M304" s="142">
        <v>1</v>
      </c>
      <c r="N304" s="142">
        <v>1442.75</v>
      </c>
      <c r="O304" s="142">
        <v>1442.75</v>
      </c>
      <c r="P304" s="132">
        <v>4387.01</v>
      </c>
      <c r="Q304" s="122" t="e">
        <f>+VLOOKUP(CONCATENATE(B304,"00"),#REF!,3,FALSE)</f>
        <v>#REF!</v>
      </c>
      <c r="R304" s="122" t="str">
        <f>+IF(ISERROR(VLOOKUP(K304,'Ecarts de marge'!D:D,1,FALSE)),"PB CODE ARTICLE","")</f>
        <v>PB CODE ARTICLE</v>
      </c>
    </row>
    <row r="305" spans="1:18" x14ac:dyDescent="0.2">
      <c r="A305" s="131" t="str">
        <f>+IF(I305&lt;='Ecarts de marge'!$G$1,"X","")</f>
        <v>X</v>
      </c>
      <c r="B305" s="122" t="str">
        <f t="shared" si="8"/>
        <v>A20082000112000</v>
      </c>
      <c r="C305" s="142" t="s">
        <v>730</v>
      </c>
      <c r="D305" s="142">
        <v>201800164</v>
      </c>
      <c r="E305" s="142" t="s">
        <v>749</v>
      </c>
      <c r="F305" s="142" t="s">
        <v>844</v>
      </c>
      <c r="G305" s="142" t="s">
        <v>723</v>
      </c>
      <c r="H305" s="142" t="s">
        <v>745</v>
      </c>
      <c r="I305" s="143">
        <v>43136</v>
      </c>
      <c r="J305" s="142" t="s">
        <v>953</v>
      </c>
      <c r="K305" s="142" t="s">
        <v>60</v>
      </c>
      <c r="L305" s="142" t="s">
        <v>61</v>
      </c>
      <c r="M305" s="142">
        <v>1</v>
      </c>
      <c r="N305" s="142">
        <v>4387.01</v>
      </c>
      <c r="O305" s="142">
        <v>4387.01</v>
      </c>
      <c r="P305" s="132">
        <v>722.26</v>
      </c>
      <c r="Q305" s="122" t="e">
        <f>+VLOOKUP(CONCATENATE(B305,"00"),#REF!,3,FALSE)</f>
        <v>#REF!</v>
      </c>
      <c r="R305" s="122" t="str">
        <f>+IF(ISERROR(VLOOKUP(K305,'Ecarts de marge'!D:D,1,FALSE)),"PB CODE ARTICLE","")</f>
        <v>PB CODE ARTICLE</v>
      </c>
    </row>
    <row r="306" spans="1:18" x14ac:dyDescent="0.2">
      <c r="A306" s="131" t="str">
        <f>+IF(I306&lt;='Ecarts de marge'!$G$1,"X","")</f>
        <v>X</v>
      </c>
      <c r="B306" s="122" t="str">
        <f t="shared" ref="B306:B350" si="9">+"A"&amp;E306&amp;F306&amp;G306</f>
        <v>A20092000186000</v>
      </c>
      <c r="C306" s="142" t="s">
        <v>730</v>
      </c>
      <c r="D306" s="142">
        <v>201800165</v>
      </c>
      <c r="E306" s="142" t="s">
        <v>724</v>
      </c>
      <c r="F306" s="142" t="s">
        <v>912</v>
      </c>
      <c r="G306" s="142" t="s">
        <v>723</v>
      </c>
      <c r="H306" s="142" t="s">
        <v>745</v>
      </c>
      <c r="I306" s="143">
        <v>43136</v>
      </c>
      <c r="J306" s="142" t="s">
        <v>953</v>
      </c>
      <c r="K306" s="142" t="s">
        <v>60</v>
      </c>
      <c r="L306" s="142" t="s">
        <v>61</v>
      </c>
      <c r="M306" s="142">
        <v>1</v>
      </c>
      <c r="N306" s="142">
        <v>722.26</v>
      </c>
      <c r="O306" s="142">
        <v>722.26</v>
      </c>
      <c r="P306" s="132">
        <v>1669.29</v>
      </c>
      <c r="Q306" s="122" t="e">
        <f>+VLOOKUP(CONCATENATE(B306,"00"),#REF!,3,FALSE)</f>
        <v>#REF!</v>
      </c>
      <c r="R306" s="122" t="str">
        <f>+IF(ISERROR(VLOOKUP(K306,'Ecarts de marge'!D:D,1,FALSE)),"PB CODE ARTICLE","")</f>
        <v>PB CODE ARTICLE</v>
      </c>
    </row>
    <row r="307" spans="1:18" x14ac:dyDescent="0.2">
      <c r="A307" s="131" t="str">
        <f>+IF(I307&lt;='Ecarts de marge'!$G$1,"X","")</f>
        <v>X</v>
      </c>
      <c r="B307" s="122" t="str">
        <f t="shared" si="9"/>
        <v>A20082000151000</v>
      </c>
      <c r="C307" s="142" t="s">
        <v>730</v>
      </c>
      <c r="D307" s="142">
        <v>201800166</v>
      </c>
      <c r="E307" s="142" t="s">
        <v>749</v>
      </c>
      <c r="F307" s="142" t="s">
        <v>917</v>
      </c>
      <c r="G307" s="142" t="s">
        <v>723</v>
      </c>
      <c r="H307" s="142" t="s">
        <v>745</v>
      </c>
      <c r="I307" s="143">
        <v>43136</v>
      </c>
      <c r="J307" s="142" t="s">
        <v>953</v>
      </c>
      <c r="K307" s="142" t="s">
        <v>60</v>
      </c>
      <c r="L307" s="142" t="s">
        <v>61</v>
      </c>
      <c r="M307" s="142">
        <v>1</v>
      </c>
      <c r="N307" s="142">
        <v>1669.29</v>
      </c>
      <c r="O307" s="142">
        <v>1669.29</v>
      </c>
      <c r="P307" s="132">
        <v>5014.08</v>
      </c>
      <c r="Q307" s="122" t="e">
        <f>+VLOOKUP(CONCATENATE(B307,"00"),#REF!,3,FALSE)</f>
        <v>#REF!</v>
      </c>
      <c r="R307" s="122" t="str">
        <f>+IF(ISERROR(VLOOKUP(K307,'Ecarts de marge'!D:D,1,FALSE)),"PB CODE ARTICLE","")</f>
        <v>PB CODE ARTICLE</v>
      </c>
    </row>
    <row r="308" spans="1:18" x14ac:dyDescent="0.2">
      <c r="A308" s="131" t="str">
        <f>+IF(I308&lt;='Ecarts de marge'!$G$1,"X","")</f>
        <v>X</v>
      </c>
      <c r="B308" s="122" t="str">
        <f t="shared" si="9"/>
        <v>A20082000151000</v>
      </c>
      <c r="C308" s="142" t="s">
        <v>730</v>
      </c>
      <c r="D308" s="142">
        <v>201800167</v>
      </c>
      <c r="E308" s="142" t="s">
        <v>749</v>
      </c>
      <c r="F308" s="142" t="s">
        <v>917</v>
      </c>
      <c r="G308" s="142" t="s">
        <v>723</v>
      </c>
      <c r="H308" s="142" t="s">
        <v>745</v>
      </c>
      <c r="I308" s="143">
        <v>43137</v>
      </c>
      <c r="J308" s="142" t="s">
        <v>953</v>
      </c>
      <c r="K308" s="142" t="s">
        <v>60</v>
      </c>
      <c r="L308" s="142" t="s">
        <v>61</v>
      </c>
      <c r="M308" s="142">
        <v>1</v>
      </c>
      <c r="N308" s="142">
        <v>5014.08</v>
      </c>
      <c r="O308" s="142">
        <v>5014.08</v>
      </c>
      <c r="P308" s="132">
        <v>1697.4</v>
      </c>
      <c r="Q308" s="122" t="e">
        <f>+VLOOKUP(CONCATENATE(B308,"00"),#REF!,3,FALSE)</f>
        <v>#REF!</v>
      </c>
      <c r="R308" s="122" t="str">
        <f>+IF(ISERROR(VLOOKUP(K308,'Ecarts de marge'!D:D,1,FALSE)),"PB CODE ARTICLE","")</f>
        <v>PB CODE ARTICLE</v>
      </c>
    </row>
    <row r="309" spans="1:18" x14ac:dyDescent="0.2">
      <c r="A309" s="131" t="str">
        <f>+IF(I309&lt;='Ecarts de marge'!$G$1,"X","")</f>
        <v>X</v>
      </c>
      <c r="B309" s="122" t="str">
        <f t="shared" si="9"/>
        <v>A20082000151000</v>
      </c>
      <c r="C309" s="142" t="s">
        <v>730</v>
      </c>
      <c r="D309" s="142">
        <v>201800168</v>
      </c>
      <c r="E309" s="142" t="s">
        <v>749</v>
      </c>
      <c r="F309" s="142" t="s">
        <v>917</v>
      </c>
      <c r="G309" s="142" t="s">
        <v>723</v>
      </c>
      <c r="H309" s="142" t="s">
        <v>745</v>
      </c>
      <c r="I309" s="143">
        <v>43137</v>
      </c>
      <c r="J309" s="142" t="s">
        <v>953</v>
      </c>
      <c r="K309" s="142" t="s">
        <v>60</v>
      </c>
      <c r="L309" s="142" t="s">
        <v>61</v>
      </c>
      <c r="M309" s="142">
        <v>1</v>
      </c>
      <c r="N309" s="142">
        <v>1697.4</v>
      </c>
      <c r="O309" s="142">
        <v>1697.4</v>
      </c>
      <c r="P309" s="132">
        <v>5595.39</v>
      </c>
      <c r="Q309" s="122" t="e">
        <f>+VLOOKUP(CONCATENATE(B309,"00"),#REF!,3,FALSE)</f>
        <v>#REF!</v>
      </c>
      <c r="R309" s="122" t="str">
        <f>+IF(ISERROR(VLOOKUP(K309,'Ecarts de marge'!D:D,1,FALSE)),"PB CODE ARTICLE","")</f>
        <v>PB CODE ARTICLE</v>
      </c>
    </row>
    <row r="310" spans="1:18" x14ac:dyDescent="0.2">
      <c r="A310" s="131" t="str">
        <f>+IF(I310&lt;='Ecarts de marge'!$G$1,"X","")</f>
        <v>X</v>
      </c>
      <c r="B310" s="122" t="str">
        <f t="shared" si="9"/>
        <v>A20092000175000</v>
      </c>
      <c r="C310" s="142" t="s">
        <v>730</v>
      </c>
      <c r="D310" s="142">
        <v>201800169</v>
      </c>
      <c r="E310" s="142" t="s">
        <v>724</v>
      </c>
      <c r="F310" s="142" t="s">
        <v>816</v>
      </c>
      <c r="G310" s="142" t="s">
        <v>723</v>
      </c>
      <c r="H310" s="142" t="s">
        <v>745</v>
      </c>
      <c r="I310" s="143">
        <v>43137</v>
      </c>
      <c r="J310" s="142" t="s">
        <v>953</v>
      </c>
      <c r="K310" s="142" t="s">
        <v>57</v>
      </c>
      <c r="L310" s="142" t="s">
        <v>58</v>
      </c>
      <c r="M310" s="142">
        <v>1</v>
      </c>
      <c r="N310" s="142">
        <v>12427.44</v>
      </c>
      <c r="O310" s="142">
        <v>12427.44</v>
      </c>
      <c r="P310" s="132">
        <v>5355.41</v>
      </c>
      <c r="Q310" s="122" t="e">
        <f>+VLOOKUP(CONCATENATE(B310,"00"),#REF!,3,FALSE)</f>
        <v>#REF!</v>
      </c>
      <c r="R310" s="122" t="str">
        <f>+IF(ISERROR(VLOOKUP(K310,'Ecarts de marge'!D:D,1,FALSE)),"PB CODE ARTICLE","")</f>
        <v>PB CODE ARTICLE</v>
      </c>
    </row>
    <row r="311" spans="1:18" x14ac:dyDescent="0.2">
      <c r="A311" s="131" t="str">
        <f>+IF(I311&lt;='Ecarts de marge'!$G$1,"X","")</f>
        <v>X</v>
      </c>
      <c r="B311" s="122" t="str">
        <f t="shared" si="9"/>
        <v>A20092000175000</v>
      </c>
      <c r="C311" s="142" t="s">
        <v>730</v>
      </c>
      <c r="D311" s="142">
        <v>201800170</v>
      </c>
      <c r="E311" s="142" t="s">
        <v>724</v>
      </c>
      <c r="F311" s="142" t="s">
        <v>816</v>
      </c>
      <c r="G311" s="142" t="s">
        <v>723</v>
      </c>
      <c r="H311" s="142" t="s">
        <v>745</v>
      </c>
      <c r="I311" s="143">
        <v>43137</v>
      </c>
      <c r="J311" s="142" t="s">
        <v>953</v>
      </c>
      <c r="K311" s="142" t="s">
        <v>60</v>
      </c>
      <c r="L311" s="142" t="s">
        <v>61</v>
      </c>
      <c r="M311" s="142">
        <v>1</v>
      </c>
      <c r="N311" s="142">
        <v>5595.39</v>
      </c>
      <c r="O311" s="142">
        <v>5595.39</v>
      </c>
      <c r="P311" s="132">
        <v>2320.59</v>
      </c>
      <c r="Q311" s="122" t="e">
        <f>+VLOOKUP(CONCATENATE(B311,"00"),#REF!,3,FALSE)</f>
        <v>#REF!</v>
      </c>
      <c r="R311" s="122" t="str">
        <f>+IF(ISERROR(VLOOKUP(K311,'Ecarts de marge'!D:D,1,FALSE)),"PB CODE ARTICLE","")</f>
        <v>PB CODE ARTICLE</v>
      </c>
    </row>
    <row r="312" spans="1:18" x14ac:dyDescent="0.2">
      <c r="A312" s="131" t="str">
        <f>+IF(I312&lt;='Ecarts de marge'!$G$1,"X","")</f>
        <v>X</v>
      </c>
      <c r="B312" s="122" t="str">
        <f t="shared" si="9"/>
        <v>A20092000175000</v>
      </c>
      <c r="C312" s="142" t="s">
        <v>730</v>
      </c>
      <c r="D312" s="142">
        <v>201800171</v>
      </c>
      <c r="E312" s="142" t="s">
        <v>724</v>
      </c>
      <c r="F312" s="142" t="s">
        <v>816</v>
      </c>
      <c r="G312" s="142" t="s">
        <v>723</v>
      </c>
      <c r="H312" s="142" t="s">
        <v>745</v>
      </c>
      <c r="I312" s="143">
        <v>43137</v>
      </c>
      <c r="J312" s="142" t="s">
        <v>953</v>
      </c>
      <c r="K312" s="142" t="s">
        <v>57</v>
      </c>
      <c r="L312" s="142" t="s">
        <v>58</v>
      </c>
      <c r="M312" s="142">
        <v>1</v>
      </c>
      <c r="N312" s="142">
        <v>5355.41</v>
      </c>
      <c r="O312" s="142">
        <v>5355.41</v>
      </c>
      <c r="P312" s="132">
        <v>5361.42</v>
      </c>
      <c r="Q312" s="122" t="e">
        <f>+VLOOKUP(CONCATENATE(B312,"00"),#REF!,3,FALSE)</f>
        <v>#REF!</v>
      </c>
      <c r="R312" s="122" t="str">
        <f>+IF(ISERROR(VLOOKUP(K312,'Ecarts de marge'!D:D,1,FALSE)),"PB CODE ARTICLE","")</f>
        <v>PB CODE ARTICLE</v>
      </c>
    </row>
    <row r="313" spans="1:18" x14ac:dyDescent="0.2">
      <c r="A313" s="131" t="str">
        <f>+IF(I313&lt;='Ecarts de marge'!$G$1,"X","")</f>
        <v>X</v>
      </c>
      <c r="B313" s="122" t="str">
        <f t="shared" si="9"/>
        <v>A20092000175000</v>
      </c>
      <c r="C313" s="142" t="s">
        <v>730</v>
      </c>
      <c r="D313" s="142">
        <v>201800172</v>
      </c>
      <c r="E313" s="142" t="s">
        <v>724</v>
      </c>
      <c r="F313" s="142" t="s">
        <v>816</v>
      </c>
      <c r="G313" s="142" t="s">
        <v>723</v>
      </c>
      <c r="H313" s="142" t="s">
        <v>745</v>
      </c>
      <c r="I313" s="143">
        <v>43137</v>
      </c>
      <c r="J313" s="142" t="s">
        <v>953</v>
      </c>
      <c r="K313" s="142" t="s">
        <v>60</v>
      </c>
      <c r="L313" s="142" t="s">
        <v>61</v>
      </c>
      <c r="M313" s="142">
        <v>1</v>
      </c>
      <c r="N313" s="142">
        <v>2320.59</v>
      </c>
      <c r="O313" s="142">
        <v>2320.59</v>
      </c>
      <c r="P313" s="132">
        <v>4547.5</v>
      </c>
      <c r="Q313" s="122" t="e">
        <f>+VLOOKUP(CONCATENATE(B313,"00"),#REF!,3,FALSE)</f>
        <v>#REF!</v>
      </c>
      <c r="R313" s="122" t="str">
        <f>+IF(ISERROR(VLOOKUP(K313,'Ecarts de marge'!D:D,1,FALSE)),"PB CODE ARTICLE","")</f>
        <v>PB CODE ARTICLE</v>
      </c>
    </row>
    <row r="314" spans="1:18" x14ac:dyDescent="0.2">
      <c r="A314" s="131" t="str">
        <f>+IF(I314&lt;='Ecarts de marge'!$G$1,"X","")</f>
        <v>X</v>
      </c>
      <c r="B314" s="122" t="str">
        <f t="shared" si="9"/>
        <v>A20092000175000</v>
      </c>
      <c r="C314" s="142" t="s">
        <v>730</v>
      </c>
      <c r="D314" s="142">
        <v>201800173</v>
      </c>
      <c r="E314" s="142" t="s">
        <v>724</v>
      </c>
      <c r="F314" s="142" t="s">
        <v>816</v>
      </c>
      <c r="G314" s="142" t="s">
        <v>723</v>
      </c>
      <c r="H314" s="142" t="s">
        <v>745</v>
      </c>
      <c r="I314" s="143">
        <v>43137</v>
      </c>
      <c r="J314" s="142" t="s">
        <v>953</v>
      </c>
      <c r="K314" s="142" t="s">
        <v>57</v>
      </c>
      <c r="L314" s="142" t="s">
        <v>58</v>
      </c>
      <c r="M314" s="142">
        <v>1</v>
      </c>
      <c r="N314" s="142">
        <v>5361.42</v>
      </c>
      <c r="O314" s="142">
        <v>5361.42</v>
      </c>
      <c r="P314" s="132">
        <v>5363.82</v>
      </c>
      <c r="Q314" s="122" t="e">
        <f>+VLOOKUP(CONCATENATE(B314,"00"),#REF!,3,FALSE)</f>
        <v>#REF!</v>
      </c>
      <c r="R314" s="122" t="str">
        <f>+IF(ISERROR(VLOOKUP(K314,'Ecarts de marge'!D:D,1,FALSE)),"PB CODE ARTICLE","")</f>
        <v>PB CODE ARTICLE</v>
      </c>
    </row>
    <row r="315" spans="1:18" x14ac:dyDescent="0.2">
      <c r="A315" s="131" t="str">
        <f>+IF(I315&lt;='Ecarts de marge'!$G$1,"X","")</f>
        <v>X</v>
      </c>
      <c r="B315" s="122" t="str">
        <f t="shared" si="9"/>
        <v>A20092000175000</v>
      </c>
      <c r="C315" s="142" t="s">
        <v>730</v>
      </c>
      <c r="D315" s="142">
        <v>201800174</v>
      </c>
      <c r="E315" s="142" t="s">
        <v>724</v>
      </c>
      <c r="F315" s="142" t="s">
        <v>816</v>
      </c>
      <c r="G315" s="142" t="s">
        <v>723</v>
      </c>
      <c r="H315" s="142" t="s">
        <v>745</v>
      </c>
      <c r="I315" s="143">
        <v>43137</v>
      </c>
      <c r="J315" s="142" t="s">
        <v>953</v>
      </c>
      <c r="K315" s="142" t="s">
        <v>60</v>
      </c>
      <c r="L315" s="142" t="s">
        <v>61</v>
      </c>
      <c r="M315" s="142">
        <v>1</v>
      </c>
      <c r="N315" s="142">
        <v>5363.82</v>
      </c>
      <c r="O315" s="142">
        <v>5363.82</v>
      </c>
      <c r="P315" s="132">
        <v>2174.15</v>
      </c>
      <c r="Q315" s="122" t="e">
        <f>+VLOOKUP(CONCATENATE(B315,"00"),#REF!,3,FALSE)</f>
        <v>#REF!</v>
      </c>
      <c r="R315" s="122" t="str">
        <f>+IF(ISERROR(VLOOKUP(K315,'Ecarts de marge'!D:D,1,FALSE)),"PB CODE ARTICLE","")</f>
        <v>PB CODE ARTICLE</v>
      </c>
    </row>
    <row r="316" spans="1:18" x14ac:dyDescent="0.2">
      <c r="A316" s="131" t="str">
        <f>+IF(I316&lt;='Ecarts de marge'!$G$1,"X","")</f>
        <v>X</v>
      </c>
      <c r="B316" s="122" t="str">
        <f t="shared" si="9"/>
        <v>A20082000113000</v>
      </c>
      <c r="C316" s="142" t="s">
        <v>730</v>
      </c>
      <c r="D316" s="142">
        <v>201800175</v>
      </c>
      <c r="E316" s="142" t="s">
        <v>749</v>
      </c>
      <c r="F316" s="142" t="s">
        <v>890</v>
      </c>
      <c r="G316" s="142" t="s">
        <v>723</v>
      </c>
      <c r="H316" s="142" t="s">
        <v>745</v>
      </c>
      <c r="I316" s="143">
        <v>43137</v>
      </c>
      <c r="J316" s="142" t="s">
        <v>953</v>
      </c>
      <c r="K316" s="142" t="s">
        <v>60</v>
      </c>
      <c r="L316" s="142" t="s">
        <v>61</v>
      </c>
      <c r="M316" s="142">
        <v>1</v>
      </c>
      <c r="N316" s="142">
        <v>2174.15</v>
      </c>
      <c r="O316" s="142">
        <v>2174.15</v>
      </c>
      <c r="P316" s="132">
        <v>3814.07</v>
      </c>
      <c r="Q316" s="122" t="e">
        <f>+VLOOKUP(CONCATENATE(B316,"00"),#REF!,3,FALSE)</f>
        <v>#REF!</v>
      </c>
      <c r="R316" s="122" t="str">
        <f>+IF(ISERROR(VLOOKUP(K316,'Ecarts de marge'!D:D,1,FALSE)),"PB CODE ARTICLE","")</f>
        <v>PB CODE ARTICLE</v>
      </c>
    </row>
    <row r="317" spans="1:18" x14ac:dyDescent="0.2">
      <c r="A317" s="131" t="str">
        <f>+IF(I317&lt;='Ecarts de marge'!$G$1,"X","")</f>
        <v>X</v>
      </c>
      <c r="B317" s="122" t="str">
        <f t="shared" si="9"/>
        <v>A20082000113000</v>
      </c>
      <c r="C317" s="142" t="s">
        <v>730</v>
      </c>
      <c r="D317" s="142">
        <v>201800176</v>
      </c>
      <c r="E317" s="142" t="s">
        <v>749</v>
      </c>
      <c r="F317" s="142" t="s">
        <v>890</v>
      </c>
      <c r="G317" s="142" t="s">
        <v>723</v>
      </c>
      <c r="H317" s="142" t="s">
        <v>745</v>
      </c>
      <c r="I317" s="143">
        <v>43137</v>
      </c>
      <c r="J317" s="142" t="s">
        <v>953</v>
      </c>
      <c r="K317" s="142" t="s">
        <v>60</v>
      </c>
      <c r="L317" s="142" t="s">
        <v>61</v>
      </c>
      <c r="M317" s="142">
        <v>1</v>
      </c>
      <c r="N317" s="142">
        <v>3814.07</v>
      </c>
      <c r="O317" s="142">
        <v>3814.07</v>
      </c>
      <c r="P317" s="132">
        <v>5145.25</v>
      </c>
      <c r="Q317" s="122" t="e">
        <f>+VLOOKUP(CONCATENATE(B317,"00"),#REF!,3,FALSE)</f>
        <v>#REF!</v>
      </c>
      <c r="R317" s="122" t="str">
        <f>+IF(ISERROR(VLOOKUP(K317,'Ecarts de marge'!D:D,1,FALSE)),"PB CODE ARTICLE","")</f>
        <v>PB CODE ARTICLE</v>
      </c>
    </row>
    <row r="318" spans="1:18" x14ac:dyDescent="0.2">
      <c r="A318" s="131" t="str">
        <f>+IF(I318&lt;='Ecarts de marge'!$G$1,"X","")</f>
        <v>X</v>
      </c>
      <c r="B318" s="122" t="str">
        <f t="shared" si="9"/>
        <v>A20092000187000</v>
      </c>
      <c r="C318" s="142" t="s">
        <v>730</v>
      </c>
      <c r="D318" s="142">
        <v>201800177</v>
      </c>
      <c r="E318" s="142" t="s">
        <v>724</v>
      </c>
      <c r="F318" s="142" t="s">
        <v>843</v>
      </c>
      <c r="G318" s="142" t="s">
        <v>723</v>
      </c>
      <c r="H318" s="142" t="s">
        <v>745</v>
      </c>
      <c r="I318" s="143">
        <v>43137</v>
      </c>
      <c r="J318" s="142" t="s">
        <v>953</v>
      </c>
      <c r="K318" s="142" t="s">
        <v>60</v>
      </c>
      <c r="L318" s="142" t="s">
        <v>61</v>
      </c>
      <c r="M318" s="142">
        <v>1</v>
      </c>
      <c r="N318" s="142">
        <v>5363.82</v>
      </c>
      <c r="O318" s="142">
        <v>5363.82</v>
      </c>
      <c r="P318" s="132">
        <v>10699.27</v>
      </c>
      <c r="Q318" s="122" t="e">
        <f>+VLOOKUP(CONCATENATE(B318,"00"),#REF!,3,FALSE)</f>
        <v>#REF!</v>
      </c>
      <c r="R318" s="122" t="str">
        <f>+IF(ISERROR(VLOOKUP(K318,'Ecarts de marge'!D:D,1,FALSE)),"PB CODE ARTICLE","")</f>
        <v>PB CODE ARTICLE</v>
      </c>
    </row>
    <row r="319" spans="1:18" x14ac:dyDescent="0.2">
      <c r="A319" s="131" t="str">
        <f>+IF(I319&lt;='Ecarts de marge'!$G$1,"X","")</f>
        <v>X</v>
      </c>
      <c r="B319" s="122" t="str">
        <f t="shared" si="9"/>
        <v>A20092000187000</v>
      </c>
      <c r="C319" s="142" t="s">
        <v>730</v>
      </c>
      <c r="D319" s="142">
        <v>201800178</v>
      </c>
      <c r="E319" s="142" t="s">
        <v>724</v>
      </c>
      <c r="F319" s="142" t="s">
        <v>843</v>
      </c>
      <c r="G319" s="142" t="s">
        <v>723</v>
      </c>
      <c r="H319" s="142" t="s">
        <v>745</v>
      </c>
      <c r="I319" s="143">
        <v>43137</v>
      </c>
      <c r="J319" s="142" t="s">
        <v>953</v>
      </c>
      <c r="K319" s="142" t="s">
        <v>60</v>
      </c>
      <c r="L319" s="142" t="s">
        <v>61</v>
      </c>
      <c r="M319" s="142">
        <v>1</v>
      </c>
      <c r="N319" s="142">
        <v>10699.27</v>
      </c>
      <c r="O319" s="142">
        <v>10699.27</v>
      </c>
      <c r="P319" s="132">
        <v>8016.67</v>
      </c>
      <c r="Q319" s="122" t="e">
        <f>+VLOOKUP(CONCATENATE(B319,"00"),#REF!,3,FALSE)</f>
        <v>#REF!</v>
      </c>
      <c r="R319" s="122" t="str">
        <f>+IF(ISERROR(VLOOKUP(K319,'Ecarts de marge'!D:D,1,FALSE)),"PB CODE ARTICLE","")</f>
        <v>PB CODE ARTICLE</v>
      </c>
    </row>
    <row r="320" spans="1:18" x14ac:dyDescent="0.2">
      <c r="A320" s="131" t="str">
        <f>+IF(I320&lt;='Ecarts de marge'!$G$1,"X","")</f>
        <v>X</v>
      </c>
      <c r="B320" s="122" t="str">
        <f t="shared" si="9"/>
        <v>A20092000187000</v>
      </c>
      <c r="C320" s="142" t="s">
        <v>730</v>
      </c>
      <c r="D320" s="142">
        <v>201800179</v>
      </c>
      <c r="E320" s="142" t="s">
        <v>724</v>
      </c>
      <c r="F320" s="142" t="s">
        <v>843</v>
      </c>
      <c r="G320" s="142" t="s">
        <v>723</v>
      </c>
      <c r="H320" s="142" t="s">
        <v>745</v>
      </c>
      <c r="I320" s="143">
        <v>43137</v>
      </c>
      <c r="J320" s="142" t="s">
        <v>953</v>
      </c>
      <c r="K320" s="142" t="s">
        <v>57</v>
      </c>
      <c r="L320" s="142" t="s">
        <v>58</v>
      </c>
      <c r="M320" s="142">
        <v>1</v>
      </c>
      <c r="N320" s="142">
        <v>5363.82</v>
      </c>
      <c r="O320" s="142">
        <v>5363.82</v>
      </c>
      <c r="P320" s="132">
        <v>10750.33</v>
      </c>
      <c r="Q320" s="122" t="e">
        <f>+VLOOKUP(CONCATENATE(B320,"00"),#REF!,3,FALSE)</f>
        <v>#REF!</v>
      </c>
      <c r="R320" s="122" t="str">
        <f>+IF(ISERROR(VLOOKUP(K320,'Ecarts de marge'!D:D,1,FALSE)),"PB CODE ARTICLE","")</f>
        <v>PB CODE ARTICLE</v>
      </c>
    </row>
    <row r="321" spans="1:18" x14ac:dyDescent="0.2">
      <c r="A321" s="131" t="str">
        <f>+IF(I321&lt;='Ecarts de marge'!$G$1,"X","")</f>
        <v>X</v>
      </c>
      <c r="B321" s="122" t="str">
        <f t="shared" si="9"/>
        <v>A20092000187000</v>
      </c>
      <c r="C321" s="142" t="s">
        <v>730</v>
      </c>
      <c r="D321" s="142">
        <v>201800180</v>
      </c>
      <c r="E321" s="142" t="s">
        <v>724</v>
      </c>
      <c r="F321" s="142" t="s">
        <v>843</v>
      </c>
      <c r="G321" s="142" t="s">
        <v>723</v>
      </c>
      <c r="H321" s="142" t="s">
        <v>745</v>
      </c>
      <c r="I321" s="143">
        <v>43137</v>
      </c>
      <c r="J321" s="142" t="s">
        <v>953</v>
      </c>
      <c r="K321" s="142" t="s">
        <v>60</v>
      </c>
      <c r="L321" s="142" t="s">
        <v>61</v>
      </c>
      <c r="M321" s="142">
        <v>1</v>
      </c>
      <c r="N321" s="142">
        <v>8016.67</v>
      </c>
      <c r="O321" s="142">
        <v>8016.67</v>
      </c>
      <c r="P321" s="132">
        <v>5208.75</v>
      </c>
      <c r="Q321" s="122" t="e">
        <f>+VLOOKUP(CONCATENATE(B321,"00"),#REF!,3,FALSE)</f>
        <v>#REF!</v>
      </c>
      <c r="R321" s="122" t="str">
        <f>+IF(ISERROR(VLOOKUP(K321,'Ecarts de marge'!D:D,1,FALSE)),"PB CODE ARTICLE","")</f>
        <v>PB CODE ARTICLE</v>
      </c>
    </row>
    <row r="322" spans="1:18" x14ac:dyDescent="0.2">
      <c r="A322" s="131" t="str">
        <f>+IF(I322&lt;='Ecarts de marge'!$G$1,"X","")</f>
        <v>X</v>
      </c>
      <c r="B322" s="122" t="str">
        <f t="shared" si="9"/>
        <v>A20092000187000</v>
      </c>
      <c r="C322" s="142" t="s">
        <v>730</v>
      </c>
      <c r="D322" s="142">
        <v>201800182</v>
      </c>
      <c r="E322" s="142" t="s">
        <v>724</v>
      </c>
      <c r="F322" s="142" t="s">
        <v>843</v>
      </c>
      <c r="G322" s="142" t="s">
        <v>723</v>
      </c>
      <c r="H322" s="142" t="s">
        <v>745</v>
      </c>
      <c r="I322" s="143">
        <v>43137</v>
      </c>
      <c r="J322" s="142" t="s">
        <v>953</v>
      </c>
      <c r="K322" s="142" t="s">
        <v>57</v>
      </c>
      <c r="L322" s="142" t="s">
        <v>58</v>
      </c>
      <c r="M322" s="142">
        <v>1</v>
      </c>
      <c r="N322" s="142">
        <v>10750.33</v>
      </c>
      <c r="O322" s="142">
        <v>10750.33</v>
      </c>
      <c r="P322" s="132">
        <v>10752.25</v>
      </c>
      <c r="Q322" s="122" t="e">
        <f>+VLOOKUP(CONCATENATE(B322,"00"),#REF!,3,FALSE)</f>
        <v>#REF!</v>
      </c>
      <c r="R322" s="122" t="str">
        <f>+IF(ISERROR(VLOOKUP(K322,'Ecarts de marge'!D:D,1,FALSE)),"PB CODE ARTICLE","")</f>
        <v>PB CODE ARTICLE</v>
      </c>
    </row>
    <row r="323" spans="1:18" x14ac:dyDescent="0.2">
      <c r="A323" s="131" t="str">
        <f>+IF(I323&lt;='Ecarts de marge'!$G$1,"X","")</f>
        <v>X</v>
      </c>
      <c r="B323" s="122" t="str">
        <f t="shared" si="9"/>
        <v>A20092000187000</v>
      </c>
      <c r="C323" s="142" t="s">
        <v>730</v>
      </c>
      <c r="D323" s="142">
        <v>201800183</v>
      </c>
      <c r="E323" s="142" t="s">
        <v>724</v>
      </c>
      <c r="F323" s="142" t="s">
        <v>843</v>
      </c>
      <c r="G323" s="142" t="s">
        <v>723</v>
      </c>
      <c r="H323" s="142" t="s">
        <v>745</v>
      </c>
      <c r="I323" s="143">
        <v>43138</v>
      </c>
      <c r="J323" s="142" t="s">
        <v>953</v>
      </c>
      <c r="K323" s="142" t="s">
        <v>60</v>
      </c>
      <c r="L323" s="142" t="s">
        <v>61</v>
      </c>
      <c r="M323" s="142">
        <v>1</v>
      </c>
      <c r="N323" s="142">
        <v>5363.82</v>
      </c>
      <c r="O323" s="142">
        <v>5363.82</v>
      </c>
      <c r="P323" s="132">
        <v>5611.44</v>
      </c>
      <c r="Q323" s="122" t="e">
        <f>+VLOOKUP(CONCATENATE(B323,"00"),#REF!,3,FALSE)</f>
        <v>#REF!</v>
      </c>
      <c r="R323" s="122" t="str">
        <f>+IF(ISERROR(VLOOKUP(K323,'Ecarts de marge'!D:D,1,FALSE)),"PB CODE ARTICLE","")</f>
        <v>PB CODE ARTICLE</v>
      </c>
    </row>
    <row r="324" spans="1:18" x14ac:dyDescent="0.2">
      <c r="A324" s="131" t="str">
        <f>+IF(I324&lt;='Ecarts de marge'!$G$1,"X","")</f>
        <v>X</v>
      </c>
      <c r="B324" s="122" t="str">
        <f t="shared" si="9"/>
        <v>A20092000187000</v>
      </c>
      <c r="C324" s="142" t="s">
        <v>730</v>
      </c>
      <c r="D324" s="142">
        <v>201800184</v>
      </c>
      <c r="E324" s="142" t="s">
        <v>724</v>
      </c>
      <c r="F324" s="142" t="s">
        <v>843</v>
      </c>
      <c r="G324" s="142" t="s">
        <v>723</v>
      </c>
      <c r="H324" s="142" t="s">
        <v>745</v>
      </c>
      <c r="I324" s="143">
        <v>43138</v>
      </c>
      <c r="J324" s="142" t="s">
        <v>953</v>
      </c>
      <c r="K324" s="142" t="s">
        <v>57</v>
      </c>
      <c r="L324" s="142" t="s">
        <v>58</v>
      </c>
      <c r="M324" s="142">
        <v>1</v>
      </c>
      <c r="N324" s="142">
        <v>10752.25</v>
      </c>
      <c r="O324" s="142">
        <v>10752.25</v>
      </c>
      <c r="P324" s="132">
        <v>10745.31</v>
      </c>
      <c r="Q324" s="122" t="e">
        <f>+VLOOKUP(CONCATENATE(B324,"00"),#REF!,3,FALSE)</f>
        <v>#REF!</v>
      </c>
      <c r="R324" s="122" t="str">
        <f>+IF(ISERROR(VLOOKUP(K324,'Ecarts de marge'!D:D,1,FALSE)),"PB CODE ARTICLE","")</f>
        <v>PB CODE ARTICLE</v>
      </c>
    </row>
    <row r="325" spans="1:18" x14ac:dyDescent="0.2">
      <c r="A325" s="131" t="str">
        <f>+IF(I325&lt;='Ecarts de marge'!$G$1,"X","")</f>
        <v>X</v>
      </c>
      <c r="B325" s="122" t="str">
        <f t="shared" si="9"/>
        <v>A20092000179000</v>
      </c>
      <c r="C325" s="142" t="s">
        <v>730</v>
      </c>
      <c r="D325" s="142">
        <v>201800185</v>
      </c>
      <c r="E325" s="142" t="s">
        <v>724</v>
      </c>
      <c r="F325" s="142" t="s">
        <v>872</v>
      </c>
      <c r="G325" s="142" t="s">
        <v>723</v>
      </c>
      <c r="H325" s="142" t="s">
        <v>745</v>
      </c>
      <c r="I325" s="143">
        <v>43138</v>
      </c>
      <c r="J325" s="142" t="s">
        <v>953</v>
      </c>
      <c r="K325" s="142" t="s">
        <v>60</v>
      </c>
      <c r="L325" s="142" t="s">
        <v>61</v>
      </c>
      <c r="M325" s="142">
        <v>1</v>
      </c>
      <c r="N325" s="142">
        <v>5611.44</v>
      </c>
      <c r="O325" s="142">
        <v>5611.44</v>
      </c>
      <c r="P325" s="132">
        <v>556.03</v>
      </c>
      <c r="Q325" s="122" t="e">
        <f>+VLOOKUP(CONCATENATE(B325,"00"),#REF!,3,FALSE)</f>
        <v>#REF!</v>
      </c>
      <c r="R325" s="122" t="str">
        <f>+IF(ISERROR(VLOOKUP(K325,'Ecarts de marge'!D:D,1,FALSE)),"PB CODE ARTICLE","")</f>
        <v>PB CODE ARTICLE</v>
      </c>
    </row>
    <row r="326" spans="1:18" x14ac:dyDescent="0.2">
      <c r="A326" s="131" t="str">
        <f>+IF(I326&lt;='Ecarts de marge'!$G$1,"X","")</f>
        <v>X</v>
      </c>
      <c r="B326" s="122" t="str">
        <f t="shared" si="9"/>
        <v>A20082000239000</v>
      </c>
      <c r="C326" s="142" t="s">
        <v>730</v>
      </c>
      <c r="D326" s="142">
        <v>201800186</v>
      </c>
      <c r="E326" s="142" t="s">
        <v>749</v>
      </c>
      <c r="F326" s="142" t="s">
        <v>750</v>
      </c>
      <c r="G326" s="142" t="s">
        <v>723</v>
      </c>
      <c r="H326" s="142" t="s">
        <v>751</v>
      </c>
      <c r="I326" s="143">
        <v>43138</v>
      </c>
      <c r="J326" s="142" t="s">
        <v>822</v>
      </c>
      <c r="K326" s="142" t="s">
        <v>148</v>
      </c>
      <c r="L326" s="142" t="s">
        <v>149</v>
      </c>
      <c r="M326" s="142">
        <v>1</v>
      </c>
      <c r="N326" s="142">
        <v>18.489999999999998</v>
      </c>
      <c r="O326" s="142">
        <v>18.489999999999998</v>
      </c>
      <c r="P326" s="132">
        <v>122.5</v>
      </c>
      <c r="Q326" s="122" t="e">
        <f>+VLOOKUP(CONCATENATE(B326,"00"),#REF!,3,FALSE)</f>
        <v>#REF!</v>
      </c>
      <c r="R326" s="122" t="str">
        <f>+IF(ISERROR(VLOOKUP(K326,'Ecarts de marge'!D:D,1,FALSE)),"PB CODE ARTICLE","")</f>
        <v/>
      </c>
    </row>
    <row r="327" spans="1:18" x14ac:dyDescent="0.2">
      <c r="A327" s="131" t="str">
        <f>+IF(I327&lt;='Ecarts de marge'!$G$1,"X","")</f>
        <v>X</v>
      </c>
      <c r="B327" s="122" t="str">
        <f t="shared" si="9"/>
        <v>A20092000155000</v>
      </c>
      <c r="C327" s="142" t="s">
        <v>730</v>
      </c>
      <c r="D327" s="142">
        <v>201800187</v>
      </c>
      <c r="E327" s="142" t="s">
        <v>724</v>
      </c>
      <c r="F327" s="142" t="s">
        <v>782</v>
      </c>
      <c r="G327" s="142" t="s">
        <v>723</v>
      </c>
      <c r="H327" s="142" t="s">
        <v>745</v>
      </c>
      <c r="I327" s="143">
        <v>43138</v>
      </c>
      <c r="J327" s="142" t="s">
        <v>1013</v>
      </c>
      <c r="K327" s="142" t="s">
        <v>60</v>
      </c>
      <c r="L327" s="142" t="s">
        <v>61</v>
      </c>
      <c r="M327" s="142">
        <v>1</v>
      </c>
      <c r="N327" s="142">
        <v>556.03</v>
      </c>
      <c r="O327" s="142">
        <v>556.03</v>
      </c>
      <c r="P327" s="132">
        <v>1537.04</v>
      </c>
      <c r="Q327" s="122" t="e">
        <f>+VLOOKUP(CONCATENATE(B327,"00"),#REF!,3,FALSE)</f>
        <v>#REF!</v>
      </c>
      <c r="R327" s="122" t="str">
        <f>+IF(ISERROR(VLOOKUP(K327,'Ecarts de marge'!D:D,1,FALSE)),"PB CODE ARTICLE","")</f>
        <v>PB CODE ARTICLE</v>
      </c>
    </row>
    <row r="328" spans="1:18" x14ac:dyDescent="0.2">
      <c r="A328" s="131" t="str">
        <f>+IF(I328&lt;='Ecarts de marge'!$G$1,"X","")</f>
        <v>X</v>
      </c>
      <c r="B328" s="122" t="str">
        <f t="shared" si="9"/>
        <v>A20092000273000</v>
      </c>
      <c r="C328" s="142" t="s">
        <v>730</v>
      </c>
      <c r="D328" s="142">
        <v>201800188</v>
      </c>
      <c r="E328" s="142" t="s">
        <v>724</v>
      </c>
      <c r="F328" s="142" t="s">
        <v>786</v>
      </c>
      <c r="G328" s="142" t="s">
        <v>723</v>
      </c>
      <c r="H328" s="142" t="s">
        <v>751</v>
      </c>
      <c r="I328" s="143">
        <v>43138</v>
      </c>
      <c r="J328" s="142" t="s">
        <v>813</v>
      </c>
      <c r="K328" s="142" t="s">
        <v>74</v>
      </c>
      <c r="L328" s="142" t="s">
        <v>75</v>
      </c>
      <c r="M328" s="142">
        <v>1</v>
      </c>
      <c r="N328" s="142">
        <v>366.67</v>
      </c>
      <c r="O328" s="142">
        <v>366.67</v>
      </c>
      <c r="P328" s="132">
        <v>183.34</v>
      </c>
      <c r="Q328" s="122" t="e">
        <f>+VLOOKUP(CONCATENATE(B328,"00"),#REF!,3,FALSE)</f>
        <v>#REF!</v>
      </c>
      <c r="R328" s="122" t="str">
        <f>+IF(ISERROR(VLOOKUP(K328,'Ecarts de marge'!D:D,1,FALSE)),"PB CODE ARTICLE","")</f>
        <v/>
      </c>
    </row>
    <row r="329" spans="1:18" x14ac:dyDescent="0.2">
      <c r="A329" s="131" t="str">
        <f>+IF(I329&lt;='Ecarts de marge'!$G$1,"X","")</f>
        <v>X</v>
      </c>
      <c r="B329" s="122" t="str">
        <f t="shared" si="9"/>
        <v>A20102000348001</v>
      </c>
      <c r="C329" s="142" t="s">
        <v>730</v>
      </c>
      <c r="D329" s="142">
        <v>201800189</v>
      </c>
      <c r="E329" s="142" t="s">
        <v>722</v>
      </c>
      <c r="F329" s="142" t="s">
        <v>892</v>
      </c>
      <c r="G329" s="142" t="s">
        <v>774</v>
      </c>
      <c r="H329" s="142" t="s">
        <v>745</v>
      </c>
      <c r="I329" s="143">
        <v>43138</v>
      </c>
      <c r="J329" s="142" t="s">
        <v>451</v>
      </c>
      <c r="K329" s="142" t="s">
        <v>33</v>
      </c>
      <c r="L329" s="142" t="s">
        <v>814</v>
      </c>
      <c r="M329" s="142">
        <v>1</v>
      </c>
      <c r="N329" s="142">
        <v>186.49</v>
      </c>
      <c r="O329" s="142">
        <v>186.49</v>
      </c>
      <c r="P329" s="132">
        <v>14.84</v>
      </c>
      <c r="Q329" s="122" t="e">
        <f>+VLOOKUP(CONCATENATE(B329,"00"),#REF!,3,FALSE)</f>
        <v>#REF!</v>
      </c>
      <c r="R329" s="122" t="str">
        <f>+IF(ISERROR(VLOOKUP(K329,'Ecarts de marge'!D:D,1,FALSE)),"PB CODE ARTICLE","")</f>
        <v/>
      </c>
    </row>
    <row r="330" spans="1:18" x14ac:dyDescent="0.2">
      <c r="A330" s="131" t="str">
        <f>+IF(I330&lt;='Ecarts de marge'!$G$1,"X","")</f>
        <v>X</v>
      </c>
      <c r="B330" s="122" t="str">
        <f t="shared" si="9"/>
        <v>A20092000197000</v>
      </c>
      <c r="C330" s="142" t="s">
        <v>730</v>
      </c>
      <c r="D330" s="142">
        <v>201800190</v>
      </c>
      <c r="E330" s="142" t="s">
        <v>724</v>
      </c>
      <c r="F330" s="142" t="s">
        <v>891</v>
      </c>
      <c r="G330" s="142" t="s">
        <v>723</v>
      </c>
      <c r="H330" s="142" t="s">
        <v>745</v>
      </c>
      <c r="I330" s="143">
        <v>43139</v>
      </c>
      <c r="J330" s="142" t="s">
        <v>1033</v>
      </c>
      <c r="K330" s="142" t="s">
        <v>57</v>
      </c>
      <c r="L330" s="142" t="s">
        <v>58</v>
      </c>
      <c r="M330" s="142">
        <v>1</v>
      </c>
      <c r="N330" s="142">
        <v>10745.31</v>
      </c>
      <c r="O330" s="142">
        <v>10745.31</v>
      </c>
      <c r="P330" s="132">
        <v>2773.58</v>
      </c>
      <c r="Q330" s="122" t="e">
        <f>+VLOOKUP(CONCATENATE(B330,"00"),#REF!,3,FALSE)</f>
        <v>#REF!</v>
      </c>
      <c r="R330" s="122" t="str">
        <f>+IF(ISERROR(VLOOKUP(K330,'Ecarts de marge'!D:D,1,FALSE)),"PB CODE ARTICLE","")</f>
        <v>PB CODE ARTICLE</v>
      </c>
    </row>
    <row r="331" spans="1:18" x14ac:dyDescent="0.2">
      <c r="A331" s="131" t="str">
        <f>+IF(I331&lt;='Ecarts de marge'!$G$1,"X","")</f>
        <v>X</v>
      </c>
      <c r="B331" s="122" t="str">
        <f t="shared" si="9"/>
        <v>A20082000239000</v>
      </c>
      <c r="C331" s="142" t="s">
        <v>788</v>
      </c>
      <c r="D331" s="142">
        <v>201800000</v>
      </c>
      <c r="E331" s="142" t="s">
        <v>749</v>
      </c>
      <c r="F331" s="142" t="s">
        <v>750</v>
      </c>
      <c r="G331" s="142" t="s">
        <v>723</v>
      </c>
      <c r="H331" s="142" t="s">
        <v>751</v>
      </c>
      <c r="I331" s="143">
        <v>43115</v>
      </c>
      <c r="J331" s="142" t="s">
        <v>789</v>
      </c>
      <c r="K331" s="142" t="s">
        <v>140</v>
      </c>
      <c r="L331" s="142" t="s">
        <v>998</v>
      </c>
      <c r="M331" s="142">
        <v>1</v>
      </c>
      <c r="N331" s="142">
        <v>0</v>
      </c>
      <c r="O331" s="142">
        <v>0</v>
      </c>
      <c r="P331" s="132">
        <v>49411.79</v>
      </c>
      <c r="Q331" s="122" t="e">
        <f>+VLOOKUP(CONCATENATE(B331,"00"),#REF!,3,FALSE)</f>
        <v>#REF!</v>
      </c>
      <c r="R331" s="122" t="str">
        <f>+IF(ISERROR(VLOOKUP(K331,'Ecarts de marge'!D:D,1,FALSE)),"PB CODE ARTICLE","")</f>
        <v/>
      </c>
    </row>
    <row r="332" spans="1:18" x14ac:dyDescent="0.2">
      <c r="A332" s="131" t="str">
        <f>+IF(I332&lt;='Ecarts de marge'!$G$1,"X","")</f>
        <v>X</v>
      </c>
      <c r="B332" s="122" t="str">
        <f t="shared" si="9"/>
        <v>A20082000239000</v>
      </c>
      <c r="C332" s="142" t="s">
        <v>788</v>
      </c>
      <c r="D332" s="142">
        <v>201800000</v>
      </c>
      <c r="E332" s="142" t="s">
        <v>749</v>
      </c>
      <c r="F332" s="142" t="s">
        <v>750</v>
      </c>
      <c r="G332" s="142" t="s">
        <v>723</v>
      </c>
      <c r="H332" s="142" t="s">
        <v>751</v>
      </c>
      <c r="I332" s="143">
        <v>43115</v>
      </c>
      <c r="J332" s="142" t="s">
        <v>789</v>
      </c>
      <c r="K332" s="142" t="s">
        <v>140</v>
      </c>
      <c r="L332" s="142" t="s">
        <v>1034</v>
      </c>
      <c r="M332" s="142">
        <v>1</v>
      </c>
      <c r="N332" s="142">
        <v>0</v>
      </c>
      <c r="O332" s="142">
        <v>0</v>
      </c>
      <c r="P332" s="132">
        <v>49411.79</v>
      </c>
      <c r="Q332" s="122" t="e">
        <f>+VLOOKUP(CONCATENATE(B332,"00"),#REF!,3,FALSE)</f>
        <v>#REF!</v>
      </c>
      <c r="R332" s="122" t="str">
        <f>+IF(ISERROR(VLOOKUP(K332,'Ecarts de marge'!D:D,1,FALSE)),"PB CODE ARTICLE","")</f>
        <v/>
      </c>
    </row>
    <row r="333" spans="1:18" x14ac:dyDescent="0.2">
      <c r="A333" s="131" t="str">
        <f>+IF(I333&lt;='Ecarts de marge'!$G$1,"X","")</f>
        <v>X</v>
      </c>
      <c r="B333" s="122" t="str">
        <f t="shared" si="9"/>
        <v>A20082000239000</v>
      </c>
      <c r="C333" s="142" t="s">
        <v>788</v>
      </c>
      <c r="D333" s="142">
        <v>201800000</v>
      </c>
      <c r="E333" s="142" t="s">
        <v>749</v>
      </c>
      <c r="F333" s="142" t="s">
        <v>750</v>
      </c>
      <c r="G333" s="142" t="s">
        <v>723</v>
      </c>
      <c r="H333" s="142" t="s">
        <v>751</v>
      </c>
      <c r="I333" s="143">
        <v>43115</v>
      </c>
      <c r="J333" s="142" t="s">
        <v>789</v>
      </c>
      <c r="K333" s="142" t="s">
        <v>140</v>
      </c>
      <c r="L333" s="142" t="s">
        <v>1034</v>
      </c>
      <c r="M333" s="142">
        <v>1</v>
      </c>
      <c r="N333" s="142">
        <v>0</v>
      </c>
      <c r="O333" s="142">
        <v>0</v>
      </c>
      <c r="P333" s="132">
        <v>49411.79</v>
      </c>
      <c r="Q333" s="122" t="e">
        <f>+VLOOKUP(CONCATENATE(B333,"00"),#REF!,3,FALSE)</f>
        <v>#REF!</v>
      </c>
      <c r="R333" s="122" t="str">
        <f>+IF(ISERROR(VLOOKUP(K333,'Ecarts de marge'!D:D,1,FALSE)),"PB CODE ARTICLE","")</f>
        <v/>
      </c>
    </row>
    <row r="334" spans="1:18" x14ac:dyDescent="0.2">
      <c r="A334" s="131" t="str">
        <f>+IF(I334&lt;='Ecarts de marge'!$G$1,"X","")</f>
        <v>X</v>
      </c>
      <c r="B334" s="122" t="str">
        <f t="shared" si="9"/>
        <v>A20082000239000</v>
      </c>
      <c r="C334" s="142" t="s">
        <v>788</v>
      </c>
      <c r="D334" s="142">
        <v>201800000</v>
      </c>
      <c r="E334" s="142" t="s">
        <v>749</v>
      </c>
      <c r="F334" s="142" t="s">
        <v>750</v>
      </c>
      <c r="G334" s="142" t="s">
        <v>723</v>
      </c>
      <c r="H334" s="142" t="s">
        <v>751</v>
      </c>
      <c r="I334" s="143">
        <v>43115</v>
      </c>
      <c r="J334" s="142" t="s">
        <v>789</v>
      </c>
      <c r="K334" s="142" t="s">
        <v>140</v>
      </c>
      <c r="L334" s="142" t="s">
        <v>1035</v>
      </c>
      <c r="M334" s="142">
        <v>1</v>
      </c>
      <c r="N334" s="142">
        <v>0</v>
      </c>
      <c r="O334" s="142">
        <v>0</v>
      </c>
      <c r="P334" s="132">
        <v>49411.79</v>
      </c>
      <c r="Q334" s="122" t="e">
        <f>+VLOOKUP(CONCATENATE(B334,"00"),#REF!,3,FALSE)</f>
        <v>#REF!</v>
      </c>
      <c r="R334" s="122" t="str">
        <f>+IF(ISERROR(VLOOKUP(K334,'Ecarts de marge'!D:D,1,FALSE)),"PB CODE ARTICLE","")</f>
        <v/>
      </c>
    </row>
    <row r="335" spans="1:18" x14ac:dyDescent="0.2">
      <c r="A335" s="131" t="str">
        <f>+IF(I335&lt;='Ecarts de marge'!$G$1,"X","")</f>
        <v>X</v>
      </c>
      <c r="B335" s="122" t="str">
        <f t="shared" si="9"/>
        <v>A20082000125000</v>
      </c>
      <c r="C335" s="142" t="s">
        <v>788</v>
      </c>
      <c r="D335" s="142">
        <v>201800001</v>
      </c>
      <c r="E335" s="142" t="s">
        <v>749</v>
      </c>
      <c r="F335" s="142" t="s">
        <v>770</v>
      </c>
      <c r="G335" s="142" t="s">
        <v>723</v>
      </c>
      <c r="H335" s="142" t="s">
        <v>751</v>
      </c>
      <c r="I335" s="143">
        <v>43115</v>
      </c>
      <c r="J335" s="142" t="s">
        <v>789</v>
      </c>
      <c r="K335" s="142" t="s">
        <v>140</v>
      </c>
      <c r="L335" s="142" t="s">
        <v>999</v>
      </c>
      <c r="M335" s="142">
        <v>1</v>
      </c>
      <c r="N335" s="142">
        <v>0</v>
      </c>
      <c r="O335" s="142">
        <v>0</v>
      </c>
      <c r="P335" s="132">
        <v>106905.65</v>
      </c>
      <c r="Q335" s="122" t="e">
        <f>+VLOOKUP(CONCATENATE(B335,"00"),#REF!,3,FALSE)</f>
        <v>#REF!</v>
      </c>
      <c r="R335" s="122" t="str">
        <f>+IF(ISERROR(VLOOKUP(K335,'Ecarts de marge'!D:D,1,FALSE)),"PB CODE ARTICLE","")</f>
        <v/>
      </c>
    </row>
    <row r="336" spans="1:18" x14ac:dyDescent="0.2">
      <c r="A336" s="131" t="str">
        <f>+IF(I336&lt;='Ecarts de marge'!$G$1,"X","")</f>
        <v>X</v>
      </c>
      <c r="B336" s="122" t="str">
        <f t="shared" si="9"/>
        <v>A20082000125000</v>
      </c>
      <c r="C336" s="142" t="s">
        <v>788</v>
      </c>
      <c r="D336" s="142">
        <v>201800001</v>
      </c>
      <c r="E336" s="142" t="s">
        <v>749</v>
      </c>
      <c r="F336" s="142" t="s">
        <v>770</v>
      </c>
      <c r="G336" s="142" t="s">
        <v>723</v>
      </c>
      <c r="H336" s="142" t="s">
        <v>751</v>
      </c>
      <c r="I336" s="143">
        <v>43115</v>
      </c>
      <c r="J336" s="142" t="s">
        <v>789</v>
      </c>
      <c r="K336" s="142" t="s">
        <v>140</v>
      </c>
      <c r="L336" s="142" t="s">
        <v>999</v>
      </c>
      <c r="M336" s="142">
        <v>1</v>
      </c>
      <c r="N336" s="142">
        <v>0</v>
      </c>
      <c r="O336" s="142">
        <v>0</v>
      </c>
      <c r="P336" s="132">
        <v>106905.65</v>
      </c>
      <c r="Q336" s="122" t="e">
        <f>+VLOOKUP(CONCATENATE(B336,"00"),#REF!,3,FALSE)</f>
        <v>#REF!</v>
      </c>
      <c r="R336" s="122" t="str">
        <f>+IF(ISERROR(VLOOKUP(K336,'Ecarts de marge'!D:D,1,FALSE)),"PB CODE ARTICLE","")</f>
        <v/>
      </c>
    </row>
    <row r="337" spans="1:18" x14ac:dyDescent="0.2">
      <c r="A337" s="131" t="str">
        <f>+IF(I337&lt;='Ecarts de marge'!$G$1,"X","")</f>
        <v>X</v>
      </c>
      <c r="B337" s="122" t="str">
        <f t="shared" si="9"/>
        <v>A20082000125000</v>
      </c>
      <c r="C337" s="142" t="s">
        <v>788</v>
      </c>
      <c r="D337" s="142">
        <v>201800001</v>
      </c>
      <c r="E337" s="142" t="s">
        <v>749</v>
      </c>
      <c r="F337" s="142" t="s">
        <v>770</v>
      </c>
      <c r="G337" s="142" t="s">
        <v>723</v>
      </c>
      <c r="H337" s="142" t="s">
        <v>751</v>
      </c>
      <c r="I337" s="143">
        <v>43115</v>
      </c>
      <c r="J337" s="142" t="s">
        <v>789</v>
      </c>
      <c r="K337" s="142" t="s">
        <v>140</v>
      </c>
      <c r="L337" s="142" t="s">
        <v>999</v>
      </c>
      <c r="M337" s="142">
        <v>1</v>
      </c>
      <c r="N337" s="142">
        <v>0</v>
      </c>
      <c r="O337" s="142">
        <v>0</v>
      </c>
      <c r="P337" s="132">
        <v>106905.65</v>
      </c>
      <c r="Q337" s="122" t="e">
        <f>+VLOOKUP(CONCATENATE(B337,"00"),#REF!,3,FALSE)</f>
        <v>#REF!</v>
      </c>
      <c r="R337" s="122" t="str">
        <f>+IF(ISERROR(VLOOKUP(K337,'Ecarts de marge'!D:D,1,FALSE)),"PB CODE ARTICLE","")</f>
        <v/>
      </c>
    </row>
    <row r="338" spans="1:18" x14ac:dyDescent="0.2">
      <c r="A338" s="131" t="str">
        <f>+IF(I338&lt;='Ecarts de marge'!$G$1,"X","")</f>
        <v>X</v>
      </c>
      <c r="B338" s="122" t="str">
        <f t="shared" si="9"/>
        <v>A20082000125000</v>
      </c>
      <c r="C338" s="142" t="s">
        <v>788</v>
      </c>
      <c r="D338" s="142">
        <v>201800001</v>
      </c>
      <c r="E338" s="142" t="s">
        <v>749</v>
      </c>
      <c r="F338" s="142" t="s">
        <v>770</v>
      </c>
      <c r="G338" s="142" t="s">
        <v>723</v>
      </c>
      <c r="H338" s="142" t="s">
        <v>751</v>
      </c>
      <c r="I338" s="143">
        <v>43115</v>
      </c>
      <c r="J338" s="142" t="s">
        <v>789</v>
      </c>
      <c r="K338" s="142" t="s">
        <v>140</v>
      </c>
      <c r="L338" s="142" t="s">
        <v>999</v>
      </c>
      <c r="M338" s="142">
        <v>1</v>
      </c>
      <c r="N338" s="142">
        <v>0</v>
      </c>
      <c r="O338" s="142">
        <v>0</v>
      </c>
      <c r="P338" s="132">
        <v>106905.65</v>
      </c>
      <c r="Q338" s="122" t="e">
        <f>+VLOOKUP(CONCATENATE(B338,"00"),#REF!,3,FALSE)</f>
        <v>#REF!</v>
      </c>
      <c r="R338" s="122" t="str">
        <f>+IF(ISERROR(VLOOKUP(K338,'Ecarts de marge'!D:D,1,FALSE)),"PB CODE ARTICLE","")</f>
        <v/>
      </c>
    </row>
    <row r="339" spans="1:18" x14ac:dyDescent="0.2">
      <c r="A339" s="131" t="str">
        <f>+IF(I339&lt;='Ecarts de marge'!$G$1,"X","")</f>
        <v>X</v>
      </c>
      <c r="B339" s="122" t="str">
        <f t="shared" si="9"/>
        <v>A20082000125000</v>
      </c>
      <c r="C339" s="142" t="s">
        <v>739</v>
      </c>
      <c r="D339" s="142">
        <v>201800057</v>
      </c>
      <c r="E339" s="142" t="s">
        <v>749</v>
      </c>
      <c r="F339" s="142" t="s">
        <v>770</v>
      </c>
      <c r="G339" s="142" t="s">
        <v>723</v>
      </c>
      <c r="H339" s="142" t="s">
        <v>751</v>
      </c>
      <c r="I339" s="143">
        <v>43115</v>
      </c>
      <c r="J339" s="142" t="s">
        <v>752</v>
      </c>
      <c r="K339" s="142" t="s">
        <v>148</v>
      </c>
      <c r="L339" s="142" t="s">
        <v>1002</v>
      </c>
      <c r="M339" s="142">
        <v>1</v>
      </c>
      <c r="N339" s="142">
        <v>28.26</v>
      </c>
      <c r="O339" s="142">
        <v>28.26</v>
      </c>
      <c r="P339" s="132">
        <v>35.89</v>
      </c>
      <c r="Q339" s="122" t="e">
        <f>+VLOOKUP(CONCATENATE(B339,"00"),#REF!,3,FALSE)</f>
        <v>#REF!</v>
      </c>
      <c r="R339" s="122" t="str">
        <f>+IF(ISERROR(VLOOKUP(K339,'Ecarts de marge'!D:D,1,FALSE)),"PB CODE ARTICLE","")</f>
        <v/>
      </c>
    </row>
    <row r="340" spans="1:18" x14ac:dyDescent="0.2">
      <c r="A340" s="131" t="str">
        <f>+IF(I340&lt;='Ecarts de marge'!$G$1,"X","")</f>
        <v>X</v>
      </c>
      <c r="B340" s="122" t="str">
        <f t="shared" si="9"/>
        <v>A20082000125000</v>
      </c>
      <c r="C340" s="142" t="s">
        <v>739</v>
      </c>
      <c r="D340" s="142">
        <v>201800057</v>
      </c>
      <c r="E340" s="142" t="s">
        <v>749</v>
      </c>
      <c r="F340" s="142" t="s">
        <v>770</v>
      </c>
      <c r="G340" s="142" t="s">
        <v>723</v>
      </c>
      <c r="H340" s="142" t="s">
        <v>751</v>
      </c>
      <c r="I340" s="143">
        <v>43115</v>
      </c>
      <c r="J340" s="142" t="s">
        <v>752</v>
      </c>
      <c r="K340" s="142" t="s">
        <v>148</v>
      </c>
      <c r="L340" s="142" t="s">
        <v>1003</v>
      </c>
      <c r="M340" s="142">
        <v>5</v>
      </c>
      <c r="N340" s="142">
        <v>28.26</v>
      </c>
      <c r="O340" s="142">
        <v>141.30000000000001</v>
      </c>
      <c r="P340" s="132">
        <v>75</v>
      </c>
      <c r="Q340" s="122" t="e">
        <f>+VLOOKUP(CONCATENATE(B340,"00"),#REF!,3,FALSE)</f>
        <v>#REF!</v>
      </c>
      <c r="R340" s="122" t="str">
        <f>+IF(ISERROR(VLOOKUP(K340,'Ecarts de marge'!D:D,1,FALSE)),"PB CODE ARTICLE","")</f>
        <v/>
      </c>
    </row>
    <row r="341" spans="1:18" x14ac:dyDescent="0.2">
      <c r="A341" s="131" t="str">
        <f>+IF(I341&lt;='Ecarts de marge'!$G$1,"X","")</f>
        <v>X</v>
      </c>
      <c r="B341" s="122" t="str">
        <f t="shared" si="9"/>
        <v>A20082000125000</v>
      </c>
      <c r="C341" s="142" t="s">
        <v>739</v>
      </c>
      <c r="D341" s="142">
        <v>201800057</v>
      </c>
      <c r="E341" s="142" t="s">
        <v>749</v>
      </c>
      <c r="F341" s="142" t="s">
        <v>770</v>
      </c>
      <c r="G341" s="142" t="s">
        <v>723</v>
      </c>
      <c r="H341" s="142" t="s">
        <v>751</v>
      </c>
      <c r="I341" s="143">
        <v>43115</v>
      </c>
      <c r="J341" s="142" t="s">
        <v>752</v>
      </c>
      <c r="K341" s="142" t="s">
        <v>148</v>
      </c>
      <c r="L341" s="142" t="s">
        <v>1004</v>
      </c>
      <c r="M341" s="142">
        <v>2</v>
      </c>
      <c r="N341" s="142">
        <v>28.26</v>
      </c>
      <c r="O341" s="142">
        <v>56.52</v>
      </c>
      <c r="P341" s="132">
        <v>103.6</v>
      </c>
      <c r="Q341" s="122" t="e">
        <f>+VLOOKUP(CONCATENATE(B341,"00"),#REF!,3,FALSE)</f>
        <v>#REF!</v>
      </c>
      <c r="R341" s="122" t="str">
        <f>+IF(ISERROR(VLOOKUP(K341,'Ecarts de marge'!D:D,1,FALSE)),"PB CODE ARTICLE","")</f>
        <v/>
      </c>
    </row>
    <row r="342" spans="1:18" x14ac:dyDescent="0.2">
      <c r="A342" s="131" t="str">
        <f>+IF(I342&lt;='Ecarts de marge'!$G$1,"X","")</f>
        <v>X</v>
      </c>
      <c r="B342" s="122" t="str">
        <f t="shared" si="9"/>
        <v>A20082000125000</v>
      </c>
      <c r="C342" s="142" t="s">
        <v>739</v>
      </c>
      <c r="D342" s="142">
        <v>201800058</v>
      </c>
      <c r="E342" s="142" t="s">
        <v>749</v>
      </c>
      <c r="F342" s="142" t="s">
        <v>770</v>
      </c>
      <c r="G342" s="142" t="s">
        <v>723</v>
      </c>
      <c r="H342" s="142" t="s">
        <v>751</v>
      </c>
      <c r="I342" s="143">
        <v>43115</v>
      </c>
      <c r="J342" s="142" t="s">
        <v>752</v>
      </c>
      <c r="K342" s="142" t="s">
        <v>148</v>
      </c>
      <c r="L342" s="142" t="s">
        <v>1002</v>
      </c>
      <c r="M342" s="142">
        <v>1</v>
      </c>
      <c r="N342" s="142">
        <v>28.26</v>
      </c>
      <c r="O342" s="142">
        <v>28.26</v>
      </c>
      <c r="P342" s="132">
        <v>35.89</v>
      </c>
      <c r="Q342" s="122" t="e">
        <f>+VLOOKUP(CONCATENATE(B342,"00"),#REF!,3,FALSE)</f>
        <v>#REF!</v>
      </c>
      <c r="R342" s="122" t="str">
        <f>+IF(ISERROR(VLOOKUP(K342,'Ecarts de marge'!D:D,1,FALSE)),"PB CODE ARTICLE","")</f>
        <v/>
      </c>
    </row>
    <row r="343" spans="1:18" x14ac:dyDescent="0.2">
      <c r="A343" s="131" t="str">
        <f>+IF(I343&lt;='Ecarts de marge'!$G$1,"X","")</f>
        <v>X</v>
      </c>
      <c r="B343" s="122" t="str">
        <f t="shared" si="9"/>
        <v>A20082000125000</v>
      </c>
      <c r="C343" s="142" t="s">
        <v>739</v>
      </c>
      <c r="D343" s="142">
        <v>201800058</v>
      </c>
      <c r="E343" s="142" t="s">
        <v>749</v>
      </c>
      <c r="F343" s="142" t="s">
        <v>770</v>
      </c>
      <c r="G343" s="142" t="s">
        <v>723</v>
      </c>
      <c r="H343" s="142" t="s">
        <v>751</v>
      </c>
      <c r="I343" s="143">
        <v>43115</v>
      </c>
      <c r="J343" s="142" t="s">
        <v>752</v>
      </c>
      <c r="K343" s="142" t="s">
        <v>148</v>
      </c>
      <c r="L343" s="142" t="s">
        <v>1003</v>
      </c>
      <c r="M343" s="142">
        <v>5</v>
      </c>
      <c r="N343" s="142">
        <v>28.26</v>
      </c>
      <c r="O343" s="142">
        <v>141.30000000000001</v>
      </c>
      <c r="P343" s="132">
        <v>75</v>
      </c>
      <c r="Q343" s="122" t="e">
        <f>+VLOOKUP(CONCATENATE(B343,"00"),#REF!,3,FALSE)</f>
        <v>#REF!</v>
      </c>
      <c r="R343" s="122" t="str">
        <f>+IF(ISERROR(VLOOKUP(K343,'Ecarts de marge'!D:D,1,FALSE)),"PB CODE ARTICLE","")</f>
        <v/>
      </c>
    </row>
    <row r="344" spans="1:18" x14ac:dyDescent="0.2">
      <c r="A344" s="131" t="str">
        <f>+IF(I344&lt;='Ecarts de marge'!$G$1,"X","")</f>
        <v>X</v>
      </c>
      <c r="B344" s="122" t="str">
        <f t="shared" si="9"/>
        <v>A20082000125000</v>
      </c>
      <c r="C344" s="142" t="s">
        <v>739</v>
      </c>
      <c r="D344" s="142">
        <v>201800058</v>
      </c>
      <c r="E344" s="142" t="s">
        <v>749</v>
      </c>
      <c r="F344" s="142" t="s">
        <v>770</v>
      </c>
      <c r="G344" s="142" t="s">
        <v>723</v>
      </c>
      <c r="H344" s="142" t="s">
        <v>751</v>
      </c>
      <c r="I344" s="143">
        <v>43115</v>
      </c>
      <c r="J344" s="142" t="s">
        <v>752</v>
      </c>
      <c r="K344" s="142" t="s">
        <v>148</v>
      </c>
      <c r="L344" s="142" t="s">
        <v>1004</v>
      </c>
      <c r="M344" s="142">
        <v>2</v>
      </c>
      <c r="N344" s="142">
        <v>28.26</v>
      </c>
      <c r="O344" s="142">
        <v>56.52</v>
      </c>
      <c r="P344" s="132">
        <v>103.6</v>
      </c>
      <c r="Q344" s="122" t="e">
        <f>+VLOOKUP(CONCATENATE(B344,"00"),#REF!,3,FALSE)</f>
        <v>#REF!</v>
      </c>
      <c r="R344" s="122" t="str">
        <f>+IF(ISERROR(VLOOKUP(K344,'Ecarts de marge'!D:D,1,FALSE)),"PB CODE ARTICLE","")</f>
        <v/>
      </c>
    </row>
    <row r="345" spans="1:18" x14ac:dyDescent="0.2">
      <c r="A345" s="131" t="str">
        <f>+IF(I345&lt;='Ecarts de marge'!$G$1,"X","")</f>
        <v>X</v>
      </c>
      <c r="B345" s="122" t="str">
        <f t="shared" si="9"/>
        <v>A</v>
      </c>
      <c r="C345" s="142" t="s">
        <v>739</v>
      </c>
      <c r="D345" s="142">
        <v>201800059</v>
      </c>
      <c r="E345" s="142" t="s">
        <v>731</v>
      </c>
      <c r="F345" s="142" t="s">
        <v>731</v>
      </c>
      <c r="G345" s="142" t="s">
        <v>731</v>
      </c>
      <c r="H345" s="142" t="s">
        <v>751</v>
      </c>
      <c r="I345" s="143">
        <v>43115</v>
      </c>
      <c r="J345" s="142" t="s">
        <v>752</v>
      </c>
      <c r="K345" s="142" t="s">
        <v>148</v>
      </c>
      <c r="L345" s="142" t="s">
        <v>1000</v>
      </c>
      <c r="M345" s="142">
        <v>1</v>
      </c>
      <c r="N345" s="142">
        <v>28.26</v>
      </c>
      <c r="O345" s="142">
        <v>28.26</v>
      </c>
      <c r="P345" s="132">
        <v>337.01</v>
      </c>
      <c r="Q345" s="122" t="e">
        <f>+VLOOKUP(CONCATENATE(B345,"00"),#REF!,3,FALSE)</f>
        <v>#REF!</v>
      </c>
      <c r="R345" s="122" t="str">
        <f>+IF(ISERROR(VLOOKUP(K345,'Ecarts de marge'!D:D,1,FALSE)),"PB CODE ARTICLE","")</f>
        <v/>
      </c>
    </row>
    <row r="346" spans="1:18" x14ac:dyDescent="0.2">
      <c r="A346" s="131" t="str">
        <f>+IF(I346&lt;='Ecarts de marge'!$G$1,"X","")</f>
        <v>X</v>
      </c>
      <c r="B346" s="122" t="str">
        <f t="shared" si="9"/>
        <v>A</v>
      </c>
      <c r="C346" s="142" t="s">
        <v>739</v>
      </c>
      <c r="D346" s="142">
        <v>201800059</v>
      </c>
      <c r="E346" s="142" t="s">
        <v>731</v>
      </c>
      <c r="F346" s="142" t="s">
        <v>731</v>
      </c>
      <c r="G346" s="142" t="s">
        <v>731</v>
      </c>
      <c r="H346" s="142" t="s">
        <v>751</v>
      </c>
      <c r="I346" s="143">
        <v>43115</v>
      </c>
      <c r="J346" s="142" t="s">
        <v>752</v>
      </c>
      <c r="K346" s="142" t="s">
        <v>148</v>
      </c>
      <c r="L346" s="142" t="s">
        <v>1001</v>
      </c>
      <c r="M346" s="142">
        <v>1</v>
      </c>
      <c r="N346" s="142">
        <v>28.26</v>
      </c>
      <c r="O346" s="142">
        <v>28.26</v>
      </c>
      <c r="P346" s="132">
        <v>36.340000000000003</v>
      </c>
      <c r="Q346" s="122" t="e">
        <f>+VLOOKUP(CONCATENATE(B346,"00"),#REF!,3,FALSE)</f>
        <v>#REF!</v>
      </c>
      <c r="R346" s="122" t="str">
        <f>+IF(ISERROR(VLOOKUP(K346,'Ecarts de marge'!D:D,1,FALSE)),"PB CODE ARTICLE","")</f>
        <v/>
      </c>
    </row>
    <row r="347" spans="1:18" x14ac:dyDescent="0.2">
      <c r="A347" s="131" t="str">
        <f>+IF(I347&lt;='Ecarts de marge'!$G$1,"X","")</f>
        <v>X</v>
      </c>
      <c r="B347" s="122" t="str">
        <f t="shared" si="9"/>
        <v>A20092000205000</v>
      </c>
      <c r="C347" s="142" t="s">
        <v>739</v>
      </c>
      <c r="D347" s="142">
        <v>201800060</v>
      </c>
      <c r="E347" s="142" t="s">
        <v>724</v>
      </c>
      <c r="F347" s="142" t="s">
        <v>775</v>
      </c>
      <c r="G347" s="142" t="s">
        <v>723</v>
      </c>
      <c r="H347" s="142" t="s">
        <v>745</v>
      </c>
      <c r="I347" s="143">
        <v>43116</v>
      </c>
      <c r="J347" s="142" t="s">
        <v>1005</v>
      </c>
      <c r="K347" s="142" t="s">
        <v>57</v>
      </c>
      <c r="L347" s="142" t="s">
        <v>58</v>
      </c>
      <c r="M347" s="142">
        <v>1</v>
      </c>
      <c r="N347" s="142">
        <v>2493.35</v>
      </c>
      <c r="O347" s="142">
        <v>2493.35</v>
      </c>
      <c r="P347" s="132">
        <v>1762.66</v>
      </c>
      <c r="Q347" s="122" t="e">
        <f>+VLOOKUP(CONCATENATE(B347,"00"),#REF!,3,FALSE)</f>
        <v>#REF!</v>
      </c>
      <c r="R347" s="122" t="str">
        <f>+IF(ISERROR(VLOOKUP(K347,'Ecarts de marge'!D:D,1,FALSE)),"PB CODE ARTICLE","")</f>
        <v>PB CODE ARTICLE</v>
      </c>
    </row>
    <row r="348" spans="1:18" x14ac:dyDescent="0.2">
      <c r="A348" s="131" t="str">
        <f>+IF(I348&lt;='Ecarts de marge'!$G$1,"X","")</f>
        <v>X</v>
      </c>
      <c r="B348" s="122" t="str">
        <f t="shared" si="9"/>
        <v>A20092000170000</v>
      </c>
      <c r="C348" s="142" t="s">
        <v>739</v>
      </c>
      <c r="D348" s="142">
        <v>201800061</v>
      </c>
      <c r="E348" s="142" t="s">
        <v>724</v>
      </c>
      <c r="F348" s="142" t="s">
        <v>913</v>
      </c>
      <c r="G348" s="142" t="s">
        <v>723</v>
      </c>
      <c r="H348" s="142" t="s">
        <v>745</v>
      </c>
      <c r="I348" s="143">
        <v>43116</v>
      </c>
      <c r="J348" s="142" t="s">
        <v>1006</v>
      </c>
      <c r="K348" s="142" t="s">
        <v>57</v>
      </c>
      <c r="L348" s="142" t="s">
        <v>58</v>
      </c>
      <c r="M348" s="142">
        <v>1</v>
      </c>
      <c r="N348" s="142">
        <v>1762.66</v>
      </c>
      <c r="O348" s="142">
        <v>1762.66</v>
      </c>
      <c r="P348" s="132">
        <v>5397.38</v>
      </c>
      <c r="Q348" s="122" t="e">
        <f>+VLOOKUP(CONCATENATE(B348,"00"),#REF!,3,FALSE)</f>
        <v>#REF!</v>
      </c>
      <c r="R348" s="122" t="str">
        <f>+IF(ISERROR(VLOOKUP(K348,'Ecarts de marge'!D:D,1,FALSE)),"PB CODE ARTICLE","")</f>
        <v>PB CODE ARTICLE</v>
      </c>
    </row>
    <row r="349" spans="1:18" x14ac:dyDescent="0.2">
      <c r="A349" s="131" t="str">
        <f>+IF(I349&lt;='Ecarts de marge'!$G$1,"X","")</f>
        <v>X</v>
      </c>
      <c r="B349" s="122" t="str">
        <f t="shared" si="9"/>
        <v>A20092000170000</v>
      </c>
      <c r="C349" s="142" t="s">
        <v>739</v>
      </c>
      <c r="D349" s="142">
        <v>201800061</v>
      </c>
      <c r="E349" s="142" t="s">
        <v>724</v>
      </c>
      <c r="F349" s="142" t="s">
        <v>913</v>
      </c>
      <c r="G349" s="142" t="s">
        <v>723</v>
      </c>
      <c r="H349" s="142" t="s">
        <v>745</v>
      </c>
      <c r="I349" s="143">
        <v>43116</v>
      </c>
      <c r="J349" s="142" t="s">
        <v>1006</v>
      </c>
      <c r="K349" s="142" t="s">
        <v>60</v>
      </c>
      <c r="L349" s="142" t="s">
        <v>61</v>
      </c>
      <c r="M349" s="142">
        <v>1</v>
      </c>
      <c r="N349" s="142">
        <v>3792.21</v>
      </c>
      <c r="O349" s="142">
        <v>3792.21</v>
      </c>
      <c r="P349" s="132">
        <v>1582.58</v>
      </c>
      <c r="Q349" s="122" t="e">
        <f>+VLOOKUP(CONCATENATE(B349,"00"),#REF!,3,FALSE)</f>
        <v>#REF!</v>
      </c>
      <c r="R349" s="122" t="str">
        <f>+IF(ISERROR(VLOOKUP(K349,'Ecarts de marge'!D:D,1,FALSE)),"PB CODE ARTICLE","")</f>
        <v>PB CODE ARTICLE</v>
      </c>
    </row>
    <row r="350" spans="1:18" x14ac:dyDescent="0.2">
      <c r="A350" s="131" t="str">
        <f>+IF(I350&lt;='Ecarts de marge'!$G$1,"X","")</f>
        <v>X</v>
      </c>
      <c r="B350" s="122" t="str">
        <f t="shared" si="9"/>
        <v>A20082000167000</v>
      </c>
      <c r="C350" s="142" t="s">
        <v>739</v>
      </c>
      <c r="D350" s="142">
        <v>201800062</v>
      </c>
      <c r="E350" s="142" t="s">
        <v>749</v>
      </c>
      <c r="F350" s="142" t="s">
        <v>832</v>
      </c>
      <c r="G350" s="142" t="s">
        <v>723</v>
      </c>
      <c r="H350" s="142" t="s">
        <v>745</v>
      </c>
      <c r="I350" s="143">
        <v>43116</v>
      </c>
      <c r="J350" s="142" t="s">
        <v>1007</v>
      </c>
      <c r="K350" s="142" t="s">
        <v>57</v>
      </c>
      <c r="L350" s="142" t="s">
        <v>58</v>
      </c>
      <c r="M350" s="142">
        <v>1</v>
      </c>
      <c r="N350" s="142">
        <v>5397.38</v>
      </c>
      <c r="O350" s="142">
        <v>5397.38</v>
      </c>
      <c r="P350" s="132">
        <v>5720.56</v>
      </c>
      <c r="Q350" s="122" t="e">
        <f>+VLOOKUP(CONCATENATE(B350,"00"),#REF!,3,FALSE)</f>
        <v>#REF!</v>
      </c>
      <c r="R350" s="122" t="str">
        <f>+IF(ISERROR(VLOOKUP(K350,'Ecarts de marge'!D:D,1,FALSE)),"PB CODE ARTICLE","")</f>
        <v>PB CODE ARTICLE</v>
      </c>
    </row>
    <row r="351" spans="1:18" x14ac:dyDescent="0.2">
      <c r="A351" s="131" t="str">
        <f>+IF(I351&lt;='Ecarts de marge'!$G$1,"X","")</f>
        <v>X</v>
      </c>
      <c r="B351" s="122" t="str">
        <f t="shared" ref="B351:B353" si="10">+"A"&amp;E351&amp;F351&amp;G351</f>
        <v>A20062000083000</v>
      </c>
      <c r="C351" s="142" t="s">
        <v>739</v>
      </c>
      <c r="D351" s="142">
        <v>201800063</v>
      </c>
      <c r="E351" s="142" t="s">
        <v>797</v>
      </c>
      <c r="F351" s="142" t="s">
        <v>798</v>
      </c>
      <c r="G351" s="142" t="s">
        <v>723</v>
      </c>
      <c r="H351" s="142" t="s">
        <v>745</v>
      </c>
      <c r="I351" s="143">
        <v>43116</v>
      </c>
      <c r="J351" s="142" t="s">
        <v>1008</v>
      </c>
      <c r="K351" s="142" t="s">
        <v>57</v>
      </c>
      <c r="L351" s="142" t="s">
        <v>58</v>
      </c>
      <c r="M351" s="142">
        <v>1</v>
      </c>
      <c r="N351" s="142">
        <v>5720.56</v>
      </c>
      <c r="O351" s="142">
        <v>5720.56</v>
      </c>
      <c r="P351" s="132">
        <v>826.05</v>
      </c>
      <c r="Q351" s="122" t="e">
        <f>+VLOOKUP(CONCATENATE(B351,"00"),#REF!,3,FALSE)</f>
        <v>#REF!</v>
      </c>
      <c r="R351" s="122" t="str">
        <f>+IF(ISERROR(VLOOKUP(K351,'Ecarts de marge'!D:D,1,FALSE)),"PB CODE ARTICLE","")</f>
        <v>PB CODE ARTICLE</v>
      </c>
    </row>
    <row r="352" spans="1:18" x14ac:dyDescent="0.2">
      <c r="A352" s="131" t="str">
        <f>+IF(I352&lt;='Ecarts de marge'!$G$1,"X","")</f>
        <v>X</v>
      </c>
      <c r="B352" s="122" t="str">
        <f t="shared" si="10"/>
        <v>A20072000258000</v>
      </c>
      <c r="C352" s="142" t="s">
        <v>739</v>
      </c>
      <c r="D352" s="142">
        <v>201800064</v>
      </c>
      <c r="E352" s="142" t="s">
        <v>753</v>
      </c>
      <c r="F352" s="142" t="s">
        <v>755</v>
      </c>
      <c r="G352" s="142" t="s">
        <v>723</v>
      </c>
      <c r="H352" s="142" t="s">
        <v>745</v>
      </c>
      <c r="I352" s="143">
        <v>43116</v>
      </c>
      <c r="J352" s="142" t="s">
        <v>1009</v>
      </c>
      <c r="K352" s="142" t="s">
        <v>57</v>
      </c>
      <c r="L352" s="142" t="s">
        <v>58</v>
      </c>
      <c r="M352" s="142">
        <v>1</v>
      </c>
      <c r="N352" s="142">
        <v>826.05</v>
      </c>
      <c r="O352" s="142">
        <v>826.05</v>
      </c>
      <c r="P352" s="132">
        <v>3398.29</v>
      </c>
      <c r="Q352" s="122" t="e">
        <f>+VLOOKUP(CONCATENATE(B352,"00"),#REF!,3,FALSE)</f>
        <v>#REF!</v>
      </c>
      <c r="R352" s="122" t="str">
        <f>+IF(ISERROR(VLOOKUP(K352,'Ecarts de marge'!D:D,1,FALSE)),"PB CODE ARTICLE","")</f>
        <v>PB CODE ARTICLE</v>
      </c>
    </row>
    <row r="353" spans="1:18" x14ac:dyDescent="0.2">
      <c r="A353" s="131" t="str">
        <f>+IF(I353&lt;='Ecarts de marge'!$G$1,"X","")</f>
        <v>X</v>
      </c>
      <c r="B353" s="122" t="str">
        <f t="shared" si="10"/>
        <v>A20062000082000</v>
      </c>
      <c r="C353" s="142" t="s">
        <v>739</v>
      </c>
      <c r="D353" s="142">
        <v>201800065</v>
      </c>
      <c r="E353" s="142" t="s">
        <v>797</v>
      </c>
      <c r="F353" s="142" t="s">
        <v>916</v>
      </c>
      <c r="G353" s="142" t="s">
        <v>723</v>
      </c>
      <c r="H353" s="142" t="s">
        <v>745</v>
      </c>
      <c r="I353" s="143">
        <v>43116</v>
      </c>
      <c r="J353" s="142" t="s">
        <v>1010</v>
      </c>
      <c r="K353" s="142" t="s">
        <v>57</v>
      </c>
      <c r="L353" s="142" t="s">
        <v>58</v>
      </c>
      <c r="M353" s="142">
        <v>1</v>
      </c>
      <c r="N353" s="142">
        <v>3398.29</v>
      </c>
      <c r="O353" s="142">
        <v>3398.29</v>
      </c>
      <c r="P353" s="132">
        <v>753.65</v>
      </c>
      <c r="Q353" s="122" t="e">
        <f>+VLOOKUP(CONCATENATE(B353,"00"),#REF!,3,FALSE)</f>
        <v>#REF!</v>
      </c>
      <c r="R353" s="122" t="str">
        <f>+IF(ISERROR(VLOOKUP(K353,'Ecarts de marge'!D:D,1,FALSE)),"PB CODE ARTICLE","")</f>
        <v>PB CODE ARTICLE</v>
      </c>
    </row>
    <row r="354" spans="1:18" x14ac:dyDescent="0.2">
      <c r="A354" s="131" t="str">
        <f>+IF(I354&lt;='Ecarts de marge'!$G$1,"X","")</f>
        <v>X</v>
      </c>
      <c r="B354" s="122" t="str">
        <f t="shared" ref="B354:B417" si="11">+"A"&amp;E354&amp;F354&amp;G354</f>
        <v>A20072000117000</v>
      </c>
      <c r="C354" s="142" t="s">
        <v>739</v>
      </c>
      <c r="D354" s="142">
        <v>201800066</v>
      </c>
      <c r="E354" s="142" t="s">
        <v>753</v>
      </c>
      <c r="F354" s="142" t="s">
        <v>754</v>
      </c>
      <c r="G354" s="142" t="s">
        <v>723</v>
      </c>
      <c r="H354" s="142" t="s">
        <v>745</v>
      </c>
      <c r="I354" s="143">
        <v>43116</v>
      </c>
      <c r="J354" s="142" t="s">
        <v>1011</v>
      </c>
      <c r="K354" s="142" t="s">
        <v>57</v>
      </c>
      <c r="L354" s="142" t="s">
        <v>58</v>
      </c>
      <c r="M354" s="142">
        <v>1</v>
      </c>
      <c r="N354" s="142">
        <v>753.65</v>
      </c>
      <c r="O354" s="142">
        <v>753.65</v>
      </c>
      <c r="P354" s="132">
        <v>5526.89</v>
      </c>
      <c r="Q354" s="122" t="e">
        <f>+VLOOKUP(CONCATENATE(B354,"00"),#REF!,3,FALSE)</f>
        <v>#REF!</v>
      </c>
      <c r="R354" s="122" t="str">
        <f>+IF(ISERROR(VLOOKUP(K354,'Ecarts de marge'!D:D,1,FALSE)),"PB CODE ARTICLE","")</f>
        <v>PB CODE ARTICLE</v>
      </c>
    </row>
    <row r="355" spans="1:18" x14ac:dyDescent="0.2">
      <c r="A355" s="131" t="str">
        <f>+IF(I355&lt;='Ecarts de marge'!$G$1,"X","")</f>
        <v>X</v>
      </c>
      <c r="B355" s="122" t="str">
        <f t="shared" si="11"/>
        <v>A20092000188000</v>
      </c>
      <c r="C355" s="142" t="s">
        <v>739</v>
      </c>
      <c r="D355" s="142">
        <v>201800067</v>
      </c>
      <c r="E355" s="142" t="s">
        <v>724</v>
      </c>
      <c r="F355" s="142" t="s">
        <v>840</v>
      </c>
      <c r="G355" s="142" t="s">
        <v>723</v>
      </c>
      <c r="H355" s="142" t="s">
        <v>745</v>
      </c>
      <c r="I355" s="143">
        <v>43116</v>
      </c>
      <c r="J355" s="142" t="s">
        <v>1012</v>
      </c>
      <c r="K355" s="142" t="s">
        <v>57</v>
      </c>
      <c r="L355" s="142" t="s">
        <v>58</v>
      </c>
      <c r="M355" s="142">
        <v>1</v>
      </c>
      <c r="N355" s="142">
        <v>5526.89</v>
      </c>
      <c r="O355" s="142">
        <v>5526.89</v>
      </c>
      <c r="P355" s="132">
        <v>10018.4</v>
      </c>
      <c r="Q355" s="122" t="e">
        <f>+VLOOKUP(CONCATENATE(B355,"00"),#REF!,3,FALSE)</f>
        <v>#REF!</v>
      </c>
      <c r="R355" s="122" t="str">
        <f>+IF(ISERROR(VLOOKUP(K355,'Ecarts de marge'!D:D,1,FALSE)),"PB CODE ARTICLE","")</f>
        <v>PB CODE ARTICLE</v>
      </c>
    </row>
    <row r="356" spans="1:18" x14ac:dyDescent="0.2">
      <c r="A356" s="131" t="str">
        <f>+IF(I356&lt;='Ecarts de marge'!$G$1,"X","")</f>
        <v>X</v>
      </c>
      <c r="B356" s="122" t="str">
        <f t="shared" si="11"/>
        <v>A20092000140000</v>
      </c>
      <c r="C356" s="142" t="s">
        <v>739</v>
      </c>
      <c r="D356" s="142">
        <v>201800068</v>
      </c>
      <c r="E356" s="142" t="s">
        <v>724</v>
      </c>
      <c r="F356" s="142" t="s">
        <v>780</v>
      </c>
      <c r="G356" s="142" t="s">
        <v>723</v>
      </c>
      <c r="H356" s="142" t="s">
        <v>745</v>
      </c>
      <c r="I356" s="143">
        <v>43116</v>
      </c>
      <c r="J356" s="142" t="s">
        <v>1013</v>
      </c>
      <c r="K356" s="142" t="s">
        <v>57</v>
      </c>
      <c r="L356" s="142" t="s">
        <v>58</v>
      </c>
      <c r="M356" s="142">
        <v>1</v>
      </c>
      <c r="N356" s="142">
        <v>10018.4</v>
      </c>
      <c r="O356" s="142">
        <v>10018.4</v>
      </c>
      <c r="P356" s="132">
        <v>1425.44</v>
      </c>
      <c r="Q356" s="122" t="e">
        <f>+VLOOKUP(CONCATENATE(B356,"00"),#REF!,3,FALSE)</f>
        <v>#REF!</v>
      </c>
      <c r="R356" s="122" t="str">
        <f>+IF(ISERROR(VLOOKUP(K356,'Ecarts de marge'!D:D,1,FALSE)),"PB CODE ARTICLE","")</f>
        <v>PB CODE ARTICLE</v>
      </c>
    </row>
    <row r="357" spans="1:18" x14ac:dyDescent="0.2">
      <c r="A357" s="131" t="str">
        <f>+IF(I357&lt;='Ecarts de marge'!$G$1,"X","")</f>
        <v>X</v>
      </c>
      <c r="B357" s="122" t="str">
        <f t="shared" si="11"/>
        <v>A20092000156000</v>
      </c>
      <c r="C357" s="142" t="s">
        <v>739</v>
      </c>
      <c r="D357" s="142">
        <v>201800069</v>
      </c>
      <c r="E357" s="142" t="s">
        <v>724</v>
      </c>
      <c r="F357" s="142" t="s">
        <v>784</v>
      </c>
      <c r="G357" s="142" t="s">
        <v>723</v>
      </c>
      <c r="H357" s="142" t="s">
        <v>745</v>
      </c>
      <c r="I357" s="143">
        <v>43116</v>
      </c>
      <c r="J357" s="142" t="s">
        <v>1013</v>
      </c>
      <c r="K357" s="142" t="s">
        <v>57</v>
      </c>
      <c r="L357" s="142" t="s">
        <v>58</v>
      </c>
      <c r="M357" s="142">
        <v>1</v>
      </c>
      <c r="N357" s="142">
        <v>1425.44</v>
      </c>
      <c r="O357" s="142">
        <v>1425.44</v>
      </c>
      <c r="P357" s="132">
        <v>2569.6</v>
      </c>
      <c r="Q357" s="122" t="e">
        <f>+VLOOKUP(CONCATENATE(B357,"00"),#REF!,3,FALSE)</f>
        <v>#REF!</v>
      </c>
      <c r="R357" s="122" t="str">
        <f>+IF(ISERROR(VLOOKUP(K357,'Ecarts de marge'!D:D,1,FALSE)),"PB CODE ARTICLE","")</f>
        <v>PB CODE ARTICLE</v>
      </c>
    </row>
    <row r="358" spans="1:18" x14ac:dyDescent="0.2">
      <c r="A358" s="131" t="str">
        <f>+IF(I358&lt;='Ecarts de marge'!$G$1,"X","")</f>
        <v>X</v>
      </c>
      <c r="B358" s="122" t="str">
        <f t="shared" si="11"/>
        <v>A20092000193000</v>
      </c>
      <c r="C358" s="142" t="s">
        <v>739</v>
      </c>
      <c r="D358" s="142">
        <v>201800070</v>
      </c>
      <c r="E358" s="142" t="s">
        <v>724</v>
      </c>
      <c r="F358" s="142" t="s">
        <v>785</v>
      </c>
      <c r="G358" s="142" t="s">
        <v>723</v>
      </c>
      <c r="H358" s="142" t="s">
        <v>745</v>
      </c>
      <c r="I358" s="143">
        <v>43116</v>
      </c>
      <c r="J358" s="142" t="s">
        <v>1014</v>
      </c>
      <c r="K358" s="142" t="s">
        <v>57</v>
      </c>
      <c r="L358" s="142" t="s">
        <v>58</v>
      </c>
      <c r="M358" s="142">
        <v>1</v>
      </c>
      <c r="N358" s="142">
        <v>2569.6</v>
      </c>
      <c r="O358" s="142">
        <v>2569.6</v>
      </c>
      <c r="P358" s="132">
        <v>4272.1899999999996</v>
      </c>
      <c r="Q358" s="122" t="e">
        <f>+VLOOKUP(CONCATENATE(B358,"00"),#REF!,3,FALSE)</f>
        <v>#REF!</v>
      </c>
      <c r="R358" s="122" t="str">
        <f>+IF(ISERROR(VLOOKUP(K358,'Ecarts de marge'!D:D,1,FALSE)),"PB CODE ARTICLE","")</f>
        <v>PB CODE ARTICLE</v>
      </c>
    </row>
    <row r="359" spans="1:18" x14ac:dyDescent="0.2">
      <c r="A359" s="131" t="str">
        <f>+IF(I359&lt;='Ecarts de marge'!$G$1,"X","")</f>
        <v>X</v>
      </c>
      <c r="B359" s="122" t="str">
        <f t="shared" si="11"/>
        <v>A20092000193000</v>
      </c>
      <c r="C359" s="142" t="s">
        <v>739</v>
      </c>
      <c r="D359" s="142">
        <v>201800070</v>
      </c>
      <c r="E359" s="142" t="s">
        <v>724</v>
      </c>
      <c r="F359" s="142" t="s">
        <v>785</v>
      </c>
      <c r="G359" s="142" t="s">
        <v>723</v>
      </c>
      <c r="H359" s="142" t="s">
        <v>745</v>
      </c>
      <c r="I359" s="143">
        <v>43116</v>
      </c>
      <c r="J359" s="142" t="s">
        <v>1014</v>
      </c>
      <c r="K359" s="142" t="s">
        <v>60</v>
      </c>
      <c r="L359" s="142" t="s">
        <v>61</v>
      </c>
      <c r="M359" s="142">
        <v>1</v>
      </c>
      <c r="N359" s="142">
        <v>1582.58</v>
      </c>
      <c r="O359" s="142">
        <v>1582.58</v>
      </c>
      <c r="P359" s="132">
        <v>1185.8499999999999</v>
      </c>
      <c r="Q359" s="122" t="e">
        <f>+VLOOKUP(CONCATENATE(B359,"00"),#REF!,3,FALSE)</f>
        <v>#REF!</v>
      </c>
      <c r="R359" s="122" t="str">
        <f>+IF(ISERROR(VLOOKUP(K359,'Ecarts de marge'!D:D,1,FALSE)),"PB CODE ARTICLE","")</f>
        <v>PB CODE ARTICLE</v>
      </c>
    </row>
    <row r="360" spans="1:18" x14ac:dyDescent="0.2">
      <c r="A360" s="131" t="str">
        <f>+IF(I360&lt;='Ecarts de marge'!$G$1,"X","")</f>
        <v>X</v>
      </c>
      <c r="B360" s="122" t="str">
        <f t="shared" si="11"/>
        <v>A20092000155000</v>
      </c>
      <c r="C360" s="142" t="s">
        <v>739</v>
      </c>
      <c r="D360" s="142">
        <v>201800071</v>
      </c>
      <c r="E360" s="142" t="s">
        <v>724</v>
      </c>
      <c r="F360" s="142" t="s">
        <v>782</v>
      </c>
      <c r="G360" s="142" t="s">
        <v>723</v>
      </c>
      <c r="H360" s="142" t="s">
        <v>745</v>
      </c>
      <c r="I360" s="143">
        <v>43116</v>
      </c>
      <c r="J360" s="142" t="s">
        <v>1013</v>
      </c>
      <c r="K360" s="142" t="s">
        <v>57</v>
      </c>
      <c r="L360" s="142" t="s">
        <v>58</v>
      </c>
      <c r="M360" s="142">
        <v>1</v>
      </c>
      <c r="N360" s="142">
        <v>4272.1899999999996</v>
      </c>
      <c r="O360" s="142">
        <v>4272.1899999999996</v>
      </c>
      <c r="P360" s="132">
        <v>3292.07</v>
      </c>
      <c r="Q360" s="122" t="e">
        <f>+VLOOKUP(CONCATENATE(B360,"00"),#REF!,3,FALSE)</f>
        <v>#REF!</v>
      </c>
      <c r="R360" s="122" t="str">
        <f>+IF(ISERROR(VLOOKUP(K360,'Ecarts de marge'!D:D,1,FALSE)),"PB CODE ARTICLE","")</f>
        <v>PB CODE ARTICLE</v>
      </c>
    </row>
    <row r="361" spans="1:18" x14ac:dyDescent="0.2">
      <c r="A361" s="131" t="str">
        <f>+IF(I361&lt;='Ecarts de marge'!$G$1,"X","")</f>
        <v>X</v>
      </c>
      <c r="B361" s="122" t="str">
        <f t="shared" si="11"/>
        <v>A20092000162000</v>
      </c>
      <c r="C361" s="142" t="s">
        <v>739</v>
      </c>
      <c r="D361" s="142">
        <v>201800072</v>
      </c>
      <c r="E361" s="142" t="s">
        <v>724</v>
      </c>
      <c r="F361" s="142" t="s">
        <v>783</v>
      </c>
      <c r="G361" s="142" t="s">
        <v>723</v>
      </c>
      <c r="H361" s="142" t="s">
        <v>745</v>
      </c>
      <c r="I361" s="143">
        <v>43116</v>
      </c>
      <c r="J361" s="142" t="s">
        <v>1013</v>
      </c>
      <c r="K361" s="142" t="s">
        <v>57</v>
      </c>
      <c r="L361" s="142" t="s">
        <v>58</v>
      </c>
      <c r="M361" s="142">
        <v>1</v>
      </c>
      <c r="N361" s="142">
        <v>3292.07</v>
      </c>
      <c r="O361" s="142">
        <v>3292.07</v>
      </c>
      <c r="P361" s="132">
        <v>1976.35</v>
      </c>
      <c r="Q361" s="122" t="e">
        <f>+VLOOKUP(CONCATENATE(B361,"00"),#REF!,3,FALSE)</f>
        <v>#REF!</v>
      </c>
      <c r="R361" s="122" t="str">
        <f>+IF(ISERROR(VLOOKUP(K361,'Ecarts de marge'!D:D,1,FALSE)),"PB CODE ARTICLE","")</f>
        <v>PB CODE ARTICLE</v>
      </c>
    </row>
    <row r="362" spans="1:18" x14ac:dyDescent="0.2">
      <c r="A362" s="131" t="str">
        <f>+IF(I362&lt;='Ecarts de marge'!$G$1,"X","")</f>
        <v>X</v>
      </c>
      <c r="B362" s="122" t="str">
        <f t="shared" si="11"/>
        <v>A20092000162000</v>
      </c>
      <c r="C362" s="142" t="s">
        <v>739</v>
      </c>
      <c r="D362" s="142">
        <v>201800072</v>
      </c>
      <c r="E362" s="142" t="s">
        <v>724</v>
      </c>
      <c r="F362" s="142" t="s">
        <v>783</v>
      </c>
      <c r="G362" s="142" t="s">
        <v>723</v>
      </c>
      <c r="H362" s="142" t="s">
        <v>745</v>
      </c>
      <c r="I362" s="143">
        <v>43116</v>
      </c>
      <c r="J362" s="142" t="s">
        <v>1013</v>
      </c>
      <c r="K362" s="142" t="s">
        <v>60</v>
      </c>
      <c r="L362" s="142" t="s">
        <v>61</v>
      </c>
      <c r="M362" s="142">
        <v>1</v>
      </c>
      <c r="N362" s="142">
        <v>1185.8499999999999</v>
      </c>
      <c r="O362" s="142">
        <v>1185.8499999999999</v>
      </c>
      <c r="P362" s="132">
        <v>1442.75</v>
      </c>
      <c r="Q362" s="122" t="e">
        <f>+VLOOKUP(CONCATENATE(B362,"00"),#REF!,3,FALSE)</f>
        <v>#REF!</v>
      </c>
      <c r="R362" s="122" t="str">
        <f>+IF(ISERROR(VLOOKUP(K362,'Ecarts de marge'!D:D,1,FALSE)),"PB CODE ARTICLE","")</f>
        <v>PB CODE ARTICLE</v>
      </c>
    </row>
    <row r="363" spans="1:18" x14ac:dyDescent="0.2">
      <c r="A363" s="131" t="str">
        <f>+IF(I363&lt;='Ecarts de marge'!$G$1,"X","")</f>
        <v>X</v>
      </c>
      <c r="B363" s="122" t="str">
        <f t="shared" si="11"/>
        <v>A20092000286000</v>
      </c>
      <c r="C363" s="142" t="s">
        <v>739</v>
      </c>
      <c r="D363" s="142">
        <v>201800073</v>
      </c>
      <c r="E363" s="142" t="s">
        <v>724</v>
      </c>
      <c r="F363" s="142" t="s">
        <v>899</v>
      </c>
      <c r="G363" s="142" t="s">
        <v>723</v>
      </c>
      <c r="H363" s="142" t="s">
        <v>745</v>
      </c>
      <c r="I363" s="143">
        <v>43116</v>
      </c>
      <c r="J363" s="142" t="s">
        <v>1013</v>
      </c>
      <c r="K363" s="142" t="s">
        <v>57</v>
      </c>
      <c r="L363" s="142" t="s">
        <v>58</v>
      </c>
      <c r="M363" s="142">
        <v>1</v>
      </c>
      <c r="N363" s="142">
        <v>1976.35</v>
      </c>
      <c r="O363" s="142">
        <v>1976.35</v>
      </c>
      <c r="P363" s="132">
        <v>2676.36</v>
      </c>
      <c r="Q363" s="122" t="e">
        <f>+VLOOKUP(CONCATENATE(B363,"00"),#REF!,3,FALSE)</f>
        <v>#REF!</v>
      </c>
      <c r="R363" s="122" t="str">
        <f>+IF(ISERROR(VLOOKUP(K363,'Ecarts de marge'!D:D,1,FALSE)),"PB CODE ARTICLE","")</f>
        <v>PB CODE ARTICLE</v>
      </c>
    </row>
    <row r="364" spans="1:18" x14ac:dyDescent="0.2">
      <c r="A364" s="131" t="str">
        <f>+IF(I364&lt;='Ecarts de marge'!$G$1,"X","")</f>
        <v>X</v>
      </c>
      <c r="B364" s="122" t="str">
        <f t="shared" si="11"/>
        <v>A20050042071000</v>
      </c>
      <c r="C364" s="142" t="s">
        <v>739</v>
      </c>
      <c r="D364" s="142">
        <v>201800074</v>
      </c>
      <c r="E364" s="142" t="s">
        <v>820</v>
      </c>
      <c r="F364" s="142" t="s">
        <v>854</v>
      </c>
      <c r="G364" s="142" t="s">
        <v>723</v>
      </c>
      <c r="H364" s="142" t="s">
        <v>745</v>
      </c>
      <c r="I364" s="143">
        <v>43116</v>
      </c>
      <c r="J364" s="142" t="s">
        <v>451</v>
      </c>
      <c r="K364" s="142" t="s">
        <v>33</v>
      </c>
      <c r="L364" s="142" t="s">
        <v>34</v>
      </c>
      <c r="M364" s="142">
        <v>1</v>
      </c>
      <c r="N364" s="142">
        <v>160</v>
      </c>
      <c r="O364" s="142">
        <v>160</v>
      </c>
      <c r="P364" s="132">
        <v>80</v>
      </c>
      <c r="Q364" s="122" t="e">
        <f>+VLOOKUP(CONCATENATE(B364,"00"),#REF!,3,FALSE)</f>
        <v>#REF!</v>
      </c>
      <c r="R364" s="122" t="str">
        <f>+IF(ISERROR(VLOOKUP(K364,'Ecarts de marge'!D:D,1,FALSE)),"PB CODE ARTICLE","")</f>
        <v/>
      </c>
    </row>
    <row r="365" spans="1:18" x14ac:dyDescent="0.2">
      <c r="A365" s="131" t="str">
        <f>+IF(I365&lt;='Ecarts de marge'!$G$1,"X","")</f>
        <v>X</v>
      </c>
      <c r="B365" s="122" t="str">
        <f t="shared" si="11"/>
        <v>A20050042069000</v>
      </c>
      <c r="C365" s="142" t="s">
        <v>739</v>
      </c>
      <c r="D365" s="142">
        <v>201800075</v>
      </c>
      <c r="E365" s="142" t="s">
        <v>820</v>
      </c>
      <c r="F365" s="142" t="s">
        <v>1015</v>
      </c>
      <c r="G365" s="142" t="s">
        <v>723</v>
      </c>
      <c r="H365" s="142" t="s">
        <v>745</v>
      </c>
      <c r="I365" s="143">
        <v>43116</v>
      </c>
      <c r="J365" s="142" t="s">
        <v>451</v>
      </c>
      <c r="K365" s="142" t="s">
        <v>57</v>
      </c>
      <c r="L365" s="142" t="s">
        <v>58</v>
      </c>
      <c r="M365" s="142">
        <v>1</v>
      </c>
      <c r="N365" s="142">
        <v>2676.36</v>
      </c>
      <c r="O365" s="142">
        <v>2676.36</v>
      </c>
      <c r="P365" s="132">
        <v>80</v>
      </c>
      <c r="Q365" s="122" t="e">
        <f>+VLOOKUP(CONCATENATE(B365,"00"),#REF!,3,FALSE)</f>
        <v>#REF!</v>
      </c>
      <c r="R365" s="122" t="str">
        <f>+IF(ISERROR(VLOOKUP(K365,'Ecarts de marge'!D:D,1,FALSE)),"PB CODE ARTICLE","")</f>
        <v>PB CODE ARTICLE</v>
      </c>
    </row>
    <row r="366" spans="1:18" x14ac:dyDescent="0.2">
      <c r="A366" s="131" t="str">
        <f>+IF(I366&lt;='Ecarts de marge'!$G$1,"X","")</f>
        <v>X</v>
      </c>
      <c r="B366" s="122" t="str">
        <f t="shared" si="11"/>
        <v>A20072000046000</v>
      </c>
      <c r="C366" s="142" t="s">
        <v>739</v>
      </c>
      <c r="D366" s="142">
        <v>201800076</v>
      </c>
      <c r="E366" s="142" t="s">
        <v>753</v>
      </c>
      <c r="F366" s="142" t="s">
        <v>728</v>
      </c>
      <c r="G366" s="142" t="s">
        <v>723</v>
      </c>
      <c r="H366" s="142" t="s">
        <v>745</v>
      </c>
      <c r="I366" s="143">
        <v>43116</v>
      </c>
      <c r="J366" s="142" t="s">
        <v>451</v>
      </c>
      <c r="K366" s="142" t="s">
        <v>33</v>
      </c>
      <c r="L366" s="142" t="s">
        <v>34</v>
      </c>
      <c r="M366" s="142">
        <v>1</v>
      </c>
      <c r="N366" s="142">
        <v>160</v>
      </c>
      <c r="O366" s="142">
        <v>160</v>
      </c>
      <c r="P366" s="132">
        <v>80</v>
      </c>
      <c r="Q366" s="122" t="e">
        <f>+VLOOKUP(CONCATENATE(B366,"00"),#REF!,3,FALSE)</f>
        <v>#REF!</v>
      </c>
      <c r="R366" s="122" t="str">
        <f>+IF(ISERROR(VLOOKUP(K366,'Ecarts de marge'!D:D,1,FALSE)),"PB CODE ARTICLE","")</f>
        <v/>
      </c>
    </row>
    <row r="367" spans="1:18" x14ac:dyDescent="0.2">
      <c r="A367" s="131" t="str">
        <f>+IF(I367&lt;='Ecarts de marge'!$G$1,"X","")</f>
        <v>X</v>
      </c>
      <c r="B367" s="122" t="str">
        <f t="shared" si="11"/>
        <v>A20062000008000</v>
      </c>
      <c r="C367" s="142" t="s">
        <v>739</v>
      </c>
      <c r="D367" s="142">
        <v>201800077</v>
      </c>
      <c r="E367" s="142" t="s">
        <v>797</v>
      </c>
      <c r="F367" s="142" t="s">
        <v>1016</v>
      </c>
      <c r="G367" s="142" t="s">
        <v>723</v>
      </c>
      <c r="H367" s="142" t="s">
        <v>745</v>
      </c>
      <c r="I367" s="143">
        <v>43116</v>
      </c>
      <c r="J367" s="142" t="s">
        <v>451</v>
      </c>
      <c r="K367" s="142" t="s">
        <v>33</v>
      </c>
      <c r="L367" s="142" t="s">
        <v>34</v>
      </c>
      <c r="M367" s="142">
        <v>1</v>
      </c>
      <c r="N367" s="142">
        <v>160</v>
      </c>
      <c r="O367" s="142">
        <v>160</v>
      </c>
      <c r="P367" s="132">
        <v>80</v>
      </c>
      <c r="Q367" s="122" t="e">
        <f>+VLOOKUP(CONCATENATE(B367,"00"),#REF!,3,FALSE)</f>
        <v>#REF!</v>
      </c>
      <c r="R367" s="122" t="str">
        <f>+IF(ISERROR(VLOOKUP(K367,'Ecarts de marge'!D:D,1,FALSE)),"PB CODE ARTICLE","")</f>
        <v/>
      </c>
    </row>
    <row r="368" spans="1:18" x14ac:dyDescent="0.2">
      <c r="A368" s="131" t="str">
        <f>+IF(I368&lt;='Ecarts de marge'!$G$1,"X","")</f>
        <v>X</v>
      </c>
      <c r="B368" s="122" t="str">
        <f t="shared" si="11"/>
        <v>A20062000009000</v>
      </c>
      <c r="C368" s="142" t="s">
        <v>739</v>
      </c>
      <c r="D368" s="142">
        <v>201800078</v>
      </c>
      <c r="E368" s="142" t="s">
        <v>797</v>
      </c>
      <c r="F368" s="142" t="s">
        <v>1017</v>
      </c>
      <c r="G368" s="142" t="s">
        <v>723</v>
      </c>
      <c r="H368" s="142" t="s">
        <v>745</v>
      </c>
      <c r="I368" s="143">
        <v>43116</v>
      </c>
      <c r="J368" s="142" t="s">
        <v>451</v>
      </c>
      <c r="K368" s="142" t="s">
        <v>33</v>
      </c>
      <c r="L368" s="142" t="s">
        <v>34</v>
      </c>
      <c r="M368" s="142">
        <v>1</v>
      </c>
      <c r="N368" s="142">
        <v>160</v>
      </c>
      <c r="O368" s="142">
        <v>160</v>
      </c>
      <c r="P368" s="132">
        <v>80</v>
      </c>
      <c r="Q368" s="122" t="e">
        <f>+VLOOKUP(CONCATENATE(B368,"00"),#REF!,3,FALSE)</f>
        <v>#REF!</v>
      </c>
      <c r="R368" s="122" t="str">
        <f>+IF(ISERROR(VLOOKUP(K368,'Ecarts de marge'!D:D,1,FALSE)),"PB CODE ARTICLE","")</f>
        <v/>
      </c>
    </row>
    <row r="369" spans="1:18" x14ac:dyDescent="0.2">
      <c r="A369" s="131" t="str">
        <f>+IF(I369&lt;='Ecarts de marge'!$G$1,"X","")</f>
        <v>X</v>
      </c>
      <c r="B369" s="122" t="str">
        <f t="shared" si="11"/>
        <v>A20050042066000</v>
      </c>
      <c r="C369" s="142" t="s">
        <v>739</v>
      </c>
      <c r="D369" s="142">
        <v>201800079</v>
      </c>
      <c r="E369" s="142" t="s">
        <v>820</v>
      </c>
      <c r="F369" s="142" t="s">
        <v>869</v>
      </c>
      <c r="G369" s="142" t="s">
        <v>723</v>
      </c>
      <c r="H369" s="142" t="s">
        <v>745</v>
      </c>
      <c r="I369" s="143">
        <v>43116</v>
      </c>
      <c r="J369" s="142" t="s">
        <v>451</v>
      </c>
      <c r="K369" s="142" t="s">
        <v>33</v>
      </c>
      <c r="L369" s="142" t="s">
        <v>34</v>
      </c>
      <c r="M369" s="142">
        <v>1</v>
      </c>
      <c r="N369" s="142">
        <v>160</v>
      </c>
      <c r="O369" s="142">
        <v>160</v>
      </c>
      <c r="P369" s="132">
        <v>80</v>
      </c>
      <c r="Q369" s="122" t="e">
        <f>+VLOOKUP(CONCATENATE(B369,"00"),#REF!,3,FALSE)</f>
        <v>#REF!</v>
      </c>
      <c r="R369" s="122" t="str">
        <f>+IF(ISERROR(VLOOKUP(K369,'Ecarts de marge'!D:D,1,FALSE)),"PB CODE ARTICLE","")</f>
        <v/>
      </c>
    </row>
    <row r="370" spans="1:18" x14ac:dyDescent="0.2">
      <c r="A370" s="131" t="str">
        <f>+IF(I370&lt;='Ecarts de marge'!$G$1,"X","")</f>
        <v>X</v>
      </c>
      <c r="B370" s="122" t="str">
        <f t="shared" si="11"/>
        <v>A20072000078000</v>
      </c>
      <c r="C370" s="142" t="s">
        <v>739</v>
      </c>
      <c r="D370" s="142">
        <v>201800080</v>
      </c>
      <c r="E370" s="142" t="s">
        <v>753</v>
      </c>
      <c r="F370" s="142" t="s">
        <v>894</v>
      </c>
      <c r="G370" s="142" t="s">
        <v>723</v>
      </c>
      <c r="H370" s="142" t="s">
        <v>745</v>
      </c>
      <c r="I370" s="143">
        <v>43116</v>
      </c>
      <c r="J370" s="142" t="s">
        <v>451</v>
      </c>
      <c r="K370" s="142" t="s">
        <v>33</v>
      </c>
      <c r="L370" s="142" t="s">
        <v>34</v>
      </c>
      <c r="M370" s="142">
        <v>1</v>
      </c>
      <c r="N370" s="142">
        <v>160</v>
      </c>
      <c r="O370" s="142">
        <v>160</v>
      </c>
      <c r="P370" s="132">
        <v>80</v>
      </c>
      <c r="Q370" s="122" t="e">
        <f>+VLOOKUP(CONCATENATE(B370,"00"),#REF!,3,FALSE)</f>
        <v>#REF!</v>
      </c>
      <c r="R370" s="122" t="str">
        <f>+IF(ISERROR(VLOOKUP(K370,'Ecarts de marge'!D:D,1,FALSE)),"PB CODE ARTICLE","")</f>
        <v/>
      </c>
    </row>
    <row r="371" spans="1:18" x14ac:dyDescent="0.2">
      <c r="A371" s="131" t="str">
        <f>+IF(I371&lt;='Ecarts de marge'!$G$1,"X","")</f>
        <v>X</v>
      </c>
      <c r="B371" s="122" t="str">
        <f t="shared" si="11"/>
        <v>A20082000044000</v>
      </c>
      <c r="C371" s="142" t="s">
        <v>739</v>
      </c>
      <c r="D371" s="142">
        <v>201800081</v>
      </c>
      <c r="E371" s="142" t="s">
        <v>749</v>
      </c>
      <c r="F371" s="142" t="s">
        <v>921</v>
      </c>
      <c r="G371" s="142" t="s">
        <v>723</v>
      </c>
      <c r="H371" s="142" t="s">
        <v>745</v>
      </c>
      <c r="I371" s="143">
        <v>43117</v>
      </c>
      <c r="J371" s="142" t="s">
        <v>451</v>
      </c>
      <c r="K371" s="142" t="s">
        <v>33</v>
      </c>
      <c r="L371" s="142" t="s">
        <v>34</v>
      </c>
      <c r="M371" s="142">
        <v>1</v>
      </c>
      <c r="N371" s="142">
        <v>160</v>
      </c>
      <c r="O371" s="142">
        <v>160</v>
      </c>
      <c r="P371" s="132">
        <v>80</v>
      </c>
      <c r="Q371" s="122" t="e">
        <f>+VLOOKUP(CONCATENATE(B371,"00"),#REF!,3,FALSE)</f>
        <v>#REF!</v>
      </c>
      <c r="R371" s="122" t="str">
        <f>+IF(ISERROR(VLOOKUP(K371,'Ecarts de marge'!D:D,1,FALSE)),"PB CODE ARTICLE","")</f>
        <v/>
      </c>
    </row>
    <row r="372" spans="1:18" x14ac:dyDescent="0.2">
      <c r="A372" s="131" t="str">
        <f>+IF(I372&lt;='Ecarts de marge'!$G$1,"X","")</f>
        <v>X</v>
      </c>
      <c r="B372" s="122" t="str">
        <f t="shared" si="11"/>
        <v>A20092000135000</v>
      </c>
      <c r="C372" s="142" t="s">
        <v>739</v>
      </c>
      <c r="D372" s="142">
        <v>201800082</v>
      </c>
      <c r="E372" s="142" t="s">
        <v>724</v>
      </c>
      <c r="F372" s="142" t="s">
        <v>915</v>
      </c>
      <c r="G372" s="142" t="s">
        <v>723</v>
      </c>
      <c r="H372" s="142" t="s">
        <v>745</v>
      </c>
      <c r="I372" s="143">
        <v>43117</v>
      </c>
      <c r="J372" s="142" t="s">
        <v>451</v>
      </c>
      <c r="K372" s="142" t="s">
        <v>33</v>
      </c>
      <c r="L372" s="142" t="s">
        <v>34</v>
      </c>
      <c r="M372" s="142">
        <v>1</v>
      </c>
      <c r="N372" s="142">
        <v>160</v>
      </c>
      <c r="O372" s="142">
        <v>160</v>
      </c>
      <c r="P372" s="132">
        <v>80</v>
      </c>
      <c r="Q372" s="122" t="e">
        <f>+VLOOKUP(CONCATENATE(B372,"00"),#REF!,3,FALSE)</f>
        <v>#REF!</v>
      </c>
      <c r="R372" s="122" t="str">
        <f>+IF(ISERROR(VLOOKUP(K372,'Ecarts de marge'!D:D,1,FALSE)),"PB CODE ARTICLE","")</f>
        <v/>
      </c>
    </row>
    <row r="373" spans="1:18" x14ac:dyDescent="0.2">
      <c r="A373" s="131" t="str">
        <f>+IF(I373&lt;='Ecarts de marge'!$G$1,"X","")</f>
        <v>X</v>
      </c>
      <c r="B373" s="122" t="str">
        <f t="shared" si="11"/>
        <v>A20042000084000</v>
      </c>
      <c r="C373" s="142" t="s">
        <v>739</v>
      </c>
      <c r="D373" s="142">
        <v>201800083</v>
      </c>
      <c r="E373" s="142" t="s">
        <v>763</v>
      </c>
      <c r="F373" s="142" t="s">
        <v>895</v>
      </c>
      <c r="G373" s="142" t="s">
        <v>723</v>
      </c>
      <c r="H373" s="142" t="s">
        <v>745</v>
      </c>
      <c r="I373" s="143">
        <v>43117</v>
      </c>
      <c r="J373" s="142" t="s">
        <v>451</v>
      </c>
      <c r="K373" s="142" t="s">
        <v>33</v>
      </c>
      <c r="L373" s="142" t="s">
        <v>34</v>
      </c>
      <c r="M373" s="142">
        <v>1</v>
      </c>
      <c r="N373" s="142">
        <v>160</v>
      </c>
      <c r="O373" s="142">
        <v>160</v>
      </c>
      <c r="P373" s="132">
        <v>80</v>
      </c>
      <c r="Q373" s="122" t="e">
        <f>+VLOOKUP(CONCATENATE(B373,"00"),#REF!,3,FALSE)</f>
        <v>#REF!</v>
      </c>
      <c r="R373" s="122" t="str">
        <f>+IF(ISERROR(VLOOKUP(K373,'Ecarts de marge'!D:D,1,FALSE)),"PB CODE ARTICLE","")</f>
        <v/>
      </c>
    </row>
    <row r="374" spans="1:18" x14ac:dyDescent="0.2">
      <c r="A374" s="131" t="str">
        <f>+IF(I374&lt;='Ecarts de marge'!$G$1,"X","")</f>
        <v>X</v>
      </c>
      <c r="B374" s="122" t="str">
        <f t="shared" si="11"/>
        <v>A20052000079000</v>
      </c>
      <c r="C374" s="142" t="s">
        <v>739</v>
      </c>
      <c r="D374" s="142">
        <v>201800084</v>
      </c>
      <c r="E374" s="142" t="s">
        <v>820</v>
      </c>
      <c r="F374" s="142" t="s">
        <v>893</v>
      </c>
      <c r="G374" s="142" t="s">
        <v>723</v>
      </c>
      <c r="H374" s="142" t="s">
        <v>745</v>
      </c>
      <c r="I374" s="143">
        <v>43117</v>
      </c>
      <c r="J374" s="142" t="s">
        <v>451</v>
      </c>
      <c r="K374" s="142" t="s">
        <v>33</v>
      </c>
      <c r="L374" s="142" t="s">
        <v>34</v>
      </c>
      <c r="M374" s="142">
        <v>1</v>
      </c>
      <c r="N374" s="142">
        <v>160</v>
      </c>
      <c r="O374" s="142">
        <v>160</v>
      </c>
      <c r="P374" s="132">
        <v>80</v>
      </c>
      <c r="Q374" s="122" t="e">
        <f>+VLOOKUP(CONCATENATE(B374,"00"),#REF!,3,FALSE)</f>
        <v>#REF!</v>
      </c>
      <c r="R374" s="122" t="str">
        <f>+IF(ISERROR(VLOOKUP(K374,'Ecarts de marge'!D:D,1,FALSE)),"PB CODE ARTICLE","")</f>
        <v/>
      </c>
    </row>
    <row r="375" spans="1:18" x14ac:dyDescent="0.2">
      <c r="A375" s="131" t="str">
        <f>+IF(I375&lt;='Ecarts de marge'!$G$1,"X","")</f>
        <v>X</v>
      </c>
      <c r="B375" s="122" t="str">
        <f t="shared" si="11"/>
        <v>A20062000000000</v>
      </c>
      <c r="C375" s="142" t="s">
        <v>739</v>
      </c>
      <c r="D375" s="142">
        <v>201800085</v>
      </c>
      <c r="E375" s="142" t="s">
        <v>797</v>
      </c>
      <c r="F375" s="142" t="s">
        <v>1018</v>
      </c>
      <c r="G375" s="142" t="s">
        <v>723</v>
      </c>
      <c r="H375" s="142" t="s">
        <v>745</v>
      </c>
      <c r="I375" s="143">
        <v>43117</v>
      </c>
      <c r="J375" s="142" t="s">
        <v>451</v>
      </c>
      <c r="K375" s="142" t="s">
        <v>33</v>
      </c>
      <c r="L375" s="142" t="s">
        <v>34</v>
      </c>
      <c r="M375" s="142">
        <v>1</v>
      </c>
      <c r="N375" s="142">
        <v>160</v>
      </c>
      <c r="O375" s="142">
        <v>160</v>
      </c>
      <c r="P375" s="132">
        <v>80</v>
      </c>
      <c r="Q375" s="122" t="e">
        <f>+VLOOKUP(CONCATENATE(B375,"00"),#REF!,3,FALSE)</f>
        <v>#REF!</v>
      </c>
      <c r="R375" s="122" t="str">
        <f>+IF(ISERROR(VLOOKUP(K375,'Ecarts de marge'!D:D,1,FALSE)),"PB CODE ARTICLE","")</f>
        <v/>
      </c>
    </row>
    <row r="376" spans="1:18" x14ac:dyDescent="0.2">
      <c r="A376" s="131" t="str">
        <f>+IF(I376&lt;='Ecarts de marge'!$G$1,"X","")</f>
        <v>X</v>
      </c>
      <c r="B376" s="122" t="str">
        <f t="shared" si="11"/>
        <v>A20072000076000</v>
      </c>
      <c r="C376" s="142" t="s">
        <v>739</v>
      </c>
      <c r="D376" s="142">
        <v>201800086</v>
      </c>
      <c r="E376" s="142" t="s">
        <v>753</v>
      </c>
      <c r="F376" s="142" t="s">
        <v>766</v>
      </c>
      <c r="G376" s="142" t="s">
        <v>723</v>
      </c>
      <c r="H376" s="142" t="s">
        <v>745</v>
      </c>
      <c r="I376" s="143">
        <v>43117</v>
      </c>
      <c r="J376" s="142" t="s">
        <v>451</v>
      </c>
      <c r="K376" s="142" t="s">
        <v>33</v>
      </c>
      <c r="L376" s="142" t="s">
        <v>34</v>
      </c>
      <c r="M376" s="142">
        <v>1</v>
      </c>
      <c r="N376" s="142">
        <v>160</v>
      </c>
      <c r="O376" s="142">
        <v>160</v>
      </c>
      <c r="P376" s="132">
        <v>80</v>
      </c>
      <c r="Q376" s="122" t="e">
        <f>+VLOOKUP(CONCATENATE(B376,"00"),#REF!,3,FALSE)</f>
        <v>#REF!</v>
      </c>
      <c r="R376" s="122" t="str">
        <f>+IF(ISERROR(VLOOKUP(K376,'Ecarts de marge'!D:D,1,FALSE)),"PB CODE ARTICLE","")</f>
        <v/>
      </c>
    </row>
    <row r="377" spans="1:18" x14ac:dyDescent="0.2">
      <c r="A377" s="131" t="str">
        <f>+IF(I377&lt;='Ecarts de marge'!$G$1,"X","")</f>
        <v>X</v>
      </c>
      <c r="B377" s="122" t="str">
        <f t="shared" si="11"/>
        <v>A20030042033000</v>
      </c>
      <c r="C377" s="142" t="s">
        <v>739</v>
      </c>
      <c r="D377" s="142">
        <v>201800087</v>
      </c>
      <c r="E377" s="142" t="s">
        <v>762</v>
      </c>
      <c r="F377" s="142" t="s">
        <v>1019</v>
      </c>
      <c r="G377" s="142" t="s">
        <v>723</v>
      </c>
      <c r="H377" s="142" t="s">
        <v>745</v>
      </c>
      <c r="I377" s="143">
        <v>43117</v>
      </c>
      <c r="J377" s="142" t="s">
        <v>451</v>
      </c>
      <c r="K377" s="142" t="s">
        <v>33</v>
      </c>
      <c r="L377" s="142" t="s">
        <v>34</v>
      </c>
      <c r="M377" s="142">
        <v>1</v>
      </c>
      <c r="N377" s="142">
        <v>160</v>
      </c>
      <c r="O377" s="142">
        <v>160</v>
      </c>
      <c r="P377" s="132">
        <v>80</v>
      </c>
      <c r="Q377" s="122" t="e">
        <f>+VLOOKUP(CONCATENATE(B377,"00"),#REF!,3,FALSE)</f>
        <v>#REF!</v>
      </c>
      <c r="R377" s="122" t="str">
        <f>+IF(ISERROR(VLOOKUP(K377,'Ecarts de marge'!D:D,1,FALSE)),"PB CODE ARTICLE","")</f>
        <v/>
      </c>
    </row>
    <row r="378" spans="1:18" x14ac:dyDescent="0.2">
      <c r="A378" s="131" t="str">
        <f>+IF(I378&lt;='Ecarts de marge'!$G$1,"X","")</f>
        <v>X</v>
      </c>
      <c r="B378" s="122" t="str">
        <f t="shared" si="11"/>
        <v>A20060042090000</v>
      </c>
      <c r="C378" s="142" t="s">
        <v>739</v>
      </c>
      <c r="D378" s="142">
        <v>201800088</v>
      </c>
      <c r="E378" s="142" t="s">
        <v>797</v>
      </c>
      <c r="F378" s="142" t="s">
        <v>1020</v>
      </c>
      <c r="G378" s="142" t="s">
        <v>723</v>
      </c>
      <c r="H378" s="142" t="s">
        <v>745</v>
      </c>
      <c r="I378" s="143">
        <v>43117</v>
      </c>
      <c r="J378" s="142" t="s">
        <v>451</v>
      </c>
      <c r="K378" s="142" t="s">
        <v>33</v>
      </c>
      <c r="L378" s="142" t="s">
        <v>34</v>
      </c>
      <c r="M378" s="142">
        <v>1</v>
      </c>
      <c r="N378" s="142">
        <v>160</v>
      </c>
      <c r="O378" s="142">
        <v>160</v>
      </c>
      <c r="P378" s="132">
        <v>80</v>
      </c>
      <c r="Q378" s="122" t="e">
        <f>+VLOOKUP(CONCATENATE(B378,"00"),#REF!,3,FALSE)</f>
        <v>#REF!</v>
      </c>
      <c r="R378" s="122" t="str">
        <f>+IF(ISERROR(VLOOKUP(K378,'Ecarts de marge'!D:D,1,FALSE)),"PB CODE ARTICLE","")</f>
        <v/>
      </c>
    </row>
    <row r="379" spans="1:18" x14ac:dyDescent="0.2">
      <c r="A379" s="131" t="str">
        <f>+IF(I379&lt;='Ecarts de marge'!$G$1,"X","")</f>
        <v>X</v>
      </c>
      <c r="B379" s="122" t="str">
        <f t="shared" si="11"/>
        <v>A20072000081000</v>
      </c>
      <c r="C379" s="142" t="s">
        <v>739</v>
      </c>
      <c r="D379" s="142">
        <v>201800089</v>
      </c>
      <c r="E379" s="142" t="s">
        <v>753</v>
      </c>
      <c r="F379" s="142" t="s">
        <v>799</v>
      </c>
      <c r="G379" s="142" t="s">
        <v>723</v>
      </c>
      <c r="H379" s="142" t="s">
        <v>745</v>
      </c>
      <c r="I379" s="143">
        <v>43117</v>
      </c>
      <c r="J379" s="142" t="s">
        <v>451</v>
      </c>
      <c r="K379" s="142" t="s">
        <v>33</v>
      </c>
      <c r="L379" s="142" t="s">
        <v>34</v>
      </c>
      <c r="M379" s="142">
        <v>1</v>
      </c>
      <c r="N379" s="142">
        <v>160</v>
      </c>
      <c r="O379" s="142">
        <v>160</v>
      </c>
      <c r="P379" s="132">
        <v>80</v>
      </c>
      <c r="Q379" s="122" t="e">
        <f>+VLOOKUP(CONCATENATE(B379,"00"),#REF!,3,FALSE)</f>
        <v>#REF!</v>
      </c>
      <c r="R379" s="122" t="str">
        <f>+IF(ISERROR(VLOOKUP(K379,'Ecarts de marge'!D:D,1,FALSE)),"PB CODE ARTICLE","")</f>
        <v/>
      </c>
    </row>
    <row r="380" spans="1:18" x14ac:dyDescent="0.2">
      <c r="A380" s="131" t="str">
        <f>+IF(I380&lt;='Ecarts de marge'!$G$1,"X","")</f>
        <v>X</v>
      </c>
      <c r="B380" s="122" t="str">
        <f t="shared" si="11"/>
        <v>A20072000320001</v>
      </c>
      <c r="C380" s="142" t="s">
        <v>739</v>
      </c>
      <c r="D380" s="142">
        <v>201800090</v>
      </c>
      <c r="E380" s="142" t="s">
        <v>753</v>
      </c>
      <c r="F380" s="142" t="s">
        <v>800</v>
      </c>
      <c r="G380" s="142" t="s">
        <v>774</v>
      </c>
      <c r="H380" s="142" t="s">
        <v>745</v>
      </c>
      <c r="I380" s="143">
        <v>43117</v>
      </c>
      <c r="J380" s="142" t="s">
        <v>451</v>
      </c>
      <c r="K380" s="142" t="s">
        <v>33</v>
      </c>
      <c r="L380" s="142" t="s">
        <v>34</v>
      </c>
      <c r="M380" s="142">
        <v>1</v>
      </c>
      <c r="N380" s="142">
        <v>160</v>
      </c>
      <c r="O380" s="142">
        <v>160</v>
      </c>
      <c r="P380" s="132">
        <v>80</v>
      </c>
      <c r="Q380" s="122" t="e">
        <f>+VLOOKUP(CONCATENATE(B380,"00"),#REF!,3,FALSE)</f>
        <v>#REF!</v>
      </c>
      <c r="R380" s="122" t="str">
        <f>+IF(ISERROR(VLOOKUP(K380,'Ecarts de marge'!D:D,1,FALSE)),"PB CODE ARTICLE","")</f>
        <v/>
      </c>
    </row>
    <row r="381" spans="1:18" x14ac:dyDescent="0.2">
      <c r="A381" s="131" t="str">
        <f>+IF(I381&lt;='Ecarts de marge'!$G$1,"X","")</f>
        <v>X</v>
      </c>
      <c r="B381" s="122" t="str">
        <f t="shared" si="11"/>
        <v>A20092000136000</v>
      </c>
      <c r="C381" s="142" t="s">
        <v>739</v>
      </c>
      <c r="D381" s="142">
        <v>201800091</v>
      </c>
      <c r="E381" s="142" t="s">
        <v>724</v>
      </c>
      <c r="F381" s="142" t="s">
        <v>796</v>
      </c>
      <c r="G381" s="142" t="s">
        <v>723</v>
      </c>
      <c r="H381" s="142" t="s">
        <v>745</v>
      </c>
      <c r="I381" s="143">
        <v>43117</v>
      </c>
      <c r="J381" s="142" t="s">
        <v>451</v>
      </c>
      <c r="K381" s="142" t="s">
        <v>33</v>
      </c>
      <c r="L381" s="142" t="s">
        <v>34</v>
      </c>
      <c r="M381" s="142">
        <v>1</v>
      </c>
      <c r="N381" s="142">
        <v>80</v>
      </c>
      <c r="O381" s="142">
        <v>80</v>
      </c>
      <c r="P381" s="132">
        <v>80</v>
      </c>
      <c r="Q381" s="122" t="e">
        <f>+VLOOKUP(CONCATENATE(B381,"00"),#REF!,3,FALSE)</f>
        <v>#REF!</v>
      </c>
      <c r="R381" s="122" t="str">
        <f>+IF(ISERROR(VLOOKUP(K381,'Ecarts de marge'!D:D,1,FALSE)),"PB CODE ARTICLE","")</f>
        <v/>
      </c>
    </row>
    <row r="382" spans="1:18" x14ac:dyDescent="0.2">
      <c r="A382" s="131" t="str">
        <f>+IF(I382&lt;='Ecarts de marge'!$G$1,"X","")</f>
        <v>X</v>
      </c>
      <c r="B382" s="122" t="str">
        <f t="shared" si="11"/>
        <v>A20092000144000</v>
      </c>
      <c r="C382" s="142" t="s">
        <v>739</v>
      </c>
      <c r="D382" s="142">
        <v>201800092</v>
      </c>
      <c r="E382" s="142" t="s">
        <v>724</v>
      </c>
      <c r="F382" s="142" t="s">
        <v>898</v>
      </c>
      <c r="G382" s="142" t="s">
        <v>723</v>
      </c>
      <c r="H382" s="142" t="s">
        <v>745</v>
      </c>
      <c r="I382" s="143">
        <v>43117</v>
      </c>
      <c r="J382" s="142" t="s">
        <v>451</v>
      </c>
      <c r="K382" s="142" t="s">
        <v>33</v>
      </c>
      <c r="L382" s="142" t="s">
        <v>34</v>
      </c>
      <c r="M382" s="142">
        <v>1</v>
      </c>
      <c r="N382" s="142">
        <v>80</v>
      </c>
      <c r="O382" s="142">
        <v>80</v>
      </c>
      <c r="P382" s="132">
        <v>80</v>
      </c>
      <c r="Q382" s="122" t="e">
        <f>+VLOOKUP(CONCATENATE(B382,"00"),#REF!,3,FALSE)</f>
        <v>#REF!</v>
      </c>
      <c r="R382" s="122" t="str">
        <f>+IF(ISERROR(VLOOKUP(K382,'Ecarts de marge'!D:D,1,FALSE)),"PB CODE ARTICLE","")</f>
        <v/>
      </c>
    </row>
    <row r="383" spans="1:18" x14ac:dyDescent="0.2">
      <c r="A383" s="131" t="str">
        <f>+IF(I383&lt;='Ecarts de marge'!$G$1,"X","")</f>
        <v>X</v>
      </c>
      <c r="B383" s="122" t="str">
        <f t="shared" si="11"/>
        <v>A20040042052000</v>
      </c>
      <c r="C383" s="142" t="s">
        <v>739</v>
      </c>
      <c r="D383" s="142">
        <v>201800093</v>
      </c>
      <c r="E383" s="142" t="s">
        <v>763</v>
      </c>
      <c r="F383" s="142" t="s">
        <v>852</v>
      </c>
      <c r="G383" s="142" t="s">
        <v>723</v>
      </c>
      <c r="H383" s="142" t="s">
        <v>745</v>
      </c>
      <c r="I383" s="143">
        <v>43117</v>
      </c>
      <c r="J383" s="142" t="s">
        <v>451</v>
      </c>
      <c r="K383" s="142" t="s">
        <v>33</v>
      </c>
      <c r="L383" s="142" t="s">
        <v>34</v>
      </c>
      <c r="M383" s="142">
        <v>1</v>
      </c>
      <c r="N383" s="142">
        <v>80</v>
      </c>
      <c r="O383" s="142">
        <v>80</v>
      </c>
      <c r="P383" s="132">
        <v>80</v>
      </c>
      <c r="Q383" s="122" t="e">
        <f>+VLOOKUP(CONCATENATE(B383,"00"),#REF!,3,FALSE)</f>
        <v>#REF!</v>
      </c>
      <c r="R383" s="122" t="str">
        <f>+IF(ISERROR(VLOOKUP(K383,'Ecarts de marge'!D:D,1,FALSE)),"PB CODE ARTICLE","")</f>
        <v/>
      </c>
    </row>
    <row r="384" spans="1:18" x14ac:dyDescent="0.2">
      <c r="A384" s="131" t="str">
        <f>+IF(I384&lt;='Ecarts de marge'!$G$1,"X","")</f>
        <v>X</v>
      </c>
      <c r="B384" s="122" t="str">
        <f t="shared" si="11"/>
        <v>A20092000156000</v>
      </c>
      <c r="C384" s="142" t="s">
        <v>739</v>
      </c>
      <c r="D384" s="142">
        <v>201800094</v>
      </c>
      <c r="E384" s="142" t="s">
        <v>724</v>
      </c>
      <c r="F384" s="142" t="s">
        <v>784</v>
      </c>
      <c r="G384" s="142" t="s">
        <v>723</v>
      </c>
      <c r="H384" s="142" t="s">
        <v>745</v>
      </c>
      <c r="I384" s="143">
        <v>43117</v>
      </c>
      <c r="J384" s="142" t="s">
        <v>451</v>
      </c>
      <c r="K384" s="142" t="s">
        <v>33</v>
      </c>
      <c r="L384" s="142" t="s">
        <v>34</v>
      </c>
      <c r="M384" s="142">
        <v>1</v>
      </c>
      <c r="N384" s="142">
        <v>80</v>
      </c>
      <c r="O384" s="142">
        <v>80</v>
      </c>
      <c r="P384" s="132">
        <v>80</v>
      </c>
      <c r="Q384" s="122" t="e">
        <f>+VLOOKUP(CONCATENATE(B384,"00"),#REF!,3,FALSE)</f>
        <v>#REF!</v>
      </c>
      <c r="R384" s="122" t="str">
        <f>+IF(ISERROR(VLOOKUP(K384,'Ecarts de marge'!D:D,1,FALSE)),"PB CODE ARTICLE","")</f>
        <v/>
      </c>
    </row>
    <row r="385" spans="1:18" x14ac:dyDescent="0.2">
      <c r="A385" s="131" t="str">
        <f>+IF(I385&lt;='Ecarts de marge'!$G$1,"X","")</f>
        <v>X</v>
      </c>
      <c r="B385" s="122" t="str">
        <f t="shared" si="11"/>
        <v>A20092000205000</v>
      </c>
      <c r="C385" s="142" t="s">
        <v>739</v>
      </c>
      <c r="D385" s="142">
        <v>201800095</v>
      </c>
      <c r="E385" s="142" t="s">
        <v>724</v>
      </c>
      <c r="F385" s="142" t="s">
        <v>775</v>
      </c>
      <c r="G385" s="142" t="s">
        <v>723</v>
      </c>
      <c r="H385" s="142" t="s">
        <v>745</v>
      </c>
      <c r="I385" s="143">
        <v>43117</v>
      </c>
      <c r="J385" s="142" t="s">
        <v>451</v>
      </c>
      <c r="K385" s="142" t="s">
        <v>33</v>
      </c>
      <c r="L385" s="142" t="s">
        <v>34</v>
      </c>
      <c r="M385" s="142">
        <v>1</v>
      </c>
      <c r="N385" s="142">
        <v>80</v>
      </c>
      <c r="O385" s="142">
        <v>80</v>
      </c>
      <c r="P385" s="132">
        <v>80</v>
      </c>
      <c r="Q385" s="122" t="e">
        <f>+VLOOKUP(CONCATENATE(B385,"00"),#REF!,3,FALSE)</f>
        <v>#REF!</v>
      </c>
      <c r="R385" s="122" t="str">
        <f>+IF(ISERROR(VLOOKUP(K385,'Ecarts de marge'!D:D,1,FALSE)),"PB CODE ARTICLE","")</f>
        <v/>
      </c>
    </row>
    <row r="386" spans="1:18" x14ac:dyDescent="0.2">
      <c r="A386" s="131" t="str">
        <f>+IF(I386&lt;='Ecarts de marge'!$G$1,"X","")</f>
        <v>X</v>
      </c>
      <c r="B386" s="122" t="str">
        <f t="shared" si="11"/>
        <v>A20092000205000</v>
      </c>
      <c r="C386" s="142" t="s">
        <v>739</v>
      </c>
      <c r="D386" s="142">
        <v>201800096</v>
      </c>
      <c r="E386" s="142" t="s">
        <v>724</v>
      </c>
      <c r="F386" s="142" t="s">
        <v>775</v>
      </c>
      <c r="G386" s="142" t="s">
        <v>723</v>
      </c>
      <c r="H386" s="142" t="s">
        <v>745</v>
      </c>
      <c r="I386" s="143">
        <v>43117</v>
      </c>
      <c r="J386" s="142" t="s">
        <v>451</v>
      </c>
      <c r="K386" s="142" t="s">
        <v>33</v>
      </c>
      <c r="L386" s="142" t="s">
        <v>34</v>
      </c>
      <c r="M386" s="142">
        <v>1</v>
      </c>
      <c r="N386" s="142">
        <v>80</v>
      </c>
      <c r="O386" s="142">
        <v>80</v>
      </c>
      <c r="P386" s="132">
        <v>80</v>
      </c>
      <c r="Q386" s="122" t="e">
        <f>+VLOOKUP(CONCATENATE(B386,"00"),#REF!,3,FALSE)</f>
        <v>#REF!</v>
      </c>
      <c r="R386" s="122" t="str">
        <f>+IF(ISERROR(VLOOKUP(K386,'Ecarts de marge'!D:D,1,FALSE)),"PB CODE ARTICLE","")</f>
        <v/>
      </c>
    </row>
    <row r="387" spans="1:18" x14ac:dyDescent="0.2">
      <c r="A387" s="131" t="str">
        <f>+IF(I387&lt;='Ecarts de marge'!$G$1,"X","")</f>
        <v>X</v>
      </c>
      <c r="B387" s="122" t="str">
        <f t="shared" si="11"/>
        <v>A20082000253000</v>
      </c>
      <c r="C387" s="142" t="s">
        <v>739</v>
      </c>
      <c r="D387" s="142">
        <v>201800097</v>
      </c>
      <c r="E387" s="142" t="s">
        <v>749</v>
      </c>
      <c r="F387" s="142" t="s">
        <v>821</v>
      </c>
      <c r="G387" s="142" t="s">
        <v>723</v>
      </c>
      <c r="H387" s="142" t="s">
        <v>745</v>
      </c>
      <c r="I387" s="143">
        <v>43117</v>
      </c>
      <c r="J387" s="142" t="s">
        <v>451</v>
      </c>
      <c r="K387" s="142" t="s">
        <v>33</v>
      </c>
      <c r="L387" s="142" t="s">
        <v>34</v>
      </c>
      <c r="M387" s="142">
        <v>1</v>
      </c>
      <c r="N387" s="142">
        <v>80</v>
      </c>
      <c r="O387" s="142">
        <v>80</v>
      </c>
      <c r="P387" s="132">
        <v>160</v>
      </c>
      <c r="Q387" s="122" t="e">
        <f>+VLOOKUP(CONCATENATE(B387,"00"),#REF!,3,FALSE)</f>
        <v>#REF!</v>
      </c>
      <c r="R387" s="122" t="str">
        <f>+IF(ISERROR(VLOOKUP(K387,'Ecarts de marge'!D:D,1,FALSE)),"PB CODE ARTICLE","")</f>
        <v/>
      </c>
    </row>
    <row r="388" spans="1:18" x14ac:dyDescent="0.2">
      <c r="A388" s="131" t="str">
        <f>+IF(I388&lt;='Ecarts de marge'!$G$1,"X","")</f>
        <v>X</v>
      </c>
      <c r="B388" s="122" t="str">
        <f t="shared" si="11"/>
        <v>A20072000258000</v>
      </c>
      <c r="C388" s="142" t="s">
        <v>739</v>
      </c>
      <c r="D388" s="142">
        <v>201800098</v>
      </c>
      <c r="E388" s="142" t="s">
        <v>753</v>
      </c>
      <c r="F388" s="142" t="s">
        <v>755</v>
      </c>
      <c r="G388" s="142" t="s">
        <v>723</v>
      </c>
      <c r="H388" s="142" t="s">
        <v>745</v>
      </c>
      <c r="I388" s="143">
        <v>43117</v>
      </c>
      <c r="J388" s="142" t="s">
        <v>451</v>
      </c>
      <c r="K388" s="142" t="s">
        <v>33</v>
      </c>
      <c r="L388" s="142" t="s">
        <v>34</v>
      </c>
      <c r="M388" s="142">
        <v>1</v>
      </c>
      <c r="N388" s="142">
        <v>160</v>
      </c>
      <c r="O388" s="142">
        <v>160</v>
      </c>
      <c r="P388" s="132">
        <v>320</v>
      </c>
      <c r="Q388" s="122" t="e">
        <f>+VLOOKUP(CONCATENATE(B388,"00"),#REF!,3,FALSE)</f>
        <v>#REF!</v>
      </c>
      <c r="R388" s="122" t="str">
        <f>+IF(ISERROR(VLOOKUP(K388,'Ecarts de marge'!D:D,1,FALSE)),"PB CODE ARTICLE","")</f>
        <v/>
      </c>
    </row>
    <row r="389" spans="1:18" x14ac:dyDescent="0.2">
      <c r="A389" s="131" t="str">
        <f>+IF(I389&lt;='Ecarts de marge'!$G$1,"X","")</f>
        <v>X</v>
      </c>
      <c r="B389" s="122" t="str">
        <f t="shared" si="11"/>
        <v>A20082000239000</v>
      </c>
      <c r="C389" s="142" t="s">
        <v>739</v>
      </c>
      <c r="D389" s="142">
        <v>201800099</v>
      </c>
      <c r="E389" s="142" t="s">
        <v>749</v>
      </c>
      <c r="F389" s="142" t="s">
        <v>750</v>
      </c>
      <c r="G389" s="142" t="s">
        <v>723</v>
      </c>
      <c r="H389" s="142" t="s">
        <v>751</v>
      </c>
      <c r="I389" s="143">
        <v>43117</v>
      </c>
      <c r="J389" s="142" t="s">
        <v>822</v>
      </c>
      <c r="K389" s="142" t="s">
        <v>148</v>
      </c>
      <c r="L389" s="142" t="s">
        <v>149</v>
      </c>
      <c r="M389" s="142">
        <v>1</v>
      </c>
      <c r="N389" s="142">
        <v>51.8</v>
      </c>
      <c r="O389" s="142">
        <v>51.8</v>
      </c>
      <c r="P389" s="132">
        <v>122.5</v>
      </c>
      <c r="Q389" s="122" t="e">
        <f>+VLOOKUP(CONCATENATE(B389,"00"),#REF!,3,FALSE)</f>
        <v>#REF!</v>
      </c>
      <c r="R389" s="122" t="str">
        <f>+IF(ISERROR(VLOOKUP(K389,'Ecarts de marge'!D:D,1,FALSE)),"PB CODE ARTICLE","")</f>
        <v/>
      </c>
    </row>
    <row r="390" spans="1:18" x14ac:dyDescent="0.2">
      <c r="A390" s="131" t="str">
        <f>+IF(I390&lt;='Ecarts de marge'!$G$1,"X","")</f>
        <v>X</v>
      </c>
      <c r="B390" s="122" t="str">
        <f t="shared" si="11"/>
        <v>A20102000285000</v>
      </c>
      <c r="C390" s="142" t="s">
        <v>739</v>
      </c>
      <c r="D390" s="142">
        <v>201800100</v>
      </c>
      <c r="E390" s="142" t="s">
        <v>722</v>
      </c>
      <c r="F390" s="142" t="s">
        <v>794</v>
      </c>
      <c r="G390" s="142" t="s">
        <v>723</v>
      </c>
      <c r="H390" s="142" t="s">
        <v>745</v>
      </c>
      <c r="I390" s="143">
        <v>43117</v>
      </c>
      <c r="J390" s="142" t="s">
        <v>451</v>
      </c>
      <c r="K390" s="142" t="s">
        <v>33</v>
      </c>
      <c r="L390" s="142" t="s">
        <v>34</v>
      </c>
      <c r="M390" s="142">
        <v>1</v>
      </c>
      <c r="N390" s="142">
        <v>160</v>
      </c>
      <c r="O390" s="142">
        <v>160</v>
      </c>
      <c r="P390" s="132">
        <v>80</v>
      </c>
      <c r="Q390" s="122" t="e">
        <f>+VLOOKUP(CONCATENATE(B390,"00"),#REF!,3,FALSE)</f>
        <v>#REF!</v>
      </c>
      <c r="R390" s="122" t="str">
        <f>+IF(ISERROR(VLOOKUP(K390,'Ecarts de marge'!D:D,1,FALSE)),"PB CODE ARTICLE","")</f>
        <v/>
      </c>
    </row>
    <row r="391" spans="1:18" x14ac:dyDescent="0.2">
      <c r="A391" s="131" t="str">
        <f>+IF(I391&lt;='Ecarts de marge'!$G$1,"X","")</f>
        <v>X</v>
      </c>
      <c r="B391" s="122" t="str">
        <f t="shared" si="11"/>
        <v>A20102000298000</v>
      </c>
      <c r="C391" s="142" t="s">
        <v>739</v>
      </c>
      <c r="D391" s="142">
        <v>201800101</v>
      </c>
      <c r="E391" s="142" t="s">
        <v>722</v>
      </c>
      <c r="F391" s="142" t="s">
        <v>834</v>
      </c>
      <c r="G391" s="142" t="s">
        <v>723</v>
      </c>
      <c r="H391" s="142" t="s">
        <v>745</v>
      </c>
      <c r="I391" s="143">
        <v>43117</v>
      </c>
      <c r="J391" s="142" t="s">
        <v>451</v>
      </c>
      <c r="K391" s="142" t="s">
        <v>33</v>
      </c>
      <c r="L391" s="142" t="s">
        <v>34</v>
      </c>
      <c r="M391" s="142">
        <v>1</v>
      </c>
      <c r="N391" s="142">
        <v>160</v>
      </c>
      <c r="O391" s="142">
        <v>160</v>
      </c>
      <c r="P391" s="132">
        <v>160</v>
      </c>
      <c r="Q391" s="122" t="e">
        <f>+VLOOKUP(CONCATENATE(B391,"00"),#REF!,3,FALSE)</f>
        <v>#REF!</v>
      </c>
      <c r="R391" s="122" t="str">
        <f>+IF(ISERROR(VLOOKUP(K391,'Ecarts de marge'!D:D,1,FALSE)),"PB CODE ARTICLE","")</f>
        <v/>
      </c>
    </row>
    <row r="392" spans="1:18" x14ac:dyDescent="0.2">
      <c r="A392" s="131" t="str">
        <f>+IF(I392&lt;='Ecarts de marge'!$G$1,"X","")</f>
        <v>X</v>
      </c>
      <c r="B392" s="122" t="str">
        <f t="shared" si="11"/>
        <v>A20102000295000</v>
      </c>
      <c r="C392" s="142" t="s">
        <v>739</v>
      </c>
      <c r="D392" s="142">
        <v>201800102</v>
      </c>
      <c r="E392" s="142" t="s">
        <v>722</v>
      </c>
      <c r="F392" s="142" t="s">
        <v>835</v>
      </c>
      <c r="G392" s="142" t="s">
        <v>723</v>
      </c>
      <c r="H392" s="142" t="s">
        <v>745</v>
      </c>
      <c r="I392" s="143">
        <v>43117</v>
      </c>
      <c r="J392" s="142" t="s">
        <v>451</v>
      </c>
      <c r="K392" s="142" t="s">
        <v>33</v>
      </c>
      <c r="L392" s="142" t="s">
        <v>34</v>
      </c>
      <c r="M392" s="142">
        <v>1</v>
      </c>
      <c r="N392" s="142">
        <v>160</v>
      </c>
      <c r="O392" s="142">
        <v>160</v>
      </c>
      <c r="P392" s="132">
        <v>160</v>
      </c>
      <c r="Q392" s="122" t="e">
        <f>+VLOOKUP(CONCATENATE(B392,"00"),#REF!,3,FALSE)</f>
        <v>#REF!</v>
      </c>
      <c r="R392" s="122" t="str">
        <f>+IF(ISERROR(VLOOKUP(K392,'Ecarts de marge'!D:D,1,FALSE)),"PB CODE ARTICLE","")</f>
        <v/>
      </c>
    </row>
    <row r="393" spans="1:18" x14ac:dyDescent="0.2">
      <c r="A393" s="131" t="str">
        <f>+IF(I393&lt;='Ecarts de marge'!$G$1,"X","")</f>
        <v>X</v>
      </c>
      <c r="B393" s="122" t="str">
        <f t="shared" si="11"/>
        <v>A20102000306000</v>
      </c>
      <c r="C393" s="142" t="s">
        <v>739</v>
      </c>
      <c r="D393" s="142">
        <v>201800103</v>
      </c>
      <c r="E393" s="142" t="s">
        <v>722</v>
      </c>
      <c r="F393" s="142" t="s">
        <v>874</v>
      </c>
      <c r="G393" s="142" t="s">
        <v>723</v>
      </c>
      <c r="H393" s="142" t="s">
        <v>745</v>
      </c>
      <c r="I393" s="143">
        <v>43117</v>
      </c>
      <c r="J393" s="142" t="s">
        <v>451</v>
      </c>
      <c r="K393" s="142" t="s">
        <v>33</v>
      </c>
      <c r="L393" s="142" t="s">
        <v>34</v>
      </c>
      <c r="M393" s="142">
        <v>1</v>
      </c>
      <c r="N393" s="142">
        <v>160</v>
      </c>
      <c r="O393" s="142">
        <v>160</v>
      </c>
      <c r="P393" s="132">
        <v>160</v>
      </c>
      <c r="Q393" s="122" t="e">
        <f>+VLOOKUP(CONCATENATE(B393,"00"),#REF!,3,FALSE)</f>
        <v>#REF!</v>
      </c>
      <c r="R393" s="122" t="str">
        <f>+IF(ISERROR(VLOOKUP(K393,'Ecarts de marge'!D:D,1,FALSE)),"PB CODE ARTICLE","")</f>
        <v/>
      </c>
    </row>
    <row r="394" spans="1:18" x14ac:dyDescent="0.2">
      <c r="A394" s="131" t="str">
        <f>+IF(I394&lt;='Ecarts de marge'!$G$1,"X","")</f>
        <v>X</v>
      </c>
      <c r="B394" s="122" t="str">
        <f t="shared" si="11"/>
        <v>A20102000305000</v>
      </c>
      <c r="C394" s="142" t="s">
        <v>739</v>
      </c>
      <c r="D394" s="142">
        <v>201800104</v>
      </c>
      <c r="E394" s="142" t="s">
        <v>722</v>
      </c>
      <c r="F394" s="142" t="s">
        <v>779</v>
      </c>
      <c r="G394" s="142" t="s">
        <v>723</v>
      </c>
      <c r="H394" s="142" t="s">
        <v>745</v>
      </c>
      <c r="I394" s="143">
        <v>43117</v>
      </c>
      <c r="J394" s="142" t="s">
        <v>451</v>
      </c>
      <c r="K394" s="142" t="s">
        <v>33</v>
      </c>
      <c r="L394" s="142" t="s">
        <v>34</v>
      </c>
      <c r="M394" s="142">
        <v>1</v>
      </c>
      <c r="N394" s="142">
        <v>160</v>
      </c>
      <c r="O394" s="142">
        <v>160</v>
      </c>
      <c r="P394" s="132">
        <v>160</v>
      </c>
      <c r="Q394" s="122" t="e">
        <f>+VLOOKUP(CONCATENATE(B394,"00"),#REF!,3,FALSE)</f>
        <v>#REF!</v>
      </c>
      <c r="R394" s="122" t="str">
        <f>+IF(ISERROR(VLOOKUP(K394,'Ecarts de marge'!D:D,1,FALSE)),"PB CODE ARTICLE","")</f>
        <v/>
      </c>
    </row>
    <row r="395" spans="1:18" x14ac:dyDescent="0.2">
      <c r="A395" s="131" t="str">
        <f>+IF(I395&lt;='Ecarts de marge'!$G$1,"X","")</f>
        <v>X</v>
      </c>
      <c r="B395" s="122" t="str">
        <f t="shared" si="11"/>
        <v>A20112000279000</v>
      </c>
      <c r="C395" s="142" t="s">
        <v>739</v>
      </c>
      <c r="D395" s="142">
        <v>201800105</v>
      </c>
      <c r="E395" s="142" t="s">
        <v>726</v>
      </c>
      <c r="F395" s="142" t="s">
        <v>760</v>
      </c>
      <c r="G395" s="142" t="s">
        <v>723</v>
      </c>
      <c r="H395" s="142" t="s">
        <v>745</v>
      </c>
      <c r="I395" s="143">
        <v>43117</v>
      </c>
      <c r="J395" s="142" t="s">
        <v>451</v>
      </c>
      <c r="K395" s="142" t="s">
        <v>33</v>
      </c>
      <c r="L395" s="142" t="s">
        <v>34</v>
      </c>
      <c r="M395" s="142">
        <v>1</v>
      </c>
      <c r="N395" s="142">
        <v>160</v>
      </c>
      <c r="O395" s="142">
        <v>160</v>
      </c>
      <c r="P395" s="132">
        <v>160</v>
      </c>
      <c r="Q395" s="122" t="e">
        <f>+VLOOKUP(CONCATENATE(B395,"00"),#REF!,3,FALSE)</f>
        <v>#REF!</v>
      </c>
      <c r="R395" s="122" t="str">
        <f>+IF(ISERROR(VLOOKUP(K395,'Ecarts de marge'!D:D,1,FALSE)),"PB CODE ARTICLE","")</f>
        <v/>
      </c>
    </row>
    <row r="396" spans="1:18" x14ac:dyDescent="0.2">
      <c r="A396" s="131" t="str">
        <f>+IF(I396&lt;='Ecarts de marge'!$G$1,"X","")</f>
        <v>X</v>
      </c>
      <c r="B396" s="122" t="str">
        <f t="shared" si="11"/>
        <v>A20092000178000</v>
      </c>
      <c r="C396" s="142" t="s">
        <v>739</v>
      </c>
      <c r="D396" s="142">
        <v>201800106</v>
      </c>
      <c r="E396" s="142" t="s">
        <v>724</v>
      </c>
      <c r="F396" s="142" t="s">
        <v>827</v>
      </c>
      <c r="G396" s="142" t="s">
        <v>723</v>
      </c>
      <c r="H396" s="142" t="s">
        <v>745</v>
      </c>
      <c r="I396" s="143">
        <v>43117</v>
      </c>
      <c r="J396" s="142" t="s">
        <v>451</v>
      </c>
      <c r="K396" s="142" t="s">
        <v>33</v>
      </c>
      <c r="L396" s="142" t="s">
        <v>34</v>
      </c>
      <c r="M396" s="142">
        <v>1</v>
      </c>
      <c r="N396" s="142">
        <v>160</v>
      </c>
      <c r="O396" s="142">
        <v>160</v>
      </c>
      <c r="P396" s="132">
        <v>320</v>
      </c>
      <c r="Q396" s="122" t="e">
        <f>+VLOOKUP(CONCATENATE(B396,"00"),#REF!,3,FALSE)</f>
        <v>#REF!</v>
      </c>
      <c r="R396" s="122" t="str">
        <f>+IF(ISERROR(VLOOKUP(K396,'Ecarts de marge'!D:D,1,FALSE)),"PB CODE ARTICLE","")</f>
        <v/>
      </c>
    </row>
    <row r="397" spans="1:18" x14ac:dyDescent="0.2">
      <c r="A397" s="131" t="str">
        <f>+IF(I397&lt;='Ecarts de marge'!$G$1,"X","")</f>
        <v>X</v>
      </c>
      <c r="B397" s="122" t="str">
        <f t="shared" si="11"/>
        <v>A20092000163000</v>
      </c>
      <c r="C397" s="142" t="s">
        <v>739</v>
      </c>
      <c r="D397" s="142">
        <v>201800107</v>
      </c>
      <c r="E397" s="142" t="s">
        <v>724</v>
      </c>
      <c r="F397" s="142" t="s">
        <v>828</v>
      </c>
      <c r="G397" s="142" t="s">
        <v>723</v>
      </c>
      <c r="H397" s="142" t="s">
        <v>745</v>
      </c>
      <c r="I397" s="143">
        <v>43117</v>
      </c>
      <c r="J397" s="142" t="s">
        <v>451</v>
      </c>
      <c r="K397" s="142" t="s">
        <v>33</v>
      </c>
      <c r="L397" s="142" t="s">
        <v>34</v>
      </c>
      <c r="M397" s="142">
        <v>1</v>
      </c>
      <c r="N397" s="142">
        <v>160</v>
      </c>
      <c r="O397" s="142">
        <v>160</v>
      </c>
      <c r="P397" s="132">
        <v>160</v>
      </c>
      <c r="Q397" s="122" t="e">
        <f>+VLOOKUP(CONCATENATE(B397,"00"),#REF!,3,FALSE)</f>
        <v>#REF!</v>
      </c>
      <c r="R397" s="122" t="str">
        <f>+IF(ISERROR(VLOOKUP(K397,'Ecarts de marge'!D:D,1,FALSE)),"PB CODE ARTICLE","")</f>
        <v/>
      </c>
    </row>
    <row r="398" spans="1:18" x14ac:dyDescent="0.2">
      <c r="A398" s="131" t="str">
        <f>+IF(I398&lt;='Ecarts de marge'!$G$1,"X","")</f>
        <v>X</v>
      </c>
      <c r="B398" s="122" t="str">
        <f t="shared" si="11"/>
        <v>A20092000196000</v>
      </c>
      <c r="C398" s="142" t="s">
        <v>739</v>
      </c>
      <c r="D398" s="142">
        <v>201800108</v>
      </c>
      <c r="E398" s="142" t="s">
        <v>724</v>
      </c>
      <c r="F398" s="142" t="s">
        <v>757</v>
      </c>
      <c r="G398" s="142" t="s">
        <v>723</v>
      </c>
      <c r="H398" s="142" t="s">
        <v>745</v>
      </c>
      <c r="I398" s="143">
        <v>43117</v>
      </c>
      <c r="J398" s="142" t="s">
        <v>451</v>
      </c>
      <c r="K398" s="142" t="s">
        <v>33</v>
      </c>
      <c r="L398" s="142" t="s">
        <v>34</v>
      </c>
      <c r="M398" s="142">
        <v>1</v>
      </c>
      <c r="N398" s="142">
        <v>160</v>
      </c>
      <c r="O398" s="142">
        <v>160</v>
      </c>
      <c r="P398" s="132">
        <v>320</v>
      </c>
      <c r="Q398" s="122" t="e">
        <f>+VLOOKUP(CONCATENATE(B398,"00"),#REF!,3,FALSE)</f>
        <v>#REF!</v>
      </c>
      <c r="R398" s="122" t="str">
        <f>+IF(ISERROR(VLOOKUP(K398,'Ecarts de marge'!D:D,1,FALSE)),"PB CODE ARTICLE","")</f>
        <v/>
      </c>
    </row>
    <row r="399" spans="1:18" x14ac:dyDescent="0.2">
      <c r="A399" s="131" t="str">
        <f>+IF(I399&lt;='Ecarts de marge'!$G$1,"X","")</f>
        <v>X</v>
      </c>
      <c r="B399" s="122" t="str">
        <f t="shared" si="11"/>
        <v>A20092000170000</v>
      </c>
      <c r="C399" s="142" t="s">
        <v>739</v>
      </c>
      <c r="D399" s="142">
        <v>201800109</v>
      </c>
      <c r="E399" s="142" t="s">
        <v>724</v>
      </c>
      <c r="F399" s="142" t="s">
        <v>913</v>
      </c>
      <c r="G399" s="142" t="s">
        <v>723</v>
      </c>
      <c r="H399" s="142" t="s">
        <v>745</v>
      </c>
      <c r="I399" s="143">
        <v>43117</v>
      </c>
      <c r="J399" s="142" t="s">
        <v>451</v>
      </c>
      <c r="K399" s="142" t="s">
        <v>33</v>
      </c>
      <c r="L399" s="142" t="s">
        <v>34</v>
      </c>
      <c r="M399" s="142">
        <v>1</v>
      </c>
      <c r="N399" s="142">
        <v>160</v>
      </c>
      <c r="O399" s="142">
        <v>160</v>
      </c>
      <c r="P399" s="132">
        <v>160</v>
      </c>
      <c r="Q399" s="122" t="e">
        <f>+VLOOKUP(CONCATENATE(B399,"00"),#REF!,3,FALSE)</f>
        <v>#REF!</v>
      </c>
      <c r="R399" s="122" t="str">
        <f>+IF(ISERROR(VLOOKUP(K399,'Ecarts de marge'!D:D,1,FALSE)),"PB CODE ARTICLE","")</f>
        <v/>
      </c>
    </row>
    <row r="400" spans="1:18" x14ac:dyDescent="0.2">
      <c r="A400" s="131" t="str">
        <f>+IF(I400&lt;='Ecarts de marge'!$G$1,"X","")</f>
        <v>X</v>
      </c>
      <c r="B400" s="122" t="str">
        <f t="shared" si="11"/>
        <v>A20092000182000</v>
      </c>
      <c r="C400" s="142" t="s">
        <v>739</v>
      </c>
      <c r="D400" s="142">
        <v>201800110</v>
      </c>
      <c r="E400" s="142" t="s">
        <v>724</v>
      </c>
      <c r="F400" s="142" t="s">
        <v>781</v>
      </c>
      <c r="G400" s="142" t="s">
        <v>723</v>
      </c>
      <c r="H400" s="142" t="s">
        <v>745</v>
      </c>
      <c r="I400" s="143">
        <v>43117</v>
      </c>
      <c r="J400" s="142" t="s">
        <v>451</v>
      </c>
      <c r="K400" s="142" t="s">
        <v>33</v>
      </c>
      <c r="L400" s="142" t="s">
        <v>34</v>
      </c>
      <c r="M400" s="142">
        <v>1</v>
      </c>
      <c r="N400" s="142">
        <v>160</v>
      </c>
      <c r="O400" s="142">
        <v>160</v>
      </c>
      <c r="P400" s="132">
        <v>160</v>
      </c>
      <c r="Q400" s="122" t="e">
        <f>+VLOOKUP(CONCATENATE(B400,"00"),#REF!,3,FALSE)</f>
        <v>#REF!</v>
      </c>
      <c r="R400" s="122" t="str">
        <f>+IF(ISERROR(VLOOKUP(K400,'Ecarts de marge'!D:D,1,FALSE)),"PB CODE ARTICLE","")</f>
        <v/>
      </c>
    </row>
    <row r="401" spans="1:18" x14ac:dyDescent="0.2">
      <c r="A401" s="131" t="str">
        <f>+IF(I401&lt;='Ecarts de marge'!$G$1,"X","")</f>
        <v>X</v>
      </c>
      <c r="B401" s="122" t="str">
        <f t="shared" si="11"/>
        <v>A20062000001000</v>
      </c>
      <c r="C401" s="142" t="s">
        <v>739</v>
      </c>
      <c r="D401" s="142">
        <v>201800111</v>
      </c>
      <c r="E401" s="142" t="s">
        <v>797</v>
      </c>
      <c r="F401" s="142" t="s">
        <v>1021</v>
      </c>
      <c r="G401" s="142" t="s">
        <v>723</v>
      </c>
      <c r="H401" s="142" t="s">
        <v>745</v>
      </c>
      <c r="I401" s="143">
        <v>43117</v>
      </c>
      <c r="J401" s="142" t="s">
        <v>451</v>
      </c>
      <c r="K401" s="142" t="s">
        <v>33</v>
      </c>
      <c r="L401" s="142" t="s">
        <v>34</v>
      </c>
      <c r="M401" s="142">
        <v>1</v>
      </c>
      <c r="N401" s="142">
        <v>160</v>
      </c>
      <c r="O401" s="142">
        <v>160</v>
      </c>
      <c r="P401" s="132">
        <v>80</v>
      </c>
      <c r="Q401" s="122" t="e">
        <f>+VLOOKUP(CONCATENATE(B401,"00"),#REF!,3,FALSE)</f>
        <v>#REF!</v>
      </c>
      <c r="R401" s="122" t="str">
        <f>+IF(ISERROR(VLOOKUP(K401,'Ecarts de marge'!D:D,1,FALSE)),"PB CODE ARTICLE","")</f>
        <v/>
      </c>
    </row>
    <row r="402" spans="1:18" x14ac:dyDescent="0.2">
      <c r="A402" s="131" t="str">
        <f>+IF(I402&lt;='Ecarts de marge'!$G$1,"X","")</f>
        <v>X</v>
      </c>
      <c r="B402" s="122" t="str">
        <f t="shared" si="11"/>
        <v>A20102000229000</v>
      </c>
      <c r="C402" s="142" t="s">
        <v>739</v>
      </c>
      <c r="D402" s="142">
        <v>201800112</v>
      </c>
      <c r="E402" s="142" t="s">
        <v>722</v>
      </c>
      <c r="F402" s="142" t="s">
        <v>764</v>
      </c>
      <c r="G402" s="142" t="s">
        <v>723</v>
      </c>
      <c r="H402" s="142" t="s">
        <v>745</v>
      </c>
      <c r="I402" s="143">
        <v>43117</v>
      </c>
      <c r="J402" s="142" t="s">
        <v>451</v>
      </c>
      <c r="K402" s="142" t="s">
        <v>33</v>
      </c>
      <c r="L402" s="142" t="s">
        <v>34</v>
      </c>
      <c r="M402" s="142">
        <v>1</v>
      </c>
      <c r="N402" s="142">
        <v>160</v>
      </c>
      <c r="O402" s="142">
        <v>160</v>
      </c>
      <c r="P402" s="132">
        <v>160</v>
      </c>
      <c r="Q402" s="122" t="e">
        <f>+VLOOKUP(CONCATENATE(B402,"00"),#REF!,3,FALSE)</f>
        <v>#REF!</v>
      </c>
      <c r="R402" s="122" t="str">
        <f>+IF(ISERROR(VLOOKUP(K402,'Ecarts de marge'!D:D,1,FALSE)),"PB CODE ARTICLE","")</f>
        <v/>
      </c>
    </row>
    <row r="403" spans="1:18" x14ac:dyDescent="0.2">
      <c r="A403" s="131" t="str">
        <f>+IF(I403&lt;='Ecarts de marge'!$G$1,"X","")</f>
        <v>X</v>
      </c>
      <c r="B403" s="122" t="str">
        <f t="shared" si="11"/>
        <v>A20102000226000</v>
      </c>
      <c r="C403" s="142" t="s">
        <v>739</v>
      </c>
      <c r="D403" s="142">
        <v>201800113</v>
      </c>
      <c r="E403" s="142" t="s">
        <v>722</v>
      </c>
      <c r="F403" s="142" t="s">
        <v>765</v>
      </c>
      <c r="G403" s="142" t="s">
        <v>723</v>
      </c>
      <c r="H403" s="142" t="s">
        <v>745</v>
      </c>
      <c r="I403" s="143">
        <v>43117</v>
      </c>
      <c r="J403" s="142" t="s">
        <v>451</v>
      </c>
      <c r="K403" s="142" t="s">
        <v>33</v>
      </c>
      <c r="L403" s="142" t="s">
        <v>34</v>
      </c>
      <c r="M403" s="142">
        <v>1</v>
      </c>
      <c r="N403" s="142">
        <v>160</v>
      </c>
      <c r="O403" s="142">
        <v>160</v>
      </c>
      <c r="P403" s="132">
        <v>160</v>
      </c>
      <c r="Q403" s="122" t="e">
        <f>+VLOOKUP(CONCATENATE(B403,"00"),#REF!,3,FALSE)</f>
        <v>#REF!</v>
      </c>
      <c r="R403" s="122" t="str">
        <f>+IF(ISERROR(VLOOKUP(K403,'Ecarts de marge'!D:D,1,FALSE)),"PB CODE ARTICLE","")</f>
        <v/>
      </c>
    </row>
    <row r="404" spans="1:18" x14ac:dyDescent="0.2">
      <c r="A404" s="131" t="str">
        <f>+IF(I404&lt;='Ecarts de marge'!$G$1,"X","")</f>
        <v>X</v>
      </c>
      <c r="B404" s="122" t="str">
        <f t="shared" si="11"/>
        <v>A20082000017000</v>
      </c>
      <c r="C404" s="142" t="s">
        <v>739</v>
      </c>
      <c r="D404" s="142">
        <v>201800114</v>
      </c>
      <c r="E404" s="142" t="s">
        <v>749</v>
      </c>
      <c r="F404" s="142" t="s">
        <v>725</v>
      </c>
      <c r="G404" s="142" t="s">
        <v>723</v>
      </c>
      <c r="H404" s="142" t="s">
        <v>745</v>
      </c>
      <c r="I404" s="143">
        <v>43117</v>
      </c>
      <c r="J404" s="142" t="s">
        <v>451</v>
      </c>
      <c r="K404" s="142" t="s">
        <v>33</v>
      </c>
      <c r="L404" s="142" t="s">
        <v>34</v>
      </c>
      <c r="M404" s="142">
        <v>1</v>
      </c>
      <c r="N404" s="142">
        <v>160</v>
      </c>
      <c r="O404" s="142">
        <v>160</v>
      </c>
      <c r="P404" s="132">
        <v>320</v>
      </c>
      <c r="Q404" s="122" t="e">
        <f>+VLOOKUP(CONCATENATE(B404,"00"),#REF!,3,FALSE)</f>
        <v>#REF!</v>
      </c>
      <c r="R404" s="122" t="str">
        <f>+IF(ISERROR(VLOOKUP(K404,'Ecarts de marge'!D:D,1,FALSE)),"PB CODE ARTICLE","")</f>
        <v/>
      </c>
    </row>
    <row r="405" spans="1:18" x14ac:dyDescent="0.2">
      <c r="A405" s="131" t="str">
        <f>+IF(I405&lt;='Ecarts de marge'!$G$1,"X","")</f>
        <v>X</v>
      </c>
      <c r="B405" s="122" t="str">
        <f t="shared" si="11"/>
        <v>A20072000054000</v>
      </c>
      <c r="C405" s="142" t="s">
        <v>739</v>
      </c>
      <c r="D405" s="142">
        <v>201800115</v>
      </c>
      <c r="E405" s="142" t="s">
        <v>753</v>
      </c>
      <c r="F405" s="142" t="s">
        <v>727</v>
      </c>
      <c r="G405" s="142" t="s">
        <v>723</v>
      </c>
      <c r="H405" s="142" t="s">
        <v>745</v>
      </c>
      <c r="I405" s="143">
        <v>43117</v>
      </c>
      <c r="J405" s="142" t="s">
        <v>451</v>
      </c>
      <c r="K405" s="142" t="s">
        <v>33</v>
      </c>
      <c r="L405" s="142" t="s">
        <v>34</v>
      </c>
      <c r="M405" s="142">
        <v>1</v>
      </c>
      <c r="N405" s="142">
        <v>160</v>
      </c>
      <c r="O405" s="142">
        <v>160</v>
      </c>
      <c r="P405" s="132">
        <v>80</v>
      </c>
      <c r="Q405" s="122" t="e">
        <f>+VLOOKUP(CONCATENATE(B405,"00"),#REF!,3,FALSE)</f>
        <v>#REF!</v>
      </c>
      <c r="R405" s="122" t="str">
        <f>+IF(ISERROR(VLOOKUP(K405,'Ecarts de marge'!D:D,1,FALSE)),"PB CODE ARTICLE","")</f>
        <v/>
      </c>
    </row>
    <row r="406" spans="1:18" x14ac:dyDescent="0.2">
      <c r="A406" s="131" t="str">
        <f>+IF(I406&lt;='Ecarts de marge'!$G$1,"X","")</f>
        <v>X</v>
      </c>
      <c r="B406" s="122" t="str">
        <f t="shared" si="11"/>
        <v>A20102000222000</v>
      </c>
      <c r="C406" s="142" t="s">
        <v>739</v>
      </c>
      <c r="D406" s="142">
        <v>201800116</v>
      </c>
      <c r="E406" s="142" t="s">
        <v>722</v>
      </c>
      <c r="F406" s="142" t="s">
        <v>909</v>
      </c>
      <c r="G406" s="142" t="s">
        <v>723</v>
      </c>
      <c r="H406" s="142" t="s">
        <v>745</v>
      </c>
      <c r="I406" s="143">
        <v>43117</v>
      </c>
      <c r="J406" s="142" t="s">
        <v>451</v>
      </c>
      <c r="K406" s="142" t="s">
        <v>33</v>
      </c>
      <c r="L406" s="142" t="s">
        <v>34</v>
      </c>
      <c r="M406" s="142">
        <v>1</v>
      </c>
      <c r="N406" s="142">
        <v>160</v>
      </c>
      <c r="O406" s="142">
        <v>160</v>
      </c>
      <c r="P406" s="132">
        <v>186.49</v>
      </c>
      <c r="Q406" s="122" t="e">
        <f>+VLOOKUP(CONCATENATE(B406,"00"),#REF!,3,FALSE)</f>
        <v>#REF!</v>
      </c>
      <c r="R406" s="122" t="str">
        <f>+IF(ISERROR(VLOOKUP(K406,'Ecarts de marge'!D:D,1,FALSE)),"PB CODE ARTICLE","")</f>
        <v/>
      </c>
    </row>
    <row r="407" spans="1:18" x14ac:dyDescent="0.2">
      <c r="A407" s="131" t="str">
        <f>+IF(I407&lt;='Ecarts de marge'!$G$1,"X","")</f>
        <v>X</v>
      </c>
      <c r="B407" s="122" t="str">
        <f t="shared" si="11"/>
        <v>A20062000006000</v>
      </c>
      <c r="C407" s="142" t="s">
        <v>739</v>
      </c>
      <c r="D407" s="142">
        <v>201800117</v>
      </c>
      <c r="E407" s="142" t="s">
        <v>797</v>
      </c>
      <c r="F407" s="142" t="s">
        <v>1022</v>
      </c>
      <c r="G407" s="142" t="s">
        <v>723</v>
      </c>
      <c r="H407" s="142" t="s">
        <v>745</v>
      </c>
      <c r="I407" s="143">
        <v>43117</v>
      </c>
      <c r="J407" s="142" t="s">
        <v>451</v>
      </c>
      <c r="K407" s="142" t="s">
        <v>33</v>
      </c>
      <c r="L407" s="142" t="s">
        <v>34</v>
      </c>
      <c r="M407" s="142">
        <v>1</v>
      </c>
      <c r="N407" s="142">
        <v>160</v>
      </c>
      <c r="O407" s="142">
        <v>160</v>
      </c>
      <c r="P407" s="132">
        <v>80</v>
      </c>
      <c r="Q407" s="122" t="e">
        <f>+VLOOKUP(CONCATENATE(B407,"00"),#REF!,3,FALSE)</f>
        <v>#REF!</v>
      </c>
      <c r="R407" s="122" t="str">
        <f>+IF(ISERROR(VLOOKUP(K407,'Ecarts de marge'!D:D,1,FALSE)),"PB CODE ARTICLE","")</f>
        <v/>
      </c>
    </row>
    <row r="408" spans="1:18" x14ac:dyDescent="0.2">
      <c r="A408" s="131" t="str">
        <f>+IF(I408&lt;='Ecarts de marge'!$G$1,"X","")</f>
        <v>X</v>
      </c>
      <c r="B408" s="122" t="str">
        <f t="shared" si="11"/>
        <v>A20092000189000</v>
      </c>
      <c r="C408" s="142" t="s">
        <v>739</v>
      </c>
      <c r="D408" s="142">
        <v>201800118</v>
      </c>
      <c r="E408" s="142" t="s">
        <v>724</v>
      </c>
      <c r="F408" s="142" t="s">
        <v>838</v>
      </c>
      <c r="G408" s="142" t="s">
        <v>723</v>
      </c>
      <c r="H408" s="142" t="s">
        <v>745</v>
      </c>
      <c r="I408" s="143">
        <v>43117</v>
      </c>
      <c r="J408" s="142" t="s">
        <v>1023</v>
      </c>
      <c r="K408" s="142" t="s">
        <v>57</v>
      </c>
      <c r="L408" s="142" t="s">
        <v>58</v>
      </c>
      <c r="M408" s="142">
        <v>1</v>
      </c>
      <c r="N408" s="142">
        <v>80</v>
      </c>
      <c r="O408" s="142">
        <v>80</v>
      </c>
      <c r="P408" s="132">
        <v>1796.47</v>
      </c>
      <c r="Q408" s="122" t="e">
        <f>+VLOOKUP(CONCATENATE(B408,"00"),#REF!,3,FALSE)</f>
        <v>#REF!</v>
      </c>
      <c r="R408" s="122" t="str">
        <f>+IF(ISERROR(VLOOKUP(K408,'Ecarts de marge'!D:D,1,FALSE)),"PB CODE ARTICLE","")</f>
        <v>PB CODE ARTICLE</v>
      </c>
    </row>
    <row r="409" spans="1:18" x14ac:dyDescent="0.2">
      <c r="A409" s="131" t="str">
        <f>+IF(I409&lt;='Ecarts de marge'!$G$1,"X","")</f>
        <v>X</v>
      </c>
      <c r="B409" s="122" t="str">
        <f t="shared" si="11"/>
        <v>A20102000305000</v>
      </c>
      <c r="C409" s="142" t="s">
        <v>739</v>
      </c>
      <c r="D409" s="142">
        <v>201800119</v>
      </c>
      <c r="E409" s="142" t="s">
        <v>722</v>
      </c>
      <c r="F409" s="142" t="s">
        <v>779</v>
      </c>
      <c r="G409" s="142" t="s">
        <v>723</v>
      </c>
      <c r="H409" s="142" t="s">
        <v>745</v>
      </c>
      <c r="I409" s="143">
        <v>43117</v>
      </c>
      <c r="J409" s="142" t="s">
        <v>1024</v>
      </c>
      <c r="K409" s="142" t="s">
        <v>57</v>
      </c>
      <c r="L409" s="142" t="s">
        <v>58</v>
      </c>
      <c r="M409" s="142">
        <v>1</v>
      </c>
      <c r="N409" s="142">
        <v>1796.47</v>
      </c>
      <c r="O409" s="142">
        <v>1796.47</v>
      </c>
      <c r="P409" s="132">
        <v>4233.2700000000004</v>
      </c>
      <c r="Q409" s="122" t="e">
        <f>+VLOOKUP(CONCATENATE(B409,"00"),#REF!,3,FALSE)</f>
        <v>#REF!</v>
      </c>
      <c r="R409" s="122" t="str">
        <f>+IF(ISERROR(VLOOKUP(K409,'Ecarts de marge'!D:D,1,FALSE)),"PB CODE ARTICLE","")</f>
        <v>PB CODE ARTICLE</v>
      </c>
    </row>
    <row r="410" spans="1:18" x14ac:dyDescent="0.2">
      <c r="A410" s="131" t="str">
        <f>+IF(I410&lt;='Ecarts de marge'!$G$1,"X","")</f>
        <v>X</v>
      </c>
      <c r="B410" s="122" t="str">
        <f t="shared" si="11"/>
        <v>A20030042028000</v>
      </c>
      <c r="C410" s="142" t="s">
        <v>739</v>
      </c>
      <c r="D410" s="142">
        <v>201800120</v>
      </c>
      <c r="E410" s="142" t="s">
        <v>762</v>
      </c>
      <c r="F410" s="142" t="s">
        <v>896</v>
      </c>
      <c r="G410" s="142" t="s">
        <v>723</v>
      </c>
      <c r="H410" s="142" t="s">
        <v>745</v>
      </c>
      <c r="I410" s="143">
        <v>43117</v>
      </c>
      <c r="J410" s="142" t="s">
        <v>1025</v>
      </c>
      <c r="K410" s="142" t="s">
        <v>57</v>
      </c>
      <c r="L410" s="142" t="s">
        <v>58</v>
      </c>
      <c r="M410" s="142">
        <v>1</v>
      </c>
      <c r="N410" s="142">
        <v>4233.2700000000004</v>
      </c>
      <c r="O410" s="142">
        <v>4233.2700000000004</v>
      </c>
      <c r="P410" s="132">
        <v>204.02</v>
      </c>
      <c r="Q410" s="122" t="e">
        <f>+VLOOKUP(CONCATENATE(B410,"00"),#REF!,3,FALSE)</f>
        <v>#REF!</v>
      </c>
      <c r="R410" s="122" t="str">
        <f>+IF(ISERROR(VLOOKUP(K410,'Ecarts de marge'!D:D,1,FALSE)),"PB CODE ARTICLE","")</f>
        <v>PB CODE ARTICLE</v>
      </c>
    </row>
    <row r="411" spans="1:18" x14ac:dyDescent="0.2">
      <c r="A411" s="131" t="str">
        <f>+IF(I411&lt;='Ecarts de marge'!$G$1,"X","")</f>
        <v>X</v>
      </c>
      <c r="B411" s="122" t="str">
        <f t="shared" si="11"/>
        <v>A</v>
      </c>
      <c r="C411" s="142" t="s">
        <v>739</v>
      </c>
      <c r="D411" s="142">
        <v>201800122</v>
      </c>
      <c r="E411" s="142" t="s">
        <v>731</v>
      </c>
      <c r="F411" s="142" t="s">
        <v>731</v>
      </c>
      <c r="G411" s="142" t="s">
        <v>731</v>
      </c>
      <c r="H411" s="142" t="s">
        <v>745</v>
      </c>
      <c r="I411" s="143">
        <v>43122</v>
      </c>
      <c r="J411" s="142" t="s">
        <v>1036</v>
      </c>
      <c r="K411" s="142" t="s">
        <v>148</v>
      </c>
      <c r="L411" s="142" t="s">
        <v>1037</v>
      </c>
      <c r="M411" s="142">
        <v>5</v>
      </c>
      <c r="N411" s="142">
        <v>18.489999999999998</v>
      </c>
      <c r="O411" s="142">
        <v>92.45</v>
      </c>
      <c r="P411" s="132">
        <v>135.4</v>
      </c>
      <c r="Q411" s="122" t="e">
        <f>+VLOOKUP(CONCATENATE(B411,"00"),#REF!,3,FALSE)</f>
        <v>#REF!</v>
      </c>
      <c r="R411" s="122" t="str">
        <f>+IF(ISERROR(VLOOKUP(K411,'Ecarts de marge'!D:D,1,FALSE)),"PB CODE ARTICLE","")</f>
        <v/>
      </c>
    </row>
    <row r="412" spans="1:18" x14ac:dyDescent="0.2">
      <c r="A412" s="131" t="str">
        <f>+IF(I412&lt;='Ecarts de marge'!$G$1,"X","")</f>
        <v>X</v>
      </c>
      <c r="B412" s="122" t="str">
        <f t="shared" si="11"/>
        <v>A</v>
      </c>
      <c r="C412" s="142" t="s">
        <v>739</v>
      </c>
      <c r="D412" s="142">
        <v>201800122</v>
      </c>
      <c r="E412" s="142" t="s">
        <v>731</v>
      </c>
      <c r="F412" s="142" t="s">
        <v>731</v>
      </c>
      <c r="G412" s="142" t="s">
        <v>731</v>
      </c>
      <c r="H412" s="142" t="s">
        <v>745</v>
      </c>
      <c r="I412" s="143">
        <v>43122</v>
      </c>
      <c r="J412" s="142" t="s">
        <v>1036</v>
      </c>
      <c r="K412" s="142" t="s">
        <v>148</v>
      </c>
      <c r="L412" s="142" t="s">
        <v>1038</v>
      </c>
      <c r="M412" s="142">
        <v>1</v>
      </c>
      <c r="N412" s="142">
        <v>18.489999999999998</v>
      </c>
      <c r="O412" s="142">
        <v>18.489999999999998</v>
      </c>
      <c r="P412" s="132">
        <v>6</v>
      </c>
      <c r="Q412" s="122" t="e">
        <f>+VLOOKUP(CONCATENATE(B412,"00"),#REF!,3,FALSE)</f>
        <v>#REF!</v>
      </c>
      <c r="R412" s="122" t="str">
        <f>+IF(ISERROR(VLOOKUP(K412,'Ecarts de marge'!D:D,1,FALSE)),"PB CODE ARTICLE","")</f>
        <v/>
      </c>
    </row>
    <row r="413" spans="1:18" x14ac:dyDescent="0.2">
      <c r="A413" s="131" t="str">
        <f>+IF(I413&lt;='Ecarts de marge'!$G$1,"X","")</f>
        <v>X</v>
      </c>
      <c r="B413" s="122" t="str">
        <f t="shared" si="11"/>
        <v>A20082000239000</v>
      </c>
      <c r="C413" s="142" t="s">
        <v>739</v>
      </c>
      <c r="D413" s="142">
        <v>201800123</v>
      </c>
      <c r="E413" s="142" t="s">
        <v>749</v>
      </c>
      <c r="F413" s="142" t="s">
        <v>750</v>
      </c>
      <c r="G413" s="142" t="s">
        <v>723</v>
      </c>
      <c r="H413" s="142" t="s">
        <v>751</v>
      </c>
      <c r="I413" s="143">
        <v>43123</v>
      </c>
      <c r="J413" s="142" t="s">
        <v>1039</v>
      </c>
      <c r="K413" s="142" t="s">
        <v>148</v>
      </c>
      <c r="L413" s="142" t="s">
        <v>1040</v>
      </c>
      <c r="M413" s="142">
        <v>1</v>
      </c>
      <c r="N413" s="142">
        <v>18.489999999999998</v>
      </c>
      <c r="O413" s="142">
        <v>18.489999999999998</v>
      </c>
      <c r="P413" s="132">
        <v>305.39</v>
      </c>
      <c r="Q413" s="122" t="e">
        <f>+VLOOKUP(CONCATENATE(B413,"00"),#REF!,3,FALSE)</f>
        <v>#REF!</v>
      </c>
      <c r="R413" s="122" t="str">
        <f>+IF(ISERROR(VLOOKUP(K413,'Ecarts de marge'!D:D,1,FALSE)),"PB CODE ARTICLE","")</f>
        <v/>
      </c>
    </row>
    <row r="414" spans="1:18" x14ac:dyDescent="0.2">
      <c r="A414" s="131" t="str">
        <f>+IF(I414&lt;='Ecarts de marge'!$G$1,"X","")</f>
        <v>X</v>
      </c>
      <c r="B414" s="122" t="str">
        <f t="shared" si="11"/>
        <v>A20082000239000</v>
      </c>
      <c r="C414" s="142" t="s">
        <v>739</v>
      </c>
      <c r="D414" s="142">
        <v>201800123</v>
      </c>
      <c r="E414" s="142" t="s">
        <v>749</v>
      </c>
      <c r="F414" s="142" t="s">
        <v>750</v>
      </c>
      <c r="G414" s="142" t="s">
        <v>723</v>
      </c>
      <c r="H414" s="142" t="s">
        <v>751</v>
      </c>
      <c r="I414" s="143">
        <v>43123</v>
      </c>
      <c r="J414" s="142" t="s">
        <v>1039</v>
      </c>
      <c r="K414" s="142" t="s">
        <v>148</v>
      </c>
      <c r="L414" s="142" t="s">
        <v>1041</v>
      </c>
      <c r="M414" s="142">
        <v>50</v>
      </c>
      <c r="N414" s="142">
        <v>18.489999999999998</v>
      </c>
      <c r="O414" s="142">
        <v>924.5</v>
      </c>
      <c r="P414" s="132">
        <v>66.5</v>
      </c>
      <c r="Q414" s="122" t="e">
        <f>+VLOOKUP(CONCATENATE(B414,"00"),#REF!,3,FALSE)</f>
        <v>#REF!</v>
      </c>
      <c r="R414" s="122" t="str">
        <f>+IF(ISERROR(VLOOKUP(K414,'Ecarts de marge'!D:D,1,FALSE)),"PB CODE ARTICLE","")</f>
        <v/>
      </c>
    </row>
    <row r="415" spans="1:18" x14ac:dyDescent="0.2">
      <c r="A415" s="131" t="str">
        <f>+IF(I415&lt;='Ecarts de marge'!$G$1,"X","")</f>
        <v>X</v>
      </c>
      <c r="B415" s="122" t="str">
        <f t="shared" si="11"/>
        <v>A20082000239000</v>
      </c>
      <c r="C415" s="142" t="s">
        <v>739</v>
      </c>
      <c r="D415" s="142">
        <v>201800123</v>
      </c>
      <c r="E415" s="142" t="s">
        <v>749</v>
      </c>
      <c r="F415" s="142" t="s">
        <v>750</v>
      </c>
      <c r="G415" s="142" t="s">
        <v>723</v>
      </c>
      <c r="H415" s="142" t="s">
        <v>751</v>
      </c>
      <c r="I415" s="143">
        <v>43123</v>
      </c>
      <c r="J415" s="142" t="s">
        <v>1039</v>
      </c>
      <c r="K415" s="142" t="s">
        <v>148</v>
      </c>
      <c r="L415" s="142" t="s">
        <v>1042</v>
      </c>
      <c r="M415" s="142">
        <v>6</v>
      </c>
      <c r="N415" s="142">
        <v>18.489999999999998</v>
      </c>
      <c r="O415" s="142">
        <v>110.94</v>
      </c>
      <c r="P415" s="132">
        <v>665.76</v>
      </c>
      <c r="Q415" s="122" t="e">
        <f>+VLOOKUP(CONCATENATE(B415,"00"),#REF!,3,FALSE)</f>
        <v>#REF!</v>
      </c>
      <c r="R415" s="122" t="str">
        <f>+IF(ISERROR(VLOOKUP(K415,'Ecarts de marge'!D:D,1,FALSE)),"PB CODE ARTICLE","")</f>
        <v/>
      </c>
    </row>
    <row r="416" spans="1:18" x14ac:dyDescent="0.2">
      <c r="A416" s="131" t="str">
        <f>+IF(I416&lt;='Ecarts de marge'!$G$1,"X","")</f>
        <v>X</v>
      </c>
      <c r="B416" s="122" t="str">
        <f t="shared" si="11"/>
        <v>A</v>
      </c>
      <c r="C416" s="142" t="s">
        <v>739</v>
      </c>
      <c r="D416" s="142">
        <v>201800124</v>
      </c>
      <c r="E416" s="142" t="s">
        <v>731</v>
      </c>
      <c r="F416" s="142" t="s">
        <v>731</v>
      </c>
      <c r="G416" s="142" t="s">
        <v>731</v>
      </c>
      <c r="H416" s="142" t="s">
        <v>732</v>
      </c>
      <c r="I416" s="143">
        <v>43129</v>
      </c>
      <c r="J416" s="142" t="s">
        <v>955</v>
      </c>
      <c r="K416" s="142" t="s">
        <v>154</v>
      </c>
      <c r="L416" s="142" t="s">
        <v>1043</v>
      </c>
      <c r="M416" s="142">
        <v>4</v>
      </c>
      <c r="N416" s="142">
        <v>43.35</v>
      </c>
      <c r="O416" s="142">
        <v>173.4</v>
      </c>
      <c r="P416" s="132">
        <v>480</v>
      </c>
      <c r="Q416" s="122" t="e">
        <f>+VLOOKUP(CONCATENATE(B416,"00"),#REF!,3,FALSE)</f>
        <v>#REF!</v>
      </c>
      <c r="R416" s="122" t="str">
        <f>+IF(ISERROR(VLOOKUP(K416,'Ecarts de marge'!D:D,1,FALSE)),"PB CODE ARTICLE","")</f>
        <v/>
      </c>
    </row>
    <row r="417" spans="1:18" x14ac:dyDescent="0.2">
      <c r="A417" s="131" t="str">
        <f>+IF(I417&lt;='Ecarts de marge'!$G$1,"X","")</f>
        <v>X</v>
      </c>
      <c r="B417" s="122" t="str">
        <f t="shared" si="11"/>
        <v>A</v>
      </c>
      <c r="C417" s="142" t="s">
        <v>739</v>
      </c>
      <c r="D417" s="142">
        <v>201800124</v>
      </c>
      <c r="E417" s="142" t="s">
        <v>731</v>
      </c>
      <c r="F417" s="142" t="s">
        <v>731</v>
      </c>
      <c r="G417" s="142" t="s">
        <v>731</v>
      </c>
      <c r="H417" s="142" t="s">
        <v>732</v>
      </c>
      <c r="I417" s="143">
        <v>43129</v>
      </c>
      <c r="J417" s="142" t="s">
        <v>955</v>
      </c>
      <c r="K417" s="142" t="s">
        <v>154</v>
      </c>
      <c r="L417" s="142" t="s">
        <v>1044</v>
      </c>
      <c r="M417" s="142">
        <v>4</v>
      </c>
      <c r="N417" s="142">
        <v>43.35</v>
      </c>
      <c r="O417" s="142">
        <v>173.4</v>
      </c>
      <c r="P417" s="132">
        <v>3.68</v>
      </c>
      <c r="Q417" s="122" t="e">
        <f>+VLOOKUP(CONCATENATE(B417,"00"),#REF!,3,FALSE)</f>
        <v>#REF!</v>
      </c>
      <c r="R417" s="122" t="str">
        <f>+IF(ISERROR(VLOOKUP(K417,'Ecarts de marge'!D:D,1,FALSE)),"PB CODE ARTICLE","")</f>
        <v/>
      </c>
    </row>
    <row r="418" spans="1:18" x14ac:dyDescent="0.2">
      <c r="A418" s="131" t="str">
        <f>+IF(I418&lt;='Ecarts de marge'!$G$1,"X","")</f>
        <v>X</v>
      </c>
      <c r="B418" s="122" t="str">
        <f t="shared" ref="B418:B481" si="12">+"A"&amp;E418&amp;F418&amp;G418</f>
        <v>A20082000181000</v>
      </c>
      <c r="C418" s="142" t="s">
        <v>739</v>
      </c>
      <c r="D418" s="142">
        <v>201800125</v>
      </c>
      <c r="E418" s="142" t="s">
        <v>749</v>
      </c>
      <c r="F418" s="142" t="s">
        <v>756</v>
      </c>
      <c r="G418" s="142" t="s">
        <v>723</v>
      </c>
      <c r="H418" s="142" t="s">
        <v>745</v>
      </c>
      <c r="I418" s="143">
        <v>43130</v>
      </c>
      <c r="J418" s="142" t="s">
        <v>1026</v>
      </c>
      <c r="K418" s="142" t="s">
        <v>57</v>
      </c>
      <c r="L418" s="142" t="s">
        <v>58</v>
      </c>
      <c r="M418" s="142">
        <v>1</v>
      </c>
      <c r="N418" s="142">
        <v>3450</v>
      </c>
      <c r="O418" s="142">
        <v>3450</v>
      </c>
      <c r="P418" s="132">
        <v>2670.12</v>
      </c>
      <c r="Q418" s="122" t="e">
        <f>+VLOOKUP(CONCATENATE(B418,"00"),#REF!,3,FALSE)</f>
        <v>#REF!</v>
      </c>
      <c r="R418" s="122" t="str">
        <f>+IF(ISERROR(VLOOKUP(K418,'Ecarts de marge'!D:D,1,FALSE)),"PB CODE ARTICLE","")</f>
        <v>PB CODE ARTICLE</v>
      </c>
    </row>
    <row r="419" spans="1:18" x14ac:dyDescent="0.2">
      <c r="A419" s="131" t="str">
        <f>+IF(I419&lt;='Ecarts de marge'!$G$1,"X","")</f>
        <v>X</v>
      </c>
      <c r="B419" s="122" t="str">
        <f t="shared" si="12"/>
        <v>A20092000281000</v>
      </c>
      <c r="C419" s="142" t="s">
        <v>739</v>
      </c>
      <c r="D419" s="142">
        <v>201800126</v>
      </c>
      <c r="E419" s="142" t="s">
        <v>724</v>
      </c>
      <c r="F419" s="142" t="s">
        <v>769</v>
      </c>
      <c r="G419" s="142" t="s">
        <v>723</v>
      </c>
      <c r="H419" s="142" t="s">
        <v>745</v>
      </c>
      <c r="I419" s="143">
        <v>43130</v>
      </c>
      <c r="J419" s="142" t="s">
        <v>847</v>
      </c>
      <c r="K419" s="142" t="s">
        <v>54</v>
      </c>
      <c r="L419" s="142" t="s">
        <v>55</v>
      </c>
      <c r="M419" s="142">
        <v>749.7</v>
      </c>
      <c r="N419" s="142">
        <v>0.85</v>
      </c>
      <c r="O419" s="142">
        <v>637.245</v>
      </c>
      <c r="P419" s="132">
        <v>712.21500000000003</v>
      </c>
      <c r="Q419" s="122" t="e">
        <f>+VLOOKUP(CONCATENATE(B419,"00"),#REF!,3,FALSE)</f>
        <v>#REF!</v>
      </c>
      <c r="R419" s="122" t="str">
        <f>+IF(ISERROR(VLOOKUP(K419,'Ecarts de marge'!D:D,1,FALSE)),"PB CODE ARTICLE","")</f>
        <v/>
      </c>
    </row>
    <row r="420" spans="1:18" x14ac:dyDescent="0.2">
      <c r="A420" s="131" t="str">
        <f>+IF(I420&lt;='Ecarts de marge'!$G$1,"X","")</f>
        <v>X</v>
      </c>
      <c r="B420" s="122" t="str">
        <f t="shared" si="12"/>
        <v>A20102000300000</v>
      </c>
      <c r="C420" s="142" t="s">
        <v>739</v>
      </c>
      <c r="D420" s="142">
        <v>201800127</v>
      </c>
      <c r="E420" s="142" t="s">
        <v>722</v>
      </c>
      <c r="F420" s="142" t="s">
        <v>836</v>
      </c>
      <c r="G420" s="142" t="s">
        <v>723</v>
      </c>
      <c r="H420" s="142" t="s">
        <v>745</v>
      </c>
      <c r="I420" s="143">
        <v>43130</v>
      </c>
      <c r="J420" s="142" t="s">
        <v>847</v>
      </c>
      <c r="K420" s="142" t="s">
        <v>54</v>
      </c>
      <c r="L420" s="142" t="s">
        <v>55</v>
      </c>
      <c r="M420" s="142">
        <v>699.3</v>
      </c>
      <c r="N420" s="142">
        <v>0.95</v>
      </c>
      <c r="O420" s="142">
        <v>664.33500000000004</v>
      </c>
      <c r="P420" s="132">
        <v>664.33500000000004</v>
      </c>
      <c r="Q420" s="122" t="e">
        <f>+VLOOKUP(CONCATENATE(B420,"00"),#REF!,3,FALSE)</f>
        <v>#REF!</v>
      </c>
      <c r="R420" s="122" t="str">
        <f>+IF(ISERROR(VLOOKUP(K420,'Ecarts de marge'!D:D,1,FALSE)),"PB CODE ARTICLE","")</f>
        <v/>
      </c>
    </row>
    <row r="421" spans="1:18" x14ac:dyDescent="0.2">
      <c r="A421" s="131" t="str">
        <f>+IF(I421&lt;='Ecarts de marge'!$G$1,"X","")</f>
        <v>X</v>
      </c>
      <c r="B421" s="122" t="str">
        <f t="shared" si="12"/>
        <v>A20102000299000</v>
      </c>
      <c r="C421" s="142" t="s">
        <v>739</v>
      </c>
      <c r="D421" s="142">
        <v>201800128</v>
      </c>
      <c r="E421" s="142" t="s">
        <v>722</v>
      </c>
      <c r="F421" s="142" t="s">
        <v>830</v>
      </c>
      <c r="G421" s="142" t="s">
        <v>723</v>
      </c>
      <c r="H421" s="142" t="s">
        <v>745</v>
      </c>
      <c r="I421" s="143">
        <v>43130</v>
      </c>
      <c r="J421" s="142" t="s">
        <v>847</v>
      </c>
      <c r="K421" s="142" t="s">
        <v>54</v>
      </c>
      <c r="L421" s="142" t="s">
        <v>55</v>
      </c>
      <c r="M421" s="142">
        <v>730.8</v>
      </c>
      <c r="N421" s="142">
        <v>0.95</v>
      </c>
      <c r="O421" s="142">
        <v>694.26</v>
      </c>
      <c r="P421" s="132">
        <v>694.26</v>
      </c>
      <c r="Q421" s="122" t="e">
        <f>+VLOOKUP(CONCATENATE(B421,"00"),#REF!,3,FALSE)</f>
        <v>#REF!</v>
      </c>
      <c r="R421" s="122" t="str">
        <f>+IF(ISERROR(VLOOKUP(K421,'Ecarts de marge'!D:D,1,FALSE)),"PB CODE ARTICLE","")</f>
        <v/>
      </c>
    </row>
    <row r="422" spans="1:18" x14ac:dyDescent="0.2">
      <c r="A422" s="131" t="str">
        <f>+IF(I422&lt;='Ecarts de marge'!$G$1,"X","")</f>
        <v>X</v>
      </c>
      <c r="B422" s="122" t="str">
        <f t="shared" si="12"/>
        <v>A20102000306000</v>
      </c>
      <c r="C422" s="142" t="s">
        <v>739</v>
      </c>
      <c r="D422" s="142">
        <v>201800129</v>
      </c>
      <c r="E422" s="142" t="s">
        <v>722</v>
      </c>
      <c r="F422" s="142" t="s">
        <v>874</v>
      </c>
      <c r="G422" s="142" t="s">
        <v>723</v>
      </c>
      <c r="H422" s="142" t="s">
        <v>745</v>
      </c>
      <c r="I422" s="143">
        <v>43130</v>
      </c>
      <c r="J422" s="142" t="s">
        <v>847</v>
      </c>
      <c r="K422" s="142" t="s">
        <v>54</v>
      </c>
      <c r="L422" s="142" t="s">
        <v>55</v>
      </c>
      <c r="M422" s="142">
        <v>745.2</v>
      </c>
      <c r="N422" s="142">
        <v>0.95</v>
      </c>
      <c r="O422" s="142">
        <v>707.94</v>
      </c>
      <c r="P422" s="132">
        <v>707.94</v>
      </c>
      <c r="Q422" s="122" t="e">
        <f>+VLOOKUP(CONCATENATE(B422,"00"),#REF!,3,FALSE)</f>
        <v>#REF!</v>
      </c>
      <c r="R422" s="122" t="str">
        <f>+IF(ISERROR(VLOOKUP(K422,'Ecarts de marge'!D:D,1,FALSE)),"PB CODE ARTICLE","")</f>
        <v/>
      </c>
    </row>
    <row r="423" spans="1:18" x14ac:dyDescent="0.2">
      <c r="A423" s="131" t="str">
        <f>+IF(I423&lt;='Ecarts de marge'!$G$1,"X","")</f>
        <v>X</v>
      </c>
      <c r="B423" s="122" t="str">
        <f t="shared" si="12"/>
        <v>A20092000178000</v>
      </c>
      <c r="C423" s="142" t="s">
        <v>739</v>
      </c>
      <c r="D423" s="142">
        <v>201800130</v>
      </c>
      <c r="E423" s="142" t="s">
        <v>724</v>
      </c>
      <c r="F423" s="142" t="s">
        <v>827</v>
      </c>
      <c r="G423" s="142" t="s">
        <v>723</v>
      </c>
      <c r="H423" s="142" t="s">
        <v>745</v>
      </c>
      <c r="I423" s="143">
        <v>43130</v>
      </c>
      <c r="J423" s="142" t="s">
        <v>1028</v>
      </c>
      <c r="K423" s="142" t="s">
        <v>57</v>
      </c>
      <c r="L423" s="142" t="s">
        <v>58</v>
      </c>
      <c r="M423" s="142">
        <v>1</v>
      </c>
      <c r="N423" s="142">
        <v>2670.12</v>
      </c>
      <c r="O423" s="142">
        <v>2670.12</v>
      </c>
      <c r="P423" s="132">
        <v>9434.31</v>
      </c>
      <c r="Q423" s="122" t="e">
        <f>+VLOOKUP(CONCATENATE(B423,"00"),#REF!,3,FALSE)</f>
        <v>#REF!</v>
      </c>
      <c r="R423" s="122" t="str">
        <f>+IF(ISERROR(VLOOKUP(K423,'Ecarts de marge'!D:D,1,FALSE)),"PB CODE ARTICLE","")</f>
        <v>PB CODE ARTICLE</v>
      </c>
    </row>
    <row r="424" spans="1:18" x14ac:dyDescent="0.2">
      <c r="A424" s="131" t="str">
        <f>+IF(I424&lt;='Ecarts de marge'!$G$1,"X","")</f>
        <v>X</v>
      </c>
      <c r="B424" s="122" t="str">
        <f t="shared" si="12"/>
        <v>A20050042058000</v>
      </c>
      <c r="C424" s="142" t="s">
        <v>739</v>
      </c>
      <c r="D424" s="142">
        <v>201800131</v>
      </c>
      <c r="E424" s="142" t="s">
        <v>820</v>
      </c>
      <c r="F424" s="142" t="s">
        <v>906</v>
      </c>
      <c r="G424" s="142" t="s">
        <v>723</v>
      </c>
      <c r="H424" s="142" t="s">
        <v>745</v>
      </c>
      <c r="I424" s="143">
        <v>43130</v>
      </c>
      <c r="J424" s="142" t="s">
        <v>1045</v>
      </c>
      <c r="K424" s="142" t="s">
        <v>57</v>
      </c>
      <c r="L424" s="142" t="s">
        <v>58</v>
      </c>
      <c r="M424" s="142">
        <v>1</v>
      </c>
      <c r="N424" s="142">
        <v>9434.31</v>
      </c>
      <c r="O424" s="142">
        <v>9434.31</v>
      </c>
      <c r="P424" s="132">
        <v>4000</v>
      </c>
      <c r="Q424" s="122" t="e">
        <f>+VLOOKUP(CONCATENATE(B424,"00"),#REF!,3,FALSE)</f>
        <v>#REF!</v>
      </c>
      <c r="R424" s="122" t="str">
        <f>+IF(ISERROR(VLOOKUP(K424,'Ecarts de marge'!D:D,1,FALSE)),"PB CODE ARTICLE","")</f>
        <v>PB CODE ARTICLE</v>
      </c>
    </row>
    <row r="425" spans="1:18" x14ac:dyDescent="0.2">
      <c r="A425" s="131" t="str">
        <f>+IF(I425&lt;='Ecarts de marge'!$G$1,"X","")</f>
        <v>X</v>
      </c>
      <c r="B425" s="122" t="str">
        <f t="shared" si="12"/>
        <v>A20092000214000</v>
      </c>
      <c r="C425" s="142" t="s">
        <v>739</v>
      </c>
      <c r="D425" s="142">
        <v>201800132</v>
      </c>
      <c r="E425" s="142" t="s">
        <v>724</v>
      </c>
      <c r="F425" s="142" t="s">
        <v>792</v>
      </c>
      <c r="G425" s="142" t="s">
        <v>723</v>
      </c>
      <c r="H425" s="142" t="s">
        <v>745</v>
      </c>
      <c r="I425" s="143">
        <v>43132</v>
      </c>
      <c r="J425" s="142" t="s">
        <v>1029</v>
      </c>
      <c r="K425" s="142" t="s">
        <v>57</v>
      </c>
      <c r="L425" s="142" t="s">
        <v>58</v>
      </c>
      <c r="M425" s="142">
        <v>1</v>
      </c>
      <c r="N425" s="142">
        <v>9434.31</v>
      </c>
      <c r="O425" s="142">
        <v>9434.31</v>
      </c>
      <c r="P425" s="132">
        <v>2544.66</v>
      </c>
      <c r="Q425" s="122" t="e">
        <f>+VLOOKUP(CONCATENATE(B425,"00"),#REF!,3,FALSE)</f>
        <v>#REF!</v>
      </c>
      <c r="R425" s="122" t="str">
        <f>+IF(ISERROR(VLOOKUP(K425,'Ecarts de marge'!D:D,1,FALSE)),"PB CODE ARTICLE","")</f>
        <v>PB CODE ARTICLE</v>
      </c>
    </row>
    <row r="426" spans="1:18" x14ac:dyDescent="0.2">
      <c r="A426" s="131" t="str">
        <f>+IF(I426&lt;='Ecarts de marge'!$G$1,"X","")</f>
        <v>X</v>
      </c>
      <c r="B426" s="122" t="str">
        <f t="shared" si="12"/>
        <v>A20092000214000</v>
      </c>
      <c r="C426" s="142" t="s">
        <v>739</v>
      </c>
      <c r="D426" s="142">
        <v>201800133</v>
      </c>
      <c r="E426" s="142" t="s">
        <v>724</v>
      </c>
      <c r="F426" s="142" t="s">
        <v>792</v>
      </c>
      <c r="G426" s="142" t="s">
        <v>723</v>
      </c>
      <c r="H426" s="142" t="s">
        <v>745</v>
      </c>
      <c r="I426" s="143">
        <v>43132</v>
      </c>
      <c r="J426" s="142" t="s">
        <v>1029</v>
      </c>
      <c r="K426" s="142" t="s">
        <v>57</v>
      </c>
      <c r="L426" s="142" t="s">
        <v>58</v>
      </c>
      <c r="M426" s="142">
        <v>1</v>
      </c>
      <c r="N426" s="142">
        <v>2544.66</v>
      </c>
      <c r="O426" s="142">
        <v>2544.66</v>
      </c>
      <c r="P426" s="132">
        <v>2551.36</v>
      </c>
      <c r="Q426" s="122" t="e">
        <f>+VLOOKUP(CONCATENATE(B426,"00"),#REF!,3,FALSE)</f>
        <v>#REF!</v>
      </c>
      <c r="R426" s="122" t="str">
        <f>+IF(ISERROR(VLOOKUP(K426,'Ecarts de marge'!D:D,1,FALSE)),"PB CODE ARTICLE","")</f>
        <v>PB CODE ARTICLE</v>
      </c>
    </row>
    <row r="427" spans="1:18" x14ac:dyDescent="0.2">
      <c r="A427" s="131" t="str">
        <f>+IF(I427&lt;='Ecarts de marge'!$G$1,"X","")</f>
        <v>X</v>
      </c>
      <c r="B427" s="122" t="str">
        <f t="shared" si="12"/>
        <v>A20082000239000</v>
      </c>
      <c r="C427" s="142" t="s">
        <v>739</v>
      </c>
      <c r="D427" s="142">
        <v>201800134</v>
      </c>
      <c r="E427" s="142" t="s">
        <v>749</v>
      </c>
      <c r="F427" s="142" t="s">
        <v>750</v>
      </c>
      <c r="G427" s="142" t="s">
        <v>723</v>
      </c>
      <c r="H427" s="142" t="s">
        <v>751</v>
      </c>
      <c r="I427" s="143">
        <v>43132</v>
      </c>
      <c r="J427" s="142" t="s">
        <v>736</v>
      </c>
      <c r="K427" s="142" t="s">
        <v>63</v>
      </c>
      <c r="L427" s="142" t="s">
        <v>737</v>
      </c>
      <c r="M427" s="142">
        <v>4</v>
      </c>
      <c r="N427" s="142">
        <v>188</v>
      </c>
      <c r="O427" s="142">
        <v>752</v>
      </c>
      <c r="P427" s="132">
        <v>1632</v>
      </c>
      <c r="Q427" s="122" t="e">
        <f>+VLOOKUP(CONCATENATE(B427,"00"),#REF!,3,FALSE)</f>
        <v>#REF!</v>
      </c>
      <c r="R427" s="122" t="str">
        <f>+IF(ISERROR(VLOOKUP(K427,'Ecarts de marge'!D:D,1,FALSE)),"PB CODE ARTICLE","")</f>
        <v/>
      </c>
    </row>
    <row r="428" spans="1:18" x14ac:dyDescent="0.2">
      <c r="A428" s="131" t="str">
        <f>+IF(I428&lt;='Ecarts de marge'!$G$1,"X","")</f>
        <v>X</v>
      </c>
      <c r="B428" s="122" t="str">
        <f t="shared" si="12"/>
        <v>A20092000273000</v>
      </c>
      <c r="C428" s="142" t="s">
        <v>739</v>
      </c>
      <c r="D428" s="142">
        <v>201800135</v>
      </c>
      <c r="E428" s="142" t="s">
        <v>724</v>
      </c>
      <c r="F428" s="142" t="s">
        <v>786</v>
      </c>
      <c r="G428" s="142" t="s">
        <v>723</v>
      </c>
      <c r="H428" s="142" t="s">
        <v>751</v>
      </c>
      <c r="I428" s="143">
        <v>43132</v>
      </c>
      <c r="J428" s="142" t="s">
        <v>736</v>
      </c>
      <c r="K428" s="142" t="s">
        <v>63</v>
      </c>
      <c r="L428" s="142" t="s">
        <v>1046</v>
      </c>
      <c r="M428" s="142">
        <v>4</v>
      </c>
      <c r="N428" s="142">
        <v>188</v>
      </c>
      <c r="O428" s="142">
        <v>752</v>
      </c>
      <c r="P428" s="132">
        <v>2040.8</v>
      </c>
      <c r="Q428" s="122" t="e">
        <f>+VLOOKUP(CONCATENATE(B428,"00"),#REF!,3,FALSE)</f>
        <v>#REF!</v>
      </c>
      <c r="R428" s="122" t="str">
        <f>+IF(ISERROR(VLOOKUP(K428,'Ecarts de marge'!D:D,1,FALSE)),"PB CODE ARTICLE","")</f>
        <v/>
      </c>
    </row>
    <row r="429" spans="1:18" x14ac:dyDescent="0.2">
      <c r="A429" s="131" t="str">
        <f>+IF(I429&lt;='Ecarts de marge'!$G$1,"X","")</f>
        <v>X</v>
      </c>
      <c r="B429" s="122" t="str">
        <f t="shared" si="12"/>
        <v>A20082000125000</v>
      </c>
      <c r="C429" s="142" t="s">
        <v>739</v>
      </c>
      <c r="D429" s="142">
        <v>201800136</v>
      </c>
      <c r="E429" s="142" t="s">
        <v>749</v>
      </c>
      <c r="F429" s="142" t="s">
        <v>770</v>
      </c>
      <c r="G429" s="142" t="s">
        <v>723</v>
      </c>
      <c r="H429" s="142" t="s">
        <v>751</v>
      </c>
      <c r="I429" s="143">
        <v>43132</v>
      </c>
      <c r="J429" s="142" t="s">
        <v>736</v>
      </c>
      <c r="K429" s="142" t="s">
        <v>63</v>
      </c>
      <c r="L429" s="142" t="s">
        <v>1047</v>
      </c>
      <c r="M429" s="142">
        <v>4</v>
      </c>
      <c r="N429" s="142">
        <v>188</v>
      </c>
      <c r="O429" s="142">
        <v>752</v>
      </c>
      <c r="P429" s="132">
        <v>3177.28</v>
      </c>
      <c r="Q429" s="122" t="e">
        <f>+VLOOKUP(CONCATENATE(B429,"00"),#REF!,3,FALSE)</f>
        <v>#REF!</v>
      </c>
      <c r="R429" s="122" t="str">
        <f>+IF(ISERROR(VLOOKUP(K429,'Ecarts de marge'!D:D,1,FALSE)),"PB CODE ARTICLE","")</f>
        <v/>
      </c>
    </row>
    <row r="430" spans="1:18" x14ac:dyDescent="0.2">
      <c r="A430" s="131" t="str">
        <f>+IF(I430&lt;='Ecarts de marge'!$G$1,"X","")</f>
        <v>X</v>
      </c>
      <c r="B430" s="122" t="str">
        <f t="shared" si="12"/>
        <v>A20092000159000</v>
      </c>
      <c r="C430" s="142" t="s">
        <v>739</v>
      </c>
      <c r="D430" s="142">
        <v>201800137</v>
      </c>
      <c r="E430" s="142" t="s">
        <v>724</v>
      </c>
      <c r="F430" s="142" t="s">
        <v>823</v>
      </c>
      <c r="G430" s="142" t="s">
        <v>723</v>
      </c>
      <c r="H430" s="142" t="s">
        <v>745</v>
      </c>
      <c r="I430" s="143">
        <v>43132</v>
      </c>
      <c r="J430" s="142" t="s">
        <v>736</v>
      </c>
      <c r="K430" s="142" t="s">
        <v>63</v>
      </c>
      <c r="L430" s="142" t="s">
        <v>737</v>
      </c>
      <c r="M430" s="142">
        <v>4</v>
      </c>
      <c r="N430" s="142">
        <v>188</v>
      </c>
      <c r="O430" s="142">
        <v>752</v>
      </c>
      <c r="P430" s="132">
        <v>352.8</v>
      </c>
      <c r="Q430" s="122" t="e">
        <f>+VLOOKUP(CONCATENATE(B430,"00"),#REF!,3,FALSE)</f>
        <v>#REF!</v>
      </c>
      <c r="R430" s="122" t="str">
        <f>+IF(ISERROR(VLOOKUP(K430,'Ecarts de marge'!D:D,1,FALSE)),"PB CODE ARTICLE","")</f>
        <v/>
      </c>
    </row>
    <row r="431" spans="1:18" x14ac:dyDescent="0.2">
      <c r="A431" s="131" t="str">
        <f>+IF(I431&lt;='Ecarts de marge'!$G$1,"X","")</f>
        <v>X</v>
      </c>
      <c r="B431" s="122" t="str">
        <f t="shared" si="12"/>
        <v>A20092000202000</v>
      </c>
      <c r="C431" s="142" t="s">
        <v>739</v>
      </c>
      <c r="D431" s="142">
        <v>201800138</v>
      </c>
      <c r="E431" s="142" t="s">
        <v>724</v>
      </c>
      <c r="F431" s="142" t="s">
        <v>889</v>
      </c>
      <c r="G431" s="142" t="s">
        <v>723</v>
      </c>
      <c r="H431" s="142" t="s">
        <v>745</v>
      </c>
      <c r="I431" s="143">
        <v>43132</v>
      </c>
      <c r="J431" s="142" t="s">
        <v>736</v>
      </c>
      <c r="K431" s="142" t="s">
        <v>63</v>
      </c>
      <c r="L431" s="142" t="s">
        <v>737</v>
      </c>
      <c r="M431" s="142">
        <v>4</v>
      </c>
      <c r="N431" s="142">
        <v>188</v>
      </c>
      <c r="O431" s="142">
        <v>752</v>
      </c>
      <c r="P431" s="132">
        <v>317.52</v>
      </c>
      <c r="Q431" s="122" t="e">
        <f>+VLOOKUP(CONCATENATE(B431,"00"),#REF!,3,FALSE)</f>
        <v>#REF!</v>
      </c>
      <c r="R431" s="122" t="str">
        <f>+IF(ISERROR(VLOOKUP(K431,'Ecarts de marge'!D:D,1,FALSE)),"PB CODE ARTICLE","")</f>
        <v/>
      </c>
    </row>
    <row r="432" spans="1:18" x14ac:dyDescent="0.2">
      <c r="A432" s="131" t="str">
        <f>+IF(I432&lt;='Ecarts de marge'!$G$1,"X","")</f>
        <v>X</v>
      </c>
      <c r="B432" s="122" t="str">
        <f t="shared" si="12"/>
        <v>A20092000179000</v>
      </c>
      <c r="C432" s="142" t="s">
        <v>739</v>
      </c>
      <c r="D432" s="142">
        <v>201800139</v>
      </c>
      <c r="E432" s="142" t="s">
        <v>724</v>
      </c>
      <c r="F432" s="142" t="s">
        <v>872</v>
      </c>
      <c r="G432" s="142" t="s">
        <v>723</v>
      </c>
      <c r="H432" s="142" t="s">
        <v>745</v>
      </c>
      <c r="I432" s="143">
        <v>43132</v>
      </c>
      <c r="J432" s="142" t="s">
        <v>736</v>
      </c>
      <c r="K432" s="142" t="s">
        <v>63</v>
      </c>
      <c r="L432" s="142" t="s">
        <v>737</v>
      </c>
      <c r="M432" s="142">
        <v>4</v>
      </c>
      <c r="N432" s="142">
        <v>188</v>
      </c>
      <c r="O432" s="142">
        <v>752</v>
      </c>
      <c r="P432" s="132">
        <v>317.52</v>
      </c>
      <c r="Q432" s="122" t="e">
        <f>+VLOOKUP(CONCATENATE(B432,"00"),#REF!,3,FALSE)</f>
        <v>#REF!</v>
      </c>
      <c r="R432" s="122" t="str">
        <f>+IF(ISERROR(VLOOKUP(K432,'Ecarts de marge'!D:D,1,FALSE)),"PB CODE ARTICLE","")</f>
        <v/>
      </c>
    </row>
    <row r="433" spans="1:18" x14ac:dyDescent="0.2">
      <c r="A433" s="131" t="str">
        <f>+IF(I433&lt;='Ecarts de marge'!$G$1,"X","")</f>
        <v>X</v>
      </c>
      <c r="B433" s="122" t="str">
        <f t="shared" si="12"/>
        <v>A20092000168000</v>
      </c>
      <c r="C433" s="142" t="s">
        <v>739</v>
      </c>
      <c r="D433" s="142">
        <v>201800140</v>
      </c>
      <c r="E433" s="142" t="s">
        <v>724</v>
      </c>
      <c r="F433" s="142" t="s">
        <v>807</v>
      </c>
      <c r="G433" s="142" t="s">
        <v>723</v>
      </c>
      <c r="H433" s="142" t="s">
        <v>745</v>
      </c>
      <c r="I433" s="143">
        <v>43132</v>
      </c>
      <c r="J433" s="142" t="s">
        <v>736</v>
      </c>
      <c r="K433" s="142" t="s">
        <v>63</v>
      </c>
      <c r="L433" s="142" t="s">
        <v>737</v>
      </c>
      <c r="M433" s="142">
        <v>4</v>
      </c>
      <c r="N433" s="142">
        <v>188</v>
      </c>
      <c r="O433" s="142">
        <v>752</v>
      </c>
      <c r="P433" s="132">
        <v>317.52</v>
      </c>
      <c r="Q433" s="122" t="e">
        <f>+VLOOKUP(CONCATENATE(B433,"00"),#REF!,3,FALSE)</f>
        <v>#REF!</v>
      </c>
      <c r="R433" s="122" t="str">
        <f>+IF(ISERROR(VLOOKUP(K433,'Ecarts de marge'!D:D,1,FALSE)),"PB CODE ARTICLE","")</f>
        <v/>
      </c>
    </row>
    <row r="434" spans="1:18" x14ac:dyDescent="0.2">
      <c r="A434" s="131" t="str">
        <f>+IF(I434&lt;='Ecarts de marge'!$G$1,"X","")</f>
        <v>X</v>
      </c>
      <c r="B434" s="122" t="str">
        <f t="shared" si="12"/>
        <v>A20082000139000</v>
      </c>
      <c r="C434" s="142" t="s">
        <v>739</v>
      </c>
      <c r="D434" s="142">
        <v>201800141</v>
      </c>
      <c r="E434" s="142" t="s">
        <v>749</v>
      </c>
      <c r="F434" s="142" t="s">
        <v>776</v>
      </c>
      <c r="G434" s="142" t="s">
        <v>723</v>
      </c>
      <c r="H434" s="142" t="s">
        <v>745</v>
      </c>
      <c r="I434" s="143">
        <v>43132</v>
      </c>
      <c r="J434" s="142" t="s">
        <v>736</v>
      </c>
      <c r="K434" s="142" t="s">
        <v>63</v>
      </c>
      <c r="L434" s="142" t="s">
        <v>737</v>
      </c>
      <c r="M434" s="142">
        <v>4</v>
      </c>
      <c r="N434" s="142">
        <v>188</v>
      </c>
      <c r="O434" s="142">
        <v>752</v>
      </c>
      <c r="P434" s="132">
        <v>317.52</v>
      </c>
      <c r="Q434" s="122" t="e">
        <f>+VLOOKUP(CONCATENATE(B434,"00"),#REF!,3,FALSE)</f>
        <v>#REF!</v>
      </c>
      <c r="R434" s="122" t="str">
        <f>+IF(ISERROR(VLOOKUP(K434,'Ecarts de marge'!D:D,1,FALSE)),"PB CODE ARTICLE","")</f>
        <v/>
      </c>
    </row>
    <row r="435" spans="1:18" x14ac:dyDescent="0.2">
      <c r="A435" s="131" t="str">
        <f>+IF(I435&lt;='Ecarts de marge'!$G$1,"X","")</f>
        <v>X</v>
      </c>
      <c r="B435" s="122" t="str">
        <f t="shared" si="12"/>
        <v>A20082000112000</v>
      </c>
      <c r="C435" s="142" t="s">
        <v>739</v>
      </c>
      <c r="D435" s="142">
        <v>201800142</v>
      </c>
      <c r="E435" s="142" t="s">
        <v>749</v>
      </c>
      <c r="F435" s="142" t="s">
        <v>844</v>
      </c>
      <c r="G435" s="142" t="s">
        <v>723</v>
      </c>
      <c r="H435" s="142" t="s">
        <v>745</v>
      </c>
      <c r="I435" s="143">
        <v>43132</v>
      </c>
      <c r="J435" s="142" t="s">
        <v>736</v>
      </c>
      <c r="K435" s="142" t="s">
        <v>63</v>
      </c>
      <c r="L435" s="142" t="s">
        <v>737</v>
      </c>
      <c r="M435" s="142">
        <v>4</v>
      </c>
      <c r="N435" s="142">
        <v>188</v>
      </c>
      <c r="O435" s="142">
        <v>752</v>
      </c>
      <c r="P435" s="132">
        <v>427.68</v>
      </c>
      <c r="Q435" s="122" t="e">
        <f>+VLOOKUP(CONCATENATE(B435,"00"),#REF!,3,FALSE)</f>
        <v>#REF!</v>
      </c>
      <c r="R435" s="122" t="str">
        <f>+IF(ISERROR(VLOOKUP(K435,'Ecarts de marge'!D:D,1,FALSE)),"PB CODE ARTICLE","")</f>
        <v/>
      </c>
    </row>
    <row r="436" spans="1:18" x14ac:dyDescent="0.2">
      <c r="A436" s="131" t="str">
        <f>+IF(I436&lt;='Ecarts de marge'!$G$1,"X","")</f>
        <v>X</v>
      </c>
      <c r="B436" s="122" t="str">
        <f t="shared" si="12"/>
        <v>A20082000085000</v>
      </c>
      <c r="C436" s="142" t="s">
        <v>739</v>
      </c>
      <c r="D436" s="142">
        <v>201800143</v>
      </c>
      <c r="E436" s="142" t="s">
        <v>749</v>
      </c>
      <c r="F436" s="142" t="s">
        <v>817</v>
      </c>
      <c r="G436" s="142" t="s">
        <v>723</v>
      </c>
      <c r="H436" s="142" t="s">
        <v>745</v>
      </c>
      <c r="I436" s="143">
        <v>43132</v>
      </c>
      <c r="J436" s="142" t="s">
        <v>736</v>
      </c>
      <c r="K436" s="142" t="s">
        <v>63</v>
      </c>
      <c r="L436" s="142" t="s">
        <v>737</v>
      </c>
      <c r="M436" s="142">
        <v>4</v>
      </c>
      <c r="N436" s="142">
        <v>188</v>
      </c>
      <c r="O436" s="142">
        <v>752</v>
      </c>
      <c r="P436" s="132">
        <v>592.91999999999996</v>
      </c>
      <c r="Q436" s="122" t="e">
        <f>+VLOOKUP(CONCATENATE(B436,"00"),#REF!,3,FALSE)</f>
        <v>#REF!</v>
      </c>
      <c r="R436" s="122" t="str">
        <f>+IF(ISERROR(VLOOKUP(K436,'Ecarts de marge'!D:D,1,FALSE)),"PB CODE ARTICLE","")</f>
        <v/>
      </c>
    </row>
    <row r="437" spans="1:18" x14ac:dyDescent="0.2">
      <c r="A437" s="131" t="str">
        <f>+IF(I437&lt;='Ecarts de marge'!$G$1,"X","")</f>
        <v>X</v>
      </c>
      <c r="B437" s="122" t="str">
        <f t="shared" si="12"/>
        <v>A20082000017000</v>
      </c>
      <c r="C437" s="142" t="s">
        <v>739</v>
      </c>
      <c r="D437" s="142">
        <v>201800144</v>
      </c>
      <c r="E437" s="142" t="s">
        <v>749</v>
      </c>
      <c r="F437" s="142" t="s">
        <v>725</v>
      </c>
      <c r="G437" s="142" t="s">
        <v>723</v>
      </c>
      <c r="H437" s="142" t="s">
        <v>745</v>
      </c>
      <c r="I437" s="143">
        <v>43132</v>
      </c>
      <c r="J437" s="142" t="s">
        <v>736</v>
      </c>
      <c r="K437" s="142" t="s">
        <v>63</v>
      </c>
      <c r="L437" s="142" t="s">
        <v>737</v>
      </c>
      <c r="M437" s="142">
        <v>4</v>
      </c>
      <c r="N437" s="142">
        <v>188</v>
      </c>
      <c r="O437" s="142">
        <v>752</v>
      </c>
      <c r="P437" s="132">
        <v>427.68</v>
      </c>
      <c r="Q437" s="122" t="e">
        <f>+VLOOKUP(CONCATENATE(B437,"00"),#REF!,3,FALSE)</f>
        <v>#REF!</v>
      </c>
      <c r="R437" s="122" t="str">
        <f>+IF(ISERROR(VLOOKUP(K437,'Ecarts de marge'!D:D,1,FALSE)),"PB CODE ARTICLE","")</f>
        <v/>
      </c>
    </row>
    <row r="438" spans="1:18" x14ac:dyDescent="0.2">
      <c r="A438" s="131" t="str">
        <f>+IF(I438&lt;='Ecarts de marge'!$G$1,"X","")</f>
        <v>X</v>
      </c>
      <c r="B438" s="122" t="str">
        <f t="shared" si="12"/>
        <v>A20082000053000</v>
      </c>
      <c r="C438" s="142" t="s">
        <v>739</v>
      </c>
      <c r="D438" s="142">
        <v>201800145</v>
      </c>
      <c r="E438" s="142" t="s">
        <v>749</v>
      </c>
      <c r="F438" s="142" t="s">
        <v>729</v>
      </c>
      <c r="G438" s="142" t="s">
        <v>723</v>
      </c>
      <c r="H438" s="142" t="s">
        <v>745</v>
      </c>
      <c r="I438" s="143">
        <v>43132</v>
      </c>
      <c r="J438" s="142" t="s">
        <v>736</v>
      </c>
      <c r="K438" s="142" t="s">
        <v>63</v>
      </c>
      <c r="L438" s="142" t="s">
        <v>737</v>
      </c>
      <c r="M438" s="142">
        <v>4</v>
      </c>
      <c r="N438" s="142">
        <v>188</v>
      </c>
      <c r="O438" s="142">
        <v>752</v>
      </c>
      <c r="P438" s="132">
        <v>427.68</v>
      </c>
      <c r="Q438" s="122" t="e">
        <f>+VLOOKUP(CONCATENATE(B438,"00"),#REF!,3,FALSE)</f>
        <v>#REF!</v>
      </c>
      <c r="R438" s="122" t="str">
        <f>+IF(ISERROR(VLOOKUP(K438,'Ecarts de marge'!D:D,1,FALSE)),"PB CODE ARTICLE","")</f>
        <v/>
      </c>
    </row>
    <row r="439" spans="1:18" x14ac:dyDescent="0.2">
      <c r="A439" s="131" t="str">
        <f>+IF(I439&lt;='Ecarts de marge'!$G$1,"X","")</f>
        <v>X</v>
      </c>
      <c r="B439" s="122" t="str">
        <f t="shared" si="12"/>
        <v>A20092000201000</v>
      </c>
      <c r="C439" s="142" t="s">
        <v>739</v>
      </c>
      <c r="D439" s="142">
        <v>201800146</v>
      </c>
      <c r="E439" s="142" t="s">
        <v>724</v>
      </c>
      <c r="F439" s="142" t="s">
        <v>829</v>
      </c>
      <c r="G439" s="142" t="s">
        <v>723</v>
      </c>
      <c r="H439" s="142" t="s">
        <v>745</v>
      </c>
      <c r="I439" s="143">
        <v>43132</v>
      </c>
      <c r="J439" s="142" t="s">
        <v>736</v>
      </c>
      <c r="K439" s="142" t="s">
        <v>63</v>
      </c>
      <c r="L439" s="142" t="s">
        <v>737</v>
      </c>
      <c r="M439" s="142">
        <v>4</v>
      </c>
      <c r="N439" s="142">
        <v>188</v>
      </c>
      <c r="O439" s="142">
        <v>752</v>
      </c>
      <c r="P439" s="132">
        <v>317.52</v>
      </c>
      <c r="Q439" s="122" t="e">
        <f>+VLOOKUP(CONCATENATE(B439,"00"),#REF!,3,FALSE)</f>
        <v>#REF!</v>
      </c>
      <c r="R439" s="122" t="str">
        <f>+IF(ISERROR(VLOOKUP(K439,'Ecarts de marge'!D:D,1,FALSE)),"PB CODE ARTICLE","")</f>
        <v/>
      </c>
    </row>
    <row r="440" spans="1:18" x14ac:dyDescent="0.2">
      <c r="A440" s="131" t="str">
        <f>+IF(I440&lt;='Ecarts de marge'!$G$1,"X","")</f>
        <v>X</v>
      </c>
      <c r="B440" s="122" t="str">
        <f t="shared" si="12"/>
        <v>A20092000198000</v>
      </c>
      <c r="C440" s="142" t="s">
        <v>739</v>
      </c>
      <c r="D440" s="142">
        <v>201800147</v>
      </c>
      <c r="E440" s="142" t="s">
        <v>724</v>
      </c>
      <c r="F440" s="142" t="s">
        <v>791</v>
      </c>
      <c r="G440" s="142" t="s">
        <v>723</v>
      </c>
      <c r="H440" s="142" t="s">
        <v>745</v>
      </c>
      <c r="I440" s="143">
        <v>43132</v>
      </c>
      <c r="J440" s="142" t="s">
        <v>736</v>
      </c>
      <c r="K440" s="142" t="s">
        <v>63</v>
      </c>
      <c r="L440" s="142" t="s">
        <v>737</v>
      </c>
      <c r="M440" s="142">
        <v>4</v>
      </c>
      <c r="N440" s="142">
        <v>188</v>
      </c>
      <c r="O440" s="142">
        <v>752</v>
      </c>
      <c r="P440" s="132">
        <v>317.52</v>
      </c>
      <c r="Q440" s="122" t="e">
        <f>+VLOOKUP(CONCATENATE(B440,"00"),#REF!,3,FALSE)</f>
        <v>#REF!</v>
      </c>
      <c r="R440" s="122" t="str">
        <f>+IF(ISERROR(VLOOKUP(K440,'Ecarts de marge'!D:D,1,FALSE)),"PB CODE ARTICLE","")</f>
        <v/>
      </c>
    </row>
    <row r="441" spans="1:18" x14ac:dyDescent="0.2">
      <c r="A441" s="131" t="str">
        <f>+IF(I441&lt;='Ecarts de marge'!$G$1,"X","")</f>
        <v>X</v>
      </c>
      <c r="B441" s="122" t="str">
        <f t="shared" si="12"/>
        <v>A20092000195000</v>
      </c>
      <c r="C441" s="142" t="s">
        <v>739</v>
      </c>
      <c r="D441" s="142">
        <v>201800148</v>
      </c>
      <c r="E441" s="142" t="s">
        <v>724</v>
      </c>
      <c r="F441" s="142" t="s">
        <v>815</v>
      </c>
      <c r="G441" s="142" t="s">
        <v>723</v>
      </c>
      <c r="H441" s="142" t="s">
        <v>745</v>
      </c>
      <c r="I441" s="143">
        <v>43132</v>
      </c>
      <c r="J441" s="142" t="s">
        <v>736</v>
      </c>
      <c r="K441" s="142" t="s">
        <v>63</v>
      </c>
      <c r="L441" s="142" t="s">
        <v>737</v>
      </c>
      <c r="M441" s="142">
        <v>4</v>
      </c>
      <c r="N441" s="142">
        <v>188</v>
      </c>
      <c r="O441" s="142">
        <v>752</v>
      </c>
      <c r="P441" s="132">
        <v>317.52</v>
      </c>
      <c r="Q441" s="122" t="e">
        <f>+VLOOKUP(CONCATENATE(B441,"00"),#REF!,3,FALSE)</f>
        <v>#REF!</v>
      </c>
      <c r="R441" s="122" t="str">
        <f>+IF(ISERROR(VLOOKUP(K441,'Ecarts de marge'!D:D,1,FALSE)),"PB CODE ARTICLE","")</f>
        <v/>
      </c>
    </row>
    <row r="442" spans="1:18" x14ac:dyDescent="0.2">
      <c r="A442" s="131" t="str">
        <f>+IF(I442&lt;='Ecarts de marge'!$G$1,"X","")</f>
        <v>X</v>
      </c>
      <c r="B442" s="122" t="str">
        <f t="shared" si="12"/>
        <v>A20082000167000</v>
      </c>
      <c r="C442" s="142" t="s">
        <v>739</v>
      </c>
      <c r="D442" s="142">
        <v>201800149</v>
      </c>
      <c r="E442" s="142" t="s">
        <v>749</v>
      </c>
      <c r="F442" s="142" t="s">
        <v>832</v>
      </c>
      <c r="G442" s="142" t="s">
        <v>723</v>
      </c>
      <c r="H442" s="142" t="s">
        <v>745</v>
      </c>
      <c r="I442" s="143">
        <v>43132</v>
      </c>
      <c r="J442" s="142" t="s">
        <v>736</v>
      </c>
      <c r="K442" s="142" t="s">
        <v>63</v>
      </c>
      <c r="L442" s="142" t="s">
        <v>737</v>
      </c>
      <c r="M442" s="142">
        <v>4</v>
      </c>
      <c r="N442" s="142">
        <v>188</v>
      </c>
      <c r="O442" s="142">
        <v>752</v>
      </c>
      <c r="P442" s="132">
        <v>317.52</v>
      </c>
      <c r="Q442" s="122" t="e">
        <f>+VLOOKUP(CONCATENATE(B442,"00"),#REF!,3,FALSE)</f>
        <v>#REF!</v>
      </c>
      <c r="R442" s="122" t="str">
        <f>+IF(ISERROR(VLOOKUP(K442,'Ecarts de marge'!D:D,1,FALSE)),"PB CODE ARTICLE","")</f>
        <v/>
      </c>
    </row>
    <row r="443" spans="1:18" x14ac:dyDescent="0.2">
      <c r="A443" s="131" t="str">
        <f>+IF(I443&lt;='Ecarts de marge'!$G$1,"X","")</f>
        <v>X</v>
      </c>
      <c r="B443" s="122" t="str">
        <f t="shared" si="12"/>
        <v>A20072000117000</v>
      </c>
      <c r="C443" s="142" t="s">
        <v>739</v>
      </c>
      <c r="D443" s="142">
        <v>201800150</v>
      </c>
      <c r="E443" s="142" t="s">
        <v>753</v>
      </c>
      <c r="F443" s="142" t="s">
        <v>754</v>
      </c>
      <c r="G443" s="142" t="s">
        <v>723</v>
      </c>
      <c r="H443" s="142" t="s">
        <v>745</v>
      </c>
      <c r="I443" s="143">
        <v>43132</v>
      </c>
      <c r="J443" s="142" t="s">
        <v>736</v>
      </c>
      <c r="K443" s="142" t="s">
        <v>63</v>
      </c>
      <c r="L443" s="142" t="s">
        <v>737</v>
      </c>
      <c r="M443" s="142">
        <v>4</v>
      </c>
      <c r="N443" s="142">
        <v>188</v>
      </c>
      <c r="O443" s="142">
        <v>752</v>
      </c>
      <c r="P443" s="132">
        <v>427.68</v>
      </c>
      <c r="Q443" s="122" t="e">
        <f>+VLOOKUP(CONCATENATE(B443,"00"),#REF!,3,FALSE)</f>
        <v>#REF!</v>
      </c>
      <c r="R443" s="122" t="str">
        <f>+IF(ISERROR(VLOOKUP(K443,'Ecarts de marge'!D:D,1,FALSE)),"PB CODE ARTICLE","")</f>
        <v/>
      </c>
    </row>
    <row r="444" spans="1:18" x14ac:dyDescent="0.2">
      <c r="A444" s="131" t="str">
        <f>+IF(I444&lt;='Ecarts de marge'!$G$1,"X","")</f>
        <v>X</v>
      </c>
      <c r="B444" s="122" t="str">
        <f t="shared" si="12"/>
        <v>A20092000185000</v>
      </c>
      <c r="C444" s="142" t="s">
        <v>739</v>
      </c>
      <c r="D444" s="142">
        <v>201800151</v>
      </c>
      <c r="E444" s="142" t="s">
        <v>724</v>
      </c>
      <c r="F444" s="142" t="s">
        <v>803</v>
      </c>
      <c r="G444" s="142" t="s">
        <v>723</v>
      </c>
      <c r="H444" s="142" t="s">
        <v>745</v>
      </c>
      <c r="I444" s="143">
        <v>43132</v>
      </c>
      <c r="J444" s="142" t="s">
        <v>736</v>
      </c>
      <c r="K444" s="142" t="s">
        <v>63</v>
      </c>
      <c r="L444" s="142" t="s">
        <v>737</v>
      </c>
      <c r="M444" s="142">
        <v>4</v>
      </c>
      <c r="N444" s="142">
        <v>188</v>
      </c>
      <c r="O444" s="142">
        <v>752</v>
      </c>
      <c r="P444" s="132">
        <v>317.52</v>
      </c>
      <c r="Q444" s="122" t="e">
        <f>+VLOOKUP(CONCATENATE(B444,"00"),#REF!,3,FALSE)</f>
        <v>#REF!</v>
      </c>
      <c r="R444" s="122" t="str">
        <f>+IF(ISERROR(VLOOKUP(K444,'Ecarts de marge'!D:D,1,FALSE)),"PB CODE ARTICLE","")</f>
        <v/>
      </c>
    </row>
    <row r="445" spans="1:18" x14ac:dyDescent="0.2">
      <c r="A445" s="131" t="str">
        <f>+IF(I445&lt;='Ecarts de marge'!$G$1,"X","")</f>
        <v>X</v>
      </c>
      <c r="B445" s="122" t="str">
        <f t="shared" si="12"/>
        <v>A20092000178000</v>
      </c>
      <c r="C445" s="142" t="s">
        <v>739</v>
      </c>
      <c r="D445" s="142">
        <v>201800152</v>
      </c>
      <c r="E445" s="142" t="s">
        <v>724</v>
      </c>
      <c r="F445" s="142" t="s">
        <v>827</v>
      </c>
      <c r="G445" s="142" t="s">
        <v>723</v>
      </c>
      <c r="H445" s="142" t="s">
        <v>745</v>
      </c>
      <c r="I445" s="143">
        <v>43132</v>
      </c>
      <c r="J445" s="142" t="s">
        <v>736</v>
      </c>
      <c r="K445" s="142" t="s">
        <v>63</v>
      </c>
      <c r="L445" s="142" t="s">
        <v>737</v>
      </c>
      <c r="M445" s="142">
        <v>4</v>
      </c>
      <c r="N445" s="142">
        <v>188</v>
      </c>
      <c r="O445" s="142">
        <v>752</v>
      </c>
      <c r="P445" s="132">
        <v>317.52</v>
      </c>
      <c r="Q445" s="122" t="e">
        <f>+VLOOKUP(CONCATENATE(B445,"00"),#REF!,3,FALSE)</f>
        <v>#REF!</v>
      </c>
      <c r="R445" s="122" t="str">
        <f>+IF(ISERROR(VLOOKUP(K445,'Ecarts de marge'!D:D,1,FALSE)),"PB CODE ARTICLE","")</f>
        <v/>
      </c>
    </row>
    <row r="446" spans="1:18" x14ac:dyDescent="0.2">
      <c r="A446" s="131" t="str">
        <f>+IF(I446&lt;='Ecarts de marge'!$G$1,"X","")</f>
        <v>X</v>
      </c>
      <c r="B446" s="122" t="str">
        <f t="shared" si="12"/>
        <v>A20092000196000</v>
      </c>
      <c r="C446" s="142" t="s">
        <v>739</v>
      </c>
      <c r="D446" s="142">
        <v>201800153</v>
      </c>
      <c r="E446" s="142" t="s">
        <v>724</v>
      </c>
      <c r="F446" s="142" t="s">
        <v>757</v>
      </c>
      <c r="G446" s="142" t="s">
        <v>723</v>
      </c>
      <c r="H446" s="142" t="s">
        <v>745</v>
      </c>
      <c r="I446" s="143">
        <v>43132</v>
      </c>
      <c r="J446" s="142" t="s">
        <v>736</v>
      </c>
      <c r="K446" s="142" t="s">
        <v>63</v>
      </c>
      <c r="L446" s="142" t="s">
        <v>737</v>
      </c>
      <c r="M446" s="142">
        <v>4</v>
      </c>
      <c r="N446" s="142">
        <v>188</v>
      </c>
      <c r="O446" s="142">
        <v>752</v>
      </c>
      <c r="P446" s="132">
        <v>427.68</v>
      </c>
      <c r="Q446" s="122" t="e">
        <f>+VLOOKUP(CONCATENATE(B446,"00"),#REF!,3,FALSE)</f>
        <v>#REF!</v>
      </c>
      <c r="R446" s="122" t="str">
        <f>+IF(ISERROR(VLOOKUP(K446,'Ecarts de marge'!D:D,1,FALSE)),"PB CODE ARTICLE","")</f>
        <v/>
      </c>
    </row>
    <row r="447" spans="1:18" x14ac:dyDescent="0.2">
      <c r="A447" s="131" t="str">
        <f>+IF(I447&lt;='Ecarts de marge'!$G$1,"X","")</f>
        <v>X</v>
      </c>
      <c r="B447" s="122" t="str">
        <f t="shared" si="12"/>
        <v>A20082000077000</v>
      </c>
      <c r="C447" s="142" t="s">
        <v>739</v>
      </c>
      <c r="D447" s="142">
        <v>201800154</v>
      </c>
      <c r="E447" s="142" t="s">
        <v>749</v>
      </c>
      <c r="F447" s="142" t="s">
        <v>767</v>
      </c>
      <c r="G447" s="142" t="s">
        <v>723</v>
      </c>
      <c r="H447" s="142" t="s">
        <v>745</v>
      </c>
      <c r="I447" s="143">
        <v>43132</v>
      </c>
      <c r="J447" s="142" t="s">
        <v>736</v>
      </c>
      <c r="K447" s="142" t="s">
        <v>63</v>
      </c>
      <c r="L447" s="142" t="s">
        <v>737</v>
      </c>
      <c r="M447" s="142">
        <v>4</v>
      </c>
      <c r="N447" s="142">
        <v>188</v>
      </c>
      <c r="O447" s="142">
        <v>752</v>
      </c>
      <c r="P447" s="132">
        <v>473.04</v>
      </c>
      <c r="Q447" s="122" t="e">
        <f>+VLOOKUP(CONCATENATE(B447,"00"),#REF!,3,FALSE)</f>
        <v>#REF!</v>
      </c>
      <c r="R447" s="122" t="str">
        <f>+IF(ISERROR(VLOOKUP(K447,'Ecarts de marge'!D:D,1,FALSE)),"PB CODE ARTICLE","")</f>
        <v/>
      </c>
    </row>
    <row r="448" spans="1:18" x14ac:dyDescent="0.2">
      <c r="A448" s="131" t="str">
        <f>+IF(I448&lt;='Ecarts de marge'!$G$1,"X","")</f>
        <v>X</v>
      </c>
      <c r="B448" s="122" t="str">
        <f t="shared" si="12"/>
        <v>A20082000113000</v>
      </c>
      <c r="C448" s="142" t="s">
        <v>739</v>
      </c>
      <c r="D448" s="142">
        <v>201800155</v>
      </c>
      <c r="E448" s="142" t="s">
        <v>749</v>
      </c>
      <c r="F448" s="142" t="s">
        <v>890</v>
      </c>
      <c r="G448" s="142" t="s">
        <v>723</v>
      </c>
      <c r="H448" s="142" t="s">
        <v>745</v>
      </c>
      <c r="I448" s="143">
        <v>43132</v>
      </c>
      <c r="J448" s="142" t="s">
        <v>736</v>
      </c>
      <c r="K448" s="142" t="s">
        <v>63</v>
      </c>
      <c r="L448" s="142" t="s">
        <v>737</v>
      </c>
      <c r="M448" s="142">
        <v>4</v>
      </c>
      <c r="N448" s="142">
        <v>188</v>
      </c>
      <c r="O448" s="142">
        <v>752</v>
      </c>
      <c r="P448" s="132">
        <v>384.92</v>
      </c>
      <c r="Q448" s="122" t="e">
        <f>+VLOOKUP(CONCATENATE(B448,"00"),#REF!,3,FALSE)</f>
        <v>#REF!</v>
      </c>
      <c r="R448" s="122" t="str">
        <f>+IF(ISERROR(VLOOKUP(K448,'Ecarts de marge'!D:D,1,FALSE)),"PB CODE ARTICLE","")</f>
        <v/>
      </c>
    </row>
    <row r="449" spans="1:18" x14ac:dyDescent="0.2">
      <c r="A449" s="131" t="str">
        <f>+IF(I449&lt;='Ecarts de marge'!$G$1,"X","")</f>
        <v>X</v>
      </c>
      <c r="B449" s="122" t="str">
        <f t="shared" si="12"/>
        <v>A20082000253000</v>
      </c>
      <c r="C449" s="142" t="s">
        <v>739</v>
      </c>
      <c r="D449" s="142">
        <v>201800156</v>
      </c>
      <c r="E449" s="142" t="s">
        <v>749</v>
      </c>
      <c r="F449" s="142" t="s">
        <v>821</v>
      </c>
      <c r="G449" s="142" t="s">
        <v>723</v>
      </c>
      <c r="H449" s="142" t="s">
        <v>745</v>
      </c>
      <c r="I449" s="143">
        <v>43132</v>
      </c>
      <c r="J449" s="142" t="s">
        <v>736</v>
      </c>
      <c r="K449" s="142" t="s">
        <v>63</v>
      </c>
      <c r="L449" s="142" t="s">
        <v>737</v>
      </c>
      <c r="M449" s="142">
        <v>4</v>
      </c>
      <c r="N449" s="142">
        <v>188</v>
      </c>
      <c r="O449" s="142">
        <v>752</v>
      </c>
      <c r="P449" s="132">
        <v>384.92</v>
      </c>
      <c r="Q449" s="122" t="e">
        <f>+VLOOKUP(CONCATENATE(B449,"00"),#REF!,3,FALSE)</f>
        <v>#REF!</v>
      </c>
      <c r="R449" s="122" t="str">
        <f>+IF(ISERROR(VLOOKUP(K449,'Ecarts de marge'!D:D,1,FALSE)),"PB CODE ARTICLE","")</f>
        <v/>
      </c>
    </row>
    <row r="450" spans="1:18" x14ac:dyDescent="0.2">
      <c r="A450" s="131" t="str">
        <f>+IF(I450&lt;='Ecarts de marge'!$G$1,"X","")</f>
        <v>X</v>
      </c>
      <c r="B450" s="122" t="str">
        <f t="shared" si="12"/>
        <v>A20092000263000</v>
      </c>
      <c r="C450" s="142" t="s">
        <v>739</v>
      </c>
      <c r="D450" s="142">
        <v>201800157</v>
      </c>
      <c r="E450" s="142" t="s">
        <v>724</v>
      </c>
      <c r="F450" s="142" t="s">
        <v>812</v>
      </c>
      <c r="G450" s="142" t="s">
        <v>723</v>
      </c>
      <c r="H450" s="142" t="s">
        <v>745</v>
      </c>
      <c r="I450" s="143">
        <v>43132</v>
      </c>
      <c r="J450" s="142" t="s">
        <v>736</v>
      </c>
      <c r="K450" s="142" t="s">
        <v>63</v>
      </c>
      <c r="L450" s="142" t="s">
        <v>737</v>
      </c>
      <c r="M450" s="142">
        <v>4</v>
      </c>
      <c r="N450" s="142">
        <v>188</v>
      </c>
      <c r="O450" s="142">
        <v>752</v>
      </c>
      <c r="P450" s="132">
        <v>696</v>
      </c>
      <c r="Q450" s="122" t="e">
        <f>+VLOOKUP(CONCATENATE(B450,"00"),#REF!,3,FALSE)</f>
        <v>#REF!</v>
      </c>
      <c r="R450" s="122" t="str">
        <f>+IF(ISERROR(VLOOKUP(K450,'Ecarts de marge'!D:D,1,FALSE)),"PB CODE ARTICLE","")</f>
        <v/>
      </c>
    </row>
    <row r="451" spans="1:18" x14ac:dyDescent="0.2">
      <c r="A451" s="131" t="str">
        <f>+IF(I451&lt;='Ecarts de marge'!$G$1,"X","")</f>
        <v>X</v>
      </c>
      <c r="B451" s="122" t="str">
        <f t="shared" si="12"/>
        <v>A20082000239000</v>
      </c>
      <c r="C451" s="142" t="s">
        <v>739</v>
      </c>
      <c r="D451" s="142">
        <v>201800158</v>
      </c>
      <c r="E451" s="142" t="s">
        <v>749</v>
      </c>
      <c r="F451" s="142" t="s">
        <v>750</v>
      </c>
      <c r="G451" s="142" t="s">
        <v>723</v>
      </c>
      <c r="H451" s="142" t="s">
        <v>751</v>
      </c>
      <c r="I451" s="143">
        <v>43132</v>
      </c>
      <c r="J451" s="142" t="s">
        <v>733</v>
      </c>
      <c r="K451" s="142" t="s">
        <v>10</v>
      </c>
      <c r="L451" s="142" t="s">
        <v>1031</v>
      </c>
      <c r="M451" s="142">
        <v>1</v>
      </c>
      <c r="N451" s="142">
        <v>489</v>
      </c>
      <c r="O451" s="142">
        <v>489</v>
      </c>
      <c r="P451" s="132">
        <v>519</v>
      </c>
      <c r="Q451" s="122" t="e">
        <f>+VLOOKUP(CONCATENATE(B451,"00"),#REF!,3,FALSE)</f>
        <v>#REF!</v>
      </c>
      <c r="R451" s="122" t="str">
        <f>+IF(ISERROR(VLOOKUP(K451,'Ecarts de marge'!D:D,1,FALSE)),"PB CODE ARTICLE","")</f>
        <v/>
      </c>
    </row>
    <row r="452" spans="1:18" x14ac:dyDescent="0.2">
      <c r="A452" s="131" t="str">
        <f>+IF(I452&lt;='Ecarts de marge'!$G$1,"X","")</f>
        <v>X</v>
      </c>
      <c r="B452" s="122" t="str">
        <f t="shared" si="12"/>
        <v>A20092000260000</v>
      </c>
      <c r="C452" s="142" t="s">
        <v>739</v>
      </c>
      <c r="D452" s="142">
        <v>201800159</v>
      </c>
      <c r="E452" s="142" t="s">
        <v>724</v>
      </c>
      <c r="F452" s="142" t="s">
        <v>777</v>
      </c>
      <c r="G452" s="142" t="s">
        <v>723</v>
      </c>
      <c r="H452" s="142" t="s">
        <v>745</v>
      </c>
      <c r="I452" s="143">
        <v>43132</v>
      </c>
      <c r="J452" s="142" t="s">
        <v>736</v>
      </c>
      <c r="K452" s="142" t="s">
        <v>63</v>
      </c>
      <c r="L452" s="142" t="s">
        <v>737</v>
      </c>
      <c r="M452" s="142">
        <v>4</v>
      </c>
      <c r="N452" s="142">
        <v>188</v>
      </c>
      <c r="O452" s="142">
        <v>752</v>
      </c>
      <c r="P452" s="132">
        <v>480</v>
      </c>
      <c r="Q452" s="122" t="e">
        <f>+VLOOKUP(CONCATENATE(B452,"00"),#REF!,3,FALSE)</f>
        <v>#REF!</v>
      </c>
      <c r="R452" s="122" t="str">
        <f>+IF(ISERROR(VLOOKUP(K452,'Ecarts de marge'!D:D,1,FALSE)),"PB CODE ARTICLE","")</f>
        <v/>
      </c>
    </row>
    <row r="453" spans="1:18" x14ac:dyDescent="0.2">
      <c r="A453" s="131" t="str">
        <f>+IF(I453&lt;='Ecarts de marge'!$G$1,"X","")</f>
        <v>X</v>
      </c>
      <c r="B453" s="122" t="str">
        <f t="shared" si="12"/>
        <v>A20072000258000</v>
      </c>
      <c r="C453" s="142" t="s">
        <v>739</v>
      </c>
      <c r="D453" s="142">
        <v>201800160</v>
      </c>
      <c r="E453" s="142" t="s">
        <v>753</v>
      </c>
      <c r="F453" s="142" t="s">
        <v>755</v>
      </c>
      <c r="G453" s="142" t="s">
        <v>723</v>
      </c>
      <c r="H453" s="142" t="s">
        <v>745</v>
      </c>
      <c r="I453" s="143">
        <v>43132</v>
      </c>
      <c r="J453" s="142" t="s">
        <v>736</v>
      </c>
      <c r="K453" s="142" t="s">
        <v>63</v>
      </c>
      <c r="L453" s="142" t="s">
        <v>737</v>
      </c>
      <c r="M453" s="142">
        <v>4</v>
      </c>
      <c r="N453" s="142">
        <v>188</v>
      </c>
      <c r="O453" s="142">
        <v>752</v>
      </c>
      <c r="P453" s="132">
        <v>752</v>
      </c>
      <c r="Q453" s="122" t="e">
        <f>+VLOOKUP(CONCATENATE(B453,"00"),#REF!,3,FALSE)</f>
        <v>#REF!</v>
      </c>
      <c r="R453" s="122" t="str">
        <f>+IF(ISERROR(VLOOKUP(K453,'Ecarts de marge'!D:D,1,FALSE)),"PB CODE ARTICLE","")</f>
        <v/>
      </c>
    </row>
    <row r="454" spans="1:18" x14ac:dyDescent="0.2">
      <c r="A454" s="131" t="str">
        <f>+IF(I454&lt;='Ecarts de marge'!$G$1,"X","")</f>
        <v>X</v>
      </c>
      <c r="B454" s="122" t="str">
        <f t="shared" si="12"/>
        <v>A20092000273000</v>
      </c>
      <c r="C454" s="142" t="s">
        <v>739</v>
      </c>
      <c r="D454" s="142">
        <v>201800161</v>
      </c>
      <c r="E454" s="142" t="s">
        <v>724</v>
      </c>
      <c r="F454" s="142" t="s">
        <v>786</v>
      </c>
      <c r="G454" s="142" t="s">
        <v>723</v>
      </c>
      <c r="H454" s="142" t="s">
        <v>751</v>
      </c>
      <c r="I454" s="143">
        <v>43132</v>
      </c>
      <c r="J454" s="142" t="s">
        <v>787</v>
      </c>
      <c r="K454" s="142" t="s">
        <v>65</v>
      </c>
      <c r="L454" s="142" t="s">
        <v>66</v>
      </c>
      <c r="M454" s="142">
        <v>12</v>
      </c>
      <c r="N454" s="142">
        <v>2833.33</v>
      </c>
      <c r="O454" s="142">
        <v>33999.96</v>
      </c>
      <c r="P454" s="132">
        <v>33999.96</v>
      </c>
      <c r="Q454" s="122" t="e">
        <f>+VLOOKUP(CONCATENATE(B454,"00"),#REF!,3,FALSE)</f>
        <v>#REF!</v>
      </c>
      <c r="R454" s="122" t="str">
        <f>+IF(ISERROR(VLOOKUP(K454,'Ecarts de marge'!D:D,1,FALSE)),"PB CODE ARTICLE","")</f>
        <v/>
      </c>
    </row>
    <row r="455" spans="1:18" x14ac:dyDescent="0.2">
      <c r="A455" s="131" t="str">
        <f>+IF(I455&lt;='Ecarts de marge'!$G$1,"X","")</f>
        <v>X</v>
      </c>
      <c r="B455" s="122" t="str">
        <f t="shared" si="12"/>
        <v>A</v>
      </c>
      <c r="C455" s="142" t="s">
        <v>739</v>
      </c>
      <c r="D455" s="142">
        <v>201800162</v>
      </c>
      <c r="E455" s="142" t="s">
        <v>731</v>
      </c>
      <c r="F455" s="142" t="s">
        <v>731</v>
      </c>
      <c r="G455" s="142" t="s">
        <v>731</v>
      </c>
      <c r="H455" s="142" t="s">
        <v>745</v>
      </c>
      <c r="I455" s="143">
        <v>43132</v>
      </c>
      <c r="J455" s="142" t="s">
        <v>897</v>
      </c>
      <c r="K455" s="142" t="s">
        <v>16</v>
      </c>
      <c r="L455" s="142" t="s">
        <v>1030</v>
      </c>
      <c r="M455" s="142">
        <v>1</v>
      </c>
      <c r="N455" s="142">
        <v>661.1</v>
      </c>
      <c r="O455" s="142">
        <v>661.1</v>
      </c>
      <c r="P455" s="132">
        <v>12.24</v>
      </c>
      <c r="Q455" s="122" t="e">
        <f>+VLOOKUP(CONCATENATE(B455,"00"),#REF!,3,FALSE)</f>
        <v>#REF!</v>
      </c>
      <c r="R455" s="122" t="str">
        <f>+IF(ISERROR(VLOOKUP(K455,'Ecarts de marge'!D:D,1,FALSE)),"PB CODE ARTICLE","")</f>
        <v/>
      </c>
    </row>
    <row r="456" spans="1:18" x14ac:dyDescent="0.2">
      <c r="A456" s="131" t="str">
        <f>+IF(I456&lt;='Ecarts de marge'!$G$1,"X","")</f>
        <v>X</v>
      </c>
      <c r="B456" s="122" t="str">
        <f t="shared" si="12"/>
        <v>A20082000125000</v>
      </c>
      <c r="C456" s="142" t="s">
        <v>739</v>
      </c>
      <c r="D456" s="142">
        <v>201800163</v>
      </c>
      <c r="E456" s="142" t="s">
        <v>749</v>
      </c>
      <c r="F456" s="142" t="s">
        <v>770</v>
      </c>
      <c r="G456" s="142" t="s">
        <v>723</v>
      </c>
      <c r="H456" s="142" t="s">
        <v>751</v>
      </c>
      <c r="I456" s="143">
        <v>43132</v>
      </c>
      <c r="J456" s="142" t="s">
        <v>847</v>
      </c>
      <c r="K456" s="142" t="s">
        <v>65</v>
      </c>
      <c r="L456" s="142" t="s">
        <v>66</v>
      </c>
      <c r="M456" s="142">
        <v>12</v>
      </c>
      <c r="N456" s="142">
        <v>2833.33</v>
      </c>
      <c r="O456" s="142">
        <v>33999.96</v>
      </c>
      <c r="P456" s="132">
        <v>69761.039999999994</v>
      </c>
      <c r="Q456" s="122" t="e">
        <f>+VLOOKUP(CONCATENATE(B456,"00"),#REF!,3,FALSE)</f>
        <v>#REF!</v>
      </c>
      <c r="R456" s="122" t="str">
        <f>+IF(ISERROR(VLOOKUP(K456,'Ecarts de marge'!D:D,1,FALSE)),"PB CODE ARTICLE","")</f>
        <v/>
      </c>
    </row>
    <row r="457" spans="1:18" x14ac:dyDescent="0.2">
      <c r="A457" s="131" t="str">
        <f>+IF(I457&lt;='Ecarts de marge'!$G$1,"X","")</f>
        <v>X</v>
      </c>
      <c r="B457" s="122" t="str">
        <f t="shared" si="12"/>
        <v>A20092000310000</v>
      </c>
      <c r="C457" s="142" t="s">
        <v>739</v>
      </c>
      <c r="D457" s="142">
        <v>201800164</v>
      </c>
      <c r="E457" s="142" t="s">
        <v>724</v>
      </c>
      <c r="F457" s="142" t="s">
        <v>793</v>
      </c>
      <c r="G457" s="142" t="s">
        <v>723</v>
      </c>
      <c r="H457" s="142" t="s">
        <v>745</v>
      </c>
      <c r="I457" s="143">
        <v>43133</v>
      </c>
      <c r="J457" s="142" t="s">
        <v>1032</v>
      </c>
      <c r="K457" s="142" t="s">
        <v>57</v>
      </c>
      <c r="L457" s="142" t="s">
        <v>58</v>
      </c>
      <c r="M457" s="142">
        <v>1</v>
      </c>
      <c r="N457" s="142">
        <v>2551.36</v>
      </c>
      <c r="O457" s="142">
        <v>2551.36</v>
      </c>
      <c r="P457" s="132">
        <v>7997.64</v>
      </c>
      <c r="Q457" s="122" t="e">
        <f>+VLOOKUP(CONCATENATE(B457,"00"),#REF!,3,FALSE)</f>
        <v>#REF!</v>
      </c>
      <c r="R457" s="122" t="str">
        <f>+IF(ISERROR(VLOOKUP(K457,'Ecarts de marge'!D:D,1,FALSE)),"PB CODE ARTICLE","")</f>
        <v>PB CODE ARTICLE</v>
      </c>
    </row>
    <row r="458" spans="1:18" x14ac:dyDescent="0.2">
      <c r="A458" s="131" t="str">
        <f>+IF(I458&lt;='Ecarts de marge'!$G$1,"X","")</f>
        <v>X</v>
      </c>
      <c r="B458" s="122" t="str">
        <f t="shared" si="12"/>
        <v>A20082000239000</v>
      </c>
      <c r="C458" s="142" t="s">
        <v>739</v>
      </c>
      <c r="D458" s="142">
        <v>201800165</v>
      </c>
      <c r="E458" s="142" t="s">
        <v>749</v>
      </c>
      <c r="F458" s="142" t="s">
        <v>750</v>
      </c>
      <c r="G458" s="142" t="s">
        <v>723</v>
      </c>
      <c r="H458" s="142" t="s">
        <v>751</v>
      </c>
      <c r="I458" s="143">
        <v>43133</v>
      </c>
      <c r="J458" s="142" t="s">
        <v>847</v>
      </c>
      <c r="K458" s="142" t="s">
        <v>65</v>
      </c>
      <c r="L458" s="142" t="s">
        <v>66</v>
      </c>
      <c r="M458" s="142">
        <v>12</v>
      </c>
      <c r="N458" s="142">
        <v>5813.42</v>
      </c>
      <c r="O458" s="142">
        <v>69761.039999999994</v>
      </c>
      <c r="P458" s="132">
        <v>12148.8</v>
      </c>
      <c r="Q458" s="122" t="e">
        <f>+VLOOKUP(CONCATENATE(B458,"00"),#REF!,3,FALSE)</f>
        <v>#REF!</v>
      </c>
      <c r="R458" s="122" t="str">
        <f>+IF(ISERROR(VLOOKUP(K458,'Ecarts de marge'!D:D,1,FALSE)),"PB CODE ARTICLE","")</f>
        <v/>
      </c>
    </row>
    <row r="459" spans="1:18" x14ac:dyDescent="0.2">
      <c r="A459" s="131" t="str">
        <f>+IF(I459&lt;='Ecarts de marge'!$G$1,"X","")</f>
        <v>X</v>
      </c>
      <c r="B459" s="122" t="str">
        <f t="shared" si="12"/>
        <v>A20082000125000</v>
      </c>
      <c r="C459" s="142" t="s">
        <v>739</v>
      </c>
      <c r="D459" s="142">
        <v>201800166</v>
      </c>
      <c r="E459" s="142" t="s">
        <v>749</v>
      </c>
      <c r="F459" s="142" t="s">
        <v>770</v>
      </c>
      <c r="G459" s="142" t="s">
        <v>723</v>
      </c>
      <c r="H459" s="142" t="s">
        <v>751</v>
      </c>
      <c r="I459" s="143">
        <v>43133</v>
      </c>
      <c r="J459" s="142" t="s">
        <v>847</v>
      </c>
      <c r="K459" s="142" t="s">
        <v>131</v>
      </c>
      <c r="L459" s="142" t="s">
        <v>810</v>
      </c>
      <c r="M459" s="142">
        <v>12</v>
      </c>
      <c r="N459" s="142">
        <v>1490</v>
      </c>
      <c r="O459" s="142">
        <v>17880</v>
      </c>
      <c r="P459" s="132">
        <v>18101.759999999998</v>
      </c>
      <c r="Q459" s="122" t="e">
        <f>+VLOOKUP(CONCATENATE(B459,"00"),#REF!,3,FALSE)</f>
        <v>#REF!</v>
      </c>
      <c r="R459" s="122" t="str">
        <f>+IF(ISERROR(VLOOKUP(K459,'Ecarts de marge'!D:D,1,FALSE)),"PB CODE ARTICLE","")</f>
        <v/>
      </c>
    </row>
    <row r="460" spans="1:18" x14ac:dyDescent="0.2">
      <c r="A460" s="131" t="str">
        <f>+IF(I460&lt;='Ecarts de marge'!$G$1,"X","")</f>
        <v>X</v>
      </c>
      <c r="B460" s="122" t="str">
        <f t="shared" si="12"/>
        <v>A20030042005000</v>
      </c>
      <c r="C460" s="142" t="s">
        <v>739</v>
      </c>
      <c r="D460" s="142">
        <v>201800167</v>
      </c>
      <c r="E460" s="142" t="s">
        <v>762</v>
      </c>
      <c r="F460" s="142" t="s">
        <v>772</v>
      </c>
      <c r="G460" s="142" t="s">
        <v>723</v>
      </c>
      <c r="H460" s="142" t="s">
        <v>745</v>
      </c>
      <c r="I460" s="143">
        <v>43133</v>
      </c>
      <c r="J460" s="142" t="s">
        <v>773</v>
      </c>
      <c r="K460" s="142" t="s">
        <v>57</v>
      </c>
      <c r="L460" s="142" t="s">
        <v>58</v>
      </c>
      <c r="M460" s="142">
        <v>1</v>
      </c>
      <c r="N460" s="142">
        <v>7997.64</v>
      </c>
      <c r="O460" s="142">
        <v>7997.64</v>
      </c>
      <c r="P460" s="132">
        <v>561.08000000000004</v>
      </c>
      <c r="Q460" s="122" t="e">
        <f>+VLOOKUP(CONCATENATE(B460,"00"),#REF!,3,FALSE)</f>
        <v>#REF!</v>
      </c>
      <c r="R460" s="122" t="str">
        <f>+IF(ISERROR(VLOOKUP(K460,'Ecarts de marge'!D:D,1,FALSE)),"PB CODE ARTICLE","")</f>
        <v>PB CODE ARTICLE</v>
      </c>
    </row>
    <row r="461" spans="1:18" x14ac:dyDescent="0.2">
      <c r="A461" s="131" t="str">
        <f>+IF(I461&lt;='Ecarts de marge'!$G$1,"X","")</f>
        <v>X</v>
      </c>
      <c r="B461" s="122" t="str">
        <f t="shared" si="12"/>
        <v>A20092000186000</v>
      </c>
      <c r="C461" s="142" t="s">
        <v>739</v>
      </c>
      <c r="D461" s="142">
        <v>201800168</v>
      </c>
      <c r="E461" s="142" t="s">
        <v>724</v>
      </c>
      <c r="F461" s="142" t="s">
        <v>912</v>
      </c>
      <c r="G461" s="142" t="s">
        <v>723</v>
      </c>
      <c r="H461" s="142" t="s">
        <v>745</v>
      </c>
      <c r="I461" s="143">
        <v>43136</v>
      </c>
      <c r="J461" s="142" t="s">
        <v>953</v>
      </c>
      <c r="K461" s="142" t="s">
        <v>57</v>
      </c>
      <c r="L461" s="142" t="s">
        <v>58</v>
      </c>
      <c r="M461" s="142">
        <v>1</v>
      </c>
      <c r="N461" s="142">
        <v>561.08000000000004</v>
      </c>
      <c r="O461" s="142">
        <v>561.08000000000004</v>
      </c>
      <c r="P461" s="132">
        <v>6830.16</v>
      </c>
      <c r="Q461" s="122" t="e">
        <f>+VLOOKUP(CONCATENATE(B461,"00"),#REF!,3,FALSE)</f>
        <v>#REF!</v>
      </c>
      <c r="R461" s="122" t="str">
        <f>+IF(ISERROR(VLOOKUP(K461,'Ecarts de marge'!D:D,1,FALSE)),"PB CODE ARTICLE","")</f>
        <v>PB CODE ARTICLE</v>
      </c>
    </row>
    <row r="462" spans="1:18" x14ac:dyDescent="0.2">
      <c r="A462" s="131" t="str">
        <f>+IF(I462&lt;='Ecarts de marge'!$G$1,"X","")</f>
        <v>X</v>
      </c>
      <c r="B462" s="122" t="str">
        <f t="shared" si="12"/>
        <v>A20082000112000</v>
      </c>
      <c r="C462" s="142" t="s">
        <v>739</v>
      </c>
      <c r="D462" s="142">
        <v>201800169</v>
      </c>
      <c r="E462" s="142" t="s">
        <v>749</v>
      </c>
      <c r="F462" s="142" t="s">
        <v>844</v>
      </c>
      <c r="G462" s="142" t="s">
        <v>723</v>
      </c>
      <c r="H462" s="142" t="s">
        <v>745</v>
      </c>
      <c r="I462" s="143">
        <v>43136</v>
      </c>
      <c r="J462" s="142" t="s">
        <v>953</v>
      </c>
      <c r="K462" s="142" t="s">
        <v>57</v>
      </c>
      <c r="L462" s="142" t="s">
        <v>58</v>
      </c>
      <c r="M462" s="142">
        <v>1</v>
      </c>
      <c r="N462" s="142">
        <v>6830.16</v>
      </c>
      <c r="O462" s="142">
        <v>6830.16</v>
      </c>
      <c r="P462" s="132">
        <v>23178.720000000001</v>
      </c>
      <c r="Q462" s="122" t="e">
        <f>+VLOOKUP(CONCATENATE(B462,"00"),#REF!,3,FALSE)</f>
        <v>#REF!</v>
      </c>
      <c r="R462" s="122" t="str">
        <f>+IF(ISERROR(VLOOKUP(K462,'Ecarts de marge'!D:D,1,FALSE)),"PB CODE ARTICLE","")</f>
        <v>PB CODE ARTICLE</v>
      </c>
    </row>
    <row r="463" spans="1:18" x14ac:dyDescent="0.2">
      <c r="A463" s="131" t="str">
        <f>+IF(I463&lt;='Ecarts de marge'!$G$1,"X","")</f>
        <v>X</v>
      </c>
      <c r="B463" s="122" t="str">
        <f t="shared" si="12"/>
        <v>A20092000174000</v>
      </c>
      <c r="C463" s="142" t="s">
        <v>739</v>
      </c>
      <c r="D463" s="142">
        <v>201800170</v>
      </c>
      <c r="E463" s="142" t="s">
        <v>724</v>
      </c>
      <c r="F463" s="142" t="s">
        <v>841</v>
      </c>
      <c r="G463" s="142" t="s">
        <v>723</v>
      </c>
      <c r="H463" s="142" t="s">
        <v>745</v>
      </c>
      <c r="I463" s="143">
        <v>43136</v>
      </c>
      <c r="J463" s="142" t="s">
        <v>953</v>
      </c>
      <c r="K463" s="142" t="s">
        <v>57</v>
      </c>
      <c r="L463" s="142" t="s">
        <v>58</v>
      </c>
      <c r="M463" s="142">
        <v>1</v>
      </c>
      <c r="N463" s="142">
        <v>23178.720000000001</v>
      </c>
      <c r="O463" s="142">
        <v>23178.720000000001</v>
      </c>
      <c r="P463" s="132">
        <v>4194.3100000000004</v>
      </c>
      <c r="Q463" s="122" t="e">
        <f>+VLOOKUP(CONCATENATE(B463,"00"),#REF!,3,FALSE)</f>
        <v>#REF!</v>
      </c>
      <c r="R463" s="122" t="str">
        <f>+IF(ISERROR(VLOOKUP(K463,'Ecarts de marge'!D:D,1,FALSE)),"PB CODE ARTICLE","")</f>
        <v>PB CODE ARTICLE</v>
      </c>
    </row>
    <row r="464" spans="1:18" x14ac:dyDescent="0.2">
      <c r="A464" s="131" t="str">
        <f>+IF(I464&lt;='Ecarts de marge'!$G$1,"X","")</f>
        <v>X</v>
      </c>
      <c r="B464" s="122" t="str">
        <f t="shared" si="12"/>
        <v>A20092000179000</v>
      </c>
      <c r="C464" s="142" t="s">
        <v>739</v>
      </c>
      <c r="D464" s="142">
        <v>201800171</v>
      </c>
      <c r="E464" s="142" t="s">
        <v>724</v>
      </c>
      <c r="F464" s="142" t="s">
        <v>872</v>
      </c>
      <c r="G464" s="142" t="s">
        <v>723</v>
      </c>
      <c r="H464" s="142" t="s">
        <v>745</v>
      </c>
      <c r="I464" s="143">
        <v>43136</v>
      </c>
      <c r="J464" s="142" t="s">
        <v>953</v>
      </c>
      <c r="K464" s="142" t="s">
        <v>57</v>
      </c>
      <c r="L464" s="142" t="s">
        <v>58</v>
      </c>
      <c r="M464" s="142">
        <v>1</v>
      </c>
      <c r="N464" s="142">
        <v>4194.3100000000004</v>
      </c>
      <c r="O464" s="142">
        <v>4194.3100000000004</v>
      </c>
      <c r="P464" s="132">
        <v>11591.7</v>
      </c>
      <c r="Q464" s="122" t="e">
        <f>+VLOOKUP(CONCATENATE(B464,"00"),#REF!,3,FALSE)</f>
        <v>#REF!</v>
      </c>
      <c r="R464" s="122" t="str">
        <f>+IF(ISERROR(VLOOKUP(K464,'Ecarts de marge'!D:D,1,FALSE)),"PB CODE ARTICLE","")</f>
        <v>PB CODE ARTICLE</v>
      </c>
    </row>
    <row r="465" spans="1:18" x14ac:dyDescent="0.2">
      <c r="A465" s="131" t="str">
        <f>+IF(I465&lt;='Ecarts de marge'!$G$1,"X","")</f>
        <v>X</v>
      </c>
      <c r="B465" s="122" t="str">
        <f t="shared" si="12"/>
        <v>A20092000183000</v>
      </c>
      <c r="C465" s="142" t="s">
        <v>739</v>
      </c>
      <c r="D465" s="142">
        <v>201800172</v>
      </c>
      <c r="E465" s="142" t="s">
        <v>724</v>
      </c>
      <c r="F465" s="142" t="s">
        <v>911</v>
      </c>
      <c r="G465" s="142" t="s">
        <v>723</v>
      </c>
      <c r="H465" s="142" t="s">
        <v>745</v>
      </c>
      <c r="I465" s="143">
        <v>43136</v>
      </c>
      <c r="J465" s="142" t="s">
        <v>953</v>
      </c>
      <c r="K465" s="142" t="s">
        <v>57</v>
      </c>
      <c r="L465" s="142" t="s">
        <v>58</v>
      </c>
      <c r="M465" s="142">
        <v>1</v>
      </c>
      <c r="N465" s="142">
        <v>11591.7</v>
      </c>
      <c r="O465" s="142">
        <v>11591.7</v>
      </c>
      <c r="P465" s="132">
        <v>4083.05</v>
      </c>
      <c r="Q465" s="122" t="e">
        <f>+VLOOKUP(CONCATENATE(B465,"00"),#REF!,3,FALSE)</f>
        <v>#REF!</v>
      </c>
      <c r="R465" s="122" t="str">
        <f>+IF(ISERROR(VLOOKUP(K465,'Ecarts de marge'!D:D,1,FALSE)),"PB CODE ARTICLE","")</f>
        <v>PB CODE ARTICLE</v>
      </c>
    </row>
    <row r="466" spans="1:18" x14ac:dyDescent="0.2">
      <c r="A466" s="131" t="str">
        <f>+IF(I466&lt;='Ecarts de marge'!$G$1,"X","")</f>
        <v>X</v>
      </c>
      <c r="B466" s="122" t="str">
        <f t="shared" si="12"/>
        <v>A20092000184000</v>
      </c>
      <c r="C466" s="142" t="s">
        <v>739</v>
      </c>
      <c r="D466" s="142">
        <v>201800173</v>
      </c>
      <c r="E466" s="142" t="s">
        <v>724</v>
      </c>
      <c r="F466" s="142" t="s">
        <v>904</v>
      </c>
      <c r="G466" s="142" t="s">
        <v>723</v>
      </c>
      <c r="H466" s="142" t="s">
        <v>745</v>
      </c>
      <c r="I466" s="143">
        <v>43136</v>
      </c>
      <c r="J466" s="142" t="s">
        <v>953</v>
      </c>
      <c r="K466" s="142" t="s">
        <v>57</v>
      </c>
      <c r="L466" s="142" t="s">
        <v>58</v>
      </c>
      <c r="M466" s="142">
        <v>1</v>
      </c>
      <c r="N466" s="142">
        <v>4083.05</v>
      </c>
      <c r="O466" s="142">
        <v>4083.05</v>
      </c>
      <c r="P466" s="132">
        <v>10860.59</v>
      </c>
      <c r="Q466" s="122" t="e">
        <f>+VLOOKUP(CONCATENATE(B466,"00"),#REF!,3,FALSE)</f>
        <v>#REF!</v>
      </c>
      <c r="R466" s="122" t="str">
        <f>+IF(ISERROR(VLOOKUP(K466,'Ecarts de marge'!D:D,1,FALSE)),"PB CODE ARTICLE","")</f>
        <v>PB CODE ARTICLE</v>
      </c>
    </row>
    <row r="467" spans="1:18" x14ac:dyDescent="0.2">
      <c r="A467" s="131" t="str">
        <f>+IF(I467&lt;='Ecarts de marge'!$G$1,"X","")</f>
        <v>X</v>
      </c>
      <c r="B467" s="122" t="str">
        <f t="shared" si="12"/>
        <v>A20082000113000</v>
      </c>
      <c r="C467" s="142" t="s">
        <v>739</v>
      </c>
      <c r="D467" s="142">
        <v>201800174</v>
      </c>
      <c r="E467" s="142" t="s">
        <v>749</v>
      </c>
      <c r="F467" s="142" t="s">
        <v>890</v>
      </c>
      <c r="G467" s="142" t="s">
        <v>723</v>
      </c>
      <c r="H467" s="142" t="s">
        <v>745</v>
      </c>
      <c r="I467" s="143">
        <v>43136</v>
      </c>
      <c r="J467" s="142" t="s">
        <v>953</v>
      </c>
      <c r="K467" s="142" t="s">
        <v>57</v>
      </c>
      <c r="L467" s="142" t="s">
        <v>58</v>
      </c>
      <c r="M467" s="142">
        <v>1</v>
      </c>
      <c r="N467" s="142">
        <v>10860.59</v>
      </c>
      <c r="O467" s="142">
        <v>10860.59</v>
      </c>
      <c r="P467" s="132">
        <v>12427.44</v>
      </c>
      <c r="Q467" s="122" t="e">
        <f>+VLOOKUP(CONCATENATE(B467,"00"),#REF!,3,FALSE)</f>
        <v>#REF!</v>
      </c>
      <c r="R467" s="122" t="str">
        <f>+IF(ISERROR(VLOOKUP(K467,'Ecarts de marge'!D:D,1,FALSE)),"PB CODE ARTICLE","")</f>
        <v>PB CODE ARTICLE</v>
      </c>
    </row>
    <row r="468" spans="1:18" x14ac:dyDescent="0.2">
      <c r="A468" s="131" t="str">
        <f>+IF(I468&lt;='Ecarts de marge'!$G$1,"X","")</f>
        <v>X</v>
      </c>
      <c r="B468" s="122" t="str">
        <f t="shared" si="12"/>
        <v>A20082000112000</v>
      </c>
      <c r="C468" s="142" t="s">
        <v>739</v>
      </c>
      <c r="D468" s="142">
        <v>201800175</v>
      </c>
      <c r="E468" s="142" t="s">
        <v>749</v>
      </c>
      <c r="F468" s="142" t="s">
        <v>844</v>
      </c>
      <c r="G468" s="142" t="s">
        <v>723</v>
      </c>
      <c r="H468" s="142" t="s">
        <v>745</v>
      </c>
      <c r="I468" s="143">
        <v>43136</v>
      </c>
      <c r="J468" s="142" t="s">
        <v>953</v>
      </c>
      <c r="K468" s="142" t="s">
        <v>60</v>
      </c>
      <c r="L468" s="142" t="s">
        <v>61</v>
      </c>
      <c r="M468" s="142">
        <v>1</v>
      </c>
      <c r="N468" s="142">
        <v>1442.75</v>
      </c>
      <c r="O468" s="142">
        <v>1442.75</v>
      </c>
      <c r="P468" s="132">
        <v>4387.01</v>
      </c>
      <c r="Q468" s="122" t="e">
        <f>+VLOOKUP(CONCATENATE(B468,"00"),#REF!,3,FALSE)</f>
        <v>#REF!</v>
      </c>
      <c r="R468" s="122" t="str">
        <f>+IF(ISERROR(VLOOKUP(K468,'Ecarts de marge'!D:D,1,FALSE)),"PB CODE ARTICLE","")</f>
        <v>PB CODE ARTICLE</v>
      </c>
    </row>
    <row r="469" spans="1:18" x14ac:dyDescent="0.2">
      <c r="A469" s="131" t="str">
        <f>+IF(I469&lt;='Ecarts de marge'!$G$1,"X","")</f>
        <v>X</v>
      </c>
      <c r="B469" s="122" t="str">
        <f t="shared" si="12"/>
        <v>A20082000112000</v>
      </c>
      <c r="C469" s="142" t="s">
        <v>739</v>
      </c>
      <c r="D469" s="142">
        <v>201800176</v>
      </c>
      <c r="E469" s="142" t="s">
        <v>749</v>
      </c>
      <c r="F469" s="142" t="s">
        <v>844</v>
      </c>
      <c r="G469" s="142" t="s">
        <v>723</v>
      </c>
      <c r="H469" s="142" t="s">
        <v>745</v>
      </c>
      <c r="I469" s="143">
        <v>43136</v>
      </c>
      <c r="J469" s="142" t="s">
        <v>953</v>
      </c>
      <c r="K469" s="142" t="s">
        <v>60</v>
      </c>
      <c r="L469" s="142" t="s">
        <v>61</v>
      </c>
      <c r="M469" s="142">
        <v>1</v>
      </c>
      <c r="N469" s="142">
        <v>4387.01</v>
      </c>
      <c r="O469" s="142">
        <v>4387.01</v>
      </c>
      <c r="P469" s="132">
        <v>722.26</v>
      </c>
      <c r="Q469" s="122" t="e">
        <f>+VLOOKUP(CONCATENATE(B469,"00"),#REF!,3,FALSE)</f>
        <v>#REF!</v>
      </c>
      <c r="R469" s="122" t="str">
        <f>+IF(ISERROR(VLOOKUP(K469,'Ecarts de marge'!D:D,1,FALSE)),"PB CODE ARTICLE","")</f>
        <v>PB CODE ARTICLE</v>
      </c>
    </row>
    <row r="470" spans="1:18" x14ac:dyDescent="0.2">
      <c r="A470" s="131" t="str">
        <f>+IF(I470&lt;='Ecarts de marge'!$G$1,"X","")</f>
        <v>X</v>
      </c>
      <c r="B470" s="122" t="str">
        <f t="shared" si="12"/>
        <v>A20092000186000</v>
      </c>
      <c r="C470" s="142" t="s">
        <v>739</v>
      </c>
      <c r="D470" s="142">
        <v>201800177</v>
      </c>
      <c r="E470" s="142" t="s">
        <v>724</v>
      </c>
      <c r="F470" s="142" t="s">
        <v>912</v>
      </c>
      <c r="G470" s="142" t="s">
        <v>723</v>
      </c>
      <c r="H470" s="142" t="s">
        <v>745</v>
      </c>
      <c r="I470" s="143">
        <v>43136</v>
      </c>
      <c r="J470" s="142" t="s">
        <v>953</v>
      </c>
      <c r="K470" s="142" t="s">
        <v>60</v>
      </c>
      <c r="L470" s="142" t="s">
        <v>61</v>
      </c>
      <c r="M470" s="142">
        <v>1</v>
      </c>
      <c r="N470" s="142">
        <v>722.26</v>
      </c>
      <c r="O470" s="142">
        <v>722.26</v>
      </c>
      <c r="P470" s="132">
        <v>1669.29</v>
      </c>
      <c r="Q470" s="122" t="e">
        <f>+VLOOKUP(CONCATENATE(B470,"00"),#REF!,3,FALSE)</f>
        <v>#REF!</v>
      </c>
      <c r="R470" s="122" t="str">
        <f>+IF(ISERROR(VLOOKUP(K470,'Ecarts de marge'!D:D,1,FALSE)),"PB CODE ARTICLE","")</f>
        <v>PB CODE ARTICLE</v>
      </c>
    </row>
    <row r="471" spans="1:18" x14ac:dyDescent="0.2">
      <c r="A471" s="131" t="str">
        <f>+IF(I471&lt;='Ecarts de marge'!$G$1,"X","")</f>
        <v>X</v>
      </c>
      <c r="B471" s="122" t="str">
        <f t="shared" si="12"/>
        <v>A20082000151000</v>
      </c>
      <c r="C471" s="142" t="s">
        <v>739</v>
      </c>
      <c r="D471" s="142">
        <v>201800178</v>
      </c>
      <c r="E471" s="142" t="s">
        <v>749</v>
      </c>
      <c r="F471" s="142" t="s">
        <v>917</v>
      </c>
      <c r="G471" s="142" t="s">
        <v>723</v>
      </c>
      <c r="H471" s="142" t="s">
        <v>745</v>
      </c>
      <c r="I471" s="143">
        <v>43136</v>
      </c>
      <c r="J471" s="142" t="s">
        <v>953</v>
      </c>
      <c r="K471" s="142" t="s">
        <v>60</v>
      </c>
      <c r="L471" s="142" t="s">
        <v>61</v>
      </c>
      <c r="M471" s="142">
        <v>1</v>
      </c>
      <c r="N471" s="142">
        <v>1669.29</v>
      </c>
      <c r="O471" s="142">
        <v>1669.29</v>
      </c>
      <c r="P471" s="132">
        <v>5014.08</v>
      </c>
      <c r="Q471" s="122" t="e">
        <f>+VLOOKUP(CONCATENATE(B471,"00"),#REF!,3,FALSE)</f>
        <v>#REF!</v>
      </c>
      <c r="R471" s="122" t="str">
        <f>+IF(ISERROR(VLOOKUP(K471,'Ecarts de marge'!D:D,1,FALSE)),"PB CODE ARTICLE","")</f>
        <v>PB CODE ARTICLE</v>
      </c>
    </row>
    <row r="472" spans="1:18" x14ac:dyDescent="0.2">
      <c r="A472" s="131" t="str">
        <f>+IF(I472&lt;='Ecarts de marge'!$G$1,"X","")</f>
        <v>X</v>
      </c>
      <c r="B472" s="122" t="str">
        <f t="shared" si="12"/>
        <v>A20082000151000</v>
      </c>
      <c r="C472" s="142" t="s">
        <v>739</v>
      </c>
      <c r="D472" s="142">
        <v>201800179</v>
      </c>
      <c r="E472" s="142" t="s">
        <v>749</v>
      </c>
      <c r="F472" s="142" t="s">
        <v>917</v>
      </c>
      <c r="G472" s="142" t="s">
        <v>723</v>
      </c>
      <c r="H472" s="142" t="s">
        <v>745</v>
      </c>
      <c r="I472" s="143">
        <v>43137</v>
      </c>
      <c r="J472" s="142" t="s">
        <v>953</v>
      </c>
      <c r="K472" s="142" t="s">
        <v>60</v>
      </c>
      <c r="L472" s="142" t="s">
        <v>61</v>
      </c>
      <c r="M472" s="142">
        <v>1</v>
      </c>
      <c r="N472" s="142">
        <v>5014.08</v>
      </c>
      <c r="O472" s="142">
        <v>5014.08</v>
      </c>
      <c r="P472" s="132">
        <v>1697.4</v>
      </c>
      <c r="Q472" s="122" t="e">
        <f>+VLOOKUP(CONCATENATE(B472,"00"),#REF!,3,FALSE)</f>
        <v>#REF!</v>
      </c>
      <c r="R472" s="122" t="str">
        <f>+IF(ISERROR(VLOOKUP(K472,'Ecarts de marge'!D:D,1,FALSE)),"PB CODE ARTICLE","")</f>
        <v>PB CODE ARTICLE</v>
      </c>
    </row>
    <row r="473" spans="1:18" x14ac:dyDescent="0.2">
      <c r="A473" s="131" t="str">
        <f>+IF(I473&lt;='Ecarts de marge'!$G$1,"X","")</f>
        <v>X</v>
      </c>
      <c r="B473" s="122" t="str">
        <f t="shared" si="12"/>
        <v>A20082000151000</v>
      </c>
      <c r="C473" s="142" t="s">
        <v>739</v>
      </c>
      <c r="D473" s="142">
        <v>201800180</v>
      </c>
      <c r="E473" s="142" t="s">
        <v>749</v>
      </c>
      <c r="F473" s="142" t="s">
        <v>917</v>
      </c>
      <c r="G473" s="142" t="s">
        <v>723</v>
      </c>
      <c r="H473" s="142" t="s">
        <v>745</v>
      </c>
      <c r="I473" s="143">
        <v>43137</v>
      </c>
      <c r="J473" s="142" t="s">
        <v>953</v>
      </c>
      <c r="K473" s="142" t="s">
        <v>60</v>
      </c>
      <c r="L473" s="142" t="s">
        <v>61</v>
      </c>
      <c r="M473" s="142">
        <v>1</v>
      </c>
      <c r="N473" s="142">
        <v>1697.4</v>
      </c>
      <c r="O473" s="142">
        <v>1697.4</v>
      </c>
      <c r="P473" s="132">
        <v>5595.39</v>
      </c>
      <c r="Q473" s="122" t="e">
        <f>+VLOOKUP(CONCATENATE(B473,"00"),#REF!,3,FALSE)</f>
        <v>#REF!</v>
      </c>
      <c r="R473" s="122" t="str">
        <f>+IF(ISERROR(VLOOKUP(K473,'Ecarts de marge'!D:D,1,FALSE)),"PB CODE ARTICLE","")</f>
        <v>PB CODE ARTICLE</v>
      </c>
    </row>
    <row r="474" spans="1:18" x14ac:dyDescent="0.2">
      <c r="A474" s="131" t="str">
        <f>+IF(I474&lt;='Ecarts de marge'!$G$1,"X","")</f>
        <v>X</v>
      </c>
      <c r="B474" s="122" t="str">
        <f t="shared" si="12"/>
        <v>A20092000175000</v>
      </c>
      <c r="C474" s="142" t="s">
        <v>739</v>
      </c>
      <c r="D474" s="142">
        <v>201800181</v>
      </c>
      <c r="E474" s="142" t="s">
        <v>724</v>
      </c>
      <c r="F474" s="142" t="s">
        <v>816</v>
      </c>
      <c r="G474" s="142" t="s">
        <v>723</v>
      </c>
      <c r="H474" s="142" t="s">
        <v>745</v>
      </c>
      <c r="I474" s="143">
        <v>43137</v>
      </c>
      <c r="J474" s="142" t="s">
        <v>953</v>
      </c>
      <c r="K474" s="142" t="s">
        <v>57</v>
      </c>
      <c r="L474" s="142" t="s">
        <v>58</v>
      </c>
      <c r="M474" s="142">
        <v>1</v>
      </c>
      <c r="N474" s="142">
        <v>12427.44</v>
      </c>
      <c r="O474" s="142">
        <v>12427.44</v>
      </c>
      <c r="P474" s="132">
        <v>5355.41</v>
      </c>
      <c r="Q474" s="122" t="e">
        <f>+VLOOKUP(CONCATENATE(B474,"00"),#REF!,3,FALSE)</f>
        <v>#REF!</v>
      </c>
      <c r="R474" s="122" t="str">
        <f>+IF(ISERROR(VLOOKUP(K474,'Ecarts de marge'!D:D,1,FALSE)),"PB CODE ARTICLE","")</f>
        <v>PB CODE ARTICLE</v>
      </c>
    </row>
    <row r="475" spans="1:18" x14ac:dyDescent="0.2">
      <c r="A475" s="131" t="str">
        <f>+IF(I475&lt;='Ecarts de marge'!$G$1,"X","")</f>
        <v>X</v>
      </c>
      <c r="B475" s="122" t="str">
        <f t="shared" si="12"/>
        <v>A20092000175000</v>
      </c>
      <c r="C475" s="142" t="s">
        <v>739</v>
      </c>
      <c r="D475" s="142">
        <v>201800182</v>
      </c>
      <c r="E475" s="142" t="s">
        <v>724</v>
      </c>
      <c r="F475" s="142" t="s">
        <v>816</v>
      </c>
      <c r="G475" s="142" t="s">
        <v>723</v>
      </c>
      <c r="H475" s="142" t="s">
        <v>745</v>
      </c>
      <c r="I475" s="143">
        <v>43137</v>
      </c>
      <c r="J475" s="142" t="s">
        <v>953</v>
      </c>
      <c r="K475" s="142" t="s">
        <v>60</v>
      </c>
      <c r="L475" s="142" t="s">
        <v>61</v>
      </c>
      <c r="M475" s="142">
        <v>1</v>
      </c>
      <c r="N475" s="142">
        <v>5595.39</v>
      </c>
      <c r="O475" s="142">
        <v>5595.39</v>
      </c>
      <c r="P475" s="132">
        <v>2320.59</v>
      </c>
      <c r="Q475" s="122" t="e">
        <f>+VLOOKUP(CONCATENATE(B475,"00"),#REF!,3,FALSE)</f>
        <v>#REF!</v>
      </c>
      <c r="R475" s="122" t="str">
        <f>+IF(ISERROR(VLOOKUP(K475,'Ecarts de marge'!D:D,1,FALSE)),"PB CODE ARTICLE","")</f>
        <v>PB CODE ARTICLE</v>
      </c>
    </row>
    <row r="476" spans="1:18" x14ac:dyDescent="0.2">
      <c r="A476" s="131" t="str">
        <f>+IF(I476&lt;='Ecarts de marge'!$G$1,"X","")</f>
        <v>X</v>
      </c>
      <c r="B476" s="122" t="str">
        <f t="shared" si="12"/>
        <v>A20092000175000</v>
      </c>
      <c r="C476" s="142" t="s">
        <v>739</v>
      </c>
      <c r="D476" s="142">
        <v>201800183</v>
      </c>
      <c r="E476" s="142" t="s">
        <v>724</v>
      </c>
      <c r="F476" s="142" t="s">
        <v>816</v>
      </c>
      <c r="G476" s="142" t="s">
        <v>723</v>
      </c>
      <c r="H476" s="142" t="s">
        <v>745</v>
      </c>
      <c r="I476" s="143">
        <v>43137</v>
      </c>
      <c r="J476" s="142" t="s">
        <v>953</v>
      </c>
      <c r="K476" s="142" t="s">
        <v>57</v>
      </c>
      <c r="L476" s="142" t="s">
        <v>58</v>
      </c>
      <c r="M476" s="142">
        <v>1</v>
      </c>
      <c r="N476" s="142">
        <v>5355.41</v>
      </c>
      <c r="O476" s="142">
        <v>5355.41</v>
      </c>
      <c r="P476" s="132">
        <v>5361.42</v>
      </c>
      <c r="Q476" s="122" t="e">
        <f>+VLOOKUP(CONCATENATE(B476,"00"),#REF!,3,FALSE)</f>
        <v>#REF!</v>
      </c>
      <c r="R476" s="122" t="str">
        <f>+IF(ISERROR(VLOOKUP(K476,'Ecarts de marge'!D:D,1,FALSE)),"PB CODE ARTICLE","")</f>
        <v>PB CODE ARTICLE</v>
      </c>
    </row>
    <row r="477" spans="1:18" x14ac:dyDescent="0.2">
      <c r="A477" s="131" t="str">
        <f>+IF(I477&lt;='Ecarts de marge'!$G$1,"X","")</f>
        <v>X</v>
      </c>
      <c r="B477" s="122" t="str">
        <f t="shared" si="12"/>
        <v>A20092000175000</v>
      </c>
      <c r="C477" s="142" t="s">
        <v>739</v>
      </c>
      <c r="D477" s="142">
        <v>201800184</v>
      </c>
      <c r="E477" s="142" t="s">
        <v>724</v>
      </c>
      <c r="F477" s="142" t="s">
        <v>816</v>
      </c>
      <c r="G477" s="142" t="s">
        <v>723</v>
      </c>
      <c r="H477" s="142" t="s">
        <v>745</v>
      </c>
      <c r="I477" s="143">
        <v>43137</v>
      </c>
      <c r="J477" s="142" t="s">
        <v>953</v>
      </c>
      <c r="K477" s="142" t="s">
        <v>60</v>
      </c>
      <c r="L477" s="142" t="s">
        <v>61</v>
      </c>
      <c r="M477" s="142">
        <v>1</v>
      </c>
      <c r="N477" s="142">
        <v>2320.59</v>
      </c>
      <c r="O477" s="142">
        <v>2320.59</v>
      </c>
      <c r="P477" s="132">
        <v>4547.5</v>
      </c>
      <c r="Q477" s="122" t="e">
        <f>+VLOOKUP(CONCATENATE(B477,"00"),#REF!,3,FALSE)</f>
        <v>#REF!</v>
      </c>
      <c r="R477" s="122" t="str">
        <f>+IF(ISERROR(VLOOKUP(K477,'Ecarts de marge'!D:D,1,FALSE)),"PB CODE ARTICLE","")</f>
        <v>PB CODE ARTICLE</v>
      </c>
    </row>
    <row r="478" spans="1:18" x14ac:dyDescent="0.2">
      <c r="A478" s="131" t="str">
        <f>+IF(I478&lt;='Ecarts de marge'!$G$1,"X","")</f>
        <v>X</v>
      </c>
      <c r="B478" s="122" t="str">
        <f t="shared" si="12"/>
        <v>A20092000175000</v>
      </c>
      <c r="C478" s="142" t="s">
        <v>739</v>
      </c>
      <c r="D478" s="142">
        <v>201800185</v>
      </c>
      <c r="E478" s="142" t="s">
        <v>724</v>
      </c>
      <c r="F478" s="142" t="s">
        <v>816</v>
      </c>
      <c r="G478" s="142" t="s">
        <v>723</v>
      </c>
      <c r="H478" s="142" t="s">
        <v>745</v>
      </c>
      <c r="I478" s="143">
        <v>43137</v>
      </c>
      <c r="J478" s="142" t="s">
        <v>953</v>
      </c>
      <c r="K478" s="142" t="s">
        <v>60</v>
      </c>
      <c r="L478" s="142" t="s">
        <v>61</v>
      </c>
      <c r="M478" s="142">
        <v>1</v>
      </c>
      <c r="N478" s="142">
        <v>4547.5</v>
      </c>
      <c r="O478" s="142">
        <v>4547.5</v>
      </c>
      <c r="P478" s="132">
        <v>5363.82</v>
      </c>
      <c r="Q478" s="122" t="e">
        <f>+VLOOKUP(CONCATENATE(B478,"00"),#REF!,3,FALSE)</f>
        <v>#REF!</v>
      </c>
      <c r="R478" s="122" t="str">
        <f>+IF(ISERROR(VLOOKUP(K478,'Ecarts de marge'!D:D,1,FALSE)),"PB CODE ARTICLE","")</f>
        <v>PB CODE ARTICLE</v>
      </c>
    </row>
    <row r="479" spans="1:18" x14ac:dyDescent="0.2">
      <c r="A479" s="131" t="str">
        <f>+IF(I479&lt;='Ecarts de marge'!$G$1,"X","")</f>
        <v>X</v>
      </c>
      <c r="B479" s="122" t="str">
        <f t="shared" si="12"/>
        <v>A20092000175000</v>
      </c>
      <c r="C479" s="142" t="s">
        <v>739</v>
      </c>
      <c r="D479" s="142">
        <v>201800186</v>
      </c>
      <c r="E479" s="142" t="s">
        <v>724</v>
      </c>
      <c r="F479" s="142" t="s">
        <v>816</v>
      </c>
      <c r="G479" s="142" t="s">
        <v>723</v>
      </c>
      <c r="H479" s="142" t="s">
        <v>745</v>
      </c>
      <c r="I479" s="143">
        <v>43137</v>
      </c>
      <c r="J479" s="142" t="s">
        <v>953</v>
      </c>
      <c r="K479" s="142" t="s">
        <v>60</v>
      </c>
      <c r="L479" s="142" t="s">
        <v>61</v>
      </c>
      <c r="M479" s="142">
        <v>1</v>
      </c>
      <c r="N479" s="142">
        <v>5363.82</v>
      </c>
      <c r="O479" s="142">
        <v>5363.82</v>
      </c>
      <c r="P479" s="132">
        <v>2174.15</v>
      </c>
      <c r="Q479" s="122" t="e">
        <f>+VLOOKUP(CONCATENATE(B479,"00"),#REF!,3,FALSE)</f>
        <v>#REF!</v>
      </c>
      <c r="R479" s="122" t="str">
        <f>+IF(ISERROR(VLOOKUP(K479,'Ecarts de marge'!D:D,1,FALSE)),"PB CODE ARTICLE","")</f>
        <v>PB CODE ARTICLE</v>
      </c>
    </row>
    <row r="480" spans="1:18" x14ac:dyDescent="0.2">
      <c r="A480" s="131" t="str">
        <f>+IF(I480&lt;='Ecarts de marge'!$G$1,"X","")</f>
        <v>X</v>
      </c>
      <c r="B480" s="122" t="str">
        <f t="shared" si="12"/>
        <v>A20082000113000</v>
      </c>
      <c r="C480" s="142" t="s">
        <v>739</v>
      </c>
      <c r="D480" s="142">
        <v>201800187</v>
      </c>
      <c r="E480" s="142" t="s">
        <v>749</v>
      </c>
      <c r="F480" s="142" t="s">
        <v>890</v>
      </c>
      <c r="G480" s="142" t="s">
        <v>723</v>
      </c>
      <c r="H480" s="142" t="s">
        <v>745</v>
      </c>
      <c r="I480" s="143">
        <v>43137</v>
      </c>
      <c r="J480" s="142" t="s">
        <v>953</v>
      </c>
      <c r="K480" s="142" t="s">
        <v>60</v>
      </c>
      <c r="L480" s="142" t="s">
        <v>61</v>
      </c>
      <c r="M480" s="142">
        <v>1</v>
      </c>
      <c r="N480" s="142">
        <v>2174.15</v>
      </c>
      <c r="O480" s="142">
        <v>2174.15</v>
      </c>
      <c r="P480" s="132">
        <v>3814.07</v>
      </c>
      <c r="Q480" s="122" t="e">
        <f>+VLOOKUP(CONCATENATE(B480,"00"),#REF!,3,FALSE)</f>
        <v>#REF!</v>
      </c>
      <c r="R480" s="122" t="str">
        <f>+IF(ISERROR(VLOOKUP(K480,'Ecarts de marge'!D:D,1,FALSE)),"PB CODE ARTICLE","")</f>
        <v>PB CODE ARTICLE</v>
      </c>
    </row>
    <row r="481" spans="1:18" x14ac:dyDescent="0.2">
      <c r="A481" s="131" t="str">
        <f>+IF(I481&lt;='Ecarts de marge'!$G$1,"X","")</f>
        <v>X</v>
      </c>
      <c r="B481" s="122" t="str">
        <f t="shared" si="12"/>
        <v>A20082000113000</v>
      </c>
      <c r="C481" s="142" t="s">
        <v>739</v>
      </c>
      <c r="D481" s="142">
        <v>201800188</v>
      </c>
      <c r="E481" s="142" t="s">
        <v>749</v>
      </c>
      <c r="F481" s="142" t="s">
        <v>890</v>
      </c>
      <c r="G481" s="142" t="s">
        <v>723</v>
      </c>
      <c r="H481" s="142" t="s">
        <v>745</v>
      </c>
      <c r="I481" s="143">
        <v>43137</v>
      </c>
      <c r="J481" s="142" t="s">
        <v>953</v>
      </c>
      <c r="K481" s="142" t="s">
        <v>60</v>
      </c>
      <c r="L481" s="142" t="s">
        <v>61</v>
      </c>
      <c r="M481" s="142">
        <v>1</v>
      </c>
      <c r="N481" s="142">
        <v>3814.07</v>
      </c>
      <c r="O481" s="142">
        <v>3814.07</v>
      </c>
      <c r="P481" s="132">
        <v>5145.25</v>
      </c>
      <c r="Q481" s="122" t="e">
        <f>+VLOOKUP(CONCATENATE(B481,"00"),#REF!,3,FALSE)</f>
        <v>#REF!</v>
      </c>
      <c r="R481" s="122" t="str">
        <f>+IF(ISERROR(VLOOKUP(K481,'Ecarts de marge'!D:D,1,FALSE)),"PB CODE ARTICLE","")</f>
        <v>PB CODE ARTICLE</v>
      </c>
    </row>
    <row r="482" spans="1:18" x14ac:dyDescent="0.2">
      <c r="A482" s="131" t="str">
        <f>+IF(I482&lt;='Ecarts de marge'!$G$1,"X","")</f>
        <v>X</v>
      </c>
      <c r="B482" s="122" t="str">
        <f t="shared" ref="B482:B545" si="13">+"A"&amp;E482&amp;F482&amp;G482</f>
        <v>A20092000187000</v>
      </c>
      <c r="C482" s="142" t="s">
        <v>739</v>
      </c>
      <c r="D482" s="142">
        <v>201800189</v>
      </c>
      <c r="E482" s="142" t="s">
        <v>724</v>
      </c>
      <c r="F482" s="142" t="s">
        <v>843</v>
      </c>
      <c r="G482" s="142" t="s">
        <v>723</v>
      </c>
      <c r="H482" s="142" t="s">
        <v>745</v>
      </c>
      <c r="I482" s="143">
        <v>43137</v>
      </c>
      <c r="J482" s="142" t="s">
        <v>953</v>
      </c>
      <c r="K482" s="142" t="s">
        <v>60</v>
      </c>
      <c r="L482" s="142" t="s">
        <v>61</v>
      </c>
      <c r="M482" s="142">
        <v>1</v>
      </c>
      <c r="N482" s="142">
        <v>5363.82</v>
      </c>
      <c r="O482" s="142">
        <v>5363.82</v>
      </c>
      <c r="P482" s="132">
        <v>10699.27</v>
      </c>
      <c r="Q482" s="122" t="e">
        <f>+VLOOKUP(CONCATENATE(B482,"00"),#REF!,3,FALSE)</f>
        <v>#REF!</v>
      </c>
      <c r="R482" s="122" t="str">
        <f>+IF(ISERROR(VLOOKUP(K482,'Ecarts de marge'!D:D,1,FALSE)),"PB CODE ARTICLE","")</f>
        <v>PB CODE ARTICLE</v>
      </c>
    </row>
    <row r="483" spans="1:18" x14ac:dyDescent="0.2">
      <c r="A483" s="131" t="str">
        <f>+IF(I483&lt;='Ecarts de marge'!$G$1,"X","")</f>
        <v>X</v>
      </c>
      <c r="B483" s="122" t="str">
        <f t="shared" si="13"/>
        <v>A20092000187000</v>
      </c>
      <c r="C483" s="142" t="s">
        <v>739</v>
      </c>
      <c r="D483" s="142">
        <v>201800190</v>
      </c>
      <c r="E483" s="142" t="s">
        <v>724</v>
      </c>
      <c r="F483" s="142" t="s">
        <v>843</v>
      </c>
      <c r="G483" s="142" t="s">
        <v>723</v>
      </c>
      <c r="H483" s="142" t="s">
        <v>745</v>
      </c>
      <c r="I483" s="143">
        <v>43137</v>
      </c>
      <c r="J483" s="142" t="s">
        <v>953</v>
      </c>
      <c r="K483" s="142" t="s">
        <v>60</v>
      </c>
      <c r="L483" s="142" t="s">
        <v>61</v>
      </c>
      <c r="M483" s="142">
        <v>1</v>
      </c>
      <c r="N483" s="142">
        <v>10699.27</v>
      </c>
      <c r="O483" s="142">
        <v>10699.27</v>
      </c>
      <c r="P483" s="132">
        <v>8016.67</v>
      </c>
      <c r="Q483" s="122" t="e">
        <f>+VLOOKUP(CONCATENATE(B483,"00"),#REF!,3,FALSE)</f>
        <v>#REF!</v>
      </c>
      <c r="R483" s="122" t="str">
        <f>+IF(ISERROR(VLOOKUP(K483,'Ecarts de marge'!D:D,1,FALSE)),"PB CODE ARTICLE","")</f>
        <v>PB CODE ARTICLE</v>
      </c>
    </row>
    <row r="484" spans="1:18" x14ac:dyDescent="0.2">
      <c r="A484" s="131" t="str">
        <f>+IF(I484&lt;='Ecarts de marge'!$G$1,"X","")</f>
        <v>X</v>
      </c>
      <c r="B484" s="122" t="str">
        <f t="shared" si="13"/>
        <v>A20092000187000</v>
      </c>
      <c r="C484" s="142" t="s">
        <v>739</v>
      </c>
      <c r="D484" s="142">
        <v>201800191</v>
      </c>
      <c r="E484" s="142" t="s">
        <v>724</v>
      </c>
      <c r="F484" s="142" t="s">
        <v>843</v>
      </c>
      <c r="G484" s="142" t="s">
        <v>723</v>
      </c>
      <c r="H484" s="142" t="s">
        <v>745</v>
      </c>
      <c r="I484" s="143">
        <v>43137</v>
      </c>
      <c r="J484" s="142" t="s">
        <v>953</v>
      </c>
      <c r="K484" s="142" t="s">
        <v>57</v>
      </c>
      <c r="L484" s="142" t="s">
        <v>58</v>
      </c>
      <c r="M484" s="142">
        <v>1</v>
      </c>
      <c r="N484" s="142">
        <v>5363.82</v>
      </c>
      <c r="O484" s="142">
        <v>5363.82</v>
      </c>
      <c r="P484" s="132">
        <v>10750.33</v>
      </c>
      <c r="Q484" s="122" t="e">
        <f>+VLOOKUP(CONCATENATE(B484,"00"),#REF!,3,FALSE)</f>
        <v>#REF!</v>
      </c>
      <c r="R484" s="122" t="str">
        <f>+IF(ISERROR(VLOOKUP(K484,'Ecarts de marge'!D:D,1,FALSE)),"PB CODE ARTICLE","")</f>
        <v>PB CODE ARTICLE</v>
      </c>
    </row>
    <row r="485" spans="1:18" x14ac:dyDescent="0.2">
      <c r="A485" s="131" t="str">
        <f>+IF(I485&lt;='Ecarts de marge'!$G$1,"X","")</f>
        <v>X</v>
      </c>
      <c r="B485" s="122" t="str">
        <f t="shared" si="13"/>
        <v>A20092000187000</v>
      </c>
      <c r="C485" s="142" t="s">
        <v>739</v>
      </c>
      <c r="D485" s="142">
        <v>201800192</v>
      </c>
      <c r="E485" s="142" t="s">
        <v>724</v>
      </c>
      <c r="F485" s="142" t="s">
        <v>843</v>
      </c>
      <c r="G485" s="142" t="s">
        <v>723</v>
      </c>
      <c r="H485" s="142" t="s">
        <v>745</v>
      </c>
      <c r="I485" s="143">
        <v>43137</v>
      </c>
      <c r="J485" s="142" t="s">
        <v>953</v>
      </c>
      <c r="K485" s="142" t="s">
        <v>60</v>
      </c>
      <c r="L485" s="142" t="s">
        <v>61</v>
      </c>
      <c r="M485" s="142">
        <v>1</v>
      </c>
      <c r="N485" s="142">
        <v>8016.67</v>
      </c>
      <c r="O485" s="142">
        <v>8016.67</v>
      </c>
      <c r="P485" s="132">
        <v>5208.75</v>
      </c>
      <c r="Q485" s="122" t="e">
        <f>+VLOOKUP(CONCATENATE(B485,"00"),#REF!,3,FALSE)</f>
        <v>#REF!</v>
      </c>
      <c r="R485" s="122" t="str">
        <f>+IF(ISERROR(VLOOKUP(K485,'Ecarts de marge'!D:D,1,FALSE)),"PB CODE ARTICLE","")</f>
        <v>PB CODE ARTICLE</v>
      </c>
    </row>
    <row r="486" spans="1:18" x14ac:dyDescent="0.2">
      <c r="A486" s="131" t="str">
        <f>+IF(I486&lt;='Ecarts de marge'!$G$1,"X","")</f>
        <v>X</v>
      </c>
      <c r="B486" s="122" t="str">
        <f t="shared" si="13"/>
        <v>A20092000187000</v>
      </c>
      <c r="C486" s="142" t="s">
        <v>739</v>
      </c>
      <c r="D486" s="142">
        <v>201800193</v>
      </c>
      <c r="E486" s="142" t="s">
        <v>724</v>
      </c>
      <c r="F486" s="142" t="s">
        <v>843</v>
      </c>
      <c r="G486" s="142" t="s">
        <v>723</v>
      </c>
      <c r="H486" s="142" t="s">
        <v>745</v>
      </c>
      <c r="I486" s="143">
        <v>43137</v>
      </c>
      <c r="J486" s="142" t="s">
        <v>953</v>
      </c>
      <c r="K486" s="142" t="s">
        <v>57</v>
      </c>
      <c r="L486" s="142" t="s">
        <v>58</v>
      </c>
      <c r="M486" s="142">
        <v>1</v>
      </c>
      <c r="N486" s="142">
        <v>10750.33</v>
      </c>
      <c r="O486" s="142">
        <v>10750.33</v>
      </c>
      <c r="P486" s="132">
        <v>10752.25</v>
      </c>
      <c r="Q486" s="122" t="e">
        <f>+VLOOKUP(CONCATENATE(B486,"00"),#REF!,3,FALSE)</f>
        <v>#REF!</v>
      </c>
      <c r="R486" s="122" t="str">
        <f>+IF(ISERROR(VLOOKUP(K486,'Ecarts de marge'!D:D,1,FALSE)),"PB CODE ARTICLE","")</f>
        <v>PB CODE ARTICLE</v>
      </c>
    </row>
    <row r="487" spans="1:18" x14ac:dyDescent="0.2">
      <c r="A487" s="131" t="str">
        <f>+IF(I487&lt;='Ecarts de marge'!$G$1,"X","")</f>
        <v>X</v>
      </c>
      <c r="B487" s="122" t="str">
        <f t="shared" si="13"/>
        <v>A20092000187000</v>
      </c>
      <c r="C487" s="142" t="s">
        <v>739</v>
      </c>
      <c r="D487" s="142">
        <v>201800194</v>
      </c>
      <c r="E487" s="142" t="s">
        <v>724</v>
      </c>
      <c r="F487" s="142" t="s">
        <v>843</v>
      </c>
      <c r="G487" s="142" t="s">
        <v>723</v>
      </c>
      <c r="H487" s="142" t="s">
        <v>745</v>
      </c>
      <c r="I487" s="143">
        <v>43138</v>
      </c>
      <c r="J487" s="142" t="s">
        <v>953</v>
      </c>
      <c r="K487" s="142" t="s">
        <v>60</v>
      </c>
      <c r="L487" s="142" t="s">
        <v>61</v>
      </c>
      <c r="M487" s="142">
        <v>1</v>
      </c>
      <c r="N487" s="142">
        <v>5363.82</v>
      </c>
      <c r="O487" s="142">
        <v>5363.82</v>
      </c>
      <c r="P487" s="132">
        <v>5611.44</v>
      </c>
      <c r="Q487" s="122" t="e">
        <f>+VLOOKUP(CONCATENATE(B487,"00"),#REF!,3,FALSE)</f>
        <v>#REF!</v>
      </c>
      <c r="R487" s="122" t="str">
        <f>+IF(ISERROR(VLOOKUP(K487,'Ecarts de marge'!D:D,1,FALSE)),"PB CODE ARTICLE","")</f>
        <v>PB CODE ARTICLE</v>
      </c>
    </row>
    <row r="488" spans="1:18" x14ac:dyDescent="0.2">
      <c r="A488" s="131" t="str">
        <f>+IF(I488&lt;='Ecarts de marge'!$G$1,"X","")</f>
        <v>X</v>
      </c>
      <c r="B488" s="122" t="str">
        <f t="shared" si="13"/>
        <v>A20092000187000</v>
      </c>
      <c r="C488" s="142" t="s">
        <v>739</v>
      </c>
      <c r="D488" s="142">
        <v>201800195</v>
      </c>
      <c r="E488" s="142" t="s">
        <v>724</v>
      </c>
      <c r="F488" s="142" t="s">
        <v>843</v>
      </c>
      <c r="G488" s="142" t="s">
        <v>723</v>
      </c>
      <c r="H488" s="142" t="s">
        <v>745</v>
      </c>
      <c r="I488" s="143">
        <v>43138</v>
      </c>
      <c r="J488" s="142" t="s">
        <v>953</v>
      </c>
      <c r="K488" s="142" t="s">
        <v>57</v>
      </c>
      <c r="L488" s="142" t="s">
        <v>58</v>
      </c>
      <c r="M488" s="142">
        <v>1</v>
      </c>
      <c r="N488" s="142">
        <v>10752.25</v>
      </c>
      <c r="O488" s="142">
        <v>10752.25</v>
      </c>
      <c r="P488" s="132">
        <v>10745.31</v>
      </c>
      <c r="Q488" s="122" t="e">
        <f>+VLOOKUP(CONCATENATE(B488,"00"),#REF!,3,FALSE)</f>
        <v>#REF!</v>
      </c>
      <c r="R488" s="122" t="str">
        <f>+IF(ISERROR(VLOOKUP(K488,'Ecarts de marge'!D:D,1,FALSE)),"PB CODE ARTICLE","")</f>
        <v>PB CODE ARTICLE</v>
      </c>
    </row>
    <row r="489" spans="1:18" x14ac:dyDescent="0.2">
      <c r="A489" s="131" t="str">
        <f>+IF(I489&lt;='Ecarts de marge'!$G$1,"X","")</f>
        <v>X</v>
      </c>
      <c r="B489" s="122" t="str">
        <f t="shared" si="13"/>
        <v>A20092000179000</v>
      </c>
      <c r="C489" s="142" t="s">
        <v>739</v>
      </c>
      <c r="D489" s="142">
        <v>201800196</v>
      </c>
      <c r="E489" s="142" t="s">
        <v>724</v>
      </c>
      <c r="F489" s="142" t="s">
        <v>872</v>
      </c>
      <c r="G489" s="142" t="s">
        <v>723</v>
      </c>
      <c r="H489" s="142" t="s">
        <v>745</v>
      </c>
      <c r="I489" s="143">
        <v>43138</v>
      </c>
      <c r="J489" s="142" t="s">
        <v>953</v>
      </c>
      <c r="K489" s="142" t="s">
        <v>60</v>
      </c>
      <c r="L489" s="142" t="s">
        <v>61</v>
      </c>
      <c r="M489" s="142">
        <v>1</v>
      </c>
      <c r="N489" s="142">
        <v>5611.44</v>
      </c>
      <c r="O489" s="142">
        <v>5611.44</v>
      </c>
      <c r="P489" s="132">
        <v>556.03</v>
      </c>
      <c r="Q489" s="122" t="e">
        <f>+VLOOKUP(CONCATENATE(B489,"00"),#REF!,3,FALSE)</f>
        <v>#REF!</v>
      </c>
      <c r="R489" s="122" t="str">
        <f>+IF(ISERROR(VLOOKUP(K489,'Ecarts de marge'!D:D,1,FALSE)),"PB CODE ARTICLE","")</f>
        <v>PB CODE ARTICLE</v>
      </c>
    </row>
    <row r="490" spans="1:18" x14ac:dyDescent="0.2">
      <c r="A490" s="131" t="str">
        <f>+IF(I490&lt;='Ecarts de marge'!$G$1,"X","")</f>
        <v>X</v>
      </c>
      <c r="B490" s="122" t="str">
        <f t="shared" si="13"/>
        <v>A20092000155000</v>
      </c>
      <c r="C490" s="142" t="s">
        <v>739</v>
      </c>
      <c r="D490" s="142">
        <v>201800197</v>
      </c>
      <c r="E490" s="142" t="s">
        <v>724</v>
      </c>
      <c r="F490" s="142" t="s">
        <v>782</v>
      </c>
      <c r="G490" s="142" t="s">
        <v>723</v>
      </c>
      <c r="H490" s="142" t="s">
        <v>745</v>
      </c>
      <c r="I490" s="143">
        <v>43138</v>
      </c>
      <c r="J490" s="142" t="s">
        <v>1013</v>
      </c>
      <c r="K490" s="142" t="s">
        <v>60</v>
      </c>
      <c r="L490" s="142" t="s">
        <v>61</v>
      </c>
      <c r="M490" s="142">
        <v>1</v>
      </c>
      <c r="N490" s="142">
        <v>556.03</v>
      </c>
      <c r="O490" s="142">
        <v>556.03</v>
      </c>
      <c r="P490" s="132">
        <v>1537.04</v>
      </c>
      <c r="Q490" s="122" t="e">
        <f>+VLOOKUP(CONCATENATE(B490,"00"),#REF!,3,FALSE)</f>
        <v>#REF!</v>
      </c>
      <c r="R490" s="122" t="str">
        <f>+IF(ISERROR(VLOOKUP(K490,'Ecarts de marge'!D:D,1,FALSE)),"PB CODE ARTICLE","")</f>
        <v>PB CODE ARTICLE</v>
      </c>
    </row>
    <row r="491" spans="1:18" x14ac:dyDescent="0.2">
      <c r="A491" s="131" t="str">
        <f>+IF(I491&lt;='Ecarts de marge'!$G$1,"X","")</f>
        <v>X</v>
      </c>
      <c r="B491" s="122" t="str">
        <f t="shared" si="13"/>
        <v>A20102000348001</v>
      </c>
      <c r="C491" s="142" t="s">
        <v>739</v>
      </c>
      <c r="D491" s="142">
        <v>201800198</v>
      </c>
      <c r="E491" s="142" t="s">
        <v>722</v>
      </c>
      <c r="F491" s="142" t="s">
        <v>892</v>
      </c>
      <c r="G491" s="142" t="s">
        <v>774</v>
      </c>
      <c r="H491" s="142" t="s">
        <v>745</v>
      </c>
      <c r="I491" s="143">
        <v>43138</v>
      </c>
      <c r="J491" s="142" t="s">
        <v>451</v>
      </c>
      <c r="K491" s="142" t="s">
        <v>33</v>
      </c>
      <c r="L491" s="142" t="s">
        <v>814</v>
      </c>
      <c r="M491" s="142">
        <v>1</v>
      </c>
      <c r="N491" s="142">
        <v>186.49</v>
      </c>
      <c r="O491" s="142">
        <v>186.49</v>
      </c>
      <c r="P491" s="132">
        <v>14.84</v>
      </c>
      <c r="Q491" s="122" t="e">
        <f>+VLOOKUP(CONCATENATE(B491,"00"),#REF!,3,FALSE)</f>
        <v>#REF!</v>
      </c>
      <c r="R491" s="122" t="str">
        <f>+IF(ISERROR(VLOOKUP(K491,'Ecarts de marge'!D:D,1,FALSE)),"PB CODE ARTICLE","")</f>
        <v/>
      </c>
    </row>
    <row r="492" spans="1:18" x14ac:dyDescent="0.2">
      <c r="A492" s="131" t="str">
        <f>+IF(I492&lt;='Ecarts de marge'!$G$1,"X","")</f>
        <v>X</v>
      </c>
      <c r="B492" s="122" t="str">
        <f t="shared" si="13"/>
        <v>A20092000197000</v>
      </c>
      <c r="C492" s="142" t="s">
        <v>739</v>
      </c>
      <c r="D492" s="142">
        <v>201800199</v>
      </c>
      <c r="E492" s="142" t="s">
        <v>724</v>
      </c>
      <c r="F492" s="142" t="s">
        <v>891</v>
      </c>
      <c r="G492" s="142" t="s">
        <v>723</v>
      </c>
      <c r="H492" s="142" t="s">
        <v>745</v>
      </c>
      <c r="I492" s="143">
        <v>43139</v>
      </c>
      <c r="J492" s="142" t="s">
        <v>1033</v>
      </c>
      <c r="K492" s="142" t="s">
        <v>57</v>
      </c>
      <c r="L492" s="142" t="s">
        <v>58</v>
      </c>
      <c r="M492" s="142">
        <v>1</v>
      </c>
      <c r="N492" s="142">
        <v>10745.31</v>
      </c>
      <c r="O492" s="142">
        <v>10745.31</v>
      </c>
      <c r="P492" s="132">
        <v>2773.58</v>
      </c>
      <c r="Q492" s="122" t="e">
        <f>+VLOOKUP(CONCATENATE(B492,"00"),#REF!,3,FALSE)</f>
        <v>#REF!</v>
      </c>
      <c r="R492" s="122" t="str">
        <f>+IF(ISERROR(VLOOKUP(K492,'Ecarts de marge'!D:D,1,FALSE)),"PB CODE ARTICLE","")</f>
        <v>PB CODE ARTICLE</v>
      </c>
    </row>
    <row r="493" spans="1:18" x14ac:dyDescent="0.2">
      <c r="A493" s="131" t="str">
        <f>+IF(I493&lt;='Ecarts de marge'!$G$1,"X","")</f>
        <v>X</v>
      </c>
      <c r="B493" s="122" t="str">
        <f t="shared" si="13"/>
        <v>A20082000239000</v>
      </c>
      <c r="C493" s="142" t="s">
        <v>740</v>
      </c>
      <c r="D493" s="142">
        <v>201800040</v>
      </c>
      <c r="E493" s="142" t="s">
        <v>749</v>
      </c>
      <c r="F493" s="142" t="s">
        <v>750</v>
      </c>
      <c r="G493" s="142" t="s">
        <v>723</v>
      </c>
      <c r="H493" s="142" t="s">
        <v>751</v>
      </c>
      <c r="I493" s="143">
        <v>43115</v>
      </c>
      <c r="J493" s="142" t="s">
        <v>789</v>
      </c>
      <c r="K493" s="142" t="s">
        <v>140</v>
      </c>
      <c r="L493" s="142" t="s">
        <v>998</v>
      </c>
      <c r="M493" s="142">
        <v>1</v>
      </c>
      <c r="N493" s="142">
        <v>0</v>
      </c>
      <c r="O493" s="142">
        <v>0</v>
      </c>
      <c r="P493" s="132">
        <v>49411.79</v>
      </c>
      <c r="Q493" s="122" t="e">
        <f>+VLOOKUP(CONCATENATE(B493,"00"),#REF!,3,FALSE)</f>
        <v>#REF!</v>
      </c>
      <c r="R493" s="122" t="str">
        <f>+IF(ISERROR(VLOOKUP(K493,'Ecarts de marge'!D:D,1,FALSE)),"PB CODE ARTICLE","")</f>
        <v/>
      </c>
    </row>
    <row r="494" spans="1:18" x14ac:dyDescent="0.2">
      <c r="A494" s="131" t="str">
        <f>+IF(I494&lt;='Ecarts de marge'!$G$1,"X","")</f>
        <v>X</v>
      </c>
      <c r="B494" s="122" t="str">
        <f t="shared" si="13"/>
        <v>A20082000125000</v>
      </c>
      <c r="C494" s="142" t="s">
        <v>740</v>
      </c>
      <c r="D494" s="142">
        <v>201800041</v>
      </c>
      <c r="E494" s="142" t="s">
        <v>749</v>
      </c>
      <c r="F494" s="142" t="s">
        <v>770</v>
      </c>
      <c r="G494" s="142" t="s">
        <v>723</v>
      </c>
      <c r="H494" s="142" t="s">
        <v>751</v>
      </c>
      <c r="I494" s="143">
        <v>43115</v>
      </c>
      <c r="J494" s="142" t="s">
        <v>789</v>
      </c>
      <c r="K494" s="142" t="s">
        <v>140</v>
      </c>
      <c r="L494" s="142" t="s">
        <v>999</v>
      </c>
      <c r="M494" s="142">
        <v>1</v>
      </c>
      <c r="N494" s="142">
        <v>0</v>
      </c>
      <c r="O494" s="142">
        <v>0</v>
      </c>
      <c r="P494" s="132">
        <v>106905.65</v>
      </c>
      <c r="Q494" s="122" t="e">
        <f>+VLOOKUP(CONCATENATE(B494,"00"),#REF!,3,FALSE)</f>
        <v>#REF!</v>
      </c>
      <c r="R494" s="122" t="str">
        <f>+IF(ISERROR(VLOOKUP(K494,'Ecarts de marge'!D:D,1,FALSE)),"PB CODE ARTICLE","")</f>
        <v/>
      </c>
    </row>
    <row r="495" spans="1:18" x14ac:dyDescent="0.2">
      <c r="A495" s="131" t="str">
        <f>+IF(I495&lt;='Ecarts de marge'!$G$1,"X","")</f>
        <v>X</v>
      </c>
      <c r="B495" s="122" t="str">
        <f t="shared" si="13"/>
        <v>A20092000273000</v>
      </c>
      <c r="C495" s="142" t="s">
        <v>741</v>
      </c>
      <c r="D495" s="142">
        <v>201601143</v>
      </c>
      <c r="E495" s="142" t="s">
        <v>724</v>
      </c>
      <c r="F495" s="142" t="s">
        <v>786</v>
      </c>
      <c r="G495" s="142" t="s">
        <v>723</v>
      </c>
      <c r="H495" s="142" t="s">
        <v>751</v>
      </c>
      <c r="I495" s="143">
        <v>43115</v>
      </c>
      <c r="J495" s="142" t="s">
        <v>787</v>
      </c>
      <c r="K495" s="142" t="s">
        <v>65</v>
      </c>
      <c r="L495" s="142" t="s">
        <v>66</v>
      </c>
      <c r="M495" s="142">
        <v>1</v>
      </c>
      <c r="N495" s="142">
        <v>2833.33</v>
      </c>
      <c r="O495" s="142">
        <v>2833.33</v>
      </c>
      <c r="P495" s="132">
        <v>2833.33</v>
      </c>
      <c r="Q495" s="122" t="e">
        <f>+VLOOKUP(CONCATENATE(B495,"00"),#REF!,3,FALSE)</f>
        <v>#REF!</v>
      </c>
      <c r="R495" s="122" t="str">
        <f>+IF(ISERROR(VLOOKUP(K495,'Ecarts de marge'!D:D,1,FALSE)),"PB CODE ARTICLE","")</f>
        <v/>
      </c>
    </row>
    <row r="496" spans="1:18" x14ac:dyDescent="0.2">
      <c r="A496" s="131" t="str">
        <f>+IF(I496&lt;='Ecarts de marge'!$G$1,"X","")</f>
        <v>X</v>
      </c>
      <c r="B496" s="122" t="str">
        <f t="shared" si="13"/>
        <v>A20082000125000</v>
      </c>
      <c r="C496" s="142" t="s">
        <v>741</v>
      </c>
      <c r="D496" s="142">
        <v>201601144</v>
      </c>
      <c r="E496" s="142" t="s">
        <v>749</v>
      </c>
      <c r="F496" s="142" t="s">
        <v>770</v>
      </c>
      <c r="G496" s="142" t="s">
        <v>723</v>
      </c>
      <c r="H496" s="142" t="s">
        <v>751</v>
      </c>
      <c r="I496" s="143">
        <v>43115</v>
      </c>
      <c r="J496" s="142" t="s">
        <v>897</v>
      </c>
      <c r="K496" s="142" t="s">
        <v>735</v>
      </c>
      <c r="L496" s="142" t="s">
        <v>771</v>
      </c>
      <c r="M496" s="142">
        <v>1</v>
      </c>
      <c r="N496" s="142">
        <v>661.1</v>
      </c>
      <c r="O496" s="142">
        <v>661.1</v>
      </c>
      <c r="P496" s="132">
        <v>661.1</v>
      </c>
      <c r="Q496" s="122" t="e">
        <f>+VLOOKUP(CONCATENATE(B496,"00"),#REF!,3,FALSE)</f>
        <v>#REF!</v>
      </c>
      <c r="R496" s="122" t="str">
        <f>+IF(ISERROR(VLOOKUP(K496,'Ecarts de marge'!D:D,1,FALSE)),"PB CODE ARTICLE","")</f>
        <v>PB CODE ARTICLE</v>
      </c>
    </row>
    <row r="497" spans="1:18" x14ac:dyDescent="0.2">
      <c r="A497" s="131" t="str">
        <f>+IF(I497&lt;='Ecarts de marge'!$G$1,"X","")</f>
        <v>X</v>
      </c>
      <c r="B497" s="122" t="str">
        <f t="shared" si="13"/>
        <v>A</v>
      </c>
      <c r="C497" s="142" t="s">
        <v>741</v>
      </c>
      <c r="D497" s="142">
        <v>201601145</v>
      </c>
      <c r="E497" s="142" t="s">
        <v>731</v>
      </c>
      <c r="F497" s="142" t="s">
        <v>731</v>
      </c>
      <c r="G497" s="142" t="s">
        <v>731</v>
      </c>
      <c r="H497" s="142" t="s">
        <v>745</v>
      </c>
      <c r="I497" s="143">
        <v>43115</v>
      </c>
      <c r="J497" s="142" t="s">
        <v>897</v>
      </c>
      <c r="K497" s="142" t="s">
        <v>16</v>
      </c>
      <c r="L497" s="142" t="s">
        <v>771</v>
      </c>
      <c r="M497" s="142">
        <v>1</v>
      </c>
      <c r="N497" s="142">
        <v>661.1</v>
      </c>
      <c r="O497" s="142">
        <v>661.1</v>
      </c>
      <c r="P497" s="132">
        <v>661.1</v>
      </c>
      <c r="Q497" s="122" t="e">
        <f>+VLOOKUP(CONCATENATE(B497,"00"),#REF!,3,FALSE)</f>
        <v>#REF!</v>
      </c>
      <c r="R497" s="122" t="str">
        <f>+IF(ISERROR(VLOOKUP(K497,'Ecarts de marge'!D:D,1,FALSE)),"PB CODE ARTICLE","")</f>
        <v/>
      </c>
    </row>
    <row r="498" spans="1:18" x14ac:dyDescent="0.2">
      <c r="A498" s="131" t="str">
        <f>+IF(I498&lt;='Ecarts de marge'!$G$1,"X","")</f>
        <v>X</v>
      </c>
      <c r="B498" s="122" t="str">
        <f t="shared" si="13"/>
        <v>A</v>
      </c>
      <c r="C498" s="142" t="s">
        <v>741</v>
      </c>
      <c r="D498" s="142">
        <v>201601146</v>
      </c>
      <c r="E498" s="142" t="s">
        <v>731</v>
      </c>
      <c r="F498" s="142" t="s">
        <v>731</v>
      </c>
      <c r="G498" s="142" t="s">
        <v>731</v>
      </c>
      <c r="H498" s="142" t="s">
        <v>745</v>
      </c>
      <c r="I498" s="143">
        <v>43115</v>
      </c>
      <c r="J498" s="142" t="s">
        <v>897</v>
      </c>
      <c r="K498" s="142" t="s">
        <v>16</v>
      </c>
      <c r="L498" s="142" t="s">
        <v>771</v>
      </c>
      <c r="M498" s="142">
        <v>1</v>
      </c>
      <c r="N498" s="142">
        <v>661.1</v>
      </c>
      <c r="O498" s="142">
        <v>661.1</v>
      </c>
      <c r="P498" s="132">
        <v>661.1</v>
      </c>
      <c r="Q498" s="122" t="e">
        <f>+VLOOKUP(CONCATENATE(B498,"00"),#REF!,3,FALSE)</f>
        <v>#REF!</v>
      </c>
      <c r="R498" s="122" t="str">
        <f>+IF(ISERROR(VLOOKUP(K498,'Ecarts de marge'!D:D,1,FALSE)),"PB CODE ARTICLE","")</f>
        <v/>
      </c>
    </row>
    <row r="499" spans="1:18" x14ac:dyDescent="0.2">
      <c r="A499" s="131" t="str">
        <f>+IF(I499&lt;='Ecarts de marge'!$G$1,"X","")</f>
        <v>X</v>
      </c>
      <c r="B499" s="122" t="str">
        <f t="shared" si="13"/>
        <v>A</v>
      </c>
      <c r="C499" s="142" t="s">
        <v>741</v>
      </c>
      <c r="D499" s="142">
        <v>201601147</v>
      </c>
      <c r="E499" s="142" t="s">
        <v>731</v>
      </c>
      <c r="F499" s="142" t="s">
        <v>731</v>
      </c>
      <c r="G499" s="142" t="s">
        <v>731</v>
      </c>
      <c r="H499" s="142" t="s">
        <v>745</v>
      </c>
      <c r="I499" s="143">
        <v>43115</v>
      </c>
      <c r="J499" s="142" t="s">
        <v>897</v>
      </c>
      <c r="K499" s="142" t="s">
        <v>735</v>
      </c>
      <c r="L499" s="142" t="s">
        <v>771</v>
      </c>
      <c r="M499" s="142">
        <v>1</v>
      </c>
      <c r="N499" s="142">
        <v>661.1</v>
      </c>
      <c r="O499" s="142">
        <v>661.1</v>
      </c>
      <c r="P499" s="132">
        <v>661.1</v>
      </c>
      <c r="Q499" s="122" t="e">
        <f>+VLOOKUP(CONCATENATE(B499,"00"),#REF!,3,FALSE)</f>
        <v>#REF!</v>
      </c>
      <c r="R499" s="122" t="str">
        <f>+IF(ISERROR(VLOOKUP(K499,'Ecarts de marge'!D:D,1,FALSE)),"PB CODE ARTICLE","")</f>
        <v>PB CODE ARTICLE</v>
      </c>
    </row>
    <row r="500" spans="1:18" x14ac:dyDescent="0.2">
      <c r="A500" s="131" t="str">
        <f>+IF(I500&lt;='Ecarts de marge'!$G$1,"X","")</f>
        <v>X</v>
      </c>
      <c r="B500" s="122" t="str">
        <f t="shared" si="13"/>
        <v>A20082000125000</v>
      </c>
      <c r="C500" s="142" t="s">
        <v>741</v>
      </c>
      <c r="D500" s="142">
        <v>201601148</v>
      </c>
      <c r="E500" s="142" t="s">
        <v>749</v>
      </c>
      <c r="F500" s="142" t="s">
        <v>770</v>
      </c>
      <c r="G500" s="142" t="s">
        <v>723</v>
      </c>
      <c r="H500" s="142" t="s">
        <v>751</v>
      </c>
      <c r="I500" s="143">
        <v>43115</v>
      </c>
      <c r="J500" s="142" t="s">
        <v>897</v>
      </c>
      <c r="K500" s="142" t="s">
        <v>735</v>
      </c>
      <c r="L500" s="142" t="s">
        <v>771</v>
      </c>
      <c r="M500" s="142">
        <v>1</v>
      </c>
      <c r="N500" s="142">
        <v>661.1</v>
      </c>
      <c r="O500" s="142">
        <v>661.1</v>
      </c>
      <c r="P500" s="132">
        <v>348.15</v>
      </c>
      <c r="Q500" s="122" t="e">
        <f>+VLOOKUP(CONCATENATE(B500,"00"),#REF!,3,FALSE)</f>
        <v>#REF!</v>
      </c>
      <c r="R500" s="122" t="str">
        <f>+IF(ISERROR(VLOOKUP(K500,'Ecarts de marge'!D:D,1,FALSE)),"PB CODE ARTICLE","")</f>
        <v>PB CODE ARTICLE</v>
      </c>
    </row>
    <row r="501" spans="1:18" x14ac:dyDescent="0.2">
      <c r="A501" s="131" t="str">
        <f>+IF(I501&lt;='Ecarts de marge'!$G$1,"X","")</f>
        <v>X</v>
      </c>
      <c r="B501" s="122" t="str">
        <f t="shared" si="13"/>
        <v>A20082000239000</v>
      </c>
      <c r="C501" s="142" t="s">
        <v>741</v>
      </c>
      <c r="D501" s="142">
        <v>201601149</v>
      </c>
      <c r="E501" s="142" t="s">
        <v>749</v>
      </c>
      <c r="F501" s="142" t="s">
        <v>750</v>
      </c>
      <c r="G501" s="142" t="s">
        <v>723</v>
      </c>
      <c r="H501" s="142" t="s">
        <v>751</v>
      </c>
      <c r="I501" s="143">
        <v>43115</v>
      </c>
      <c r="J501" s="142" t="s">
        <v>897</v>
      </c>
      <c r="K501" s="142" t="s">
        <v>16</v>
      </c>
      <c r="L501" s="142" t="s">
        <v>771</v>
      </c>
      <c r="M501" s="142">
        <v>1</v>
      </c>
      <c r="N501" s="142">
        <v>661.1</v>
      </c>
      <c r="O501" s="142">
        <v>661.1</v>
      </c>
      <c r="P501" s="132">
        <v>348.15</v>
      </c>
      <c r="Q501" s="122" t="e">
        <f>+VLOOKUP(CONCATENATE(B501,"00"),#REF!,3,FALSE)</f>
        <v>#REF!</v>
      </c>
      <c r="R501" s="122" t="str">
        <f>+IF(ISERROR(VLOOKUP(K501,'Ecarts de marge'!D:D,1,FALSE)),"PB CODE ARTICLE","")</f>
        <v/>
      </c>
    </row>
    <row r="502" spans="1:18" x14ac:dyDescent="0.2">
      <c r="A502" s="131" t="str">
        <f>+IF(I502&lt;='Ecarts de marge'!$G$1,"X","")</f>
        <v>X</v>
      </c>
      <c r="B502" s="122" t="str">
        <f t="shared" si="13"/>
        <v>A20082000125000</v>
      </c>
      <c r="C502" s="142" t="s">
        <v>741</v>
      </c>
      <c r="D502" s="142">
        <v>201601150</v>
      </c>
      <c r="E502" s="142" t="s">
        <v>749</v>
      </c>
      <c r="F502" s="142" t="s">
        <v>770</v>
      </c>
      <c r="G502" s="142" t="s">
        <v>723</v>
      </c>
      <c r="H502" s="142" t="s">
        <v>745</v>
      </c>
      <c r="I502" s="143">
        <v>43115</v>
      </c>
      <c r="J502" s="142" t="s">
        <v>897</v>
      </c>
      <c r="K502" s="142" t="s">
        <v>735</v>
      </c>
      <c r="L502" s="142" t="s">
        <v>771</v>
      </c>
      <c r="M502" s="142">
        <v>1</v>
      </c>
      <c r="N502" s="142">
        <v>661.1</v>
      </c>
      <c r="O502" s="142">
        <v>661.1</v>
      </c>
      <c r="P502" s="132">
        <v>345.9</v>
      </c>
      <c r="Q502" s="122" t="e">
        <f>+VLOOKUP(CONCATENATE(B502,"00"),#REF!,3,FALSE)</f>
        <v>#REF!</v>
      </c>
      <c r="R502" s="122" t="str">
        <f>+IF(ISERROR(VLOOKUP(K502,'Ecarts de marge'!D:D,1,FALSE)),"PB CODE ARTICLE","")</f>
        <v>PB CODE ARTICLE</v>
      </c>
    </row>
    <row r="503" spans="1:18" x14ac:dyDescent="0.2">
      <c r="A503" s="131" t="str">
        <f>+IF(I503&lt;='Ecarts de marge'!$G$1,"X","")</f>
        <v>X</v>
      </c>
      <c r="B503" s="122" t="str">
        <f t="shared" si="13"/>
        <v>A20082000125000</v>
      </c>
      <c r="C503" s="142" t="s">
        <v>741</v>
      </c>
      <c r="D503" s="142">
        <v>201601151</v>
      </c>
      <c r="E503" s="142" t="s">
        <v>749</v>
      </c>
      <c r="F503" s="142" t="s">
        <v>770</v>
      </c>
      <c r="G503" s="142" t="s">
        <v>723</v>
      </c>
      <c r="H503" s="142" t="s">
        <v>745</v>
      </c>
      <c r="I503" s="143">
        <v>43115</v>
      </c>
      <c r="J503" s="142" t="s">
        <v>897</v>
      </c>
      <c r="K503" s="142" t="s">
        <v>735</v>
      </c>
      <c r="L503" s="142" t="s">
        <v>771</v>
      </c>
      <c r="M503" s="142">
        <v>1</v>
      </c>
      <c r="N503" s="142">
        <v>661.1</v>
      </c>
      <c r="O503" s="142">
        <v>661.1</v>
      </c>
      <c r="P503" s="132">
        <v>345.9</v>
      </c>
      <c r="Q503" s="122" t="e">
        <f>+VLOOKUP(CONCATENATE(B503,"00"),#REF!,3,FALSE)</f>
        <v>#REF!</v>
      </c>
      <c r="R503" s="122" t="str">
        <f>+IF(ISERROR(VLOOKUP(K503,'Ecarts de marge'!D:D,1,FALSE)),"PB CODE ARTICLE","")</f>
        <v>PB CODE ARTICLE</v>
      </c>
    </row>
    <row r="504" spans="1:18" x14ac:dyDescent="0.2">
      <c r="A504" s="131" t="str">
        <f>+IF(I504&lt;='Ecarts de marge'!$G$1,"X","")</f>
        <v>X</v>
      </c>
      <c r="B504" s="122" t="str">
        <f t="shared" si="13"/>
        <v>A</v>
      </c>
      <c r="C504" s="142" t="s">
        <v>741</v>
      </c>
      <c r="D504" s="142">
        <v>201601152</v>
      </c>
      <c r="E504" s="142" t="s">
        <v>731</v>
      </c>
      <c r="F504" s="142" t="s">
        <v>731</v>
      </c>
      <c r="G504" s="142" t="s">
        <v>731</v>
      </c>
      <c r="H504" s="142" t="s">
        <v>745</v>
      </c>
      <c r="I504" s="143">
        <v>43115</v>
      </c>
      <c r="J504" s="142" t="s">
        <v>961</v>
      </c>
      <c r="K504" s="142" t="s">
        <v>146</v>
      </c>
      <c r="L504" s="142" t="s">
        <v>962</v>
      </c>
      <c r="M504" s="142">
        <v>1</v>
      </c>
      <c r="N504" s="142">
        <v>82</v>
      </c>
      <c r="O504" s="142">
        <v>82</v>
      </c>
      <c r="P504" s="132">
        <v>82</v>
      </c>
      <c r="Q504" s="122" t="e">
        <f>+VLOOKUP(CONCATENATE(B504,"00"),#REF!,3,FALSE)</f>
        <v>#REF!</v>
      </c>
      <c r="R504" s="122" t="str">
        <f>+IF(ISERROR(VLOOKUP(K504,'Ecarts de marge'!D:D,1,FALSE)),"PB CODE ARTICLE","")</f>
        <v/>
      </c>
    </row>
    <row r="505" spans="1:18" x14ac:dyDescent="0.2">
      <c r="A505" s="131" t="str">
        <f>+IF(I505&lt;='Ecarts de marge'!$G$1,"X","")</f>
        <v>X</v>
      </c>
      <c r="B505" s="122" t="str">
        <f t="shared" si="13"/>
        <v>A</v>
      </c>
      <c r="C505" s="142" t="s">
        <v>741</v>
      </c>
      <c r="D505" s="142">
        <v>201601153</v>
      </c>
      <c r="E505" s="142" t="s">
        <v>731</v>
      </c>
      <c r="F505" s="142" t="s">
        <v>731</v>
      </c>
      <c r="G505" s="142" t="s">
        <v>731</v>
      </c>
      <c r="H505" s="142" t="s">
        <v>745</v>
      </c>
      <c r="I505" s="143">
        <v>43115</v>
      </c>
      <c r="J505" s="142" t="s">
        <v>761</v>
      </c>
      <c r="K505" s="142" t="s">
        <v>148</v>
      </c>
      <c r="L505" s="142" t="s">
        <v>973</v>
      </c>
      <c r="M505" s="142">
        <v>2</v>
      </c>
      <c r="N505" s="142">
        <v>28.26</v>
      </c>
      <c r="O505" s="142">
        <v>56.52</v>
      </c>
      <c r="P505" s="132">
        <v>175.5</v>
      </c>
      <c r="Q505" s="122" t="e">
        <f>+VLOOKUP(CONCATENATE(B505,"00"),#REF!,3,FALSE)</f>
        <v>#REF!</v>
      </c>
      <c r="R505" s="122" t="str">
        <f>+IF(ISERROR(VLOOKUP(K505,'Ecarts de marge'!D:D,1,FALSE)),"PB CODE ARTICLE","")</f>
        <v/>
      </c>
    </row>
    <row r="506" spans="1:18" x14ac:dyDescent="0.2">
      <c r="A506" s="131" t="str">
        <f>+IF(I506&lt;='Ecarts de marge'!$G$1,"X","")</f>
        <v>X</v>
      </c>
      <c r="B506" s="122" t="str">
        <f t="shared" si="13"/>
        <v>A</v>
      </c>
      <c r="C506" s="142" t="s">
        <v>741</v>
      </c>
      <c r="D506" s="142">
        <v>201601153</v>
      </c>
      <c r="E506" s="142" t="s">
        <v>731</v>
      </c>
      <c r="F506" s="142" t="s">
        <v>731</v>
      </c>
      <c r="G506" s="142" t="s">
        <v>731</v>
      </c>
      <c r="H506" s="142" t="s">
        <v>745</v>
      </c>
      <c r="I506" s="143">
        <v>43115</v>
      </c>
      <c r="J506" s="142" t="s">
        <v>761</v>
      </c>
      <c r="K506" s="142" t="s">
        <v>148</v>
      </c>
      <c r="L506" s="142" t="s">
        <v>974</v>
      </c>
      <c r="M506" s="142">
        <v>1</v>
      </c>
      <c r="N506" s="142">
        <v>28.26</v>
      </c>
      <c r="O506" s="142">
        <v>28.26</v>
      </c>
      <c r="P506" s="132">
        <v>60.01</v>
      </c>
      <c r="Q506" s="122" t="e">
        <f>+VLOOKUP(CONCATENATE(B506,"00"),#REF!,3,FALSE)</f>
        <v>#REF!</v>
      </c>
      <c r="R506" s="122" t="str">
        <f>+IF(ISERROR(VLOOKUP(K506,'Ecarts de marge'!D:D,1,FALSE)),"PB CODE ARTICLE","")</f>
        <v/>
      </c>
    </row>
    <row r="507" spans="1:18" x14ac:dyDescent="0.2">
      <c r="A507" s="131" t="str">
        <f>+IF(I507&lt;='Ecarts de marge'!$G$1,"X","")</f>
        <v>X</v>
      </c>
      <c r="B507" s="122" t="str">
        <f t="shared" si="13"/>
        <v>A</v>
      </c>
      <c r="C507" s="142" t="s">
        <v>741</v>
      </c>
      <c r="D507" s="142">
        <v>201601153</v>
      </c>
      <c r="E507" s="142" t="s">
        <v>731</v>
      </c>
      <c r="F507" s="142" t="s">
        <v>731</v>
      </c>
      <c r="G507" s="142" t="s">
        <v>731</v>
      </c>
      <c r="H507" s="142" t="s">
        <v>745</v>
      </c>
      <c r="I507" s="143">
        <v>43115</v>
      </c>
      <c r="J507" s="142" t="s">
        <v>761</v>
      </c>
      <c r="K507" s="142" t="s">
        <v>148</v>
      </c>
      <c r="L507" s="142" t="s">
        <v>975</v>
      </c>
      <c r="M507" s="142">
        <v>5</v>
      </c>
      <c r="N507" s="142">
        <v>28.26</v>
      </c>
      <c r="O507" s="142">
        <v>141.30000000000001</v>
      </c>
      <c r="P507" s="132">
        <v>141.30000000000001</v>
      </c>
      <c r="Q507" s="122" t="e">
        <f>+VLOOKUP(CONCATENATE(B507,"00"),#REF!,3,FALSE)</f>
        <v>#REF!</v>
      </c>
      <c r="R507" s="122" t="str">
        <f>+IF(ISERROR(VLOOKUP(K507,'Ecarts de marge'!D:D,1,FALSE)),"PB CODE ARTICLE","")</f>
        <v/>
      </c>
    </row>
    <row r="508" spans="1:18" x14ac:dyDescent="0.2">
      <c r="A508" s="131" t="str">
        <f>+IF(I508&lt;='Ecarts de marge'!$G$1,"X","")</f>
        <v>X</v>
      </c>
      <c r="B508" s="122" t="str">
        <f t="shared" si="13"/>
        <v>A</v>
      </c>
      <c r="C508" s="142" t="s">
        <v>741</v>
      </c>
      <c r="D508" s="142">
        <v>201601153</v>
      </c>
      <c r="E508" s="142" t="s">
        <v>731</v>
      </c>
      <c r="F508" s="142" t="s">
        <v>731</v>
      </c>
      <c r="G508" s="142" t="s">
        <v>731</v>
      </c>
      <c r="H508" s="142" t="s">
        <v>745</v>
      </c>
      <c r="I508" s="143">
        <v>43115</v>
      </c>
      <c r="J508" s="142" t="s">
        <v>761</v>
      </c>
      <c r="K508" s="142" t="s">
        <v>148</v>
      </c>
      <c r="L508" s="142" t="s">
        <v>976</v>
      </c>
      <c r="M508" s="142">
        <v>1</v>
      </c>
      <c r="N508" s="142">
        <v>28.26</v>
      </c>
      <c r="O508" s="142">
        <v>28.26</v>
      </c>
      <c r="P508" s="132">
        <v>80.61</v>
      </c>
      <c r="Q508" s="122" t="e">
        <f>+VLOOKUP(CONCATENATE(B508,"00"),#REF!,3,FALSE)</f>
        <v>#REF!</v>
      </c>
      <c r="R508" s="122" t="str">
        <f>+IF(ISERROR(VLOOKUP(K508,'Ecarts de marge'!D:D,1,FALSE)),"PB CODE ARTICLE","")</f>
        <v/>
      </c>
    </row>
    <row r="509" spans="1:18" x14ac:dyDescent="0.2">
      <c r="A509" s="131" t="str">
        <f>+IF(I509&lt;='Ecarts de marge'!$G$1,"X","")</f>
        <v>X</v>
      </c>
      <c r="B509" s="122" t="str">
        <f t="shared" si="13"/>
        <v>A20042000379001</v>
      </c>
      <c r="C509" s="142" t="s">
        <v>741</v>
      </c>
      <c r="D509" s="142">
        <v>201601154</v>
      </c>
      <c r="E509" s="142" t="s">
        <v>763</v>
      </c>
      <c r="F509" s="142" t="s">
        <v>900</v>
      </c>
      <c r="G509" s="142" t="s">
        <v>774</v>
      </c>
      <c r="H509" s="142" t="s">
        <v>745</v>
      </c>
      <c r="I509" s="143">
        <v>43115</v>
      </c>
      <c r="J509" s="142" t="s">
        <v>901</v>
      </c>
      <c r="K509" s="142" t="s">
        <v>57</v>
      </c>
      <c r="L509" s="142" t="s">
        <v>58</v>
      </c>
      <c r="M509" s="142">
        <v>1</v>
      </c>
      <c r="N509" s="142">
        <v>20468.599999999999</v>
      </c>
      <c r="O509" s="142">
        <v>20468.599999999999</v>
      </c>
      <c r="P509" s="132">
        <v>457.12</v>
      </c>
      <c r="Q509" s="122" t="e">
        <f>+VLOOKUP(CONCATENATE(B509,"00"),#REF!,3,FALSE)</f>
        <v>#REF!</v>
      </c>
      <c r="R509" s="122" t="str">
        <f>+IF(ISERROR(VLOOKUP(K509,'Ecarts de marge'!D:D,1,FALSE)),"PB CODE ARTICLE","")</f>
        <v>PB CODE ARTICLE</v>
      </c>
    </row>
    <row r="510" spans="1:18" x14ac:dyDescent="0.2">
      <c r="A510" s="131" t="str">
        <f>+IF(I510&lt;='Ecarts de marge'!$G$1,"X","")</f>
        <v>X</v>
      </c>
      <c r="B510" s="122" t="str">
        <f t="shared" si="13"/>
        <v>A20092000286000</v>
      </c>
      <c r="C510" s="142" t="s">
        <v>741</v>
      </c>
      <c r="D510" s="142">
        <v>201601155</v>
      </c>
      <c r="E510" s="142" t="s">
        <v>724</v>
      </c>
      <c r="F510" s="142" t="s">
        <v>899</v>
      </c>
      <c r="G510" s="142" t="s">
        <v>723</v>
      </c>
      <c r="H510" s="142" t="s">
        <v>745</v>
      </c>
      <c r="I510" s="143">
        <v>43117</v>
      </c>
      <c r="J510" s="142" t="s">
        <v>1013</v>
      </c>
      <c r="K510" s="142" t="s">
        <v>57</v>
      </c>
      <c r="L510" s="142" t="s">
        <v>58</v>
      </c>
      <c r="M510" s="142">
        <v>1</v>
      </c>
      <c r="N510" s="142">
        <v>2676.36</v>
      </c>
      <c r="O510" s="142">
        <v>2676.36</v>
      </c>
      <c r="P510" s="132">
        <v>2676.36</v>
      </c>
      <c r="Q510" s="122" t="e">
        <f>+VLOOKUP(CONCATENATE(B510,"00"),#REF!,3,FALSE)</f>
        <v>#REF!</v>
      </c>
      <c r="R510" s="122" t="str">
        <f>+IF(ISERROR(VLOOKUP(K510,'Ecarts de marge'!D:D,1,FALSE)),"PB CODE ARTICLE","")</f>
        <v>PB CODE ARTICLE</v>
      </c>
    </row>
    <row r="511" spans="1:18" x14ac:dyDescent="0.2">
      <c r="A511" s="131" t="str">
        <f>+IF(I511&lt;='Ecarts de marge'!$G$1,"X","")</f>
        <v>X</v>
      </c>
      <c r="B511" s="122" t="str">
        <f t="shared" si="13"/>
        <v>A20092000193000</v>
      </c>
      <c r="C511" s="142" t="s">
        <v>741</v>
      </c>
      <c r="D511" s="142">
        <v>201601156</v>
      </c>
      <c r="E511" s="142" t="s">
        <v>724</v>
      </c>
      <c r="F511" s="142" t="s">
        <v>785</v>
      </c>
      <c r="G511" s="142" t="s">
        <v>723</v>
      </c>
      <c r="H511" s="142" t="s">
        <v>745</v>
      </c>
      <c r="I511" s="143">
        <v>43117</v>
      </c>
      <c r="J511" s="142" t="s">
        <v>1014</v>
      </c>
      <c r="K511" s="142" t="s">
        <v>57</v>
      </c>
      <c r="L511" s="142" t="s">
        <v>58</v>
      </c>
      <c r="M511" s="142">
        <v>1</v>
      </c>
      <c r="N511" s="142">
        <v>2676.36</v>
      </c>
      <c r="O511" s="142">
        <v>2676.36</v>
      </c>
      <c r="P511" s="132">
        <v>4272.1899999999996</v>
      </c>
      <c r="Q511" s="122" t="e">
        <f>+VLOOKUP(CONCATENATE(B511,"00"),#REF!,3,FALSE)</f>
        <v>#REF!</v>
      </c>
      <c r="R511" s="122" t="str">
        <f>+IF(ISERROR(VLOOKUP(K511,'Ecarts de marge'!D:D,1,FALSE)),"PB CODE ARTICLE","")</f>
        <v>PB CODE ARTICLE</v>
      </c>
    </row>
    <row r="512" spans="1:18" x14ac:dyDescent="0.2">
      <c r="A512" s="131" t="str">
        <f>+IF(I512&lt;='Ecarts de marge'!$G$1,"X","")</f>
        <v>X</v>
      </c>
      <c r="B512" s="122" t="str">
        <f t="shared" si="13"/>
        <v>A20092000193000</v>
      </c>
      <c r="C512" s="142" t="s">
        <v>741</v>
      </c>
      <c r="D512" s="142">
        <v>201601156</v>
      </c>
      <c r="E512" s="142" t="s">
        <v>724</v>
      </c>
      <c r="F512" s="142" t="s">
        <v>785</v>
      </c>
      <c r="G512" s="142" t="s">
        <v>723</v>
      </c>
      <c r="H512" s="142" t="s">
        <v>745</v>
      </c>
      <c r="I512" s="143">
        <v>43117</v>
      </c>
      <c r="J512" s="142" t="s">
        <v>1014</v>
      </c>
      <c r="K512" s="142" t="s">
        <v>60</v>
      </c>
      <c r="L512" s="142" t="s">
        <v>61</v>
      </c>
      <c r="M512" s="142">
        <v>1</v>
      </c>
      <c r="N512" s="142">
        <v>1442.75</v>
      </c>
      <c r="O512" s="142">
        <v>1442.75</v>
      </c>
      <c r="P512" s="132">
        <v>1185.8589999999999</v>
      </c>
      <c r="Q512" s="122" t="e">
        <f>+VLOOKUP(CONCATENATE(B512,"00"),#REF!,3,FALSE)</f>
        <v>#REF!</v>
      </c>
      <c r="R512" s="122" t="str">
        <f>+IF(ISERROR(VLOOKUP(K512,'Ecarts de marge'!D:D,1,FALSE)),"PB CODE ARTICLE","")</f>
        <v>PB CODE ARTICLE</v>
      </c>
    </row>
    <row r="513" spans="1:18" x14ac:dyDescent="0.2">
      <c r="A513" s="131" t="str">
        <f>+IF(I513&lt;='Ecarts de marge'!$G$1,"X","")</f>
        <v>X</v>
      </c>
      <c r="B513" s="122" t="str">
        <f t="shared" si="13"/>
        <v>A20092000156000</v>
      </c>
      <c r="C513" s="142" t="s">
        <v>741</v>
      </c>
      <c r="D513" s="142">
        <v>201601157</v>
      </c>
      <c r="E513" s="142" t="s">
        <v>724</v>
      </c>
      <c r="F513" s="142" t="s">
        <v>784</v>
      </c>
      <c r="G513" s="142" t="s">
        <v>723</v>
      </c>
      <c r="H513" s="142" t="s">
        <v>745</v>
      </c>
      <c r="I513" s="143">
        <v>43117</v>
      </c>
      <c r="J513" s="142" t="s">
        <v>1013</v>
      </c>
      <c r="K513" s="142" t="s">
        <v>57</v>
      </c>
      <c r="L513" s="142" t="s">
        <v>58</v>
      </c>
      <c r="M513" s="142">
        <v>1</v>
      </c>
      <c r="N513" s="142">
        <v>2676.36</v>
      </c>
      <c r="O513" s="142">
        <v>2676.36</v>
      </c>
      <c r="P513" s="132">
        <v>2569.6</v>
      </c>
      <c r="Q513" s="122" t="e">
        <f>+VLOOKUP(CONCATENATE(B513,"00"),#REF!,3,FALSE)</f>
        <v>#REF!</v>
      </c>
      <c r="R513" s="122" t="str">
        <f>+IF(ISERROR(VLOOKUP(K513,'Ecarts de marge'!D:D,1,FALSE)),"PB CODE ARTICLE","")</f>
        <v>PB CODE ARTICLE</v>
      </c>
    </row>
    <row r="514" spans="1:18" x14ac:dyDescent="0.2">
      <c r="A514" s="131" t="str">
        <f>+IF(I514&lt;='Ecarts de marge'!$G$1,"X","")</f>
        <v>X</v>
      </c>
      <c r="B514" s="122" t="str">
        <f t="shared" si="13"/>
        <v>A20092000140000</v>
      </c>
      <c r="C514" s="142" t="s">
        <v>741</v>
      </c>
      <c r="D514" s="142">
        <v>201601158</v>
      </c>
      <c r="E514" s="142" t="s">
        <v>724</v>
      </c>
      <c r="F514" s="142" t="s">
        <v>780</v>
      </c>
      <c r="G514" s="142" t="s">
        <v>723</v>
      </c>
      <c r="H514" s="142" t="s">
        <v>745</v>
      </c>
      <c r="I514" s="143">
        <v>43117</v>
      </c>
      <c r="J514" s="142" t="s">
        <v>1013</v>
      </c>
      <c r="K514" s="142" t="s">
        <v>57</v>
      </c>
      <c r="L514" s="142" t="s">
        <v>58</v>
      </c>
      <c r="M514" s="142">
        <v>1</v>
      </c>
      <c r="N514" s="142">
        <v>2676.36</v>
      </c>
      <c r="O514" s="142">
        <v>2676.36</v>
      </c>
      <c r="P514" s="132">
        <v>1425.44</v>
      </c>
      <c r="Q514" s="122" t="e">
        <f>+VLOOKUP(CONCATENATE(B514,"00"),#REF!,3,FALSE)</f>
        <v>#REF!</v>
      </c>
      <c r="R514" s="122" t="str">
        <f>+IF(ISERROR(VLOOKUP(K514,'Ecarts de marge'!D:D,1,FALSE)),"PB CODE ARTICLE","")</f>
        <v>PB CODE ARTICLE</v>
      </c>
    </row>
    <row r="515" spans="1:18" x14ac:dyDescent="0.2">
      <c r="A515" s="131" t="str">
        <f>+IF(I515&lt;='Ecarts de marge'!$G$1,"X","")</f>
        <v>X</v>
      </c>
      <c r="B515" s="122" t="str">
        <f t="shared" si="13"/>
        <v>A20092000188000</v>
      </c>
      <c r="C515" s="142" t="s">
        <v>741</v>
      </c>
      <c r="D515" s="142">
        <v>201601159</v>
      </c>
      <c r="E515" s="142" t="s">
        <v>724</v>
      </c>
      <c r="F515" s="142" t="s">
        <v>840</v>
      </c>
      <c r="G515" s="142" t="s">
        <v>723</v>
      </c>
      <c r="H515" s="142" t="s">
        <v>745</v>
      </c>
      <c r="I515" s="143">
        <v>43117</v>
      </c>
      <c r="J515" s="142" t="s">
        <v>1012</v>
      </c>
      <c r="K515" s="142" t="s">
        <v>57</v>
      </c>
      <c r="L515" s="142" t="s">
        <v>58</v>
      </c>
      <c r="M515" s="142">
        <v>1</v>
      </c>
      <c r="N515" s="142">
        <v>2676.36</v>
      </c>
      <c r="O515" s="142">
        <v>2676.36</v>
      </c>
      <c r="P515" s="132">
        <v>10018.4</v>
      </c>
      <c r="Q515" s="122" t="e">
        <f>+VLOOKUP(CONCATENATE(B515,"00"),#REF!,3,FALSE)</f>
        <v>#REF!</v>
      </c>
      <c r="R515" s="122" t="str">
        <f>+IF(ISERROR(VLOOKUP(K515,'Ecarts de marge'!D:D,1,FALSE)),"PB CODE ARTICLE","")</f>
        <v>PB CODE ARTICLE</v>
      </c>
    </row>
    <row r="516" spans="1:18" x14ac:dyDescent="0.2">
      <c r="A516" s="131" t="str">
        <f>+IF(I516&lt;='Ecarts de marge'!$G$1,"X","")</f>
        <v>X</v>
      </c>
      <c r="B516" s="122" t="str">
        <f t="shared" si="13"/>
        <v>A20092000170000</v>
      </c>
      <c r="C516" s="142" t="s">
        <v>741</v>
      </c>
      <c r="D516" s="142">
        <v>201601160</v>
      </c>
      <c r="E516" s="142" t="s">
        <v>724</v>
      </c>
      <c r="F516" s="142" t="s">
        <v>913</v>
      </c>
      <c r="G516" s="142" t="s">
        <v>723</v>
      </c>
      <c r="H516" s="142" t="s">
        <v>745</v>
      </c>
      <c r="I516" s="143">
        <v>43117</v>
      </c>
      <c r="J516" s="142" t="s">
        <v>1006</v>
      </c>
      <c r="K516" s="142" t="s">
        <v>57</v>
      </c>
      <c r="L516" s="142" t="s">
        <v>58</v>
      </c>
      <c r="M516" s="142">
        <v>1</v>
      </c>
      <c r="N516" s="142">
        <v>2676.36</v>
      </c>
      <c r="O516" s="142">
        <v>2676.36</v>
      </c>
      <c r="P516" s="132">
        <v>5397.38</v>
      </c>
      <c r="Q516" s="122" t="e">
        <f>+VLOOKUP(CONCATENATE(B516,"00"),#REF!,3,FALSE)</f>
        <v>#REF!</v>
      </c>
      <c r="R516" s="122" t="str">
        <f>+IF(ISERROR(VLOOKUP(K516,'Ecarts de marge'!D:D,1,FALSE)),"PB CODE ARTICLE","")</f>
        <v>PB CODE ARTICLE</v>
      </c>
    </row>
    <row r="517" spans="1:18" x14ac:dyDescent="0.2">
      <c r="A517" s="131" t="str">
        <f>+IF(I517&lt;='Ecarts de marge'!$G$1,"X","")</f>
        <v>X</v>
      </c>
      <c r="B517" s="122" t="str">
        <f t="shared" si="13"/>
        <v>A20092000170000</v>
      </c>
      <c r="C517" s="142" t="s">
        <v>741</v>
      </c>
      <c r="D517" s="142">
        <v>201601160</v>
      </c>
      <c r="E517" s="142" t="s">
        <v>724</v>
      </c>
      <c r="F517" s="142" t="s">
        <v>913</v>
      </c>
      <c r="G517" s="142" t="s">
        <v>723</v>
      </c>
      <c r="H517" s="142" t="s">
        <v>745</v>
      </c>
      <c r="I517" s="143">
        <v>43117</v>
      </c>
      <c r="J517" s="142" t="s">
        <v>1006</v>
      </c>
      <c r="K517" s="142" t="s">
        <v>60</v>
      </c>
      <c r="L517" s="142" t="s">
        <v>61</v>
      </c>
      <c r="M517" s="142">
        <v>1</v>
      </c>
      <c r="N517" s="142">
        <v>1442.75</v>
      </c>
      <c r="O517" s="142">
        <v>1442.75</v>
      </c>
      <c r="P517" s="132">
        <v>1582.57</v>
      </c>
      <c r="Q517" s="122" t="e">
        <f>+VLOOKUP(CONCATENATE(B517,"00"),#REF!,3,FALSE)</f>
        <v>#REF!</v>
      </c>
      <c r="R517" s="122" t="str">
        <f>+IF(ISERROR(VLOOKUP(K517,'Ecarts de marge'!D:D,1,FALSE)),"PB CODE ARTICLE","")</f>
        <v>PB CODE ARTICLE</v>
      </c>
    </row>
    <row r="518" spans="1:18" x14ac:dyDescent="0.2">
      <c r="A518" s="131" t="str">
        <f>+IF(I518&lt;='Ecarts de marge'!$G$1,"X","")</f>
        <v>X</v>
      </c>
      <c r="B518" s="122" t="str">
        <f t="shared" si="13"/>
        <v>A20092000205000</v>
      </c>
      <c r="C518" s="142" t="s">
        <v>741</v>
      </c>
      <c r="D518" s="142">
        <v>201601161</v>
      </c>
      <c r="E518" s="142" t="s">
        <v>724</v>
      </c>
      <c r="F518" s="142" t="s">
        <v>775</v>
      </c>
      <c r="G518" s="142" t="s">
        <v>723</v>
      </c>
      <c r="H518" s="142" t="s">
        <v>745</v>
      </c>
      <c r="I518" s="143">
        <v>43117</v>
      </c>
      <c r="J518" s="142" t="s">
        <v>1005</v>
      </c>
      <c r="K518" s="142" t="s">
        <v>57</v>
      </c>
      <c r="L518" s="142" t="s">
        <v>58</v>
      </c>
      <c r="M518" s="142">
        <v>1</v>
      </c>
      <c r="N518" s="142">
        <v>2676.36</v>
      </c>
      <c r="O518" s="142">
        <v>2676.36</v>
      </c>
      <c r="P518" s="132">
        <v>1762.65</v>
      </c>
      <c r="Q518" s="122" t="e">
        <f>+VLOOKUP(CONCATENATE(B518,"00"),#REF!,3,FALSE)</f>
        <v>#REF!</v>
      </c>
      <c r="R518" s="122" t="str">
        <f>+IF(ISERROR(VLOOKUP(K518,'Ecarts de marge'!D:D,1,FALSE)),"PB CODE ARTICLE","")</f>
        <v>PB CODE ARTICLE</v>
      </c>
    </row>
    <row r="519" spans="1:18" x14ac:dyDescent="0.2">
      <c r="A519" s="131" t="str">
        <f>+IF(I519&lt;='Ecarts de marge'!$G$1,"X","")</f>
        <v>X</v>
      </c>
      <c r="B519" s="122" t="str">
        <f t="shared" si="13"/>
        <v>A20072000117000</v>
      </c>
      <c r="C519" s="142" t="s">
        <v>741</v>
      </c>
      <c r="D519" s="142">
        <v>201601162</v>
      </c>
      <c r="E519" s="142" t="s">
        <v>753</v>
      </c>
      <c r="F519" s="142" t="s">
        <v>754</v>
      </c>
      <c r="G519" s="142" t="s">
        <v>723</v>
      </c>
      <c r="H519" s="142" t="s">
        <v>745</v>
      </c>
      <c r="I519" s="143">
        <v>43117</v>
      </c>
      <c r="J519" s="142" t="s">
        <v>1011</v>
      </c>
      <c r="K519" s="142" t="s">
        <v>57</v>
      </c>
      <c r="L519" s="142" t="s">
        <v>58</v>
      </c>
      <c r="M519" s="142">
        <v>1</v>
      </c>
      <c r="N519" s="142">
        <v>2676.36</v>
      </c>
      <c r="O519" s="142">
        <v>2676.36</v>
      </c>
      <c r="P519" s="132">
        <v>5527.53</v>
      </c>
      <c r="Q519" s="122" t="e">
        <f>+VLOOKUP(CONCATENATE(B519,"00"),#REF!,3,FALSE)</f>
        <v>#REF!</v>
      </c>
      <c r="R519" s="122" t="str">
        <f>+IF(ISERROR(VLOOKUP(K519,'Ecarts de marge'!D:D,1,FALSE)),"PB CODE ARTICLE","")</f>
        <v>PB CODE ARTICLE</v>
      </c>
    </row>
    <row r="520" spans="1:18" x14ac:dyDescent="0.2">
      <c r="A520" s="131" t="str">
        <f>+IF(I520&lt;='Ecarts de marge'!$G$1,"X","")</f>
        <v>X</v>
      </c>
      <c r="B520" s="122" t="str">
        <f t="shared" si="13"/>
        <v>A20062000082000</v>
      </c>
      <c r="C520" s="142" t="s">
        <v>741</v>
      </c>
      <c r="D520" s="142">
        <v>201601163</v>
      </c>
      <c r="E520" s="142" t="s">
        <v>797</v>
      </c>
      <c r="F520" s="142" t="s">
        <v>916</v>
      </c>
      <c r="G520" s="142" t="s">
        <v>723</v>
      </c>
      <c r="H520" s="142" t="s">
        <v>745</v>
      </c>
      <c r="I520" s="143">
        <v>43117</v>
      </c>
      <c r="J520" s="142" t="s">
        <v>1010</v>
      </c>
      <c r="K520" s="142" t="s">
        <v>57</v>
      </c>
      <c r="L520" s="142" t="s">
        <v>58</v>
      </c>
      <c r="M520" s="142">
        <v>1</v>
      </c>
      <c r="N520" s="142">
        <v>2676.36</v>
      </c>
      <c r="O520" s="142">
        <v>2676.36</v>
      </c>
      <c r="P520" s="132">
        <v>753.65</v>
      </c>
      <c r="Q520" s="122" t="e">
        <f>+VLOOKUP(CONCATENATE(B520,"00"),#REF!,3,FALSE)</f>
        <v>#REF!</v>
      </c>
      <c r="R520" s="122" t="str">
        <f>+IF(ISERROR(VLOOKUP(K520,'Ecarts de marge'!D:D,1,FALSE)),"PB CODE ARTICLE","")</f>
        <v>PB CODE ARTICLE</v>
      </c>
    </row>
    <row r="521" spans="1:18" x14ac:dyDescent="0.2">
      <c r="A521" s="131" t="str">
        <f>+IF(I521&lt;='Ecarts de marge'!$G$1,"X","")</f>
        <v>X</v>
      </c>
      <c r="B521" s="122" t="str">
        <f t="shared" si="13"/>
        <v>A20072000258000</v>
      </c>
      <c r="C521" s="142" t="s">
        <v>741</v>
      </c>
      <c r="D521" s="142">
        <v>201601164</v>
      </c>
      <c r="E521" s="142" t="s">
        <v>753</v>
      </c>
      <c r="F521" s="142" t="s">
        <v>755</v>
      </c>
      <c r="G521" s="142" t="s">
        <v>723</v>
      </c>
      <c r="H521" s="142" t="s">
        <v>745</v>
      </c>
      <c r="I521" s="143">
        <v>43117</v>
      </c>
      <c r="J521" s="142" t="s">
        <v>1009</v>
      </c>
      <c r="K521" s="142" t="s">
        <v>57</v>
      </c>
      <c r="L521" s="142" t="s">
        <v>58</v>
      </c>
      <c r="M521" s="142">
        <v>1</v>
      </c>
      <c r="N521" s="142">
        <v>2676.36</v>
      </c>
      <c r="O521" s="142">
        <v>2676.36</v>
      </c>
      <c r="P521" s="132">
        <v>3397.92</v>
      </c>
      <c r="Q521" s="122" t="e">
        <f>+VLOOKUP(CONCATENATE(B521,"00"),#REF!,3,FALSE)</f>
        <v>#REF!</v>
      </c>
      <c r="R521" s="122" t="str">
        <f>+IF(ISERROR(VLOOKUP(K521,'Ecarts de marge'!D:D,1,FALSE)),"PB CODE ARTICLE","")</f>
        <v>PB CODE ARTICLE</v>
      </c>
    </row>
    <row r="522" spans="1:18" x14ac:dyDescent="0.2">
      <c r="A522" s="131" t="str">
        <f>+IF(I522&lt;='Ecarts de marge'!$G$1,"X","")</f>
        <v>X</v>
      </c>
      <c r="B522" s="122" t="str">
        <f t="shared" si="13"/>
        <v>A20062000083000</v>
      </c>
      <c r="C522" s="142" t="s">
        <v>741</v>
      </c>
      <c r="D522" s="142">
        <v>201601165</v>
      </c>
      <c r="E522" s="142" t="s">
        <v>797</v>
      </c>
      <c r="F522" s="142" t="s">
        <v>798</v>
      </c>
      <c r="G522" s="142" t="s">
        <v>723</v>
      </c>
      <c r="H522" s="142" t="s">
        <v>745</v>
      </c>
      <c r="I522" s="143">
        <v>43117</v>
      </c>
      <c r="J522" s="142" t="s">
        <v>1008</v>
      </c>
      <c r="K522" s="142" t="s">
        <v>57</v>
      </c>
      <c r="L522" s="142" t="s">
        <v>58</v>
      </c>
      <c r="M522" s="142">
        <v>1</v>
      </c>
      <c r="N522" s="142">
        <v>2676.36</v>
      </c>
      <c r="O522" s="142">
        <v>2676.36</v>
      </c>
      <c r="P522" s="132">
        <v>825.84</v>
      </c>
      <c r="Q522" s="122" t="e">
        <f>+VLOOKUP(CONCATENATE(B522,"00"),#REF!,3,FALSE)</f>
        <v>#REF!</v>
      </c>
      <c r="R522" s="122" t="str">
        <f>+IF(ISERROR(VLOOKUP(K522,'Ecarts de marge'!D:D,1,FALSE)),"PB CODE ARTICLE","")</f>
        <v>PB CODE ARTICLE</v>
      </c>
    </row>
    <row r="523" spans="1:18" x14ac:dyDescent="0.2">
      <c r="A523" s="131" t="str">
        <f>+IF(I523&lt;='Ecarts de marge'!$G$1,"X","")</f>
        <v>X</v>
      </c>
      <c r="B523" s="122" t="str">
        <f t="shared" si="13"/>
        <v>A20082000167000</v>
      </c>
      <c r="C523" s="142" t="s">
        <v>741</v>
      </c>
      <c r="D523" s="142">
        <v>201601166</v>
      </c>
      <c r="E523" s="142" t="s">
        <v>749</v>
      </c>
      <c r="F523" s="142" t="s">
        <v>832</v>
      </c>
      <c r="G523" s="142" t="s">
        <v>723</v>
      </c>
      <c r="H523" s="142" t="s">
        <v>745</v>
      </c>
      <c r="I523" s="143">
        <v>43117</v>
      </c>
      <c r="J523" s="142" t="s">
        <v>1007</v>
      </c>
      <c r="K523" s="142" t="s">
        <v>57</v>
      </c>
      <c r="L523" s="142" t="s">
        <v>58</v>
      </c>
      <c r="M523" s="142">
        <v>1</v>
      </c>
      <c r="N523" s="142">
        <v>2676.36</v>
      </c>
      <c r="O523" s="142">
        <v>2676.36</v>
      </c>
      <c r="P523" s="132">
        <v>5720.97</v>
      </c>
      <c r="Q523" s="122" t="e">
        <f>+VLOOKUP(CONCATENATE(B523,"00"),#REF!,3,FALSE)</f>
        <v>#REF!</v>
      </c>
      <c r="R523" s="122" t="str">
        <f>+IF(ISERROR(VLOOKUP(K523,'Ecarts de marge'!D:D,1,FALSE)),"PB CODE ARTICLE","")</f>
        <v>PB CODE ARTICLE</v>
      </c>
    </row>
    <row r="524" spans="1:18" x14ac:dyDescent="0.2">
      <c r="A524" s="131" t="str">
        <f>+IF(I524&lt;='Ecarts de marge'!$G$1,"X","")</f>
        <v>X</v>
      </c>
      <c r="B524" s="122" t="str">
        <f t="shared" si="13"/>
        <v>A20072000061000</v>
      </c>
      <c r="C524" s="142" t="s">
        <v>741</v>
      </c>
      <c r="D524" s="142">
        <v>201601167</v>
      </c>
      <c r="E524" s="142" t="s">
        <v>753</v>
      </c>
      <c r="F524" s="142" t="s">
        <v>907</v>
      </c>
      <c r="G524" s="142" t="s">
        <v>723</v>
      </c>
      <c r="H524" s="142" t="s">
        <v>745</v>
      </c>
      <c r="I524" s="143">
        <v>43117</v>
      </c>
      <c r="J524" s="142" t="s">
        <v>983</v>
      </c>
      <c r="K524" s="142" t="s">
        <v>57</v>
      </c>
      <c r="L524" s="142" t="s">
        <v>58</v>
      </c>
      <c r="M524" s="142">
        <v>1</v>
      </c>
      <c r="N524" s="142">
        <v>2676.36</v>
      </c>
      <c r="O524" s="142">
        <v>2676.36</v>
      </c>
      <c r="P524" s="132">
        <v>2493.35</v>
      </c>
      <c r="Q524" s="122" t="e">
        <f>+VLOOKUP(CONCATENATE(B524,"00"),#REF!,3,FALSE)</f>
        <v>#REF!</v>
      </c>
      <c r="R524" s="122" t="str">
        <f>+IF(ISERROR(VLOOKUP(K524,'Ecarts de marge'!D:D,1,FALSE)),"PB CODE ARTICLE","")</f>
        <v>PB CODE ARTICLE</v>
      </c>
    </row>
    <row r="525" spans="1:18" x14ac:dyDescent="0.2">
      <c r="A525" s="131" t="str">
        <f>+IF(I525&lt;='Ecarts de marge'!$G$1,"X","")</f>
        <v>X</v>
      </c>
      <c r="B525" s="122" t="str">
        <f t="shared" si="13"/>
        <v>A20050042068000</v>
      </c>
      <c r="C525" s="142" t="s">
        <v>741</v>
      </c>
      <c r="D525" s="142">
        <v>201601168</v>
      </c>
      <c r="E525" s="142" t="s">
        <v>820</v>
      </c>
      <c r="F525" s="142" t="s">
        <v>853</v>
      </c>
      <c r="G525" s="142" t="s">
        <v>723</v>
      </c>
      <c r="H525" s="142" t="s">
        <v>745</v>
      </c>
      <c r="I525" s="143">
        <v>43118</v>
      </c>
      <c r="J525" s="142" t="s">
        <v>959</v>
      </c>
      <c r="K525" s="142" t="s">
        <v>57</v>
      </c>
      <c r="L525" s="142" t="s">
        <v>58</v>
      </c>
      <c r="M525" s="142">
        <v>1</v>
      </c>
      <c r="N525" s="142">
        <v>3450</v>
      </c>
      <c r="O525" s="142">
        <v>3450</v>
      </c>
      <c r="P525" s="132">
        <v>3450</v>
      </c>
      <c r="Q525" s="122" t="e">
        <f>+VLOOKUP(CONCATENATE(B525,"00"),#REF!,3,FALSE)</f>
        <v>#REF!</v>
      </c>
      <c r="R525" s="122" t="str">
        <f>+IF(ISERROR(VLOOKUP(K525,'Ecarts de marge'!D:D,1,FALSE)),"PB CODE ARTICLE","")</f>
        <v>PB CODE ARTICLE</v>
      </c>
    </row>
    <row r="526" spans="1:18" x14ac:dyDescent="0.2">
      <c r="A526" s="131" t="str">
        <f>+IF(I526&lt;='Ecarts de marge'!$G$1,"X","")</f>
        <v>X</v>
      </c>
      <c r="B526" s="122" t="str">
        <f t="shared" si="13"/>
        <v>A20050042067000</v>
      </c>
      <c r="C526" s="142" t="s">
        <v>741</v>
      </c>
      <c r="D526" s="142">
        <v>201601169</v>
      </c>
      <c r="E526" s="142" t="s">
        <v>820</v>
      </c>
      <c r="F526" s="142" t="s">
        <v>851</v>
      </c>
      <c r="G526" s="142" t="s">
        <v>723</v>
      </c>
      <c r="H526" s="142" t="s">
        <v>745</v>
      </c>
      <c r="I526" s="143">
        <v>43118</v>
      </c>
      <c r="J526" s="142" t="s">
        <v>958</v>
      </c>
      <c r="K526" s="142" t="s">
        <v>57</v>
      </c>
      <c r="L526" s="142" t="s">
        <v>58</v>
      </c>
      <c r="M526" s="142">
        <v>1</v>
      </c>
      <c r="N526" s="142">
        <v>3450</v>
      </c>
      <c r="O526" s="142">
        <v>3450</v>
      </c>
      <c r="P526" s="132">
        <v>3450</v>
      </c>
      <c r="Q526" s="122" t="e">
        <f>+VLOOKUP(CONCATENATE(B526,"00"),#REF!,3,FALSE)</f>
        <v>#REF!</v>
      </c>
      <c r="R526" s="122" t="str">
        <f>+IF(ISERROR(VLOOKUP(K526,'Ecarts de marge'!D:D,1,FALSE)),"PB CODE ARTICLE","")</f>
        <v>PB CODE ARTICLE</v>
      </c>
    </row>
    <row r="527" spans="1:18" x14ac:dyDescent="0.2">
      <c r="A527" s="131" t="str">
        <f>+IF(I527&lt;='Ecarts de marge'!$G$1,"X","")</f>
        <v>X</v>
      </c>
      <c r="B527" s="122" t="str">
        <f t="shared" si="13"/>
        <v>A20092000189000</v>
      </c>
      <c r="C527" s="142" t="s">
        <v>741</v>
      </c>
      <c r="D527" s="142">
        <v>201601170</v>
      </c>
      <c r="E527" s="142" t="s">
        <v>724</v>
      </c>
      <c r="F527" s="142" t="s">
        <v>838</v>
      </c>
      <c r="G527" s="142" t="s">
        <v>723</v>
      </c>
      <c r="H527" s="142" t="s">
        <v>745</v>
      </c>
      <c r="I527" s="143">
        <v>43118</v>
      </c>
      <c r="J527" s="142" t="s">
        <v>1023</v>
      </c>
      <c r="K527" s="142" t="s">
        <v>57</v>
      </c>
      <c r="L527" s="142" t="s">
        <v>58</v>
      </c>
      <c r="M527" s="142">
        <v>1</v>
      </c>
      <c r="N527" s="142">
        <v>3450</v>
      </c>
      <c r="O527" s="142">
        <v>3450</v>
      </c>
      <c r="P527" s="132">
        <v>1796.47</v>
      </c>
      <c r="Q527" s="122" t="e">
        <f>+VLOOKUP(CONCATENATE(B527,"00"),#REF!,3,FALSE)</f>
        <v>#REF!</v>
      </c>
      <c r="R527" s="122" t="str">
        <f>+IF(ISERROR(VLOOKUP(K527,'Ecarts de marge'!D:D,1,FALSE)),"PB CODE ARTICLE","")</f>
        <v>PB CODE ARTICLE</v>
      </c>
    </row>
    <row r="528" spans="1:18" x14ac:dyDescent="0.2">
      <c r="A528" s="131" t="str">
        <f>+IF(I528&lt;='Ecarts de marge'!$G$1,"X","")</f>
        <v>X</v>
      </c>
      <c r="B528" s="122" t="str">
        <f t="shared" si="13"/>
        <v>A20102000305000</v>
      </c>
      <c r="C528" s="142" t="s">
        <v>741</v>
      </c>
      <c r="D528" s="142">
        <v>201601171</v>
      </c>
      <c r="E528" s="142" t="s">
        <v>722</v>
      </c>
      <c r="F528" s="142" t="s">
        <v>779</v>
      </c>
      <c r="G528" s="142" t="s">
        <v>723</v>
      </c>
      <c r="H528" s="142" t="s">
        <v>745</v>
      </c>
      <c r="I528" s="143">
        <v>43118</v>
      </c>
      <c r="J528" s="142" t="s">
        <v>1024</v>
      </c>
      <c r="K528" s="142" t="s">
        <v>57</v>
      </c>
      <c r="L528" s="142" t="s">
        <v>58</v>
      </c>
      <c r="M528" s="142">
        <v>1</v>
      </c>
      <c r="N528" s="142">
        <v>3450</v>
      </c>
      <c r="O528" s="142">
        <v>3450</v>
      </c>
      <c r="P528" s="132">
        <v>4233.2700000000004</v>
      </c>
      <c r="Q528" s="122" t="e">
        <f>+VLOOKUP(CONCATENATE(B528,"00"),#REF!,3,FALSE)</f>
        <v>#REF!</v>
      </c>
      <c r="R528" s="122" t="str">
        <f>+IF(ISERROR(VLOOKUP(K528,'Ecarts de marge'!D:D,1,FALSE)),"PB CODE ARTICLE","")</f>
        <v>PB CODE ARTICLE</v>
      </c>
    </row>
    <row r="529" spans="1:18" x14ac:dyDescent="0.2">
      <c r="A529" s="131" t="str">
        <f>+IF(I529&lt;='Ecarts de marge'!$G$1,"X","")</f>
        <v>X</v>
      </c>
      <c r="B529" s="122" t="str">
        <f t="shared" si="13"/>
        <v>A20030042028000</v>
      </c>
      <c r="C529" s="142" t="s">
        <v>741</v>
      </c>
      <c r="D529" s="142">
        <v>201601172</v>
      </c>
      <c r="E529" s="142" t="s">
        <v>762</v>
      </c>
      <c r="F529" s="142" t="s">
        <v>896</v>
      </c>
      <c r="G529" s="142" t="s">
        <v>723</v>
      </c>
      <c r="H529" s="142" t="s">
        <v>745</v>
      </c>
      <c r="I529" s="143">
        <v>43118</v>
      </c>
      <c r="J529" s="142" t="s">
        <v>1025</v>
      </c>
      <c r="K529" s="142" t="s">
        <v>57</v>
      </c>
      <c r="L529" s="142" t="s">
        <v>58</v>
      </c>
      <c r="M529" s="142">
        <v>1</v>
      </c>
      <c r="N529" s="142">
        <v>3450</v>
      </c>
      <c r="O529" s="142">
        <v>3450</v>
      </c>
      <c r="P529" s="132">
        <v>204.02</v>
      </c>
      <c r="Q529" s="122" t="e">
        <f>+VLOOKUP(CONCATENATE(B529,"00"),#REF!,3,FALSE)</f>
        <v>#REF!</v>
      </c>
      <c r="R529" s="122" t="str">
        <f>+IF(ISERROR(VLOOKUP(K529,'Ecarts de marge'!D:D,1,FALSE)),"PB CODE ARTICLE","")</f>
        <v>PB CODE ARTICLE</v>
      </c>
    </row>
    <row r="530" spans="1:18" x14ac:dyDescent="0.2">
      <c r="A530" s="131" t="str">
        <f>+IF(I530&lt;='Ecarts de marge'!$G$1,"X","")</f>
        <v>X</v>
      </c>
      <c r="B530" s="122" t="str">
        <f t="shared" si="13"/>
        <v>A20082000125000</v>
      </c>
      <c r="C530" s="142" t="s">
        <v>741</v>
      </c>
      <c r="D530" s="142">
        <v>201601173</v>
      </c>
      <c r="E530" s="142" t="s">
        <v>749</v>
      </c>
      <c r="F530" s="142" t="s">
        <v>770</v>
      </c>
      <c r="G530" s="142" t="s">
        <v>723</v>
      </c>
      <c r="H530" s="142" t="s">
        <v>751</v>
      </c>
      <c r="I530" s="143">
        <v>43119</v>
      </c>
      <c r="J530" s="142" t="s">
        <v>752</v>
      </c>
      <c r="K530" s="142" t="s">
        <v>148</v>
      </c>
      <c r="L530" s="142" t="s">
        <v>922</v>
      </c>
      <c r="M530" s="142">
        <v>1</v>
      </c>
      <c r="N530" s="142">
        <v>18.489999999999998</v>
      </c>
      <c r="O530" s="142">
        <v>18.489999999999998</v>
      </c>
      <c r="P530" s="132">
        <v>18.489999999999998</v>
      </c>
      <c r="Q530" s="122" t="e">
        <f>+VLOOKUP(CONCATENATE(B530,"00"),#REF!,3,FALSE)</f>
        <v>#REF!</v>
      </c>
      <c r="R530" s="122" t="str">
        <f>+IF(ISERROR(VLOOKUP(K530,'Ecarts de marge'!D:D,1,FALSE)),"PB CODE ARTICLE","")</f>
        <v/>
      </c>
    </row>
    <row r="531" spans="1:18" x14ac:dyDescent="0.2">
      <c r="A531" s="131" t="str">
        <f>+IF(I531&lt;='Ecarts de marge'!$G$1,"X","")</f>
        <v>X</v>
      </c>
      <c r="B531" s="122" t="str">
        <f t="shared" si="13"/>
        <v>A20092000178000</v>
      </c>
      <c r="C531" s="142" t="s">
        <v>741</v>
      </c>
      <c r="D531" s="142">
        <v>201601174</v>
      </c>
      <c r="E531" s="142" t="s">
        <v>724</v>
      </c>
      <c r="F531" s="142" t="s">
        <v>827</v>
      </c>
      <c r="G531" s="142" t="s">
        <v>723</v>
      </c>
      <c r="H531" s="142" t="s">
        <v>745</v>
      </c>
      <c r="I531" s="143">
        <v>43131</v>
      </c>
      <c r="J531" s="142" t="s">
        <v>1028</v>
      </c>
      <c r="K531" s="142" t="s">
        <v>57</v>
      </c>
      <c r="L531" s="142" t="s">
        <v>58</v>
      </c>
      <c r="M531" s="142">
        <v>1</v>
      </c>
      <c r="N531" s="142">
        <v>9434.31</v>
      </c>
      <c r="O531" s="142">
        <v>9434.31</v>
      </c>
      <c r="P531" s="132">
        <v>9434.3799999999992</v>
      </c>
      <c r="Q531" s="122" t="e">
        <f>+VLOOKUP(CONCATENATE(B531,"00"),#REF!,3,FALSE)</f>
        <v>#REF!</v>
      </c>
      <c r="R531" s="122" t="str">
        <f>+IF(ISERROR(VLOOKUP(K531,'Ecarts de marge'!D:D,1,FALSE)),"PB CODE ARTICLE","")</f>
        <v>PB CODE ARTICLE</v>
      </c>
    </row>
    <row r="532" spans="1:18" x14ac:dyDescent="0.2">
      <c r="A532" s="131" t="str">
        <f>+IF(I532&lt;='Ecarts de marge'!$G$1,"X","")</f>
        <v>X</v>
      </c>
      <c r="B532" s="122" t="str">
        <f t="shared" si="13"/>
        <v>A</v>
      </c>
      <c r="C532" s="142" t="s">
        <v>741</v>
      </c>
      <c r="D532" s="142">
        <v>201601175</v>
      </c>
      <c r="E532" s="142" t="s">
        <v>731</v>
      </c>
      <c r="F532" s="142" t="s">
        <v>731</v>
      </c>
      <c r="G532" s="142" t="s">
        <v>731</v>
      </c>
      <c r="H532" s="142" t="s">
        <v>751</v>
      </c>
      <c r="I532" s="143">
        <v>43131</v>
      </c>
      <c r="J532" s="142" t="s">
        <v>752</v>
      </c>
      <c r="K532" s="142" t="s">
        <v>148</v>
      </c>
      <c r="L532" s="142" t="s">
        <v>1000</v>
      </c>
      <c r="M532" s="142">
        <v>1</v>
      </c>
      <c r="N532" s="142">
        <v>18.489999999999998</v>
      </c>
      <c r="O532" s="142">
        <v>18.489999999999998</v>
      </c>
      <c r="P532" s="132">
        <v>337.01</v>
      </c>
      <c r="Q532" s="122" t="e">
        <f>+VLOOKUP(CONCATENATE(B532,"00"),#REF!,3,FALSE)</f>
        <v>#REF!</v>
      </c>
      <c r="R532" s="122" t="str">
        <f>+IF(ISERROR(VLOOKUP(K532,'Ecarts de marge'!D:D,1,FALSE)),"PB CODE ARTICLE","")</f>
        <v/>
      </c>
    </row>
    <row r="533" spans="1:18" x14ac:dyDescent="0.2">
      <c r="A533" s="131" t="str">
        <f>+IF(I533&lt;='Ecarts de marge'!$G$1,"X","")</f>
        <v>X</v>
      </c>
      <c r="B533" s="122" t="str">
        <f t="shared" si="13"/>
        <v>A</v>
      </c>
      <c r="C533" s="142" t="s">
        <v>741</v>
      </c>
      <c r="D533" s="142">
        <v>201601175</v>
      </c>
      <c r="E533" s="142" t="s">
        <v>731</v>
      </c>
      <c r="F533" s="142" t="s">
        <v>731</v>
      </c>
      <c r="G533" s="142" t="s">
        <v>731</v>
      </c>
      <c r="H533" s="142" t="s">
        <v>751</v>
      </c>
      <c r="I533" s="143">
        <v>43131</v>
      </c>
      <c r="J533" s="142" t="s">
        <v>752</v>
      </c>
      <c r="K533" s="142" t="s">
        <v>148</v>
      </c>
      <c r="L533" s="142" t="s">
        <v>1001</v>
      </c>
      <c r="M533" s="142">
        <v>1</v>
      </c>
      <c r="N533" s="142">
        <v>18.489999999999998</v>
      </c>
      <c r="O533" s="142">
        <v>18.489999999999998</v>
      </c>
      <c r="P533" s="132">
        <v>36.340000000000003</v>
      </c>
      <c r="Q533" s="122" t="e">
        <f>+VLOOKUP(CONCATENATE(B533,"00"),#REF!,3,FALSE)</f>
        <v>#REF!</v>
      </c>
      <c r="R533" s="122" t="str">
        <f>+IF(ISERROR(VLOOKUP(K533,'Ecarts de marge'!D:D,1,FALSE)),"PB CODE ARTICLE","")</f>
        <v/>
      </c>
    </row>
    <row r="534" spans="1:18" x14ac:dyDescent="0.2">
      <c r="A534" s="131" t="str">
        <f>+IF(I534&lt;='Ecarts de marge'!$G$1,"X","")</f>
        <v>X</v>
      </c>
      <c r="B534" s="122" t="str">
        <f t="shared" si="13"/>
        <v>A20082000125000</v>
      </c>
      <c r="C534" s="142" t="s">
        <v>741</v>
      </c>
      <c r="D534" s="142">
        <v>201601175</v>
      </c>
      <c r="E534" s="142" t="s">
        <v>749</v>
      </c>
      <c r="F534" s="142" t="s">
        <v>770</v>
      </c>
      <c r="G534" s="142" t="s">
        <v>723</v>
      </c>
      <c r="H534" s="142" t="s">
        <v>751</v>
      </c>
      <c r="I534" s="143">
        <v>43131</v>
      </c>
      <c r="J534" s="142" t="s">
        <v>752</v>
      </c>
      <c r="K534" s="142" t="s">
        <v>148</v>
      </c>
      <c r="L534" s="142" t="s">
        <v>1002</v>
      </c>
      <c r="M534" s="142">
        <v>1</v>
      </c>
      <c r="N534" s="142">
        <v>18.489999999999998</v>
      </c>
      <c r="O534" s="142">
        <v>18.489999999999998</v>
      </c>
      <c r="P534" s="132">
        <v>35.89</v>
      </c>
      <c r="Q534" s="122" t="e">
        <f>+VLOOKUP(CONCATENATE(B534,"00"),#REF!,3,FALSE)</f>
        <v>#REF!</v>
      </c>
      <c r="R534" s="122" t="str">
        <f>+IF(ISERROR(VLOOKUP(K534,'Ecarts de marge'!D:D,1,FALSE)),"PB CODE ARTICLE","")</f>
        <v/>
      </c>
    </row>
    <row r="535" spans="1:18" x14ac:dyDescent="0.2">
      <c r="A535" s="131" t="str">
        <f>+IF(I535&lt;='Ecarts de marge'!$G$1,"X","")</f>
        <v>X</v>
      </c>
      <c r="B535" s="122" t="str">
        <f t="shared" si="13"/>
        <v>A20082000125000</v>
      </c>
      <c r="C535" s="142" t="s">
        <v>741</v>
      </c>
      <c r="D535" s="142">
        <v>201601175</v>
      </c>
      <c r="E535" s="142" t="s">
        <v>749</v>
      </c>
      <c r="F535" s="142" t="s">
        <v>770</v>
      </c>
      <c r="G535" s="142" t="s">
        <v>723</v>
      </c>
      <c r="H535" s="142" t="s">
        <v>751</v>
      </c>
      <c r="I535" s="143">
        <v>43131</v>
      </c>
      <c r="J535" s="142" t="s">
        <v>752</v>
      </c>
      <c r="K535" s="142" t="s">
        <v>148</v>
      </c>
      <c r="L535" s="142" t="s">
        <v>1003</v>
      </c>
      <c r="M535" s="142">
        <v>5</v>
      </c>
      <c r="N535" s="142">
        <v>18.489999999999998</v>
      </c>
      <c r="O535" s="142">
        <v>92.45</v>
      </c>
      <c r="P535" s="132">
        <v>75</v>
      </c>
      <c r="Q535" s="122" t="e">
        <f>+VLOOKUP(CONCATENATE(B535,"00"),#REF!,3,FALSE)</f>
        <v>#REF!</v>
      </c>
      <c r="R535" s="122" t="str">
        <f>+IF(ISERROR(VLOOKUP(K535,'Ecarts de marge'!D:D,1,FALSE)),"PB CODE ARTICLE","")</f>
        <v/>
      </c>
    </row>
    <row r="536" spans="1:18" x14ac:dyDescent="0.2">
      <c r="A536" s="131" t="str">
        <f>+IF(I536&lt;='Ecarts de marge'!$G$1,"X","")</f>
        <v>X</v>
      </c>
      <c r="B536" s="122" t="str">
        <f t="shared" si="13"/>
        <v>A20082000125000</v>
      </c>
      <c r="C536" s="142" t="s">
        <v>741</v>
      </c>
      <c r="D536" s="142">
        <v>201601175</v>
      </c>
      <c r="E536" s="142" t="s">
        <v>749</v>
      </c>
      <c r="F536" s="142" t="s">
        <v>770</v>
      </c>
      <c r="G536" s="142" t="s">
        <v>723</v>
      </c>
      <c r="H536" s="142" t="s">
        <v>751</v>
      </c>
      <c r="I536" s="143">
        <v>43131</v>
      </c>
      <c r="J536" s="142" t="s">
        <v>752</v>
      </c>
      <c r="K536" s="142" t="s">
        <v>148</v>
      </c>
      <c r="L536" s="142" t="s">
        <v>1004</v>
      </c>
      <c r="M536" s="142">
        <v>2</v>
      </c>
      <c r="N536" s="142">
        <v>18.489999999999998</v>
      </c>
      <c r="O536" s="142">
        <v>36.979999999999997</v>
      </c>
      <c r="P536" s="132">
        <v>103.6</v>
      </c>
      <c r="Q536" s="122" t="e">
        <f>+VLOOKUP(CONCATENATE(B536,"00"),#REF!,3,FALSE)</f>
        <v>#REF!</v>
      </c>
      <c r="R536" s="122" t="str">
        <f>+IF(ISERROR(VLOOKUP(K536,'Ecarts de marge'!D:D,1,FALSE)),"PB CODE ARTICLE","")</f>
        <v/>
      </c>
    </row>
    <row r="537" spans="1:18" x14ac:dyDescent="0.2">
      <c r="A537" s="131" t="str">
        <f>+IF(I537&lt;='Ecarts de marge'!$G$1,"X","")</f>
        <v>X</v>
      </c>
      <c r="B537" s="122" t="str">
        <f t="shared" si="13"/>
        <v>A20082000125000</v>
      </c>
      <c r="C537" s="142" t="s">
        <v>741</v>
      </c>
      <c r="D537" s="142">
        <v>201601175</v>
      </c>
      <c r="E537" s="142" t="s">
        <v>749</v>
      </c>
      <c r="F537" s="142" t="s">
        <v>770</v>
      </c>
      <c r="G537" s="142" t="s">
        <v>723</v>
      </c>
      <c r="H537" s="142" t="s">
        <v>751</v>
      </c>
      <c r="I537" s="143">
        <v>43131</v>
      </c>
      <c r="J537" s="142" t="s">
        <v>752</v>
      </c>
      <c r="K537" s="142" t="s">
        <v>148</v>
      </c>
      <c r="L537" s="142" t="s">
        <v>1002</v>
      </c>
      <c r="M537" s="142">
        <v>1</v>
      </c>
      <c r="N537" s="142">
        <v>18.489999999999998</v>
      </c>
      <c r="O537" s="142">
        <v>18.489999999999998</v>
      </c>
      <c r="P537" s="132">
        <v>35.89</v>
      </c>
      <c r="Q537" s="122" t="e">
        <f>+VLOOKUP(CONCATENATE(B537,"00"),#REF!,3,FALSE)</f>
        <v>#REF!</v>
      </c>
      <c r="R537" s="122" t="str">
        <f>+IF(ISERROR(VLOOKUP(K537,'Ecarts de marge'!D:D,1,FALSE)),"PB CODE ARTICLE","")</f>
        <v/>
      </c>
    </row>
    <row r="538" spans="1:18" x14ac:dyDescent="0.2">
      <c r="A538" s="131" t="str">
        <f>+IF(I538&lt;='Ecarts de marge'!$G$1,"X","")</f>
        <v>X</v>
      </c>
      <c r="B538" s="122" t="str">
        <f t="shared" si="13"/>
        <v>A20082000125000</v>
      </c>
      <c r="C538" s="142" t="s">
        <v>741</v>
      </c>
      <c r="D538" s="142">
        <v>201601175</v>
      </c>
      <c r="E538" s="142" t="s">
        <v>749</v>
      </c>
      <c r="F538" s="142" t="s">
        <v>770</v>
      </c>
      <c r="G538" s="142" t="s">
        <v>723</v>
      </c>
      <c r="H538" s="142" t="s">
        <v>751</v>
      </c>
      <c r="I538" s="143">
        <v>43131</v>
      </c>
      <c r="J538" s="142" t="s">
        <v>752</v>
      </c>
      <c r="K538" s="142" t="s">
        <v>148</v>
      </c>
      <c r="L538" s="142" t="s">
        <v>1003</v>
      </c>
      <c r="M538" s="142">
        <v>5</v>
      </c>
      <c r="N538" s="142">
        <v>18.489999999999998</v>
      </c>
      <c r="O538" s="142">
        <v>92.45</v>
      </c>
      <c r="P538" s="132">
        <v>75</v>
      </c>
      <c r="Q538" s="122" t="e">
        <f>+VLOOKUP(CONCATENATE(B538,"00"),#REF!,3,FALSE)</f>
        <v>#REF!</v>
      </c>
      <c r="R538" s="122" t="str">
        <f>+IF(ISERROR(VLOOKUP(K538,'Ecarts de marge'!D:D,1,FALSE)),"PB CODE ARTICLE","")</f>
        <v/>
      </c>
    </row>
    <row r="539" spans="1:18" x14ac:dyDescent="0.2">
      <c r="A539" s="131" t="str">
        <f>+IF(I539&lt;='Ecarts de marge'!$G$1,"X","")</f>
        <v>X</v>
      </c>
      <c r="B539" s="122" t="str">
        <f t="shared" si="13"/>
        <v>A20082000125000</v>
      </c>
      <c r="C539" s="142" t="s">
        <v>741</v>
      </c>
      <c r="D539" s="142">
        <v>201601175</v>
      </c>
      <c r="E539" s="142" t="s">
        <v>749</v>
      </c>
      <c r="F539" s="142" t="s">
        <v>770</v>
      </c>
      <c r="G539" s="142" t="s">
        <v>723</v>
      </c>
      <c r="H539" s="142" t="s">
        <v>751</v>
      </c>
      <c r="I539" s="143">
        <v>43131</v>
      </c>
      <c r="J539" s="142" t="s">
        <v>752</v>
      </c>
      <c r="K539" s="142" t="s">
        <v>148</v>
      </c>
      <c r="L539" s="142" t="s">
        <v>1004</v>
      </c>
      <c r="M539" s="142">
        <v>2</v>
      </c>
      <c r="N539" s="142">
        <v>18.489999999999998</v>
      </c>
      <c r="O539" s="142">
        <v>36.979999999999997</v>
      </c>
      <c r="P539" s="132">
        <v>103.6</v>
      </c>
      <c r="Q539" s="122" t="e">
        <f>+VLOOKUP(CONCATENATE(B539,"00"),#REF!,3,FALSE)</f>
        <v>#REF!</v>
      </c>
      <c r="R539" s="122" t="str">
        <f>+IF(ISERROR(VLOOKUP(K539,'Ecarts de marge'!D:D,1,FALSE)),"PB CODE ARTICLE","")</f>
        <v/>
      </c>
    </row>
    <row r="540" spans="1:18" x14ac:dyDescent="0.2">
      <c r="A540" s="131" t="str">
        <f>+IF(I540&lt;='Ecarts de marge'!$G$1,"X","")</f>
        <v>X</v>
      </c>
      <c r="B540" s="122" t="str">
        <f t="shared" si="13"/>
        <v>A20082000181000</v>
      </c>
      <c r="C540" s="142" t="s">
        <v>741</v>
      </c>
      <c r="D540" s="142">
        <v>201601176</v>
      </c>
      <c r="E540" s="142" t="s">
        <v>749</v>
      </c>
      <c r="F540" s="142" t="s">
        <v>756</v>
      </c>
      <c r="G540" s="142" t="s">
        <v>723</v>
      </c>
      <c r="H540" s="142" t="s">
        <v>745</v>
      </c>
      <c r="I540" s="143">
        <v>43131</v>
      </c>
      <c r="J540" s="142" t="s">
        <v>1026</v>
      </c>
      <c r="K540" s="142" t="s">
        <v>57</v>
      </c>
      <c r="L540" s="142" t="s">
        <v>1027</v>
      </c>
      <c r="M540" s="142">
        <v>1</v>
      </c>
      <c r="N540" s="142">
        <v>9434.31</v>
      </c>
      <c r="O540" s="142">
        <v>9434.31</v>
      </c>
      <c r="P540" s="132">
        <v>2670.19</v>
      </c>
      <c r="Q540" s="122" t="e">
        <f>+VLOOKUP(CONCATENATE(B540,"00"),#REF!,3,FALSE)</f>
        <v>#REF!</v>
      </c>
      <c r="R540" s="122" t="str">
        <f>+IF(ISERROR(VLOOKUP(K540,'Ecarts de marge'!D:D,1,FALSE)),"PB CODE ARTICLE","")</f>
        <v>PB CODE ARTICLE</v>
      </c>
    </row>
    <row r="541" spans="1:18" x14ac:dyDescent="0.2">
      <c r="A541" s="131" t="str">
        <f>+IF(I541&lt;='Ecarts de marge'!$G$1,"X","")</f>
        <v>X</v>
      </c>
      <c r="B541" s="122" t="str">
        <f t="shared" si="13"/>
        <v>A20082000128000</v>
      </c>
      <c r="C541" s="142" t="s">
        <v>741</v>
      </c>
      <c r="D541" s="142">
        <v>201601177</v>
      </c>
      <c r="E541" s="142" t="s">
        <v>749</v>
      </c>
      <c r="F541" s="142" t="s">
        <v>825</v>
      </c>
      <c r="G541" s="142" t="s">
        <v>723</v>
      </c>
      <c r="H541" s="142" t="s">
        <v>745</v>
      </c>
      <c r="I541" s="143">
        <v>43131</v>
      </c>
      <c r="J541" s="142" t="s">
        <v>847</v>
      </c>
      <c r="K541" s="142" t="s">
        <v>54</v>
      </c>
      <c r="L541" s="142" t="s">
        <v>55</v>
      </c>
      <c r="M541" s="142">
        <v>2670.82</v>
      </c>
      <c r="N541" s="142">
        <v>0.95</v>
      </c>
      <c r="O541" s="142">
        <v>2537.279</v>
      </c>
      <c r="P541" s="132">
        <v>1869.5740000000001</v>
      </c>
      <c r="Q541" s="122" t="e">
        <f>+VLOOKUP(CONCATENATE(B541,"00"),#REF!,3,FALSE)</f>
        <v>#REF!</v>
      </c>
      <c r="R541" s="122" t="str">
        <f>+IF(ISERROR(VLOOKUP(K541,'Ecarts de marge'!D:D,1,FALSE)),"PB CODE ARTICLE","")</f>
        <v/>
      </c>
    </row>
    <row r="542" spans="1:18" x14ac:dyDescent="0.2">
      <c r="A542" s="131" t="str">
        <f>+IF(I542&lt;='Ecarts de marge'!$G$1,"X","")</f>
        <v>X</v>
      </c>
      <c r="B542" s="122" t="str">
        <f t="shared" si="13"/>
        <v>A20092000202000</v>
      </c>
      <c r="C542" s="142" t="s">
        <v>741</v>
      </c>
      <c r="D542" s="142">
        <v>201601177</v>
      </c>
      <c r="E542" s="142" t="s">
        <v>724</v>
      </c>
      <c r="F542" s="142" t="s">
        <v>889</v>
      </c>
      <c r="G542" s="142" t="s">
        <v>723</v>
      </c>
      <c r="H542" s="142" t="s">
        <v>745</v>
      </c>
      <c r="I542" s="143">
        <v>43131</v>
      </c>
      <c r="J542" s="142" t="s">
        <v>847</v>
      </c>
      <c r="K542" s="142" t="s">
        <v>54</v>
      </c>
      <c r="L542" s="142" t="s">
        <v>55</v>
      </c>
      <c r="M542" s="142">
        <v>1144.8699999999999</v>
      </c>
      <c r="N542" s="142">
        <v>0.95</v>
      </c>
      <c r="O542" s="142">
        <v>1087.6265000000001</v>
      </c>
      <c r="P542" s="132">
        <v>973.1395</v>
      </c>
      <c r="Q542" s="122" t="e">
        <f>+VLOOKUP(CONCATENATE(B542,"00"),#REF!,3,FALSE)</f>
        <v>#REF!</v>
      </c>
      <c r="R542" s="122" t="str">
        <f>+IF(ISERROR(VLOOKUP(K542,'Ecarts de marge'!D:D,1,FALSE)),"PB CODE ARTICLE","")</f>
        <v/>
      </c>
    </row>
    <row r="543" spans="1:18" x14ac:dyDescent="0.2">
      <c r="A543" s="131" t="str">
        <f>+IF(I543&lt;='Ecarts de marge'!$G$1,"X","")</f>
        <v>X</v>
      </c>
      <c r="B543" s="122" t="str">
        <f t="shared" si="13"/>
        <v>A20092000201000</v>
      </c>
      <c r="C543" s="142" t="s">
        <v>741</v>
      </c>
      <c r="D543" s="142">
        <v>201601177</v>
      </c>
      <c r="E543" s="142" t="s">
        <v>724</v>
      </c>
      <c r="F543" s="142" t="s">
        <v>829</v>
      </c>
      <c r="G543" s="142" t="s">
        <v>723</v>
      </c>
      <c r="H543" s="142" t="s">
        <v>745</v>
      </c>
      <c r="I543" s="143">
        <v>43131</v>
      </c>
      <c r="J543" s="142" t="s">
        <v>847</v>
      </c>
      <c r="K543" s="142" t="s">
        <v>54</v>
      </c>
      <c r="L543" s="142" t="s">
        <v>55</v>
      </c>
      <c r="M543" s="142">
        <v>742.2</v>
      </c>
      <c r="N543" s="142">
        <v>0.95</v>
      </c>
      <c r="O543" s="142">
        <v>705.09</v>
      </c>
      <c r="P543" s="132">
        <v>519.54</v>
      </c>
      <c r="Q543" s="122" t="e">
        <f>+VLOOKUP(CONCATENATE(B543,"00"),#REF!,3,FALSE)</f>
        <v>#REF!</v>
      </c>
      <c r="R543" s="122" t="str">
        <f>+IF(ISERROR(VLOOKUP(K543,'Ecarts de marge'!D:D,1,FALSE)),"PB CODE ARTICLE","")</f>
        <v/>
      </c>
    </row>
    <row r="544" spans="1:18" x14ac:dyDescent="0.2">
      <c r="A544" s="131" t="str">
        <f>+IF(I544&lt;='Ecarts de marge'!$G$1,"X","")</f>
        <v>X</v>
      </c>
      <c r="B544" s="122" t="str">
        <f t="shared" si="13"/>
        <v>A20102000222000</v>
      </c>
      <c r="C544" s="142" t="s">
        <v>741</v>
      </c>
      <c r="D544" s="142">
        <v>201601177</v>
      </c>
      <c r="E544" s="142" t="s">
        <v>722</v>
      </c>
      <c r="F544" s="142" t="s">
        <v>909</v>
      </c>
      <c r="G544" s="142" t="s">
        <v>723</v>
      </c>
      <c r="H544" s="142" t="s">
        <v>745</v>
      </c>
      <c r="I544" s="143">
        <v>43131</v>
      </c>
      <c r="J544" s="142" t="s">
        <v>847</v>
      </c>
      <c r="K544" s="142" t="s">
        <v>54</v>
      </c>
      <c r="L544" s="142" t="s">
        <v>55</v>
      </c>
      <c r="M544" s="142">
        <v>749.72</v>
      </c>
      <c r="N544" s="142">
        <v>0.95</v>
      </c>
      <c r="O544" s="142">
        <v>712.23400000000004</v>
      </c>
      <c r="P544" s="132">
        <v>712.23400000000004</v>
      </c>
      <c r="Q544" s="122" t="e">
        <f>+VLOOKUP(CONCATENATE(B544,"00"),#REF!,3,FALSE)</f>
        <v>#REF!</v>
      </c>
      <c r="R544" s="122" t="str">
        <f>+IF(ISERROR(VLOOKUP(K544,'Ecarts de marge'!D:D,1,FALSE)),"PB CODE ARTICLE","")</f>
        <v/>
      </c>
    </row>
    <row r="545" spans="1:18" x14ac:dyDescent="0.2">
      <c r="A545" s="131" t="str">
        <f>+IF(I545&lt;='Ecarts de marge'!$G$1,"X","")</f>
        <v>X</v>
      </c>
      <c r="B545" s="122" t="str">
        <f t="shared" si="13"/>
        <v>A20082000053000</v>
      </c>
      <c r="C545" s="142" t="s">
        <v>741</v>
      </c>
      <c r="D545" s="142">
        <v>201601177</v>
      </c>
      <c r="E545" s="142" t="s">
        <v>749</v>
      </c>
      <c r="F545" s="142" t="s">
        <v>729</v>
      </c>
      <c r="G545" s="142" t="s">
        <v>723</v>
      </c>
      <c r="H545" s="142" t="s">
        <v>745</v>
      </c>
      <c r="I545" s="143">
        <v>43131</v>
      </c>
      <c r="J545" s="142" t="s">
        <v>847</v>
      </c>
      <c r="K545" s="142" t="s">
        <v>54</v>
      </c>
      <c r="L545" s="142" t="s">
        <v>55</v>
      </c>
      <c r="M545" s="142">
        <v>738.18</v>
      </c>
      <c r="N545" s="142">
        <v>0.95</v>
      </c>
      <c r="O545" s="142">
        <v>701.27099999999996</v>
      </c>
      <c r="P545" s="132">
        <v>701.27099999999996</v>
      </c>
      <c r="Q545" s="122" t="e">
        <f>+VLOOKUP(CONCATENATE(B545,"00"),#REF!,3,FALSE)</f>
        <v>#REF!</v>
      </c>
      <c r="R545" s="122" t="str">
        <f>+IF(ISERROR(VLOOKUP(K545,'Ecarts de marge'!D:D,1,FALSE)),"PB CODE ARTICLE","")</f>
        <v/>
      </c>
    </row>
    <row r="546" spans="1:18" x14ac:dyDescent="0.2">
      <c r="A546" s="131" t="str">
        <f>+IF(I546&lt;='Ecarts de marge'!$G$1,"X","")</f>
        <v>X</v>
      </c>
      <c r="B546" s="122" t="str">
        <f t="shared" ref="B546:B609" si="14">+"A"&amp;E546&amp;F546&amp;G546</f>
        <v>A20082000167000</v>
      </c>
      <c r="C546" s="142" t="s">
        <v>741</v>
      </c>
      <c r="D546" s="142">
        <v>201601177</v>
      </c>
      <c r="E546" s="142" t="s">
        <v>749</v>
      </c>
      <c r="F546" s="142" t="s">
        <v>832</v>
      </c>
      <c r="G546" s="142" t="s">
        <v>723</v>
      </c>
      <c r="H546" s="142" t="s">
        <v>745</v>
      </c>
      <c r="I546" s="143">
        <v>43131</v>
      </c>
      <c r="J546" s="142" t="s">
        <v>847</v>
      </c>
      <c r="K546" s="142" t="s">
        <v>54</v>
      </c>
      <c r="L546" s="142" t="s">
        <v>55</v>
      </c>
      <c r="M546" s="142">
        <v>1730.82</v>
      </c>
      <c r="N546" s="142">
        <v>0.95</v>
      </c>
      <c r="O546" s="142">
        <v>1644.279</v>
      </c>
      <c r="P546" s="132">
        <v>1298.115</v>
      </c>
      <c r="Q546" s="122" t="e">
        <f>+VLOOKUP(CONCATENATE(B546,"00"),#REF!,3,FALSE)</f>
        <v>#REF!</v>
      </c>
      <c r="R546" s="122" t="str">
        <f>+IF(ISERROR(VLOOKUP(K546,'Ecarts de marge'!D:D,1,FALSE)),"PB CODE ARTICLE","")</f>
        <v/>
      </c>
    </row>
    <row r="547" spans="1:18" x14ac:dyDescent="0.2">
      <c r="A547" s="131" t="str">
        <f>+IF(I547&lt;='Ecarts de marge'!$G$1,"X","")</f>
        <v>X</v>
      </c>
      <c r="B547" s="122" t="str">
        <f t="shared" si="14"/>
        <v>A20092000172000</v>
      </c>
      <c r="C547" s="142" t="s">
        <v>741</v>
      </c>
      <c r="D547" s="142">
        <v>201601177</v>
      </c>
      <c r="E547" s="142" t="s">
        <v>724</v>
      </c>
      <c r="F547" s="142" t="s">
        <v>826</v>
      </c>
      <c r="G547" s="142" t="s">
        <v>723</v>
      </c>
      <c r="H547" s="142" t="s">
        <v>745</v>
      </c>
      <c r="I547" s="143">
        <v>43131</v>
      </c>
      <c r="J547" s="142" t="s">
        <v>847</v>
      </c>
      <c r="K547" s="142" t="s">
        <v>54</v>
      </c>
      <c r="L547" s="142" t="s">
        <v>55</v>
      </c>
      <c r="M547" s="142">
        <v>1820.97</v>
      </c>
      <c r="N547" s="142">
        <v>0.95</v>
      </c>
      <c r="O547" s="142">
        <v>1729.9214999999999</v>
      </c>
      <c r="P547" s="132">
        <v>1365.7275</v>
      </c>
      <c r="Q547" s="122" t="e">
        <f>+VLOOKUP(CONCATENATE(B547,"00"),#REF!,3,FALSE)</f>
        <v>#REF!</v>
      </c>
      <c r="R547" s="122" t="str">
        <f>+IF(ISERROR(VLOOKUP(K547,'Ecarts de marge'!D:D,1,FALSE)),"PB CODE ARTICLE","")</f>
        <v/>
      </c>
    </row>
    <row r="548" spans="1:18" x14ac:dyDescent="0.2">
      <c r="A548" s="131" t="str">
        <f>+IF(I548&lt;='Ecarts de marge'!$G$1,"X","")</f>
        <v>X</v>
      </c>
      <c r="B548" s="122" t="str">
        <f t="shared" si="14"/>
        <v>A20092000165000</v>
      </c>
      <c r="C548" s="142" t="s">
        <v>741</v>
      </c>
      <c r="D548" s="142">
        <v>201601177</v>
      </c>
      <c r="E548" s="142" t="s">
        <v>724</v>
      </c>
      <c r="F548" s="142" t="s">
        <v>839</v>
      </c>
      <c r="G548" s="142" t="s">
        <v>723</v>
      </c>
      <c r="H548" s="142" t="s">
        <v>745</v>
      </c>
      <c r="I548" s="143">
        <v>43131</v>
      </c>
      <c r="J548" s="142" t="s">
        <v>847</v>
      </c>
      <c r="K548" s="142" t="s">
        <v>54</v>
      </c>
      <c r="L548" s="142" t="s">
        <v>55</v>
      </c>
      <c r="M548" s="142">
        <v>1373.24</v>
      </c>
      <c r="N548" s="142">
        <v>0.95</v>
      </c>
      <c r="O548" s="142">
        <v>1304.578</v>
      </c>
      <c r="P548" s="132">
        <v>1167.2539999999999</v>
      </c>
      <c r="Q548" s="122" t="e">
        <f>+VLOOKUP(CONCATENATE(B548,"00"),#REF!,3,FALSE)</f>
        <v>#REF!</v>
      </c>
      <c r="R548" s="122" t="str">
        <f>+IF(ISERROR(VLOOKUP(K548,'Ecarts de marge'!D:D,1,FALSE)),"PB CODE ARTICLE","")</f>
        <v/>
      </c>
    </row>
    <row r="549" spans="1:18" x14ac:dyDescent="0.2">
      <c r="A549" s="131" t="str">
        <f>+IF(I549&lt;='Ecarts de marge'!$G$1,"X","")</f>
        <v>X</v>
      </c>
      <c r="B549" s="122" t="str">
        <f t="shared" si="14"/>
        <v>A20072000057000</v>
      </c>
      <c r="C549" s="142" t="s">
        <v>741</v>
      </c>
      <c r="D549" s="142">
        <v>201601177</v>
      </c>
      <c r="E549" s="142" t="s">
        <v>753</v>
      </c>
      <c r="F549" s="142" t="s">
        <v>842</v>
      </c>
      <c r="G549" s="142" t="s">
        <v>723</v>
      </c>
      <c r="H549" s="142" t="s">
        <v>745</v>
      </c>
      <c r="I549" s="143">
        <v>43131</v>
      </c>
      <c r="J549" s="142" t="s">
        <v>847</v>
      </c>
      <c r="K549" s="142" t="s">
        <v>54</v>
      </c>
      <c r="L549" s="142" t="s">
        <v>55</v>
      </c>
      <c r="M549" s="142">
        <v>567.92999999999995</v>
      </c>
      <c r="N549" s="142">
        <v>0.95</v>
      </c>
      <c r="O549" s="142">
        <v>539.5335</v>
      </c>
      <c r="P549" s="132">
        <v>539.5335</v>
      </c>
      <c r="Q549" s="122" t="e">
        <f>+VLOOKUP(CONCATENATE(B549,"00"),#REF!,3,FALSE)</f>
        <v>#REF!</v>
      </c>
      <c r="R549" s="122" t="str">
        <f>+IF(ISERROR(VLOOKUP(K549,'Ecarts de marge'!D:D,1,FALSE)),"PB CODE ARTICLE","")</f>
        <v/>
      </c>
    </row>
    <row r="550" spans="1:18" x14ac:dyDescent="0.2">
      <c r="A550" s="131" t="str">
        <f>+IF(I550&lt;='Ecarts de marge'!$G$1,"X","")</f>
        <v>X</v>
      </c>
      <c r="B550" s="122" t="str">
        <f t="shared" si="14"/>
        <v>A20092000163000</v>
      </c>
      <c r="C550" s="142" t="s">
        <v>741</v>
      </c>
      <c r="D550" s="142">
        <v>201601177</v>
      </c>
      <c r="E550" s="142" t="s">
        <v>724</v>
      </c>
      <c r="F550" s="142" t="s">
        <v>828</v>
      </c>
      <c r="G550" s="142" t="s">
        <v>723</v>
      </c>
      <c r="H550" s="142" t="s">
        <v>745</v>
      </c>
      <c r="I550" s="143">
        <v>43131</v>
      </c>
      <c r="J550" s="142" t="s">
        <v>847</v>
      </c>
      <c r="K550" s="142" t="s">
        <v>54</v>
      </c>
      <c r="L550" s="142" t="s">
        <v>55</v>
      </c>
      <c r="M550" s="142">
        <v>1090.78</v>
      </c>
      <c r="N550" s="142">
        <v>0.95</v>
      </c>
      <c r="O550" s="142">
        <v>1036.241</v>
      </c>
      <c r="P550" s="132">
        <v>927.16300000000001</v>
      </c>
      <c r="Q550" s="122" t="e">
        <f>+VLOOKUP(CONCATENATE(B550,"00"),#REF!,3,FALSE)</f>
        <v>#REF!</v>
      </c>
      <c r="R550" s="122" t="str">
        <f>+IF(ISERROR(VLOOKUP(K550,'Ecarts de marge'!D:D,1,FALSE)),"PB CODE ARTICLE","")</f>
        <v/>
      </c>
    </row>
    <row r="551" spans="1:18" x14ac:dyDescent="0.2">
      <c r="A551" s="131" t="str">
        <f>+IF(I551&lt;='Ecarts de marge'!$G$1,"X","")</f>
        <v>X</v>
      </c>
      <c r="B551" s="122" t="str">
        <f t="shared" si="14"/>
        <v>A20102000300000</v>
      </c>
      <c r="C551" s="142" t="s">
        <v>741</v>
      </c>
      <c r="D551" s="142">
        <v>201601177</v>
      </c>
      <c r="E551" s="142" t="s">
        <v>722</v>
      </c>
      <c r="F551" s="142" t="s">
        <v>836</v>
      </c>
      <c r="G551" s="142" t="s">
        <v>723</v>
      </c>
      <c r="H551" s="142" t="s">
        <v>745</v>
      </c>
      <c r="I551" s="143">
        <v>43131</v>
      </c>
      <c r="J551" s="142" t="s">
        <v>847</v>
      </c>
      <c r="K551" s="142" t="s">
        <v>54</v>
      </c>
      <c r="L551" s="142" t="s">
        <v>55</v>
      </c>
      <c r="M551" s="142">
        <v>699.3</v>
      </c>
      <c r="N551" s="142">
        <v>0.95</v>
      </c>
      <c r="O551" s="142">
        <v>664.33500000000004</v>
      </c>
      <c r="P551" s="132">
        <v>664.33500000000004</v>
      </c>
      <c r="Q551" s="122" t="e">
        <f>+VLOOKUP(CONCATENATE(B551,"00"),#REF!,3,FALSE)</f>
        <v>#REF!</v>
      </c>
      <c r="R551" s="122" t="str">
        <f>+IF(ISERROR(VLOOKUP(K551,'Ecarts de marge'!D:D,1,FALSE)),"PB CODE ARTICLE","")</f>
        <v/>
      </c>
    </row>
    <row r="552" spans="1:18" x14ac:dyDescent="0.2">
      <c r="A552" s="131" t="str">
        <f>+IF(I552&lt;='Ecarts de marge'!$G$1,"X","")</f>
        <v>X</v>
      </c>
      <c r="B552" s="122" t="str">
        <f t="shared" si="14"/>
        <v>A20102000306000</v>
      </c>
      <c r="C552" s="142" t="s">
        <v>741</v>
      </c>
      <c r="D552" s="142">
        <v>201601177</v>
      </c>
      <c r="E552" s="142" t="s">
        <v>722</v>
      </c>
      <c r="F552" s="142" t="s">
        <v>874</v>
      </c>
      <c r="G552" s="142" t="s">
        <v>723</v>
      </c>
      <c r="H552" s="142" t="s">
        <v>745</v>
      </c>
      <c r="I552" s="143">
        <v>43131</v>
      </c>
      <c r="J552" s="142" t="s">
        <v>847</v>
      </c>
      <c r="K552" s="142" t="s">
        <v>54</v>
      </c>
      <c r="L552" s="142" t="s">
        <v>55</v>
      </c>
      <c r="M552" s="142">
        <v>745.2</v>
      </c>
      <c r="N552" s="142">
        <v>0.95</v>
      </c>
      <c r="O552" s="142">
        <v>707.94</v>
      </c>
      <c r="P552" s="132">
        <v>707.94</v>
      </c>
      <c r="Q552" s="122" t="e">
        <f>+VLOOKUP(CONCATENATE(B552,"00"),#REF!,3,FALSE)</f>
        <v>#REF!</v>
      </c>
      <c r="R552" s="122" t="str">
        <f>+IF(ISERROR(VLOOKUP(K552,'Ecarts de marge'!D:D,1,FALSE)),"PB CODE ARTICLE","")</f>
        <v/>
      </c>
    </row>
    <row r="553" spans="1:18" x14ac:dyDescent="0.2">
      <c r="A553" s="131" t="str">
        <f>+IF(I553&lt;='Ecarts de marge'!$G$1,"X","")</f>
        <v>X</v>
      </c>
      <c r="B553" s="122" t="str">
        <f t="shared" si="14"/>
        <v>A20102000299000</v>
      </c>
      <c r="C553" s="142" t="s">
        <v>741</v>
      </c>
      <c r="D553" s="142">
        <v>201601177</v>
      </c>
      <c r="E553" s="142" t="s">
        <v>722</v>
      </c>
      <c r="F553" s="142" t="s">
        <v>830</v>
      </c>
      <c r="G553" s="142" t="s">
        <v>723</v>
      </c>
      <c r="H553" s="142" t="s">
        <v>745</v>
      </c>
      <c r="I553" s="143">
        <v>43131</v>
      </c>
      <c r="J553" s="142" t="s">
        <v>847</v>
      </c>
      <c r="K553" s="142" t="s">
        <v>54</v>
      </c>
      <c r="L553" s="142" t="s">
        <v>55</v>
      </c>
      <c r="M553" s="142">
        <v>730.8</v>
      </c>
      <c r="N553" s="142">
        <v>0.95</v>
      </c>
      <c r="O553" s="142">
        <v>694.26</v>
      </c>
      <c r="P553" s="132">
        <v>694.26</v>
      </c>
      <c r="Q553" s="122" t="e">
        <f>+VLOOKUP(CONCATENATE(B553,"00"),#REF!,3,FALSE)</f>
        <v>#REF!</v>
      </c>
      <c r="R553" s="122" t="str">
        <f>+IF(ISERROR(VLOOKUP(K553,'Ecarts de marge'!D:D,1,FALSE)),"PB CODE ARTICLE","")</f>
        <v/>
      </c>
    </row>
    <row r="554" spans="1:18" x14ac:dyDescent="0.2">
      <c r="A554" s="131" t="str">
        <f>+IF(I554&lt;='Ecarts de marge'!$G$1,"X","")</f>
        <v>X</v>
      </c>
      <c r="B554" s="122" t="str">
        <f t="shared" si="14"/>
        <v>A20092000281000</v>
      </c>
      <c r="C554" s="142" t="s">
        <v>741</v>
      </c>
      <c r="D554" s="142">
        <v>201601177</v>
      </c>
      <c r="E554" s="142" t="s">
        <v>724</v>
      </c>
      <c r="F554" s="142" t="s">
        <v>769</v>
      </c>
      <c r="G554" s="142" t="s">
        <v>723</v>
      </c>
      <c r="H554" s="142" t="s">
        <v>745</v>
      </c>
      <c r="I554" s="143">
        <v>43131</v>
      </c>
      <c r="J554" s="142" t="s">
        <v>847</v>
      </c>
      <c r="K554" s="142" t="s">
        <v>54</v>
      </c>
      <c r="L554" s="142" t="s">
        <v>55</v>
      </c>
      <c r="M554" s="142">
        <v>749.7</v>
      </c>
      <c r="N554" s="142">
        <v>0.95</v>
      </c>
      <c r="O554" s="142">
        <v>712.21500000000003</v>
      </c>
      <c r="P554" s="132">
        <v>712.21500000000003</v>
      </c>
      <c r="Q554" s="122" t="e">
        <f>+VLOOKUP(CONCATENATE(B554,"00"),#REF!,3,FALSE)</f>
        <v>#REF!</v>
      </c>
      <c r="R554" s="122" t="str">
        <f>+IF(ISERROR(VLOOKUP(K554,'Ecarts de marge'!D:D,1,FALSE)),"PB CODE ARTICLE","")</f>
        <v/>
      </c>
    </row>
    <row r="555" spans="1:18" x14ac:dyDescent="0.2">
      <c r="A555" s="131" t="str">
        <f>+IF(I555&lt;='Ecarts de marge'!$G$1,"X","")</f>
        <v>X</v>
      </c>
      <c r="B555" s="122" t="str">
        <f t="shared" si="14"/>
        <v>A20092000166000</v>
      </c>
      <c r="C555" s="142" t="s">
        <v>741</v>
      </c>
      <c r="D555" s="142">
        <v>201601177</v>
      </c>
      <c r="E555" s="142" t="s">
        <v>724</v>
      </c>
      <c r="F555" s="142" t="s">
        <v>914</v>
      </c>
      <c r="G555" s="142" t="s">
        <v>723</v>
      </c>
      <c r="H555" s="142" t="s">
        <v>745</v>
      </c>
      <c r="I555" s="143">
        <v>43131</v>
      </c>
      <c r="J555" s="142" t="s">
        <v>847</v>
      </c>
      <c r="K555" s="142" t="s">
        <v>54</v>
      </c>
      <c r="L555" s="142" t="s">
        <v>55</v>
      </c>
      <c r="M555" s="142">
        <v>793.29</v>
      </c>
      <c r="N555" s="142">
        <v>0.95</v>
      </c>
      <c r="O555" s="142">
        <v>753.62549999999999</v>
      </c>
      <c r="P555" s="132">
        <v>753.62549999999999</v>
      </c>
      <c r="Q555" s="122" t="e">
        <f>+VLOOKUP(CONCATENATE(B555,"00"),#REF!,3,FALSE)</f>
        <v>#REF!</v>
      </c>
      <c r="R555" s="122" t="str">
        <f>+IF(ISERROR(VLOOKUP(K555,'Ecarts de marge'!D:D,1,FALSE)),"PB CODE ARTICLE","")</f>
        <v/>
      </c>
    </row>
    <row r="556" spans="1:18" x14ac:dyDescent="0.2">
      <c r="A556" s="131" t="str">
        <f>+IF(I556&lt;='Ecarts de marge'!$G$1,"X","")</f>
        <v>X</v>
      </c>
      <c r="B556" s="122" t="str">
        <f t="shared" si="14"/>
        <v>A20092000214000</v>
      </c>
      <c r="C556" s="142" t="s">
        <v>741</v>
      </c>
      <c r="D556" s="142">
        <v>201601178</v>
      </c>
      <c r="E556" s="142" t="s">
        <v>724</v>
      </c>
      <c r="F556" s="142" t="s">
        <v>792</v>
      </c>
      <c r="G556" s="142" t="s">
        <v>723</v>
      </c>
      <c r="H556" s="142" t="s">
        <v>745</v>
      </c>
      <c r="I556" s="143">
        <v>43132</v>
      </c>
      <c r="J556" s="142" t="s">
        <v>1029</v>
      </c>
      <c r="K556" s="142" t="s">
        <v>57</v>
      </c>
      <c r="L556" s="142" t="s">
        <v>58</v>
      </c>
      <c r="M556" s="142">
        <v>1</v>
      </c>
      <c r="N556" s="142">
        <v>2551.36</v>
      </c>
      <c r="O556" s="142">
        <v>2551.36</v>
      </c>
      <c r="P556" s="132">
        <v>2544.66</v>
      </c>
      <c r="Q556" s="122" t="e">
        <f>+VLOOKUP(CONCATENATE(B556,"00"),#REF!,3,FALSE)</f>
        <v>#REF!</v>
      </c>
      <c r="R556" s="122" t="str">
        <f>+IF(ISERROR(VLOOKUP(K556,'Ecarts de marge'!D:D,1,FALSE)),"PB CODE ARTICLE","")</f>
        <v>PB CODE ARTICLE</v>
      </c>
    </row>
    <row r="557" spans="1:18" x14ac:dyDescent="0.2">
      <c r="A557" s="131" t="str">
        <f>+IF(I557&lt;='Ecarts de marge'!$G$1,"X","")</f>
        <v>X</v>
      </c>
      <c r="B557" s="122" t="str">
        <f t="shared" si="14"/>
        <v>A</v>
      </c>
      <c r="C557" s="142" t="s">
        <v>741</v>
      </c>
      <c r="D557" s="142">
        <v>201601179</v>
      </c>
      <c r="E557" s="142" t="s">
        <v>731</v>
      </c>
      <c r="F557" s="142" t="s">
        <v>731</v>
      </c>
      <c r="G557" s="142" t="s">
        <v>731</v>
      </c>
      <c r="H557" s="142" t="s">
        <v>745</v>
      </c>
      <c r="I557" s="143">
        <v>43132</v>
      </c>
      <c r="J557" s="142" t="s">
        <v>897</v>
      </c>
      <c r="K557" s="142" t="s">
        <v>16</v>
      </c>
      <c r="L557" s="142" t="s">
        <v>1030</v>
      </c>
      <c r="M557" s="142">
        <v>1</v>
      </c>
      <c r="N557" s="142">
        <v>12.24</v>
      </c>
      <c r="O557" s="142">
        <v>12.24</v>
      </c>
      <c r="P557" s="132">
        <v>12.24</v>
      </c>
      <c r="Q557" s="122" t="e">
        <f>+VLOOKUP(CONCATENATE(B557,"00"),#REF!,3,FALSE)</f>
        <v>#REF!</v>
      </c>
      <c r="R557" s="122" t="str">
        <f>+IF(ISERROR(VLOOKUP(K557,'Ecarts de marge'!D:D,1,FALSE)),"PB CODE ARTICLE","")</f>
        <v/>
      </c>
    </row>
    <row r="558" spans="1:18" x14ac:dyDescent="0.2">
      <c r="A558" s="131" t="str">
        <f>+IF(I558&lt;='Ecarts de marge'!$G$1,"X","")</f>
        <v>X</v>
      </c>
      <c r="B558" s="122" t="str">
        <f t="shared" si="14"/>
        <v>A20082000125000</v>
      </c>
      <c r="C558" s="142" t="s">
        <v>741</v>
      </c>
      <c r="D558" s="142">
        <v>201601180</v>
      </c>
      <c r="E558" s="142" t="s">
        <v>749</v>
      </c>
      <c r="F558" s="142" t="s">
        <v>770</v>
      </c>
      <c r="G558" s="142" t="s">
        <v>723</v>
      </c>
      <c r="H558" s="142" t="s">
        <v>751</v>
      </c>
      <c r="I558" s="143">
        <v>43132</v>
      </c>
      <c r="J558" s="142" t="s">
        <v>801</v>
      </c>
      <c r="K558" s="142" t="s">
        <v>101</v>
      </c>
      <c r="L558" s="142" t="s">
        <v>802</v>
      </c>
      <c r="M558" s="142">
        <v>1</v>
      </c>
      <c r="N558" s="142">
        <v>11860.69</v>
      </c>
      <c r="O558" s="142">
        <v>11860.69</v>
      </c>
      <c r="P558" s="132">
        <v>11860.64</v>
      </c>
      <c r="Q558" s="122" t="e">
        <f>+VLOOKUP(CONCATENATE(B558,"00"),#REF!,3,FALSE)</f>
        <v>#REF!</v>
      </c>
      <c r="R558" s="122" t="str">
        <f>+IF(ISERROR(VLOOKUP(K558,'Ecarts de marge'!D:D,1,FALSE)),"PB CODE ARTICLE","")</f>
        <v/>
      </c>
    </row>
    <row r="559" spans="1:18" x14ac:dyDescent="0.2">
      <c r="A559" s="131" t="str">
        <f>+IF(I559&lt;='Ecarts de marge'!$G$1,"X","")</f>
        <v>X</v>
      </c>
      <c r="B559" s="122" t="str">
        <f t="shared" si="14"/>
        <v>A20082000125000</v>
      </c>
      <c r="C559" s="142" t="s">
        <v>741</v>
      </c>
      <c r="D559" s="142">
        <v>201601180</v>
      </c>
      <c r="E559" s="142" t="s">
        <v>749</v>
      </c>
      <c r="F559" s="142" t="s">
        <v>770</v>
      </c>
      <c r="G559" s="142" t="s">
        <v>723</v>
      </c>
      <c r="H559" s="142" t="s">
        <v>751</v>
      </c>
      <c r="I559" s="143">
        <v>43132</v>
      </c>
      <c r="J559" s="142" t="s">
        <v>801</v>
      </c>
      <c r="K559" s="142" t="s">
        <v>101</v>
      </c>
      <c r="L559" s="142" t="s">
        <v>802</v>
      </c>
      <c r="M559" s="142">
        <v>1</v>
      </c>
      <c r="N559" s="142">
        <v>11860.69</v>
      </c>
      <c r="O559" s="142">
        <v>11860.69</v>
      </c>
      <c r="P559" s="132">
        <v>11860.64</v>
      </c>
      <c r="Q559" s="122" t="e">
        <f>+VLOOKUP(CONCATENATE(B559,"00"),#REF!,3,FALSE)</f>
        <v>#REF!</v>
      </c>
      <c r="R559" s="122" t="str">
        <f>+IF(ISERROR(VLOOKUP(K559,'Ecarts de marge'!D:D,1,FALSE)),"PB CODE ARTICLE","")</f>
        <v/>
      </c>
    </row>
    <row r="560" spans="1:18" x14ac:dyDescent="0.2">
      <c r="A560" s="131" t="str">
        <f>+IF(I560&lt;='Ecarts de marge'!$G$1,"X","")</f>
        <v>X</v>
      </c>
      <c r="B560" s="122" t="str">
        <f t="shared" si="14"/>
        <v>A20082000125000</v>
      </c>
      <c r="C560" s="142" t="s">
        <v>741</v>
      </c>
      <c r="D560" s="142">
        <v>201601180</v>
      </c>
      <c r="E560" s="142" t="s">
        <v>749</v>
      </c>
      <c r="F560" s="142" t="s">
        <v>770</v>
      </c>
      <c r="G560" s="142" t="s">
        <v>723</v>
      </c>
      <c r="H560" s="142" t="s">
        <v>751</v>
      </c>
      <c r="I560" s="143">
        <v>43132</v>
      </c>
      <c r="J560" s="142" t="s">
        <v>801</v>
      </c>
      <c r="K560" s="142" t="s">
        <v>101</v>
      </c>
      <c r="L560" s="142" t="s">
        <v>802</v>
      </c>
      <c r="M560" s="142">
        <v>1</v>
      </c>
      <c r="N560" s="142">
        <v>11860.69</v>
      </c>
      <c r="O560" s="142">
        <v>11860.69</v>
      </c>
      <c r="P560" s="132">
        <v>11860.68</v>
      </c>
      <c r="Q560" s="122" t="e">
        <f>+VLOOKUP(CONCATENATE(B560,"00"),#REF!,3,FALSE)</f>
        <v>#REF!</v>
      </c>
      <c r="R560" s="122" t="str">
        <f>+IF(ISERROR(VLOOKUP(K560,'Ecarts de marge'!D:D,1,FALSE)),"PB CODE ARTICLE","")</f>
        <v/>
      </c>
    </row>
    <row r="561" spans="1:18" x14ac:dyDescent="0.2">
      <c r="A561" s="131" t="str">
        <f>+IF(I561&lt;='Ecarts de marge'!$G$1,"X","")</f>
        <v>X</v>
      </c>
      <c r="B561" s="122" t="str">
        <f t="shared" si="14"/>
        <v>A20092000273000</v>
      </c>
      <c r="C561" s="142" t="s">
        <v>741</v>
      </c>
      <c r="D561" s="142">
        <v>201601181</v>
      </c>
      <c r="E561" s="142" t="s">
        <v>724</v>
      </c>
      <c r="F561" s="142" t="s">
        <v>786</v>
      </c>
      <c r="G561" s="142" t="s">
        <v>723</v>
      </c>
      <c r="H561" s="142" t="s">
        <v>751</v>
      </c>
      <c r="I561" s="143">
        <v>43132</v>
      </c>
      <c r="J561" s="142" t="s">
        <v>787</v>
      </c>
      <c r="K561" s="142" t="s">
        <v>65</v>
      </c>
      <c r="L561" s="142" t="s">
        <v>66</v>
      </c>
      <c r="M561" s="142">
        <v>1</v>
      </c>
      <c r="N561" s="142">
        <v>2833.33</v>
      </c>
      <c r="O561" s="142">
        <v>2833.33</v>
      </c>
      <c r="P561" s="132">
        <v>2833.33</v>
      </c>
      <c r="Q561" s="122" t="e">
        <f>+VLOOKUP(CONCATENATE(B561,"00"),#REF!,3,FALSE)</f>
        <v>#REF!</v>
      </c>
      <c r="R561" s="122" t="str">
        <f>+IF(ISERROR(VLOOKUP(K561,'Ecarts de marge'!D:D,1,FALSE)),"PB CODE ARTICLE","")</f>
        <v/>
      </c>
    </row>
    <row r="562" spans="1:18" x14ac:dyDescent="0.2">
      <c r="A562" s="131" t="str">
        <f>+IF(I562&lt;='Ecarts de marge'!$G$1,"X","")</f>
        <v>X</v>
      </c>
      <c r="B562" s="122" t="str">
        <f t="shared" si="14"/>
        <v>A20092000214000</v>
      </c>
      <c r="C562" s="142" t="s">
        <v>741</v>
      </c>
      <c r="D562" s="142">
        <v>201601182</v>
      </c>
      <c r="E562" s="142" t="s">
        <v>724</v>
      </c>
      <c r="F562" s="142" t="s">
        <v>792</v>
      </c>
      <c r="G562" s="142" t="s">
        <v>723</v>
      </c>
      <c r="H562" s="142" t="s">
        <v>745</v>
      </c>
      <c r="I562" s="143">
        <v>43132</v>
      </c>
      <c r="J562" s="142" t="s">
        <v>1029</v>
      </c>
      <c r="K562" s="142" t="s">
        <v>57</v>
      </c>
      <c r="L562" s="142" t="s">
        <v>58</v>
      </c>
      <c r="M562" s="142">
        <v>1</v>
      </c>
      <c r="N562" s="142">
        <v>2551.36</v>
      </c>
      <c r="O562" s="142">
        <v>2551.36</v>
      </c>
      <c r="P562" s="132">
        <v>2551.36</v>
      </c>
      <c r="Q562" s="122" t="e">
        <f>+VLOOKUP(CONCATENATE(B562,"00"),#REF!,3,FALSE)</f>
        <v>#REF!</v>
      </c>
      <c r="R562" s="122" t="str">
        <f>+IF(ISERROR(VLOOKUP(K562,'Ecarts de marge'!D:D,1,FALSE)),"PB CODE ARTICLE","")</f>
        <v>PB CODE ARTICLE</v>
      </c>
    </row>
    <row r="563" spans="1:18" x14ac:dyDescent="0.2">
      <c r="A563" s="131" t="str">
        <f>+IF(I563&lt;='Ecarts de marge'!$G$1,"X","")</f>
        <v>X</v>
      </c>
      <c r="B563" s="122" t="str">
        <f t="shared" si="14"/>
        <v>A20082000125000</v>
      </c>
      <c r="C563" s="142" t="s">
        <v>741</v>
      </c>
      <c r="D563" s="142">
        <v>201601183</v>
      </c>
      <c r="E563" s="142" t="s">
        <v>749</v>
      </c>
      <c r="F563" s="142" t="s">
        <v>770</v>
      </c>
      <c r="G563" s="142" t="s">
        <v>723</v>
      </c>
      <c r="H563" s="142" t="s">
        <v>751</v>
      </c>
      <c r="I563" s="143">
        <v>43133</v>
      </c>
      <c r="J563" s="142" t="s">
        <v>847</v>
      </c>
      <c r="K563" s="142" t="s">
        <v>65</v>
      </c>
      <c r="L563" s="142" t="s">
        <v>66</v>
      </c>
      <c r="M563" s="142">
        <v>1</v>
      </c>
      <c r="N563" s="142">
        <v>1012.4</v>
      </c>
      <c r="O563" s="142">
        <v>1012.4</v>
      </c>
      <c r="P563" s="132">
        <v>5813.42</v>
      </c>
      <c r="Q563" s="122" t="e">
        <f>+VLOOKUP(CONCATENATE(B563,"00"),#REF!,3,FALSE)</f>
        <v>#REF!</v>
      </c>
      <c r="R563" s="122" t="str">
        <f>+IF(ISERROR(VLOOKUP(K563,'Ecarts de marge'!D:D,1,FALSE)),"PB CODE ARTICLE","")</f>
        <v/>
      </c>
    </row>
    <row r="564" spans="1:18" x14ac:dyDescent="0.2">
      <c r="A564" s="131" t="str">
        <f>+IF(I564&lt;='Ecarts de marge'!$G$1,"X","")</f>
        <v>X</v>
      </c>
      <c r="B564" s="122" t="str">
        <f t="shared" si="14"/>
        <v>A20082000239000</v>
      </c>
      <c r="C564" s="142" t="s">
        <v>741</v>
      </c>
      <c r="D564" s="142">
        <v>201601184</v>
      </c>
      <c r="E564" s="142" t="s">
        <v>749</v>
      </c>
      <c r="F564" s="142" t="s">
        <v>750</v>
      </c>
      <c r="G564" s="142" t="s">
        <v>723</v>
      </c>
      <c r="H564" s="142" t="s">
        <v>751</v>
      </c>
      <c r="I564" s="143">
        <v>43133</v>
      </c>
      <c r="J564" s="142" t="s">
        <v>847</v>
      </c>
      <c r="K564" s="142" t="s">
        <v>65</v>
      </c>
      <c r="L564" s="142" t="s">
        <v>66</v>
      </c>
      <c r="M564" s="142">
        <v>1</v>
      </c>
      <c r="N564" s="142">
        <v>1012.4</v>
      </c>
      <c r="O564" s="142">
        <v>1012.4</v>
      </c>
      <c r="P564" s="132">
        <v>1012.4</v>
      </c>
      <c r="Q564" s="122" t="e">
        <f>+VLOOKUP(CONCATENATE(B564,"00"),#REF!,3,FALSE)</f>
        <v>#REF!</v>
      </c>
      <c r="R564" s="122" t="str">
        <f>+IF(ISERROR(VLOOKUP(K564,'Ecarts de marge'!D:D,1,FALSE)),"PB CODE ARTICLE","")</f>
        <v/>
      </c>
    </row>
    <row r="565" spans="1:18" x14ac:dyDescent="0.2">
      <c r="A565" s="131" t="str">
        <f>+IF(I565&lt;='Ecarts de marge'!$G$1,"X","")</f>
        <v>X</v>
      </c>
      <c r="B565" s="122" t="str">
        <f t="shared" si="14"/>
        <v>A20082000125000</v>
      </c>
      <c r="C565" s="142" t="s">
        <v>741</v>
      </c>
      <c r="D565" s="142">
        <v>201601185</v>
      </c>
      <c r="E565" s="142" t="s">
        <v>749</v>
      </c>
      <c r="F565" s="142" t="s">
        <v>770</v>
      </c>
      <c r="G565" s="142" t="s">
        <v>723</v>
      </c>
      <c r="H565" s="142" t="s">
        <v>751</v>
      </c>
      <c r="I565" s="143">
        <v>43133</v>
      </c>
      <c r="J565" s="142" t="s">
        <v>847</v>
      </c>
      <c r="K565" s="142" t="s">
        <v>131</v>
      </c>
      <c r="L565" s="142" t="s">
        <v>810</v>
      </c>
      <c r="M565" s="142">
        <v>1</v>
      </c>
      <c r="N565" s="142">
        <v>1508.48</v>
      </c>
      <c r="O565" s="142">
        <v>1508.48</v>
      </c>
      <c r="P565" s="132">
        <v>1508.48</v>
      </c>
      <c r="Q565" s="122" t="e">
        <f>+VLOOKUP(CONCATENATE(B565,"00"),#REF!,3,FALSE)</f>
        <v>#REF!</v>
      </c>
      <c r="R565" s="122" t="str">
        <f>+IF(ISERROR(VLOOKUP(K565,'Ecarts de marge'!D:D,1,FALSE)),"PB CODE ARTICLE","")</f>
        <v/>
      </c>
    </row>
    <row r="566" spans="1:18" x14ac:dyDescent="0.2">
      <c r="A566" s="131" t="str">
        <f>+IF(I566&lt;='Ecarts de marge'!$G$1,"X","")</f>
        <v>X</v>
      </c>
      <c r="B566" s="122" t="str">
        <f t="shared" si="14"/>
        <v>A20092000310000</v>
      </c>
      <c r="C566" s="142" t="s">
        <v>741</v>
      </c>
      <c r="D566" s="142">
        <v>201601186</v>
      </c>
      <c r="E566" s="142" t="s">
        <v>724</v>
      </c>
      <c r="F566" s="142" t="s">
        <v>793</v>
      </c>
      <c r="G566" s="142" t="s">
        <v>723</v>
      </c>
      <c r="H566" s="142" t="s">
        <v>745</v>
      </c>
      <c r="I566" s="143">
        <v>43133</v>
      </c>
      <c r="J566" s="142" t="s">
        <v>1032</v>
      </c>
      <c r="K566" s="142" t="s">
        <v>57</v>
      </c>
      <c r="L566" s="142" t="s">
        <v>58</v>
      </c>
      <c r="M566" s="142">
        <v>1</v>
      </c>
      <c r="N566" s="142">
        <v>561.08000000000004</v>
      </c>
      <c r="O566" s="142">
        <v>561.08000000000004</v>
      </c>
      <c r="P566" s="132">
        <v>7997.64</v>
      </c>
      <c r="Q566" s="122" t="e">
        <f>+VLOOKUP(CONCATENATE(B566,"00"),#REF!,3,FALSE)</f>
        <v>#REF!</v>
      </c>
      <c r="R566" s="122" t="str">
        <f>+IF(ISERROR(VLOOKUP(K566,'Ecarts de marge'!D:D,1,FALSE)),"PB CODE ARTICLE","")</f>
        <v>PB CODE ARTICLE</v>
      </c>
    </row>
    <row r="567" spans="1:18" x14ac:dyDescent="0.2">
      <c r="A567" s="131" t="str">
        <f>+IF(I567&lt;='Ecarts de marge'!$G$1,"X","")</f>
        <v>X</v>
      </c>
      <c r="B567" s="122" t="str">
        <f t="shared" si="14"/>
        <v>A20030042005000</v>
      </c>
      <c r="C567" s="142" t="s">
        <v>741</v>
      </c>
      <c r="D567" s="142">
        <v>201601187</v>
      </c>
      <c r="E567" s="142" t="s">
        <v>762</v>
      </c>
      <c r="F567" s="142" t="s">
        <v>772</v>
      </c>
      <c r="G567" s="142" t="s">
        <v>723</v>
      </c>
      <c r="H567" s="142" t="s">
        <v>745</v>
      </c>
      <c r="I567" s="143">
        <v>43133</v>
      </c>
      <c r="J567" s="142" t="s">
        <v>773</v>
      </c>
      <c r="K567" s="142" t="s">
        <v>57</v>
      </c>
      <c r="L567" s="142" t="s">
        <v>58</v>
      </c>
      <c r="M567" s="142">
        <v>1</v>
      </c>
      <c r="N567" s="142">
        <v>561.08000000000004</v>
      </c>
      <c r="O567" s="142">
        <v>561.08000000000004</v>
      </c>
      <c r="P567" s="132">
        <v>561.08000000000004</v>
      </c>
      <c r="Q567" s="122" t="e">
        <f>+VLOOKUP(CONCATENATE(B567,"00"),#REF!,3,FALSE)</f>
        <v>#REF!</v>
      </c>
      <c r="R567" s="122" t="str">
        <f>+IF(ISERROR(VLOOKUP(K567,'Ecarts de marge'!D:D,1,FALSE)),"PB CODE ARTICLE","")</f>
        <v>PB CODE ARTICLE</v>
      </c>
    </row>
    <row r="568" spans="1:18" x14ac:dyDescent="0.2">
      <c r="A568" s="131" t="str">
        <f>+IF(I568&lt;='Ecarts de marge'!$G$1,"X","")</f>
        <v>X</v>
      </c>
      <c r="B568" s="122" t="str">
        <f t="shared" si="14"/>
        <v>A20092000273000</v>
      </c>
      <c r="C568" s="142" t="s">
        <v>741</v>
      </c>
      <c r="D568" s="142">
        <v>201601188</v>
      </c>
      <c r="E568" s="142" t="s">
        <v>724</v>
      </c>
      <c r="F568" s="142" t="s">
        <v>786</v>
      </c>
      <c r="G568" s="142" t="s">
        <v>723</v>
      </c>
      <c r="H568" s="142" t="s">
        <v>751</v>
      </c>
      <c r="I568" s="143">
        <v>43133</v>
      </c>
      <c r="J568" s="142" t="s">
        <v>429</v>
      </c>
      <c r="K568" s="142" t="s">
        <v>86</v>
      </c>
      <c r="L568" s="142" t="s">
        <v>87</v>
      </c>
      <c r="M568" s="142">
        <v>1</v>
      </c>
      <c r="N568" s="142">
        <v>155</v>
      </c>
      <c r="O568" s="142">
        <v>155</v>
      </c>
      <c r="P568" s="132">
        <v>471.01</v>
      </c>
      <c r="Q568" s="122" t="e">
        <f>+VLOOKUP(CONCATENATE(B568,"00"),#REF!,3,FALSE)</f>
        <v>#REF!</v>
      </c>
      <c r="R568" s="122" t="str">
        <f>+IF(ISERROR(VLOOKUP(K568,'Ecarts de marge'!D:D,1,FALSE)),"PB CODE ARTICLE","")</f>
        <v/>
      </c>
    </row>
    <row r="569" spans="1:18" x14ac:dyDescent="0.2">
      <c r="A569" s="131" t="str">
        <f>+IF(I569&lt;='Ecarts de marge'!$G$1,"X","")</f>
        <v>X</v>
      </c>
      <c r="B569" s="122" t="str">
        <f t="shared" si="14"/>
        <v>A20092000273000</v>
      </c>
      <c r="C569" s="142" t="s">
        <v>741</v>
      </c>
      <c r="D569" s="142">
        <v>201601188</v>
      </c>
      <c r="E569" s="142" t="s">
        <v>724</v>
      </c>
      <c r="F569" s="142" t="s">
        <v>786</v>
      </c>
      <c r="G569" s="142" t="s">
        <v>723</v>
      </c>
      <c r="H569" s="142" t="s">
        <v>751</v>
      </c>
      <c r="I569" s="143">
        <v>43133</v>
      </c>
      <c r="J569" s="142" t="s">
        <v>429</v>
      </c>
      <c r="K569" s="142" t="s">
        <v>86</v>
      </c>
      <c r="L569" s="142" t="s">
        <v>87</v>
      </c>
      <c r="M569" s="142">
        <v>1</v>
      </c>
      <c r="N569" s="142">
        <v>155</v>
      </c>
      <c r="O569" s="142">
        <v>155</v>
      </c>
      <c r="P569" s="132">
        <v>155</v>
      </c>
      <c r="Q569" s="122" t="e">
        <f>+VLOOKUP(CONCATENATE(B569,"00"),#REF!,3,FALSE)</f>
        <v>#REF!</v>
      </c>
      <c r="R569" s="122" t="str">
        <f>+IF(ISERROR(VLOOKUP(K569,'Ecarts de marge'!D:D,1,FALSE)),"PB CODE ARTICLE","")</f>
        <v/>
      </c>
    </row>
    <row r="570" spans="1:18" x14ac:dyDescent="0.2">
      <c r="A570" s="131" t="str">
        <f>+IF(I570&lt;='Ecarts de marge'!$G$1,"X","")</f>
        <v>X</v>
      </c>
      <c r="B570" s="122" t="str">
        <f t="shared" si="14"/>
        <v>A20082000239000</v>
      </c>
      <c r="C570" s="142" t="s">
        <v>741</v>
      </c>
      <c r="D570" s="142">
        <v>201601189</v>
      </c>
      <c r="E570" s="142" t="s">
        <v>749</v>
      </c>
      <c r="F570" s="142" t="s">
        <v>750</v>
      </c>
      <c r="G570" s="142" t="s">
        <v>723</v>
      </c>
      <c r="H570" s="142" t="s">
        <v>751</v>
      </c>
      <c r="I570" s="143">
        <v>43133</v>
      </c>
      <c r="J570" s="142" t="s">
        <v>873</v>
      </c>
      <c r="K570" s="142" t="s">
        <v>107</v>
      </c>
      <c r="L570" s="142" t="s">
        <v>108</v>
      </c>
      <c r="M570" s="142">
        <v>1</v>
      </c>
      <c r="N570" s="142">
        <v>1110</v>
      </c>
      <c r="O570" s="142">
        <v>1110</v>
      </c>
      <c r="P570" s="132">
        <v>1110</v>
      </c>
      <c r="Q570" s="122" t="e">
        <f>+VLOOKUP(CONCATENATE(B570,"00"),#REF!,3,FALSE)</f>
        <v>#REF!</v>
      </c>
      <c r="R570" s="122" t="str">
        <f>+IF(ISERROR(VLOOKUP(K570,'Ecarts de marge'!D:D,1,FALSE)),"PB CODE ARTICLE","")</f>
        <v/>
      </c>
    </row>
    <row r="571" spans="1:18" x14ac:dyDescent="0.2">
      <c r="A571" s="131" t="str">
        <f>+IF(I571&lt;='Ecarts de marge'!$G$1,"X","")</f>
        <v>X</v>
      </c>
      <c r="B571" s="122" t="str">
        <f t="shared" si="14"/>
        <v>A20122000309000</v>
      </c>
      <c r="C571" s="142" t="s">
        <v>741</v>
      </c>
      <c r="D571" s="142">
        <v>201601190</v>
      </c>
      <c r="E571" s="142" t="s">
        <v>734</v>
      </c>
      <c r="F571" s="142" t="s">
        <v>758</v>
      </c>
      <c r="G571" s="142" t="s">
        <v>723</v>
      </c>
      <c r="H571" s="142" t="s">
        <v>751</v>
      </c>
      <c r="I571" s="143">
        <v>43133</v>
      </c>
      <c r="J571" s="142" t="s">
        <v>759</v>
      </c>
      <c r="K571" s="142" t="s">
        <v>80</v>
      </c>
      <c r="L571" s="142" t="s">
        <v>81</v>
      </c>
      <c r="M571" s="142">
        <v>1</v>
      </c>
      <c r="N571" s="142">
        <v>3700</v>
      </c>
      <c r="O571" s="142">
        <v>3700</v>
      </c>
      <c r="P571" s="132">
        <v>3700</v>
      </c>
      <c r="Q571" s="122" t="e">
        <f>+VLOOKUP(CONCATENATE(B571,"00"),#REF!,3,FALSE)</f>
        <v>#REF!</v>
      </c>
      <c r="R571" s="122" t="str">
        <f>+IF(ISERROR(VLOOKUP(K571,'Ecarts de marge'!D:D,1,FALSE)),"PB CODE ARTICLE","")</f>
        <v/>
      </c>
    </row>
    <row r="572" spans="1:18" x14ac:dyDescent="0.2">
      <c r="A572" s="131" t="str">
        <f>+IF(I572&lt;='Ecarts de marge'!$G$1,"X","")</f>
        <v>X</v>
      </c>
      <c r="B572" s="122" t="str">
        <f t="shared" si="14"/>
        <v>A20112000289000</v>
      </c>
      <c r="C572" s="142" t="s">
        <v>721</v>
      </c>
      <c r="D572" s="142">
        <v>201800002</v>
      </c>
      <c r="E572" s="142" t="s">
        <v>726</v>
      </c>
      <c r="F572" s="142" t="s">
        <v>1049</v>
      </c>
      <c r="G572" s="142" t="s">
        <v>723</v>
      </c>
      <c r="H572" s="142" t="s">
        <v>751</v>
      </c>
      <c r="I572" s="143">
        <v>43160</v>
      </c>
      <c r="J572" s="142" t="s">
        <v>819</v>
      </c>
      <c r="K572" s="142" t="s">
        <v>137</v>
      </c>
      <c r="L572" s="142" t="s">
        <v>138</v>
      </c>
      <c r="M572" s="142">
        <v>12</v>
      </c>
      <c r="N572" s="142">
        <v>48</v>
      </c>
      <c r="O572" s="142">
        <v>576</v>
      </c>
      <c r="P572" s="142">
        <v>540</v>
      </c>
      <c r="Q572" s="122" t="e">
        <f>+VLOOKUP(CONCATENATE(B572,"00"),#REF!,3,FALSE)</f>
        <v>#REF!</v>
      </c>
      <c r="R572" s="122" t="str">
        <f>+IF(ISERROR(VLOOKUP(K572,'Ecarts de marge'!D:D,1,FALSE)),"PB CODE ARTICLE","")</f>
        <v/>
      </c>
    </row>
    <row r="573" spans="1:18" x14ac:dyDescent="0.2">
      <c r="A573" s="131" t="str">
        <f>+IF(I573&lt;='Ecarts de marge'!$G$1,"X","")</f>
        <v>X</v>
      </c>
      <c r="B573" s="122" t="str">
        <f t="shared" si="14"/>
        <v>A20112000289000</v>
      </c>
      <c r="C573" s="142" t="s">
        <v>721</v>
      </c>
      <c r="D573" s="142">
        <v>201800002</v>
      </c>
      <c r="E573" s="142" t="s">
        <v>726</v>
      </c>
      <c r="F573" s="142" t="s">
        <v>1049</v>
      </c>
      <c r="G573" s="142" t="s">
        <v>723</v>
      </c>
      <c r="H573" s="142" t="s">
        <v>751</v>
      </c>
      <c r="I573" s="143">
        <v>43160</v>
      </c>
      <c r="J573" s="142" t="s">
        <v>819</v>
      </c>
      <c r="K573" s="142" t="s">
        <v>137</v>
      </c>
      <c r="L573" s="142" t="s">
        <v>1050</v>
      </c>
      <c r="M573" s="142">
        <v>1</v>
      </c>
      <c r="N573" s="142">
        <v>48</v>
      </c>
      <c r="O573" s="142">
        <v>48</v>
      </c>
      <c r="P573" s="142">
        <v>250</v>
      </c>
      <c r="Q573" s="122" t="e">
        <f>+VLOOKUP(CONCATENATE(B573,"00"),#REF!,3,FALSE)</f>
        <v>#REF!</v>
      </c>
      <c r="R573" s="122" t="str">
        <f>+IF(ISERROR(VLOOKUP(K573,'Ecarts de marge'!D:D,1,FALSE)),"PB CODE ARTICLE","")</f>
        <v/>
      </c>
    </row>
    <row r="574" spans="1:18" x14ac:dyDescent="0.2">
      <c r="A574" s="131" t="str">
        <f>+IF(I574&lt;='Ecarts de marge'!$G$1,"X","")</f>
        <v>X</v>
      </c>
      <c r="B574" s="122" t="str">
        <f t="shared" si="14"/>
        <v>A20082000116000</v>
      </c>
      <c r="C574" s="142" t="s">
        <v>730</v>
      </c>
      <c r="D574" s="142">
        <v>201800191</v>
      </c>
      <c r="E574" s="142" t="s">
        <v>749</v>
      </c>
      <c r="F574" s="142" t="s">
        <v>871</v>
      </c>
      <c r="G574" s="142" t="s">
        <v>723</v>
      </c>
      <c r="H574" s="142" t="s">
        <v>745</v>
      </c>
      <c r="I574" s="143">
        <v>43145</v>
      </c>
      <c r="J574" s="142" t="s">
        <v>1051</v>
      </c>
      <c r="K574" s="142" t="s">
        <v>57</v>
      </c>
      <c r="L574" s="142" t="s">
        <v>58</v>
      </c>
      <c r="M574" s="142">
        <v>1</v>
      </c>
      <c r="N574" s="142">
        <v>5719.07</v>
      </c>
      <c r="O574" s="142">
        <v>5719.07</v>
      </c>
      <c r="P574" s="142">
        <v>5719.07</v>
      </c>
      <c r="Q574" s="122" t="e">
        <f>+VLOOKUP(CONCATENATE(B574,"00"),#REF!,3,FALSE)</f>
        <v>#REF!</v>
      </c>
      <c r="R574" s="122" t="str">
        <f>+IF(ISERROR(VLOOKUP(K574,'Ecarts de marge'!D:D,1,FALSE)),"PB CODE ARTICLE","")</f>
        <v>PB CODE ARTICLE</v>
      </c>
    </row>
    <row r="575" spans="1:18" x14ac:dyDescent="0.2">
      <c r="A575" s="131" t="str">
        <f>+IF(I575&lt;='Ecarts de marge'!$G$1,"X","")</f>
        <v>X</v>
      </c>
      <c r="B575" s="122" t="str">
        <f t="shared" si="14"/>
        <v>A20082000239000</v>
      </c>
      <c r="C575" s="142" t="s">
        <v>730</v>
      </c>
      <c r="D575" s="142">
        <v>201800192</v>
      </c>
      <c r="E575" s="142" t="s">
        <v>749</v>
      </c>
      <c r="F575" s="142" t="s">
        <v>750</v>
      </c>
      <c r="G575" s="142" t="s">
        <v>723</v>
      </c>
      <c r="H575" s="142" t="s">
        <v>745</v>
      </c>
      <c r="I575" s="143">
        <v>43145</v>
      </c>
      <c r="J575" s="142" t="s">
        <v>809</v>
      </c>
      <c r="K575" s="142" t="s">
        <v>36</v>
      </c>
      <c r="L575" s="142" t="s">
        <v>37</v>
      </c>
      <c r="M575" s="142">
        <v>1</v>
      </c>
      <c r="N575" s="142">
        <v>118.37</v>
      </c>
      <c r="O575" s="142">
        <v>118.37</v>
      </c>
      <c r="P575" s="142">
        <v>118.37</v>
      </c>
      <c r="Q575" s="122" t="e">
        <f>+VLOOKUP(CONCATENATE(B575,"00"),#REF!,3,FALSE)</f>
        <v>#REF!</v>
      </c>
      <c r="R575" s="122" t="str">
        <f>+IF(ISERROR(VLOOKUP(K575,'Ecarts de marge'!D:D,1,FALSE)),"PB CODE ARTICLE","")</f>
        <v/>
      </c>
    </row>
    <row r="576" spans="1:18" x14ac:dyDescent="0.2">
      <c r="A576" s="131" t="str">
        <f>+IF(I576&lt;='Ecarts de marge'!$G$1,"X","")</f>
        <v>X</v>
      </c>
      <c r="B576" s="122" t="str">
        <f t="shared" si="14"/>
        <v>A20082000239000</v>
      </c>
      <c r="C576" s="142" t="s">
        <v>730</v>
      </c>
      <c r="D576" s="142">
        <v>201800193</v>
      </c>
      <c r="E576" s="142" t="s">
        <v>749</v>
      </c>
      <c r="F576" s="142" t="s">
        <v>750</v>
      </c>
      <c r="G576" s="142" t="s">
        <v>723</v>
      </c>
      <c r="H576" s="142" t="s">
        <v>751</v>
      </c>
      <c r="I576" s="143">
        <v>43145</v>
      </c>
      <c r="J576" s="142" t="s">
        <v>897</v>
      </c>
      <c r="K576" s="142" t="s">
        <v>735</v>
      </c>
      <c r="L576" s="142" t="s">
        <v>771</v>
      </c>
      <c r="M576" s="142">
        <v>1</v>
      </c>
      <c r="N576" s="142">
        <v>348.15</v>
      </c>
      <c r="O576" s="142">
        <v>348.15</v>
      </c>
      <c r="P576" s="142">
        <v>348.15</v>
      </c>
      <c r="Q576" s="122" t="e">
        <f>+VLOOKUP(CONCATENATE(B576,"00"),#REF!,3,FALSE)</f>
        <v>#REF!</v>
      </c>
      <c r="R576" s="122" t="str">
        <f>+IF(ISERROR(VLOOKUP(K576,'Ecarts de marge'!D:D,1,FALSE)),"PB CODE ARTICLE","")</f>
        <v>PB CODE ARTICLE</v>
      </c>
    </row>
    <row r="577" spans="1:18" x14ac:dyDescent="0.2">
      <c r="A577" s="131" t="str">
        <f>+IF(I577&lt;='Ecarts de marge'!$G$1,"X","")</f>
        <v>X</v>
      </c>
      <c r="B577" s="122" t="str">
        <f t="shared" si="14"/>
        <v>A20082000125000</v>
      </c>
      <c r="C577" s="142" t="s">
        <v>730</v>
      </c>
      <c r="D577" s="142">
        <v>201800194</v>
      </c>
      <c r="E577" s="142" t="s">
        <v>749</v>
      </c>
      <c r="F577" s="142" t="s">
        <v>770</v>
      </c>
      <c r="G577" s="142" t="s">
        <v>723</v>
      </c>
      <c r="H577" s="142" t="s">
        <v>751</v>
      </c>
      <c r="I577" s="143">
        <v>43145</v>
      </c>
      <c r="J577" s="142" t="s">
        <v>897</v>
      </c>
      <c r="K577" s="142" t="s">
        <v>16</v>
      </c>
      <c r="L577" s="142" t="s">
        <v>771</v>
      </c>
      <c r="M577" s="142">
        <v>1</v>
      </c>
      <c r="N577" s="142">
        <v>348.15</v>
      </c>
      <c r="O577" s="142">
        <v>348.15</v>
      </c>
      <c r="P577" s="142">
        <v>348.15</v>
      </c>
      <c r="Q577" s="122" t="e">
        <f>+VLOOKUP(CONCATENATE(B577,"00"),#REF!,3,FALSE)</f>
        <v>#REF!</v>
      </c>
      <c r="R577" s="122" t="str">
        <f>+IF(ISERROR(VLOOKUP(K577,'Ecarts de marge'!D:D,1,FALSE)),"PB CODE ARTICLE","")</f>
        <v/>
      </c>
    </row>
    <row r="578" spans="1:18" x14ac:dyDescent="0.2">
      <c r="A578" s="131" t="str">
        <f>+IF(I578&lt;='Ecarts de marge'!$G$1,"X","")</f>
        <v>X</v>
      </c>
      <c r="B578" s="122" t="str">
        <f t="shared" si="14"/>
        <v>A</v>
      </c>
      <c r="C578" s="142" t="s">
        <v>730</v>
      </c>
      <c r="D578" s="142">
        <v>201800195</v>
      </c>
      <c r="E578" s="142" t="s">
        <v>731</v>
      </c>
      <c r="F578" s="142" t="s">
        <v>731</v>
      </c>
      <c r="G578" s="142" t="s">
        <v>731</v>
      </c>
      <c r="H578" s="142" t="s">
        <v>745</v>
      </c>
      <c r="I578" s="143">
        <v>43145</v>
      </c>
      <c r="J578" s="142" t="s">
        <v>897</v>
      </c>
      <c r="K578" s="142" t="s">
        <v>16</v>
      </c>
      <c r="L578" s="142" t="s">
        <v>771</v>
      </c>
      <c r="M578" s="142">
        <v>1</v>
      </c>
      <c r="N578" s="142">
        <v>661.1</v>
      </c>
      <c r="O578" s="142">
        <v>661.1</v>
      </c>
      <c r="P578" s="142">
        <v>661.1</v>
      </c>
      <c r="Q578" s="122" t="e">
        <f>+VLOOKUP(CONCATENATE(B578,"00"),#REF!,3,FALSE)</f>
        <v>#REF!</v>
      </c>
      <c r="R578" s="122" t="str">
        <f>+IF(ISERROR(VLOOKUP(K578,'Ecarts de marge'!D:D,1,FALSE)),"PB CODE ARTICLE","")</f>
        <v/>
      </c>
    </row>
    <row r="579" spans="1:18" x14ac:dyDescent="0.2">
      <c r="A579" s="131" t="str">
        <f>+IF(I579&lt;='Ecarts de marge'!$G$1,"X","")</f>
        <v>X</v>
      </c>
      <c r="B579" s="122" t="str">
        <f t="shared" si="14"/>
        <v>A</v>
      </c>
      <c r="C579" s="142" t="s">
        <v>730</v>
      </c>
      <c r="D579" s="142">
        <v>201800196</v>
      </c>
      <c r="E579" s="142" t="s">
        <v>731</v>
      </c>
      <c r="F579" s="142" t="s">
        <v>731</v>
      </c>
      <c r="G579" s="142" t="s">
        <v>731</v>
      </c>
      <c r="H579" s="142" t="s">
        <v>745</v>
      </c>
      <c r="I579" s="143">
        <v>43145</v>
      </c>
      <c r="J579" s="142" t="s">
        <v>897</v>
      </c>
      <c r="K579" s="142" t="s">
        <v>735</v>
      </c>
      <c r="L579" s="142" t="s">
        <v>771</v>
      </c>
      <c r="M579" s="142">
        <v>1</v>
      </c>
      <c r="N579" s="142">
        <v>661.1</v>
      </c>
      <c r="O579" s="142">
        <v>661.1</v>
      </c>
      <c r="P579" s="142">
        <v>661.1</v>
      </c>
      <c r="Q579" s="122" t="e">
        <f>+VLOOKUP(CONCATENATE(B579,"00"),#REF!,3,FALSE)</f>
        <v>#REF!</v>
      </c>
      <c r="R579" s="122" t="str">
        <f>+IF(ISERROR(VLOOKUP(K579,'Ecarts de marge'!D:D,1,FALSE)),"PB CODE ARTICLE","")</f>
        <v>PB CODE ARTICLE</v>
      </c>
    </row>
    <row r="580" spans="1:18" x14ac:dyDescent="0.2">
      <c r="A580" s="131" t="str">
        <f>+IF(I580&lt;='Ecarts de marge'!$G$1,"X","")</f>
        <v>X</v>
      </c>
      <c r="B580" s="122" t="str">
        <f t="shared" si="14"/>
        <v>A</v>
      </c>
      <c r="C580" s="142" t="s">
        <v>730</v>
      </c>
      <c r="D580" s="142">
        <v>201800197</v>
      </c>
      <c r="E580" s="142" t="s">
        <v>731</v>
      </c>
      <c r="F580" s="142" t="s">
        <v>731</v>
      </c>
      <c r="G580" s="142" t="s">
        <v>731</v>
      </c>
      <c r="H580" s="142" t="s">
        <v>745</v>
      </c>
      <c r="I580" s="143">
        <v>43145</v>
      </c>
      <c r="J580" s="142" t="s">
        <v>897</v>
      </c>
      <c r="K580" s="142" t="s">
        <v>735</v>
      </c>
      <c r="L580" s="142" t="s">
        <v>771</v>
      </c>
      <c r="M580" s="142">
        <v>1</v>
      </c>
      <c r="N580" s="142">
        <v>661.1</v>
      </c>
      <c r="O580" s="142">
        <v>661.1</v>
      </c>
      <c r="P580" s="142">
        <v>661.1</v>
      </c>
      <c r="Q580" s="122" t="e">
        <f>+VLOOKUP(CONCATENATE(B580,"00"),#REF!,3,FALSE)</f>
        <v>#REF!</v>
      </c>
      <c r="R580" s="122" t="str">
        <f>+IF(ISERROR(VLOOKUP(K580,'Ecarts de marge'!D:D,1,FALSE)),"PB CODE ARTICLE","")</f>
        <v>PB CODE ARTICLE</v>
      </c>
    </row>
    <row r="581" spans="1:18" x14ac:dyDescent="0.2">
      <c r="A581" s="131" t="str">
        <f>+IF(I581&lt;='Ecarts de marge'!$G$1,"X","")</f>
        <v>X</v>
      </c>
      <c r="B581" s="122" t="str">
        <f t="shared" si="14"/>
        <v>A20082000125000</v>
      </c>
      <c r="C581" s="142" t="s">
        <v>730</v>
      </c>
      <c r="D581" s="142">
        <v>201800198</v>
      </c>
      <c r="E581" s="142" t="s">
        <v>749</v>
      </c>
      <c r="F581" s="142" t="s">
        <v>770</v>
      </c>
      <c r="G581" s="142" t="s">
        <v>723</v>
      </c>
      <c r="H581" s="142" t="s">
        <v>751</v>
      </c>
      <c r="I581" s="143">
        <v>43145</v>
      </c>
      <c r="J581" s="142" t="s">
        <v>897</v>
      </c>
      <c r="K581" s="142" t="s">
        <v>16</v>
      </c>
      <c r="L581" s="142" t="s">
        <v>771</v>
      </c>
      <c r="M581" s="142">
        <v>1</v>
      </c>
      <c r="N581" s="142">
        <v>661.1</v>
      </c>
      <c r="O581" s="142">
        <v>661.1</v>
      </c>
      <c r="P581" s="142">
        <v>661.1</v>
      </c>
      <c r="Q581" s="122" t="e">
        <f>+VLOOKUP(CONCATENATE(B581,"00"),#REF!,3,FALSE)</f>
        <v>#REF!</v>
      </c>
      <c r="R581" s="122" t="str">
        <f>+IF(ISERROR(VLOOKUP(K581,'Ecarts de marge'!D:D,1,FALSE)),"PB CODE ARTICLE","")</f>
        <v/>
      </c>
    </row>
    <row r="582" spans="1:18" x14ac:dyDescent="0.2">
      <c r="A582" s="131" t="str">
        <f>+IF(I582&lt;='Ecarts de marge'!$G$1,"X","")</f>
        <v>X</v>
      </c>
      <c r="B582" s="122" t="str">
        <f t="shared" si="14"/>
        <v>A20082000125000</v>
      </c>
      <c r="C582" s="142" t="s">
        <v>730</v>
      </c>
      <c r="D582" s="142">
        <v>201800199</v>
      </c>
      <c r="E582" s="142" t="s">
        <v>749</v>
      </c>
      <c r="F582" s="142" t="s">
        <v>770</v>
      </c>
      <c r="G582" s="142" t="s">
        <v>723</v>
      </c>
      <c r="H582" s="142" t="s">
        <v>745</v>
      </c>
      <c r="I582" s="143">
        <v>43145</v>
      </c>
      <c r="J582" s="142" t="s">
        <v>897</v>
      </c>
      <c r="K582" s="142" t="s">
        <v>735</v>
      </c>
      <c r="L582" s="142" t="s">
        <v>771</v>
      </c>
      <c r="M582" s="142">
        <v>1</v>
      </c>
      <c r="N582" s="142">
        <v>345.9</v>
      </c>
      <c r="O582" s="142">
        <v>345.9</v>
      </c>
      <c r="P582" s="142">
        <v>345.9</v>
      </c>
      <c r="Q582" s="122" t="e">
        <f>+VLOOKUP(CONCATENATE(B582,"00"),#REF!,3,FALSE)</f>
        <v>#REF!</v>
      </c>
      <c r="R582" s="122" t="str">
        <f>+IF(ISERROR(VLOOKUP(K582,'Ecarts de marge'!D:D,1,FALSE)),"PB CODE ARTICLE","")</f>
        <v>PB CODE ARTICLE</v>
      </c>
    </row>
    <row r="583" spans="1:18" x14ac:dyDescent="0.2">
      <c r="A583" s="131" t="str">
        <f>+IF(I583&lt;='Ecarts de marge'!$G$1,"X","")</f>
        <v>X</v>
      </c>
      <c r="B583" s="122" t="str">
        <f t="shared" si="14"/>
        <v>A20082000239000</v>
      </c>
      <c r="C583" s="142" t="s">
        <v>730</v>
      </c>
      <c r="D583" s="142">
        <v>201800200</v>
      </c>
      <c r="E583" s="142" t="s">
        <v>749</v>
      </c>
      <c r="F583" s="142" t="s">
        <v>750</v>
      </c>
      <c r="G583" s="142" t="s">
        <v>723</v>
      </c>
      <c r="H583" s="142" t="s">
        <v>751</v>
      </c>
      <c r="I583" s="143">
        <v>43151</v>
      </c>
      <c r="J583" s="142" t="s">
        <v>752</v>
      </c>
      <c r="K583" s="142" t="s">
        <v>95</v>
      </c>
      <c r="L583" s="142" t="s">
        <v>1052</v>
      </c>
      <c r="M583" s="142">
        <v>3</v>
      </c>
      <c r="N583" s="142">
        <v>7.59</v>
      </c>
      <c r="O583" s="142">
        <v>22.77</v>
      </c>
      <c r="P583" s="142">
        <v>22.77</v>
      </c>
      <c r="Q583" s="122" t="e">
        <f>+VLOOKUP(CONCATENATE(B583,"00"),#REF!,3,FALSE)</f>
        <v>#REF!</v>
      </c>
      <c r="R583" s="122" t="str">
        <f>+IF(ISERROR(VLOOKUP(K583,'Ecarts de marge'!D:D,1,FALSE)),"PB CODE ARTICLE","")</f>
        <v/>
      </c>
    </row>
    <row r="584" spans="1:18" x14ac:dyDescent="0.2">
      <c r="A584" s="131" t="str">
        <f>+IF(I584&lt;='Ecarts de marge'!$G$1,"X","")</f>
        <v>X</v>
      </c>
      <c r="B584" s="122" t="str">
        <f t="shared" si="14"/>
        <v>A20082000239000</v>
      </c>
      <c r="C584" s="142" t="s">
        <v>730</v>
      </c>
      <c r="D584" s="142">
        <v>201800200</v>
      </c>
      <c r="E584" s="142" t="s">
        <v>749</v>
      </c>
      <c r="F584" s="142" t="s">
        <v>750</v>
      </c>
      <c r="G584" s="142" t="s">
        <v>723</v>
      </c>
      <c r="H584" s="142" t="s">
        <v>751</v>
      </c>
      <c r="I584" s="143">
        <v>43151</v>
      </c>
      <c r="J584" s="142" t="s">
        <v>752</v>
      </c>
      <c r="K584" s="142" t="s">
        <v>95</v>
      </c>
      <c r="L584" s="142" t="s">
        <v>1053</v>
      </c>
      <c r="M584" s="142">
        <v>1</v>
      </c>
      <c r="N584" s="142">
        <v>18.02</v>
      </c>
      <c r="O584" s="142">
        <v>18.02</v>
      </c>
      <c r="P584" s="142">
        <v>18.02</v>
      </c>
      <c r="Q584" s="122" t="e">
        <f>+VLOOKUP(CONCATENATE(B584,"00"),#REF!,3,FALSE)</f>
        <v>#REF!</v>
      </c>
      <c r="R584" s="122" t="str">
        <f>+IF(ISERROR(VLOOKUP(K584,'Ecarts de marge'!D:D,1,FALSE)),"PB CODE ARTICLE","")</f>
        <v/>
      </c>
    </row>
    <row r="585" spans="1:18" x14ac:dyDescent="0.2">
      <c r="A585" s="131" t="str">
        <f>+IF(I585&lt;='Ecarts de marge'!$G$1,"X","")</f>
        <v>X</v>
      </c>
      <c r="B585" s="122" t="str">
        <f t="shared" si="14"/>
        <v>A20082000239000</v>
      </c>
      <c r="C585" s="142" t="s">
        <v>730</v>
      </c>
      <c r="D585" s="142">
        <v>201800200</v>
      </c>
      <c r="E585" s="142" t="s">
        <v>749</v>
      </c>
      <c r="F585" s="142" t="s">
        <v>750</v>
      </c>
      <c r="G585" s="142" t="s">
        <v>723</v>
      </c>
      <c r="H585" s="142" t="s">
        <v>751</v>
      </c>
      <c r="I585" s="143">
        <v>43151</v>
      </c>
      <c r="J585" s="142" t="s">
        <v>752</v>
      </c>
      <c r="K585" s="142" t="s">
        <v>95</v>
      </c>
      <c r="L585" s="142" t="s">
        <v>1054</v>
      </c>
      <c r="M585" s="142">
        <v>1</v>
      </c>
      <c r="N585" s="142">
        <v>80.95</v>
      </c>
      <c r="O585" s="142">
        <v>80.95</v>
      </c>
      <c r="P585" s="142">
        <v>80.95</v>
      </c>
      <c r="Q585" s="122" t="e">
        <f>+VLOOKUP(CONCATENATE(B585,"00"),#REF!,3,FALSE)</f>
        <v>#REF!</v>
      </c>
      <c r="R585" s="122" t="str">
        <f>+IF(ISERROR(VLOOKUP(K585,'Ecarts de marge'!D:D,1,FALSE)),"PB CODE ARTICLE","")</f>
        <v/>
      </c>
    </row>
    <row r="586" spans="1:18" x14ac:dyDescent="0.2">
      <c r="A586" s="131" t="str">
        <f>+IF(I586&lt;='Ecarts de marge'!$G$1,"X","")</f>
        <v>X</v>
      </c>
      <c r="B586" s="122" t="str">
        <f t="shared" si="14"/>
        <v>A20082000239000</v>
      </c>
      <c r="C586" s="142" t="s">
        <v>730</v>
      </c>
      <c r="D586" s="142">
        <v>201800200</v>
      </c>
      <c r="E586" s="142" t="s">
        <v>749</v>
      </c>
      <c r="F586" s="142" t="s">
        <v>750</v>
      </c>
      <c r="G586" s="142" t="s">
        <v>723</v>
      </c>
      <c r="H586" s="142" t="s">
        <v>751</v>
      </c>
      <c r="I586" s="143">
        <v>43151</v>
      </c>
      <c r="J586" s="142" t="s">
        <v>752</v>
      </c>
      <c r="K586" s="142" t="s">
        <v>95</v>
      </c>
      <c r="L586" s="142" t="s">
        <v>1055</v>
      </c>
      <c r="M586" s="142">
        <v>5</v>
      </c>
      <c r="N586" s="142">
        <v>12.41</v>
      </c>
      <c r="O586" s="142">
        <v>62.05</v>
      </c>
      <c r="P586" s="142">
        <v>62.05</v>
      </c>
      <c r="Q586" s="122" t="e">
        <f>+VLOOKUP(CONCATENATE(B586,"00"),#REF!,3,FALSE)</f>
        <v>#REF!</v>
      </c>
      <c r="R586" s="122" t="str">
        <f>+IF(ISERROR(VLOOKUP(K586,'Ecarts de marge'!D:D,1,FALSE)),"PB CODE ARTICLE","")</f>
        <v/>
      </c>
    </row>
    <row r="587" spans="1:18" x14ac:dyDescent="0.2">
      <c r="A587" s="131" t="str">
        <f>+IF(I587&lt;='Ecarts de marge'!$G$1,"X","")</f>
        <v>X</v>
      </c>
      <c r="B587" s="122" t="str">
        <f t="shared" si="14"/>
        <v>A20082000239000</v>
      </c>
      <c r="C587" s="142" t="s">
        <v>730</v>
      </c>
      <c r="D587" s="142">
        <v>201800200</v>
      </c>
      <c r="E587" s="142" t="s">
        <v>749</v>
      </c>
      <c r="F587" s="142" t="s">
        <v>750</v>
      </c>
      <c r="G587" s="142" t="s">
        <v>723</v>
      </c>
      <c r="H587" s="142" t="s">
        <v>751</v>
      </c>
      <c r="I587" s="143">
        <v>43151</v>
      </c>
      <c r="J587" s="142" t="s">
        <v>752</v>
      </c>
      <c r="K587" s="142" t="s">
        <v>95</v>
      </c>
      <c r="L587" s="142" t="s">
        <v>1056</v>
      </c>
      <c r="M587" s="142">
        <v>10</v>
      </c>
      <c r="N587" s="142">
        <v>0.87</v>
      </c>
      <c r="O587" s="142">
        <v>8.6999999999999993</v>
      </c>
      <c r="P587" s="142">
        <v>8.6999999999999993</v>
      </c>
      <c r="Q587" s="122" t="e">
        <f>+VLOOKUP(CONCATENATE(B587,"00"),#REF!,3,FALSE)</f>
        <v>#REF!</v>
      </c>
      <c r="R587" s="122" t="str">
        <f>+IF(ISERROR(VLOOKUP(K587,'Ecarts de marge'!D:D,1,FALSE)),"PB CODE ARTICLE","")</f>
        <v/>
      </c>
    </row>
    <row r="588" spans="1:18" x14ac:dyDescent="0.2">
      <c r="A588" s="131" t="str">
        <f>+IF(I588&lt;='Ecarts de marge'!$G$1,"X","")</f>
        <v>X</v>
      </c>
      <c r="B588" s="122" t="str">
        <f t="shared" si="14"/>
        <v>A20102000308000</v>
      </c>
      <c r="C588" s="142" t="s">
        <v>730</v>
      </c>
      <c r="D588" s="142">
        <v>201800201</v>
      </c>
      <c r="E588" s="142" t="s">
        <v>722</v>
      </c>
      <c r="F588" s="142" t="s">
        <v>1057</v>
      </c>
      <c r="G588" s="142" t="s">
        <v>723</v>
      </c>
      <c r="H588" s="142" t="s">
        <v>745</v>
      </c>
      <c r="I588" s="143">
        <v>43152</v>
      </c>
      <c r="J588" s="142" t="s">
        <v>747</v>
      </c>
      <c r="K588" s="142" t="s">
        <v>51</v>
      </c>
      <c r="L588" s="142" t="s">
        <v>1058</v>
      </c>
      <c r="M588" s="142">
        <v>1</v>
      </c>
      <c r="N588" s="142">
        <v>12012.98</v>
      </c>
      <c r="O588" s="142">
        <v>12012.98</v>
      </c>
      <c r="P588" s="142">
        <v>12012.98</v>
      </c>
      <c r="Q588" s="122" t="e">
        <f>+VLOOKUP(CONCATENATE(B588,"00"),#REF!,3,FALSE)</f>
        <v>#REF!</v>
      </c>
      <c r="R588" s="122" t="str">
        <f>+IF(ISERROR(VLOOKUP(K588,'Ecarts de marge'!D:D,1,FALSE)),"PB CODE ARTICLE","")</f>
        <v/>
      </c>
    </row>
    <row r="589" spans="1:18" x14ac:dyDescent="0.2">
      <c r="A589" s="131" t="str">
        <f>+IF(I589&lt;='Ecarts de marge'!$G$1,"X","")</f>
        <v>X</v>
      </c>
      <c r="B589" s="122" t="str">
        <f t="shared" si="14"/>
        <v>A20102000308000</v>
      </c>
      <c r="C589" s="142" t="s">
        <v>730</v>
      </c>
      <c r="D589" s="142">
        <v>201800201</v>
      </c>
      <c r="E589" s="142" t="s">
        <v>722</v>
      </c>
      <c r="F589" s="142" t="s">
        <v>1057</v>
      </c>
      <c r="G589" s="142" t="s">
        <v>723</v>
      </c>
      <c r="H589" s="142" t="s">
        <v>745</v>
      </c>
      <c r="I589" s="143">
        <v>43152</v>
      </c>
      <c r="J589" s="142" t="s">
        <v>747</v>
      </c>
      <c r="K589" s="142" t="s">
        <v>51</v>
      </c>
      <c r="L589" s="142" t="s">
        <v>1059</v>
      </c>
      <c r="M589" s="142">
        <v>1</v>
      </c>
      <c r="N589" s="142">
        <v>-4888.08</v>
      </c>
      <c r="O589" s="142">
        <v>-4888.08</v>
      </c>
      <c r="P589" s="142">
        <v>-4888.08</v>
      </c>
      <c r="Q589" s="122" t="e">
        <f>+VLOOKUP(CONCATENATE(B589,"00"),#REF!,3,FALSE)</f>
        <v>#REF!</v>
      </c>
      <c r="R589" s="122" t="str">
        <f>+IF(ISERROR(VLOOKUP(K589,'Ecarts de marge'!D:D,1,FALSE)),"PB CODE ARTICLE","")</f>
        <v/>
      </c>
    </row>
    <row r="590" spans="1:18" x14ac:dyDescent="0.2">
      <c r="A590" s="131" t="str">
        <f>+IF(I590&lt;='Ecarts de marge'!$G$1,"X","")</f>
        <v>X</v>
      </c>
      <c r="B590" s="122" t="str">
        <f t="shared" si="14"/>
        <v>A</v>
      </c>
      <c r="C590" s="142" t="s">
        <v>730</v>
      </c>
      <c r="D590" s="142">
        <v>201800202</v>
      </c>
      <c r="E590" s="142" t="s">
        <v>731</v>
      </c>
      <c r="F590" s="142" t="s">
        <v>731</v>
      </c>
      <c r="G590" s="142" t="s">
        <v>731</v>
      </c>
      <c r="H590" s="142" t="s">
        <v>745</v>
      </c>
      <c r="I590" s="143">
        <v>43152</v>
      </c>
      <c r="J590" s="142" t="s">
        <v>897</v>
      </c>
      <c r="K590" s="142" t="s">
        <v>16</v>
      </c>
      <c r="L590" s="142" t="s">
        <v>17</v>
      </c>
      <c r="M590" s="142">
        <v>5</v>
      </c>
      <c r="N590" s="142">
        <v>56.2</v>
      </c>
      <c r="O590" s="142">
        <v>281</v>
      </c>
      <c r="P590" s="142">
        <v>281</v>
      </c>
      <c r="Q590" s="122" t="e">
        <f>+VLOOKUP(CONCATENATE(B590,"00"),#REF!,3,FALSE)</f>
        <v>#REF!</v>
      </c>
      <c r="R590" s="122" t="str">
        <f>+IF(ISERROR(VLOOKUP(K590,'Ecarts de marge'!D:D,1,FALSE)),"PB CODE ARTICLE","")</f>
        <v/>
      </c>
    </row>
    <row r="591" spans="1:18" x14ac:dyDescent="0.2">
      <c r="A591" s="131" t="str">
        <f>+IF(I591&lt;='Ecarts de marge'!$G$1,"X","")</f>
        <v>X</v>
      </c>
      <c r="B591" s="122" t="str">
        <f t="shared" si="14"/>
        <v>A</v>
      </c>
      <c r="C591" s="142" t="s">
        <v>730</v>
      </c>
      <c r="D591" s="142">
        <v>201800203</v>
      </c>
      <c r="E591" s="142" t="s">
        <v>731</v>
      </c>
      <c r="F591" s="142" t="s">
        <v>731</v>
      </c>
      <c r="G591" s="142" t="s">
        <v>731</v>
      </c>
      <c r="H591" s="142" t="s">
        <v>732</v>
      </c>
      <c r="I591" s="143">
        <v>43152</v>
      </c>
      <c r="J591" s="142" t="s">
        <v>897</v>
      </c>
      <c r="K591" s="142" t="s">
        <v>110</v>
      </c>
      <c r="L591" s="142" t="s">
        <v>1060</v>
      </c>
      <c r="M591" s="142">
        <v>1</v>
      </c>
      <c r="N591" s="142">
        <v>72.81</v>
      </c>
      <c r="O591" s="142">
        <v>72.81</v>
      </c>
      <c r="P591" s="142">
        <v>72.81</v>
      </c>
      <c r="Q591" s="122" t="e">
        <f>+VLOOKUP(CONCATENATE(B591,"00"),#REF!,3,FALSE)</f>
        <v>#REF!</v>
      </c>
      <c r="R591" s="122" t="str">
        <f>+IF(ISERROR(VLOOKUP(K591,'Ecarts de marge'!D:D,1,FALSE)),"PB CODE ARTICLE","")</f>
        <v/>
      </c>
    </row>
    <row r="592" spans="1:18" x14ac:dyDescent="0.2">
      <c r="A592" s="131" t="str">
        <f>+IF(I592&lt;='Ecarts de marge'!$G$1,"X","")</f>
        <v>X</v>
      </c>
      <c r="B592" s="122" t="str">
        <f t="shared" si="14"/>
        <v>A</v>
      </c>
      <c r="C592" s="142" t="s">
        <v>730</v>
      </c>
      <c r="D592" s="142">
        <v>201800204</v>
      </c>
      <c r="E592" s="142" t="s">
        <v>731</v>
      </c>
      <c r="F592" s="142" t="s">
        <v>731</v>
      </c>
      <c r="G592" s="142" t="s">
        <v>731</v>
      </c>
      <c r="H592" s="142" t="s">
        <v>745</v>
      </c>
      <c r="I592" s="143">
        <v>43152</v>
      </c>
      <c r="J592" s="142" t="s">
        <v>897</v>
      </c>
      <c r="K592" s="142" t="s">
        <v>110</v>
      </c>
      <c r="L592" s="142" t="s">
        <v>1060</v>
      </c>
      <c r="M592" s="142">
        <v>1</v>
      </c>
      <c r="N592" s="142">
        <v>38.71</v>
      </c>
      <c r="O592" s="142">
        <v>38.71</v>
      </c>
      <c r="P592" s="142">
        <v>38.71</v>
      </c>
      <c r="Q592" s="122" t="e">
        <f>+VLOOKUP(CONCATENATE(B592,"00"),#REF!,3,FALSE)</f>
        <v>#REF!</v>
      </c>
      <c r="R592" s="122" t="str">
        <f>+IF(ISERROR(VLOOKUP(K592,'Ecarts de marge'!D:D,1,FALSE)),"PB CODE ARTICLE","")</f>
        <v/>
      </c>
    </row>
    <row r="593" spans="1:18" x14ac:dyDescent="0.2">
      <c r="A593" s="131" t="str">
        <f>+IF(I593&lt;='Ecarts de marge'!$G$1,"X","")</f>
        <v>X</v>
      </c>
      <c r="B593" s="122" t="str">
        <f t="shared" si="14"/>
        <v>A</v>
      </c>
      <c r="C593" s="142" t="s">
        <v>730</v>
      </c>
      <c r="D593" s="142">
        <v>201800205</v>
      </c>
      <c r="E593" s="142" t="s">
        <v>731</v>
      </c>
      <c r="F593" s="142" t="s">
        <v>731</v>
      </c>
      <c r="G593" s="142" t="s">
        <v>731</v>
      </c>
      <c r="H593" s="142" t="s">
        <v>732</v>
      </c>
      <c r="I593" s="143">
        <v>43152</v>
      </c>
      <c r="J593" s="142" t="s">
        <v>955</v>
      </c>
      <c r="K593" s="142" t="s">
        <v>154</v>
      </c>
      <c r="L593" s="142" t="s">
        <v>1043</v>
      </c>
      <c r="M593" s="142">
        <v>4</v>
      </c>
      <c r="N593" s="142">
        <v>120</v>
      </c>
      <c r="O593" s="142">
        <v>480</v>
      </c>
      <c r="P593" s="142">
        <v>480</v>
      </c>
      <c r="Q593" s="122" t="e">
        <f>+VLOOKUP(CONCATENATE(B593,"00"),#REF!,3,FALSE)</f>
        <v>#REF!</v>
      </c>
      <c r="R593" s="122" t="str">
        <f>+IF(ISERROR(VLOOKUP(K593,'Ecarts de marge'!D:D,1,FALSE)),"PB CODE ARTICLE","")</f>
        <v/>
      </c>
    </row>
    <row r="594" spans="1:18" x14ac:dyDescent="0.2">
      <c r="A594" s="131" t="str">
        <f>+IF(I594&lt;='Ecarts de marge'!$G$1,"X","")</f>
        <v>X</v>
      </c>
      <c r="B594" s="122" t="str">
        <f t="shared" si="14"/>
        <v>A</v>
      </c>
      <c r="C594" s="142" t="s">
        <v>730</v>
      </c>
      <c r="D594" s="142">
        <v>201800205</v>
      </c>
      <c r="E594" s="142" t="s">
        <v>731</v>
      </c>
      <c r="F594" s="142" t="s">
        <v>731</v>
      </c>
      <c r="G594" s="142" t="s">
        <v>731</v>
      </c>
      <c r="H594" s="142" t="s">
        <v>732</v>
      </c>
      <c r="I594" s="143">
        <v>43152</v>
      </c>
      <c r="J594" s="142" t="s">
        <v>955</v>
      </c>
      <c r="K594" s="142" t="s">
        <v>154</v>
      </c>
      <c r="L594" s="142" t="s">
        <v>1044</v>
      </c>
      <c r="M594" s="142">
        <v>4</v>
      </c>
      <c r="N594" s="142">
        <v>0.92</v>
      </c>
      <c r="O594" s="142">
        <v>3.68</v>
      </c>
      <c r="P594" s="142">
        <v>3.68</v>
      </c>
      <c r="Q594" s="122" t="e">
        <f>+VLOOKUP(CONCATENATE(B594,"00"),#REF!,3,FALSE)</f>
        <v>#REF!</v>
      </c>
      <c r="R594" s="122" t="str">
        <f>+IF(ISERROR(VLOOKUP(K594,'Ecarts de marge'!D:D,1,FALSE)),"PB CODE ARTICLE","")</f>
        <v/>
      </c>
    </row>
    <row r="595" spans="1:18" x14ac:dyDescent="0.2">
      <c r="A595" s="131" t="str">
        <f>+IF(I595&lt;='Ecarts de marge'!$G$1,"X","")</f>
        <v>X</v>
      </c>
      <c r="B595" s="122" t="str">
        <f t="shared" si="14"/>
        <v>A</v>
      </c>
      <c r="C595" s="142" t="s">
        <v>730</v>
      </c>
      <c r="D595" s="142">
        <v>201800206</v>
      </c>
      <c r="E595" s="142" t="s">
        <v>731</v>
      </c>
      <c r="F595" s="142" t="s">
        <v>731</v>
      </c>
      <c r="G595" s="142" t="s">
        <v>731</v>
      </c>
      <c r="H595" s="142" t="s">
        <v>745</v>
      </c>
      <c r="I595" s="143">
        <v>43153</v>
      </c>
      <c r="J595" s="142" t="s">
        <v>1036</v>
      </c>
      <c r="K595" s="142" t="s">
        <v>148</v>
      </c>
      <c r="L595" s="142" t="s">
        <v>1037</v>
      </c>
      <c r="M595" s="142">
        <v>5</v>
      </c>
      <c r="N595" s="142">
        <v>27.08</v>
      </c>
      <c r="O595" s="142">
        <v>135.4</v>
      </c>
      <c r="P595" s="142">
        <v>135.4</v>
      </c>
      <c r="Q595" s="122" t="e">
        <f>+VLOOKUP(CONCATENATE(B595,"00"),#REF!,3,FALSE)</f>
        <v>#REF!</v>
      </c>
      <c r="R595" s="122" t="str">
        <f>+IF(ISERROR(VLOOKUP(K595,'Ecarts de marge'!D:D,1,FALSE)),"PB CODE ARTICLE","")</f>
        <v/>
      </c>
    </row>
    <row r="596" spans="1:18" x14ac:dyDescent="0.2">
      <c r="A596" s="131" t="str">
        <f>+IF(I596&lt;='Ecarts de marge'!$G$1,"X","")</f>
        <v>X</v>
      </c>
      <c r="B596" s="122" t="str">
        <f t="shared" si="14"/>
        <v>A</v>
      </c>
      <c r="C596" s="142" t="s">
        <v>730</v>
      </c>
      <c r="D596" s="142">
        <v>201800206</v>
      </c>
      <c r="E596" s="142" t="s">
        <v>731</v>
      </c>
      <c r="F596" s="142" t="s">
        <v>731</v>
      </c>
      <c r="G596" s="142" t="s">
        <v>731</v>
      </c>
      <c r="H596" s="142" t="s">
        <v>745</v>
      </c>
      <c r="I596" s="143">
        <v>43153</v>
      </c>
      <c r="J596" s="142" t="s">
        <v>1036</v>
      </c>
      <c r="K596" s="142" t="s">
        <v>148</v>
      </c>
      <c r="L596" s="142" t="s">
        <v>1038</v>
      </c>
      <c r="M596" s="142">
        <v>1</v>
      </c>
      <c r="N596" s="142">
        <v>21</v>
      </c>
      <c r="O596" s="142">
        <v>21</v>
      </c>
      <c r="P596" s="142">
        <v>21</v>
      </c>
      <c r="Q596" s="122" t="e">
        <f>+VLOOKUP(CONCATENATE(B596,"00"),#REF!,3,FALSE)</f>
        <v>#REF!</v>
      </c>
      <c r="R596" s="122" t="str">
        <f>+IF(ISERROR(VLOOKUP(K596,'Ecarts de marge'!D:D,1,FALSE)),"PB CODE ARTICLE","")</f>
        <v/>
      </c>
    </row>
    <row r="597" spans="1:18" x14ac:dyDescent="0.2">
      <c r="A597" s="131" t="str">
        <f>+IF(I597&lt;='Ecarts de marge'!$G$1,"X","")</f>
        <v>X</v>
      </c>
      <c r="B597" s="122" t="str">
        <f t="shared" si="14"/>
        <v>A20082000042000</v>
      </c>
      <c r="C597" s="142" t="s">
        <v>730</v>
      </c>
      <c r="D597" s="142">
        <v>201800207</v>
      </c>
      <c r="E597" s="142" t="s">
        <v>749</v>
      </c>
      <c r="F597" s="142" t="s">
        <v>1061</v>
      </c>
      <c r="G597" s="142" t="s">
        <v>723</v>
      </c>
      <c r="H597" s="142" t="s">
        <v>745</v>
      </c>
      <c r="I597" s="143">
        <v>43153</v>
      </c>
      <c r="J597" s="142" t="s">
        <v>1062</v>
      </c>
      <c r="K597" s="142" t="s">
        <v>57</v>
      </c>
      <c r="L597" s="142" t="s">
        <v>58</v>
      </c>
      <c r="M597" s="142">
        <v>1</v>
      </c>
      <c r="N597" s="142">
        <v>1931.42</v>
      </c>
      <c r="O597" s="142">
        <v>1931.42</v>
      </c>
      <c r="P597" s="142">
        <v>1931.42</v>
      </c>
      <c r="Q597" s="122" t="e">
        <f>+VLOOKUP(CONCATENATE(B597,"00"),#REF!,3,FALSE)</f>
        <v>#REF!</v>
      </c>
      <c r="R597" s="122" t="str">
        <f>+IF(ISERROR(VLOOKUP(K597,'Ecarts de marge'!D:D,1,FALSE)),"PB CODE ARTICLE","")</f>
        <v>PB CODE ARTICLE</v>
      </c>
    </row>
    <row r="598" spans="1:18" x14ac:dyDescent="0.2">
      <c r="A598" s="131" t="str">
        <f>+IF(I598&lt;='Ecarts de marge'!$G$1,"X","")</f>
        <v>X</v>
      </c>
      <c r="B598" s="122" t="str">
        <f t="shared" si="14"/>
        <v>A20092000179000</v>
      </c>
      <c r="C598" s="142" t="s">
        <v>730</v>
      </c>
      <c r="D598" s="142">
        <v>201800208</v>
      </c>
      <c r="E598" s="142" t="s">
        <v>724</v>
      </c>
      <c r="F598" s="142" t="s">
        <v>872</v>
      </c>
      <c r="G598" s="142" t="s">
        <v>723</v>
      </c>
      <c r="H598" s="142" t="s">
        <v>745</v>
      </c>
      <c r="I598" s="143">
        <v>43153</v>
      </c>
      <c r="J598" s="142" t="s">
        <v>1063</v>
      </c>
      <c r="K598" s="142" t="s">
        <v>60</v>
      </c>
      <c r="L598" s="142" t="s">
        <v>61</v>
      </c>
      <c r="M598" s="142">
        <v>1</v>
      </c>
      <c r="N598" s="142">
        <v>556.03</v>
      </c>
      <c r="O598" s="142">
        <v>556.03</v>
      </c>
      <c r="P598" s="142">
        <v>556.03</v>
      </c>
      <c r="Q598" s="122" t="e">
        <f>+VLOOKUP(CONCATENATE(B598,"00"),#REF!,3,FALSE)</f>
        <v>#REF!</v>
      </c>
      <c r="R598" s="122" t="str">
        <f>+IF(ISERROR(VLOOKUP(K598,'Ecarts de marge'!D:D,1,FALSE)),"PB CODE ARTICLE","")</f>
        <v>PB CODE ARTICLE</v>
      </c>
    </row>
    <row r="599" spans="1:18" x14ac:dyDescent="0.2">
      <c r="A599" s="131" t="str">
        <f>+IF(I599&lt;='Ecarts de marge'!$G$1,"X","")</f>
        <v>X</v>
      </c>
      <c r="B599" s="122" t="str">
        <f t="shared" si="14"/>
        <v>A20092000187000</v>
      </c>
      <c r="C599" s="142" t="s">
        <v>730</v>
      </c>
      <c r="D599" s="142">
        <v>201800209</v>
      </c>
      <c r="E599" s="142" t="s">
        <v>724</v>
      </c>
      <c r="F599" s="142" t="s">
        <v>843</v>
      </c>
      <c r="G599" s="142" t="s">
        <v>723</v>
      </c>
      <c r="H599" s="142" t="s">
        <v>745</v>
      </c>
      <c r="I599" s="143">
        <v>43153</v>
      </c>
      <c r="J599" s="142" t="s">
        <v>1064</v>
      </c>
      <c r="K599" s="142" t="s">
        <v>57</v>
      </c>
      <c r="L599" s="142" t="s">
        <v>58</v>
      </c>
      <c r="M599" s="142">
        <v>1</v>
      </c>
      <c r="N599" s="142">
        <v>10745.31</v>
      </c>
      <c r="O599" s="142">
        <v>10745.31</v>
      </c>
      <c r="P599" s="142">
        <v>10745.31</v>
      </c>
      <c r="Q599" s="122" t="e">
        <f>+VLOOKUP(CONCATENATE(B599,"00"),#REF!,3,FALSE)</f>
        <v>#REF!</v>
      </c>
      <c r="R599" s="122" t="str">
        <f>+IF(ISERROR(VLOOKUP(K599,'Ecarts de marge'!D:D,1,FALSE)),"PB CODE ARTICLE","")</f>
        <v>PB CODE ARTICLE</v>
      </c>
    </row>
    <row r="600" spans="1:18" x14ac:dyDescent="0.2">
      <c r="A600" s="131" t="str">
        <f>+IF(I600&lt;='Ecarts de marge'!$G$1,"X","")</f>
        <v>X</v>
      </c>
      <c r="B600" s="122" t="str">
        <f t="shared" si="14"/>
        <v>A20092000187000</v>
      </c>
      <c r="C600" s="142" t="s">
        <v>730</v>
      </c>
      <c r="D600" s="142">
        <v>201800210</v>
      </c>
      <c r="E600" s="142" t="s">
        <v>724</v>
      </c>
      <c r="F600" s="142" t="s">
        <v>843</v>
      </c>
      <c r="G600" s="142" t="s">
        <v>723</v>
      </c>
      <c r="H600" s="142" t="s">
        <v>745</v>
      </c>
      <c r="I600" s="143">
        <v>43153</v>
      </c>
      <c r="J600" s="142" t="s">
        <v>1064</v>
      </c>
      <c r="K600" s="142" t="s">
        <v>57</v>
      </c>
      <c r="L600" s="142" t="s">
        <v>58</v>
      </c>
      <c r="M600" s="142">
        <v>1</v>
      </c>
      <c r="N600" s="142">
        <v>10752.25</v>
      </c>
      <c r="O600" s="142">
        <v>10752.25</v>
      </c>
      <c r="P600" s="142">
        <v>10752.25</v>
      </c>
      <c r="Q600" s="122" t="e">
        <f>+VLOOKUP(CONCATENATE(B600,"00"),#REF!,3,FALSE)</f>
        <v>#REF!</v>
      </c>
      <c r="R600" s="122" t="str">
        <f>+IF(ISERROR(VLOOKUP(K600,'Ecarts de marge'!D:D,1,FALSE)),"PB CODE ARTICLE","")</f>
        <v>PB CODE ARTICLE</v>
      </c>
    </row>
    <row r="601" spans="1:18" x14ac:dyDescent="0.2">
      <c r="A601" s="131" t="str">
        <f>+IF(I601&lt;='Ecarts de marge'!$G$1,"X","")</f>
        <v>X</v>
      </c>
      <c r="B601" s="122" t="str">
        <f t="shared" si="14"/>
        <v>A20092000187000</v>
      </c>
      <c r="C601" s="142" t="s">
        <v>730</v>
      </c>
      <c r="D601" s="142">
        <v>201800211</v>
      </c>
      <c r="E601" s="142" t="s">
        <v>724</v>
      </c>
      <c r="F601" s="142" t="s">
        <v>843</v>
      </c>
      <c r="G601" s="142" t="s">
        <v>723</v>
      </c>
      <c r="H601" s="142" t="s">
        <v>745</v>
      </c>
      <c r="I601" s="143">
        <v>43153</v>
      </c>
      <c r="J601" s="142" t="s">
        <v>1064</v>
      </c>
      <c r="K601" s="142" t="s">
        <v>60</v>
      </c>
      <c r="L601" s="142" t="s">
        <v>61</v>
      </c>
      <c r="M601" s="142">
        <v>1</v>
      </c>
      <c r="N601" s="142">
        <v>5208.75</v>
      </c>
      <c r="O601" s="142">
        <v>5208.75</v>
      </c>
      <c r="P601" s="142">
        <v>5208.75</v>
      </c>
      <c r="Q601" s="122" t="e">
        <f>+VLOOKUP(CONCATENATE(B601,"00"),#REF!,3,FALSE)</f>
        <v>#REF!</v>
      </c>
      <c r="R601" s="122" t="str">
        <f>+IF(ISERROR(VLOOKUP(K601,'Ecarts de marge'!D:D,1,FALSE)),"PB CODE ARTICLE","")</f>
        <v>PB CODE ARTICLE</v>
      </c>
    </row>
    <row r="602" spans="1:18" x14ac:dyDescent="0.2">
      <c r="A602" s="131" t="str">
        <f>+IF(I602&lt;='Ecarts de marge'!$G$1,"X","")</f>
        <v>X</v>
      </c>
      <c r="B602" s="122" t="str">
        <f t="shared" si="14"/>
        <v>A20092000175000</v>
      </c>
      <c r="C602" s="142" t="s">
        <v>730</v>
      </c>
      <c r="D602" s="142">
        <v>201800212</v>
      </c>
      <c r="E602" s="142" t="s">
        <v>724</v>
      </c>
      <c r="F602" s="142" t="s">
        <v>816</v>
      </c>
      <c r="G602" s="142" t="s">
        <v>723</v>
      </c>
      <c r="H602" s="142" t="s">
        <v>745</v>
      </c>
      <c r="I602" s="143">
        <v>43153</v>
      </c>
      <c r="J602" s="142" t="s">
        <v>1065</v>
      </c>
      <c r="K602" s="142" t="s">
        <v>57</v>
      </c>
      <c r="L602" s="142" t="s">
        <v>58</v>
      </c>
      <c r="M602" s="142">
        <v>1</v>
      </c>
      <c r="N602" s="142">
        <v>5363.82</v>
      </c>
      <c r="O602" s="142">
        <v>5363.82</v>
      </c>
      <c r="P602" s="142">
        <v>5363.82</v>
      </c>
      <c r="Q602" s="122" t="e">
        <f>+VLOOKUP(CONCATENATE(B602,"00"),#REF!,3,FALSE)</f>
        <v>#REF!</v>
      </c>
      <c r="R602" s="122" t="str">
        <f>+IF(ISERROR(VLOOKUP(K602,'Ecarts de marge'!D:D,1,FALSE)),"PB CODE ARTICLE","")</f>
        <v>PB CODE ARTICLE</v>
      </c>
    </row>
    <row r="603" spans="1:18" x14ac:dyDescent="0.2">
      <c r="A603" s="131" t="str">
        <f>+IF(I603&lt;='Ecarts de marge'!$G$1,"X","")</f>
        <v>X</v>
      </c>
      <c r="B603" s="122" t="str">
        <f t="shared" si="14"/>
        <v>A20092000187000</v>
      </c>
      <c r="C603" s="142" t="s">
        <v>730</v>
      </c>
      <c r="D603" s="142">
        <v>201800213</v>
      </c>
      <c r="E603" s="142" t="s">
        <v>724</v>
      </c>
      <c r="F603" s="142" t="s">
        <v>843</v>
      </c>
      <c r="G603" s="142" t="s">
        <v>723</v>
      </c>
      <c r="H603" s="142" t="s">
        <v>745</v>
      </c>
      <c r="I603" s="143">
        <v>43153</v>
      </c>
      <c r="J603" s="142" t="s">
        <v>1064</v>
      </c>
      <c r="K603" s="142" t="s">
        <v>57</v>
      </c>
      <c r="L603" s="142" t="s">
        <v>58</v>
      </c>
      <c r="M603" s="142">
        <v>1</v>
      </c>
      <c r="N603" s="142">
        <v>10750.33</v>
      </c>
      <c r="O603" s="142">
        <v>10750.33</v>
      </c>
      <c r="P603" s="142">
        <v>10750.33</v>
      </c>
      <c r="Q603" s="122" t="e">
        <f>+VLOOKUP(CONCATENATE(B603,"00"),#REF!,3,FALSE)</f>
        <v>#REF!</v>
      </c>
      <c r="R603" s="122" t="str">
        <f>+IF(ISERROR(VLOOKUP(K603,'Ecarts de marge'!D:D,1,FALSE)),"PB CODE ARTICLE","")</f>
        <v>PB CODE ARTICLE</v>
      </c>
    </row>
    <row r="604" spans="1:18" x14ac:dyDescent="0.2">
      <c r="A604" s="131" t="str">
        <f>+IF(I604&lt;='Ecarts de marge'!$G$1,"X","")</f>
        <v>X</v>
      </c>
      <c r="B604" s="122" t="str">
        <f t="shared" si="14"/>
        <v>A20092000175000</v>
      </c>
      <c r="C604" s="142" t="s">
        <v>730</v>
      </c>
      <c r="D604" s="142">
        <v>201800214</v>
      </c>
      <c r="E604" s="142" t="s">
        <v>724</v>
      </c>
      <c r="F604" s="142" t="s">
        <v>816</v>
      </c>
      <c r="G604" s="142" t="s">
        <v>723</v>
      </c>
      <c r="H604" s="142" t="s">
        <v>745</v>
      </c>
      <c r="I604" s="143">
        <v>43153</v>
      </c>
      <c r="J604" s="142" t="s">
        <v>1065</v>
      </c>
      <c r="K604" s="142" t="s">
        <v>57</v>
      </c>
      <c r="L604" s="142" t="s">
        <v>58</v>
      </c>
      <c r="M604" s="142">
        <v>1</v>
      </c>
      <c r="N604" s="142">
        <v>5361.42</v>
      </c>
      <c r="O604" s="142">
        <v>5361.42</v>
      </c>
      <c r="P604" s="142">
        <v>5361.42</v>
      </c>
      <c r="Q604" s="122" t="e">
        <f>+VLOOKUP(CONCATENATE(B604,"00"),#REF!,3,FALSE)</f>
        <v>#REF!</v>
      </c>
      <c r="R604" s="122" t="str">
        <f>+IF(ISERROR(VLOOKUP(K604,'Ecarts de marge'!D:D,1,FALSE)),"PB CODE ARTICLE","")</f>
        <v>PB CODE ARTICLE</v>
      </c>
    </row>
    <row r="605" spans="1:18" x14ac:dyDescent="0.2">
      <c r="A605" s="131" t="str">
        <f>+IF(I605&lt;='Ecarts de marge'!$G$1,"X","")</f>
        <v>X</v>
      </c>
      <c r="B605" s="122" t="str">
        <f t="shared" si="14"/>
        <v>A20092000175000</v>
      </c>
      <c r="C605" s="142" t="s">
        <v>730</v>
      </c>
      <c r="D605" s="142">
        <v>201800215</v>
      </c>
      <c r="E605" s="142" t="s">
        <v>724</v>
      </c>
      <c r="F605" s="142" t="s">
        <v>816</v>
      </c>
      <c r="G605" s="142" t="s">
        <v>723</v>
      </c>
      <c r="H605" s="142" t="s">
        <v>745</v>
      </c>
      <c r="I605" s="143">
        <v>43153</v>
      </c>
      <c r="J605" s="142" t="s">
        <v>1065</v>
      </c>
      <c r="K605" s="142" t="s">
        <v>60</v>
      </c>
      <c r="L605" s="142" t="s">
        <v>61</v>
      </c>
      <c r="M605" s="142">
        <v>1</v>
      </c>
      <c r="N605" s="142">
        <v>4547.5</v>
      </c>
      <c r="O605" s="142">
        <v>4547.5</v>
      </c>
      <c r="P605" s="142">
        <v>4547.5</v>
      </c>
      <c r="Q605" s="122" t="e">
        <f>+VLOOKUP(CONCATENATE(B605,"00"),#REF!,3,FALSE)</f>
        <v>#REF!</v>
      </c>
      <c r="R605" s="122" t="str">
        <f>+IF(ISERROR(VLOOKUP(K605,'Ecarts de marge'!D:D,1,FALSE)),"PB CODE ARTICLE","")</f>
        <v>PB CODE ARTICLE</v>
      </c>
    </row>
    <row r="606" spans="1:18" x14ac:dyDescent="0.2">
      <c r="A606" s="131" t="str">
        <f>+IF(I606&lt;='Ecarts de marge'!$G$1,"X","")</f>
        <v>X</v>
      </c>
      <c r="B606" s="122" t="str">
        <f t="shared" si="14"/>
        <v>A20082000113000</v>
      </c>
      <c r="C606" s="142" t="s">
        <v>730</v>
      </c>
      <c r="D606" s="142">
        <v>201800216</v>
      </c>
      <c r="E606" s="142" t="s">
        <v>749</v>
      </c>
      <c r="F606" s="142" t="s">
        <v>890</v>
      </c>
      <c r="G606" s="142" t="s">
        <v>723</v>
      </c>
      <c r="H606" s="142" t="s">
        <v>745</v>
      </c>
      <c r="I606" s="143">
        <v>43153</v>
      </c>
      <c r="J606" s="142" t="s">
        <v>1066</v>
      </c>
      <c r="K606" s="142" t="s">
        <v>60</v>
      </c>
      <c r="L606" s="142" t="s">
        <v>61</v>
      </c>
      <c r="M606" s="142">
        <v>1</v>
      </c>
      <c r="N606" s="142">
        <v>5145.25</v>
      </c>
      <c r="O606" s="142">
        <v>5145.25</v>
      </c>
      <c r="P606" s="142">
        <v>5145.25</v>
      </c>
      <c r="Q606" s="122" t="e">
        <f>+VLOOKUP(CONCATENATE(B606,"00"),#REF!,3,FALSE)</f>
        <v>#REF!</v>
      </c>
      <c r="R606" s="122" t="str">
        <f>+IF(ISERROR(VLOOKUP(K606,'Ecarts de marge'!D:D,1,FALSE)),"PB CODE ARTICLE","")</f>
        <v>PB CODE ARTICLE</v>
      </c>
    </row>
    <row r="607" spans="1:18" x14ac:dyDescent="0.2">
      <c r="A607" s="131" t="str">
        <f>+IF(I607&lt;='Ecarts de marge'!$G$1,"X","")</f>
        <v>X</v>
      </c>
      <c r="B607" s="122" t="str">
        <f t="shared" si="14"/>
        <v>A20082000113000</v>
      </c>
      <c r="C607" s="142" t="s">
        <v>730</v>
      </c>
      <c r="D607" s="142">
        <v>201800217</v>
      </c>
      <c r="E607" s="142" t="s">
        <v>749</v>
      </c>
      <c r="F607" s="142" t="s">
        <v>890</v>
      </c>
      <c r="G607" s="142" t="s">
        <v>723</v>
      </c>
      <c r="H607" s="142" t="s">
        <v>745</v>
      </c>
      <c r="I607" s="143">
        <v>43153</v>
      </c>
      <c r="J607" s="142" t="s">
        <v>1066</v>
      </c>
      <c r="K607" s="142" t="s">
        <v>60</v>
      </c>
      <c r="L607" s="142" t="s">
        <v>61</v>
      </c>
      <c r="M607" s="142">
        <v>1</v>
      </c>
      <c r="N607" s="142">
        <v>3814.07</v>
      </c>
      <c r="O607" s="142">
        <v>3814.07</v>
      </c>
      <c r="P607" s="142">
        <v>3814.07</v>
      </c>
      <c r="Q607" s="122" t="e">
        <f>+VLOOKUP(CONCATENATE(B607,"00"),#REF!,3,FALSE)</f>
        <v>#REF!</v>
      </c>
      <c r="R607" s="122" t="str">
        <f>+IF(ISERROR(VLOOKUP(K607,'Ecarts de marge'!D:D,1,FALSE)),"PB CODE ARTICLE","")</f>
        <v>PB CODE ARTICLE</v>
      </c>
    </row>
    <row r="608" spans="1:18" x14ac:dyDescent="0.2">
      <c r="A608" s="131" t="str">
        <f>+IF(I608&lt;='Ecarts de marge'!$G$1,"X","")</f>
        <v>X</v>
      </c>
      <c r="B608" s="122" t="str">
        <f t="shared" si="14"/>
        <v>A20092000175000</v>
      </c>
      <c r="C608" s="142" t="s">
        <v>730</v>
      </c>
      <c r="D608" s="142">
        <v>201800218</v>
      </c>
      <c r="E608" s="142" t="s">
        <v>724</v>
      </c>
      <c r="F608" s="142" t="s">
        <v>816</v>
      </c>
      <c r="G608" s="142" t="s">
        <v>723</v>
      </c>
      <c r="H608" s="142" t="s">
        <v>745</v>
      </c>
      <c r="I608" s="143">
        <v>43153</v>
      </c>
      <c r="J608" s="142" t="s">
        <v>1065</v>
      </c>
      <c r="K608" s="142" t="s">
        <v>60</v>
      </c>
      <c r="L608" s="142" t="s">
        <v>61</v>
      </c>
      <c r="M608" s="142">
        <v>1</v>
      </c>
      <c r="N608" s="142">
        <v>2174.15</v>
      </c>
      <c r="O608" s="142">
        <v>2174.15</v>
      </c>
      <c r="P608" s="142">
        <v>2174.15</v>
      </c>
      <c r="Q608" s="122" t="e">
        <f>+VLOOKUP(CONCATENATE(B608,"00"),#REF!,3,FALSE)</f>
        <v>#REF!</v>
      </c>
      <c r="R608" s="122" t="str">
        <f>+IF(ISERROR(VLOOKUP(K608,'Ecarts de marge'!D:D,1,FALSE)),"PB CODE ARTICLE","")</f>
        <v>PB CODE ARTICLE</v>
      </c>
    </row>
    <row r="609" spans="1:18" x14ac:dyDescent="0.2">
      <c r="A609" s="131" t="str">
        <f>+IF(I609&lt;='Ecarts de marge'!$G$1,"X","")</f>
        <v>X</v>
      </c>
      <c r="B609" s="122" t="str">
        <f t="shared" si="14"/>
        <v>A20092000187000</v>
      </c>
      <c r="C609" s="142" t="s">
        <v>730</v>
      </c>
      <c r="D609" s="142">
        <v>201800219</v>
      </c>
      <c r="E609" s="142" t="s">
        <v>724</v>
      </c>
      <c r="F609" s="142" t="s">
        <v>843</v>
      </c>
      <c r="G609" s="142" t="s">
        <v>723</v>
      </c>
      <c r="H609" s="142" t="s">
        <v>745</v>
      </c>
      <c r="I609" s="143">
        <v>43153</v>
      </c>
      <c r="J609" s="142" t="s">
        <v>1064</v>
      </c>
      <c r="K609" s="142" t="s">
        <v>60</v>
      </c>
      <c r="L609" s="142" t="s">
        <v>61</v>
      </c>
      <c r="M609" s="142">
        <v>1</v>
      </c>
      <c r="N609" s="142">
        <v>8016.67</v>
      </c>
      <c r="O609" s="142">
        <v>8016.67</v>
      </c>
      <c r="P609" s="142">
        <v>8016.67</v>
      </c>
      <c r="Q609" s="122" t="e">
        <f>+VLOOKUP(CONCATENATE(B609,"00"),#REF!,3,FALSE)</f>
        <v>#REF!</v>
      </c>
      <c r="R609" s="122" t="str">
        <f>+IF(ISERROR(VLOOKUP(K609,'Ecarts de marge'!D:D,1,FALSE)),"PB CODE ARTICLE","")</f>
        <v>PB CODE ARTICLE</v>
      </c>
    </row>
    <row r="610" spans="1:18" x14ac:dyDescent="0.2">
      <c r="A610" s="131" t="str">
        <f>+IF(I610&lt;='Ecarts de marge'!$G$1,"X","")</f>
        <v>X</v>
      </c>
      <c r="B610" s="122" t="str">
        <f t="shared" ref="B610:B673" si="15">+"A"&amp;E610&amp;F610&amp;G610</f>
        <v>A20092000187000</v>
      </c>
      <c r="C610" s="142" t="s">
        <v>730</v>
      </c>
      <c r="D610" s="142">
        <v>201800220</v>
      </c>
      <c r="E610" s="142" t="s">
        <v>724</v>
      </c>
      <c r="F610" s="142" t="s">
        <v>843</v>
      </c>
      <c r="G610" s="142" t="s">
        <v>723</v>
      </c>
      <c r="H610" s="142" t="s">
        <v>745</v>
      </c>
      <c r="I610" s="143">
        <v>43153</v>
      </c>
      <c r="J610" s="142" t="s">
        <v>1064</v>
      </c>
      <c r="K610" s="142" t="s">
        <v>57</v>
      </c>
      <c r="L610" s="142" t="s">
        <v>58</v>
      </c>
      <c r="M610" s="142">
        <v>1</v>
      </c>
      <c r="N610" s="142">
        <v>10699.27</v>
      </c>
      <c r="O610" s="142">
        <v>10699.27</v>
      </c>
      <c r="P610" s="142">
        <v>10699.27</v>
      </c>
      <c r="Q610" s="122" t="e">
        <f>+VLOOKUP(CONCATENATE(B610,"00"),#REF!,3,FALSE)</f>
        <v>#REF!</v>
      </c>
      <c r="R610" s="122" t="str">
        <f>+IF(ISERROR(VLOOKUP(K610,'Ecarts de marge'!D:D,1,FALSE)),"PB CODE ARTICLE","")</f>
        <v>PB CODE ARTICLE</v>
      </c>
    </row>
    <row r="611" spans="1:18" x14ac:dyDescent="0.2">
      <c r="A611" s="131" t="str">
        <f>+IF(I611&lt;='Ecarts de marge'!$G$1,"X","")</f>
        <v>X</v>
      </c>
      <c r="B611" s="122" t="str">
        <f t="shared" si="15"/>
        <v>A20092000175000</v>
      </c>
      <c r="C611" s="142" t="s">
        <v>730</v>
      </c>
      <c r="D611" s="142">
        <v>201800221</v>
      </c>
      <c r="E611" s="142" t="s">
        <v>724</v>
      </c>
      <c r="F611" s="142" t="s">
        <v>816</v>
      </c>
      <c r="G611" s="142" t="s">
        <v>723</v>
      </c>
      <c r="H611" s="142" t="s">
        <v>745</v>
      </c>
      <c r="I611" s="143">
        <v>43153</v>
      </c>
      <c r="J611" s="142" t="s">
        <v>1065</v>
      </c>
      <c r="K611" s="142" t="s">
        <v>57</v>
      </c>
      <c r="L611" s="142" t="s">
        <v>58</v>
      </c>
      <c r="M611" s="142">
        <v>1</v>
      </c>
      <c r="N611" s="142">
        <v>5355.41</v>
      </c>
      <c r="O611" s="142">
        <v>5355.41</v>
      </c>
      <c r="P611" s="142">
        <v>5355.41</v>
      </c>
      <c r="Q611" s="122" t="e">
        <f>+VLOOKUP(CONCATENATE(B611,"00"),#REF!,3,FALSE)</f>
        <v>#REF!</v>
      </c>
      <c r="R611" s="122" t="str">
        <f>+IF(ISERROR(VLOOKUP(K611,'Ecarts de marge'!D:D,1,FALSE)),"PB CODE ARTICLE","")</f>
        <v>PB CODE ARTICLE</v>
      </c>
    </row>
    <row r="612" spans="1:18" x14ac:dyDescent="0.2">
      <c r="A612" s="131" t="str">
        <f>+IF(I612&lt;='Ecarts de marge'!$G$1,"X","")</f>
        <v>X</v>
      </c>
      <c r="B612" s="122" t="str">
        <f t="shared" si="15"/>
        <v>A20092000175000</v>
      </c>
      <c r="C612" s="142" t="s">
        <v>730</v>
      </c>
      <c r="D612" s="142">
        <v>201800222</v>
      </c>
      <c r="E612" s="142" t="s">
        <v>724</v>
      </c>
      <c r="F612" s="142" t="s">
        <v>816</v>
      </c>
      <c r="G612" s="142" t="s">
        <v>723</v>
      </c>
      <c r="H612" s="142" t="s">
        <v>745</v>
      </c>
      <c r="I612" s="143">
        <v>43153</v>
      </c>
      <c r="J612" s="142" t="s">
        <v>1065</v>
      </c>
      <c r="K612" s="142" t="s">
        <v>57</v>
      </c>
      <c r="L612" s="142" t="s">
        <v>58</v>
      </c>
      <c r="M612" s="142">
        <v>1</v>
      </c>
      <c r="N612" s="142">
        <v>5355.41</v>
      </c>
      <c r="O612" s="142">
        <v>5355.41</v>
      </c>
      <c r="P612" s="142">
        <v>5355.41</v>
      </c>
      <c r="Q612" s="122" t="e">
        <f>+VLOOKUP(CONCATENATE(B612,"00"),#REF!,3,FALSE)</f>
        <v>#REF!</v>
      </c>
      <c r="R612" s="122" t="str">
        <f>+IF(ISERROR(VLOOKUP(K612,'Ecarts de marge'!D:D,1,FALSE)),"PB CODE ARTICLE","")</f>
        <v>PB CODE ARTICLE</v>
      </c>
    </row>
    <row r="613" spans="1:18" x14ac:dyDescent="0.2">
      <c r="A613" s="131" t="str">
        <f>+IF(I613&lt;='Ecarts de marge'!$G$1,"X","")</f>
        <v>X</v>
      </c>
      <c r="B613" s="122" t="str">
        <f t="shared" si="15"/>
        <v>A20092000175000</v>
      </c>
      <c r="C613" s="142" t="s">
        <v>730</v>
      </c>
      <c r="D613" s="142">
        <v>201800223</v>
      </c>
      <c r="E613" s="142" t="s">
        <v>724</v>
      </c>
      <c r="F613" s="142" t="s">
        <v>816</v>
      </c>
      <c r="G613" s="142" t="s">
        <v>723</v>
      </c>
      <c r="H613" s="142" t="s">
        <v>745</v>
      </c>
      <c r="I613" s="143">
        <v>43153</v>
      </c>
      <c r="J613" s="142" t="s">
        <v>1065</v>
      </c>
      <c r="K613" s="142" t="s">
        <v>60</v>
      </c>
      <c r="L613" s="142" t="s">
        <v>61</v>
      </c>
      <c r="M613" s="142">
        <v>1</v>
      </c>
      <c r="N613" s="142">
        <v>2320.59</v>
      </c>
      <c r="O613" s="142">
        <v>2320.59</v>
      </c>
      <c r="P613" s="142">
        <v>2320.59</v>
      </c>
      <c r="Q613" s="122" t="e">
        <f>+VLOOKUP(CONCATENATE(B613,"00"),#REF!,3,FALSE)</f>
        <v>#REF!</v>
      </c>
      <c r="R613" s="122" t="str">
        <f>+IF(ISERROR(VLOOKUP(K613,'Ecarts de marge'!D:D,1,FALSE)),"PB CODE ARTICLE","")</f>
        <v>PB CODE ARTICLE</v>
      </c>
    </row>
    <row r="614" spans="1:18" x14ac:dyDescent="0.2">
      <c r="A614" s="131" t="str">
        <f>+IF(I614&lt;='Ecarts de marge'!$G$1,"X","")</f>
        <v>X</v>
      </c>
      <c r="B614" s="122" t="str">
        <f t="shared" si="15"/>
        <v>A20082000151000</v>
      </c>
      <c r="C614" s="142" t="s">
        <v>730</v>
      </c>
      <c r="D614" s="142">
        <v>201800224</v>
      </c>
      <c r="E614" s="142" t="s">
        <v>749</v>
      </c>
      <c r="F614" s="142" t="s">
        <v>917</v>
      </c>
      <c r="G614" s="142" t="s">
        <v>723</v>
      </c>
      <c r="H614" s="142" t="s">
        <v>745</v>
      </c>
      <c r="I614" s="143">
        <v>43153</v>
      </c>
      <c r="J614" s="142" t="s">
        <v>1067</v>
      </c>
      <c r="K614" s="142" t="s">
        <v>60</v>
      </c>
      <c r="L614" s="142" t="s">
        <v>61</v>
      </c>
      <c r="M614" s="142">
        <v>1</v>
      </c>
      <c r="N614" s="142">
        <v>5595.39</v>
      </c>
      <c r="O614" s="142">
        <v>5595.39</v>
      </c>
      <c r="P614" s="142">
        <v>5595.39</v>
      </c>
      <c r="Q614" s="122" t="e">
        <f>+VLOOKUP(CONCATENATE(B614,"00"),#REF!,3,FALSE)</f>
        <v>#REF!</v>
      </c>
      <c r="R614" s="122" t="str">
        <f>+IF(ISERROR(VLOOKUP(K614,'Ecarts de marge'!D:D,1,FALSE)),"PB CODE ARTICLE","")</f>
        <v>PB CODE ARTICLE</v>
      </c>
    </row>
    <row r="615" spans="1:18" x14ac:dyDescent="0.2">
      <c r="A615" s="131" t="str">
        <f>+IF(I615&lt;='Ecarts de marge'!$G$1,"X","")</f>
        <v>X</v>
      </c>
      <c r="B615" s="122" t="str">
        <f t="shared" si="15"/>
        <v>A20082000139000</v>
      </c>
      <c r="C615" s="142" t="s">
        <v>730</v>
      </c>
      <c r="D615" s="142">
        <v>201800225</v>
      </c>
      <c r="E615" s="142" t="s">
        <v>749</v>
      </c>
      <c r="F615" s="142" t="s">
        <v>776</v>
      </c>
      <c r="G615" s="142" t="s">
        <v>723</v>
      </c>
      <c r="H615" s="142" t="s">
        <v>745</v>
      </c>
      <c r="I615" s="143">
        <v>43154</v>
      </c>
      <c r="J615" s="142" t="s">
        <v>1067</v>
      </c>
      <c r="K615" s="142" t="s">
        <v>60</v>
      </c>
      <c r="L615" s="142" t="s">
        <v>61</v>
      </c>
      <c r="M615" s="142">
        <v>1</v>
      </c>
      <c r="N615" s="142">
        <v>1697.4</v>
      </c>
      <c r="O615" s="142">
        <v>1697.4</v>
      </c>
      <c r="P615" s="142">
        <v>1697.4</v>
      </c>
      <c r="Q615" s="122" t="e">
        <f>+VLOOKUP(CONCATENATE(B615,"00"),#REF!,3,FALSE)</f>
        <v>#REF!</v>
      </c>
      <c r="R615" s="122" t="str">
        <f>+IF(ISERROR(VLOOKUP(K615,'Ecarts de marge'!D:D,1,FALSE)),"PB CODE ARTICLE","")</f>
        <v>PB CODE ARTICLE</v>
      </c>
    </row>
    <row r="616" spans="1:18" x14ac:dyDescent="0.2">
      <c r="A616" s="131" t="str">
        <f>+IF(I616&lt;='Ecarts de marge'!$G$1,"X","")</f>
        <v>X</v>
      </c>
      <c r="B616" s="122" t="str">
        <f t="shared" si="15"/>
        <v>A20082000151000</v>
      </c>
      <c r="C616" s="142" t="s">
        <v>730</v>
      </c>
      <c r="D616" s="142">
        <v>201800226</v>
      </c>
      <c r="E616" s="142" t="s">
        <v>749</v>
      </c>
      <c r="F616" s="142" t="s">
        <v>917</v>
      </c>
      <c r="G616" s="142" t="s">
        <v>723</v>
      </c>
      <c r="H616" s="142" t="s">
        <v>745</v>
      </c>
      <c r="I616" s="143">
        <v>43154</v>
      </c>
      <c r="J616" s="142" t="s">
        <v>1067</v>
      </c>
      <c r="K616" s="142" t="s">
        <v>60</v>
      </c>
      <c r="L616" s="142" t="s">
        <v>61</v>
      </c>
      <c r="M616" s="142">
        <v>1</v>
      </c>
      <c r="N616" s="142">
        <v>5014.08</v>
      </c>
      <c r="O616" s="142">
        <v>5014.08</v>
      </c>
      <c r="P616" s="142">
        <v>5014.08</v>
      </c>
      <c r="Q616" s="122" t="e">
        <f>+VLOOKUP(CONCATENATE(B616,"00"),#REF!,3,FALSE)</f>
        <v>#REF!</v>
      </c>
      <c r="R616" s="122" t="str">
        <f>+IF(ISERROR(VLOOKUP(K616,'Ecarts de marge'!D:D,1,FALSE)),"PB CODE ARTICLE","")</f>
        <v>PB CODE ARTICLE</v>
      </c>
    </row>
    <row r="617" spans="1:18" x14ac:dyDescent="0.2">
      <c r="A617" s="131" t="str">
        <f>+IF(I617&lt;='Ecarts de marge'!$G$1,"X","")</f>
        <v>X</v>
      </c>
      <c r="B617" s="122" t="str">
        <f t="shared" si="15"/>
        <v>A20092000186000</v>
      </c>
      <c r="C617" s="142" t="s">
        <v>730</v>
      </c>
      <c r="D617" s="142">
        <v>201800227</v>
      </c>
      <c r="E617" s="142" t="s">
        <v>724</v>
      </c>
      <c r="F617" s="142" t="s">
        <v>912</v>
      </c>
      <c r="G617" s="142" t="s">
        <v>723</v>
      </c>
      <c r="H617" s="142" t="s">
        <v>745</v>
      </c>
      <c r="I617" s="143">
        <v>43154</v>
      </c>
      <c r="J617" s="142" t="s">
        <v>1068</v>
      </c>
      <c r="K617" s="142" t="s">
        <v>60</v>
      </c>
      <c r="L617" s="142" t="s">
        <v>61</v>
      </c>
      <c r="M617" s="142">
        <v>1</v>
      </c>
      <c r="N617" s="142">
        <v>1669.29</v>
      </c>
      <c r="O617" s="142">
        <v>1669.29</v>
      </c>
      <c r="P617" s="142">
        <v>1669.29</v>
      </c>
      <c r="Q617" s="122" t="e">
        <f>+VLOOKUP(CONCATENATE(B617,"00"),#REF!,3,FALSE)</f>
        <v>#REF!</v>
      </c>
      <c r="R617" s="122" t="str">
        <f>+IF(ISERROR(VLOOKUP(K617,'Ecarts de marge'!D:D,1,FALSE)),"PB CODE ARTICLE","")</f>
        <v>PB CODE ARTICLE</v>
      </c>
    </row>
    <row r="618" spans="1:18" x14ac:dyDescent="0.2">
      <c r="A618" s="131" t="str">
        <f>+IF(I618&lt;='Ecarts de marge'!$G$1,"X","")</f>
        <v>X</v>
      </c>
      <c r="B618" s="122" t="str">
        <f t="shared" si="15"/>
        <v>A20082000112000</v>
      </c>
      <c r="C618" s="142" t="s">
        <v>730</v>
      </c>
      <c r="D618" s="142">
        <v>201800228</v>
      </c>
      <c r="E618" s="142" t="s">
        <v>749</v>
      </c>
      <c r="F618" s="142" t="s">
        <v>844</v>
      </c>
      <c r="G618" s="142" t="s">
        <v>723</v>
      </c>
      <c r="H618" s="142" t="s">
        <v>745</v>
      </c>
      <c r="I618" s="143">
        <v>43154</v>
      </c>
      <c r="J618" s="142" t="s">
        <v>1069</v>
      </c>
      <c r="K618" s="142" t="s">
        <v>60</v>
      </c>
      <c r="L618" s="142" t="s">
        <v>61</v>
      </c>
      <c r="M618" s="142">
        <v>1</v>
      </c>
      <c r="N618" s="142">
        <v>722.26</v>
      </c>
      <c r="O618" s="142">
        <v>722.26</v>
      </c>
      <c r="P618" s="142">
        <v>722.26</v>
      </c>
      <c r="Q618" s="122" t="e">
        <f>+VLOOKUP(CONCATENATE(B618,"00"),#REF!,3,FALSE)</f>
        <v>#REF!</v>
      </c>
      <c r="R618" s="122" t="str">
        <f>+IF(ISERROR(VLOOKUP(K618,'Ecarts de marge'!D:D,1,FALSE)),"PB CODE ARTICLE","")</f>
        <v>PB CODE ARTICLE</v>
      </c>
    </row>
    <row r="619" spans="1:18" x14ac:dyDescent="0.2">
      <c r="A619" s="131" t="str">
        <f>+IF(I619&lt;='Ecarts de marge'!$G$1,"X","")</f>
        <v>X</v>
      </c>
      <c r="B619" s="122" t="str">
        <f t="shared" si="15"/>
        <v>A20082000112000</v>
      </c>
      <c r="C619" s="142" t="s">
        <v>730</v>
      </c>
      <c r="D619" s="142">
        <v>201800229</v>
      </c>
      <c r="E619" s="142" t="s">
        <v>749</v>
      </c>
      <c r="F619" s="142" t="s">
        <v>844</v>
      </c>
      <c r="G619" s="142" t="s">
        <v>723</v>
      </c>
      <c r="H619" s="142" t="s">
        <v>745</v>
      </c>
      <c r="I619" s="143">
        <v>43154</v>
      </c>
      <c r="J619" s="142" t="s">
        <v>1069</v>
      </c>
      <c r="K619" s="142" t="s">
        <v>60</v>
      </c>
      <c r="L619" s="142" t="s">
        <v>61</v>
      </c>
      <c r="M619" s="142">
        <v>1</v>
      </c>
      <c r="N619" s="142">
        <v>4387.01</v>
      </c>
      <c r="O619" s="142">
        <v>4387.01</v>
      </c>
      <c r="P619" s="142">
        <v>4387.01</v>
      </c>
      <c r="Q619" s="122" t="e">
        <f>+VLOOKUP(CONCATENATE(B619,"00"),#REF!,3,FALSE)</f>
        <v>#REF!</v>
      </c>
      <c r="R619" s="122" t="str">
        <f>+IF(ISERROR(VLOOKUP(K619,'Ecarts de marge'!D:D,1,FALSE)),"PB CODE ARTICLE","")</f>
        <v>PB CODE ARTICLE</v>
      </c>
    </row>
    <row r="620" spans="1:18" x14ac:dyDescent="0.2">
      <c r="A620" s="131" t="str">
        <f>+IF(I620&lt;='Ecarts de marge'!$G$1,"X","")</f>
        <v>X</v>
      </c>
      <c r="B620" s="122" t="str">
        <f t="shared" si="15"/>
        <v>A20092000186000</v>
      </c>
      <c r="C620" s="142" t="s">
        <v>730</v>
      </c>
      <c r="D620" s="142">
        <v>201800230</v>
      </c>
      <c r="E620" s="142" t="s">
        <v>724</v>
      </c>
      <c r="F620" s="142" t="s">
        <v>912</v>
      </c>
      <c r="G620" s="142" t="s">
        <v>723</v>
      </c>
      <c r="H620" s="142" t="s">
        <v>745</v>
      </c>
      <c r="I620" s="143">
        <v>43154</v>
      </c>
      <c r="J620" s="142" t="s">
        <v>1068</v>
      </c>
      <c r="K620" s="142" t="s">
        <v>57</v>
      </c>
      <c r="L620" s="142" t="s">
        <v>58</v>
      </c>
      <c r="M620" s="142">
        <v>1</v>
      </c>
      <c r="N620" s="142">
        <v>6830.16</v>
      </c>
      <c r="O620" s="142">
        <v>6830.16</v>
      </c>
      <c r="P620" s="142">
        <v>6830.16</v>
      </c>
      <c r="Q620" s="122" t="e">
        <f>+VLOOKUP(CONCATENATE(B620,"00"),#REF!,3,FALSE)</f>
        <v>#REF!</v>
      </c>
      <c r="R620" s="122" t="str">
        <f>+IF(ISERROR(VLOOKUP(K620,'Ecarts de marge'!D:D,1,FALSE)),"PB CODE ARTICLE","")</f>
        <v>PB CODE ARTICLE</v>
      </c>
    </row>
    <row r="621" spans="1:18" x14ac:dyDescent="0.2">
      <c r="A621" s="131" t="str">
        <f>+IF(I621&lt;='Ecarts de marge'!$G$1,"X","")</f>
        <v>X</v>
      </c>
      <c r="B621" s="122" t="str">
        <f t="shared" si="15"/>
        <v>A20082000112000</v>
      </c>
      <c r="C621" s="142" t="s">
        <v>730</v>
      </c>
      <c r="D621" s="142">
        <v>201800231</v>
      </c>
      <c r="E621" s="142" t="s">
        <v>749</v>
      </c>
      <c r="F621" s="142" t="s">
        <v>844</v>
      </c>
      <c r="G621" s="142" t="s">
        <v>723</v>
      </c>
      <c r="H621" s="142" t="s">
        <v>745</v>
      </c>
      <c r="I621" s="143">
        <v>43154</v>
      </c>
      <c r="J621" s="142" t="s">
        <v>1069</v>
      </c>
      <c r="K621" s="142" t="s">
        <v>57</v>
      </c>
      <c r="L621" s="142" t="s">
        <v>58</v>
      </c>
      <c r="M621" s="142">
        <v>1</v>
      </c>
      <c r="N621" s="142">
        <v>23178.720000000001</v>
      </c>
      <c r="O621" s="142">
        <v>23178.720000000001</v>
      </c>
      <c r="P621" s="142">
        <v>23178.720000000001</v>
      </c>
      <c r="Q621" s="122" t="e">
        <f>+VLOOKUP(CONCATENATE(B621,"00"),#REF!,3,FALSE)</f>
        <v>#REF!</v>
      </c>
      <c r="R621" s="122" t="str">
        <f>+IF(ISERROR(VLOOKUP(K621,'Ecarts de marge'!D:D,1,FALSE)),"PB CODE ARTICLE","")</f>
        <v>PB CODE ARTICLE</v>
      </c>
    </row>
    <row r="622" spans="1:18" x14ac:dyDescent="0.2">
      <c r="A622" s="131" t="str">
        <f>+IF(I622&lt;='Ecarts de marge'!$G$1,"X","")</f>
        <v>X</v>
      </c>
      <c r="B622" s="122" t="str">
        <f t="shared" si="15"/>
        <v>A20092000174000</v>
      </c>
      <c r="C622" s="142" t="s">
        <v>730</v>
      </c>
      <c r="D622" s="142">
        <v>201800232</v>
      </c>
      <c r="E622" s="142" t="s">
        <v>724</v>
      </c>
      <c r="F622" s="142" t="s">
        <v>841</v>
      </c>
      <c r="G622" s="142" t="s">
        <v>723</v>
      </c>
      <c r="H622" s="142" t="s">
        <v>745</v>
      </c>
      <c r="I622" s="143">
        <v>43154</v>
      </c>
      <c r="J622" s="142" t="s">
        <v>1070</v>
      </c>
      <c r="K622" s="142" t="s">
        <v>57</v>
      </c>
      <c r="L622" s="142" t="s">
        <v>58</v>
      </c>
      <c r="M622" s="142">
        <v>1</v>
      </c>
      <c r="N622" s="142">
        <v>4194.3100000000004</v>
      </c>
      <c r="O622" s="142">
        <v>4194.3100000000004</v>
      </c>
      <c r="P622" s="142">
        <v>4194.3100000000004</v>
      </c>
      <c r="Q622" s="122" t="e">
        <f>+VLOOKUP(CONCATENATE(B622,"00"),#REF!,3,FALSE)</f>
        <v>#REF!</v>
      </c>
      <c r="R622" s="122" t="str">
        <f>+IF(ISERROR(VLOOKUP(K622,'Ecarts de marge'!D:D,1,FALSE)),"PB CODE ARTICLE","")</f>
        <v>PB CODE ARTICLE</v>
      </c>
    </row>
    <row r="623" spans="1:18" x14ac:dyDescent="0.2">
      <c r="A623" s="131" t="str">
        <f>+IF(I623&lt;='Ecarts de marge'!$G$1,"X","")</f>
        <v>X</v>
      </c>
      <c r="B623" s="122" t="str">
        <f t="shared" si="15"/>
        <v>A20092000179000</v>
      </c>
      <c r="C623" s="142" t="s">
        <v>730</v>
      </c>
      <c r="D623" s="142">
        <v>201800233</v>
      </c>
      <c r="E623" s="142" t="s">
        <v>724</v>
      </c>
      <c r="F623" s="142" t="s">
        <v>872</v>
      </c>
      <c r="G623" s="142" t="s">
        <v>723</v>
      </c>
      <c r="H623" s="142" t="s">
        <v>745</v>
      </c>
      <c r="I623" s="143">
        <v>43154</v>
      </c>
      <c r="J623" s="142" t="s">
        <v>1063</v>
      </c>
      <c r="K623" s="142" t="s">
        <v>57</v>
      </c>
      <c r="L623" s="142" t="s">
        <v>58</v>
      </c>
      <c r="M623" s="142">
        <v>1</v>
      </c>
      <c r="N623" s="142">
        <v>11591.7</v>
      </c>
      <c r="O623" s="142">
        <v>11591.7</v>
      </c>
      <c r="P623" s="142">
        <v>11591.7</v>
      </c>
      <c r="Q623" s="122" t="e">
        <f>+VLOOKUP(CONCATENATE(B623,"00"),#REF!,3,FALSE)</f>
        <v>#REF!</v>
      </c>
      <c r="R623" s="122" t="str">
        <f>+IF(ISERROR(VLOOKUP(K623,'Ecarts de marge'!D:D,1,FALSE)),"PB CODE ARTICLE","")</f>
        <v>PB CODE ARTICLE</v>
      </c>
    </row>
    <row r="624" spans="1:18" x14ac:dyDescent="0.2">
      <c r="A624" s="131" t="str">
        <f>+IF(I624&lt;='Ecarts de marge'!$G$1,"X","")</f>
        <v>X</v>
      </c>
      <c r="B624" s="122" t="str">
        <f t="shared" si="15"/>
        <v>A20092000183000</v>
      </c>
      <c r="C624" s="142" t="s">
        <v>730</v>
      </c>
      <c r="D624" s="142">
        <v>201800234</v>
      </c>
      <c r="E624" s="142" t="s">
        <v>724</v>
      </c>
      <c r="F624" s="142" t="s">
        <v>911</v>
      </c>
      <c r="G624" s="142" t="s">
        <v>723</v>
      </c>
      <c r="H624" s="142" t="s">
        <v>745</v>
      </c>
      <c r="I624" s="143">
        <v>43154</v>
      </c>
      <c r="J624" s="142" t="s">
        <v>1071</v>
      </c>
      <c r="K624" s="142" t="s">
        <v>57</v>
      </c>
      <c r="L624" s="142" t="s">
        <v>58</v>
      </c>
      <c r="M624" s="142">
        <v>1</v>
      </c>
      <c r="N624" s="142">
        <v>4083.05</v>
      </c>
      <c r="O624" s="142">
        <v>4083.05</v>
      </c>
      <c r="P624" s="142">
        <v>4083.05</v>
      </c>
      <c r="Q624" s="122" t="e">
        <f>+VLOOKUP(CONCATENATE(B624,"00"),#REF!,3,FALSE)</f>
        <v>#REF!</v>
      </c>
      <c r="R624" s="122" t="str">
        <f>+IF(ISERROR(VLOOKUP(K624,'Ecarts de marge'!D:D,1,FALSE)),"PB CODE ARTICLE","")</f>
        <v>PB CODE ARTICLE</v>
      </c>
    </row>
    <row r="625" spans="1:18" x14ac:dyDescent="0.2">
      <c r="A625" s="131" t="str">
        <f>+IF(I625&lt;='Ecarts de marge'!$G$1,"X","")</f>
        <v>X</v>
      </c>
      <c r="B625" s="122" t="str">
        <f t="shared" si="15"/>
        <v>A20092000184000</v>
      </c>
      <c r="C625" s="142" t="s">
        <v>730</v>
      </c>
      <c r="D625" s="142">
        <v>201800235</v>
      </c>
      <c r="E625" s="142" t="s">
        <v>724</v>
      </c>
      <c r="F625" s="142" t="s">
        <v>904</v>
      </c>
      <c r="G625" s="142" t="s">
        <v>723</v>
      </c>
      <c r="H625" s="142" t="s">
        <v>745</v>
      </c>
      <c r="I625" s="143">
        <v>43154</v>
      </c>
      <c r="J625" s="142" t="s">
        <v>1072</v>
      </c>
      <c r="K625" s="142" t="s">
        <v>57</v>
      </c>
      <c r="L625" s="142" t="s">
        <v>58</v>
      </c>
      <c r="M625" s="142">
        <v>1</v>
      </c>
      <c r="N625" s="142">
        <v>10860.59</v>
      </c>
      <c r="O625" s="142">
        <v>10860.59</v>
      </c>
      <c r="P625" s="142">
        <v>10860.59</v>
      </c>
      <c r="Q625" s="122" t="e">
        <f>+VLOOKUP(CONCATENATE(B625,"00"),#REF!,3,FALSE)</f>
        <v>#REF!</v>
      </c>
      <c r="R625" s="122" t="str">
        <f>+IF(ISERROR(VLOOKUP(K625,'Ecarts de marge'!D:D,1,FALSE)),"PB CODE ARTICLE","")</f>
        <v>PB CODE ARTICLE</v>
      </c>
    </row>
    <row r="626" spans="1:18" x14ac:dyDescent="0.2">
      <c r="A626" s="131" t="str">
        <f>+IF(I626&lt;='Ecarts de marge'!$G$1,"X","")</f>
        <v>X</v>
      </c>
      <c r="B626" s="122" t="str">
        <f t="shared" si="15"/>
        <v>A20082000113000</v>
      </c>
      <c r="C626" s="142" t="s">
        <v>730</v>
      </c>
      <c r="D626" s="142">
        <v>201800236</v>
      </c>
      <c r="E626" s="142" t="s">
        <v>749</v>
      </c>
      <c r="F626" s="142" t="s">
        <v>890</v>
      </c>
      <c r="G626" s="142" t="s">
        <v>723</v>
      </c>
      <c r="H626" s="142" t="s">
        <v>745</v>
      </c>
      <c r="I626" s="143">
        <v>43154</v>
      </c>
      <c r="J626" s="142" t="s">
        <v>1066</v>
      </c>
      <c r="K626" s="142" t="s">
        <v>57</v>
      </c>
      <c r="L626" s="142" t="s">
        <v>58</v>
      </c>
      <c r="M626" s="142">
        <v>1</v>
      </c>
      <c r="N626" s="142">
        <v>12427.44</v>
      </c>
      <c r="O626" s="142">
        <v>12427.44</v>
      </c>
      <c r="P626" s="142">
        <v>12427.44</v>
      </c>
      <c r="Q626" s="122" t="e">
        <f>+VLOOKUP(CONCATENATE(B626,"00"),#REF!,3,FALSE)</f>
        <v>#REF!</v>
      </c>
      <c r="R626" s="122" t="str">
        <f>+IF(ISERROR(VLOOKUP(K626,'Ecarts de marge'!D:D,1,FALSE)),"PB CODE ARTICLE","")</f>
        <v>PB CODE ARTICLE</v>
      </c>
    </row>
    <row r="627" spans="1:18" x14ac:dyDescent="0.2">
      <c r="A627" s="131" t="str">
        <f>+IF(I627&lt;='Ecarts de marge'!$G$1,"X","")</f>
        <v>X</v>
      </c>
      <c r="B627" s="122" t="str">
        <f t="shared" si="15"/>
        <v>A20092000303000</v>
      </c>
      <c r="C627" s="142" t="s">
        <v>730</v>
      </c>
      <c r="D627" s="142">
        <v>201800237</v>
      </c>
      <c r="E627" s="142" t="s">
        <v>724</v>
      </c>
      <c r="F627" s="142" t="s">
        <v>1073</v>
      </c>
      <c r="G627" s="142" t="s">
        <v>723</v>
      </c>
      <c r="H627" s="142" t="s">
        <v>745</v>
      </c>
      <c r="I627" s="143">
        <v>43154</v>
      </c>
      <c r="J627" s="142" t="s">
        <v>1074</v>
      </c>
      <c r="K627" s="142" t="s">
        <v>57</v>
      </c>
      <c r="L627" s="142" t="s">
        <v>58</v>
      </c>
      <c r="M627" s="142">
        <v>1</v>
      </c>
      <c r="N627" s="142">
        <v>4104.79</v>
      </c>
      <c r="O627" s="142">
        <v>4104.79</v>
      </c>
      <c r="P627" s="142">
        <v>4104.79</v>
      </c>
      <c r="Q627" s="122" t="e">
        <f>+VLOOKUP(CONCATENATE(B627,"00"),#REF!,3,FALSE)</f>
        <v>#REF!</v>
      </c>
      <c r="R627" s="122" t="str">
        <f>+IF(ISERROR(VLOOKUP(K627,'Ecarts de marge'!D:D,1,FALSE)),"PB CODE ARTICLE","")</f>
        <v>PB CODE ARTICLE</v>
      </c>
    </row>
    <row r="628" spans="1:18" x14ac:dyDescent="0.2">
      <c r="A628" s="131" t="str">
        <f>+IF(I628&lt;='Ecarts de marge'!$G$1,"X","")</f>
        <v>X</v>
      </c>
      <c r="B628" s="122" t="str">
        <f t="shared" si="15"/>
        <v>A20092000303000</v>
      </c>
      <c r="C628" s="142" t="s">
        <v>730</v>
      </c>
      <c r="D628" s="142">
        <v>201800238</v>
      </c>
      <c r="E628" s="142" t="s">
        <v>724</v>
      </c>
      <c r="F628" s="142" t="s">
        <v>1073</v>
      </c>
      <c r="G628" s="142" t="s">
        <v>723</v>
      </c>
      <c r="H628" s="142" t="s">
        <v>745</v>
      </c>
      <c r="I628" s="143">
        <v>43154</v>
      </c>
      <c r="J628" s="142" t="s">
        <v>1074</v>
      </c>
      <c r="K628" s="142" t="s">
        <v>57</v>
      </c>
      <c r="L628" s="142" t="s">
        <v>58</v>
      </c>
      <c r="M628" s="142">
        <v>1</v>
      </c>
      <c r="N628" s="142">
        <v>4114.7</v>
      </c>
      <c r="O628" s="142">
        <v>4114.7</v>
      </c>
      <c r="P628" s="142">
        <v>4114.7</v>
      </c>
      <c r="Q628" s="122" t="e">
        <f>+VLOOKUP(CONCATENATE(B628,"00"),#REF!,3,FALSE)</f>
        <v>#REF!</v>
      </c>
      <c r="R628" s="122" t="str">
        <f>+IF(ISERROR(VLOOKUP(K628,'Ecarts de marge'!D:D,1,FALSE)),"PB CODE ARTICLE","")</f>
        <v>PB CODE ARTICLE</v>
      </c>
    </row>
    <row r="629" spans="1:18" x14ac:dyDescent="0.2">
      <c r="A629" s="131" t="str">
        <f>+IF(I629&lt;='Ecarts de marge'!$G$1,"X","")</f>
        <v>X</v>
      </c>
      <c r="B629" s="122" t="str">
        <f t="shared" si="15"/>
        <v>A20092000303000</v>
      </c>
      <c r="C629" s="142" t="s">
        <v>730</v>
      </c>
      <c r="D629" s="142">
        <v>201800239</v>
      </c>
      <c r="E629" s="142" t="s">
        <v>724</v>
      </c>
      <c r="F629" s="142" t="s">
        <v>1073</v>
      </c>
      <c r="G629" s="142" t="s">
        <v>723</v>
      </c>
      <c r="H629" s="142" t="s">
        <v>745</v>
      </c>
      <c r="I629" s="143">
        <v>43154</v>
      </c>
      <c r="J629" s="142" t="s">
        <v>1074</v>
      </c>
      <c r="K629" s="142" t="s">
        <v>57</v>
      </c>
      <c r="L629" s="142" t="s">
        <v>58</v>
      </c>
      <c r="M629" s="142">
        <v>1</v>
      </c>
      <c r="N629" s="142">
        <v>4112.6099999999997</v>
      </c>
      <c r="O629" s="142">
        <v>4112.6099999999997</v>
      </c>
      <c r="P629" s="142">
        <v>4112.6099999999997</v>
      </c>
      <c r="Q629" s="122" t="e">
        <f>+VLOOKUP(CONCATENATE(B629,"00"),#REF!,3,FALSE)</f>
        <v>#REF!</v>
      </c>
      <c r="R629" s="122" t="str">
        <f>+IF(ISERROR(VLOOKUP(K629,'Ecarts de marge'!D:D,1,FALSE)),"PB CODE ARTICLE","")</f>
        <v>PB CODE ARTICLE</v>
      </c>
    </row>
    <row r="630" spans="1:18" x14ac:dyDescent="0.2">
      <c r="A630" s="131" t="str">
        <f>+IF(I630&lt;='Ecarts de marge'!$G$1,"X","")</f>
        <v>X</v>
      </c>
      <c r="B630" s="122" t="str">
        <f t="shared" si="15"/>
        <v>A20092000303000</v>
      </c>
      <c r="C630" s="142" t="s">
        <v>730</v>
      </c>
      <c r="D630" s="142">
        <v>201800240</v>
      </c>
      <c r="E630" s="142" t="s">
        <v>724</v>
      </c>
      <c r="F630" s="142" t="s">
        <v>1073</v>
      </c>
      <c r="G630" s="142" t="s">
        <v>723</v>
      </c>
      <c r="H630" s="142" t="s">
        <v>745</v>
      </c>
      <c r="I630" s="143">
        <v>43154</v>
      </c>
      <c r="J630" s="142" t="s">
        <v>1074</v>
      </c>
      <c r="K630" s="142" t="s">
        <v>57</v>
      </c>
      <c r="L630" s="142" t="s">
        <v>58</v>
      </c>
      <c r="M630" s="142">
        <v>1</v>
      </c>
      <c r="N630" s="142">
        <v>4095</v>
      </c>
      <c r="O630" s="142">
        <v>4095</v>
      </c>
      <c r="P630" s="142">
        <v>4095</v>
      </c>
      <c r="Q630" s="122" t="e">
        <f>+VLOOKUP(CONCATENATE(B630,"00"),#REF!,3,FALSE)</f>
        <v>#REF!</v>
      </c>
      <c r="R630" s="122" t="str">
        <f>+IF(ISERROR(VLOOKUP(K630,'Ecarts de marge'!D:D,1,FALSE)),"PB CODE ARTICLE","")</f>
        <v>PB CODE ARTICLE</v>
      </c>
    </row>
    <row r="631" spans="1:18" x14ac:dyDescent="0.2">
      <c r="A631" s="131" t="str">
        <f>+IF(I631&lt;='Ecarts de marge'!$G$1,"X","")</f>
        <v>X</v>
      </c>
      <c r="B631" s="122" t="str">
        <f t="shared" si="15"/>
        <v>A20082000239000</v>
      </c>
      <c r="C631" s="142" t="s">
        <v>730</v>
      </c>
      <c r="D631" s="142">
        <v>201800241</v>
      </c>
      <c r="E631" s="142" t="s">
        <v>749</v>
      </c>
      <c r="F631" s="142" t="s">
        <v>750</v>
      </c>
      <c r="G631" s="142" t="s">
        <v>723</v>
      </c>
      <c r="H631" s="142" t="s">
        <v>751</v>
      </c>
      <c r="I631" s="143">
        <v>43157</v>
      </c>
      <c r="J631" s="142" t="s">
        <v>1039</v>
      </c>
      <c r="K631" s="142" t="s">
        <v>148</v>
      </c>
      <c r="L631" s="142" t="s">
        <v>1040</v>
      </c>
      <c r="M631" s="142">
        <v>1</v>
      </c>
      <c r="N631" s="142">
        <v>305.39</v>
      </c>
      <c r="O631" s="142">
        <v>305.39</v>
      </c>
      <c r="P631" s="142">
        <v>305.39</v>
      </c>
      <c r="Q631" s="122" t="e">
        <f>+VLOOKUP(CONCATENATE(B631,"00"),#REF!,3,FALSE)</f>
        <v>#REF!</v>
      </c>
      <c r="R631" s="122" t="str">
        <f>+IF(ISERROR(VLOOKUP(K631,'Ecarts de marge'!D:D,1,FALSE)),"PB CODE ARTICLE","")</f>
        <v/>
      </c>
    </row>
    <row r="632" spans="1:18" x14ac:dyDescent="0.2">
      <c r="A632" s="131" t="str">
        <f>+IF(I632&lt;='Ecarts de marge'!$G$1,"X","")</f>
        <v>X</v>
      </c>
      <c r="B632" s="122" t="str">
        <f t="shared" si="15"/>
        <v>A20112000279000</v>
      </c>
      <c r="C632" s="142" t="s">
        <v>730</v>
      </c>
      <c r="D632" s="142">
        <v>201800242</v>
      </c>
      <c r="E632" s="142" t="s">
        <v>726</v>
      </c>
      <c r="F632" s="142" t="s">
        <v>760</v>
      </c>
      <c r="G632" s="142" t="s">
        <v>723</v>
      </c>
      <c r="H632" s="142" t="s">
        <v>745</v>
      </c>
      <c r="I632" s="143">
        <v>43157</v>
      </c>
      <c r="J632" s="142" t="s">
        <v>1075</v>
      </c>
      <c r="K632" s="142" t="s">
        <v>57</v>
      </c>
      <c r="L632" s="142" t="s">
        <v>58</v>
      </c>
      <c r="M632" s="142">
        <v>1</v>
      </c>
      <c r="N632" s="142">
        <v>3983.18</v>
      </c>
      <c r="O632" s="142">
        <v>3983.18</v>
      </c>
      <c r="P632" s="142">
        <v>3983.18</v>
      </c>
      <c r="Q632" s="122" t="e">
        <f>+VLOOKUP(CONCATENATE(B632,"00"),#REF!,3,FALSE)</f>
        <v>#REF!</v>
      </c>
      <c r="R632" s="122" t="str">
        <f>+IF(ISERROR(VLOOKUP(K632,'Ecarts de marge'!D:D,1,FALSE)),"PB CODE ARTICLE","")</f>
        <v>PB CODE ARTICLE</v>
      </c>
    </row>
    <row r="633" spans="1:18" x14ac:dyDescent="0.2">
      <c r="A633" s="131" t="str">
        <f>+IF(I633&lt;='Ecarts de marge'!$G$1,"X","")</f>
        <v>X</v>
      </c>
      <c r="B633" s="122" t="str">
        <f t="shared" si="15"/>
        <v>A20062000005000</v>
      </c>
      <c r="C633" s="142" t="s">
        <v>730</v>
      </c>
      <c r="D633" s="142">
        <v>201800243</v>
      </c>
      <c r="E633" s="142" t="s">
        <v>797</v>
      </c>
      <c r="F633" s="142" t="s">
        <v>1076</v>
      </c>
      <c r="G633" s="142" t="s">
        <v>723</v>
      </c>
      <c r="H633" s="142" t="s">
        <v>745</v>
      </c>
      <c r="I633" s="143">
        <v>43158</v>
      </c>
      <c r="J633" s="142" t="s">
        <v>1077</v>
      </c>
      <c r="K633" s="142" t="s">
        <v>57</v>
      </c>
      <c r="L633" s="142" t="s">
        <v>58</v>
      </c>
      <c r="M633" s="142">
        <v>1</v>
      </c>
      <c r="N633" s="142">
        <v>4000</v>
      </c>
      <c r="O633" s="142">
        <v>4000</v>
      </c>
      <c r="P633" s="142">
        <v>4000</v>
      </c>
      <c r="Q633" s="122" t="e">
        <f>+VLOOKUP(CONCATENATE(B633,"00"),#REF!,3,FALSE)</f>
        <v>#REF!</v>
      </c>
      <c r="R633" s="122" t="str">
        <f>+IF(ISERROR(VLOOKUP(K633,'Ecarts de marge'!D:D,1,FALSE)),"PB CODE ARTICLE","")</f>
        <v>PB CODE ARTICLE</v>
      </c>
    </row>
    <row r="634" spans="1:18" x14ac:dyDescent="0.2">
      <c r="A634" s="131" t="str">
        <f>+IF(I634&lt;='Ecarts de marge'!$G$1,"X","")</f>
        <v>X</v>
      </c>
      <c r="B634" s="122" t="str">
        <f t="shared" si="15"/>
        <v>A20092000182000</v>
      </c>
      <c r="C634" s="142" t="s">
        <v>730</v>
      </c>
      <c r="D634" s="142">
        <v>201800244</v>
      </c>
      <c r="E634" s="142" t="s">
        <v>724</v>
      </c>
      <c r="F634" s="142" t="s">
        <v>781</v>
      </c>
      <c r="G634" s="142" t="s">
        <v>723</v>
      </c>
      <c r="H634" s="142" t="s">
        <v>745</v>
      </c>
      <c r="I634" s="143">
        <v>43158</v>
      </c>
      <c r="J634" s="142" t="s">
        <v>1014</v>
      </c>
      <c r="K634" s="142" t="s">
        <v>57</v>
      </c>
      <c r="L634" s="142" t="s">
        <v>58</v>
      </c>
      <c r="M634" s="142">
        <v>1</v>
      </c>
      <c r="N634" s="142">
        <v>9609.43</v>
      </c>
      <c r="O634" s="142">
        <v>9609.43</v>
      </c>
      <c r="P634" s="142">
        <v>9609.43</v>
      </c>
      <c r="Q634" s="122" t="e">
        <f>+VLOOKUP(CONCATENATE(B634,"00"),#REF!,3,FALSE)</f>
        <v>#REF!</v>
      </c>
      <c r="R634" s="122" t="str">
        <f>+IF(ISERROR(VLOOKUP(K634,'Ecarts de marge'!D:D,1,FALSE)),"PB CODE ARTICLE","")</f>
        <v>PB CODE ARTICLE</v>
      </c>
    </row>
    <row r="635" spans="1:18" x14ac:dyDescent="0.2">
      <c r="A635" s="131" t="str">
        <f>+IF(I635&lt;='Ecarts de marge'!$G$1,"X","")</f>
        <v>X</v>
      </c>
      <c r="B635" s="122" t="str">
        <f t="shared" si="15"/>
        <v>A20092000182000</v>
      </c>
      <c r="C635" s="142" t="s">
        <v>730</v>
      </c>
      <c r="D635" s="142">
        <v>201800244</v>
      </c>
      <c r="E635" s="142" t="s">
        <v>724</v>
      </c>
      <c r="F635" s="142" t="s">
        <v>781</v>
      </c>
      <c r="G635" s="142" t="s">
        <v>723</v>
      </c>
      <c r="H635" s="142" t="s">
        <v>745</v>
      </c>
      <c r="I635" s="143">
        <v>43158</v>
      </c>
      <c r="J635" s="142" t="s">
        <v>1014</v>
      </c>
      <c r="K635" s="142" t="s">
        <v>60</v>
      </c>
      <c r="L635" s="142" t="s">
        <v>61</v>
      </c>
      <c r="M635" s="142">
        <v>1</v>
      </c>
      <c r="N635" s="142">
        <v>3749.32</v>
      </c>
      <c r="O635" s="142">
        <v>3749.32</v>
      </c>
      <c r="P635" s="142">
        <v>3749.32</v>
      </c>
      <c r="Q635" s="122" t="e">
        <f>+VLOOKUP(CONCATENATE(B635,"00"),#REF!,3,FALSE)</f>
        <v>#REF!</v>
      </c>
      <c r="R635" s="122" t="str">
        <f>+IF(ISERROR(VLOOKUP(K635,'Ecarts de marge'!D:D,1,FALSE)),"PB CODE ARTICLE","")</f>
        <v>PB CODE ARTICLE</v>
      </c>
    </row>
    <row r="636" spans="1:18" x14ac:dyDescent="0.2">
      <c r="A636" s="131" t="str">
        <f>+IF(I636&lt;='Ecarts de marge'!$G$1,"X","")</f>
        <v>X</v>
      </c>
      <c r="B636" s="122" t="str">
        <f t="shared" si="15"/>
        <v>A</v>
      </c>
      <c r="C636" s="142" t="s">
        <v>730</v>
      </c>
      <c r="D636" s="142">
        <v>201800245</v>
      </c>
      <c r="E636" s="142" t="s">
        <v>731</v>
      </c>
      <c r="F636" s="142" t="s">
        <v>731</v>
      </c>
      <c r="G636" s="142" t="s">
        <v>731</v>
      </c>
      <c r="H636" s="142" t="s">
        <v>745</v>
      </c>
      <c r="I636" s="143">
        <v>43159</v>
      </c>
      <c r="J636" s="142" t="s">
        <v>761</v>
      </c>
      <c r="K636" s="142" t="s">
        <v>148</v>
      </c>
      <c r="L636" s="142" t="s">
        <v>1078</v>
      </c>
      <c r="M636" s="142">
        <v>1</v>
      </c>
      <c r="N636" s="142">
        <v>30</v>
      </c>
      <c r="O636" s="142">
        <v>30</v>
      </c>
      <c r="P636" s="142">
        <v>30</v>
      </c>
      <c r="Q636" s="122" t="e">
        <f>+VLOOKUP(CONCATENATE(B636,"00"),#REF!,3,FALSE)</f>
        <v>#REF!</v>
      </c>
      <c r="R636" s="122" t="str">
        <f>+IF(ISERROR(VLOOKUP(K636,'Ecarts de marge'!D:D,1,FALSE)),"PB CODE ARTICLE","")</f>
        <v/>
      </c>
    </row>
    <row r="637" spans="1:18" x14ac:dyDescent="0.2">
      <c r="A637" s="131" t="str">
        <f>+IF(I637&lt;='Ecarts de marge'!$G$1,"X","")</f>
        <v>X</v>
      </c>
      <c r="B637" s="122" t="str">
        <f t="shared" si="15"/>
        <v>A</v>
      </c>
      <c r="C637" s="142" t="s">
        <v>730</v>
      </c>
      <c r="D637" s="142">
        <v>201800245</v>
      </c>
      <c r="E637" s="142" t="s">
        <v>731</v>
      </c>
      <c r="F637" s="142" t="s">
        <v>731</v>
      </c>
      <c r="G637" s="142" t="s">
        <v>731</v>
      </c>
      <c r="H637" s="142" t="s">
        <v>745</v>
      </c>
      <c r="I637" s="143">
        <v>43159</v>
      </c>
      <c r="J637" s="142" t="s">
        <v>761</v>
      </c>
      <c r="K637" s="142" t="s">
        <v>148</v>
      </c>
      <c r="L637" s="142" t="s">
        <v>1079</v>
      </c>
      <c r="M637" s="142">
        <v>1</v>
      </c>
      <c r="N637" s="142">
        <v>11.53</v>
      </c>
      <c r="O637" s="142">
        <v>11.53</v>
      </c>
      <c r="P637" s="142">
        <v>11.53</v>
      </c>
      <c r="Q637" s="122" t="e">
        <f>+VLOOKUP(CONCATENATE(B637,"00"),#REF!,3,FALSE)</f>
        <v>#REF!</v>
      </c>
      <c r="R637" s="122" t="str">
        <f>+IF(ISERROR(VLOOKUP(K637,'Ecarts de marge'!D:D,1,FALSE)),"PB CODE ARTICLE","")</f>
        <v/>
      </c>
    </row>
    <row r="638" spans="1:18" x14ac:dyDescent="0.2">
      <c r="A638" s="131" t="str">
        <f>+IF(I638&lt;='Ecarts de marge'!$G$1,"X","")</f>
        <v>X</v>
      </c>
      <c r="B638" s="122" t="str">
        <f t="shared" si="15"/>
        <v>A</v>
      </c>
      <c r="C638" s="142" t="s">
        <v>730</v>
      </c>
      <c r="D638" s="142">
        <v>201800245</v>
      </c>
      <c r="E638" s="142" t="s">
        <v>731</v>
      </c>
      <c r="F638" s="142" t="s">
        <v>731</v>
      </c>
      <c r="G638" s="142" t="s">
        <v>731</v>
      </c>
      <c r="H638" s="142" t="s">
        <v>745</v>
      </c>
      <c r="I638" s="143">
        <v>43159</v>
      </c>
      <c r="J638" s="142" t="s">
        <v>761</v>
      </c>
      <c r="K638" s="142" t="s">
        <v>148</v>
      </c>
      <c r="L638" s="142" t="s">
        <v>1080</v>
      </c>
      <c r="M638" s="142">
        <v>1</v>
      </c>
      <c r="N638" s="142">
        <v>12.75</v>
      </c>
      <c r="O638" s="142">
        <v>12.75</v>
      </c>
      <c r="P638" s="142">
        <v>12.75</v>
      </c>
      <c r="Q638" s="122" t="e">
        <f>+VLOOKUP(CONCATENATE(B638,"00"),#REF!,3,FALSE)</f>
        <v>#REF!</v>
      </c>
      <c r="R638" s="122" t="str">
        <f>+IF(ISERROR(VLOOKUP(K638,'Ecarts de marge'!D:D,1,FALSE)),"PB CODE ARTICLE","")</f>
        <v/>
      </c>
    </row>
    <row r="639" spans="1:18" x14ac:dyDescent="0.2">
      <c r="A639" s="131" t="str">
        <f>+IF(I639&lt;='Ecarts de marge'!$G$1,"X","")</f>
        <v>X</v>
      </c>
      <c r="B639" s="122" t="str">
        <f t="shared" si="15"/>
        <v>A</v>
      </c>
      <c r="C639" s="142" t="s">
        <v>730</v>
      </c>
      <c r="D639" s="142">
        <v>201800245</v>
      </c>
      <c r="E639" s="142" t="s">
        <v>731</v>
      </c>
      <c r="F639" s="142" t="s">
        <v>731</v>
      </c>
      <c r="G639" s="142" t="s">
        <v>731</v>
      </c>
      <c r="H639" s="142" t="s">
        <v>745</v>
      </c>
      <c r="I639" s="143">
        <v>43159</v>
      </c>
      <c r="J639" s="142" t="s">
        <v>761</v>
      </c>
      <c r="K639" s="142" t="s">
        <v>148</v>
      </c>
      <c r="L639" s="142" t="s">
        <v>1081</v>
      </c>
      <c r="M639" s="142">
        <v>1</v>
      </c>
      <c r="N639" s="142">
        <v>5.0999999999999996</v>
      </c>
      <c r="O639" s="142">
        <v>5.0999999999999996</v>
      </c>
      <c r="P639" s="142">
        <v>5.0999999999999996</v>
      </c>
      <c r="Q639" s="122" t="e">
        <f>+VLOOKUP(CONCATENATE(B639,"00"),#REF!,3,FALSE)</f>
        <v>#REF!</v>
      </c>
      <c r="R639" s="122" t="str">
        <f>+IF(ISERROR(VLOOKUP(K639,'Ecarts de marge'!D:D,1,FALSE)),"PB CODE ARTICLE","")</f>
        <v/>
      </c>
    </row>
    <row r="640" spans="1:18" x14ac:dyDescent="0.2">
      <c r="A640" s="131" t="str">
        <f>+IF(I640&lt;='Ecarts de marge'!$G$1,"X","")</f>
        <v>X</v>
      </c>
      <c r="B640" s="122" t="str">
        <f t="shared" si="15"/>
        <v>A20082000125000</v>
      </c>
      <c r="C640" s="142" t="s">
        <v>730</v>
      </c>
      <c r="D640" s="142">
        <v>201800246</v>
      </c>
      <c r="E640" s="142" t="s">
        <v>749</v>
      </c>
      <c r="F640" s="142" t="s">
        <v>770</v>
      </c>
      <c r="G640" s="142" t="s">
        <v>723</v>
      </c>
      <c r="H640" s="142" t="s">
        <v>745</v>
      </c>
      <c r="I640" s="143">
        <v>43160</v>
      </c>
      <c r="J640" s="142" t="s">
        <v>897</v>
      </c>
      <c r="K640" s="142" t="s">
        <v>735</v>
      </c>
      <c r="L640" s="142" t="s">
        <v>771</v>
      </c>
      <c r="M640" s="142">
        <v>1</v>
      </c>
      <c r="N640" s="142">
        <v>345.9</v>
      </c>
      <c r="O640" s="142">
        <v>345.9</v>
      </c>
      <c r="P640" s="142">
        <v>345.9</v>
      </c>
      <c r="Q640" s="122" t="e">
        <f>+VLOOKUP(CONCATENATE(B640,"00"),#REF!,3,FALSE)</f>
        <v>#REF!</v>
      </c>
      <c r="R640" s="122" t="str">
        <f>+IF(ISERROR(VLOOKUP(K640,'Ecarts de marge'!D:D,1,FALSE)),"PB CODE ARTICLE","")</f>
        <v>PB CODE ARTICLE</v>
      </c>
    </row>
    <row r="641" spans="1:18" x14ac:dyDescent="0.2">
      <c r="A641" s="131" t="str">
        <f>+IF(I641&lt;='Ecarts de marge'!$G$1,"X","")</f>
        <v>X</v>
      </c>
      <c r="B641" s="122" t="str">
        <f t="shared" si="15"/>
        <v>A20082000128000</v>
      </c>
      <c r="C641" s="142" t="s">
        <v>730</v>
      </c>
      <c r="D641" s="142">
        <v>201800247</v>
      </c>
      <c r="E641" s="142" t="s">
        <v>749</v>
      </c>
      <c r="F641" s="142" t="s">
        <v>825</v>
      </c>
      <c r="G641" s="142" t="s">
        <v>723</v>
      </c>
      <c r="H641" s="142" t="s">
        <v>745</v>
      </c>
      <c r="I641" s="143">
        <v>43160</v>
      </c>
      <c r="J641" s="142" t="s">
        <v>1082</v>
      </c>
      <c r="K641" s="142" t="s">
        <v>57</v>
      </c>
      <c r="L641" s="142" t="s">
        <v>58</v>
      </c>
      <c r="M641" s="142">
        <v>1</v>
      </c>
      <c r="N641" s="142">
        <v>11864.53</v>
      </c>
      <c r="O641" s="142">
        <v>11864.53</v>
      </c>
      <c r="P641" s="142">
        <v>11864.53</v>
      </c>
      <c r="Q641" s="122" t="e">
        <f>+VLOOKUP(CONCATENATE(B641,"00"),#REF!,3,FALSE)</f>
        <v>#REF!</v>
      </c>
      <c r="R641" s="122" t="str">
        <f>+IF(ISERROR(VLOOKUP(K641,'Ecarts de marge'!D:D,1,FALSE)),"PB CODE ARTICLE","")</f>
        <v>PB CODE ARTICLE</v>
      </c>
    </row>
    <row r="642" spans="1:18" x14ac:dyDescent="0.2">
      <c r="A642" s="131" t="str">
        <f>+IF(I642&lt;='Ecarts de marge'!$G$1,"X","")</f>
        <v>X</v>
      </c>
      <c r="B642" s="122" t="str">
        <f t="shared" si="15"/>
        <v>A20082000239000</v>
      </c>
      <c r="C642" s="142" t="s">
        <v>730</v>
      </c>
      <c r="D642" s="142">
        <v>201800248</v>
      </c>
      <c r="E642" s="142" t="s">
        <v>749</v>
      </c>
      <c r="F642" s="142" t="s">
        <v>750</v>
      </c>
      <c r="G642" s="142" t="s">
        <v>723</v>
      </c>
      <c r="H642" s="142" t="s">
        <v>745</v>
      </c>
      <c r="I642" s="143">
        <v>43160</v>
      </c>
      <c r="J642" s="142" t="s">
        <v>752</v>
      </c>
      <c r="K642" s="142" t="s">
        <v>148</v>
      </c>
      <c r="L642" s="142" t="s">
        <v>1083</v>
      </c>
      <c r="M642" s="142">
        <v>1</v>
      </c>
      <c r="N642" s="142">
        <v>37.71</v>
      </c>
      <c r="O642" s="142">
        <v>37.71</v>
      </c>
      <c r="P642" s="142">
        <v>37.71</v>
      </c>
      <c r="Q642" s="122" t="e">
        <f>+VLOOKUP(CONCATENATE(B642,"00"),#REF!,3,FALSE)</f>
        <v>#REF!</v>
      </c>
      <c r="R642" s="122" t="str">
        <f>+IF(ISERROR(VLOOKUP(K642,'Ecarts de marge'!D:D,1,FALSE)),"PB CODE ARTICLE","")</f>
        <v/>
      </c>
    </row>
    <row r="643" spans="1:18" x14ac:dyDescent="0.2">
      <c r="A643" s="131" t="str">
        <f>+IF(I643&lt;='Ecarts de marge'!$G$1,"X","")</f>
        <v>X</v>
      </c>
      <c r="B643" s="122" t="str">
        <f t="shared" si="15"/>
        <v>A20082000239000</v>
      </c>
      <c r="C643" s="142" t="s">
        <v>730</v>
      </c>
      <c r="D643" s="142">
        <v>201800248</v>
      </c>
      <c r="E643" s="142" t="s">
        <v>749</v>
      </c>
      <c r="F643" s="142" t="s">
        <v>750</v>
      </c>
      <c r="G643" s="142" t="s">
        <v>723</v>
      </c>
      <c r="H643" s="142" t="s">
        <v>745</v>
      </c>
      <c r="I643" s="143">
        <v>43160</v>
      </c>
      <c r="J643" s="142" t="s">
        <v>752</v>
      </c>
      <c r="K643" s="142" t="s">
        <v>148</v>
      </c>
      <c r="L643" s="142" t="s">
        <v>1084</v>
      </c>
      <c r="M643" s="142">
        <v>2</v>
      </c>
      <c r="N643" s="142">
        <v>4.7300000000000004</v>
      </c>
      <c r="O643" s="142">
        <v>9.4600000000000009</v>
      </c>
      <c r="P643" s="142">
        <v>9.4600000000000009</v>
      </c>
      <c r="Q643" s="122" t="e">
        <f>+VLOOKUP(CONCATENATE(B643,"00"),#REF!,3,FALSE)</f>
        <v>#REF!</v>
      </c>
      <c r="R643" s="122" t="str">
        <f>+IF(ISERROR(VLOOKUP(K643,'Ecarts de marge'!D:D,1,FALSE)),"PB CODE ARTICLE","")</f>
        <v/>
      </c>
    </row>
    <row r="644" spans="1:18" x14ac:dyDescent="0.2">
      <c r="A644" s="131" t="str">
        <f>+IF(I644&lt;='Ecarts de marge'!$G$1,"X","")</f>
        <v>X</v>
      </c>
      <c r="B644" s="122" t="str">
        <f t="shared" si="15"/>
        <v>A20082000239000</v>
      </c>
      <c r="C644" s="142" t="s">
        <v>730</v>
      </c>
      <c r="D644" s="142">
        <v>201800248</v>
      </c>
      <c r="E644" s="142" t="s">
        <v>749</v>
      </c>
      <c r="F644" s="142" t="s">
        <v>750</v>
      </c>
      <c r="G644" s="142" t="s">
        <v>723</v>
      </c>
      <c r="H644" s="142" t="s">
        <v>745</v>
      </c>
      <c r="I644" s="143">
        <v>43160</v>
      </c>
      <c r="J644" s="142" t="s">
        <v>752</v>
      </c>
      <c r="K644" s="142" t="s">
        <v>148</v>
      </c>
      <c r="L644" s="142" t="s">
        <v>1085</v>
      </c>
      <c r="M644" s="142">
        <v>1</v>
      </c>
      <c r="N644" s="142">
        <v>4.62</v>
      </c>
      <c r="O644" s="142">
        <v>4.62</v>
      </c>
      <c r="P644" s="142">
        <v>4.62</v>
      </c>
      <c r="Q644" s="122" t="e">
        <f>+VLOOKUP(CONCATENATE(B644,"00"),#REF!,3,FALSE)</f>
        <v>#REF!</v>
      </c>
      <c r="R644" s="122" t="str">
        <f>+IF(ISERROR(VLOOKUP(K644,'Ecarts de marge'!D:D,1,FALSE)),"PB CODE ARTICLE","")</f>
        <v/>
      </c>
    </row>
    <row r="645" spans="1:18" x14ac:dyDescent="0.2">
      <c r="A645" s="131" t="str">
        <f>+IF(I645&lt;='Ecarts de marge'!$G$1,"X","")</f>
        <v>X</v>
      </c>
      <c r="B645" s="122" t="str">
        <f t="shared" si="15"/>
        <v>A20082000239000</v>
      </c>
      <c r="C645" s="142" t="s">
        <v>730</v>
      </c>
      <c r="D645" s="142">
        <v>201800248</v>
      </c>
      <c r="E645" s="142" t="s">
        <v>749</v>
      </c>
      <c r="F645" s="142" t="s">
        <v>750</v>
      </c>
      <c r="G645" s="142" t="s">
        <v>723</v>
      </c>
      <c r="H645" s="142" t="s">
        <v>745</v>
      </c>
      <c r="I645" s="143">
        <v>43160</v>
      </c>
      <c r="J645" s="142" t="s">
        <v>752</v>
      </c>
      <c r="K645" s="142" t="s">
        <v>148</v>
      </c>
      <c r="L645" s="142" t="s">
        <v>1086</v>
      </c>
      <c r="M645" s="142">
        <v>1</v>
      </c>
      <c r="N645" s="142">
        <v>17.52</v>
      </c>
      <c r="O645" s="142">
        <v>17.52</v>
      </c>
      <c r="P645" s="142">
        <v>17.52</v>
      </c>
      <c r="Q645" s="122" t="e">
        <f>+VLOOKUP(CONCATENATE(B645,"00"),#REF!,3,FALSE)</f>
        <v>#REF!</v>
      </c>
      <c r="R645" s="122" t="str">
        <f>+IF(ISERROR(VLOOKUP(K645,'Ecarts de marge'!D:D,1,FALSE)),"PB CODE ARTICLE","")</f>
        <v/>
      </c>
    </row>
    <row r="646" spans="1:18" x14ac:dyDescent="0.2">
      <c r="A646" s="131" t="str">
        <f>+IF(I646&lt;='Ecarts de marge'!$G$1,"X","")</f>
        <v>X</v>
      </c>
      <c r="B646" s="122" t="str">
        <f t="shared" si="15"/>
        <v>A</v>
      </c>
      <c r="C646" s="142" t="s">
        <v>730</v>
      </c>
      <c r="D646" s="142">
        <v>201800249</v>
      </c>
      <c r="E646" s="142" t="s">
        <v>731</v>
      </c>
      <c r="F646" s="142" t="s">
        <v>731</v>
      </c>
      <c r="G646" s="142" t="s">
        <v>731</v>
      </c>
      <c r="H646" s="142" t="s">
        <v>751</v>
      </c>
      <c r="I646" s="143">
        <v>43161</v>
      </c>
      <c r="J646" s="142" t="s">
        <v>1087</v>
      </c>
      <c r="K646" s="142" t="s">
        <v>110</v>
      </c>
      <c r="L646" s="142" t="s">
        <v>1088</v>
      </c>
      <c r="M646" s="142">
        <v>1</v>
      </c>
      <c r="N646" s="142">
        <v>420.16</v>
      </c>
      <c r="O646" s="142">
        <v>420.16</v>
      </c>
      <c r="P646" s="142">
        <v>420.16</v>
      </c>
      <c r="Q646" s="122" t="e">
        <f>+VLOOKUP(CONCATENATE(B646,"00"),#REF!,3,FALSE)</f>
        <v>#REF!</v>
      </c>
      <c r="R646" s="122" t="str">
        <f>+IF(ISERROR(VLOOKUP(K646,'Ecarts de marge'!D:D,1,FALSE)),"PB CODE ARTICLE","")</f>
        <v/>
      </c>
    </row>
    <row r="647" spans="1:18" x14ac:dyDescent="0.2">
      <c r="A647" s="131" t="str">
        <f>+IF(I647&lt;='Ecarts de marge'!$G$1,"X","")</f>
        <v>X</v>
      </c>
      <c r="B647" s="122" t="str">
        <f t="shared" si="15"/>
        <v>A20040042039000</v>
      </c>
      <c r="C647" s="142" t="s">
        <v>730</v>
      </c>
      <c r="D647" s="142">
        <v>201800250</v>
      </c>
      <c r="E647" s="142" t="s">
        <v>763</v>
      </c>
      <c r="F647" s="142" t="s">
        <v>1089</v>
      </c>
      <c r="G647" s="142" t="s">
        <v>723</v>
      </c>
      <c r="H647" s="142" t="s">
        <v>745</v>
      </c>
      <c r="I647" s="143">
        <v>43161</v>
      </c>
      <c r="J647" s="142" t="s">
        <v>1090</v>
      </c>
      <c r="K647" s="142" t="s">
        <v>57</v>
      </c>
      <c r="L647" s="142" t="s">
        <v>58</v>
      </c>
      <c r="M647" s="142">
        <v>1</v>
      </c>
      <c r="N647" s="142">
        <v>221.85</v>
      </c>
      <c r="O647" s="142">
        <v>221.85</v>
      </c>
      <c r="P647" s="142">
        <v>221.85</v>
      </c>
      <c r="Q647" s="122" t="e">
        <f>+VLOOKUP(CONCATENATE(B647,"00"),#REF!,3,FALSE)</f>
        <v>#REF!</v>
      </c>
      <c r="R647" s="122" t="str">
        <f>+IF(ISERROR(VLOOKUP(K647,'Ecarts de marge'!D:D,1,FALSE)),"PB CODE ARTICLE","")</f>
        <v>PB CODE ARTICLE</v>
      </c>
    </row>
    <row r="648" spans="1:18" x14ac:dyDescent="0.2">
      <c r="A648" s="131" t="str">
        <f>+IF(I648&lt;='Ecarts de marge'!$G$1,"X","")</f>
        <v>X</v>
      </c>
      <c r="B648" s="122" t="str">
        <f t="shared" si="15"/>
        <v>A20082000239000</v>
      </c>
      <c r="C648" s="142" t="s">
        <v>739</v>
      </c>
      <c r="D648" s="142">
        <v>201800200</v>
      </c>
      <c r="E648" s="142" t="s">
        <v>749</v>
      </c>
      <c r="F648" s="142" t="s">
        <v>750</v>
      </c>
      <c r="G648" s="142" t="s">
        <v>723</v>
      </c>
      <c r="H648" s="142" t="s">
        <v>751</v>
      </c>
      <c r="I648" s="143">
        <v>43144</v>
      </c>
      <c r="J648" s="142" t="s">
        <v>752</v>
      </c>
      <c r="K648" s="142" t="s">
        <v>95</v>
      </c>
      <c r="L648" s="142" t="s">
        <v>1052</v>
      </c>
      <c r="M648" s="142">
        <v>3</v>
      </c>
      <c r="N648" s="142">
        <v>7.59</v>
      </c>
      <c r="O648" s="142">
        <v>22.77</v>
      </c>
      <c r="P648" s="142">
        <v>22.77</v>
      </c>
      <c r="Q648" s="122" t="e">
        <f>+VLOOKUP(CONCATENATE(B648,"00"),#REF!,3,FALSE)</f>
        <v>#REF!</v>
      </c>
      <c r="R648" s="122" t="str">
        <f>+IF(ISERROR(VLOOKUP(K648,'Ecarts de marge'!D:D,1,FALSE)),"PB CODE ARTICLE","")</f>
        <v/>
      </c>
    </row>
    <row r="649" spans="1:18" x14ac:dyDescent="0.2">
      <c r="A649" s="131" t="str">
        <f>+IF(I649&lt;='Ecarts de marge'!$G$1,"X","")</f>
        <v>X</v>
      </c>
      <c r="B649" s="122" t="str">
        <f t="shared" si="15"/>
        <v>A20082000239000</v>
      </c>
      <c r="C649" s="142" t="s">
        <v>739</v>
      </c>
      <c r="D649" s="142">
        <v>201800200</v>
      </c>
      <c r="E649" s="142" t="s">
        <v>749</v>
      </c>
      <c r="F649" s="142" t="s">
        <v>750</v>
      </c>
      <c r="G649" s="142" t="s">
        <v>723</v>
      </c>
      <c r="H649" s="142" t="s">
        <v>751</v>
      </c>
      <c r="I649" s="143">
        <v>43144</v>
      </c>
      <c r="J649" s="142" t="s">
        <v>752</v>
      </c>
      <c r="K649" s="142" t="s">
        <v>95</v>
      </c>
      <c r="L649" s="142" t="s">
        <v>1053</v>
      </c>
      <c r="M649" s="142">
        <v>1</v>
      </c>
      <c r="N649" s="142">
        <v>18.02</v>
      </c>
      <c r="O649" s="142">
        <v>18.02</v>
      </c>
      <c r="P649" s="142">
        <v>18.02</v>
      </c>
      <c r="Q649" s="122" t="e">
        <f>+VLOOKUP(CONCATENATE(B649,"00"),#REF!,3,FALSE)</f>
        <v>#REF!</v>
      </c>
      <c r="R649" s="122" t="str">
        <f>+IF(ISERROR(VLOOKUP(K649,'Ecarts de marge'!D:D,1,FALSE)),"PB CODE ARTICLE","")</f>
        <v/>
      </c>
    </row>
    <row r="650" spans="1:18" x14ac:dyDescent="0.2">
      <c r="A650" s="131" t="str">
        <f>+IF(I650&lt;='Ecarts de marge'!$G$1,"X","")</f>
        <v>X</v>
      </c>
      <c r="B650" s="122" t="str">
        <f t="shared" si="15"/>
        <v>A20082000239000</v>
      </c>
      <c r="C650" s="142" t="s">
        <v>739</v>
      </c>
      <c r="D650" s="142">
        <v>201800200</v>
      </c>
      <c r="E650" s="142" t="s">
        <v>749</v>
      </c>
      <c r="F650" s="142" t="s">
        <v>750</v>
      </c>
      <c r="G650" s="142" t="s">
        <v>723</v>
      </c>
      <c r="H650" s="142" t="s">
        <v>751</v>
      </c>
      <c r="I650" s="143">
        <v>43144</v>
      </c>
      <c r="J650" s="142" t="s">
        <v>752</v>
      </c>
      <c r="K650" s="142" t="s">
        <v>95</v>
      </c>
      <c r="L650" s="142" t="s">
        <v>1054</v>
      </c>
      <c r="M650" s="142">
        <v>1</v>
      </c>
      <c r="N650" s="142">
        <v>80.95</v>
      </c>
      <c r="O650" s="142">
        <v>80.95</v>
      </c>
      <c r="P650" s="142">
        <v>80.95</v>
      </c>
      <c r="Q650" s="122" t="e">
        <f>+VLOOKUP(CONCATENATE(B650,"00"),#REF!,3,FALSE)</f>
        <v>#REF!</v>
      </c>
      <c r="R650" s="122" t="str">
        <f>+IF(ISERROR(VLOOKUP(K650,'Ecarts de marge'!D:D,1,FALSE)),"PB CODE ARTICLE","")</f>
        <v/>
      </c>
    </row>
    <row r="651" spans="1:18" x14ac:dyDescent="0.2">
      <c r="A651" s="131" t="str">
        <f>+IF(I651&lt;='Ecarts de marge'!$G$1,"X","")</f>
        <v>X</v>
      </c>
      <c r="B651" s="122" t="str">
        <f t="shared" si="15"/>
        <v>A20082000239000</v>
      </c>
      <c r="C651" s="142" t="s">
        <v>739</v>
      </c>
      <c r="D651" s="142">
        <v>201800200</v>
      </c>
      <c r="E651" s="142" t="s">
        <v>749</v>
      </c>
      <c r="F651" s="142" t="s">
        <v>750</v>
      </c>
      <c r="G651" s="142" t="s">
        <v>723</v>
      </c>
      <c r="H651" s="142" t="s">
        <v>751</v>
      </c>
      <c r="I651" s="143">
        <v>43144</v>
      </c>
      <c r="J651" s="142" t="s">
        <v>752</v>
      </c>
      <c r="K651" s="142" t="s">
        <v>95</v>
      </c>
      <c r="L651" s="142" t="s">
        <v>1055</v>
      </c>
      <c r="M651" s="142">
        <v>5</v>
      </c>
      <c r="N651" s="142">
        <v>12.41</v>
      </c>
      <c r="O651" s="142">
        <v>62.05</v>
      </c>
      <c r="P651" s="142">
        <v>62.05</v>
      </c>
      <c r="Q651" s="122" t="e">
        <f>+VLOOKUP(CONCATENATE(B651,"00"),#REF!,3,FALSE)</f>
        <v>#REF!</v>
      </c>
      <c r="R651" s="122" t="str">
        <f>+IF(ISERROR(VLOOKUP(K651,'Ecarts de marge'!D:D,1,FALSE)),"PB CODE ARTICLE","")</f>
        <v/>
      </c>
    </row>
    <row r="652" spans="1:18" x14ac:dyDescent="0.2">
      <c r="A652" s="131" t="str">
        <f>+IF(I652&lt;='Ecarts de marge'!$G$1,"X","")</f>
        <v>X</v>
      </c>
      <c r="B652" s="122" t="str">
        <f t="shared" si="15"/>
        <v>A20082000239000</v>
      </c>
      <c r="C652" s="142" t="s">
        <v>739</v>
      </c>
      <c r="D652" s="142">
        <v>201800200</v>
      </c>
      <c r="E652" s="142" t="s">
        <v>749</v>
      </c>
      <c r="F652" s="142" t="s">
        <v>750</v>
      </c>
      <c r="G652" s="142" t="s">
        <v>723</v>
      </c>
      <c r="H652" s="142" t="s">
        <v>751</v>
      </c>
      <c r="I652" s="143">
        <v>43144</v>
      </c>
      <c r="J652" s="142" t="s">
        <v>752</v>
      </c>
      <c r="K652" s="142" t="s">
        <v>95</v>
      </c>
      <c r="L652" s="142" t="s">
        <v>1056</v>
      </c>
      <c r="M652" s="142">
        <v>10</v>
      </c>
      <c r="N652" s="142">
        <v>0.87</v>
      </c>
      <c r="O652" s="142">
        <v>8.6999999999999993</v>
      </c>
      <c r="P652" s="142">
        <v>8.6999999999999993</v>
      </c>
      <c r="Q652" s="122" t="e">
        <f>+VLOOKUP(CONCATENATE(B652,"00"),#REF!,3,FALSE)</f>
        <v>#REF!</v>
      </c>
      <c r="R652" s="122" t="str">
        <f>+IF(ISERROR(VLOOKUP(K652,'Ecarts de marge'!D:D,1,FALSE)),"PB CODE ARTICLE","")</f>
        <v/>
      </c>
    </row>
    <row r="653" spans="1:18" x14ac:dyDescent="0.2">
      <c r="A653" s="131" t="str">
        <f>+IF(I653&lt;='Ecarts de marge'!$G$1,"X","")</f>
        <v>X</v>
      </c>
      <c r="B653" s="122" t="str">
        <f t="shared" si="15"/>
        <v>A20082000116000</v>
      </c>
      <c r="C653" s="142" t="s">
        <v>739</v>
      </c>
      <c r="D653" s="142">
        <v>201800201</v>
      </c>
      <c r="E653" s="142" t="s">
        <v>749</v>
      </c>
      <c r="F653" s="142" t="s">
        <v>871</v>
      </c>
      <c r="G653" s="142" t="s">
        <v>723</v>
      </c>
      <c r="H653" s="142" t="s">
        <v>745</v>
      </c>
      <c r="I653" s="143">
        <v>43145</v>
      </c>
      <c r="J653" s="142" t="s">
        <v>1051</v>
      </c>
      <c r="K653" s="142" t="s">
        <v>57</v>
      </c>
      <c r="L653" s="142" t="s">
        <v>58</v>
      </c>
      <c r="M653" s="142">
        <v>1</v>
      </c>
      <c r="N653" s="142">
        <v>5719.07</v>
      </c>
      <c r="O653" s="142">
        <v>5719.07</v>
      </c>
      <c r="P653" s="142">
        <v>5719.07</v>
      </c>
      <c r="Q653" s="122" t="e">
        <f>+VLOOKUP(CONCATENATE(B653,"00"),#REF!,3,FALSE)</f>
        <v>#REF!</v>
      </c>
      <c r="R653" s="122" t="str">
        <f>+IF(ISERROR(VLOOKUP(K653,'Ecarts de marge'!D:D,1,FALSE)),"PB CODE ARTICLE","")</f>
        <v>PB CODE ARTICLE</v>
      </c>
    </row>
    <row r="654" spans="1:18" x14ac:dyDescent="0.2">
      <c r="A654" s="131" t="str">
        <f>+IF(I654&lt;='Ecarts de marge'!$G$1,"X","")</f>
        <v>X</v>
      </c>
      <c r="B654" s="122" t="str">
        <f t="shared" si="15"/>
        <v>A20082000239000</v>
      </c>
      <c r="C654" s="142" t="s">
        <v>739</v>
      </c>
      <c r="D654" s="142">
        <v>201800202</v>
      </c>
      <c r="E654" s="142" t="s">
        <v>749</v>
      </c>
      <c r="F654" s="142" t="s">
        <v>750</v>
      </c>
      <c r="G654" s="142" t="s">
        <v>723</v>
      </c>
      <c r="H654" s="142" t="s">
        <v>745</v>
      </c>
      <c r="I654" s="143">
        <v>43145</v>
      </c>
      <c r="J654" s="142" t="s">
        <v>809</v>
      </c>
      <c r="K654" s="142" t="s">
        <v>36</v>
      </c>
      <c r="L654" s="142" t="s">
        <v>37</v>
      </c>
      <c r="M654" s="142">
        <v>1</v>
      </c>
      <c r="N654" s="142">
        <v>118.37</v>
      </c>
      <c r="O654" s="142">
        <v>118.37</v>
      </c>
      <c r="P654" s="142">
        <v>118.37</v>
      </c>
      <c r="Q654" s="122" t="e">
        <f>+VLOOKUP(CONCATENATE(B654,"00"),#REF!,3,FALSE)</f>
        <v>#REF!</v>
      </c>
      <c r="R654" s="122" t="str">
        <f>+IF(ISERROR(VLOOKUP(K654,'Ecarts de marge'!D:D,1,FALSE)),"PB CODE ARTICLE","")</f>
        <v/>
      </c>
    </row>
    <row r="655" spans="1:18" x14ac:dyDescent="0.2">
      <c r="A655" s="131" t="str">
        <f>+IF(I655&lt;='Ecarts de marge'!$G$1,"X","")</f>
        <v>X</v>
      </c>
      <c r="B655" s="122" t="str">
        <f t="shared" si="15"/>
        <v>A</v>
      </c>
      <c r="C655" s="142" t="s">
        <v>739</v>
      </c>
      <c r="D655" s="142">
        <v>201800203</v>
      </c>
      <c r="E655" s="142" t="s">
        <v>731</v>
      </c>
      <c r="F655" s="142" t="s">
        <v>731</v>
      </c>
      <c r="G655" s="142" t="s">
        <v>731</v>
      </c>
      <c r="H655" s="142" t="s">
        <v>745</v>
      </c>
      <c r="I655" s="143">
        <v>43146</v>
      </c>
      <c r="J655" s="142" t="s">
        <v>1091</v>
      </c>
      <c r="K655" s="142" t="s">
        <v>13</v>
      </c>
      <c r="L655" s="142" t="s">
        <v>1092</v>
      </c>
      <c r="M655" s="142">
        <v>4</v>
      </c>
      <c r="N655" s="142">
        <v>400</v>
      </c>
      <c r="O655" s="142">
        <v>1600</v>
      </c>
      <c r="P655" s="142">
        <v>1600</v>
      </c>
      <c r="Q655" s="122" t="e">
        <f>+VLOOKUP(CONCATENATE(B655,"00"),#REF!,3,FALSE)</f>
        <v>#REF!</v>
      </c>
      <c r="R655" s="122" t="str">
        <f>+IF(ISERROR(VLOOKUP(K655,'Ecarts de marge'!D:D,1,FALSE)),"PB CODE ARTICLE","")</f>
        <v/>
      </c>
    </row>
    <row r="656" spans="1:18" x14ac:dyDescent="0.2">
      <c r="A656" s="131" t="str">
        <f>+IF(I656&lt;='Ecarts de marge'!$G$1,"X","")</f>
        <v>X</v>
      </c>
      <c r="B656" s="122" t="str">
        <f t="shared" si="15"/>
        <v>A</v>
      </c>
      <c r="C656" s="142" t="s">
        <v>739</v>
      </c>
      <c r="D656" s="142">
        <v>201800203</v>
      </c>
      <c r="E656" s="142" t="s">
        <v>731</v>
      </c>
      <c r="F656" s="142" t="s">
        <v>731</v>
      </c>
      <c r="G656" s="142" t="s">
        <v>731</v>
      </c>
      <c r="H656" s="142" t="s">
        <v>745</v>
      </c>
      <c r="I656" s="143">
        <v>43146</v>
      </c>
      <c r="J656" s="142" t="s">
        <v>1091</v>
      </c>
      <c r="K656" s="142" t="s">
        <v>13</v>
      </c>
      <c r="L656" s="142" t="s">
        <v>1093</v>
      </c>
      <c r="M656" s="142">
        <v>7</v>
      </c>
      <c r="N656" s="142">
        <v>400</v>
      </c>
      <c r="O656" s="142">
        <v>2800</v>
      </c>
      <c r="P656" s="142">
        <v>2800</v>
      </c>
      <c r="Q656" s="122" t="e">
        <f>+VLOOKUP(CONCATENATE(B656,"00"),#REF!,3,FALSE)</f>
        <v>#REF!</v>
      </c>
      <c r="R656" s="122" t="str">
        <f>+IF(ISERROR(VLOOKUP(K656,'Ecarts de marge'!D:D,1,FALSE)),"PB CODE ARTICLE","")</f>
        <v/>
      </c>
    </row>
    <row r="657" spans="1:18" x14ac:dyDescent="0.2">
      <c r="A657" s="131" t="str">
        <f>+IF(I657&lt;='Ecarts de marge'!$G$1,"X","")</f>
        <v>X</v>
      </c>
      <c r="B657" s="122" t="str">
        <f t="shared" si="15"/>
        <v>A20082000239000</v>
      </c>
      <c r="C657" s="142" t="s">
        <v>739</v>
      </c>
      <c r="D657" s="142">
        <v>201800204</v>
      </c>
      <c r="E657" s="142" t="s">
        <v>749</v>
      </c>
      <c r="F657" s="142" t="s">
        <v>750</v>
      </c>
      <c r="G657" s="142" t="s">
        <v>723</v>
      </c>
      <c r="H657" s="142" t="s">
        <v>751</v>
      </c>
      <c r="I657" s="143">
        <v>43151</v>
      </c>
      <c r="J657" s="142" t="s">
        <v>752</v>
      </c>
      <c r="K657" s="142" t="s">
        <v>95</v>
      </c>
      <c r="L657" s="142" t="s">
        <v>1094</v>
      </c>
      <c r="M657" s="142">
        <v>4</v>
      </c>
      <c r="N657" s="142">
        <v>35.25</v>
      </c>
      <c r="O657" s="142">
        <v>141</v>
      </c>
      <c r="P657" s="142">
        <v>141</v>
      </c>
      <c r="Q657" s="122" t="e">
        <f>+VLOOKUP(CONCATENATE(B657,"00"),#REF!,3,FALSE)</f>
        <v>#REF!</v>
      </c>
      <c r="R657" s="122" t="str">
        <f>+IF(ISERROR(VLOOKUP(K657,'Ecarts de marge'!D:D,1,FALSE)),"PB CODE ARTICLE","")</f>
        <v/>
      </c>
    </row>
    <row r="658" spans="1:18" x14ac:dyDescent="0.2">
      <c r="A658" s="131" t="str">
        <f>+IF(I658&lt;='Ecarts de marge'!$G$1,"X","")</f>
        <v>X</v>
      </c>
      <c r="B658" s="122" t="str">
        <f t="shared" si="15"/>
        <v>A20082000239000</v>
      </c>
      <c r="C658" s="142" t="s">
        <v>739</v>
      </c>
      <c r="D658" s="142">
        <v>201800204</v>
      </c>
      <c r="E658" s="142" t="s">
        <v>749</v>
      </c>
      <c r="F658" s="142" t="s">
        <v>750</v>
      </c>
      <c r="G658" s="142" t="s">
        <v>723</v>
      </c>
      <c r="H658" s="142" t="s">
        <v>751</v>
      </c>
      <c r="I658" s="143">
        <v>43151</v>
      </c>
      <c r="J658" s="142" t="s">
        <v>752</v>
      </c>
      <c r="K658" s="142" t="s">
        <v>95</v>
      </c>
      <c r="L658" s="142" t="s">
        <v>1095</v>
      </c>
      <c r="M658" s="142">
        <v>5</v>
      </c>
      <c r="N658" s="142">
        <v>7.61</v>
      </c>
      <c r="O658" s="142">
        <v>38.049999999999997</v>
      </c>
      <c r="P658" s="142">
        <v>38.049999999999997</v>
      </c>
      <c r="Q658" s="122" t="e">
        <f>+VLOOKUP(CONCATENATE(B658,"00"),#REF!,3,FALSE)</f>
        <v>#REF!</v>
      </c>
      <c r="R658" s="122" t="str">
        <f>+IF(ISERROR(VLOOKUP(K658,'Ecarts de marge'!D:D,1,FALSE)),"PB CODE ARTICLE","")</f>
        <v/>
      </c>
    </row>
    <row r="659" spans="1:18" x14ac:dyDescent="0.2">
      <c r="A659" s="131" t="str">
        <f>+IF(I659&lt;='Ecarts de marge'!$G$1,"X","")</f>
        <v>X</v>
      </c>
      <c r="B659" s="122" t="str">
        <f t="shared" si="15"/>
        <v>A20082000239000</v>
      </c>
      <c r="C659" s="142" t="s">
        <v>739</v>
      </c>
      <c r="D659" s="142">
        <v>201800204</v>
      </c>
      <c r="E659" s="142" t="s">
        <v>749</v>
      </c>
      <c r="F659" s="142" t="s">
        <v>750</v>
      </c>
      <c r="G659" s="142" t="s">
        <v>723</v>
      </c>
      <c r="H659" s="142" t="s">
        <v>751</v>
      </c>
      <c r="I659" s="143">
        <v>43151</v>
      </c>
      <c r="J659" s="142" t="s">
        <v>752</v>
      </c>
      <c r="K659" s="142" t="s">
        <v>95</v>
      </c>
      <c r="L659" s="142" t="s">
        <v>1096</v>
      </c>
      <c r="M659" s="142">
        <v>5</v>
      </c>
      <c r="N659" s="142">
        <v>8.44</v>
      </c>
      <c r="O659" s="142">
        <v>42.2</v>
      </c>
      <c r="P659" s="142">
        <v>42.2</v>
      </c>
      <c r="Q659" s="122" t="e">
        <f>+VLOOKUP(CONCATENATE(B659,"00"),#REF!,3,FALSE)</f>
        <v>#REF!</v>
      </c>
      <c r="R659" s="122" t="str">
        <f>+IF(ISERROR(VLOOKUP(K659,'Ecarts de marge'!D:D,1,FALSE)),"PB CODE ARTICLE","")</f>
        <v/>
      </c>
    </row>
    <row r="660" spans="1:18" x14ac:dyDescent="0.2">
      <c r="A660" s="131" t="str">
        <f>+IF(I660&lt;='Ecarts de marge'!$G$1,"X","")</f>
        <v>X</v>
      </c>
      <c r="B660" s="122" t="str">
        <f t="shared" si="15"/>
        <v>A</v>
      </c>
      <c r="C660" s="142" t="s">
        <v>739</v>
      </c>
      <c r="D660" s="142">
        <v>201800205</v>
      </c>
      <c r="E660" s="142" t="s">
        <v>731</v>
      </c>
      <c r="F660" s="142" t="s">
        <v>731</v>
      </c>
      <c r="G660" s="142" t="s">
        <v>731</v>
      </c>
      <c r="H660" s="142" t="s">
        <v>751</v>
      </c>
      <c r="I660" s="143">
        <v>43152</v>
      </c>
      <c r="J660" s="142" t="s">
        <v>1097</v>
      </c>
      <c r="K660" s="142" t="s">
        <v>148</v>
      </c>
      <c r="L660" s="142" t="s">
        <v>1098</v>
      </c>
      <c r="M660" s="142">
        <v>1</v>
      </c>
      <c r="N660" s="142">
        <v>59.6</v>
      </c>
      <c r="O660" s="142">
        <v>59.6</v>
      </c>
      <c r="P660" s="142">
        <v>59.6</v>
      </c>
      <c r="Q660" s="122" t="e">
        <f>+VLOOKUP(CONCATENATE(B660,"00"),#REF!,3,FALSE)</f>
        <v>#REF!</v>
      </c>
      <c r="R660" s="122" t="str">
        <f>+IF(ISERROR(VLOOKUP(K660,'Ecarts de marge'!D:D,1,FALSE)),"PB CODE ARTICLE","")</f>
        <v/>
      </c>
    </row>
    <row r="661" spans="1:18" x14ac:dyDescent="0.2">
      <c r="A661" s="131" t="str">
        <f>+IF(I661&lt;='Ecarts de marge'!$G$1,"X","")</f>
        <v>X</v>
      </c>
      <c r="B661" s="122" t="str">
        <f t="shared" si="15"/>
        <v>A</v>
      </c>
      <c r="C661" s="142" t="s">
        <v>739</v>
      </c>
      <c r="D661" s="142">
        <v>201800205</v>
      </c>
      <c r="E661" s="142" t="s">
        <v>731</v>
      </c>
      <c r="F661" s="142" t="s">
        <v>731</v>
      </c>
      <c r="G661" s="142" t="s">
        <v>731</v>
      </c>
      <c r="H661" s="142" t="s">
        <v>751</v>
      </c>
      <c r="I661" s="143">
        <v>43152</v>
      </c>
      <c r="J661" s="142" t="s">
        <v>1097</v>
      </c>
      <c r="K661" s="142" t="s">
        <v>148</v>
      </c>
      <c r="L661" s="142" t="s">
        <v>1099</v>
      </c>
      <c r="M661" s="142">
        <v>2</v>
      </c>
      <c r="N661" s="142">
        <v>59.6</v>
      </c>
      <c r="O661" s="142">
        <v>119.2</v>
      </c>
      <c r="P661" s="142">
        <v>119.2</v>
      </c>
      <c r="Q661" s="122" t="e">
        <f>+VLOOKUP(CONCATENATE(B661,"00"),#REF!,3,FALSE)</f>
        <v>#REF!</v>
      </c>
      <c r="R661" s="122" t="str">
        <f>+IF(ISERROR(VLOOKUP(K661,'Ecarts de marge'!D:D,1,FALSE)),"PB CODE ARTICLE","")</f>
        <v/>
      </c>
    </row>
    <row r="662" spans="1:18" x14ac:dyDescent="0.2">
      <c r="A662" s="131" t="str">
        <f>+IF(I662&lt;='Ecarts de marge'!$G$1,"X","")</f>
        <v>X</v>
      </c>
      <c r="B662" s="122" t="str">
        <f t="shared" si="15"/>
        <v>A20102000308000</v>
      </c>
      <c r="C662" s="142" t="s">
        <v>739</v>
      </c>
      <c r="D662" s="142">
        <v>201800206</v>
      </c>
      <c r="E662" s="142" t="s">
        <v>722</v>
      </c>
      <c r="F662" s="142" t="s">
        <v>1057</v>
      </c>
      <c r="G662" s="142" t="s">
        <v>723</v>
      </c>
      <c r="H662" s="142" t="s">
        <v>745</v>
      </c>
      <c r="I662" s="143">
        <v>43152</v>
      </c>
      <c r="J662" s="142" t="s">
        <v>747</v>
      </c>
      <c r="K662" s="142" t="s">
        <v>51</v>
      </c>
      <c r="L662" s="142" t="s">
        <v>1058</v>
      </c>
      <c r="M662" s="142">
        <v>1</v>
      </c>
      <c r="N662" s="142">
        <v>12012.98</v>
      </c>
      <c r="O662" s="142">
        <v>12012.98</v>
      </c>
      <c r="P662" s="142">
        <v>12012.98</v>
      </c>
      <c r="Q662" s="122" t="e">
        <f>+VLOOKUP(CONCATENATE(B662,"00"),#REF!,3,FALSE)</f>
        <v>#REF!</v>
      </c>
      <c r="R662" s="122" t="str">
        <f>+IF(ISERROR(VLOOKUP(K662,'Ecarts de marge'!D:D,1,FALSE)),"PB CODE ARTICLE","")</f>
        <v/>
      </c>
    </row>
    <row r="663" spans="1:18" x14ac:dyDescent="0.2">
      <c r="A663" s="131" t="str">
        <f>+IF(I663&lt;='Ecarts de marge'!$G$1,"X","")</f>
        <v>X</v>
      </c>
      <c r="B663" s="122" t="str">
        <f t="shared" si="15"/>
        <v>A20102000308000</v>
      </c>
      <c r="C663" s="142" t="s">
        <v>739</v>
      </c>
      <c r="D663" s="142">
        <v>201800206</v>
      </c>
      <c r="E663" s="142" t="s">
        <v>722</v>
      </c>
      <c r="F663" s="142" t="s">
        <v>1057</v>
      </c>
      <c r="G663" s="142" t="s">
        <v>723</v>
      </c>
      <c r="H663" s="142" t="s">
        <v>745</v>
      </c>
      <c r="I663" s="143">
        <v>43152</v>
      </c>
      <c r="J663" s="142" t="s">
        <v>747</v>
      </c>
      <c r="K663" s="142" t="s">
        <v>51</v>
      </c>
      <c r="L663" s="142" t="s">
        <v>1059</v>
      </c>
      <c r="M663" s="142">
        <v>1</v>
      </c>
      <c r="N663" s="142">
        <v>-4888.08</v>
      </c>
      <c r="O663" s="142">
        <v>-4888.08</v>
      </c>
      <c r="P663" s="142">
        <v>-4888.08</v>
      </c>
      <c r="Q663" s="122" t="e">
        <f>+VLOOKUP(CONCATENATE(B663,"00"),#REF!,3,FALSE)</f>
        <v>#REF!</v>
      </c>
      <c r="R663" s="122" t="str">
        <f>+IF(ISERROR(VLOOKUP(K663,'Ecarts de marge'!D:D,1,FALSE)),"PB CODE ARTICLE","")</f>
        <v/>
      </c>
    </row>
    <row r="664" spans="1:18" x14ac:dyDescent="0.2">
      <c r="A664" s="131" t="str">
        <f>+IF(I664&lt;='Ecarts de marge'!$G$1,"X","")</f>
        <v>X</v>
      </c>
      <c r="B664" s="122" t="str">
        <f t="shared" si="15"/>
        <v>A</v>
      </c>
      <c r="C664" s="142" t="s">
        <v>739</v>
      </c>
      <c r="D664" s="142">
        <v>201800207</v>
      </c>
      <c r="E664" s="142" t="s">
        <v>731</v>
      </c>
      <c r="F664" s="142" t="s">
        <v>731</v>
      </c>
      <c r="G664" s="142" t="s">
        <v>731</v>
      </c>
      <c r="H664" s="142" t="s">
        <v>745</v>
      </c>
      <c r="I664" s="143">
        <v>43152</v>
      </c>
      <c r="J664" s="142" t="s">
        <v>1100</v>
      </c>
      <c r="K664" s="142" t="s">
        <v>1101</v>
      </c>
      <c r="L664" s="142" t="s">
        <v>1102</v>
      </c>
      <c r="M664" s="142">
        <v>1</v>
      </c>
      <c r="N664" s="142">
        <v>17.940000000000001</v>
      </c>
      <c r="O664" s="142">
        <v>17.940000000000001</v>
      </c>
      <c r="P664" s="142">
        <v>17.940000000000001</v>
      </c>
      <c r="Q664" s="122" t="e">
        <f>+VLOOKUP(CONCATENATE(B664,"00"),#REF!,3,FALSE)</f>
        <v>#REF!</v>
      </c>
      <c r="R664" s="122" t="str">
        <f>+IF(ISERROR(VLOOKUP(K664,'Ecarts de marge'!D:D,1,FALSE)),"PB CODE ARTICLE","")</f>
        <v>PB CODE ARTICLE</v>
      </c>
    </row>
    <row r="665" spans="1:18" x14ac:dyDescent="0.2">
      <c r="A665" s="131" t="str">
        <f>+IF(I665&lt;='Ecarts de marge'!$G$1,"X","")</f>
        <v>X</v>
      </c>
      <c r="B665" s="122" t="str">
        <f t="shared" si="15"/>
        <v>A</v>
      </c>
      <c r="C665" s="142" t="s">
        <v>739</v>
      </c>
      <c r="D665" s="142">
        <v>201800207</v>
      </c>
      <c r="E665" s="142" t="s">
        <v>731</v>
      </c>
      <c r="F665" s="142" t="s">
        <v>731</v>
      </c>
      <c r="G665" s="142" t="s">
        <v>731</v>
      </c>
      <c r="H665" s="142" t="s">
        <v>745</v>
      </c>
      <c r="I665" s="143">
        <v>43152</v>
      </c>
      <c r="J665" s="142" t="s">
        <v>1100</v>
      </c>
      <c r="K665" s="142" t="s">
        <v>748</v>
      </c>
      <c r="L665" s="142" t="s">
        <v>1103</v>
      </c>
      <c r="M665" s="142">
        <v>1</v>
      </c>
      <c r="N665" s="142">
        <v>5</v>
      </c>
      <c r="O665" s="142">
        <v>5</v>
      </c>
      <c r="P665" s="142">
        <v>5</v>
      </c>
      <c r="Q665" s="122" t="e">
        <f>+VLOOKUP(CONCATENATE(B665,"00"),#REF!,3,FALSE)</f>
        <v>#REF!</v>
      </c>
      <c r="R665" s="122" t="str">
        <f>+IF(ISERROR(VLOOKUP(K665,'Ecarts de marge'!D:D,1,FALSE)),"PB CODE ARTICLE","")</f>
        <v>PB CODE ARTICLE</v>
      </c>
    </row>
    <row r="666" spans="1:18" x14ac:dyDescent="0.2">
      <c r="A666" s="131" t="str">
        <f>+IF(I666&lt;='Ecarts de marge'!$G$1,"X","")</f>
        <v>X</v>
      </c>
      <c r="B666" s="122" t="str">
        <f t="shared" si="15"/>
        <v>A</v>
      </c>
      <c r="C666" s="142" t="s">
        <v>739</v>
      </c>
      <c r="D666" s="142">
        <v>201800208</v>
      </c>
      <c r="E666" s="142" t="s">
        <v>731</v>
      </c>
      <c r="F666" s="142" t="s">
        <v>731</v>
      </c>
      <c r="G666" s="142" t="s">
        <v>731</v>
      </c>
      <c r="H666" s="142" t="s">
        <v>732</v>
      </c>
      <c r="I666" s="143">
        <v>43152</v>
      </c>
      <c r="J666" s="142" t="s">
        <v>897</v>
      </c>
      <c r="K666" s="142" t="s">
        <v>110</v>
      </c>
      <c r="L666" s="142" t="s">
        <v>1060</v>
      </c>
      <c r="M666" s="142">
        <v>1</v>
      </c>
      <c r="N666" s="142">
        <v>72.81</v>
      </c>
      <c r="O666" s="142">
        <v>72.81</v>
      </c>
      <c r="P666" s="142">
        <v>72.81</v>
      </c>
      <c r="Q666" s="122" t="e">
        <f>+VLOOKUP(CONCATENATE(B666,"00"),#REF!,3,FALSE)</f>
        <v>#REF!</v>
      </c>
      <c r="R666" s="122" t="str">
        <f>+IF(ISERROR(VLOOKUP(K666,'Ecarts de marge'!D:D,1,FALSE)),"PB CODE ARTICLE","")</f>
        <v/>
      </c>
    </row>
    <row r="667" spans="1:18" x14ac:dyDescent="0.2">
      <c r="A667" s="131" t="str">
        <f>+IF(I667&lt;='Ecarts de marge'!$G$1,"X","")</f>
        <v>X</v>
      </c>
      <c r="B667" s="122" t="str">
        <f t="shared" si="15"/>
        <v>A</v>
      </c>
      <c r="C667" s="142" t="s">
        <v>739</v>
      </c>
      <c r="D667" s="142">
        <v>201800209</v>
      </c>
      <c r="E667" s="142" t="s">
        <v>731</v>
      </c>
      <c r="F667" s="142" t="s">
        <v>731</v>
      </c>
      <c r="G667" s="142" t="s">
        <v>731</v>
      </c>
      <c r="H667" s="142" t="s">
        <v>745</v>
      </c>
      <c r="I667" s="143">
        <v>43152</v>
      </c>
      <c r="J667" s="142" t="s">
        <v>897</v>
      </c>
      <c r="K667" s="142" t="s">
        <v>110</v>
      </c>
      <c r="L667" s="142" t="s">
        <v>1060</v>
      </c>
      <c r="M667" s="142">
        <v>1</v>
      </c>
      <c r="N667" s="142">
        <v>38.71</v>
      </c>
      <c r="O667" s="142">
        <v>38.71</v>
      </c>
      <c r="P667" s="142">
        <v>38.71</v>
      </c>
      <c r="Q667" s="122" t="e">
        <f>+VLOOKUP(CONCATENATE(B667,"00"),#REF!,3,FALSE)</f>
        <v>#REF!</v>
      </c>
      <c r="R667" s="122" t="str">
        <f>+IF(ISERROR(VLOOKUP(K667,'Ecarts de marge'!D:D,1,FALSE)),"PB CODE ARTICLE","")</f>
        <v/>
      </c>
    </row>
    <row r="668" spans="1:18" x14ac:dyDescent="0.2">
      <c r="A668" s="131" t="str">
        <f>+IF(I668&lt;='Ecarts de marge'!$G$1,"X","")</f>
        <v>X</v>
      </c>
      <c r="B668" s="122" t="str">
        <f t="shared" si="15"/>
        <v>A</v>
      </c>
      <c r="C668" s="142" t="s">
        <v>739</v>
      </c>
      <c r="D668" s="142">
        <v>201800210</v>
      </c>
      <c r="E668" s="142" t="s">
        <v>731</v>
      </c>
      <c r="F668" s="142" t="s">
        <v>731</v>
      </c>
      <c r="G668" s="142" t="s">
        <v>731</v>
      </c>
      <c r="H668" s="142" t="s">
        <v>1104</v>
      </c>
      <c r="I668" s="143">
        <v>43153</v>
      </c>
      <c r="J668" s="142" t="s">
        <v>752</v>
      </c>
      <c r="K668" s="142" t="s">
        <v>148</v>
      </c>
      <c r="L668" s="142" t="s">
        <v>1105</v>
      </c>
      <c r="M668" s="142">
        <v>2</v>
      </c>
      <c r="N668" s="142">
        <v>247.01</v>
      </c>
      <c r="O668" s="142">
        <v>494.02</v>
      </c>
      <c r="P668" s="142">
        <v>494.02</v>
      </c>
      <c r="Q668" s="122" t="e">
        <f>+VLOOKUP(CONCATENATE(B668,"00"),#REF!,3,FALSE)</f>
        <v>#REF!</v>
      </c>
      <c r="R668" s="122" t="str">
        <f>+IF(ISERROR(VLOOKUP(K668,'Ecarts de marge'!D:D,1,FALSE)),"PB CODE ARTICLE","")</f>
        <v/>
      </c>
    </row>
    <row r="669" spans="1:18" x14ac:dyDescent="0.2">
      <c r="A669" s="131" t="str">
        <f>+IF(I669&lt;='Ecarts de marge'!$G$1,"X","")</f>
        <v>X</v>
      </c>
      <c r="B669" s="122" t="str">
        <f t="shared" si="15"/>
        <v>A20082000042000</v>
      </c>
      <c r="C669" s="142" t="s">
        <v>739</v>
      </c>
      <c r="D669" s="142">
        <v>201800211</v>
      </c>
      <c r="E669" s="142" t="s">
        <v>749</v>
      </c>
      <c r="F669" s="142" t="s">
        <v>1061</v>
      </c>
      <c r="G669" s="142" t="s">
        <v>723</v>
      </c>
      <c r="H669" s="142" t="s">
        <v>745</v>
      </c>
      <c r="I669" s="143">
        <v>43153</v>
      </c>
      <c r="J669" s="142" t="s">
        <v>1062</v>
      </c>
      <c r="K669" s="142" t="s">
        <v>57</v>
      </c>
      <c r="L669" s="142" t="s">
        <v>58</v>
      </c>
      <c r="M669" s="142">
        <v>1</v>
      </c>
      <c r="N669" s="142">
        <v>1931.42</v>
      </c>
      <c r="O669" s="142">
        <v>1931.42</v>
      </c>
      <c r="P669" s="142">
        <v>1931.42</v>
      </c>
      <c r="Q669" s="122" t="e">
        <f>+VLOOKUP(CONCATENATE(B669,"00"),#REF!,3,FALSE)</f>
        <v>#REF!</v>
      </c>
      <c r="R669" s="122" t="str">
        <f>+IF(ISERROR(VLOOKUP(K669,'Ecarts de marge'!D:D,1,FALSE)),"PB CODE ARTICLE","")</f>
        <v>PB CODE ARTICLE</v>
      </c>
    </row>
    <row r="670" spans="1:18" x14ac:dyDescent="0.2">
      <c r="A670" s="131" t="str">
        <f>+IF(I670&lt;='Ecarts de marge'!$G$1,"X","")</f>
        <v>X</v>
      </c>
      <c r="B670" s="122" t="str">
        <f t="shared" si="15"/>
        <v>A20092000179000</v>
      </c>
      <c r="C670" s="142" t="s">
        <v>739</v>
      </c>
      <c r="D670" s="142">
        <v>201800212</v>
      </c>
      <c r="E670" s="142" t="s">
        <v>724</v>
      </c>
      <c r="F670" s="142" t="s">
        <v>872</v>
      </c>
      <c r="G670" s="142" t="s">
        <v>723</v>
      </c>
      <c r="H670" s="142" t="s">
        <v>745</v>
      </c>
      <c r="I670" s="143">
        <v>43153</v>
      </c>
      <c r="J670" s="142" t="s">
        <v>1063</v>
      </c>
      <c r="K670" s="142" t="s">
        <v>60</v>
      </c>
      <c r="L670" s="142" t="s">
        <v>61</v>
      </c>
      <c r="M670" s="142">
        <v>1</v>
      </c>
      <c r="N670" s="142">
        <v>556.03</v>
      </c>
      <c r="O670" s="142">
        <v>556.03</v>
      </c>
      <c r="P670" s="142">
        <v>556.03</v>
      </c>
      <c r="Q670" s="122" t="e">
        <f>+VLOOKUP(CONCATENATE(B670,"00"),#REF!,3,FALSE)</f>
        <v>#REF!</v>
      </c>
      <c r="R670" s="122" t="str">
        <f>+IF(ISERROR(VLOOKUP(K670,'Ecarts de marge'!D:D,1,FALSE)),"PB CODE ARTICLE","")</f>
        <v>PB CODE ARTICLE</v>
      </c>
    </row>
    <row r="671" spans="1:18" x14ac:dyDescent="0.2">
      <c r="A671" s="131" t="str">
        <f>+IF(I671&lt;='Ecarts de marge'!$G$1,"X","")</f>
        <v>X</v>
      </c>
      <c r="B671" s="122" t="str">
        <f t="shared" si="15"/>
        <v>A20092000187000</v>
      </c>
      <c r="C671" s="142" t="s">
        <v>739</v>
      </c>
      <c r="D671" s="142">
        <v>201800213</v>
      </c>
      <c r="E671" s="142" t="s">
        <v>724</v>
      </c>
      <c r="F671" s="142" t="s">
        <v>843</v>
      </c>
      <c r="G671" s="142" t="s">
        <v>723</v>
      </c>
      <c r="H671" s="142" t="s">
        <v>745</v>
      </c>
      <c r="I671" s="143">
        <v>43153</v>
      </c>
      <c r="J671" s="142" t="s">
        <v>1064</v>
      </c>
      <c r="K671" s="142" t="s">
        <v>57</v>
      </c>
      <c r="L671" s="142" t="s">
        <v>58</v>
      </c>
      <c r="M671" s="142">
        <v>1</v>
      </c>
      <c r="N671" s="142">
        <v>10745.31</v>
      </c>
      <c r="O671" s="142">
        <v>10745.31</v>
      </c>
      <c r="P671" s="142">
        <v>10745.31</v>
      </c>
      <c r="Q671" s="122" t="e">
        <f>+VLOOKUP(CONCATENATE(B671,"00"),#REF!,3,FALSE)</f>
        <v>#REF!</v>
      </c>
      <c r="R671" s="122" t="str">
        <f>+IF(ISERROR(VLOOKUP(K671,'Ecarts de marge'!D:D,1,FALSE)),"PB CODE ARTICLE","")</f>
        <v>PB CODE ARTICLE</v>
      </c>
    </row>
    <row r="672" spans="1:18" x14ac:dyDescent="0.2">
      <c r="A672" s="131" t="str">
        <f>+IF(I672&lt;='Ecarts de marge'!$G$1,"X","")</f>
        <v>X</v>
      </c>
      <c r="B672" s="122" t="str">
        <f t="shared" si="15"/>
        <v>A20092000187000</v>
      </c>
      <c r="C672" s="142" t="s">
        <v>739</v>
      </c>
      <c r="D672" s="142">
        <v>201800214</v>
      </c>
      <c r="E672" s="142" t="s">
        <v>724</v>
      </c>
      <c r="F672" s="142" t="s">
        <v>843</v>
      </c>
      <c r="G672" s="142" t="s">
        <v>723</v>
      </c>
      <c r="H672" s="142" t="s">
        <v>745</v>
      </c>
      <c r="I672" s="143">
        <v>43153</v>
      </c>
      <c r="J672" s="142" t="s">
        <v>1064</v>
      </c>
      <c r="K672" s="142" t="s">
        <v>57</v>
      </c>
      <c r="L672" s="142" t="s">
        <v>58</v>
      </c>
      <c r="M672" s="142">
        <v>1</v>
      </c>
      <c r="N672" s="142">
        <v>10752.25</v>
      </c>
      <c r="O672" s="142">
        <v>10752.25</v>
      </c>
      <c r="P672" s="142">
        <v>10752.25</v>
      </c>
      <c r="Q672" s="122" t="e">
        <f>+VLOOKUP(CONCATENATE(B672,"00"),#REF!,3,FALSE)</f>
        <v>#REF!</v>
      </c>
      <c r="R672" s="122" t="str">
        <f>+IF(ISERROR(VLOOKUP(K672,'Ecarts de marge'!D:D,1,FALSE)),"PB CODE ARTICLE","")</f>
        <v>PB CODE ARTICLE</v>
      </c>
    </row>
    <row r="673" spans="1:18" x14ac:dyDescent="0.2">
      <c r="A673" s="131" t="str">
        <f>+IF(I673&lt;='Ecarts de marge'!$G$1,"X","")</f>
        <v>X</v>
      </c>
      <c r="B673" s="122" t="str">
        <f t="shared" si="15"/>
        <v>A20092000187000</v>
      </c>
      <c r="C673" s="142" t="s">
        <v>739</v>
      </c>
      <c r="D673" s="142">
        <v>201800215</v>
      </c>
      <c r="E673" s="142" t="s">
        <v>724</v>
      </c>
      <c r="F673" s="142" t="s">
        <v>843</v>
      </c>
      <c r="G673" s="142" t="s">
        <v>723</v>
      </c>
      <c r="H673" s="142" t="s">
        <v>745</v>
      </c>
      <c r="I673" s="143">
        <v>43153</v>
      </c>
      <c r="J673" s="142" t="s">
        <v>1064</v>
      </c>
      <c r="K673" s="142" t="s">
        <v>60</v>
      </c>
      <c r="L673" s="142" t="s">
        <v>61</v>
      </c>
      <c r="M673" s="142">
        <v>1</v>
      </c>
      <c r="N673" s="142">
        <v>5208.75</v>
      </c>
      <c r="O673" s="142">
        <v>5208.75</v>
      </c>
      <c r="P673" s="142">
        <v>5208.75</v>
      </c>
      <c r="Q673" s="122" t="e">
        <f>+VLOOKUP(CONCATENATE(B673,"00"),#REF!,3,FALSE)</f>
        <v>#REF!</v>
      </c>
      <c r="R673" s="122" t="str">
        <f>+IF(ISERROR(VLOOKUP(K673,'Ecarts de marge'!D:D,1,FALSE)),"PB CODE ARTICLE","")</f>
        <v>PB CODE ARTICLE</v>
      </c>
    </row>
    <row r="674" spans="1:18" x14ac:dyDescent="0.2">
      <c r="A674" s="131" t="str">
        <f>+IF(I674&lt;='Ecarts de marge'!$G$1,"X","")</f>
        <v>X</v>
      </c>
      <c r="B674" s="122" t="str">
        <f t="shared" ref="B674:B737" si="16">+"A"&amp;E674&amp;F674&amp;G674</f>
        <v>A20092000175000</v>
      </c>
      <c r="C674" s="142" t="s">
        <v>739</v>
      </c>
      <c r="D674" s="142">
        <v>201800216</v>
      </c>
      <c r="E674" s="142" t="s">
        <v>724</v>
      </c>
      <c r="F674" s="142" t="s">
        <v>816</v>
      </c>
      <c r="G674" s="142" t="s">
        <v>723</v>
      </c>
      <c r="H674" s="142" t="s">
        <v>745</v>
      </c>
      <c r="I674" s="143">
        <v>43153</v>
      </c>
      <c r="J674" s="142" t="s">
        <v>1065</v>
      </c>
      <c r="K674" s="142" t="s">
        <v>57</v>
      </c>
      <c r="L674" s="142" t="s">
        <v>58</v>
      </c>
      <c r="M674" s="142">
        <v>1</v>
      </c>
      <c r="N674" s="142">
        <v>5363.82</v>
      </c>
      <c r="O674" s="142">
        <v>5363.82</v>
      </c>
      <c r="P674" s="142">
        <v>5363.82</v>
      </c>
      <c r="Q674" s="122" t="e">
        <f>+VLOOKUP(CONCATENATE(B674,"00"),#REF!,3,FALSE)</f>
        <v>#REF!</v>
      </c>
      <c r="R674" s="122" t="str">
        <f>+IF(ISERROR(VLOOKUP(K674,'Ecarts de marge'!D:D,1,FALSE)),"PB CODE ARTICLE","")</f>
        <v>PB CODE ARTICLE</v>
      </c>
    </row>
    <row r="675" spans="1:18" x14ac:dyDescent="0.2">
      <c r="A675" s="131" t="str">
        <f>+IF(I675&lt;='Ecarts de marge'!$G$1,"X","")</f>
        <v>X</v>
      </c>
      <c r="B675" s="122" t="str">
        <f t="shared" si="16"/>
        <v>A20092000187000</v>
      </c>
      <c r="C675" s="142" t="s">
        <v>739</v>
      </c>
      <c r="D675" s="142">
        <v>201800217</v>
      </c>
      <c r="E675" s="142" t="s">
        <v>724</v>
      </c>
      <c r="F675" s="142" t="s">
        <v>843</v>
      </c>
      <c r="G675" s="142" t="s">
        <v>723</v>
      </c>
      <c r="H675" s="142" t="s">
        <v>745</v>
      </c>
      <c r="I675" s="143">
        <v>43153</v>
      </c>
      <c r="J675" s="142" t="s">
        <v>1064</v>
      </c>
      <c r="K675" s="142" t="s">
        <v>57</v>
      </c>
      <c r="L675" s="142" t="s">
        <v>58</v>
      </c>
      <c r="M675" s="142">
        <v>1</v>
      </c>
      <c r="N675" s="142">
        <v>10750.33</v>
      </c>
      <c r="O675" s="142">
        <v>10750.33</v>
      </c>
      <c r="P675" s="142">
        <v>10750.33</v>
      </c>
      <c r="Q675" s="122" t="e">
        <f>+VLOOKUP(CONCATENATE(B675,"00"),#REF!,3,FALSE)</f>
        <v>#REF!</v>
      </c>
      <c r="R675" s="122" t="str">
        <f>+IF(ISERROR(VLOOKUP(K675,'Ecarts de marge'!D:D,1,FALSE)),"PB CODE ARTICLE","")</f>
        <v>PB CODE ARTICLE</v>
      </c>
    </row>
    <row r="676" spans="1:18" x14ac:dyDescent="0.2">
      <c r="A676" s="131" t="str">
        <f>+IF(I676&lt;='Ecarts de marge'!$G$1,"X","")</f>
        <v>X</v>
      </c>
      <c r="B676" s="122" t="str">
        <f t="shared" si="16"/>
        <v>A20092000175000</v>
      </c>
      <c r="C676" s="142" t="s">
        <v>739</v>
      </c>
      <c r="D676" s="142">
        <v>201800218</v>
      </c>
      <c r="E676" s="142" t="s">
        <v>724</v>
      </c>
      <c r="F676" s="142" t="s">
        <v>816</v>
      </c>
      <c r="G676" s="142" t="s">
        <v>723</v>
      </c>
      <c r="H676" s="142" t="s">
        <v>745</v>
      </c>
      <c r="I676" s="143">
        <v>43153</v>
      </c>
      <c r="J676" s="142" t="s">
        <v>1065</v>
      </c>
      <c r="K676" s="142" t="s">
        <v>57</v>
      </c>
      <c r="L676" s="142" t="s">
        <v>58</v>
      </c>
      <c r="M676" s="142">
        <v>1</v>
      </c>
      <c r="N676" s="142">
        <v>5361.42</v>
      </c>
      <c r="O676" s="142">
        <v>5361.42</v>
      </c>
      <c r="P676" s="142">
        <v>5361.42</v>
      </c>
      <c r="Q676" s="122" t="e">
        <f>+VLOOKUP(CONCATENATE(B676,"00"),#REF!,3,FALSE)</f>
        <v>#REF!</v>
      </c>
      <c r="R676" s="122" t="str">
        <f>+IF(ISERROR(VLOOKUP(K676,'Ecarts de marge'!D:D,1,FALSE)),"PB CODE ARTICLE","")</f>
        <v>PB CODE ARTICLE</v>
      </c>
    </row>
    <row r="677" spans="1:18" x14ac:dyDescent="0.2">
      <c r="A677" s="131" t="str">
        <f>+IF(I677&lt;='Ecarts de marge'!$G$1,"X","")</f>
        <v>X</v>
      </c>
      <c r="B677" s="122" t="str">
        <f t="shared" si="16"/>
        <v>A20092000175000</v>
      </c>
      <c r="C677" s="142" t="s">
        <v>739</v>
      </c>
      <c r="D677" s="142">
        <v>201800219</v>
      </c>
      <c r="E677" s="142" t="s">
        <v>724</v>
      </c>
      <c r="F677" s="142" t="s">
        <v>816</v>
      </c>
      <c r="G677" s="142" t="s">
        <v>723</v>
      </c>
      <c r="H677" s="142" t="s">
        <v>745</v>
      </c>
      <c r="I677" s="143">
        <v>43153</v>
      </c>
      <c r="J677" s="142" t="s">
        <v>1065</v>
      </c>
      <c r="K677" s="142" t="s">
        <v>60</v>
      </c>
      <c r="L677" s="142" t="s">
        <v>61</v>
      </c>
      <c r="M677" s="142">
        <v>1</v>
      </c>
      <c r="N677" s="142">
        <v>4547.5</v>
      </c>
      <c r="O677" s="142">
        <v>4547.5</v>
      </c>
      <c r="P677" s="142">
        <v>4547.5</v>
      </c>
      <c r="Q677" s="122" t="e">
        <f>+VLOOKUP(CONCATENATE(B677,"00"),#REF!,3,FALSE)</f>
        <v>#REF!</v>
      </c>
      <c r="R677" s="122" t="str">
        <f>+IF(ISERROR(VLOOKUP(K677,'Ecarts de marge'!D:D,1,FALSE)),"PB CODE ARTICLE","")</f>
        <v>PB CODE ARTICLE</v>
      </c>
    </row>
    <row r="678" spans="1:18" x14ac:dyDescent="0.2">
      <c r="A678" s="131" t="str">
        <f>+IF(I678&lt;='Ecarts de marge'!$G$1,"X","")</f>
        <v>X</v>
      </c>
      <c r="B678" s="122" t="str">
        <f t="shared" si="16"/>
        <v>A20082000113000</v>
      </c>
      <c r="C678" s="142" t="s">
        <v>739</v>
      </c>
      <c r="D678" s="142">
        <v>201800220</v>
      </c>
      <c r="E678" s="142" t="s">
        <v>749</v>
      </c>
      <c r="F678" s="142" t="s">
        <v>890</v>
      </c>
      <c r="G678" s="142" t="s">
        <v>723</v>
      </c>
      <c r="H678" s="142" t="s">
        <v>745</v>
      </c>
      <c r="I678" s="143">
        <v>43153</v>
      </c>
      <c r="J678" s="142" t="s">
        <v>1066</v>
      </c>
      <c r="K678" s="142" t="s">
        <v>60</v>
      </c>
      <c r="L678" s="142" t="s">
        <v>61</v>
      </c>
      <c r="M678" s="142">
        <v>1</v>
      </c>
      <c r="N678" s="142">
        <v>5145.25</v>
      </c>
      <c r="O678" s="142">
        <v>5145.25</v>
      </c>
      <c r="P678" s="142">
        <v>5145.25</v>
      </c>
      <c r="Q678" s="122" t="e">
        <f>+VLOOKUP(CONCATENATE(B678,"00"),#REF!,3,FALSE)</f>
        <v>#REF!</v>
      </c>
      <c r="R678" s="122" t="str">
        <f>+IF(ISERROR(VLOOKUP(K678,'Ecarts de marge'!D:D,1,FALSE)),"PB CODE ARTICLE","")</f>
        <v>PB CODE ARTICLE</v>
      </c>
    </row>
    <row r="679" spans="1:18" x14ac:dyDescent="0.2">
      <c r="A679" s="131" t="str">
        <f>+IF(I679&lt;='Ecarts de marge'!$G$1,"X","")</f>
        <v>X</v>
      </c>
      <c r="B679" s="122" t="str">
        <f t="shared" si="16"/>
        <v>A20082000113000</v>
      </c>
      <c r="C679" s="142" t="s">
        <v>739</v>
      </c>
      <c r="D679" s="142">
        <v>201800221</v>
      </c>
      <c r="E679" s="142" t="s">
        <v>749</v>
      </c>
      <c r="F679" s="142" t="s">
        <v>890</v>
      </c>
      <c r="G679" s="142" t="s">
        <v>723</v>
      </c>
      <c r="H679" s="142" t="s">
        <v>745</v>
      </c>
      <c r="I679" s="143">
        <v>43153</v>
      </c>
      <c r="J679" s="142" t="s">
        <v>1066</v>
      </c>
      <c r="K679" s="142" t="s">
        <v>60</v>
      </c>
      <c r="L679" s="142" t="s">
        <v>61</v>
      </c>
      <c r="M679" s="142">
        <v>1</v>
      </c>
      <c r="N679" s="142">
        <v>3814.07</v>
      </c>
      <c r="O679" s="142">
        <v>3814.07</v>
      </c>
      <c r="P679" s="142">
        <v>3814.07</v>
      </c>
      <c r="Q679" s="122" t="e">
        <f>+VLOOKUP(CONCATENATE(B679,"00"),#REF!,3,FALSE)</f>
        <v>#REF!</v>
      </c>
      <c r="R679" s="122" t="str">
        <f>+IF(ISERROR(VLOOKUP(K679,'Ecarts de marge'!D:D,1,FALSE)),"PB CODE ARTICLE","")</f>
        <v>PB CODE ARTICLE</v>
      </c>
    </row>
    <row r="680" spans="1:18" x14ac:dyDescent="0.2">
      <c r="A680" s="131" t="str">
        <f>+IF(I680&lt;='Ecarts de marge'!$G$1,"X","")</f>
        <v>X</v>
      </c>
      <c r="B680" s="122" t="str">
        <f t="shared" si="16"/>
        <v>A20092000175000</v>
      </c>
      <c r="C680" s="142" t="s">
        <v>739</v>
      </c>
      <c r="D680" s="142">
        <v>201800222</v>
      </c>
      <c r="E680" s="142" t="s">
        <v>724</v>
      </c>
      <c r="F680" s="142" t="s">
        <v>816</v>
      </c>
      <c r="G680" s="142" t="s">
        <v>723</v>
      </c>
      <c r="H680" s="142" t="s">
        <v>745</v>
      </c>
      <c r="I680" s="143">
        <v>43153</v>
      </c>
      <c r="J680" s="142" t="s">
        <v>1065</v>
      </c>
      <c r="K680" s="142" t="s">
        <v>60</v>
      </c>
      <c r="L680" s="142" t="s">
        <v>61</v>
      </c>
      <c r="M680" s="142">
        <v>1</v>
      </c>
      <c r="N680" s="142">
        <v>2174.15</v>
      </c>
      <c r="O680" s="142">
        <v>2174.15</v>
      </c>
      <c r="P680" s="142">
        <v>2174.15</v>
      </c>
      <c r="Q680" s="122" t="e">
        <f>+VLOOKUP(CONCATENATE(B680,"00"),#REF!,3,FALSE)</f>
        <v>#REF!</v>
      </c>
      <c r="R680" s="122" t="str">
        <f>+IF(ISERROR(VLOOKUP(K680,'Ecarts de marge'!D:D,1,FALSE)),"PB CODE ARTICLE","")</f>
        <v>PB CODE ARTICLE</v>
      </c>
    </row>
    <row r="681" spans="1:18" x14ac:dyDescent="0.2">
      <c r="A681" s="131" t="str">
        <f>+IF(I681&lt;='Ecarts de marge'!$G$1,"X","")</f>
        <v>X</v>
      </c>
      <c r="B681" s="122" t="str">
        <f t="shared" si="16"/>
        <v>A20092000187000</v>
      </c>
      <c r="C681" s="142" t="s">
        <v>739</v>
      </c>
      <c r="D681" s="142">
        <v>201800223</v>
      </c>
      <c r="E681" s="142" t="s">
        <v>724</v>
      </c>
      <c r="F681" s="142" t="s">
        <v>843</v>
      </c>
      <c r="G681" s="142" t="s">
        <v>723</v>
      </c>
      <c r="H681" s="142" t="s">
        <v>745</v>
      </c>
      <c r="I681" s="143">
        <v>43153</v>
      </c>
      <c r="J681" s="142" t="s">
        <v>1064</v>
      </c>
      <c r="K681" s="142" t="s">
        <v>60</v>
      </c>
      <c r="L681" s="142" t="s">
        <v>61</v>
      </c>
      <c r="M681" s="142">
        <v>1</v>
      </c>
      <c r="N681" s="142">
        <v>8016.67</v>
      </c>
      <c r="O681" s="142">
        <v>8016.67</v>
      </c>
      <c r="P681" s="142">
        <v>8016.67</v>
      </c>
      <c r="Q681" s="122" t="e">
        <f>+VLOOKUP(CONCATENATE(B681,"00"),#REF!,3,FALSE)</f>
        <v>#REF!</v>
      </c>
      <c r="R681" s="122" t="str">
        <f>+IF(ISERROR(VLOOKUP(K681,'Ecarts de marge'!D:D,1,FALSE)),"PB CODE ARTICLE","")</f>
        <v>PB CODE ARTICLE</v>
      </c>
    </row>
    <row r="682" spans="1:18" x14ac:dyDescent="0.2">
      <c r="A682" s="131" t="str">
        <f>+IF(I682&lt;='Ecarts de marge'!$G$1,"X","")</f>
        <v>X</v>
      </c>
      <c r="B682" s="122" t="str">
        <f t="shared" si="16"/>
        <v>A20092000187000</v>
      </c>
      <c r="C682" s="142" t="s">
        <v>739</v>
      </c>
      <c r="D682" s="142">
        <v>201800224</v>
      </c>
      <c r="E682" s="142" t="s">
        <v>724</v>
      </c>
      <c r="F682" s="142" t="s">
        <v>843</v>
      </c>
      <c r="G682" s="142" t="s">
        <v>723</v>
      </c>
      <c r="H682" s="142" t="s">
        <v>745</v>
      </c>
      <c r="I682" s="143">
        <v>43153</v>
      </c>
      <c r="J682" s="142" t="s">
        <v>1064</v>
      </c>
      <c r="K682" s="142" t="s">
        <v>57</v>
      </c>
      <c r="L682" s="142" t="s">
        <v>58</v>
      </c>
      <c r="M682" s="142">
        <v>1</v>
      </c>
      <c r="N682" s="142">
        <v>10699.27</v>
      </c>
      <c r="O682" s="142">
        <v>10699.27</v>
      </c>
      <c r="P682" s="142">
        <v>10699.27</v>
      </c>
      <c r="Q682" s="122" t="e">
        <f>+VLOOKUP(CONCATENATE(B682,"00"),#REF!,3,FALSE)</f>
        <v>#REF!</v>
      </c>
      <c r="R682" s="122" t="str">
        <f>+IF(ISERROR(VLOOKUP(K682,'Ecarts de marge'!D:D,1,FALSE)),"PB CODE ARTICLE","")</f>
        <v>PB CODE ARTICLE</v>
      </c>
    </row>
    <row r="683" spans="1:18" x14ac:dyDescent="0.2">
      <c r="A683" s="131" t="str">
        <f>+IF(I683&lt;='Ecarts de marge'!$G$1,"X","")</f>
        <v>X</v>
      </c>
      <c r="B683" s="122" t="str">
        <f t="shared" si="16"/>
        <v>A20092000175000</v>
      </c>
      <c r="C683" s="142" t="s">
        <v>739</v>
      </c>
      <c r="D683" s="142">
        <v>201800225</v>
      </c>
      <c r="E683" s="142" t="s">
        <v>724</v>
      </c>
      <c r="F683" s="142" t="s">
        <v>816</v>
      </c>
      <c r="G683" s="142" t="s">
        <v>723</v>
      </c>
      <c r="H683" s="142" t="s">
        <v>745</v>
      </c>
      <c r="I683" s="143">
        <v>43153</v>
      </c>
      <c r="J683" s="142" t="s">
        <v>1065</v>
      </c>
      <c r="K683" s="142" t="s">
        <v>57</v>
      </c>
      <c r="L683" s="142" t="s">
        <v>58</v>
      </c>
      <c r="M683" s="142">
        <v>1</v>
      </c>
      <c r="N683" s="142">
        <v>5355.41</v>
      </c>
      <c r="O683" s="142">
        <v>5355.41</v>
      </c>
      <c r="P683" s="142">
        <v>5355.41</v>
      </c>
      <c r="Q683" s="122" t="e">
        <f>+VLOOKUP(CONCATENATE(B683,"00"),#REF!,3,FALSE)</f>
        <v>#REF!</v>
      </c>
      <c r="R683" s="122" t="str">
        <f>+IF(ISERROR(VLOOKUP(K683,'Ecarts de marge'!D:D,1,FALSE)),"PB CODE ARTICLE","")</f>
        <v>PB CODE ARTICLE</v>
      </c>
    </row>
    <row r="684" spans="1:18" x14ac:dyDescent="0.2">
      <c r="A684" s="131" t="str">
        <f>+IF(I684&lt;='Ecarts de marge'!$G$1,"X","")</f>
        <v>X</v>
      </c>
      <c r="B684" s="122" t="str">
        <f t="shared" si="16"/>
        <v>A20092000175000</v>
      </c>
      <c r="C684" s="142" t="s">
        <v>739</v>
      </c>
      <c r="D684" s="142">
        <v>201800226</v>
      </c>
      <c r="E684" s="142" t="s">
        <v>724</v>
      </c>
      <c r="F684" s="142" t="s">
        <v>816</v>
      </c>
      <c r="G684" s="142" t="s">
        <v>723</v>
      </c>
      <c r="H684" s="142" t="s">
        <v>745</v>
      </c>
      <c r="I684" s="143">
        <v>43153</v>
      </c>
      <c r="J684" s="142" t="s">
        <v>1065</v>
      </c>
      <c r="K684" s="142" t="s">
        <v>57</v>
      </c>
      <c r="L684" s="142" t="s">
        <v>58</v>
      </c>
      <c r="M684" s="142">
        <v>1</v>
      </c>
      <c r="N684" s="142">
        <v>5355.41</v>
      </c>
      <c r="O684" s="142">
        <v>5355.41</v>
      </c>
      <c r="P684" s="142">
        <v>5355.41</v>
      </c>
      <c r="Q684" s="122" t="e">
        <f>+VLOOKUP(CONCATENATE(B684,"00"),#REF!,3,FALSE)</f>
        <v>#REF!</v>
      </c>
      <c r="R684" s="122" t="str">
        <f>+IF(ISERROR(VLOOKUP(K684,'Ecarts de marge'!D:D,1,FALSE)),"PB CODE ARTICLE","")</f>
        <v>PB CODE ARTICLE</v>
      </c>
    </row>
    <row r="685" spans="1:18" x14ac:dyDescent="0.2">
      <c r="A685" s="131" t="str">
        <f>+IF(I685&lt;='Ecarts de marge'!$G$1,"X","")</f>
        <v>X</v>
      </c>
      <c r="B685" s="122" t="str">
        <f t="shared" si="16"/>
        <v>A20092000175000</v>
      </c>
      <c r="C685" s="142" t="s">
        <v>739</v>
      </c>
      <c r="D685" s="142">
        <v>201800227</v>
      </c>
      <c r="E685" s="142" t="s">
        <v>724</v>
      </c>
      <c r="F685" s="142" t="s">
        <v>816</v>
      </c>
      <c r="G685" s="142" t="s">
        <v>723</v>
      </c>
      <c r="H685" s="142" t="s">
        <v>745</v>
      </c>
      <c r="I685" s="143">
        <v>43153</v>
      </c>
      <c r="J685" s="142" t="s">
        <v>1065</v>
      </c>
      <c r="K685" s="142" t="s">
        <v>60</v>
      </c>
      <c r="L685" s="142" t="s">
        <v>61</v>
      </c>
      <c r="M685" s="142">
        <v>1</v>
      </c>
      <c r="N685" s="142">
        <v>2320.59</v>
      </c>
      <c r="O685" s="142">
        <v>2320.59</v>
      </c>
      <c r="P685" s="142">
        <v>2320.59</v>
      </c>
      <c r="Q685" s="122" t="e">
        <f>+VLOOKUP(CONCATENATE(B685,"00"),#REF!,3,FALSE)</f>
        <v>#REF!</v>
      </c>
      <c r="R685" s="122" t="str">
        <f>+IF(ISERROR(VLOOKUP(K685,'Ecarts de marge'!D:D,1,FALSE)),"PB CODE ARTICLE","")</f>
        <v>PB CODE ARTICLE</v>
      </c>
    </row>
    <row r="686" spans="1:18" x14ac:dyDescent="0.2">
      <c r="A686" s="131" t="str">
        <f>+IF(I686&lt;='Ecarts de marge'!$G$1,"X","")</f>
        <v>X</v>
      </c>
      <c r="B686" s="122" t="str">
        <f t="shared" si="16"/>
        <v>A20082000151000</v>
      </c>
      <c r="C686" s="142" t="s">
        <v>739</v>
      </c>
      <c r="D686" s="142">
        <v>201800228</v>
      </c>
      <c r="E686" s="142" t="s">
        <v>749</v>
      </c>
      <c r="F686" s="142" t="s">
        <v>917</v>
      </c>
      <c r="G686" s="142" t="s">
        <v>723</v>
      </c>
      <c r="H686" s="142" t="s">
        <v>745</v>
      </c>
      <c r="I686" s="143">
        <v>43153</v>
      </c>
      <c r="J686" s="142" t="s">
        <v>1067</v>
      </c>
      <c r="K686" s="142" t="s">
        <v>60</v>
      </c>
      <c r="L686" s="142" t="s">
        <v>61</v>
      </c>
      <c r="M686" s="142">
        <v>1</v>
      </c>
      <c r="N686" s="142">
        <v>5595.39</v>
      </c>
      <c r="O686" s="142">
        <v>5595.39</v>
      </c>
      <c r="P686" s="142">
        <v>5595.39</v>
      </c>
      <c r="Q686" s="122" t="e">
        <f>+VLOOKUP(CONCATENATE(B686,"00"),#REF!,3,FALSE)</f>
        <v>#REF!</v>
      </c>
      <c r="R686" s="122" t="str">
        <f>+IF(ISERROR(VLOOKUP(K686,'Ecarts de marge'!D:D,1,FALSE)),"PB CODE ARTICLE","")</f>
        <v>PB CODE ARTICLE</v>
      </c>
    </row>
    <row r="687" spans="1:18" x14ac:dyDescent="0.2">
      <c r="A687" s="131" t="str">
        <f>+IF(I687&lt;='Ecarts de marge'!$G$1,"X","")</f>
        <v>X</v>
      </c>
      <c r="B687" s="122" t="str">
        <f t="shared" si="16"/>
        <v>A20082000139000</v>
      </c>
      <c r="C687" s="142" t="s">
        <v>739</v>
      </c>
      <c r="D687" s="142">
        <v>201800229</v>
      </c>
      <c r="E687" s="142" t="s">
        <v>749</v>
      </c>
      <c r="F687" s="142" t="s">
        <v>776</v>
      </c>
      <c r="G687" s="142" t="s">
        <v>723</v>
      </c>
      <c r="H687" s="142" t="s">
        <v>745</v>
      </c>
      <c r="I687" s="143">
        <v>43154</v>
      </c>
      <c r="J687" s="142" t="s">
        <v>1067</v>
      </c>
      <c r="K687" s="142" t="s">
        <v>60</v>
      </c>
      <c r="L687" s="142" t="s">
        <v>61</v>
      </c>
      <c r="M687" s="142">
        <v>1</v>
      </c>
      <c r="N687" s="142">
        <v>1697.4</v>
      </c>
      <c r="O687" s="142">
        <v>1697.4</v>
      </c>
      <c r="P687" s="142">
        <v>1697.4</v>
      </c>
      <c r="Q687" s="122" t="e">
        <f>+VLOOKUP(CONCATENATE(B687,"00"),#REF!,3,FALSE)</f>
        <v>#REF!</v>
      </c>
      <c r="R687" s="122" t="str">
        <f>+IF(ISERROR(VLOOKUP(K687,'Ecarts de marge'!D:D,1,FALSE)),"PB CODE ARTICLE","")</f>
        <v>PB CODE ARTICLE</v>
      </c>
    </row>
    <row r="688" spans="1:18" x14ac:dyDescent="0.2">
      <c r="A688" s="131" t="str">
        <f>+IF(I688&lt;='Ecarts de marge'!$G$1,"X","")</f>
        <v>X</v>
      </c>
      <c r="B688" s="122" t="str">
        <f t="shared" si="16"/>
        <v>A20082000151000</v>
      </c>
      <c r="C688" s="142" t="s">
        <v>739</v>
      </c>
      <c r="D688" s="142">
        <v>201800230</v>
      </c>
      <c r="E688" s="142" t="s">
        <v>749</v>
      </c>
      <c r="F688" s="142" t="s">
        <v>917</v>
      </c>
      <c r="G688" s="142" t="s">
        <v>723</v>
      </c>
      <c r="H688" s="142" t="s">
        <v>745</v>
      </c>
      <c r="I688" s="143">
        <v>43154</v>
      </c>
      <c r="J688" s="142" t="s">
        <v>1067</v>
      </c>
      <c r="K688" s="142" t="s">
        <v>60</v>
      </c>
      <c r="L688" s="142" t="s">
        <v>61</v>
      </c>
      <c r="M688" s="142">
        <v>1</v>
      </c>
      <c r="N688" s="142">
        <v>5014.08</v>
      </c>
      <c r="O688" s="142">
        <v>5014.08</v>
      </c>
      <c r="P688" s="142">
        <v>5014.08</v>
      </c>
      <c r="Q688" s="122" t="e">
        <f>+VLOOKUP(CONCATENATE(B688,"00"),#REF!,3,FALSE)</f>
        <v>#REF!</v>
      </c>
      <c r="R688" s="122" t="str">
        <f>+IF(ISERROR(VLOOKUP(K688,'Ecarts de marge'!D:D,1,FALSE)),"PB CODE ARTICLE","")</f>
        <v>PB CODE ARTICLE</v>
      </c>
    </row>
    <row r="689" spans="1:18" x14ac:dyDescent="0.2">
      <c r="A689" s="131" t="str">
        <f>+IF(I689&lt;='Ecarts de marge'!$G$1,"X","")</f>
        <v>X</v>
      </c>
      <c r="B689" s="122" t="str">
        <f t="shared" si="16"/>
        <v>A20092000186000</v>
      </c>
      <c r="C689" s="142" t="s">
        <v>739</v>
      </c>
      <c r="D689" s="142">
        <v>201800231</v>
      </c>
      <c r="E689" s="142" t="s">
        <v>724</v>
      </c>
      <c r="F689" s="142" t="s">
        <v>912</v>
      </c>
      <c r="G689" s="142" t="s">
        <v>723</v>
      </c>
      <c r="H689" s="142" t="s">
        <v>745</v>
      </c>
      <c r="I689" s="143">
        <v>43154</v>
      </c>
      <c r="J689" s="142" t="s">
        <v>1068</v>
      </c>
      <c r="K689" s="142" t="s">
        <v>60</v>
      </c>
      <c r="L689" s="142" t="s">
        <v>61</v>
      </c>
      <c r="M689" s="142">
        <v>1</v>
      </c>
      <c r="N689" s="142">
        <v>1669.29</v>
      </c>
      <c r="O689" s="142">
        <v>1669.29</v>
      </c>
      <c r="P689" s="142">
        <v>1669.29</v>
      </c>
      <c r="Q689" s="122" t="e">
        <f>+VLOOKUP(CONCATENATE(B689,"00"),#REF!,3,FALSE)</f>
        <v>#REF!</v>
      </c>
      <c r="R689" s="122" t="str">
        <f>+IF(ISERROR(VLOOKUP(K689,'Ecarts de marge'!D:D,1,FALSE)),"PB CODE ARTICLE","")</f>
        <v>PB CODE ARTICLE</v>
      </c>
    </row>
    <row r="690" spans="1:18" x14ac:dyDescent="0.2">
      <c r="A690" s="131" t="str">
        <f>+IF(I690&lt;='Ecarts de marge'!$G$1,"X","")</f>
        <v>X</v>
      </c>
      <c r="B690" s="122" t="str">
        <f t="shared" si="16"/>
        <v>A20082000112000</v>
      </c>
      <c r="C690" s="142" t="s">
        <v>739</v>
      </c>
      <c r="D690" s="142">
        <v>201800232</v>
      </c>
      <c r="E690" s="142" t="s">
        <v>749</v>
      </c>
      <c r="F690" s="142" t="s">
        <v>844</v>
      </c>
      <c r="G690" s="142" t="s">
        <v>723</v>
      </c>
      <c r="H690" s="142" t="s">
        <v>745</v>
      </c>
      <c r="I690" s="143">
        <v>43154</v>
      </c>
      <c r="J690" s="142" t="s">
        <v>1069</v>
      </c>
      <c r="K690" s="142" t="s">
        <v>60</v>
      </c>
      <c r="L690" s="142" t="s">
        <v>61</v>
      </c>
      <c r="M690" s="142">
        <v>1</v>
      </c>
      <c r="N690" s="142">
        <v>722.26</v>
      </c>
      <c r="O690" s="142">
        <v>722.26</v>
      </c>
      <c r="P690" s="142">
        <v>722.26</v>
      </c>
      <c r="Q690" s="122" t="e">
        <f>+VLOOKUP(CONCATENATE(B690,"00"),#REF!,3,FALSE)</f>
        <v>#REF!</v>
      </c>
      <c r="R690" s="122" t="str">
        <f>+IF(ISERROR(VLOOKUP(K690,'Ecarts de marge'!D:D,1,FALSE)),"PB CODE ARTICLE","")</f>
        <v>PB CODE ARTICLE</v>
      </c>
    </row>
    <row r="691" spans="1:18" x14ac:dyDescent="0.2">
      <c r="A691" s="131" t="str">
        <f>+IF(I691&lt;='Ecarts de marge'!$G$1,"X","")</f>
        <v>X</v>
      </c>
      <c r="B691" s="122" t="str">
        <f t="shared" si="16"/>
        <v>A20082000112000</v>
      </c>
      <c r="C691" s="142" t="s">
        <v>739</v>
      </c>
      <c r="D691" s="142">
        <v>201800233</v>
      </c>
      <c r="E691" s="142" t="s">
        <v>749</v>
      </c>
      <c r="F691" s="142" t="s">
        <v>844</v>
      </c>
      <c r="G691" s="142" t="s">
        <v>723</v>
      </c>
      <c r="H691" s="142" t="s">
        <v>745</v>
      </c>
      <c r="I691" s="143">
        <v>43154</v>
      </c>
      <c r="J691" s="142" t="s">
        <v>1069</v>
      </c>
      <c r="K691" s="142" t="s">
        <v>60</v>
      </c>
      <c r="L691" s="142" t="s">
        <v>61</v>
      </c>
      <c r="M691" s="142">
        <v>1</v>
      </c>
      <c r="N691" s="142">
        <v>4387.01</v>
      </c>
      <c r="O691" s="142">
        <v>4387.01</v>
      </c>
      <c r="P691" s="142">
        <v>4387.01</v>
      </c>
      <c r="Q691" s="122" t="e">
        <f>+VLOOKUP(CONCATENATE(B691,"00"),#REF!,3,FALSE)</f>
        <v>#REF!</v>
      </c>
      <c r="R691" s="122" t="str">
        <f>+IF(ISERROR(VLOOKUP(K691,'Ecarts de marge'!D:D,1,FALSE)),"PB CODE ARTICLE","")</f>
        <v>PB CODE ARTICLE</v>
      </c>
    </row>
    <row r="692" spans="1:18" x14ac:dyDescent="0.2">
      <c r="A692" s="131" t="str">
        <f>+IF(I692&lt;='Ecarts de marge'!$G$1,"X","")</f>
        <v>X</v>
      </c>
      <c r="B692" s="122" t="str">
        <f t="shared" si="16"/>
        <v>A20092000186000</v>
      </c>
      <c r="C692" s="142" t="s">
        <v>739</v>
      </c>
      <c r="D692" s="142">
        <v>201800234</v>
      </c>
      <c r="E692" s="142" t="s">
        <v>724</v>
      </c>
      <c r="F692" s="142" t="s">
        <v>912</v>
      </c>
      <c r="G692" s="142" t="s">
        <v>723</v>
      </c>
      <c r="H692" s="142" t="s">
        <v>745</v>
      </c>
      <c r="I692" s="143">
        <v>43154</v>
      </c>
      <c r="J692" s="142" t="s">
        <v>1068</v>
      </c>
      <c r="K692" s="142" t="s">
        <v>57</v>
      </c>
      <c r="L692" s="142" t="s">
        <v>58</v>
      </c>
      <c r="M692" s="142">
        <v>1</v>
      </c>
      <c r="N692" s="142">
        <v>6830.16</v>
      </c>
      <c r="O692" s="142">
        <v>6830.16</v>
      </c>
      <c r="P692" s="142">
        <v>6830.16</v>
      </c>
      <c r="Q692" s="122" t="e">
        <f>+VLOOKUP(CONCATENATE(B692,"00"),#REF!,3,FALSE)</f>
        <v>#REF!</v>
      </c>
      <c r="R692" s="122" t="str">
        <f>+IF(ISERROR(VLOOKUP(K692,'Ecarts de marge'!D:D,1,FALSE)),"PB CODE ARTICLE","")</f>
        <v>PB CODE ARTICLE</v>
      </c>
    </row>
    <row r="693" spans="1:18" x14ac:dyDescent="0.2">
      <c r="A693" s="131" t="str">
        <f>+IF(I693&lt;='Ecarts de marge'!$G$1,"X","")</f>
        <v>X</v>
      </c>
      <c r="B693" s="122" t="str">
        <f t="shared" si="16"/>
        <v>A20082000112000</v>
      </c>
      <c r="C693" s="142" t="s">
        <v>739</v>
      </c>
      <c r="D693" s="142">
        <v>201800235</v>
      </c>
      <c r="E693" s="142" t="s">
        <v>749</v>
      </c>
      <c r="F693" s="142" t="s">
        <v>844</v>
      </c>
      <c r="G693" s="142" t="s">
        <v>723</v>
      </c>
      <c r="H693" s="142" t="s">
        <v>745</v>
      </c>
      <c r="I693" s="143">
        <v>43154</v>
      </c>
      <c r="J693" s="142" t="s">
        <v>1069</v>
      </c>
      <c r="K693" s="142" t="s">
        <v>57</v>
      </c>
      <c r="L693" s="142" t="s">
        <v>58</v>
      </c>
      <c r="M693" s="142">
        <v>1</v>
      </c>
      <c r="N693" s="142">
        <v>23178.720000000001</v>
      </c>
      <c r="O693" s="142">
        <v>23178.720000000001</v>
      </c>
      <c r="P693" s="142">
        <v>23178.720000000001</v>
      </c>
      <c r="Q693" s="122" t="e">
        <f>+VLOOKUP(CONCATENATE(B693,"00"),#REF!,3,FALSE)</f>
        <v>#REF!</v>
      </c>
      <c r="R693" s="122" t="str">
        <f>+IF(ISERROR(VLOOKUP(K693,'Ecarts de marge'!D:D,1,FALSE)),"PB CODE ARTICLE","")</f>
        <v>PB CODE ARTICLE</v>
      </c>
    </row>
    <row r="694" spans="1:18" x14ac:dyDescent="0.2">
      <c r="A694" s="131" t="str">
        <f>+IF(I694&lt;='Ecarts de marge'!$G$1,"X","")</f>
        <v>X</v>
      </c>
      <c r="B694" s="122" t="str">
        <f t="shared" si="16"/>
        <v>A20092000174000</v>
      </c>
      <c r="C694" s="142" t="s">
        <v>739</v>
      </c>
      <c r="D694" s="142">
        <v>201800236</v>
      </c>
      <c r="E694" s="142" t="s">
        <v>724</v>
      </c>
      <c r="F694" s="142" t="s">
        <v>841</v>
      </c>
      <c r="G694" s="142" t="s">
        <v>723</v>
      </c>
      <c r="H694" s="142" t="s">
        <v>745</v>
      </c>
      <c r="I694" s="143">
        <v>43154</v>
      </c>
      <c r="J694" s="142" t="s">
        <v>1070</v>
      </c>
      <c r="K694" s="142" t="s">
        <v>57</v>
      </c>
      <c r="L694" s="142" t="s">
        <v>58</v>
      </c>
      <c r="M694" s="142">
        <v>1</v>
      </c>
      <c r="N694" s="142">
        <v>4194.3100000000004</v>
      </c>
      <c r="O694" s="142">
        <v>4194.3100000000004</v>
      </c>
      <c r="P694" s="142">
        <v>4194.3100000000004</v>
      </c>
      <c r="Q694" s="122" t="e">
        <f>+VLOOKUP(CONCATENATE(B694,"00"),#REF!,3,FALSE)</f>
        <v>#REF!</v>
      </c>
      <c r="R694" s="122" t="str">
        <f>+IF(ISERROR(VLOOKUP(K694,'Ecarts de marge'!D:D,1,FALSE)),"PB CODE ARTICLE","")</f>
        <v>PB CODE ARTICLE</v>
      </c>
    </row>
    <row r="695" spans="1:18" x14ac:dyDescent="0.2">
      <c r="A695" s="131" t="str">
        <f>+IF(I695&lt;='Ecarts de marge'!$G$1,"X","")</f>
        <v>X</v>
      </c>
      <c r="B695" s="122" t="str">
        <f t="shared" si="16"/>
        <v>A20092000179000</v>
      </c>
      <c r="C695" s="142" t="s">
        <v>739</v>
      </c>
      <c r="D695" s="142">
        <v>201800237</v>
      </c>
      <c r="E695" s="142" t="s">
        <v>724</v>
      </c>
      <c r="F695" s="142" t="s">
        <v>872</v>
      </c>
      <c r="G695" s="142" t="s">
        <v>723</v>
      </c>
      <c r="H695" s="142" t="s">
        <v>745</v>
      </c>
      <c r="I695" s="143">
        <v>43154</v>
      </c>
      <c r="J695" s="142" t="s">
        <v>1063</v>
      </c>
      <c r="K695" s="142" t="s">
        <v>57</v>
      </c>
      <c r="L695" s="142" t="s">
        <v>58</v>
      </c>
      <c r="M695" s="142">
        <v>1</v>
      </c>
      <c r="N695" s="142">
        <v>11591.7</v>
      </c>
      <c r="O695" s="142">
        <v>11591.7</v>
      </c>
      <c r="P695" s="142">
        <v>11591.7</v>
      </c>
      <c r="Q695" s="122" t="e">
        <f>+VLOOKUP(CONCATENATE(B695,"00"),#REF!,3,FALSE)</f>
        <v>#REF!</v>
      </c>
      <c r="R695" s="122" t="str">
        <f>+IF(ISERROR(VLOOKUP(K695,'Ecarts de marge'!D:D,1,FALSE)),"PB CODE ARTICLE","")</f>
        <v>PB CODE ARTICLE</v>
      </c>
    </row>
    <row r="696" spans="1:18" x14ac:dyDescent="0.2">
      <c r="A696" s="131" t="str">
        <f>+IF(I696&lt;='Ecarts de marge'!$G$1,"X","")</f>
        <v>X</v>
      </c>
      <c r="B696" s="122" t="str">
        <f t="shared" si="16"/>
        <v>A20092000183000</v>
      </c>
      <c r="C696" s="142" t="s">
        <v>739</v>
      </c>
      <c r="D696" s="142">
        <v>201800238</v>
      </c>
      <c r="E696" s="142" t="s">
        <v>724</v>
      </c>
      <c r="F696" s="142" t="s">
        <v>911</v>
      </c>
      <c r="G696" s="142" t="s">
        <v>723</v>
      </c>
      <c r="H696" s="142" t="s">
        <v>745</v>
      </c>
      <c r="I696" s="143">
        <v>43154</v>
      </c>
      <c r="J696" s="142" t="s">
        <v>1071</v>
      </c>
      <c r="K696" s="142" t="s">
        <v>57</v>
      </c>
      <c r="L696" s="142" t="s">
        <v>58</v>
      </c>
      <c r="M696" s="142">
        <v>1</v>
      </c>
      <c r="N696" s="142">
        <v>4083.05</v>
      </c>
      <c r="O696" s="142">
        <v>4083.05</v>
      </c>
      <c r="P696" s="142">
        <v>4083.05</v>
      </c>
      <c r="Q696" s="122" t="e">
        <f>+VLOOKUP(CONCATENATE(B696,"00"),#REF!,3,FALSE)</f>
        <v>#REF!</v>
      </c>
      <c r="R696" s="122" t="str">
        <f>+IF(ISERROR(VLOOKUP(K696,'Ecarts de marge'!D:D,1,FALSE)),"PB CODE ARTICLE","")</f>
        <v>PB CODE ARTICLE</v>
      </c>
    </row>
    <row r="697" spans="1:18" x14ac:dyDescent="0.2">
      <c r="A697" s="131" t="str">
        <f>+IF(I697&lt;='Ecarts de marge'!$G$1,"X","")</f>
        <v>X</v>
      </c>
      <c r="B697" s="122" t="str">
        <f t="shared" si="16"/>
        <v>A20092000184000</v>
      </c>
      <c r="C697" s="142" t="s">
        <v>739</v>
      </c>
      <c r="D697" s="142">
        <v>201800239</v>
      </c>
      <c r="E697" s="142" t="s">
        <v>724</v>
      </c>
      <c r="F697" s="142" t="s">
        <v>904</v>
      </c>
      <c r="G697" s="142" t="s">
        <v>723</v>
      </c>
      <c r="H697" s="142" t="s">
        <v>745</v>
      </c>
      <c r="I697" s="143">
        <v>43154</v>
      </c>
      <c r="J697" s="142" t="s">
        <v>1072</v>
      </c>
      <c r="K697" s="142" t="s">
        <v>57</v>
      </c>
      <c r="L697" s="142" t="s">
        <v>58</v>
      </c>
      <c r="M697" s="142">
        <v>1</v>
      </c>
      <c r="N697" s="142">
        <v>10860.59</v>
      </c>
      <c r="O697" s="142">
        <v>10860.59</v>
      </c>
      <c r="P697" s="142">
        <v>10860.59</v>
      </c>
      <c r="Q697" s="122" t="e">
        <f>+VLOOKUP(CONCATENATE(B697,"00"),#REF!,3,FALSE)</f>
        <v>#REF!</v>
      </c>
      <c r="R697" s="122" t="str">
        <f>+IF(ISERROR(VLOOKUP(K697,'Ecarts de marge'!D:D,1,FALSE)),"PB CODE ARTICLE","")</f>
        <v>PB CODE ARTICLE</v>
      </c>
    </row>
    <row r="698" spans="1:18" x14ac:dyDescent="0.2">
      <c r="A698" s="131" t="str">
        <f>+IF(I698&lt;='Ecarts de marge'!$G$1,"X","")</f>
        <v>X</v>
      </c>
      <c r="B698" s="122" t="str">
        <f t="shared" si="16"/>
        <v>A20082000113000</v>
      </c>
      <c r="C698" s="142" t="s">
        <v>739</v>
      </c>
      <c r="D698" s="142">
        <v>201800240</v>
      </c>
      <c r="E698" s="142" t="s">
        <v>749</v>
      </c>
      <c r="F698" s="142" t="s">
        <v>890</v>
      </c>
      <c r="G698" s="142" t="s">
        <v>723</v>
      </c>
      <c r="H698" s="142" t="s">
        <v>745</v>
      </c>
      <c r="I698" s="143">
        <v>43154</v>
      </c>
      <c r="J698" s="142" t="s">
        <v>1066</v>
      </c>
      <c r="K698" s="142" t="s">
        <v>57</v>
      </c>
      <c r="L698" s="142" t="s">
        <v>58</v>
      </c>
      <c r="M698" s="142">
        <v>1</v>
      </c>
      <c r="N698" s="142">
        <v>12427.44</v>
      </c>
      <c r="O698" s="142">
        <v>12427.44</v>
      </c>
      <c r="P698" s="142">
        <v>12427.44</v>
      </c>
      <c r="Q698" s="122" t="e">
        <f>+VLOOKUP(CONCATENATE(B698,"00"),#REF!,3,FALSE)</f>
        <v>#REF!</v>
      </c>
      <c r="R698" s="122" t="str">
        <f>+IF(ISERROR(VLOOKUP(K698,'Ecarts de marge'!D:D,1,FALSE)),"PB CODE ARTICLE","")</f>
        <v>PB CODE ARTICLE</v>
      </c>
    </row>
    <row r="699" spans="1:18" x14ac:dyDescent="0.2">
      <c r="A699" s="131" t="str">
        <f>+IF(I699&lt;='Ecarts de marge'!$G$1,"X","")</f>
        <v>X</v>
      </c>
      <c r="B699" s="122" t="str">
        <f t="shared" si="16"/>
        <v>A20092000303000</v>
      </c>
      <c r="C699" s="142" t="s">
        <v>739</v>
      </c>
      <c r="D699" s="142">
        <v>201800241</v>
      </c>
      <c r="E699" s="142" t="s">
        <v>724</v>
      </c>
      <c r="F699" s="142" t="s">
        <v>1073</v>
      </c>
      <c r="G699" s="142" t="s">
        <v>723</v>
      </c>
      <c r="H699" s="142" t="s">
        <v>745</v>
      </c>
      <c r="I699" s="143">
        <v>43154</v>
      </c>
      <c r="J699" s="142" t="s">
        <v>1074</v>
      </c>
      <c r="K699" s="142" t="s">
        <v>57</v>
      </c>
      <c r="L699" s="142" t="s">
        <v>58</v>
      </c>
      <c r="M699" s="142">
        <v>1</v>
      </c>
      <c r="N699" s="142">
        <v>4104.79</v>
      </c>
      <c r="O699" s="142">
        <v>4104.79</v>
      </c>
      <c r="P699" s="142">
        <v>4104.79</v>
      </c>
      <c r="Q699" s="122" t="e">
        <f>+VLOOKUP(CONCATENATE(B699,"00"),#REF!,3,FALSE)</f>
        <v>#REF!</v>
      </c>
      <c r="R699" s="122" t="str">
        <f>+IF(ISERROR(VLOOKUP(K699,'Ecarts de marge'!D:D,1,FALSE)),"PB CODE ARTICLE","")</f>
        <v>PB CODE ARTICLE</v>
      </c>
    </row>
    <row r="700" spans="1:18" x14ac:dyDescent="0.2">
      <c r="A700" s="131" t="str">
        <f>+IF(I700&lt;='Ecarts de marge'!$G$1,"X","")</f>
        <v>X</v>
      </c>
      <c r="B700" s="122" t="str">
        <f t="shared" si="16"/>
        <v>A20092000303000</v>
      </c>
      <c r="C700" s="142" t="s">
        <v>739</v>
      </c>
      <c r="D700" s="142">
        <v>201800242</v>
      </c>
      <c r="E700" s="142" t="s">
        <v>724</v>
      </c>
      <c r="F700" s="142" t="s">
        <v>1073</v>
      </c>
      <c r="G700" s="142" t="s">
        <v>723</v>
      </c>
      <c r="H700" s="142" t="s">
        <v>745</v>
      </c>
      <c r="I700" s="143">
        <v>43154</v>
      </c>
      <c r="J700" s="142" t="s">
        <v>1074</v>
      </c>
      <c r="K700" s="142" t="s">
        <v>57</v>
      </c>
      <c r="L700" s="142" t="s">
        <v>58</v>
      </c>
      <c r="M700" s="142">
        <v>1</v>
      </c>
      <c r="N700" s="142">
        <v>4114.7</v>
      </c>
      <c r="O700" s="142">
        <v>4114.7</v>
      </c>
      <c r="P700" s="142">
        <v>4114.7</v>
      </c>
      <c r="Q700" s="122" t="e">
        <f>+VLOOKUP(CONCATENATE(B700,"00"),#REF!,3,FALSE)</f>
        <v>#REF!</v>
      </c>
      <c r="R700" s="122" t="str">
        <f>+IF(ISERROR(VLOOKUP(K700,'Ecarts de marge'!D:D,1,FALSE)),"PB CODE ARTICLE","")</f>
        <v>PB CODE ARTICLE</v>
      </c>
    </row>
    <row r="701" spans="1:18" x14ac:dyDescent="0.2">
      <c r="A701" s="131" t="str">
        <f>+IF(I701&lt;='Ecarts de marge'!$G$1,"X","")</f>
        <v>X</v>
      </c>
      <c r="B701" s="122" t="str">
        <f t="shared" si="16"/>
        <v>A20092000303000</v>
      </c>
      <c r="C701" s="142" t="s">
        <v>739</v>
      </c>
      <c r="D701" s="142">
        <v>201800243</v>
      </c>
      <c r="E701" s="142" t="s">
        <v>724</v>
      </c>
      <c r="F701" s="142" t="s">
        <v>1073</v>
      </c>
      <c r="G701" s="142" t="s">
        <v>723</v>
      </c>
      <c r="H701" s="142" t="s">
        <v>745</v>
      </c>
      <c r="I701" s="143">
        <v>43154</v>
      </c>
      <c r="J701" s="142" t="s">
        <v>1074</v>
      </c>
      <c r="K701" s="142" t="s">
        <v>57</v>
      </c>
      <c r="L701" s="142" t="s">
        <v>58</v>
      </c>
      <c r="M701" s="142">
        <v>1</v>
      </c>
      <c r="N701" s="142">
        <v>4112.6099999999997</v>
      </c>
      <c r="O701" s="142">
        <v>4112.6099999999997</v>
      </c>
      <c r="P701" s="142">
        <v>4112.6099999999997</v>
      </c>
      <c r="Q701" s="122" t="e">
        <f>+VLOOKUP(CONCATENATE(B701,"00"),#REF!,3,FALSE)</f>
        <v>#REF!</v>
      </c>
      <c r="R701" s="122" t="str">
        <f>+IF(ISERROR(VLOOKUP(K701,'Ecarts de marge'!D:D,1,FALSE)),"PB CODE ARTICLE","")</f>
        <v>PB CODE ARTICLE</v>
      </c>
    </row>
    <row r="702" spans="1:18" x14ac:dyDescent="0.2">
      <c r="A702" s="131" t="str">
        <f>+IF(I702&lt;='Ecarts de marge'!$G$1,"X","")</f>
        <v>X</v>
      </c>
      <c r="B702" s="122" t="str">
        <f t="shared" si="16"/>
        <v>A20092000303000</v>
      </c>
      <c r="C702" s="142" t="s">
        <v>739</v>
      </c>
      <c r="D702" s="142">
        <v>201800244</v>
      </c>
      <c r="E702" s="142" t="s">
        <v>724</v>
      </c>
      <c r="F702" s="142" t="s">
        <v>1073</v>
      </c>
      <c r="G702" s="142" t="s">
        <v>723</v>
      </c>
      <c r="H702" s="142" t="s">
        <v>745</v>
      </c>
      <c r="I702" s="143">
        <v>43154</v>
      </c>
      <c r="J702" s="142" t="s">
        <v>1074</v>
      </c>
      <c r="K702" s="142" t="s">
        <v>57</v>
      </c>
      <c r="L702" s="142" t="s">
        <v>58</v>
      </c>
      <c r="M702" s="142">
        <v>1</v>
      </c>
      <c r="N702" s="142">
        <v>4095</v>
      </c>
      <c r="O702" s="142">
        <v>4095</v>
      </c>
      <c r="P702" s="142">
        <v>4095</v>
      </c>
      <c r="Q702" s="122" t="e">
        <f>+VLOOKUP(CONCATENATE(B702,"00"),#REF!,3,FALSE)</f>
        <v>#REF!</v>
      </c>
      <c r="R702" s="122" t="str">
        <f>+IF(ISERROR(VLOOKUP(K702,'Ecarts de marge'!D:D,1,FALSE)),"PB CODE ARTICLE","")</f>
        <v>PB CODE ARTICLE</v>
      </c>
    </row>
    <row r="703" spans="1:18" x14ac:dyDescent="0.2">
      <c r="A703" s="131" t="str">
        <f>+IF(I703&lt;='Ecarts de marge'!$G$1,"X","")</f>
        <v>X</v>
      </c>
      <c r="B703" s="122" t="str">
        <f t="shared" si="16"/>
        <v>A20112000279000</v>
      </c>
      <c r="C703" s="142" t="s">
        <v>739</v>
      </c>
      <c r="D703" s="142">
        <v>201800245</v>
      </c>
      <c r="E703" s="142" t="s">
        <v>726</v>
      </c>
      <c r="F703" s="142" t="s">
        <v>760</v>
      </c>
      <c r="G703" s="142" t="s">
        <v>723</v>
      </c>
      <c r="H703" s="142" t="s">
        <v>745</v>
      </c>
      <c r="I703" s="143">
        <v>43157</v>
      </c>
      <c r="J703" s="142" t="s">
        <v>1075</v>
      </c>
      <c r="K703" s="142" t="s">
        <v>57</v>
      </c>
      <c r="L703" s="142" t="s">
        <v>58</v>
      </c>
      <c r="M703" s="142">
        <v>1</v>
      </c>
      <c r="N703" s="142">
        <v>3983.18</v>
      </c>
      <c r="O703" s="142">
        <v>3983.18</v>
      </c>
      <c r="P703" s="142">
        <v>3983.18</v>
      </c>
      <c r="Q703" s="122" t="e">
        <f>+VLOOKUP(CONCATENATE(B703,"00"),#REF!,3,FALSE)</f>
        <v>#REF!</v>
      </c>
      <c r="R703" s="122" t="str">
        <f>+IF(ISERROR(VLOOKUP(K703,'Ecarts de marge'!D:D,1,FALSE)),"PB CODE ARTICLE","")</f>
        <v>PB CODE ARTICLE</v>
      </c>
    </row>
    <row r="704" spans="1:18" x14ac:dyDescent="0.2">
      <c r="A704" s="131" t="str">
        <f>+IF(I704&lt;='Ecarts de marge'!$G$1,"X","")</f>
        <v>X</v>
      </c>
      <c r="B704" s="122" t="str">
        <f t="shared" si="16"/>
        <v>A20062000005000</v>
      </c>
      <c r="C704" s="142" t="s">
        <v>739</v>
      </c>
      <c r="D704" s="142">
        <v>201800246</v>
      </c>
      <c r="E704" s="142" t="s">
        <v>797</v>
      </c>
      <c r="F704" s="142" t="s">
        <v>1076</v>
      </c>
      <c r="G704" s="142" t="s">
        <v>723</v>
      </c>
      <c r="H704" s="142" t="s">
        <v>745</v>
      </c>
      <c r="I704" s="143">
        <v>43158</v>
      </c>
      <c r="J704" s="142" t="s">
        <v>1077</v>
      </c>
      <c r="K704" s="142" t="s">
        <v>57</v>
      </c>
      <c r="L704" s="142" t="s">
        <v>58</v>
      </c>
      <c r="M704" s="142">
        <v>1</v>
      </c>
      <c r="N704" s="142">
        <v>4000</v>
      </c>
      <c r="O704" s="142">
        <v>4000</v>
      </c>
      <c r="P704" s="142">
        <v>4000</v>
      </c>
      <c r="Q704" s="122" t="e">
        <f>+VLOOKUP(CONCATENATE(B704,"00"),#REF!,3,FALSE)</f>
        <v>#REF!</v>
      </c>
      <c r="R704" s="122" t="str">
        <f>+IF(ISERROR(VLOOKUP(K704,'Ecarts de marge'!D:D,1,FALSE)),"PB CODE ARTICLE","")</f>
        <v>PB CODE ARTICLE</v>
      </c>
    </row>
    <row r="705" spans="1:18" x14ac:dyDescent="0.2">
      <c r="A705" s="131" t="str">
        <f>+IF(I705&lt;='Ecarts de marge'!$G$1,"X","")</f>
        <v>X</v>
      </c>
      <c r="B705" s="122" t="str">
        <f t="shared" si="16"/>
        <v>A20092000182000</v>
      </c>
      <c r="C705" s="142" t="s">
        <v>739</v>
      </c>
      <c r="D705" s="142">
        <v>201800247</v>
      </c>
      <c r="E705" s="142" t="s">
        <v>724</v>
      </c>
      <c r="F705" s="142" t="s">
        <v>781</v>
      </c>
      <c r="G705" s="142" t="s">
        <v>723</v>
      </c>
      <c r="H705" s="142" t="s">
        <v>745</v>
      </c>
      <c r="I705" s="143">
        <v>43158</v>
      </c>
      <c r="J705" s="142" t="s">
        <v>1014</v>
      </c>
      <c r="K705" s="142" t="s">
        <v>57</v>
      </c>
      <c r="L705" s="142" t="s">
        <v>58</v>
      </c>
      <c r="M705" s="142">
        <v>1</v>
      </c>
      <c r="N705" s="142">
        <v>9609.43</v>
      </c>
      <c r="O705" s="142">
        <v>9609.43</v>
      </c>
      <c r="P705" s="142">
        <v>9609.43</v>
      </c>
      <c r="Q705" s="122" t="e">
        <f>+VLOOKUP(CONCATENATE(B705,"00"),#REF!,3,FALSE)</f>
        <v>#REF!</v>
      </c>
      <c r="R705" s="122" t="str">
        <f>+IF(ISERROR(VLOOKUP(K705,'Ecarts de marge'!D:D,1,FALSE)),"PB CODE ARTICLE","")</f>
        <v>PB CODE ARTICLE</v>
      </c>
    </row>
    <row r="706" spans="1:18" x14ac:dyDescent="0.2">
      <c r="A706" s="131" t="str">
        <f>+IF(I706&lt;='Ecarts de marge'!$G$1,"X","")</f>
        <v>X</v>
      </c>
      <c r="B706" s="122" t="str">
        <f t="shared" si="16"/>
        <v>A20092000182000</v>
      </c>
      <c r="C706" s="142" t="s">
        <v>739</v>
      </c>
      <c r="D706" s="142">
        <v>201800247</v>
      </c>
      <c r="E706" s="142" t="s">
        <v>724</v>
      </c>
      <c r="F706" s="142" t="s">
        <v>781</v>
      </c>
      <c r="G706" s="142" t="s">
        <v>723</v>
      </c>
      <c r="H706" s="142" t="s">
        <v>745</v>
      </c>
      <c r="I706" s="143">
        <v>43158</v>
      </c>
      <c r="J706" s="142" t="s">
        <v>1014</v>
      </c>
      <c r="K706" s="142" t="s">
        <v>60</v>
      </c>
      <c r="L706" s="142" t="s">
        <v>61</v>
      </c>
      <c r="M706" s="142">
        <v>1</v>
      </c>
      <c r="N706" s="142">
        <v>3749.32</v>
      </c>
      <c r="O706" s="142">
        <v>3749.32</v>
      </c>
      <c r="P706" s="142">
        <v>3749.32</v>
      </c>
      <c r="Q706" s="122" t="e">
        <f>+VLOOKUP(CONCATENATE(B706,"00"),#REF!,3,FALSE)</f>
        <v>#REF!</v>
      </c>
      <c r="R706" s="122" t="str">
        <f>+IF(ISERROR(VLOOKUP(K706,'Ecarts de marge'!D:D,1,FALSE)),"PB CODE ARTICLE","")</f>
        <v>PB CODE ARTICLE</v>
      </c>
    </row>
    <row r="707" spans="1:18" x14ac:dyDescent="0.2">
      <c r="A707" s="131" t="str">
        <f>+IF(I707&lt;='Ecarts de marge'!$G$1,"X","")</f>
        <v>X</v>
      </c>
      <c r="B707" s="122" t="str">
        <f t="shared" si="16"/>
        <v>A</v>
      </c>
      <c r="C707" s="142" t="s">
        <v>739</v>
      </c>
      <c r="D707" s="142">
        <v>201800248</v>
      </c>
      <c r="E707" s="142" t="s">
        <v>731</v>
      </c>
      <c r="F707" s="142" t="s">
        <v>731</v>
      </c>
      <c r="G707" s="142" t="s">
        <v>731</v>
      </c>
      <c r="H707" s="142" t="s">
        <v>745</v>
      </c>
      <c r="I707" s="143">
        <v>43159</v>
      </c>
      <c r="J707" s="142" t="s">
        <v>761</v>
      </c>
      <c r="K707" s="142" t="s">
        <v>148</v>
      </c>
      <c r="L707" s="142" t="s">
        <v>1078</v>
      </c>
      <c r="M707" s="142">
        <v>1</v>
      </c>
      <c r="N707" s="142">
        <v>30</v>
      </c>
      <c r="O707" s="142">
        <v>30</v>
      </c>
      <c r="P707" s="142">
        <v>30</v>
      </c>
      <c r="Q707" s="122" t="e">
        <f>+VLOOKUP(CONCATENATE(B707,"00"),#REF!,3,FALSE)</f>
        <v>#REF!</v>
      </c>
      <c r="R707" s="122" t="str">
        <f>+IF(ISERROR(VLOOKUP(K707,'Ecarts de marge'!D:D,1,FALSE)),"PB CODE ARTICLE","")</f>
        <v/>
      </c>
    </row>
    <row r="708" spans="1:18" x14ac:dyDescent="0.2">
      <c r="A708" s="131" t="str">
        <f>+IF(I708&lt;='Ecarts de marge'!$G$1,"X","")</f>
        <v>X</v>
      </c>
      <c r="B708" s="122" t="str">
        <f t="shared" si="16"/>
        <v>A</v>
      </c>
      <c r="C708" s="142" t="s">
        <v>739</v>
      </c>
      <c r="D708" s="142">
        <v>201800248</v>
      </c>
      <c r="E708" s="142" t="s">
        <v>731</v>
      </c>
      <c r="F708" s="142" t="s">
        <v>731</v>
      </c>
      <c r="G708" s="142" t="s">
        <v>731</v>
      </c>
      <c r="H708" s="142" t="s">
        <v>745</v>
      </c>
      <c r="I708" s="143">
        <v>43159</v>
      </c>
      <c r="J708" s="142" t="s">
        <v>761</v>
      </c>
      <c r="K708" s="142" t="s">
        <v>148</v>
      </c>
      <c r="L708" s="142" t="s">
        <v>1079</v>
      </c>
      <c r="M708" s="142">
        <v>1</v>
      </c>
      <c r="N708" s="142">
        <v>11.53</v>
      </c>
      <c r="O708" s="142">
        <v>11.53</v>
      </c>
      <c r="P708" s="142">
        <v>11.53</v>
      </c>
      <c r="Q708" s="122" t="e">
        <f>+VLOOKUP(CONCATENATE(B708,"00"),#REF!,3,FALSE)</f>
        <v>#REF!</v>
      </c>
      <c r="R708" s="122" t="str">
        <f>+IF(ISERROR(VLOOKUP(K708,'Ecarts de marge'!D:D,1,FALSE)),"PB CODE ARTICLE","")</f>
        <v/>
      </c>
    </row>
    <row r="709" spans="1:18" x14ac:dyDescent="0.2">
      <c r="A709" s="131" t="str">
        <f>+IF(I709&lt;='Ecarts de marge'!$G$1,"X","")</f>
        <v>X</v>
      </c>
      <c r="B709" s="122" t="str">
        <f t="shared" si="16"/>
        <v>A</v>
      </c>
      <c r="C709" s="142" t="s">
        <v>739</v>
      </c>
      <c r="D709" s="142">
        <v>201800248</v>
      </c>
      <c r="E709" s="142" t="s">
        <v>731</v>
      </c>
      <c r="F709" s="142" t="s">
        <v>731</v>
      </c>
      <c r="G709" s="142" t="s">
        <v>731</v>
      </c>
      <c r="H709" s="142" t="s">
        <v>745</v>
      </c>
      <c r="I709" s="143">
        <v>43159</v>
      </c>
      <c r="J709" s="142" t="s">
        <v>761</v>
      </c>
      <c r="K709" s="142" t="s">
        <v>148</v>
      </c>
      <c r="L709" s="142" t="s">
        <v>1080</v>
      </c>
      <c r="M709" s="142">
        <v>1</v>
      </c>
      <c r="N709" s="142">
        <v>12.75</v>
      </c>
      <c r="O709" s="142">
        <v>12.75</v>
      </c>
      <c r="P709" s="142">
        <v>12.75</v>
      </c>
      <c r="Q709" s="122" t="e">
        <f>+VLOOKUP(CONCATENATE(B709,"00"),#REF!,3,FALSE)</f>
        <v>#REF!</v>
      </c>
      <c r="R709" s="122" t="str">
        <f>+IF(ISERROR(VLOOKUP(K709,'Ecarts de marge'!D:D,1,FALSE)),"PB CODE ARTICLE","")</f>
        <v/>
      </c>
    </row>
    <row r="710" spans="1:18" x14ac:dyDescent="0.2">
      <c r="A710" s="131" t="str">
        <f>+IF(I710&lt;='Ecarts de marge'!$G$1,"X","")</f>
        <v>X</v>
      </c>
      <c r="B710" s="122" t="str">
        <f t="shared" si="16"/>
        <v>A</v>
      </c>
      <c r="C710" s="142" t="s">
        <v>739</v>
      </c>
      <c r="D710" s="142">
        <v>201800248</v>
      </c>
      <c r="E710" s="142" t="s">
        <v>731</v>
      </c>
      <c r="F710" s="142" t="s">
        <v>731</v>
      </c>
      <c r="G710" s="142" t="s">
        <v>731</v>
      </c>
      <c r="H710" s="142" t="s">
        <v>745</v>
      </c>
      <c r="I710" s="143">
        <v>43159</v>
      </c>
      <c r="J710" s="142" t="s">
        <v>761</v>
      </c>
      <c r="K710" s="142" t="s">
        <v>148</v>
      </c>
      <c r="L710" s="142" t="s">
        <v>1081</v>
      </c>
      <c r="M710" s="142">
        <v>1</v>
      </c>
      <c r="N710" s="142">
        <v>5.0999999999999996</v>
      </c>
      <c r="O710" s="142">
        <v>5.0999999999999996</v>
      </c>
      <c r="P710" s="142">
        <v>5.0999999999999996</v>
      </c>
      <c r="Q710" s="122" t="e">
        <f>+VLOOKUP(CONCATENATE(B710,"00"),#REF!,3,FALSE)</f>
        <v>#REF!</v>
      </c>
      <c r="R710" s="122" t="str">
        <f>+IF(ISERROR(VLOOKUP(K710,'Ecarts de marge'!D:D,1,FALSE)),"PB CODE ARTICLE","")</f>
        <v/>
      </c>
    </row>
    <row r="711" spans="1:18" x14ac:dyDescent="0.2">
      <c r="A711" s="131" t="str">
        <f>+IF(I711&lt;='Ecarts de marge'!$G$1,"X","")</f>
        <v>X</v>
      </c>
      <c r="B711" s="122" t="str">
        <f t="shared" si="16"/>
        <v>A20082000128000</v>
      </c>
      <c r="C711" s="142" t="s">
        <v>739</v>
      </c>
      <c r="D711" s="142">
        <v>201800249</v>
      </c>
      <c r="E711" s="142" t="s">
        <v>749</v>
      </c>
      <c r="F711" s="142" t="s">
        <v>825</v>
      </c>
      <c r="G711" s="142" t="s">
        <v>723</v>
      </c>
      <c r="H711" s="142" t="s">
        <v>745</v>
      </c>
      <c r="I711" s="143">
        <v>43160</v>
      </c>
      <c r="J711" s="142" t="s">
        <v>1082</v>
      </c>
      <c r="K711" s="142" t="s">
        <v>57</v>
      </c>
      <c r="L711" s="142" t="s">
        <v>58</v>
      </c>
      <c r="M711" s="142">
        <v>1</v>
      </c>
      <c r="N711" s="142">
        <v>11864.53</v>
      </c>
      <c r="O711" s="142">
        <v>11864.53</v>
      </c>
      <c r="P711" s="142">
        <v>11864.53</v>
      </c>
      <c r="Q711" s="122" t="e">
        <f>+VLOOKUP(CONCATENATE(B711,"00"),#REF!,3,FALSE)</f>
        <v>#REF!</v>
      </c>
      <c r="R711" s="122" t="str">
        <f>+IF(ISERROR(VLOOKUP(K711,'Ecarts de marge'!D:D,1,FALSE)),"PB CODE ARTICLE","")</f>
        <v>PB CODE ARTICLE</v>
      </c>
    </row>
    <row r="712" spans="1:18" x14ac:dyDescent="0.2">
      <c r="A712" s="131" t="str">
        <f>+IF(I712&lt;='Ecarts de marge'!$G$1,"X","")</f>
        <v>X</v>
      </c>
      <c r="B712" s="122" t="str">
        <f t="shared" si="16"/>
        <v>A20082000239000</v>
      </c>
      <c r="C712" s="142" t="s">
        <v>739</v>
      </c>
      <c r="D712" s="142">
        <v>201800250</v>
      </c>
      <c r="E712" s="142" t="s">
        <v>749</v>
      </c>
      <c r="F712" s="142" t="s">
        <v>750</v>
      </c>
      <c r="G712" s="142" t="s">
        <v>723</v>
      </c>
      <c r="H712" s="142" t="s">
        <v>745</v>
      </c>
      <c r="I712" s="143">
        <v>43160</v>
      </c>
      <c r="J712" s="142" t="s">
        <v>752</v>
      </c>
      <c r="K712" s="142" t="s">
        <v>148</v>
      </c>
      <c r="L712" s="142" t="s">
        <v>1083</v>
      </c>
      <c r="M712" s="142">
        <v>1</v>
      </c>
      <c r="N712" s="142">
        <v>37.71</v>
      </c>
      <c r="O712" s="142">
        <v>37.71</v>
      </c>
      <c r="P712" s="142">
        <v>37.71</v>
      </c>
      <c r="Q712" s="122" t="e">
        <f>+VLOOKUP(CONCATENATE(B712,"00"),#REF!,3,FALSE)</f>
        <v>#REF!</v>
      </c>
      <c r="R712" s="122" t="str">
        <f>+IF(ISERROR(VLOOKUP(K712,'Ecarts de marge'!D:D,1,FALSE)),"PB CODE ARTICLE","")</f>
        <v/>
      </c>
    </row>
    <row r="713" spans="1:18" x14ac:dyDescent="0.2">
      <c r="A713" s="131" t="str">
        <f>+IF(I713&lt;='Ecarts de marge'!$G$1,"X","")</f>
        <v>X</v>
      </c>
      <c r="B713" s="122" t="str">
        <f t="shared" si="16"/>
        <v>A20082000239000</v>
      </c>
      <c r="C713" s="142" t="s">
        <v>739</v>
      </c>
      <c r="D713" s="142">
        <v>201800250</v>
      </c>
      <c r="E713" s="142" t="s">
        <v>749</v>
      </c>
      <c r="F713" s="142" t="s">
        <v>750</v>
      </c>
      <c r="G713" s="142" t="s">
        <v>723</v>
      </c>
      <c r="H713" s="142" t="s">
        <v>745</v>
      </c>
      <c r="I713" s="143">
        <v>43160</v>
      </c>
      <c r="J713" s="142" t="s">
        <v>752</v>
      </c>
      <c r="K713" s="142" t="s">
        <v>148</v>
      </c>
      <c r="L713" s="142" t="s">
        <v>1084</v>
      </c>
      <c r="M713" s="142">
        <v>2</v>
      </c>
      <c r="N713" s="142">
        <v>4.7300000000000004</v>
      </c>
      <c r="O713" s="142">
        <v>9.4600000000000009</v>
      </c>
      <c r="P713" s="142">
        <v>9.4600000000000009</v>
      </c>
      <c r="Q713" s="122" t="e">
        <f>+VLOOKUP(CONCATENATE(B713,"00"),#REF!,3,FALSE)</f>
        <v>#REF!</v>
      </c>
      <c r="R713" s="122" t="str">
        <f>+IF(ISERROR(VLOOKUP(K713,'Ecarts de marge'!D:D,1,FALSE)),"PB CODE ARTICLE","")</f>
        <v/>
      </c>
    </row>
    <row r="714" spans="1:18" x14ac:dyDescent="0.2">
      <c r="A714" s="131" t="str">
        <f>+IF(I714&lt;='Ecarts de marge'!$G$1,"X","")</f>
        <v>X</v>
      </c>
      <c r="B714" s="122" t="str">
        <f t="shared" si="16"/>
        <v>A20082000239000</v>
      </c>
      <c r="C714" s="142" t="s">
        <v>739</v>
      </c>
      <c r="D714" s="142">
        <v>201800250</v>
      </c>
      <c r="E714" s="142" t="s">
        <v>749</v>
      </c>
      <c r="F714" s="142" t="s">
        <v>750</v>
      </c>
      <c r="G714" s="142" t="s">
        <v>723</v>
      </c>
      <c r="H714" s="142" t="s">
        <v>745</v>
      </c>
      <c r="I714" s="143">
        <v>43160</v>
      </c>
      <c r="J714" s="142" t="s">
        <v>752</v>
      </c>
      <c r="K714" s="142" t="s">
        <v>148</v>
      </c>
      <c r="L714" s="142" t="s">
        <v>1085</v>
      </c>
      <c r="M714" s="142">
        <v>1</v>
      </c>
      <c r="N714" s="142">
        <v>4.62</v>
      </c>
      <c r="O714" s="142">
        <v>4.62</v>
      </c>
      <c r="P714" s="142">
        <v>4.62</v>
      </c>
      <c r="Q714" s="122" t="e">
        <f>+VLOOKUP(CONCATENATE(B714,"00"),#REF!,3,FALSE)</f>
        <v>#REF!</v>
      </c>
      <c r="R714" s="122" t="str">
        <f>+IF(ISERROR(VLOOKUP(K714,'Ecarts de marge'!D:D,1,FALSE)),"PB CODE ARTICLE","")</f>
        <v/>
      </c>
    </row>
    <row r="715" spans="1:18" x14ac:dyDescent="0.2">
      <c r="A715" s="131" t="str">
        <f>+IF(I715&lt;='Ecarts de marge'!$G$1,"X","")</f>
        <v>X</v>
      </c>
      <c r="B715" s="122" t="str">
        <f t="shared" si="16"/>
        <v>A20082000239000</v>
      </c>
      <c r="C715" s="142" t="s">
        <v>739</v>
      </c>
      <c r="D715" s="142">
        <v>201800250</v>
      </c>
      <c r="E715" s="142" t="s">
        <v>749</v>
      </c>
      <c r="F715" s="142" t="s">
        <v>750</v>
      </c>
      <c r="G715" s="142" t="s">
        <v>723</v>
      </c>
      <c r="H715" s="142" t="s">
        <v>745</v>
      </c>
      <c r="I715" s="143">
        <v>43160</v>
      </c>
      <c r="J715" s="142" t="s">
        <v>752</v>
      </c>
      <c r="K715" s="142" t="s">
        <v>148</v>
      </c>
      <c r="L715" s="142" t="s">
        <v>1086</v>
      </c>
      <c r="M715" s="142">
        <v>1</v>
      </c>
      <c r="N715" s="142">
        <v>17.52</v>
      </c>
      <c r="O715" s="142">
        <v>17.52</v>
      </c>
      <c r="P715" s="142">
        <v>17.52</v>
      </c>
      <c r="Q715" s="122" t="e">
        <f>+VLOOKUP(CONCATENATE(B715,"00"),#REF!,3,FALSE)</f>
        <v>#REF!</v>
      </c>
      <c r="R715" s="122" t="str">
        <f>+IF(ISERROR(VLOOKUP(K715,'Ecarts de marge'!D:D,1,FALSE)),"PB CODE ARTICLE","")</f>
        <v/>
      </c>
    </row>
    <row r="716" spans="1:18" x14ac:dyDescent="0.2">
      <c r="A716" s="131" t="str">
        <f>+IF(I716&lt;='Ecarts de marge'!$G$1,"X","")</f>
        <v>X</v>
      </c>
      <c r="B716" s="122" t="str">
        <f t="shared" si="16"/>
        <v>A</v>
      </c>
      <c r="C716" s="142" t="s">
        <v>739</v>
      </c>
      <c r="D716" s="142">
        <v>201800251</v>
      </c>
      <c r="E716" s="142" t="s">
        <v>731</v>
      </c>
      <c r="F716" s="142" t="s">
        <v>731</v>
      </c>
      <c r="G716" s="142" t="s">
        <v>731</v>
      </c>
      <c r="H716" s="142" t="s">
        <v>751</v>
      </c>
      <c r="I716" s="143">
        <v>43161</v>
      </c>
      <c r="J716" s="142" t="s">
        <v>1087</v>
      </c>
      <c r="K716" s="142" t="s">
        <v>110</v>
      </c>
      <c r="L716" s="142" t="s">
        <v>1088</v>
      </c>
      <c r="M716" s="142">
        <v>1</v>
      </c>
      <c r="N716" s="142">
        <v>420.16</v>
      </c>
      <c r="O716" s="142">
        <v>420.16</v>
      </c>
      <c r="P716" s="142">
        <v>420.16</v>
      </c>
      <c r="Q716" s="122" t="e">
        <f>+VLOOKUP(CONCATENATE(B716,"00"),#REF!,3,FALSE)</f>
        <v>#REF!</v>
      </c>
      <c r="R716" s="122" t="str">
        <f>+IF(ISERROR(VLOOKUP(K716,'Ecarts de marge'!D:D,1,FALSE)),"PB CODE ARTICLE","")</f>
        <v/>
      </c>
    </row>
    <row r="717" spans="1:18" x14ac:dyDescent="0.2">
      <c r="A717" s="131" t="str">
        <f>+IF(I717&lt;='Ecarts de marge'!$G$1,"X","")</f>
        <v>X</v>
      </c>
      <c r="B717" s="122" t="str">
        <f t="shared" si="16"/>
        <v>A20040042039000</v>
      </c>
      <c r="C717" s="142" t="s">
        <v>739</v>
      </c>
      <c r="D717" s="142">
        <v>201800252</v>
      </c>
      <c r="E717" s="142" t="s">
        <v>763</v>
      </c>
      <c r="F717" s="142" t="s">
        <v>1089</v>
      </c>
      <c r="G717" s="142" t="s">
        <v>723</v>
      </c>
      <c r="H717" s="142" t="s">
        <v>745</v>
      </c>
      <c r="I717" s="143">
        <v>43161</v>
      </c>
      <c r="J717" s="142" t="s">
        <v>1090</v>
      </c>
      <c r="K717" s="142" t="s">
        <v>57</v>
      </c>
      <c r="L717" s="142" t="s">
        <v>58</v>
      </c>
      <c r="M717" s="142">
        <v>1</v>
      </c>
      <c r="N717" s="142">
        <v>221.85</v>
      </c>
      <c r="O717" s="142">
        <v>221.85</v>
      </c>
      <c r="P717" s="142">
        <v>221.85</v>
      </c>
      <c r="Q717" s="122" t="e">
        <f>+VLOOKUP(CONCATENATE(B717,"00"),#REF!,3,FALSE)</f>
        <v>#REF!</v>
      </c>
      <c r="R717" s="122" t="str">
        <f>+IF(ISERROR(VLOOKUP(K717,'Ecarts de marge'!D:D,1,FALSE)),"PB CODE ARTICLE","")</f>
        <v>PB CODE ARTICLE</v>
      </c>
    </row>
    <row r="718" spans="1:18" x14ac:dyDescent="0.2">
      <c r="A718" s="131" t="str">
        <f>+IF(I718&lt;='Ecarts de marge'!$G$1,"X","")</f>
        <v>X</v>
      </c>
      <c r="B718" s="122" t="str">
        <f t="shared" si="16"/>
        <v>A20112000289000</v>
      </c>
      <c r="C718" s="142" t="s">
        <v>818</v>
      </c>
      <c r="D718" s="142">
        <v>201800000</v>
      </c>
      <c r="E718" s="142" t="s">
        <v>726</v>
      </c>
      <c r="F718" s="142" t="s">
        <v>1049</v>
      </c>
      <c r="G718" s="142" t="s">
        <v>723</v>
      </c>
      <c r="H718" s="142" t="s">
        <v>751</v>
      </c>
      <c r="I718" s="143">
        <v>43160</v>
      </c>
      <c r="J718" s="142" t="s">
        <v>819</v>
      </c>
      <c r="K718" s="142" t="s">
        <v>137</v>
      </c>
      <c r="L718" s="142" t="s">
        <v>138</v>
      </c>
      <c r="M718" s="142">
        <v>24</v>
      </c>
      <c r="N718" s="142">
        <v>48</v>
      </c>
      <c r="O718" s="142">
        <v>1152</v>
      </c>
      <c r="P718" s="142">
        <v>1152</v>
      </c>
      <c r="Q718" s="122" t="e">
        <f>+VLOOKUP(CONCATENATE(B718,"00"),#REF!,3,FALSE)</f>
        <v>#REF!</v>
      </c>
      <c r="R718" s="122" t="str">
        <f>+IF(ISERROR(VLOOKUP(K718,'Ecarts de marge'!D:D,1,FALSE)),"PB CODE ARTICLE","")</f>
        <v/>
      </c>
    </row>
    <row r="719" spans="1:18" x14ac:dyDescent="0.2">
      <c r="A719" s="131" t="str">
        <f>+IF(I719&lt;='Ecarts de marge'!$G$1,"X","")</f>
        <v>X</v>
      </c>
      <c r="B719" s="122" t="str">
        <f t="shared" si="16"/>
        <v>A20112000289000</v>
      </c>
      <c r="C719" s="142" t="s">
        <v>818</v>
      </c>
      <c r="D719" s="142">
        <v>201800000</v>
      </c>
      <c r="E719" s="142" t="s">
        <v>726</v>
      </c>
      <c r="F719" s="142" t="s">
        <v>1049</v>
      </c>
      <c r="G719" s="142" t="s">
        <v>723</v>
      </c>
      <c r="H719" s="142" t="s">
        <v>751</v>
      </c>
      <c r="I719" s="143">
        <v>43160</v>
      </c>
      <c r="J719" s="142" t="s">
        <v>819</v>
      </c>
      <c r="K719" s="142" t="s">
        <v>137</v>
      </c>
      <c r="L719" s="142" t="s">
        <v>138</v>
      </c>
      <c r="M719" s="142">
        <v>1</v>
      </c>
      <c r="N719" s="142">
        <v>48</v>
      </c>
      <c r="O719" s="142">
        <v>48</v>
      </c>
      <c r="P719" s="142">
        <v>500</v>
      </c>
      <c r="Q719" s="122" t="e">
        <f>+VLOOKUP(CONCATENATE(B719,"00"),#REF!,3,FALSE)</f>
        <v>#REF!</v>
      </c>
      <c r="R719" s="122" t="str">
        <f>+IF(ISERROR(VLOOKUP(K719,'Ecarts de marge'!D:D,1,FALSE)),"PB CODE ARTICLE","")</f>
        <v/>
      </c>
    </row>
    <row r="720" spans="1:18" x14ac:dyDescent="0.2">
      <c r="A720" s="131" t="str">
        <f>+IF(I720&lt;='Ecarts de marge'!$G$1,"X","")</f>
        <v>X</v>
      </c>
      <c r="B720" s="122" t="str">
        <f t="shared" si="16"/>
        <v>A</v>
      </c>
      <c r="C720" s="142" t="s">
        <v>740</v>
      </c>
      <c r="D720" s="142">
        <v>201800080</v>
      </c>
      <c r="E720" s="142" t="s">
        <v>731</v>
      </c>
      <c r="F720" s="142" t="s">
        <v>731</v>
      </c>
      <c r="G720" s="142" t="s">
        <v>731</v>
      </c>
      <c r="H720" s="142" t="s">
        <v>732</v>
      </c>
      <c r="I720" s="143">
        <v>43154</v>
      </c>
      <c r="J720" s="142" t="s">
        <v>1106</v>
      </c>
      <c r="K720" s="142" t="s">
        <v>7</v>
      </c>
      <c r="L720" s="142" t="s">
        <v>1107</v>
      </c>
      <c r="M720" s="142">
        <v>3</v>
      </c>
      <c r="N720" s="142">
        <v>79</v>
      </c>
      <c r="O720" s="142">
        <v>237</v>
      </c>
      <c r="P720" s="142">
        <v>1467</v>
      </c>
      <c r="Q720" s="122" t="e">
        <f>+VLOOKUP(CONCATENATE(B720,"00"),#REF!,3,FALSE)</f>
        <v>#REF!</v>
      </c>
      <c r="R720" s="122" t="str">
        <f>+IF(ISERROR(VLOOKUP(K720,'Ecarts de marge'!D:D,1,FALSE)),"PB CODE ARTICLE","")</f>
        <v/>
      </c>
    </row>
    <row r="721" spans="1:18" x14ac:dyDescent="0.2">
      <c r="A721" s="131" t="str">
        <f>+IF(I721&lt;='Ecarts de marge'!$G$1,"X","")</f>
        <v>X</v>
      </c>
      <c r="B721" s="122" t="str">
        <f t="shared" si="16"/>
        <v>A</v>
      </c>
      <c r="C721" s="142" t="s">
        <v>740</v>
      </c>
      <c r="D721" s="142">
        <v>201800081</v>
      </c>
      <c r="E721" s="142" t="s">
        <v>731</v>
      </c>
      <c r="F721" s="142" t="s">
        <v>731</v>
      </c>
      <c r="G721" s="142" t="s">
        <v>731</v>
      </c>
      <c r="H721" s="142" t="s">
        <v>732</v>
      </c>
      <c r="I721" s="143">
        <v>43154</v>
      </c>
      <c r="J721" s="142" t="s">
        <v>1106</v>
      </c>
      <c r="K721" s="142" t="s">
        <v>110</v>
      </c>
      <c r="L721" s="142" t="s">
        <v>1108</v>
      </c>
      <c r="M721" s="142">
        <v>1</v>
      </c>
      <c r="N721" s="142">
        <v>38.71</v>
      </c>
      <c r="O721" s="142">
        <v>38.71</v>
      </c>
      <c r="P721" s="142">
        <v>2587.5</v>
      </c>
      <c r="Q721" s="122" t="e">
        <f>+VLOOKUP(CONCATENATE(B721,"00"),#REF!,3,FALSE)</f>
        <v>#REF!</v>
      </c>
      <c r="R721" s="122" t="str">
        <f>+IF(ISERROR(VLOOKUP(K721,'Ecarts de marge'!D:D,1,FALSE)),"PB CODE ARTICLE","")</f>
        <v/>
      </c>
    </row>
    <row r="722" spans="1:18" x14ac:dyDescent="0.2">
      <c r="A722" s="131" t="str">
        <f>+IF(I722&lt;='Ecarts de marge'!$G$1,"X","")</f>
        <v>X</v>
      </c>
      <c r="B722" s="122" t="str">
        <f t="shared" si="16"/>
        <v>A20112000289000</v>
      </c>
      <c r="C722" s="142" t="s">
        <v>740</v>
      </c>
      <c r="D722" s="142">
        <v>201800085</v>
      </c>
      <c r="E722" s="142" t="s">
        <v>726</v>
      </c>
      <c r="F722" s="142" t="s">
        <v>1049</v>
      </c>
      <c r="G722" s="142" t="s">
        <v>723</v>
      </c>
      <c r="H722" s="142" t="s">
        <v>751</v>
      </c>
      <c r="I722" s="143">
        <v>43160</v>
      </c>
      <c r="J722" s="142" t="s">
        <v>819</v>
      </c>
      <c r="K722" s="142" t="s">
        <v>137</v>
      </c>
      <c r="L722" s="142" t="s">
        <v>138</v>
      </c>
      <c r="M722" s="142">
        <v>12</v>
      </c>
      <c r="N722" s="142">
        <v>48</v>
      </c>
      <c r="O722" s="142">
        <v>576</v>
      </c>
      <c r="P722" s="142">
        <v>540</v>
      </c>
      <c r="Q722" s="122" t="e">
        <f>+VLOOKUP(CONCATENATE(B722,"00"),#REF!,3,FALSE)</f>
        <v>#REF!</v>
      </c>
      <c r="R722" s="122" t="str">
        <f>+IF(ISERROR(VLOOKUP(K722,'Ecarts de marge'!D:D,1,FALSE)),"PB CODE ARTICLE","")</f>
        <v/>
      </c>
    </row>
    <row r="723" spans="1:18" x14ac:dyDescent="0.2">
      <c r="A723" s="131" t="str">
        <f>+IF(I723&lt;='Ecarts de marge'!$G$1,"X","")</f>
        <v>X</v>
      </c>
      <c r="B723" s="122" t="str">
        <f t="shared" si="16"/>
        <v>A20112000289000</v>
      </c>
      <c r="C723" s="142" t="s">
        <v>740</v>
      </c>
      <c r="D723" s="142">
        <v>201800085</v>
      </c>
      <c r="E723" s="142" t="s">
        <v>726</v>
      </c>
      <c r="F723" s="142" t="s">
        <v>1049</v>
      </c>
      <c r="G723" s="142" t="s">
        <v>723</v>
      </c>
      <c r="H723" s="142" t="s">
        <v>751</v>
      </c>
      <c r="I723" s="143">
        <v>43160</v>
      </c>
      <c r="J723" s="142" t="s">
        <v>819</v>
      </c>
      <c r="K723" s="142" t="s">
        <v>137</v>
      </c>
      <c r="L723" s="142" t="s">
        <v>1050</v>
      </c>
      <c r="M723" s="142">
        <v>1</v>
      </c>
      <c r="N723" s="142">
        <v>48</v>
      </c>
      <c r="O723" s="142">
        <v>48</v>
      </c>
      <c r="P723" s="142">
        <v>250</v>
      </c>
      <c r="Q723" s="122" t="e">
        <f>+VLOOKUP(CONCATENATE(B723,"00"),#REF!,3,FALSE)</f>
        <v>#REF!</v>
      </c>
      <c r="R723" s="122" t="str">
        <f>+IF(ISERROR(VLOOKUP(K723,'Ecarts de marge'!D:D,1,FALSE)),"PB CODE ARTICLE","")</f>
        <v/>
      </c>
    </row>
    <row r="724" spans="1:18" x14ac:dyDescent="0.2">
      <c r="A724" s="131" t="str">
        <f>+IF(I724&lt;='Ecarts de marge'!$G$1,"X","")</f>
        <v>X</v>
      </c>
      <c r="B724" s="122" t="str">
        <f t="shared" si="16"/>
        <v>A</v>
      </c>
      <c r="C724" s="142" t="s">
        <v>741</v>
      </c>
      <c r="D724" s="142">
        <v>201601191</v>
      </c>
      <c r="E724" s="142" t="s">
        <v>731</v>
      </c>
      <c r="F724" s="142" t="s">
        <v>731</v>
      </c>
      <c r="G724" s="142" t="s">
        <v>731</v>
      </c>
      <c r="H724" s="142" t="s">
        <v>751</v>
      </c>
      <c r="I724" s="143">
        <v>43143</v>
      </c>
      <c r="J724" s="142" t="s">
        <v>831</v>
      </c>
      <c r="K724" s="142" t="s">
        <v>146</v>
      </c>
      <c r="L724" s="142" t="s">
        <v>985</v>
      </c>
      <c r="M724" s="142">
        <v>4</v>
      </c>
      <c r="N724" s="142">
        <v>6.08</v>
      </c>
      <c r="O724" s="142">
        <v>24.32</v>
      </c>
      <c r="P724" s="142">
        <v>24.32</v>
      </c>
      <c r="Q724" s="122" t="e">
        <f>+VLOOKUP(CONCATENATE(B724,"00"),#REF!,3,FALSE)</f>
        <v>#REF!</v>
      </c>
      <c r="R724" s="122" t="str">
        <f>+IF(ISERROR(VLOOKUP(K724,'Ecarts de marge'!D:D,1,FALSE)),"PB CODE ARTICLE","")</f>
        <v/>
      </c>
    </row>
    <row r="725" spans="1:18" x14ac:dyDescent="0.2">
      <c r="A725" s="131" t="str">
        <f>+IF(I725&lt;='Ecarts de marge'!$G$1,"X","")</f>
        <v>X</v>
      </c>
      <c r="B725" s="122" t="str">
        <f t="shared" si="16"/>
        <v>A</v>
      </c>
      <c r="C725" s="142" t="s">
        <v>741</v>
      </c>
      <c r="D725" s="142">
        <v>201601191</v>
      </c>
      <c r="E725" s="142" t="s">
        <v>731</v>
      </c>
      <c r="F725" s="142" t="s">
        <v>731</v>
      </c>
      <c r="G725" s="142" t="s">
        <v>731</v>
      </c>
      <c r="H725" s="142" t="s">
        <v>751</v>
      </c>
      <c r="I725" s="143">
        <v>43143</v>
      </c>
      <c r="J725" s="142" t="s">
        <v>831</v>
      </c>
      <c r="K725" s="142" t="s">
        <v>146</v>
      </c>
      <c r="L725" s="142" t="s">
        <v>986</v>
      </c>
      <c r="M725" s="142">
        <v>3</v>
      </c>
      <c r="N725" s="142">
        <v>5.43</v>
      </c>
      <c r="O725" s="142">
        <v>16.29</v>
      </c>
      <c r="P725" s="142">
        <v>16.29</v>
      </c>
      <c r="Q725" s="122" t="e">
        <f>+VLOOKUP(CONCATENATE(B725,"00"),#REF!,3,FALSE)</f>
        <v>#REF!</v>
      </c>
      <c r="R725" s="122" t="str">
        <f>+IF(ISERROR(VLOOKUP(K725,'Ecarts de marge'!D:D,1,FALSE)),"PB CODE ARTICLE","")</f>
        <v/>
      </c>
    </row>
    <row r="726" spans="1:18" x14ac:dyDescent="0.2">
      <c r="A726" s="131" t="str">
        <f>+IF(I726&lt;='Ecarts de marge'!$G$1,"X","")</f>
        <v>X</v>
      </c>
      <c r="B726" s="122" t="str">
        <f t="shared" si="16"/>
        <v>A</v>
      </c>
      <c r="C726" s="142" t="s">
        <v>741</v>
      </c>
      <c r="D726" s="142">
        <v>201601191</v>
      </c>
      <c r="E726" s="142" t="s">
        <v>731</v>
      </c>
      <c r="F726" s="142" t="s">
        <v>731</v>
      </c>
      <c r="G726" s="142" t="s">
        <v>731</v>
      </c>
      <c r="H726" s="142" t="s">
        <v>751</v>
      </c>
      <c r="I726" s="143">
        <v>43143</v>
      </c>
      <c r="J726" s="142" t="s">
        <v>831</v>
      </c>
      <c r="K726" s="142" t="s">
        <v>146</v>
      </c>
      <c r="L726" s="142" t="s">
        <v>987</v>
      </c>
      <c r="M726" s="142">
        <v>2</v>
      </c>
      <c r="N726" s="142">
        <v>9.6999999999999993</v>
      </c>
      <c r="O726" s="142">
        <v>19.399999999999999</v>
      </c>
      <c r="P726" s="142">
        <v>19.399999999999999</v>
      </c>
      <c r="Q726" s="122" t="e">
        <f>+VLOOKUP(CONCATENATE(B726,"00"),#REF!,3,FALSE)</f>
        <v>#REF!</v>
      </c>
      <c r="R726" s="122" t="str">
        <f>+IF(ISERROR(VLOOKUP(K726,'Ecarts de marge'!D:D,1,FALSE)),"PB CODE ARTICLE","")</f>
        <v/>
      </c>
    </row>
    <row r="727" spans="1:18" x14ac:dyDescent="0.2">
      <c r="A727" s="131" t="str">
        <f>+IF(I727&lt;='Ecarts de marge'!$G$1,"X","")</f>
        <v>X</v>
      </c>
      <c r="B727" s="122" t="str">
        <f t="shared" si="16"/>
        <v>A</v>
      </c>
      <c r="C727" s="142" t="s">
        <v>741</v>
      </c>
      <c r="D727" s="142">
        <v>201601191</v>
      </c>
      <c r="E727" s="142" t="s">
        <v>731</v>
      </c>
      <c r="F727" s="142" t="s">
        <v>731</v>
      </c>
      <c r="G727" s="142" t="s">
        <v>731</v>
      </c>
      <c r="H727" s="142" t="s">
        <v>751</v>
      </c>
      <c r="I727" s="143">
        <v>43143</v>
      </c>
      <c r="J727" s="142" t="s">
        <v>831</v>
      </c>
      <c r="K727" s="142" t="s">
        <v>146</v>
      </c>
      <c r="L727" s="142" t="s">
        <v>988</v>
      </c>
      <c r="M727" s="142">
        <v>6</v>
      </c>
      <c r="N727" s="142">
        <v>3.99</v>
      </c>
      <c r="O727" s="142">
        <v>23.94</v>
      </c>
      <c r="P727" s="142">
        <v>23.94</v>
      </c>
      <c r="Q727" s="122" t="e">
        <f>+VLOOKUP(CONCATENATE(B727,"00"),#REF!,3,FALSE)</f>
        <v>#REF!</v>
      </c>
      <c r="R727" s="122" t="str">
        <f>+IF(ISERROR(VLOOKUP(K727,'Ecarts de marge'!D:D,1,FALSE)),"PB CODE ARTICLE","")</f>
        <v/>
      </c>
    </row>
    <row r="728" spans="1:18" x14ac:dyDescent="0.2">
      <c r="A728" s="131" t="str">
        <f>+IF(I728&lt;='Ecarts de marge'!$G$1,"X","")</f>
        <v>X</v>
      </c>
      <c r="B728" s="122" t="str">
        <f t="shared" si="16"/>
        <v>A</v>
      </c>
      <c r="C728" s="142" t="s">
        <v>741</v>
      </c>
      <c r="D728" s="142">
        <v>201601191</v>
      </c>
      <c r="E728" s="142" t="s">
        <v>731</v>
      </c>
      <c r="F728" s="142" t="s">
        <v>731</v>
      </c>
      <c r="G728" s="142" t="s">
        <v>731</v>
      </c>
      <c r="H728" s="142" t="s">
        <v>751</v>
      </c>
      <c r="I728" s="143">
        <v>43143</v>
      </c>
      <c r="J728" s="142" t="s">
        <v>831</v>
      </c>
      <c r="K728" s="142" t="s">
        <v>146</v>
      </c>
      <c r="L728" s="142" t="s">
        <v>989</v>
      </c>
      <c r="M728" s="142">
        <v>4</v>
      </c>
      <c r="N728" s="142">
        <v>1.8</v>
      </c>
      <c r="O728" s="142">
        <v>7.2</v>
      </c>
      <c r="P728" s="142">
        <v>7.2</v>
      </c>
      <c r="Q728" s="122" t="e">
        <f>+VLOOKUP(CONCATENATE(B728,"00"),#REF!,3,FALSE)</f>
        <v>#REF!</v>
      </c>
      <c r="R728" s="122" t="str">
        <f>+IF(ISERROR(VLOOKUP(K728,'Ecarts de marge'!D:D,1,FALSE)),"PB CODE ARTICLE","")</f>
        <v/>
      </c>
    </row>
    <row r="729" spans="1:18" x14ac:dyDescent="0.2">
      <c r="A729" s="131" t="str">
        <f>+IF(I729&lt;='Ecarts de marge'!$G$1,"X","")</f>
        <v>X</v>
      </c>
      <c r="B729" s="122" t="str">
        <f t="shared" si="16"/>
        <v>A</v>
      </c>
      <c r="C729" s="142" t="s">
        <v>741</v>
      </c>
      <c r="D729" s="142">
        <v>201601191</v>
      </c>
      <c r="E729" s="142" t="s">
        <v>731</v>
      </c>
      <c r="F729" s="142" t="s">
        <v>731</v>
      </c>
      <c r="G729" s="142" t="s">
        <v>731</v>
      </c>
      <c r="H729" s="142" t="s">
        <v>751</v>
      </c>
      <c r="I729" s="143">
        <v>43143</v>
      </c>
      <c r="J729" s="142" t="s">
        <v>831</v>
      </c>
      <c r="K729" s="142" t="s">
        <v>146</v>
      </c>
      <c r="L729" s="142" t="s">
        <v>990</v>
      </c>
      <c r="M729" s="142">
        <v>2</v>
      </c>
      <c r="N729" s="142">
        <v>5.81</v>
      </c>
      <c r="O729" s="142">
        <v>11.62</v>
      </c>
      <c r="P729" s="142">
        <v>11.62</v>
      </c>
      <c r="Q729" s="122" t="e">
        <f>+VLOOKUP(CONCATENATE(B729,"00"),#REF!,3,FALSE)</f>
        <v>#REF!</v>
      </c>
      <c r="R729" s="122" t="str">
        <f>+IF(ISERROR(VLOOKUP(K729,'Ecarts de marge'!D:D,1,FALSE)),"PB CODE ARTICLE","")</f>
        <v/>
      </c>
    </row>
    <row r="730" spans="1:18" x14ac:dyDescent="0.2">
      <c r="A730" s="131" t="str">
        <f>+IF(I730&lt;='Ecarts de marge'!$G$1,"X","")</f>
        <v>X</v>
      </c>
      <c r="B730" s="122" t="str">
        <f t="shared" si="16"/>
        <v>A</v>
      </c>
      <c r="C730" s="142" t="s">
        <v>741</v>
      </c>
      <c r="D730" s="142">
        <v>201601191</v>
      </c>
      <c r="E730" s="142" t="s">
        <v>731</v>
      </c>
      <c r="F730" s="142" t="s">
        <v>731</v>
      </c>
      <c r="G730" s="142" t="s">
        <v>731</v>
      </c>
      <c r="H730" s="142" t="s">
        <v>751</v>
      </c>
      <c r="I730" s="143">
        <v>43143</v>
      </c>
      <c r="J730" s="142" t="s">
        <v>831</v>
      </c>
      <c r="K730" s="142" t="s">
        <v>146</v>
      </c>
      <c r="L730" s="142" t="s">
        <v>991</v>
      </c>
      <c r="M730" s="142">
        <v>1</v>
      </c>
      <c r="N730" s="142">
        <v>6.86</v>
      </c>
      <c r="O730" s="142">
        <v>6.86</v>
      </c>
      <c r="P730" s="142">
        <v>6.86</v>
      </c>
      <c r="Q730" s="122" t="e">
        <f>+VLOOKUP(CONCATENATE(B730,"00"),#REF!,3,FALSE)</f>
        <v>#REF!</v>
      </c>
      <c r="R730" s="122" t="str">
        <f>+IF(ISERROR(VLOOKUP(K730,'Ecarts de marge'!D:D,1,FALSE)),"PB CODE ARTICLE","")</f>
        <v/>
      </c>
    </row>
    <row r="731" spans="1:18" x14ac:dyDescent="0.2">
      <c r="A731" s="131" t="str">
        <f>+IF(I731&lt;='Ecarts de marge'!$G$1,"X","")</f>
        <v>X</v>
      </c>
      <c r="B731" s="122" t="str">
        <f t="shared" si="16"/>
        <v>A</v>
      </c>
      <c r="C731" s="142" t="s">
        <v>741</v>
      </c>
      <c r="D731" s="142">
        <v>201601191</v>
      </c>
      <c r="E731" s="142" t="s">
        <v>731</v>
      </c>
      <c r="F731" s="142" t="s">
        <v>731</v>
      </c>
      <c r="G731" s="142" t="s">
        <v>731</v>
      </c>
      <c r="H731" s="142" t="s">
        <v>751</v>
      </c>
      <c r="I731" s="143">
        <v>43143</v>
      </c>
      <c r="J731" s="142" t="s">
        <v>831</v>
      </c>
      <c r="K731" s="142" t="s">
        <v>146</v>
      </c>
      <c r="L731" s="142" t="s">
        <v>992</v>
      </c>
      <c r="M731" s="142">
        <v>1</v>
      </c>
      <c r="N731" s="142">
        <v>3.15</v>
      </c>
      <c r="O731" s="142">
        <v>3.15</v>
      </c>
      <c r="P731" s="142">
        <v>3.15</v>
      </c>
      <c r="Q731" s="122" t="e">
        <f>+VLOOKUP(CONCATENATE(B731,"00"),#REF!,3,FALSE)</f>
        <v>#REF!</v>
      </c>
      <c r="R731" s="122" t="str">
        <f>+IF(ISERROR(VLOOKUP(K731,'Ecarts de marge'!D:D,1,FALSE)),"PB CODE ARTICLE","")</f>
        <v/>
      </c>
    </row>
    <row r="732" spans="1:18" x14ac:dyDescent="0.2">
      <c r="A732" s="131" t="str">
        <f>+IF(I732&lt;='Ecarts de marge'!$G$1,"X","")</f>
        <v>X</v>
      </c>
      <c r="B732" s="122" t="str">
        <f t="shared" si="16"/>
        <v>A</v>
      </c>
      <c r="C732" s="142" t="s">
        <v>741</v>
      </c>
      <c r="D732" s="142">
        <v>201601191</v>
      </c>
      <c r="E732" s="142" t="s">
        <v>731</v>
      </c>
      <c r="F732" s="142" t="s">
        <v>731</v>
      </c>
      <c r="G732" s="142" t="s">
        <v>731</v>
      </c>
      <c r="H732" s="142" t="s">
        <v>751</v>
      </c>
      <c r="I732" s="143">
        <v>43143</v>
      </c>
      <c r="J732" s="142" t="s">
        <v>831</v>
      </c>
      <c r="K732" s="142" t="s">
        <v>146</v>
      </c>
      <c r="L732" s="142" t="s">
        <v>993</v>
      </c>
      <c r="M732" s="142">
        <v>2</v>
      </c>
      <c r="N732" s="142">
        <v>2.4</v>
      </c>
      <c r="O732" s="142">
        <v>4.8</v>
      </c>
      <c r="P732" s="142">
        <v>4.8</v>
      </c>
      <c r="Q732" s="122" t="e">
        <f>+VLOOKUP(CONCATENATE(B732,"00"),#REF!,3,FALSE)</f>
        <v>#REF!</v>
      </c>
      <c r="R732" s="122" t="str">
        <f>+IF(ISERROR(VLOOKUP(K732,'Ecarts de marge'!D:D,1,FALSE)),"PB CODE ARTICLE","")</f>
        <v/>
      </c>
    </row>
    <row r="733" spans="1:18" x14ac:dyDescent="0.2">
      <c r="A733" s="131" t="str">
        <f>+IF(I733&lt;='Ecarts de marge'!$G$1,"X","")</f>
        <v>X</v>
      </c>
      <c r="B733" s="122" t="str">
        <f t="shared" si="16"/>
        <v>A</v>
      </c>
      <c r="C733" s="142" t="s">
        <v>741</v>
      </c>
      <c r="D733" s="142">
        <v>201601191</v>
      </c>
      <c r="E733" s="142" t="s">
        <v>731</v>
      </c>
      <c r="F733" s="142" t="s">
        <v>731</v>
      </c>
      <c r="G733" s="142" t="s">
        <v>731</v>
      </c>
      <c r="H733" s="142" t="s">
        <v>751</v>
      </c>
      <c r="I733" s="143">
        <v>43143</v>
      </c>
      <c r="J733" s="142" t="s">
        <v>831</v>
      </c>
      <c r="K733" s="142" t="s">
        <v>146</v>
      </c>
      <c r="L733" s="142" t="s">
        <v>994</v>
      </c>
      <c r="M733" s="142">
        <v>4</v>
      </c>
      <c r="N733" s="142">
        <v>19.5</v>
      </c>
      <c r="O733" s="142">
        <v>78</v>
      </c>
      <c r="P733" s="142">
        <v>78</v>
      </c>
      <c r="Q733" s="122" t="e">
        <f>+VLOOKUP(CONCATENATE(B733,"00"),#REF!,3,FALSE)</f>
        <v>#REF!</v>
      </c>
      <c r="R733" s="122" t="str">
        <f>+IF(ISERROR(VLOOKUP(K733,'Ecarts de marge'!D:D,1,FALSE)),"PB CODE ARTICLE","")</f>
        <v/>
      </c>
    </row>
    <row r="734" spans="1:18" x14ac:dyDescent="0.2">
      <c r="A734" s="131" t="str">
        <f>+IF(I734&lt;='Ecarts de marge'!$G$1,"X","")</f>
        <v>X</v>
      </c>
      <c r="B734" s="122" t="str">
        <f t="shared" si="16"/>
        <v>A</v>
      </c>
      <c r="C734" s="142" t="s">
        <v>741</v>
      </c>
      <c r="D734" s="142">
        <v>201601191</v>
      </c>
      <c r="E734" s="142" t="s">
        <v>731</v>
      </c>
      <c r="F734" s="142" t="s">
        <v>731</v>
      </c>
      <c r="G734" s="142" t="s">
        <v>731</v>
      </c>
      <c r="H734" s="142" t="s">
        <v>751</v>
      </c>
      <c r="I734" s="143">
        <v>43143</v>
      </c>
      <c r="J734" s="142" t="s">
        <v>831</v>
      </c>
      <c r="K734" s="142" t="s">
        <v>146</v>
      </c>
      <c r="L734" s="142" t="s">
        <v>995</v>
      </c>
      <c r="M734" s="142">
        <v>4</v>
      </c>
      <c r="N734" s="142">
        <v>9.9</v>
      </c>
      <c r="O734" s="142">
        <v>39.6</v>
      </c>
      <c r="P734" s="142">
        <v>39.6</v>
      </c>
      <c r="Q734" s="122" t="e">
        <f>+VLOOKUP(CONCATENATE(B734,"00"),#REF!,3,FALSE)</f>
        <v>#REF!</v>
      </c>
      <c r="R734" s="122" t="str">
        <f>+IF(ISERROR(VLOOKUP(K734,'Ecarts de marge'!D:D,1,FALSE)),"PB CODE ARTICLE","")</f>
        <v/>
      </c>
    </row>
    <row r="735" spans="1:18" x14ac:dyDescent="0.2">
      <c r="A735" s="131" t="str">
        <f>+IF(I735&lt;='Ecarts de marge'!$G$1,"X","")</f>
        <v>X</v>
      </c>
      <c r="B735" s="122" t="str">
        <f t="shared" si="16"/>
        <v>A20082000116000</v>
      </c>
      <c r="C735" s="142" t="s">
        <v>741</v>
      </c>
      <c r="D735" s="142">
        <v>201601192</v>
      </c>
      <c r="E735" s="142" t="s">
        <v>749</v>
      </c>
      <c r="F735" s="142" t="s">
        <v>871</v>
      </c>
      <c r="G735" s="142" t="s">
        <v>723</v>
      </c>
      <c r="H735" s="142" t="s">
        <v>745</v>
      </c>
      <c r="I735" s="143">
        <v>43147</v>
      </c>
      <c r="J735" s="142" t="s">
        <v>1051</v>
      </c>
      <c r="K735" s="142" t="s">
        <v>57</v>
      </c>
      <c r="L735" s="142" t="s">
        <v>58</v>
      </c>
      <c r="M735" s="142">
        <v>1</v>
      </c>
      <c r="N735" s="142">
        <v>5719.07</v>
      </c>
      <c r="O735" s="142">
        <v>5719.07</v>
      </c>
      <c r="P735" s="142">
        <v>5719.07</v>
      </c>
      <c r="Q735" s="122" t="e">
        <f>+VLOOKUP(CONCATENATE(B735,"00"),#REF!,3,FALSE)</f>
        <v>#REF!</v>
      </c>
      <c r="R735" s="122" t="str">
        <f>+IF(ISERROR(VLOOKUP(K735,'Ecarts de marge'!D:D,1,FALSE)),"PB CODE ARTICLE","")</f>
        <v>PB CODE ARTICLE</v>
      </c>
    </row>
    <row r="736" spans="1:18" x14ac:dyDescent="0.2">
      <c r="A736" s="131" t="str">
        <f>+IF(I736&lt;='Ecarts de marge'!$G$1,"X","")</f>
        <v>X</v>
      </c>
      <c r="B736" s="122" t="str">
        <f t="shared" si="16"/>
        <v>A20082000239000</v>
      </c>
      <c r="C736" s="142" t="s">
        <v>741</v>
      </c>
      <c r="D736" s="142">
        <v>201601193</v>
      </c>
      <c r="E736" s="142" t="s">
        <v>749</v>
      </c>
      <c r="F736" s="142" t="s">
        <v>750</v>
      </c>
      <c r="G736" s="142" t="s">
        <v>723</v>
      </c>
      <c r="H736" s="142" t="s">
        <v>745</v>
      </c>
      <c r="I736" s="143">
        <v>43147</v>
      </c>
      <c r="J736" s="142" t="s">
        <v>809</v>
      </c>
      <c r="K736" s="142" t="s">
        <v>36</v>
      </c>
      <c r="L736" s="142" t="s">
        <v>37</v>
      </c>
      <c r="M736" s="142">
        <v>1</v>
      </c>
      <c r="N736" s="142">
        <v>118.37</v>
      </c>
      <c r="O736" s="142">
        <v>118.37</v>
      </c>
      <c r="P736" s="142">
        <v>118.37</v>
      </c>
      <c r="Q736" s="122" t="e">
        <f>+VLOOKUP(CONCATENATE(B736,"00"),#REF!,3,FALSE)</f>
        <v>#REF!</v>
      </c>
      <c r="R736" s="122" t="str">
        <f>+IF(ISERROR(VLOOKUP(K736,'Ecarts de marge'!D:D,1,FALSE)),"PB CODE ARTICLE","")</f>
        <v/>
      </c>
    </row>
    <row r="737" spans="1:18" x14ac:dyDescent="0.2">
      <c r="A737" s="131" t="str">
        <f>+IF(I737&lt;='Ecarts de marge'!$G$1,"X","")</f>
        <v>X</v>
      </c>
      <c r="B737" s="122" t="str">
        <f t="shared" si="16"/>
        <v>A20092000197000</v>
      </c>
      <c r="C737" s="142" t="s">
        <v>741</v>
      </c>
      <c r="D737" s="142">
        <v>201601194</v>
      </c>
      <c r="E737" s="142" t="s">
        <v>724</v>
      </c>
      <c r="F737" s="142" t="s">
        <v>891</v>
      </c>
      <c r="G737" s="142" t="s">
        <v>723</v>
      </c>
      <c r="H737" s="142" t="s">
        <v>745</v>
      </c>
      <c r="I737" s="143">
        <v>43147</v>
      </c>
      <c r="J737" s="142" t="s">
        <v>1033</v>
      </c>
      <c r="K737" s="142" t="s">
        <v>57</v>
      </c>
      <c r="L737" s="142" t="s">
        <v>58</v>
      </c>
      <c r="M737" s="142">
        <v>1</v>
      </c>
      <c r="N737" s="142">
        <v>2773.58</v>
      </c>
      <c r="O737" s="142">
        <v>2773.58</v>
      </c>
      <c r="P737" s="142">
        <v>2773.58</v>
      </c>
      <c r="Q737" s="122" t="e">
        <f>+VLOOKUP(CONCATENATE(B737,"00"),#REF!,3,FALSE)</f>
        <v>#REF!</v>
      </c>
      <c r="R737" s="122" t="str">
        <f>+IF(ISERROR(VLOOKUP(K737,'Ecarts de marge'!D:D,1,FALSE)),"PB CODE ARTICLE","")</f>
        <v>PB CODE ARTICLE</v>
      </c>
    </row>
    <row r="738" spans="1:18" x14ac:dyDescent="0.2">
      <c r="A738" s="131" t="str">
        <f>+IF(I738&lt;='Ecarts de marge'!$G$1,"X","")</f>
        <v>X</v>
      </c>
      <c r="B738" s="122" t="str">
        <f t="shared" ref="B738:B801" si="17">+"A"&amp;E738&amp;F738&amp;G738</f>
        <v>A20082000239000</v>
      </c>
      <c r="C738" s="142" t="s">
        <v>741</v>
      </c>
      <c r="D738" s="142">
        <v>201601195</v>
      </c>
      <c r="E738" s="142" t="s">
        <v>749</v>
      </c>
      <c r="F738" s="142" t="s">
        <v>750</v>
      </c>
      <c r="G738" s="142" t="s">
        <v>723</v>
      </c>
      <c r="H738" s="142" t="s">
        <v>751</v>
      </c>
      <c r="I738" s="143">
        <v>43147</v>
      </c>
      <c r="J738" s="142" t="s">
        <v>897</v>
      </c>
      <c r="K738" s="142" t="s">
        <v>735</v>
      </c>
      <c r="L738" s="142" t="s">
        <v>771</v>
      </c>
      <c r="M738" s="142">
        <v>1</v>
      </c>
      <c r="N738" s="142">
        <v>348.15</v>
      </c>
      <c r="O738" s="142">
        <v>348.15</v>
      </c>
      <c r="P738" s="142">
        <v>348.15</v>
      </c>
      <c r="Q738" s="122" t="e">
        <f>+VLOOKUP(CONCATENATE(B738,"00"),#REF!,3,FALSE)</f>
        <v>#REF!</v>
      </c>
      <c r="R738" s="122" t="str">
        <f>+IF(ISERROR(VLOOKUP(K738,'Ecarts de marge'!D:D,1,FALSE)),"PB CODE ARTICLE","")</f>
        <v>PB CODE ARTICLE</v>
      </c>
    </row>
    <row r="739" spans="1:18" x14ac:dyDescent="0.2">
      <c r="A739" s="131" t="str">
        <f>+IF(I739&lt;='Ecarts de marge'!$G$1,"X","")</f>
        <v>X</v>
      </c>
      <c r="B739" s="122" t="str">
        <f t="shared" si="17"/>
        <v>A20082000125000</v>
      </c>
      <c r="C739" s="142" t="s">
        <v>741</v>
      </c>
      <c r="D739" s="142">
        <v>201601196</v>
      </c>
      <c r="E739" s="142" t="s">
        <v>749</v>
      </c>
      <c r="F739" s="142" t="s">
        <v>770</v>
      </c>
      <c r="G739" s="142" t="s">
        <v>723</v>
      </c>
      <c r="H739" s="142" t="s">
        <v>751</v>
      </c>
      <c r="I739" s="143">
        <v>43147</v>
      </c>
      <c r="J739" s="142" t="s">
        <v>897</v>
      </c>
      <c r="K739" s="142" t="s">
        <v>16</v>
      </c>
      <c r="L739" s="142" t="s">
        <v>771</v>
      </c>
      <c r="M739" s="142">
        <v>1</v>
      </c>
      <c r="N739" s="142">
        <v>348.15</v>
      </c>
      <c r="O739" s="142">
        <v>348.15</v>
      </c>
      <c r="P739" s="142">
        <v>348.15</v>
      </c>
      <c r="Q739" s="122" t="e">
        <f>+VLOOKUP(CONCATENATE(B739,"00"),#REF!,3,FALSE)</f>
        <v>#REF!</v>
      </c>
      <c r="R739" s="122" t="str">
        <f>+IF(ISERROR(VLOOKUP(K739,'Ecarts de marge'!D:D,1,FALSE)),"PB CODE ARTICLE","")</f>
        <v/>
      </c>
    </row>
    <row r="740" spans="1:18" x14ac:dyDescent="0.2">
      <c r="A740" s="131" t="str">
        <f>+IF(I740&lt;='Ecarts de marge'!$G$1,"X","")</f>
        <v>X</v>
      </c>
      <c r="B740" s="122" t="str">
        <f t="shared" si="17"/>
        <v>A</v>
      </c>
      <c r="C740" s="142" t="s">
        <v>741</v>
      </c>
      <c r="D740" s="142">
        <v>201601197</v>
      </c>
      <c r="E740" s="142" t="s">
        <v>731</v>
      </c>
      <c r="F740" s="142" t="s">
        <v>731</v>
      </c>
      <c r="G740" s="142" t="s">
        <v>731</v>
      </c>
      <c r="H740" s="142" t="s">
        <v>745</v>
      </c>
      <c r="I740" s="143">
        <v>43147</v>
      </c>
      <c r="J740" s="142" t="s">
        <v>897</v>
      </c>
      <c r="K740" s="142" t="s">
        <v>16</v>
      </c>
      <c r="L740" s="142" t="s">
        <v>771</v>
      </c>
      <c r="M740" s="142">
        <v>1</v>
      </c>
      <c r="N740" s="142">
        <v>661.1</v>
      </c>
      <c r="O740" s="142">
        <v>661.1</v>
      </c>
      <c r="P740" s="142">
        <v>661.1</v>
      </c>
      <c r="Q740" s="122" t="e">
        <f>+VLOOKUP(CONCATENATE(B740,"00"),#REF!,3,FALSE)</f>
        <v>#REF!</v>
      </c>
      <c r="R740" s="122" t="str">
        <f>+IF(ISERROR(VLOOKUP(K740,'Ecarts de marge'!D:D,1,FALSE)),"PB CODE ARTICLE","")</f>
        <v/>
      </c>
    </row>
    <row r="741" spans="1:18" x14ac:dyDescent="0.2">
      <c r="A741" s="131" t="str">
        <f>+IF(I741&lt;='Ecarts de marge'!$G$1,"X","")</f>
        <v>X</v>
      </c>
      <c r="B741" s="122" t="str">
        <f t="shared" si="17"/>
        <v>A</v>
      </c>
      <c r="C741" s="142" t="s">
        <v>741</v>
      </c>
      <c r="D741" s="142">
        <v>201601198</v>
      </c>
      <c r="E741" s="142" t="s">
        <v>731</v>
      </c>
      <c r="F741" s="142" t="s">
        <v>731</v>
      </c>
      <c r="G741" s="142" t="s">
        <v>731</v>
      </c>
      <c r="H741" s="142" t="s">
        <v>745</v>
      </c>
      <c r="I741" s="143">
        <v>43147</v>
      </c>
      <c r="J741" s="142" t="s">
        <v>897</v>
      </c>
      <c r="K741" s="142" t="s">
        <v>735</v>
      </c>
      <c r="L741" s="142" t="s">
        <v>771</v>
      </c>
      <c r="M741" s="142">
        <v>1</v>
      </c>
      <c r="N741" s="142">
        <v>661.1</v>
      </c>
      <c r="O741" s="142">
        <v>661.1</v>
      </c>
      <c r="P741" s="142">
        <v>661.1</v>
      </c>
      <c r="Q741" s="122" t="e">
        <f>+VLOOKUP(CONCATENATE(B741,"00"),#REF!,3,FALSE)</f>
        <v>#REF!</v>
      </c>
      <c r="R741" s="122" t="str">
        <f>+IF(ISERROR(VLOOKUP(K741,'Ecarts de marge'!D:D,1,FALSE)),"PB CODE ARTICLE","")</f>
        <v>PB CODE ARTICLE</v>
      </c>
    </row>
    <row r="742" spans="1:18" x14ac:dyDescent="0.2">
      <c r="A742" s="131" t="str">
        <f>+IF(I742&lt;='Ecarts de marge'!$G$1,"X","")</f>
        <v>X</v>
      </c>
      <c r="B742" s="122" t="str">
        <f t="shared" si="17"/>
        <v>A</v>
      </c>
      <c r="C742" s="142" t="s">
        <v>741</v>
      </c>
      <c r="D742" s="142">
        <v>201601199</v>
      </c>
      <c r="E742" s="142" t="s">
        <v>731</v>
      </c>
      <c r="F742" s="142" t="s">
        <v>731</v>
      </c>
      <c r="G742" s="142" t="s">
        <v>731</v>
      </c>
      <c r="H742" s="142" t="s">
        <v>745</v>
      </c>
      <c r="I742" s="143">
        <v>43147</v>
      </c>
      <c r="J742" s="142" t="s">
        <v>897</v>
      </c>
      <c r="K742" s="142" t="s">
        <v>735</v>
      </c>
      <c r="L742" s="142" t="s">
        <v>771</v>
      </c>
      <c r="M742" s="142">
        <v>1</v>
      </c>
      <c r="N742" s="142">
        <v>661.1</v>
      </c>
      <c r="O742" s="142">
        <v>661.1</v>
      </c>
      <c r="P742" s="142">
        <v>661.1</v>
      </c>
      <c r="Q742" s="122" t="e">
        <f>+VLOOKUP(CONCATENATE(B742,"00"),#REF!,3,FALSE)</f>
        <v>#REF!</v>
      </c>
      <c r="R742" s="122" t="str">
        <f>+IF(ISERROR(VLOOKUP(K742,'Ecarts de marge'!D:D,1,FALSE)),"PB CODE ARTICLE","")</f>
        <v>PB CODE ARTICLE</v>
      </c>
    </row>
    <row r="743" spans="1:18" x14ac:dyDescent="0.2">
      <c r="A743" s="131" t="str">
        <f>+IF(I743&lt;='Ecarts de marge'!$G$1,"X","")</f>
        <v>X</v>
      </c>
      <c r="B743" s="122" t="str">
        <f t="shared" si="17"/>
        <v>A20082000125000</v>
      </c>
      <c r="C743" s="142" t="s">
        <v>741</v>
      </c>
      <c r="D743" s="142">
        <v>201601200</v>
      </c>
      <c r="E743" s="142" t="s">
        <v>749</v>
      </c>
      <c r="F743" s="142" t="s">
        <v>770</v>
      </c>
      <c r="G743" s="142" t="s">
        <v>723</v>
      </c>
      <c r="H743" s="142" t="s">
        <v>751</v>
      </c>
      <c r="I743" s="143">
        <v>43147</v>
      </c>
      <c r="J743" s="142" t="s">
        <v>897</v>
      </c>
      <c r="K743" s="142" t="s">
        <v>16</v>
      </c>
      <c r="L743" s="142" t="s">
        <v>771</v>
      </c>
      <c r="M743" s="142">
        <v>1</v>
      </c>
      <c r="N743" s="142">
        <v>661.1</v>
      </c>
      <c r="O743" s="142">
        <v>661.1</v>
      </c>
      <c r="P743" s="142">
        <v>661.1</v>
      </c>
      <c r="Q743" s="122" t="e">
        <f>+VLOOKUP(CONCATENATE(B743,"00"),#REF!,3,FALSE)</f>
        <v>#REF!</v>
      </c>
      <c r="R743" s="122" t="str">
        <f>+IF(ISERROR(VLOOKUP(K743,'Ecarts de marge'!D:D,1,FALSE)),"PB CODE ARTICLE","")</f>
        <v/>
      </c>
    </row>
    <row r="744" spans="1:18" x14ac:dyDescent="0.2">
      <c r="A744" s="131" t="str">
        <f>+IF(I744&lt;='Ecarts de marge'!$G$1,"X","")</f>
        <v>X</v>
      </c>
      <c r="B744" s="122" t="str">
        <f t="shared" si="17"/>
        <v>A20082000125000</v>
      </c>
      <c r="C744" s="142" t="s">
        <v>741</v>
      </c>
      <c r="D744" s="142">
        <v>201601201</v>
      </c>
      <c r="E744" s="142" t="s">
        <v>749</v>
      </c>
      <c r="F744" s="142" t="s">
        <v>770</v>
      </c>
      <c r="G744" s="142" t="s">
        <v>723</v>
      </c>
      <c r="H744" s="142" t="s">
        <v>745</v>
      </c>
      <c r="I744" s="143">
        <v>43147</v>
      </c>
      <c r="J744" s="142" t="s">
        <v>897</v>
      </c>
      <c r="K744" s="142" t="s">
        <v>735</v>
      </c>
      <c r="L744" s="142" t="s">
        <v>771</v>
      </c>
      <c r="M744" s="142">
        <v>1</v>
      </c>
      <c r="N744" s="142">
        <v>345.9</v>
      </c>
      <c r="O744" s="142">
        <v>345.9</v>
      </c>
      <c r="P744" s="142">
        <v>345.9</v>
      </c>
      <c r="Q744" s="122" t="e">
        <f>+VLOOKUP(CONCATENATE(B744,"00"),#REF!,3,FALSE)</f>
        <v>#REF!</v>
      </c>
      <c r="R744" s="122" t="str">
        <f>+IF(ISERROR(VLOOKUP(K744,'Ecarts de marge'!D:D,1,FALSE)),"PB CODE ARTICLE","")</f>
        <v>PB CODE ARTICLE</v>
      </c>
    </row>
    <row r="745" spans="1:18" x14ac:dyDescent="0.2">
      <c r="A745" s="131" t="str">
        <f>+IF(I745&lt;='Ecarts de marge'!$G$1,"X","")</f>
        <v>X</v>
      </c>
      <c r="B745" s="122" t="str">
        <f t="shared" si="17"/>
        <v>A20102000308000</v>
      </c>
      <c r="C745" s="142" t="s">
        <v>741</v>
      </c>
      <c r="D745" s="142">
        <v>201601202</v>
      </c>
      <c r="E745" s="142" t="s">
        <v>722</v>
      </c>
      <c r="F745" s="142" t="s">
        <v>1057</v>
      </c>
      <c r="G745" s="142" t="s">
        <v>723</v>
      </c>
      <c r="H745" s="142" t="s">
        <v>745</v>
      </c>
      <c r="I745" s="143">
        <v>43152</v>
      </c>
      <c r="J745" s="142" t="s">
        <v>747</v>
      </c>
      <c r="K745" s="142" t="s">
        <v>51</v>
      </c>
      <c r="L745" s="142" t="s">
        <v>1058</v>
      </c>
      <c r="M745" s="142">
        <v>1</v>
      </c>
      <c r="N745" s="142">
        <v>12012.98</v>
      </c>
      <c r="O745" s="142">
        <v>12012.98</v>
      </c>
      <c r="P745" s="142">
        <v>12012.98</v>
      </c>
      <c r="Q745" s="122" t="e">
        <f>+VLOOKUP(CONCATENATE(B745,"00"),#REF!,3,FALSE)</f>
        <v>#REF!</v>
      </c>
      <c r="R745" s="122" t="str">
        <f>+IF(ISERROR(VLOOKUP(K745,'Ecarts de marge'!D:D,1,FALSE)),"PB CODE ARTICLE","")</f>
        <v/>
      </c>
    </row>
    <row r="746" spans="1:18" x14ac:dyDescent="0.2">
      <c r="A746" s="131" t="str">
        <f>+IF(I746&lt;='Ecarts de marge'!$G$1,"X","")</f>
        <v>X</v>
      </c>
      <c r="B746" s="122" t="str">
        <f t="shared" si="17"/>
        <v>A20102000308000</v>
      </c>
      <c r="C746" s="142" t="s">
        <v>741</v>
      </c>
      <c r="D746" s="142">
        <v>201601202</v>
      </c>
      <c r="E746" s="142" t="s">
        <v>722</v>
      </c>
      <c r="F746" s="142" t="s">
        <v>1057</v>
      </c>
      <c r="G746" s="142" t="s">
        <v>723</v>
      </c>
      <c r="H746" s="142" t="s">
        <v>745</v>
      </c>
      <c r="I746" s="143">
        <v>43152</v>
      </c>
      <c r="J746" s="142" t="s">
        <v>747</v>
      </c>
      <c r="K746" s="142" t="s">
        <v>51</v>
      </c>
      <c r="L746" s="142" t="s">
        <v>1059</v>
      </c>
      <c r="M746" s="142">
        <v>1</v>
      </c>
      <c r="N746" s="142">
        <v>-4888.08</v>
      </c>
      <c r="O746" s="142">
        <v>-4888.08</v>
      </c>
      <c r="P746" s="142">
        <v>-4888.08</v>
      </c>
      <c r="Q746" s="122" t="e">
        <f>+VLOOKUP(CONCATENATE(B746,"00"),#REF!,3,FALSE)</f>
        <v>#REF!</v>
      </c>
      <c r="R746" s="122" t="str">
        <f>+IF(ISERROR(VLOOKUP(K746,'Ecarts de marge'!D:D,1,FALSE)),"PB CODE ARTICLE","")</f>
        <v/>
      </c>
    </row>
    <row r="747" spans="1:18" x14ac:dyDescent="0.2">
      <c r="A747" s="131" t="str">
        <f>+IF(I747&lt;='Ecarts de marge'!$G$1,"X","")</f>
        <v>X</v>
      </c>
      <c r="B747" s="122" t="str">
        <f t="shared" si="17"/>
        <v>A</v>
      </c>
      <c r="C747" s="142" t="s">
        <v>741</v>
      </c>
      <c r="D747" s="142">
        <v>201601203</v>
      </c>
      <c r="E747" s="142" t="s">
        <v>731</v>
      </c>
      <c r="F747" s="142" t="s">
        <v>731</v>
      </c>
      <c r="G747" s="142" t="s">
        <v>731</v>
      </c>
      <c r="H747" s="142" t="s">
        <v>751</v>
      </c>
      <c r="I747" s="143">
        <v>43153</v>
      </c>
      <c r="J747" s="142" t="s">
        <v>733</v>
      </c>
      <c r="K747" s="142" t="s">
        <v>10</v>
      </c>
      <c r="L747" s="142" t="s">
        <v>984</v>
      </c>
      <c r="M747" s="142">
        <v>8</v>
      </c>
      <c r="N747" s="142">
        <v>489</v>
      </c>
      <c r="O747" s="142">
        <v>3912</v>
      </c>
      <c r="P747" s="142">
        <v>3912</v>
      </c>
      <c r="Q747" s="122" t="e">
        <f>+VLOOKUP(CONCATENATE(B747,"00"),#REF!,3,FALSE)</f>
        <v>#REF!</v>
      </c>
      <c r="R747" s="122" t="str">
        <f>+IF(ISERROR(VLOOKUP(K747,'Ecarts de marge'!D:D,1,FALSE)),"PB CODE ARTICLE","")</f>
        <v/>
      </c>
    </row>
    <row r="748" spans="1:18" x14ac:dyDescent="0.2">
      <c r="A748" s="131" t="str">
        <f>+IF(I748&lt;='Ecarts de marge'!$G$1,"X","")</f>
        <v>X</v>
      </c>
      <c r="B748" s="122" t="str">
        <f t="shared" si="17"/>
        <v>A20082000239000</v>
      </c>
      <c r="C748" s="142" t="s">
        <v>741</v>
      </c>
      <c r="D748" s="142">
        <v>201601204</v>
      </c>
      <c r="E748" s="142" t="s">
        <v>749</v>
      </c>
      <c r="F748" s="142" t="s">
        <v>750</v>
      </c>
      <c r="G748" s="142" t="s">
        <v>723</v>
      </c>
      <c r="H748" s="142" t="s">
        <v>751</v>
      </c>
      <c r="I748" s="143">
        <v>43153</v>
      </c>
      <c r="J748" s="142" t="s">
        <v>733</v>
      </c>
      <c r="K748" s="142" t="s">
        <v>10</v>
      </c>
      <c r="L748" s="142" t="s">
        <v>1031</v>
      </c>
      <c r="M748" s="142">
        <v>1</v>
      </c>
      <c r="N748" s="142">
        <v>519</v>
      </c>
      <c r="O748" s="142">
        <v>519</v>
      </c>
      <c r="P748" s="142">
        <v>519</v>
      </c>
      <c r="Q748" s="122" t="e">
        <f>+VLOOKUP(CONCATENATE(B748,"00"),#REF!,3,FALSE)</f>
        <v>#REF!</v>
      </c>
      <c r="R748" s="122" t="str">
        <f>+IF(ISERROR(VLOOKUP(K748,'Ecarts de marge'!D:D,1,FALSE)),"PB CODE ARTICLE","")</f>
        <v/>
      </c>
    </row>
    <row r="749" spans="1:18" x14ac:dyDescent="0.2">
      <c r="A749" s="131" t="str">
        <f>+IF(I749&lt;='Ecarts de marge'!$G$1,"X","")</f>
        <v>X</v>
      </c>
      <c r="B749" s="122" t="str">
        <f t="shared" si="17"/>
        <v>A20082000042000</v>
      </c>
      <c r="C749" s="142" t="s">
        <v>741</v>
      </c>
      <c r="D749" s="142">
        <v>201601205</v>
      </c>
      <c r="E749" s="142" t="s">
        <v>749</v>
      </c>
      <c r="F749" s="142" t="s">
        <v>1061</v>
      </c>
      <c r="G749" s="142" t="s">
        <v>723</v>
      </c>
      <c r="H749" s="142" t="s">
        <v>745</v>
      </c>
      <c r="I749" s="143">
        <v>43153</v>
      </c>
      <c r="J749" s="142" t="s">
        <v>1062</v>
      </c>
      <c r="K749" s="142" t="s">
        <v>57</v>
      </c>
      <c r="L749" s="142" t="s">
        <v>58</v>
      </c>
      <c r="M749" s="142">
        <v>1</v>
      </c>
      <c r="N749" s="142">
        <v>1931.42</v>
      </c>
      <c r="O749" s="142">
        <v>1931.42</v>
      </c>
      <c r="P749" s="142">
        <v>1931.42</v>
      </c>
      <c r="Q749" s="122" t="e">
        <f>+VLOOKUP(CONCATENATE(B749,"00"),#REF!,3,FALSE)</f>
        <v>#REF!</v>
      </c>
      <c r="R749" s="122" t="str">
        <f>+IF(ISERROR(VLOOKUP(K749,'Ecarts de marge'!D:D,1,FALSE)),"PB CODE ARTICLE","")</f>
        <v>PB CODE ARTICLE</v>
      </c>
    </row>
    <row r="750" spans="1:18" x14ac:dyDescent="0.2">
      <c r="A750" s="131" t="str">
        <f>+IF(I750&lt;='Ecarts de marge'!$G$1,"X","")</f>
        <v>X</v>
      </c>
      <c r="B750" s="122" t="str">
        <f t="shared" si="17"/>
        <v>A</v>
      </c>
      <c r="C750" s="142" t="s">
        <v>741</v>
      </c>
      <c r="D750" s="142">
        <v>201601206</v>
      </c>
      <c r="E750" s="142" t="s">
        <v>731</v>
      </c>
      <c r="F750" s="142" t="s">
        <v>731</v>
      </c>
      <c r="G750" s="142" t="s">
        <v>731</v>
      </c>
      <c r="H750" s="142" t="s">
        <v>745</v>
      </c>
      <c r="I750" s="143">
        <v>43153</v>
      </c>
      <c r="J750" s="142" t="s">
        <v>1036</v>
      </c>
      <c r="K750" s="142" t="s">
        <v>148</v>
      </c>
      <c r="L750" s="142" t="s">
        <v>1037</v>
      </c>
      <c r="M750" s="142">
        <v>5</v>
      </c>
      <c r="N750" s="142">
        <v>27.08</v>
      </c>
      <c r="O750" s="142">
        <v>135.4</v>
      </c>
      <c r="P750" s="142">
        <v>135.4</v>
      </c>
      <c r="Q750" s="122" t="e">
        <f>+VLOOKUP(CONCATENATE(B750,"00"),#REF!,3,FALSE)</f>
        <v>#REF!</v>
      </c>
      <c r="R750" s="122" t="str">
        <f>+IF(ISERROR(VLOOKUP(K750,'Ecarts de marge'!D:D,1,FALSE)),"PB CODE ARTICLE","")</f>
        <v/>
      </c>
    </row>
    <row r="751" spans="1:18" x14ac:dyDescent="0.2">
      <c r="A751" s="131" t="str">
        <f>+IF(I751&lt;='Ecarts de marge'!$G$1,"X","")</f>
        <v>X</v>
      </c>
      <c r="B751" s="122" t="str">
        <f t="shared" si="17"/>
        <v>A</v>
      </c>
      <c r="C751" s="142" t="s">
        <v>741</v>
      </c>
      <c r="D751" s="142">
        <v>201601206</v>
      </c>
      <c r="E751" s="142" t="s">
        <v>731</v>
      </c>
      <c r="F751" s="142" t="s">
        <v>731</v>
      </c>
      <c r="G751" s="142" t="s">
        <v>731</v>
      </c>
      <c r="H751" s="142" t="s">
        <v>745</v>
      </c>
      <c r="I751" s="143">
        <v>43153</v>
      </c>
      <c r="J751" s="142" t="s">
        <v>1036</v>
      </c>
      <c r="K751" s="142" t="s">
        <v>148</v>
      </c>
      <c r="L751" s="142" t="s">
        <v>1038</v>
      </c>
      <c r="M751" s="142">
        <v>1</v>
      </c>
      <c r="N751" s="142">
        <v>21</v>
      </c>
      <c r="O751" s="142">
        <v>21</v>
      </c>
      <c r="P751" s="142">
        <v>21</v>
      </c>
      <c r="Q751" s="122" t="e">
        <f>+VLOOKUP(CONCATENATE(B751,"00"),#REF!,3,FALSE)</f>
        <v>#REF!</v>
      </c>
      <c r="R751" s="122" t="str">
        <f>+IF(ISERROR(VLOOKUP(K751,'Ecarts de marge'!D:D,1,FALSE)),"PB CODE ARTICLE","")</f>
        <v/>
      </c>
    </row>
    <row r="752" spans="1:18" x14ac:dyDescent="0.2">
      <c r="A752" s="131" t="str">
        <f>+IF(I752&lt;='Ecarts de marge'!$G$1,"X","")</f>
        <v>X</v>
      </c>
      <c r="B752" s="122" t="str">
        <f t="shared" si="17"/>
        <v>A20082000239000</v>
      </c>
      <c r="C752" s="142" t="s">
        <v>741</v>
      </c>
      <c r="D752" s="142">
        <v>201601207</v>
      </c>
      <c r="E752" s="142" t="s">
        <v>749</v>
      </c>
      <c r="F752" s="142" t="s">
        <v>750</v>
      </c>
      <c r="G752" s="142" t="s">
        <v>723</v>
      </c>
      <c r="H752" s="142" t="s">
        <v>751</v>
      </c>
      <c r="I752" s="143">
        <v>43161</v>
      </c>
      <c r="J752" s="142" t="s">
        <v>752</v>
      </c>
      <c r="K752" s="142" t="s">
        <v>95</v>
      </c>
      <c r="L752" s="142" t="s">
        <v>1052</v>
      </c>
      <c r="M752" s="142">
        <v>3</v>
      </c>
      <c r="N752" s="142">
        <v>7.59</v>
      </c>
      <c r="O752" s="142">
        <v>22.77</v>
      </c>
      <c r="P752" s="142">
        <v>22.77</v>
      </c>
      <c r="Q752" s="122" t="e">
        <f>+VLOOKUP(CONCATENATE(B752,"00"),#REF!,3,FALSE)</f>
        <v>#REF!</v>
      </c>
      <c r="R752" s="122" t="str">
        <f>+IF(ISERROR(VLOOKUP(K752,'Ecarts de marge'!D:D,1,FALSE)),"PB CODE ARTICLE","")</f>
        <v/>
      </c>
    </row>
    <row r="753" spans="1:18" x14ac:dyDescent="0.2">
      <c r="A753" s="131" t="str">
        <f>+IF(I753&lt;='Ecarts de marge'!$G$1,"X","")</f>
        <v>X</v>
      </c>
      <c r="B753" s="122" t="str">
        <f t="shared" si="17"/>
        <v>A20082000239000</v>
      </c>
      <c r="C753" s="142" t="s">
        <v>741</v>
      </c>
      <c r="D753" s="142">
        <v>201601207</v>
      </c>
      <c r="E753" s="142" t="s">
        <v>749</v>
      </c>
      <c r="F753" s="142" t="s">
        <v>750</v>
      </c>
      <c r="G753" s="142" t="s">
        <v>723</v>
      </c>
      <c r="H753" s="142" t="s">
        <v>751</v>
      </c>
      <c r="I753" s="143">
        <v>43161</v>
      </c>
      <c r="J753" s="142" t="s">
        <v>752</v>
      </c>
      <c r="K753" s="142" t="s">
        <v>95</v>
      </c>
      <c r="L753" s="142" t="s">
        <v>1053</v>
      </c>
      <c r="M753" s="142">
        <v>1</v>
      </c>
      <c r="N753" s="142">
        <v>18.02</v>
      </c>
      <c r="O753" s="142">
        <v>18.02</v>
      </c>
      <c r="P753" s="142">
        <v>18.02</v>
      </c>
      <c r="Q753" s="122" t="e">
        <f>+VLOOKUP(CONCATENATE(B753,"00"),#REF!,3,FALSE)</f>
        <v>#REF!</v>
      </c>
      <c r="R753" s="122" t="str">
        <f>+IF(ISERROR(VLOOKUP(K753,'Ecarts de marge'!D:D,1,FALSE)),"PB CODE ARTICLE","")</f>
        <v/>
      </c>
    </row>
    <row r="754" spans="1:18" x14ac:dyDescent="0.2">
      <c r="A754" s="131" t="str">
        <f>+IF(I754&lt;='Ecarts de marge'!$G$1,"X","")</f>
        <v>X</v>
      </c>
      <c r="B754" s="122" t="str">
        <f t="shared" si="17"/>
        <v>A20082000239000</v>
      </c>
      <c r="C754" s="142" t="s">
        <v>741</v>
      </c>
      <c r="D754" s="142">
        <v>201601207</v>
      </c>
      <c r="E754" s="142" t="s">
        <v>749</v>
      </c>
      <c r="F754" s="142" t="s">
        <v>750</v>
      </c>
      <c r="G754" s="142" t="s">
        <v>723</v>
      </c>
      <c r="H754" s="142" t="s">
        <v>751</v>
      </c>
      <c r="I754" s="143">
        <v>43161</v>
      </c>
      <c r="J754" s="142" t="s">
        <v>752</v>
      </c>
      <c r="K754" s="142" t="s">
        <v>95</v>
      </c>
      <c r="L754" s="142" t="s">
        <v>1054</v>
      </c>
      <c r="M754" s="142">
        <v>1</v>
      </c>
      <c r="N754" s="142">
        <v>80.95</v>
      </c>
      <c r="O754" s="142">
        <v>80.95</v>
      </c>
      <c r="P754" s="142">
        <v>80.95</v>
      </c>
      <c r="Q754" s="122" t="e">
        <f>+VLOOKUP(CONCATENATE(B754,"00"),#REF!,3,FALSE)</f>
        <v>#REF!</v>
      </c>
      <c r="R754" s="122" t="str">
        <f>+IF(ISERROR(VLOOKUP(K754,'Ecarts de marge'!D:D,1,FALSE)),"PB CODE ARTICLE","")</f>
        <v/>
      </c>
    </row>
    <row r="755" spans="1:18" x14ac:dyDescent="0.2">
      <c r="A755" s="131" t="str">
        <f>+IF(I755&lt;='Ecarts de marge'!$G$1,"X","")</f>
        <v>X</v>
      </c>
      <c r="B755" s="122" t="str">
        <f t="shared" si="17"/>
        <v>A20082000239000</v>
      </c>
      <c r="C755" s="142" t="s">
        <v>741</v>
      </c>
      <c r="D755" s="142">
        <v>201601207</v>
      </c>
      <c r="E755" s="142" t="s">
        <v>749</v>
      </c>
      <c r="F755" s="142" t="s">
        <v>750</v>
      </c>
      <c r="G755" s="142" t="s">
        <v>723</v>
      </c>
      <c r="H755" s="142" t="s">
        <v>751</v>
      </c>
      <c r="I755" s="143">
        <v>43161</v>
      </c>
      <c r="J755" s="142" t="s">
        <v>752</v>
      </c>
      <c r="K755" s="142" t="s">
        <v>95</v>
      </c>
      <c r="L755" s="142" t="s">
        <v>1055</v>
      </c>
      <c r="M755" s="142">
        <v>5</v>
      </c>
      <c r="N755" s="142">
        <v>12.41</v>
      </c>
      <c r="O755" s="142">
        <v>62.05</v>
      </c>
      <c r="P755" s="142">
        <v>62.05</v>
      </c>
      <c r="Q755" s="122" t="e">
        <f>+VLOOKUP(CONCATENATE(B755,"00"),#REF!,3,FALSE)</f>
        <v>#REF!</v>
      </c>
      <c r="R755" s="122" t="str">
        <f>+IF(ISERROR(VLOOKUP(K755,'Ecarts de marge'!D:D,1,FALSE)),"PB CODE ARTICLE","")</f>
        <v/>
      </c>
    </row>
    <row r="756" spans="1:18" x14ac:dyDescent="0.2">
      <c r="A756" s="131" t="str">
        <f>+IF(I756&lt;='Ecarts de marge'!$G$1,"X","")</f>
        <v>X</v>
      </c>
      <c r="B756" s="122" t="str">
        <f t="shared" si="17"/>
        <v>A20082000239000</v>
      </c>
      <c r="C756" s="142" t="s">
        <v>741</v>
      </c>
      <c r="D756" s="142">
        <v>201601207</v>
      </c>
      <c r="E756" s="142" t="s">
        <v>749</v>
      </c>
      <c r="F756" s="142" t="s">
        <v>750</v>
      </c>
      <c r="G756" s="142" t="s">
        <v>723</v>
      </c>
      <c r="H756" s="142" t="s">
        <v>751</v>
      </c>
      <c r="I756" s="143">
        <v>43161</v>
      </c>
      <c r="J756" s="142" t="s">
        <v>752</v>
      </c>
      <c r="K756" s="142" t="s">
        <v>95</v>
      </c>
      <c r="L756" s="142" t="s">
        <v>1056</v>
      </c>
      <c r="M756" s="142">
        <v>10</v>
      </c>
      <c r="N756" s="142">
        <v>0.87</v>
      </c>
      <c r="O756" s="142">
        <v>8.6999999999999993</v>
      </c>
      <c r="P756" s="142">
        <v>8.6999999999999993</v>
      </c>
      <c r="Q756" s="122" t="e">
        <f>+VLOOKUP(CONCATENATE(B756,"00"),#REF!,3,FALSE)</f>
        <v>#REF!</v>
      </c>
      <c r="R756" s="122" t="str">
        <f>+IF(ISERROR(VLOOKUP(K756,'Ecarts de marge'!D:D,1,FALSE)),"PB CODE ARTICLE","")</f>
        <v/>
      </c>
    </row>
    <row r="757" spans="1:18" x14ac:dyDescent="0.2">
      <c r="A757" s="131" t="str">
        <f>+IF(I757&lt;='Ecarts de marge'!$G$1,"X","")</f>
        <v>X</v>
      </c>
      <c r="B757" s="122" t="str">
        <f t="shared" si="17"/>
        <v>A20082000128000</v>
      </c>
      <c r="C757" s="142" t="s">
        <v>741</v>
      </c>
      <c r="D757" s="142">
        <v>201601208</v>
      </c>
      <c r="E757" s="142" t="s">
        <v>749</v>
      </c>
      <c r="F757" s="142" t="s">
        <v>825</v>
      </c>
      <c r="G757" s="142" t="s">
        <v>723</v>
      </c>
      <c r="H757" s="142" t="s">
        <v>745</v>
      </c>
      <c r="I757" s="143">
        <v>43161</v>
      </c>
      <c r="J757" s="142" t="s">
        <v>1082</v>
      </c>
      <c r="K757" s="142" t="s">
        <v>57</v>
      </c>
      <c r="L757" s="142" t="s">
        <v>58</v>
      </c>
      <c r="M757" s="142">
        <v>1</v>
      </c>
      <c r="N757" s="142">
        <v>11864.53</v>
      </c>
      <c r="O757" s="142">
        <v>11864.53</v>
      </c>
      <c r="P757" s="142">
        <v>11864.53</v>
      </c>
      <c r="Q757" s="122" t="e">
        <f>+VLOOKUP(CONCATENATE(B757,"00"),#REF!,3,FALSE)</f>
        <v>#REF!</v>
      </c>
      <c r="R757" s="122" t="str">
        <f>+IF(ISERROR(VLOOKUP(K757,'Ecarts de marge'!D:D,1,FALSE)),"PB CODE ARTICLE","")</f>
        <v>PB CODE ARTICLE</v>
      </c>
    </row>
    <row r="758" spans="1:18" x14ac:dyDescent="0.2">
      <c r="A758" s="131" t="str">
        <f>+IF(I758&lt;='Ecarts de marge'!$G$1,"X","")</f>
        <v>X</v>
      </c>
      <c r="B758" s="122" t="str">
        <f t="shared" si="17"/>
        <v>A20092000182000</v>
      </c>
      <c r="C758" s="142" t="s">
        <v>741</v>
      </c>
      <c r="D758" s="142">
        <v>201601209</v>
      </c>
      <c r="E758" s="142" t="s">
        <v>724</v>
      </c>
      <c r="F758" s="142" t="s">
        <v>781</v>
      </c>
      <c r="G758" s="142" t="s">
        <v>723</v>
      </c>
      <c r="H758" s="142" t="s">
        <v>745</v>
      </c>
      <c r="I758" s="143">
        <v>43161</v>
      </c>
      <c r="J758" s="142" t="s">
        <v>1014</v>
      </c>
      <c r="K758" s="142" t="s">
        <v>57</v>
      </c>
      <c r="L758" s="142" t="s">
        <v>58</v>
      </c>
      <c r="M758" s="142">
        <v>1</v>
      </c>
      <c r="N758" s="142">
        <v>9609.43</v>
      </c>
      <c r="O758" s="142">
        <v>9609.43</v>
      </c>
      <c r="P758" s="142">
        <v>9609.43</v>
      </c>
      <c r="Q758" s="122" t="e">
        <f>+VLOOKUP(CONCATENATE(B758,"00"),#REF!,3,FALSE)</f>
        <v>#REF!</v>
      </c>
      <c r="R758" s="122" t="str">
        <f>+IF(ISERROR(VLOOKUP(K758,'Ecarts de marge'!D:D,1,FALSE)),"PB CODE ARTICLE","")</f>
        <v>PB CODE ARTICLE</v>
      </c>
    </row>
    <row r="759" spans="1:18" x14ac:dyDescent="0.2">
      <c r="A759" s="131" t="str">
        <f>+IF(I759&lt;='Ecarts de marge'!$G$1,"X","")</f>
        <v>X</v>
      </c>
      <c r="B759" s="122" t="str">
        <f t="shared" si="17"/>
        <v>A20092000182000</v>
      </c>
      <c r="C759" s="142" t="s">
        <v>741</v>
      </c>
      <c r="D759" s="142">
        <v>201601209</v>
      </c>
      <c r="E759" s="142" t="s">
        <v>724</v>
      </c>
      <c r="F759" s="142" t="s">
        <v>781</v>
      </c>
      <c r="G759" s="142" t="s">
        <v>723</v>
      </c>
      <c r="H759" s="142" t="s">
        <v>745</v>
      </c>
      <c r="I759" s="143">
        <v>43161</v>
      </c>
      <c r="J759" s="142" t="s">
        <v>1014</v>
      </c>
      <c r="K759" s="142" t="s">
        <v>60</v>
      </c>
      <c r="L759" s="142" t="s">
        <v>61</v>
      </c>
      <c r="M759" s="142">
        <v>1</v>
      </c>
      <c r="N759" s="142">
        <v>3749.32</v>
      </c>
      <c r="O759" s="142">
        <v>3749.32</v>
      </c>
      <c r="P759" s="142">
        <v>3749.32</v>
      </c>
      <c r="Q759" s="122" t="e">
        <f>+VLOOKUP(CONCATENATE(B759,"00"),#REF!,3,FALSE)</f>
        <v>#REF!</v>
      </c>
      <c r="R759" s="122" t="str">
        <f>+IF(ISERROR(VLOOKUP(K759,'Ecarts de marge'!D:D,1,FALSE)),"PB CODE ARTICLE","")</f>
        <v>PB CODE ARTICLE</v>
      </c>
    </row>
    <row r="760" spans="1:18" x14ac:dyDescent="0.2">
      <c r="A760" s="131" t="str">
        <f>+IF(I760&lt;='Ecarts de marge'!$G$1,"X","")</f>
        <v>X</v>
      </c>
      <c r="B760" s="122" t="str">
        <f t="shared" si="17"/>
        <v>A20082000239000</v>
      </c>
      <c r="C760" s="142" t="s">
        <v>741</v>
      </c>
      <c r="D760" s="142">
        <v>201601210</v>
      </c>
      <c r="E760" s="142" t="s">
        <v>749</v>
      </c>
      <c r="F760" s="142" t="s">
        <v>750</v>
      </c>
      <c r="G760" s="142" t="s">
        <v>723</v>
      </c>
      <c r="H760" s="142" t="s">
        <v>751</v>
      </c>
      <c r="I760" s="143">
        <v>43161</v>
      </c>
      <c r="J760" s="142" t="s">
        <v>822</v>
      </c>
      <c r="K760" s="142" t="s">
        <v>148</v>
      </c>
      <c r="L760" s="142" t="s">
        <v>149</v>
      </c>
      <c r="M760" s="142">
        <v>1</v>
      </c>
      <c r="N760" s="142">
        <v>122.5</v>
      </c>
      <c r="O760" s="142">
        <v>122.5</v>
      </c>
      <c r="P760" s="142">
        <v>122.5</v>
      </c>
      <c r="Q760" s="122" t="e">
        <f>+VLOOKUP(CONCATENATE(B760,"00"),#REF!,3,FALSE)</f>
        <v>#REF!</v>
      </c>
      <c r="R760" s="122" t="str">
        <f>+IF(ISERROR(VLOOKUP(K760,'Ecarts de marge'!D:D,1,FALSE)),"PB CODE ARTICLE","")</f>
        <v/>
      </c>
    </row>
    <row r="761" spans="1:18" x14ac:dyDescent="0.2">
      <c r="A761" s="131" t="str">
        <f>+IF(I761&lt;='Ecarts de marge'!$G$1,"X","")</f>
        <v>X</v>
      </c>
      <c r="B761" s="122" t="str">
        <f t="shared" si="17"/>
        <v>A20062000005000</v>
      </c>
      <c r="C761" s="142" t="s">
        <v>741</v>
      </c>
      <c r="D761" s="142">
        <v>201601211</v>
      </c>
      <c r="E761" s="142" t="s">
        <v>797</v>
      </c>
      <c r="F761" s="142" t="s">
        <v>1076</v>
      </c>
      <c r="G761" s="142" t="s">
        <v>723</v>
      </c>
      <c r="H761" s="142" t="s">
        <v>745</v>
      </c>
      <c r="I761" s="143">
        <v>43161</v>
      </c>
      <c r="J761" s="142" t="s">
        <v>1077</v>
      </c>
      <c r="K761" s="142" t="s">
        <v>57</v>
      </c>
      <c r="L761" s="142" t="s">
        <v>58</v>
      </c>
      <c r="M761" s="142">
        <v>1</v>
      </c>
      <c r="N761" s="142">
        <v>4000</v>
      </c>
      <c r="O761" s="142">
        <v>4000</v>
      </c>
      <c r="P761" s="142">
        <v>4000</v>
      </c>
      <c r="Q761" s="122" t="e">
        <f>+VLOOKUP(CONCATENATE(B761,"00"),#REF!,3,FALSE)</f>
        <v>#REF!</v>
      </c>
      <c r="R761" s="122" t="str">
        <f>+IF(ISERROR(VLOOKUP(K761,'Ecarts de marge'!D:D,1,FALSE)),"PB CODE ARTICLE","")</f>
        <v>PB CODE ARTICLE</v>
      </c>
    </row>
    <row r="762" spans="1:18" x14ac:dyDescent="0.2">
      <c r="A762" s="131" t="str">
        <f>+IF(I762&lt;='Ecarts de marge'!$G$1,"X","")</f>
        <v>X</v>
      </c>
      <c r="B762" s="122" t="str">
        <f t="shared" si="17"/>
        <v>A20112000279000</v>
      </c>
      <c r="C762" s="142" t="s">
        <v>741</v>
      </c>
      <c r="D762" s="142">
        <v>201601212</v>
      </c>
      <c r="E762" s="142" t="s">
        <v>726</v>
      </c>
      <c r="F762" s="142" t="s">
        <v>760</v>
      </c>
      <c r="G762" s="142" t="s">
        <v>723</v>
      </c>
      <c r="H762" s="142" t="s">
        <v>745</v>
      </c>
      <c r="I762" s="143">
        <v>43161</v>
      </c>
      <c r="J762" s="142" t="s">
        <v>1075</v>
      </c>
      <c r="K762" s="142" t="s">
        <v>57</v>
      </c>
      <c r="L762" s="142" t="s">
        <v>58</v>
      </c>
      <c r="M762" s="142">
        <v>1</v>
      </c>
      <c r="N762" s="142">
        <v>3983.18</v>
      </c>
      <c r="O762" s="142">
        <v>3983.18</v>
      </c>
      <c r="P762" s="142">
        <v>3983.18</v>
      </c>
      <c r="Q762" s="122" t="e">
        <f>+VLOOKUP(CONCATENATE(B762,"00"),#REF!,3,FALSE)</f>
        <v>#REF!</v>
      </c>
      <c r="R762" s="122" t="str">
        <f>+IF(ISERROR(VLOOKUP(K762,'Ecarts de marge'!D:D,1,FALSE)),"PB CODE ARTICLE","")</f>
        <v>PB CODE ARTICLE</v>
      </c>
    </row>
    <row r="763" spans="1:18" x14ac:dyDescent="0.2">
      <c r="A763" s="131" t="str">
        <f>+IF(I763&lt;='Ecarts de marge'!$G$1,"X","")</f>
        <v>X</v>
      </c>
      <c r="B763" s="122" t="str">
        <f t="shared" si="17"/>
        <v>A20092000303000</v>
      </c>
      <c r="C763" s="142" t="s">
        <v>741</v>
      </c>
      <c r="D763" s="142">
        <v>201601213</v>
      </c>
      <c r="E763" s="142" t="s">
        <v>724</v>
      </c>
      <c r="F763" s="142" t="s">
        <v>1073</v>
      </c>
      <c r="G763" s="142" t="s">
        <v>723</v>
      </c>
      <c r="H763" s="142" t="s">
        <v>745</v>
      </c>
      <c r="I763" s="143">
        <v>43161</v>
      </c>
      <c r="J763" s="142" t="s">
        <v>1074</v>
      </c>
      <c r="K763" s="142" t="s">
        <v>57</v>
      </c>
      <c r="L763" s="142" t="s">
        <v>58</v>
      </c>
      <c r="M763" s="142">
        <v>1</v>
      </c>
      <c r="N763" s="142">
        <v>4104.79</v>
      </c>
      <c r="O763" s="142">
        <v>4104.79</v>
      </c>
      <c r="P763" s="142">
        <v>4104.79</v>
      </c>
      <c r="Q763" s="122" t="e">
        <f>+VLOOKUP(CONCATENATE(B763,"00"),#REF!,3,FALSE)</f>
        <v>#REF!</v>
      </c>
      <c r="R763" s="122" t="str">
        <f>+IF(ISERROR(VLOOKUP(K763,'Ecarts de marge'!D:D,1,FALSE)),"PB CODE ARTICLE","")</f>
        <v>PB CODE ARTICLE</v>
      </c>
    </row>
    <row r="764" spans="1:18" x14ac:dyDescent="0.2">
      <c r="A764" s="131" t="str">
        <f>+IF(I764&lt;='Ecarts de marge'!$G$1,"X","")</f>
        <v>X</v>
      </c>
      <c r="B764" s="122" t="str">
        <f t="shared" si="17"/>
        <v>A20092000303000</v>
      </c>
      <c r="C764" s="142" t="s">
        <v>741</v>
      </c>
      <c r="D764" s="142">
        <v>201601214</v>
      </c>
      <c r="E764" s="142" t="s">
        <v>724</v>
      </c>
      <c r="F764" s="142" t="s">
        <v>1073</v>
      </c>
      <c r="G764" s="142" t="s">
        <v>723</v>
      </c>
      <c r="H764" s="142" t="s">
        <v>745</v>
      </c>
      <c r="I764" s="143">
        <v>43161</v>
      </c>
      <c r="J764" s="142" t="s">
        <v>1074</v>
      </c>
      <c r="K764" s="142" t="s">
        <v>57</v>
      </c>
      <c r="L764" s="142" t="s">
        <v>58</v>
      </c>
      <c r="M764" s="142">
        <v>1</v>
      </c>
      <c r="N764" s="142">
        <v>4114.7</v>
      </c>
      <c r="O764" s="142">
        <v>4114.7</v>
      </c>
      <c r="P764" s="142">
        <v>4114.7</v>
      </c>
      <c r="Q764" s="122" t="e">
        <f>+VLOOKUP(CONCATENATE(B764,"00"),#REF!,3,FALSE)</f>
        <v>#REF!</v>
      </c>
      <c r="R764" s="122" t="str">
        <f>+IF(ISERROR(VLOOKUP(K764,'Ecarts de marge'!D:D,1,FALSE)),"PB CODE ARTICLE","")</f>
        <v>PB CODE ARTICLE</v>
      </c>
    </row>
    <row r="765" spans="1:18" x14ac:dyDescent="0.2">
      <c r="A765" s="131" t="str">
        <f>+IF(I765&lt;='Ecarts de marge'!$G$1,"X","")</f>
        <v>X</v>
      </c>
      <c r="B765" s="122" t="str">
        <f t="shared" si="17"/>
        <v>A20092000303000</v>
      </c>
      <c r="C765" s="142" t="s">
        <v>741</v>
      </c>
      <c r="D765" s="142">
        <v>201601215</v>
      </c>
      <c r="E765" s="142" t="s">
        <v>724</v>
      </c>
      <c r="F765" s="142" t="s">
        <v>1073</v>
      </c>
      <c r="G765" s="142" t="s">
        <v>723</v>
      </c>
      <c r="H765" s="142" t="s">
        <v>745</v>
      </c>
      <c r="I765" s="143">
        <v>43161</v>
      </c>
      <c r="J765" s="142" t="s">
        <v>1074</v>
      </c>
      <c r="K765" s="142" t="s">
        <v>57</v>
      </c>
      <c r="L765" s="142" t="s">
        <v>58</v>
      </c>
      <c r="M765" s="142">
        <v>1</v>
      </c>
      <c r="N765" s="142">
        <v>4112.6099999999997</v>
      </c>
      <c r="O765" s="142">
        <v>4112.6099999999997</v>
      </c>
      <c r="P765" s="142">
        <v>4112.6099999999997</v>
      </c>
      <c r="Q765" s="122" t="e">
        <f>+VLOOKUP(CONCATENATE(B765,"00"),#REF!,3,FALSE)</f>
        <v>#REF!</v>
      </c>
      <c r="R765" s="122" t="str">
        <f>+IF(ISERROR(VLOOKUP(K765,'Ecarts de marge'!D:D,1,FALSE)),"PB CODE ARTICLE","")</f>
        <v>PB CODE ARTICLE</v>
      </c>
    </row>
    <row r="766" spans="1:18" x14ac:dyDescent="0.2">
      <c r="A766" s="131" t="str">
        <f>+IF(I766&lt;='Ecarts de marge'!$G$1,"X","")</f>
        <v>X</v>
      </c>
      <c r="B766" s="122" t="str">
        <f t="shared" si="17"/>
        <v>A20092000303000</v>
      </c>
      <c r="C766" s="142" t="s">
        <v>741</v>
      </c>
      <c r="D766" s="142">
        <v>201601216</v>
      </c>
      <c r="E766" s="142" t="s">
        <v>724</v>
      </c>
      <c r="F766" s="142" t="s">
        <v>1073</v>
      </c>
      <c r="G766" s="142" t="s">
        <v>723</v>
      </c>
      <c r="H766" s="142" t="s">
        <v>745</v>
      </c>
      <c r="I766" s="143">
        <v>43161</v>
      </c>
      <c r="J766" s="142" t="s">
        <v>1074</v>
      </c>
      <c r="K766" s="142" t="s">
        <v>57</v>
      </c>
      <c r="L766" s="142" t="s">
        <v>58</v>
      </c>
      <c r="M766" s="142">
        <v>1</v>
      </c>
      <c r="N766" s="142">
        <v>4095</v>
      </c>
      <c r="O766" s="142">
        <v>4095</v>
      </c>
      <c r="P766" s="142">
        <v>4095</v>
      </c>
      <c r="Q766" s="122" t="e">
        <f>+VLOOKUP(CONCATENATE(B766,"00"),#REF!,3,FALSE)</f>
        <v>#REF!</v>
      </c>
      <c r="R766" s="122" t="str">
        <f>+IF(ISERROR(VLOOKUP(K766,'Ecarts de marge'!D:D,1,FALSE)),"PB CODE ARTICLE","")</f>
        <v>PB CODE ARTICLE</v>
      </c>
    </row>
    <row r="767" spans="1:18" x14ac:dyDescent="0.2">
      <c r="A767" s="131" t="str">
        <f>+IF(I767&lt;='Ecarts de marge'!$G$1,"X","")</f>
        <v>X</v>
      </c>
      <c r="B767" s="122" t="str">
        <f t="shared" si="17"/>
        <v>A20082000239000</v>
      </c>
      <c r="C767" s="142" t="s">
        <v>741</v>
      </c>
      <c r="D767" s="142">
        <v>201601217</v>
      </c>
      <c r="E767" s="142" t="s">
        <v>749</v>
      </c>
      <c r="F767" s="142" t="s">
        <v>750</v>
      </c>
      <c r="G767" s="142" t="s">
        <v>723</v>
      </c>
      <c r="H767" s="142" t="s">
        <v>751</v>
      </c>
      <c r="I767" s="143">
        <v>43161</v>
      </c>
      <c r="J767" s="142" t="s">
        <v>813</v>
      </c>
      <c r="K767" s="142" t="s">
        <v>74</v>
      </c>
      <c r="L767" s="142" t="s">
        <v>75</v>
      </c>
      <c r="M767" s="142">
        <v>1</v>
      </c>
      <c r="N767" s="142">
        <v>183.34</v>
      </c>
      <c r="O767" s="142">
        <v>183.34</v>
      </c>
      <c r="P767" s="142">
        <v>183.34</v>
      </c>
      <c r="Q767" s="122" t="e">
        <f>+VLOOKUP(CONCATENATE(B767,"00"),#REF!,3,FALSE)</f>
        <v>#REF!</v>
      </c>
      <c r="R767" s="122" t="str">
        <f>+IF(ISERROR(VLOOKUP(K767,'Ecarts de marge'!D:D,1,FALSE)),"PB CODE ARTICLE","")</f>
        <v/>
      </c>
    </row>
    <row r="768" spans="1:18" x14ac:dyDescent="0.2">
      <c r="A768" s="131" t="str">
        <f>+IF(I768&lt;='Ecarts de marge'!$G$1,"X","")</f>
        <v>X</v>
      </c>
      <c r="B768" s="122" t="str">
        <f t="shared" si="17"/>
        <v>A20082000239000</v>
      </c>
      <c r="C768" s="142" t="s">
        <v>741</v>
      </c>
      <c r="D768" s="142">
        <v>201601217</v>
      </c>
      <c r="E768" s="142" t="s">
        <v>749</v>
      </c>
      <c r="F768" s="142" t="s">
        <v>750</v>
      </c>
      <c r="G768" s="142" t="s">
        <v>723</v>
      </c>
      <c r="H768" s="142" t="s">
        <v>751</v>
      </c>
      <c r="I768" s="143">
        <v>43161</v>
      </c>
      <c r="J768" s="142" t="s">
        <v>813</v>
      </c>
      <c r="K768" s="142" t="s">
        <v>74</v>
      </c>
      <c r="L768" s="142" t="s">
        <v>75</v>
      </c>
      <c r="M768" s="142">
        <v>1</v>
      </c>
      <c r="N768" s="142">
        <v>183.34</v>
      </c>
      <c r="O768" s="142">
        <v>183.34</v>
      </c>
      <c r="P768" s="142">
        <v>183.34</v>
      </c>
      <c r="Q768" s="122" t="e">
        <f>+VLOOKUP(CONCATENATE(B768,"00"),#REF!,3,FALSE)</f>
        <v>#REF!</v>
      </c>
      <c r="R768" s="122" t="str">
        <f>+IF(ISERROR(VLOOKUP(K768,'Ecarts de marge'!D:D,1,FALSE)),"PB CODE ARTICLE","")</f>
        <v/>
      </c>
    </row>
    <row r="769" spans="1:18" x14ac:dyDescent="0.2">
      <c r="A769" s="131" t="str">
        <f>+IF(I769&lt;='Ecarts de marge'!$G$1,"X","")</f>
        <v>X</v>
      </c>
      <c r="B769" s="122" t="str">
        <f t="shared" si="17"/>
        <v>A20092000263000</v>
      </c>
      <c r="C769" s="142" t="s">
        <v>741</v>
      </c>
      <c r="D769" s="142">
        <v>201601217</v>
      </c>
      <c r="E769" s="142" t="s">
        <v>724</v>
      </c>
      <c r="F769" s="142" t="s">
        <v>812</v>
      </c>
      <c r="G769" s="142" t="s">
        <v>723</v>
      </c>
      <c r="H769" s="142" t="s">
        <v>751</v>
      </c>
      <c r="I769" s="143">
        <v>43161</v>
      </c>
      <c r="J769" s="142" t="s">
        <v>813</v>
      </c>
      <c r="K769" s="142" t="s">
        <v>74</v>
      </c>
      <c r="L769" s="142" t="s">
        <v>75</v>
      </c>
      <c r="M769" s="142">
        <v>6</v>
      </c>
      <c r="N769" s="142">
        <v>69</v>
      </c>
      <c r="O769" s="142">
        <v>414</v>
      </c>
      <c r="P769" s="142">
        <v>414</v>
      </c>
      <c r="Q769" s="122" t="e">
        <f>+VLOOKUP(CONCATENATE(B769,"00"),#REF!,3,FALSE)</f>
        <v>#REF!</v>
      </c>
      <c r="R769" s="122" t="str">
        <f>+IF(ISERROR(VLOOKUP(K769,'Ecarts de marge'!D:D,1,FALSE)),"PB CODE ARTICLE","")</f>
        <v/>
      </c>
    </row>
    <row r="770" spans="1:18" x14ac:dyDescent="0.2">
      <c r="A770" s="131" t="str">
        <f>+IF(I770&lt;='Ecarts de marge'!$G$1,"X","")</f>
        <v>X</v>
      </c>
      <c r="B770" s="122" t="str">
        <f t="shared" si="17"/>
        <v>A20082000239000</v>
      </c>
      <c r="C770" s="142" t="s">
        <v>741</v>
      </c>
      <c r="D770" s="142">
        <v>201601217</v>
      </c>
      <c r="E770" s="142" t="s">
        <v>749</v>
      </c>
      <c r="F770" s="142" t="s">
        <v>750</v>
      </c>
      <c r="G770" s="142" t="s">
        <v>723</v>
      </c>
      <c r="H770" s="142" t="s">
        <v>751</v>
      </c>
      <c r="I770" s="143">
        <v>43161</v>
      </c>
      <c r="J770" s="142" t="s">
        <v>813</v>
      </c>
      <c r="K770" s="142" t="s">
        <v>74</v>
      </c>
      <c r="L770" s="142" t="s">
        <v>75</v>
      </c>
      <c r="M770" s="142">
        <v>1</v>
      </c>
      <c r="N770" s="142">
        <v>183.34</v>
      </c>
      <c r="O770" s="142">
        <v>183.34</v>
      </c>
      <c r="P770" s="142">
        <v>183.34</v>
      </c>
      <c r="Q770" s="122" t="e">
        <f>+VLOOKUP(CONCATENATE(B770,"00"),#REF!,3,FALSE)</f>
        <v>#REF!</v>
      </c>
      <c r="R770" s="122" t="str">
        <f>+IF(ISERROR(VLOOKUP(K770,'Ecarts de marge'!D:D,1,FALSE)),"PB CODE ARTICLE","")</f>
        <v/>
      </c>
    </row>
    <row r="771" spans="1:18" x14ac:dyDescent="0.2">
      <c r="A771" s="131" t="str">
        <f>+IF(I771&lt;='Ecarts de marge'!$G$1,"X","")</f>
        <v>X</v>
      </c>
      <c r="B771" s="122" t="str">
        <f t="shared" si="17"/>
        <v>A20082000239000</v>
      </c>
      <c r="C771" s="142" t="s">
        <v>741</v>
      </c>
      <c r="D771" s="142">
        <v>201601217</v>
      </c>
      <c r="E771" s="142" t="s">
        <v>749</v>
      </c>
      <c r="F771" s="142" t="s">
        <v>750</v>
      </c>
      <c r="G771" s="142" t="s">
        <v>723</v>
      </c>
      <c r="H771" s="142" t="s">
        <v>751</v>
      </c>
      <c r="I771" s="143">
        <v>43161</v>
      </c>
      <c r="J771" s="142" t="s">
        <v>813</v>
      </c>
      <c r="K771" s="142" t="s">
        <v>74</v>
      </c>
      <c r="L771" s="142" t="s">
        <v>75</v>
      </c>
      <c r="M771" s="142">
        <v>1</v>
      </c>
      <c r="N771" s="142">
        <v>183.35</v>
      </c>
      <c r="O771" s="142">
        <v>183.35</v>
      </c>
      <c r="P771" s="142">
        <v>183.35</v>
      </c>
      <c r="Q771" s="122" t="e">
        <f>+VLOOKUP(CONCATENATE(B771,"00"),#REF!,3,FALSE)</f>
        <v>#REF!</v>
      </c>
      <c r="R771" s="122" t="str">
        <f>+IF(ISERROR(VLOOKUP(K771,'Ecarts de marge'!D:D,1,FALSE)),"PB CODE ARTICLE","")</f>
        <v/>
      </c>
    </row>
    <row r="772" spans="1:18" x14ac:dyDescent="0.2">
      <c r="A772" s="131" t="str">
        <f>+IF(I772&lt;='Ecarts de marge'!$G$1,"X","")</f>
        <v>X</v>
      </c>
      <c r="B772" s="122" t="str">
        <f t="shared" si="17"/>
        <v>A20082000239000</v>
      </c>
      <c r="C772" s="142" t="s">
        <v>741</v>
      </c>
      <c r="D772" s="142">
        <v>201601217</v>
      </c>
      <c r="E772" s="142" t="s">
        <v>749</v>
      </c>
      <c r="F772" s="142" t="s">
        <v>750</v>
      </c>
      <c r="G772" s="142" t="s">
        <v>723</v>
      </c>
      <c r="H772" s="142" t="s">
        <v>751</v>
      </c>
      <c r="I772" s="143">
        <v>43161</v>
      </c>
      <c r="J772" s="142" t="s">
        <v>813</v>
      </c>
      <c r="K772" s="142" t="s">
        <v>74</v>
      </c>
      <c r="L772" s="142" t="s">
        <v>75</v>
      </c>
      <c r="M772" s="142">
        <v>1</v>
      </c>
      <c r="N772" s="142">
        <v>183.23</v>
      </c>
      <c r="O772" s="142">
        <v>183.23</v>
      </c>
      <c r="P772" s="142">
        <v>183.23</v>
      </c>
      <c r="Q772" s="122" t="e">
        <f>+VLOOKUP(CONCATENATE(B772,"00"),#REF!,3,FALSE)</f>
        <v>#REF!</v>
      </c>
      <c r="R772" s="122" t="str">
        <f>+IF(ISERROR(VLOOKUP(K772,'Ecarts de marge'!D:D,1,FALSE)),"PB CODE ARTICLE","")</f>
        <v/>
      </c>
    </row>
    <row r="773" spans="1:18" x14ac:dyDescent="0.2">
      <c r="A773" s="131" t="str">
        <f>+IF(I773&lt;='Ecarts de marge'!$G$1,"X","")</f>
        <v>X</v>
      </c>
      <c r="B773" s="122" t="str">
        <f t="shared" si="17"/>
        <v>A20082000239000</v>
      </c>
      <c r="C773" s="142" t="s">
        <v>741</v>
      </c>
      <c r="D773" s="142">
        <v>201601217</v>
      </c>
      <c r="E773" s="142" t="s">
        <v>749</v>
      </c>
      <c r="F773" s="142" t="s">
        <v>750</v>
      </c>
      <c r="G773" s="142" t="s">
        <v>723</v>
      </c>
      <c r="H773" s="142" t="s">
        <v>751</v>
      </c>
      <c r="I773" s="143">
        <v>43161</v>
      </c>
      <c r="J773" s="142" t="s">
        <v>813</v>
      </c>
      <c r="K773" s="142" t="s">
        <v>74</v>
      </c>
      <c r="L773" s="142" t="s">
        <v>75</v>
      </c>
      <c r="M773" s="142">
        <v>1</v>
      </c>
      <c r="N773" s="142">
        <v>183.34</v>
      </c>
      <c r="O773" s="142">
        <v>183.34</v>
      </c>
      <c r="P773" s="142">
        <v>183.34</v>
      </c>
      <c r="Q773" s="122" t="e">
        <f>+VLOOKUP(CONCATENATE(B773,"00"),#REF!,3,FALSE)</f>
        <v>#REF!</v>
      </c>
      <c r="R773" s="122" t="str">
        <f>+IF(ISERROR(VLOOKUP(K773,'Ecarts de marge'!D:D,1,FALSE)),"PB CODE ARTICLE","")</f>
        <v/>
      </c>
    </row>
    <row r="774" spans="1:18" x14ac:dyDescent="0.2">
      <c r="A774" s="131" t="str">
        <f>+IF(I774&lt;='Ecarts de marge'!$G$1,"X","")</f>
        <v>X</v>
      </c>
      <c r="B774" s="122" t="str">
        <f t="shared" si="17"/>
        <v>A20082000125000</v>
      </c>
      <c r="C774" s="142" t="s">
        <v>741</v>
      </c>
      <c r="D774" s="142">
        <v>201601217</v>
      </c>
      <c r="E774" s="142" t="s">
        <v>749</v>
      </c>
      <c r="F774" s="142" t="s">
        <v>770</v>
      </c>
      <c r="G774" s="142" t="s">
        <v>723</v>
      </c>
      <c r="H774" s="142" t="s">
        <v>751</v>
      </c>
      <c r="I774" s="143">
        <v>43161</v>
      </c>
      <c r="J774" s="142" t="s">
        <v>813</v>
      </c>
      <c r="K774" s="142" t="s">
        <v>74</v>
      </c>
      <c r="L774" s="142" t="s">
        <v>75</v>
      </c>
      <c r="M774" s="142">
        <v>1</v>
      </c>
      <c r="N774" s="142">
        <v>366.67</v>
      </c>
      <c r="O774" s="142">
        <v>366.67</v>
      </c>
      <c r="P774" s="142">
        <v>366.67</v>
      </c>
      <c r="Q774" s="122" t="e">
        <f>+VLOOKUP(CONCATENATE(B774,"00"),#REF!,3,FALSE)</f>
        <v>#REF!</v>
      </c>
      <c r="R774" s="122" t="str">
        <f>+IF(ISERROR(VLOOKUP(K774,'Ecarts de marge'!D:D,1,FALSE)),"PB CODE ARTICLE","")</f>
        <v/>
      </c>
    </row>
    <row r="775" spans="1:18" x14ac:dyDescent="0.2">
      <c r="A775" s="131" t="str">
        <f>+IF(I775&lt;='Ecarts de marge'!$G$1,"X","")</f>
        <v>X</v>
      </c>
      <c r="B775" s="122" t="str">
        <f t="shared" si="17"/>
        <v>A20082000125000</v>
      </c>
      <c r="C775" s="142" t="s">
        <v>741</v>
      </c>
      <c r="D775" s="142">
        <v>201601217</v>
      </c>
      <c r="E775" s="142" t="s">
        <v>749</v>
      </c>
      <c r="F775" s="142" t="s">
        <v>770</v>
      </c>
      <c r="G775" s="142" t="s">
        <v>723</v>
      </c>
      <c r="H775" s="142" t="s">
        <v>751</v>
      </c>
      <c r="I775" s="143">
        <v>43161</v>
      </c>
      <c r="J775" s="142" t="s">
        <v>813</v>
      </c>
      <c r="K775" s="142" t="s">
        <v>74</v>
      </c>
      <c r="L775" s="142" t="s">
        <v>75</v>
      </c>
      <c r="M775" s="142">
        <v>1</v>
      </c>
      <c r="N775" s="142">
        <v>366.67</v>
      </c>
      <c r="O775" s="142">
        <v>366.67</v>
      </c>
      <c r="P775" s="142">
        <v>366.67</v>
      </c>
      <c r="Q775" s="122" t="e">
        <f>+VLOOKUP(CONCATENATE(B775,"00"),#REF!,3,FALSE)</f>
        <v>#REF!</v>
      </c>
      <c r="R775" s="122" t="str">
        <f>+IF(ISERROR(VLOOKUP(K775,'Ecarts de marge'!D:D,1,FALSE)),"PB CODE ARTICLE","")</f>
        <v/>
      </c>
    </row>
    <row r="776" spans="1:18" x14ac:dyDescent="0.2">
      <c r="A776" s="131" t="str">
        <f>+IF(I776&lt;='Ecarts de marge'!$G$1,"X","")</f>
        <v>X</v>
      </c>
      <c r="B776" s="122" t="str">
        <f t="shared" si="17"/>
        <v>A20082000125000</v>
      </c>
      <c r="C776" s="142" t="s">
        <v>741</v>
      </c>
      <c r="D776" s="142">
        <v>201601217</v>
      </c>
      <c r="E776" s="142" t="s">
        <v>749</v>
      </c>
      <c r="F776" s="142" t="s">
        <v>770</v>
      </c>
      <c r="G776" s="142" t="s">
        <v>723</v>
      </c>
      <c r="H776" s="142" t="s">
        <v>751</v>
      </c>
      <c r="I776" s="143">
        <v>43161</v>
      </c>
      <c r="J776" s="142" t="s">
        <v>813</v>
      </c>
      <c r="K776" s="142" t="s">
        <v>74</v>
      </c>
      <c r="L776" s="142" t="s">
        <v>75</v>
      </c>
      <c r="M776" s="142">
        <v>1</v>
      </c>
      <c r="N776" s="142">
        <v>366.67</v>
      </c>
      <c r="O776" s="142">
        <v>366.67</v>
      </c>
      <c r="P776" s="142">
        <v>366.67</v>
      </c>
      <c r="Q776" s="122" t="e">
        <f>+VLOOKUP(CONCATENATE(B776,"00"),#REF!,3,FALSE)</f>
        <v>#REF!</v>
      </c>
      <c r="R776" s="122" t="str">
        <f>+IF(ISERROR(VLOOKUP(K776,'Ecarts de marge'!D:D,1,FALSE)),"PB CODE ARTICLE","")</f>
        <v/>
      </c>
    </row>
    <row r="777" spans="1:18" x14ac:dyDescent="0.2">
      <c r="A777" s="131" t="str">
        <f>+IF(I777&lt;='Ecarts de marge'!$G$1,"X","")</f>
        <v>X</v>
      </c>
      <c r="B777" s="122" t="str">
        <f t="shared" si="17"/>
        <v>A20082000125000</v>
      </c>
      <c r="C777" s="142" t="s">
        <v>741</v>
      </c>
      <c r="D777" s="142">
        <v>201601217</v>
      </c>
      <c r="E777" s="142" t="s">
        <v>749</v>
      </c>
      <c r="F777" s="142" t="s">
        <v>770</v>
      </c>
      <c r="G777" s="142" t="s">
        <v>723</v>
      </c>
      <c r="H777" s="142" t="s">
        <v>751</v>
      </c>
      <c r="I777" s="143">
        <v>43161</v>
      </c>
      <c r="J777" s="142" t="s">
        <v>813</v>
      </c>
      <c r="K777" s="142" t="s">
        <v>74</v>
      </c>
      <c r="L777" s="142" t="s">
        <v>75</v>
      </c>
      <c r="M777" s="142">
        <v>1</v>
      </c>
      <c r="N777" s="142">
        <v>366.67</v>
      </c>
      <c r="O777" s="142">
        <v>366.67</v>
      </c>
      <c r="P777" s="142">
        <v>366.67</v>
      </c>
      <c r="Q777" s="122" t="e">
        <f>+VLOOKUP(CONCATENATE(B777,"00"),#REF!,3,FALSE)</f>
        <v>#REF!</v>
      </c>
      <c r="R777" s="122" t="str">
        <f>+IF(ISERROR(VLOOKUP(K777,'Ecarts de marge'!D:D,1,FALSE)),"PB CODE ARTICLE","")</f>
        <v/>
      </c>
    </row>
    <row r="778" spans="1:18" x14ac:dyDescent="0.2">
      <c r="A778" s="131" t="str">
        <f>+IF(I778&lt;='Ecarts de marge'!$G$1,"X","")</f>
        <v>X</v>
      </c>
      <c r="B778" s="122" t="str">
        <f t="shared" si="17"/>
        <v>A20082000125000</v>
      </c>
      <c r="C778" s="142" t="s">
        <v>741</v>
      </c>
      <c r="D778" s="142">
        <v>201601217</v>
      </c>
      <c r="E778" s="142" t="s">
        <v>749</v>
      </c>
      <c r="F778" s="142" t="s">
        <v>770</v>
      </c>
      <c r="G778" s="142" t="s">
        <v>723</v>
      </c>
      <c r="H778" s="142" t="s">
        <v>751</v>
      </c>
      <c r="I778" s="143">
        <v>43161</v>
      </c>
      <c r="J778" s="142" t="s">
        <v>813</v>
      </c>
      <c r="K778" s="142" t="s">
        <v>74</v>
      </c>
      <c r="L778" s="142" t="s">
        <v>75</v>
      </c>
      <c r="M778" s="142">
        <v>1</v>
      </c>
      <c r="N778" s="142">
        <v>366.67</v>
      </c>
      <c r="O778" s="142">
        <v>366.67</v>
      </c>
      <c r="P778" s="142">
        <v>366.67</v>
      </c>
      <c r="Q778" s="122" t="e">
        <f>+VLOOKUP(CONCATENATE(B778,"00"),#REF!,3,FALSE)</f>
        <v>#REF!</v>
      </c>
      <c r="R778" s="122" t="str">
        <f>+IF(ISERROR(VLOOKUP(K778,'Ecarts de marge'!D:D,1,FALSE)),"PB CODE ARTICLE","")</f>
        <v/>
      </c>
    </row>
    <row r="779" spans="1:18" x14ac:dyDescent="0.2">
      <c r="A779" s="131" t="str">
        <f>+IF(I779&lt;='Ecarts de marge'!$G$1,"X","")</f>
        <v>X</v>
      </c>
      <c r="B779" s="122" t="str">
        <f t="shared" si="17"/>
        <v>A20082000125000</v>
      </c>
      <c r="C779" s="142" t="s">
        <v>741</v>
      </c>
      <c r="D779" s="142">
        <v>201601217</v>
      </c>
      <c r="E779" s="142" t="s">
        <v>749</v>
      </c>
      <c r="F779" s="142" t="s">
        <v>770</v>
      </c>
      <c r="G779" s="142" t="s">
        <v>723</v>
      </c>
      <c r="H779" s="142" t="s">
        <v>751</v>
      </c>
      <c r="I779" s="143">
        <v>43161</v>
      </c>
      <c r="J779" s="142" t="s">
        <v>813</v>
      </c>
      <c r="K779" s="142" t="s">
        <v>74</v>
      </c>
      <c r="L779" s="142" t="s">
        <v>75</v>
      </c>
      <c r="M779" s="142">
        <v>1</v>
      </c>
      <c r="N779" s="142">
        <v>366.67</v>
      </c>
      <c r="O779" s="142">
        <v>366.67</v>
      </c>
      <c r="P779" s="142">
        <v>366.67</v>
      </c>
      <c r="Q779" s="122" t="e">
        <f>+VLOOKUP(CONCATENATE(B779,"00"),#REF!,3,FALSE)</f>
        <v>#REF!</v>
      </c>
      <c r="R779" s="122" t="str">
        <f>+IF(ISERROR(VLOOKUP(K779,'Ecarts de marge'!D:D,1,FALSE)),"PB CODE ARTICLE","")</f>
        <v/>
      </c>
    </row>
    <row r="780" spans="1:18" x14ac:dyDescent="0.2">
      <c r="A780" s="131" t="str">
        <f>+IF(I780&lt;='Ecarts de marge'!$G$1,"X","")</f>
        <v>X</v>
      </c>
      <c r="B780" s="122" t="str">
        <f t="shared" si="17"/>
        <v>A20092000273000</v>
      </c>
      <c r="C780" s="142" t="s">
        <v>741</v>
      </c>
      <c r="D780" s="142">
        <v>201601217</v>
      </c>
      <c r="E780" s="142" t="s">
        <v>724</v>
      </c>
      <c r="F780" s="142" t="s">
        <v>786</v>
      </c>
      <c r="G780" s="142" t="s">
        <v>723</v>
      </c>
      <c r="H780" s="142" t="s">
        <v>751</v>
      </c>
      <c r="I780" s="143">
        <v>43161</v>
      </c>
      <c r="J780" s="142" t="s">
        <v>813</v>
      </c>
      <c r="K780" s="142" t="s">
        <v>74</v>
      </c>
      <c r="L780" s="142" t="s">
        <v>75</v>
      </c>
      <c r="M780" s="142">
        <v>1</v>
      </c>
      <c r="N780" s="142">
        <v>183.34</v>
      </c>
      <c r="O780" s="142">
        <v>183.34</v>
      </c>
      <c r="P780" s="142">
        <v>183.34</v>
      </c>
      <c r="Q780" s="122" t="e">
        <f>+VLOOKUP(CONCATENATE(B780,"00"),#REF!,3,FALSE)</f>
        <v>#REF!</v>
      </c>
      <c r="R780" s="122" t="str">
        <f>+IF(ISERROR(VLOOKUP(K780,'Ecarts de marge'!D:D,1,FALSE)),"PB CODE ARTICLE","")</f>
        <v/>
      </c>
    </row>
    <row r="781" spans="1:18" x14ac:dyDescent="0.2">
      <c r="A781" s="131" t="str">
        <f>+IF(I781&lt;='Ecarts de marge'!$G$1,"X","")</f>
        <v>X</v>
      </c>
      <c r="B781" s="122" t="str">
        <f t="shared" si="17"/>
        <v>A20092000273000</v>
      </c>
      <c r="C781" s="142" t="s">
        <v>741</v>
      </c>
      <c r="D781" s="142">
        <v>201601217</v>
      </c>
      <c r="E781" s="142" t="s">
        <v>724</v>
      </c>
      <c r="F781" s="142" t="s">
        <v>786</v>
      </c>
      <c r="G781" s="142" t="s">
        <v>723</v>
      </c>
      <c r="H781" s="142" t="s">
        <v>751</v>
      </c>
      <c r="I781" s="143">
        <v>43161</v>
      </c>
      <c r="J781" s="142" t="s">
        <v>813</v>
      </c>
      <c r="K781" s="142" t="s">
        <v>74</v>
      </c>
      <c r="L781" s="142" t="s">
        <v>75</v>
      </c>
      <c r="M781" s="142">
        <v>1</v>
      </c>
      <c r="N781" s="142">
        <v>183.34</v>
      </c>
      <c r="O781" s="142">
        <v>183.34</v>
      </c>
      <c r="P781" s="142">
        <v>183.34</v>
      </c>
      <c r="Q781" s="122" t="e">
        <f>+VLOOKUP(CONCATENATE(B781,"00"),#REF!,3,FALSE)</f>
        <v>#REF!</v>
      </c>
      <c r="R781" s="122" t="str">
        <f>+IF(ISERROR(VLOOKUP(K781,'Ecarts de marge'!D:D,1,FALSE)),"PB CODE ARTICLE","")</f>
        <v/>
      </c>
    </row>
    <row r="782" spans="1:18" x14ac:dyDescent="0.2">
      <c r="A782" s="131" t="str">
        <f>+IF(I782&lt;='Ecarts de marge'!$G$1,"X","")</f>
        <v>X</v>
      </c>
      <c r="B782" s="122" t="str">
        <f t="shared" si="17"/>
        <v>A20092000273000</v>
      </c>
      <c r="C782" s="142" t="s">
        <v>741</v>
      </c>
      <c r="D782" s="142">
        <v>201601217</v>
      </c>
      <c r="E782" s="142" t="s">
        <v>724</v>
      </c>
      <c r="F782" s="142" t="s">
        <v>786</v>
      </c>
      <c r="G782" s="142" t="s">
        <v>723</v>
      </c>
      <c r="H782" s="142" t="s">
        <v>751</v>
      </c>
      <c r="I782" s="143">
        <v>43161</v>
      </c>
      <c r="J782" s="142" t="s">
        <v>813</v>
      </c>
      <c r="K782" s="142" t="s">
        <v>74</v>
      </c>
      <c r="L782" s="142" t="s">
        <v>75</v>
      </c>
      <c r="M782" s="142">
        <v>1</v>
      </c>
      <c r="N782" s="142">
        <v>183.34</v>
      </c>
      <c r="O782" s="142">
        <v>183.34</v>
      </c>
      <c r="P782" s="142">
        <v>183.34</v>
      </c>
      <c r="Q782" s="122" t="e">
        <f>+VLOOKUP(CONCATENATE(B782,"00"),#REF!,3,FALSE)</f>
        <v>#REF!</v>
      </c>
      <c r="R782" s="122" t="str">
        <f>+IF(ISERROR(VLOOKUP(K782,'Ecarts de marge'!D:D,1,FALSE)),"PB CODE ARTICLE","")</f>
        <v/>
      </c>
    </row>
    <row r="783" spans="1:18" x14ac:dyDescent="0.2">
      <c r="A783" s="131" t="str">
        <f>+IF(I783&lt;='Ecarts de marge'!$G$1,"X","")</f>
        <v>X</v>
      </c>
      <c r="B783" s="122" t="str">
        <f t="shared" si="17"/>
        <v>A20092000273000</v>
      </c>
      <c r="C783" s="142" t="s">
        <v>741</v>
      </c>
      <c r="D783" s="142">
        <v>201601217</v>
      </c>
      <c r="E783" s="142" t="s">
        <v>724</v>
      </c>
      <c r="F783" s="142" t="s">
        <v>786</v>
      </c>
      <c r="G783" s="142" t="s">
        <v>723</v>
      </c>
      <c r="H783" s="142" t="s">
        <v>751</v>
      </c>
      <c r="I783" s="143">
        <v>43161</v>
      </c>
      <c r="J783" s="142" t="s">
        <v>813</v>
      </c>
      <c r="K783" s="142" t="s">
        <v>74</v>
      </c>
      <c r="L783" s="142" t="s">
        <v>75</v>
      </c>
      <c r="M783" s="142">
        <v>1</v>
      </c>
      <c r="N783" s="142">
        <v>183.34</v>
      </c>
      <c r="O783" s="142">
        <v>183.34</v>
      </c>
      <c r="P783" s="142">
        <v>183.34</v>
      </c>
      <c r="Q783" s="122" t="e">
        <f>+VLOOKUP(CONCATENATE(B783,"00"),#REF!,3,FALSE)</f>
        <v>#REF!</v>
      </c>
      <c r="R783" s="122" t="str">
        <f>+IF(ISERROR(VLOOKUP(K783,'Ecarts de marge'!D:D,1,FALSE)),"PB CODE ARTICLE","")</f>
        <v/>
      </c>
    </row>
    <row r="784" spans="1:18" x14ac:dyDescent="0.2">
      <c r="A784" s="131" t="str">
        <f>+IF(I784&lt;='Ecarts de marge'!$G$1,"X","")</f>
        <v>X</v>
      </c>
      <c r="B784" s="122" t="str">
        <f t="shared" si="17"/>
        <v>A20092000273000</v>
      </c>
      <c r="C784" s="142" t="s">
        <v>741</v>
      </c>
      <c r="D784" s="142">
        <v>201601217</v>
      </c>
      <c r="E784" s="142" t="s">
        <v>724</v>
      </c>
      <c r="F784" s="142" t="s">
        <v>786</v>
      </c>
      <c r="G784" s="142" t="s">
        <v>723</v>
      </c>
      <c r="H784" s="142" t="s">
        <v>751</v>
      </c>
      <c r="I784" s="143">
        <v>43161</v>
      </c>
      <c r="J784" s="142" t="s">
        <v>813</v>
      </c>
      <c r="K784" s="142" t="s">
        <v>74</v>
      </c>
      <c r="L784" s="142" t="s">
        <v>75</v>
      </c>
      <c r="M784" s="142">
        <v>1</v>
      </c>
      <c r="N784" s="142">
        <v>183.34</v>
      </c>
      <c r="O784" s="142">
        <v>183.34</v>
      </c>
      <c r="P784" s="142">
        <v>183.34</v>
      </c>
      <c r="Q784" s="122" t="e">
        <f>+VLOOKUP(CONCATENATE(B784,"00"),#REF!,3,FALSE)</f>
        <v>#REF!</v>
      </c>
      <c r="R784" s="122" t="str">
        <f>+IF(ISERROR(VLOOKUP(K784,'Ecarts de marge'!D:D,1,FALSE)),"PB CODE ARTICLE","")</f>
        <v/>
      </c>
    </row>
    <row r="785" spans="1:18" x14ac:dyDescent="0.2">
      <c r="A785" s="131" t="str">
        <f>+IF(I785&lt;='Ecarts de marge'!$G$1,"X","")</f>
        <v>X</v>
      </c>
      <c r="B785" s="122" t="str">
        <f t="shared" si="17"/>
        <v>A20092000273000</v>
      </c>
      <c r="C785" s="142" t="s">
        <v>741</v>
      </c>
      <c r="D785" s="142">
        <v>201601217</v>
      </c>
      <c r="E785" s="142" t="s">
        <v>724</v>
      </c>
      <c r="F785" s="142" t="s">
        <v>786</v>
      </c>
      <c r="G785" s="142" t="s">
        <v>723</v>
      </c>
      <c r="H785" s="142" t="s">
        <v>751</v>
      </c>
      <c r="I785" s="143">
        <v>43161</v>
      </c>
      <c r="J785" s="142" t="s">
        <v>813</v>
      </c>
      <c r="K785" s="142" t="s">
        <v>74</v>
      </c>
      <c r="L785" s="142" t="s">
        <v>75</v>
      </c>
      <c r="M785" s="142">
        <v>1</v>
      </c>
      <c r="N785" s="142">
        <v>183.34</v>
      </c>
      <c r="O785" s="142">
        <v>183.34</v>
      </c>
      <c r="P785" s="142">
        <v>183.34</v>
      </c>
      <c r="Q785" s="122" t="e">
        <f>+VLOOKUP(CONCATENATE(B785,"00"),#REF!,3,FALSE)</f>
        <v>#REF!</v>
      </c>
      <c r="R785" s="122" t="str">
        <f>+IF(ISERROR(VLOOKUP(K785,'Ecarts de marge'!D:D,1,FALSE)),"PB CODE ARTICLE","")</f>
        <v/>
      </c>
    </row>
    <row r="786" spans="1:18" x14ac:dyDescent="0.2">
      <c r="A786" s="131" t="str">
        <f>+IF(I786&lt;='Ecarts de marge'!$G$1,"X","")</f>
        <v>X</v>
      </c>
      <c r="B786" s="122" t="str">
        <f t="shared" si="17"/>
        <v>A</v>
      </c>
      <c r="C786" s="142"/>
      <c r="D786" s="142"/>
      <c r="E786" s="142"/>
      <c r="F786" s="142"/>
      <c r="G786" s="142"/>
      <c r="H786" s="142"/>
      <c r="J786" s="142"/>
      <c r="K786" s="142"/>
      <c r="L786" s="142"/>
      <c r="M786" s="142"/>
      <c r="N786" s="142"/>
      <c r="O786" s="142"/>
      <c r="Q786" s="122" t="e">
        <f>+VLOOKUP(CONCATENATE(B786,"00"),#REF!,3,FALSE)</f>
        <v>#REF!</v>
      </c>
      <c r="R786" s="122" t="str">
        <f>+IF(ISERROR(VLOOKUP(K786,'Ecarts de marge'!D:D,1,FALSE)),"PB CODE ARTICLE","")</f>
        <v>PB CODE ARTICLE</v>
      </c>
    </row>
    <row r="787" spans="1:18" x14ac:dyDescent="0.2">
      <c r="A787" s="131" t="str">
        <f>+IF(I787&lt;='Ecarts de marge'!$G$1,"X","")</f>
        <v>X</v>
      </c>
      <c r="B787" s="122" t="str">
        <f t="shared" si="17"/>
        <v>A</v>
      </c>
      <c r="C787" s="142"/>
      <c r="D787" s="142"/>
      <c r="E787" s="142"/>
      <c r="F787" s="142"/>
      <c r="G787" s="142"/>
      <c r="H787" s="142"/>
      <c r="J787" s="142"/>
      <c r="K787" s="142"/>
      <c r="L787" s="142"/>
      <c r="M787" s="142"/>
      <c r="N787" s="142"/>
      <c r="O787" s="142"/>
      <c r="Q787" s="122" t="e">
        <f>+VLOOKUP(CONCATENATE(B787,"00"),#REF!,3,FALSE)</f>
        <v>#REF!</v>
      </c>
      <c r="R787" s="122" t="str">
        <f>+IF(ISERROR(VLOOKUP(K787,'Ecarts de marge'!D:D,1,FALSE)),"PB CODE ARTICLE","")</f>
        <v>PB CODE ARTICLE</v>
      </c>
    </row>
    <row r="788" spans="1:18" x14ac:dyDescent="0.2">
      <c r="A788" s="131" t="str">
        <f>+IF(I788&lt;='Ecarts de marge'!$G$1,"X","")</f>
        <v>X</v>
      </c>
      <c r="B788" s="122" t="str">
        <f t="shared" si="17"/>
        <v>A</v>
      </c>
      <c r="C788" s="142"/>
      <c r="D788" s="142"/>
      <c r="E788" s="142"/>
      <c r="F788" s="142"/>
      <c r="G788" s="142"/>
      <c r="H788" s="142"/>
      <c r="J788" s="142"/>
      <c r="K788" s="142"/>
      <c r="L788" s="142"/>
      <c r="M788" s="142"/>
      <c r="N788" s="142"/>
      <c r="O788" s="142"/>
      <c r="Q788" s="122" t="e">
        <f>+VLOOKUP(CONCATENATE(B788,"00"),#REF!,3,FALSE)</f>
        <v>#REF!</v>
      </c>
      <c r="R788" s="122" t="str">
        <f>+IF(ISERROR(VLOOKUP(K788,'Ecarts de marge'!D:D,1,FALSE)),"PB CODE ARTICLE","")</f>
        <v>PB CODE ARTICLE</v>
      </c>
    </row>
    <row r="789" spans="1:18" x14ac:dyDescent="0.2">
      <c r="A789" s="131" t="str">
        <f>+IF(I789&lt;='Ecarts de marge'!$G$1,"X","")</f>
        <v>X</v>
      </c>
      <c r="B789" s="122" t="str">
        <f t="shared" si="17"/>
        <v>A</v>
      </c>
      <c r="C789" s="142"/>
      <c r="D789" s="142"/>
      <c r="E789" s="142"/>
      <c r="F789" s="142"/>
      <c r="G789" s="142"/>
      <c r="H789" s="142"/>
      <c r="J789" s="142"/>
      <c r="K789" s="142"/>
      <c r="L789" s="142"/>
      <c r="M789" s="142"/>
      <c r="N789" s="142"/>
      <c r="O789" s="142"/>
      <c r="Q789" s="122" t="e">
        <f>+VLOOKUP(CONCATENATE(B789,"00"),#REF!,3,FALSE)</f>
        <v>#REF!</v>
      </c>
      <c r="R789" s="122" t="str">
        <f>+IF(ISERROR(VLOOKUP(K789,'Ecarts de marge'!D:D,1,FALSE)),"PB CODE ARTICLE","")</f>
        <v>PB CODE ARTICLE</v>
      </c>
    </row>
    <row r="790" spans="1:18" x14ac:dyDescent="0.2">
      <c r="A790" s="131" t="str">
        <f>+IF(I790&lt;='Ecarts de marge'!$G$1,"X","")</f>
        <v>X</v>
      </c>
      <c r="B790" s="122" t="str">
        <f t="shared" si="17"/>
        <v>A</v>
      </c>
      <c r="C790" s="142"/>
      <c r="D790" s="142"/>
      <c r="E790" s="142"/>
      <c r="F790" s="142"/>
      <c r="G790" s="142"/>
      <c r="H790" s="142"/>
      <c r="J790" s="142"/>
      <c r="K790" s="142"/>
      <c r="L790" s="142"/>
      <c r="M790" s="142"/>
      <c r="N790" s="142"/>
      <c r="O790" s="142"/>
      <c r="Q790" s="122" t="e">
        <f>+VLOOKUP(CONCATENATE(B790,"00"),#REF!,3,FALSE)</f>
        <v>#REF!</v>
      </c>
      <c r="R790" s="122" t="str">
        <f>+IF(ISERROR(VLOOKUP(K790,'Ecarts de marge'!D:D,1,FALSE)),"PB CODE ARTICLE","")</f>
        <v>PB CODE ARTICLE</v>
      </c>
    </row>
    <row r="791" spans="1:18" x14ac:dyDescent="0.2">
      <c r="A791" s="131" t="str">
        <f>+IF(I791&lt;='Ecarts de marge'!$G$1,"X","")</f>
        <v>X</v>
      </c>
      <c r="B791" s="122" t="str">
        <f t="shared" si="17"/>
        <v>A</v>
      </c>
      <c r="C791" s="142"/>
      <c r="D791" s="142"/>
      <c r="E791" s="142"/>
      <c r="F791" s="142"/>
      <c r="G791" s="142"/>
      <c r="H791" s="142"/>
      <c r="J791" s="142"/>
      <c r="K791" s="142"/>
      <c r="L791" s="142"/>
      <c r="M791" s="142"/>
      <c r="N791" s="142"/>
      <c r="O791" s="142"/>
      <c r="Q791" s="122" t="e">
        <f>+VLOOKUP(CONCATENATE(B791,"00"),#REF!,3,FALSE)</f>
        <v>#REF!</v>
      </c>
      <c r="R791" s="122" t="str">
        <f>+IF(ISERROR(VLOOKUP(K791,'Ecarts de marge'!D:D,1,FALSE)),"PB CODE ARTICLE","")</f>
        <v>PB CODE ARTICLE</v>
      </c>
    </row>
    <row r="792" spans="1:18" x14ac:dyDescent="0.2">
      <c r="A792" s="131" t="str">
        <f>+IF(I792&lt;='Ecarts de marge'!$G$1,"X","")</f>
        <v>X</v>
      </c>
      <c r="B792" s="122" t="str">
        <f t="shared" si="17"/>
        <v>A</v>
      </c>
      <c r="C792" s="142"/>
      <c r="D792" s="142"/>
      <c r="E792" s="142"/>
      <c r="F792" s="142"/>
      <c r="G792" s="142"/>
      <c r="H792" s="142"/>
      <c r="J792" s="142"/>
      <c r="K792" s="142"/>
      <c r="L792" s="142"/>
      <c r="M792" s="142"/>
      <c r="N792" s="142"/>
      <c r="O792" s="142"/>
      <c r="Q792" s="122" t="e">
        <f>+VLOOKUP(CONCATENATE(B792,"00"),#REF!,3,FALSE)</f>
        <v>#REF!</v>
      </c>
      <c r="R792" s="122" t="str">
        <f>+IF(ISERROR(VLOOKUP(K792,'Ecarts de marge'!D:D,1,FALSE)),"PB CODE ARTICLE","")</f>
        <v>PB CODE ARTICLE</v>
      </c>
    </row>
    <row r="793" spans="1:18" x14ac:dyDescent="0.2">
      <c r="A793" s="131" t="str">
        <f>+IF(I793&lt;='Ecarts de marge'!$G$1,"X","")</f>
        <v>X</v>
      </c>
      <c r="B793" s="122" t="str">
        <f t="shared" si="17"/>
        <v>A</v>
      </c>
      <c r="C793" s="142"/>
      <c r="D793" s="142"/>
      <c r="E793" s="142"/>
      <c r="F793" s="142"/>
      <c r="G793" s="142"/>
      <c r="H793" s="142"/>
      <c r="J793" s="142"/>
      <c r="K793" s="142"/>
      <c r="L793" s="142"/>
      <c r="M793" s="142"/>
      <c r="N793" s="142"/>
      <c r="O793" s="142"/>
      <c r="Q793" s="122" t="e">
        <f>+VLOOKUP(CONCATENATE(B793,"00"),#REF!,3,FALSE)</f>
        <v>#REF!</v>
      </c>
      <c r="R793" s="122" t="str">
        <f>+IF(ISERROR(VLOOKUP(K793,'Ecarts de marge'!D:D,1,FALSE)),"PB CODE ARTICLE","")</f>
        <v>PB CODE ARTICLE</v>
      </c>
    </row>
    <row r="794" spans="1:18" x14ac:dyDescent="0.2">
      <c r="A794" s="131" t="str">
        <f>+IF(I794&lt;='Ecarts de marge'!$G$1,"X","")</f>
        <v>X</v>
      </c>
      <c r="B794" s="122" t="str">
        <f t="shared" si="17"/>
        <v>A</v>
      </c>
      <c r="C794" s="142"/>
      <c r="D794" s="142"/>
      <c r="E794" s="142"/>
      <c r="F794" s="142"/>
      <c r="G794" s="142"/>
      <c r="H794" s="142"/>
      <c r="J794" s="142"/>
      <c r="K794" s="142"/>
      <c r="L794" s="142"/>
      <c r="M794" s="142"/>
      <c r="N794" s="142"/>
      <c r="O794" s="142"/>
      <c r="Q794" s="122" t="e">
        <f>+VLOOKUP(CONCATENATE(B794,"00"),#REF!,3,FALSE)</f>
        <v>#REF!</v>
      </c>
      <c r="R794" s="122" t="str">
        <f>+IF(ISERROR(VLOOKUP(K794,'Ecarts de marge'!D:D,1,FALSE)),"PB CODE ARTICLE","")</f>
        <v>PB CODE ARTICLE</v>
      </c>
    </row>
    <row r="795" spans="1:18" x14ac:dyDescent="0.2">
      <c r="A795" s="131" t="str">
        <f>+IF(I795&lt;='Ecarts de marge'!$G$1,"X","")</f>
        <v>X</v>
      </c>
      <c r="B795" s="122" t="str">
        <f t="shared" si="17"/>
        <v>A</v>
      </c>
      <c r="C795" s="142"/>
      <c r="D795" s="142"/>
      <c r="E795" s="142"/>
      <c r="F795" s="142"/>
      <c r="G795" s="142"/>
      <c r="H795" s="142"/>
      <c r="J795" s="142"/>
      <c r="K795" s="142"/>
      <c r="L795" s="142"/>
      <c r="M795" s="142"/>
      <c r="N795" s="142"/>
      <c r="O795" s="142"/>
      <c r="Q795" s="122" t="e">
        <f>+VLOOKUP(CONCATENATE(B795,"00"),#REF!,3,FALSE)</f>
        <v>#REF!</v>
      </c>
      <c r="R795" s="122" t="str">
        <f>+IF(ISERROR(VLOOKUP(K795,'Ecarts de marge'!D:D,1,FALSE)),"PB CODE ARTICLE","")</f>
        <v>PB CODE ARTICLE</v>
      </c>
    </row>
    <row r="796" spans="1:18" x14ac:dyDescent="0.2">
      <c r="A796" s="131" t="str">
        <f>+IF(I796&lt;='Ecarts de marge'!$G$1,"X","")</f>
        <v>X</v>
      </c>
      <c r="B796" s="122" t="str">
        <f t="shared" si="17"/>
        <v>A</v>
      </c>
      <c r="C796" s="142"/>
      <c r="D796" s="142"/>
      <c r="E796" s="142"/>
      <c r="F796" s="142"/>
      <c r="G796" s="142"/>
      <c r="H796" s="142"/>
      <c r="J796" s="142"/>
      <c r="K796" s="142"/>
      <c r="L796" s="142"/>
      <c r="M796" s="142"/>
      <c r="N796" s="142"/>
      <c r="O796" s="142"/>
      <c r="Q796" s="122" t="e">
        <f>+VLOOKUP(CONCATENATE(B796,"00"),#REF!,3,FALSE)</f>
        <v>#REF!</v>
      </c>
      <c r="R796" s="122" t="str">
        <f>+IF(ISERROR(VLOOKUP(K796,'Ecarts de marge'!D:D,1,FALSE)),"PB CODE ARTICLE","")</f>
        <v>PB CODE ARTICLE</v>
      </c>
    </row>
    <row r="797" spans="1:18" x14ac:dyDescent="0.2">
      <c r="A797" s="131" t="str">
        <f>+IF(I797&lt;='Ecarts de marge'!$G$1,"X","")</f>
        <v>X</v>
      </c>
      <c r="B797" s="122" t="str">
        <f t="shared" si="17"/>
        <v>A</v>
      </c>
      <c r="C797" s="142"/>
      <c r="D797" s="142"/>
      <c r="E797" s="142"/>
      <c r="F797" s="142"/>
      <c r="G797" s="142"/>
      <c r="H797" s="142"/>
      <c r="J797" s="142"/>
      <c r="K797" s="142"/>
      <c r="L797" s="142"/>
      <c r="M797" s="142"/>
      <c r="N797" s="142"/>
      <c r="O797" s="142"/>
      <c r="Q797" s="122" t="e">
        <f>+VLOOKUP(CONCATENATE(B797,"00"),#REF!,3,FALSE)</f>
        <v>#REF!</v>
      </c>
      <c r="R797" s="122" t="str">
        <f>+IF(ISERROR(VLOOKUP(K797,'Ecarts de marge'!D:D,1,FALSE)),"PB CODE ARTICLE","")</f>
        <v>PB CODE ARTICLE</v>
      </c>
    </row>
    <row r="798" spans="1:18" x14ac:dyDescent="0.2">
      <c r="A798" s="131" t="str">
        <f>+IF(I798&lt;='Ecarts de marge'!$G$1,"X","")</f>
        <v>X</v>
      </c>
      <c r="B798" s="122" t="str">
        <f t="shared" si="17"/>
        <v>A</v>
      </c>
      <c r="C798" s="142"/>
      <c r="D798" s="142"/>
      <c r="E798" s="142"/>
      <c r="F798" s="142"/>
      <c r="G798" s="142"/>
      <c r="H798" s="142"/>
      <c r="J798" s="142"/>
      <c r="K798" s="142"/>
      <c r="L798" s="142"/>
      <c r="M798" s="142"/>
      <c r="N798" s="142"/>
      <c r="O798" s="142"/>
      <c r="Q798" s="122" t="e">
        <f>+VLOOKUP(CONCATENATE(B798,"00"),#REF!,3,FALSE)</f>
        <v>#REF!</v>
      </c>
      <c r="R798" s="122" t="str">
        <f>+IF(ISERROR(VLOOKUP(K798,'Ecarts de marge'!D:D,1,FALSE)),"PB CODE ARTICLE","")</f>
        <v>PB CODE ARTICLE</v>
      </c>
    </row>
    <row r="799" spans="1:18" x14ac:dyDescent="0.2">
      <c r="A799" s="131" t="str">
        <f>+IF(I799&lt;='Ecarts de marge'!$G$1,"X","")</f>
        <v>X</v>
      </c>
      <c r="B799" s="122" t="str">
        <f t="shared" si="17"/>
        <v>A</v>
      </c>
      <c r="C799" s="142"/>
      <c r="D799" s="142"/>
      <c r="E799" s="142"/>
      <c r="F799" s="142"/>
      <c r="G799" s="142"/>
      <c r="H799" s="142"/>
      <c r="J799" s="142"/>
      <c r="K799" s="142"/>
      <c r="L799" s="142"/>
      <c r="M799" s="142"/>
      <c r="N799" s="142"/>
      <c r="O799" s="142"/>
      <c r="Q799" s="122" t="e">
        <f>+VLOOKUP(CONCATENATE(B799,"00"),#REF!,3,FALSE)</f>
        <v>#REF!</v>
      </c>
      <c r="R799" s="122" t="str">
        <f>+IF(ISERROR(VLOOKUP(K799,'Ecarts de marge'!D:D,1,FALSE)),"PB CODE ARTICLE","")</f>
        <v>PB CODE ARTICLE</v>
      </c>
    </row>
    <row r="800" spans="1:18" x14ac:dyDescent="0.2">
      <c r="A800" s="131" t="str">
        <f>+IF(I800&lt;='Ecarts de marge'!$G$1,"X","")</f>
        <v>X</v>
      </c>
      <c r="B800" s="122" t="str">
        <f t="shared" si="17"/>
        <v>A</v>
      </c>
      <c r="C800" s="142"/>
      <c r="D800" s="142"/>
      <c r="E800" s="142"/>
      <c r="F800" s="142"/>
      <c r="G800" s="142"/>
      <c r="H800" s="142"/>
      <c r="J800" s="142"/>
      <c r="K800" s="142"/>
      <c r="L800" s="142"/>
      <c r="M800" s="142"/>
      <c r="N800" s="142"/>
      <c r="O800" s="142"/>
      <c r="Q800" s="122" t="e">
        <f>+VLOOKUP(CONCATENATE(B800,"00"),#REF!,3,FALSE)</f>
        <v>#REF!</v>
      </c>
      <c r="R800" s="122" t="str">
        <f>+IF(ISERROR(VLOOKUP(K800,'Ecarts de marge'!D:D,1,FALSE)),"PB CODE ARTICLE","")</f>
        <v>PB CODE ARTICLE</v>
      </c>
    </row>
    <row r="801" spans="1:18" x14ac:dyDescent="0.2">
      <c r="A801" s="131" t="str">
        <f>+IF(I801&lt;='Ecarts de marge'!$G$1,"X","")</f>
        <v>X</v>
      </c>
      <c r="B801" s="122" t="str">
        <f t="shared" si="17"/>
        <v>A</v>
      </c>
      <c r="C801" s="142"/>
      <c r="D801" s="142"/>
      <c r="E801" s="142"/>
      <c r="F801" s="142"/>
      <c r="G801" s="142"/>
      <c r="H801" s="142"/>
      <c r="J801" s="142"/>
      <c r="K801" s="142"/>
      <c r="L801" s="142"/>
      <c r="M801" s="142"/>
      <c r="N801" s="142"/>
      <c r="O801" s="142"/>
      <c r="Q801" s="122" t="e">
        <f>+VLOOKUP(CONCATENATE(B801,"00"),#REF!,3,FALSE)</f>
        <v>#REF!</v>
      </c>
      <c r="R801" s="122" t="str">
        <f>+IF(ISERROR(VLOOKUP(K801,'Ecarts de marge'!D:D,1,FALSE)),"PB CODE ARTICLE","")</f>
        <v>PB CODE ARTICLE</v>
      </c>
    </row>
    <row r="802" spans="1:18" x14ac:dyDescent="0.2">
      <c r="A802" s="131" t="str">
        <f>+IF(I802&lt;='Ecarts de marge'!$G$1,"X","")</f>
        <v>X</v>
      </c>
      <c r="B802" s="122" t="str">
        <f t="shared" ref="B802:B865" si="18">+"A"&amp;E802&amp;F802&amp;G802</f>
        <v>A</v>
      </c>
      <c r="C802" s="142"/>
      <c r="D802" s="142"/>
      <c r="E802" s="142"/>
      <c r="F802" s="142"/>
      <c r="G802" s="142"/>
      <c r="H802" s="142"/>
      <c r="J802" s="142"/>
      <c r="K802" s="142"/>
      <c r="L802" s="142"/>
      <c r="M802" s="142"/>
      <c r="N802" s="142"/>
      <c r="O802" s="142"/>
      <c r="Q802" s="122" t="e">
        <f>+VLOOKUP(CONCATENATE(B802,"00"),#REF!,3,FALSE)</f>
        <v>#REF!</v>
      </c>
      <c r="R802" s="122" t="str">
        <f>+IF(ISERROR(VLOOKUP(K802,'Ecarts de marge'!D:D,1,FALSE)),"PB CODE ARTICLE","")</f>
        <v>PB CODE ARTICLE</v>
      </c>
    </row>
    <row r="803" spans="1:18" x14ac:dyDescent="0.2">
      <c r="A803" s="131" t="str">
        <f>+IF(I803&lt;='Ecarts de marge'!$G$1,"X","")</f>
        <v>X</v>
      </c>
      <c r="B803" s="122" t="str">
        <f t="shared" si="18"/>
        <v>A</v>
      </c>
      <c r="C803" s="142"/>
      <c r="D803" s="142"/>
      <c r="E803" s="142"/>
      <c r="F803" s="142"/>
      <c r="G803" s="142"/>
      <c r="H803" s="142"/>
      <c r="J803" s="142"/>
      <c r="K803" s="142"/>
      <c r="L803" s="142"/>
      <c r="M803" s="142"/>
      <c r="N803" s="142"/>
      <c r="O803" s="142"/>
      <c r="Q803" s="122" t="e">
        <f>+VLOOKUP(CONCATENATE(B803,"00"),#REF!,3,FALSE)</f>
        <v>#REF!</v>
      </c>
      <c r="R803" s="122" t="str">
        <f>+IF(ISERROR(VLOOKUP(K803,'Ecarts de marge'!D:D,1,FALSE)),"PB CODE ARTICLE","")</f>
        <v>PB CODE ARTICLE</v>
      </c>
    </row>
    <row r="804" spans="1:18" x14ac:dyDescent="0.2">
      <c r="A804" s="131" t="str">
        <f>+IF(I804&lt;='Ecarts de marge'!$G$1,"X","")</f>
        <v>X</v>
      </c>
      <c r="B804" s="122" t="str">
        <f t="shared" si="18"/>
        <v>A</v>
      </c>
      <c r="C804" s="142"/>
      <c r="D804" s="142"/>
      <c r="E804" s="142"/>
      <c r="F804" s="142"/>
      <c r="G804" s="142"/>
      <c r="H804" s="142"/>
      <c r="J804" s="142"/>
      <c r="K804" s="142"/>
      <c r="L804" s="142"/>
      <c r="M804" s="142"/>
      <c r="N804" s="142"/>
      <c r="O804" s="142"/>
      <c r="Q804" s="122" t="e">
        <f>+VLOOKUP(CONCATENATE(B804,"00"),#REF!,3,FALSE)</f>
        <v>#REF!</v>
      </c>
      <c r="R804" s="122" t="str">
        <f>+IF(ISERROR(VLOOKUP(K804,'Ecarts de marge'!D:D,1,FALSE)),"PB CODE ARTICLE","")</f>
        <v>PB CODE ARTICLE</v>
      </c>
    </row>
    <row r="805" spans="1:18" x14ac:dyDescent="0.2">
      <c r="A805" s="131" t="str">
        <f>+IF(I805&lt;='Ecarts de marge'!$G$1,"X","")</f>
        <v>X</v>
      </c>
      <c r="B805" s="122" t="str">
        <f t="shared" si="18"/>
        <v>A</v>
      </c>
      <c r="C805" s="142"/>
      <c r="D805" s="142"/>
      <c r="E805" s="142"/>
      <c r="F805" s="142"/>
      <c r="G805" s="142"/>
      <c r="H805" s="142"/>
      <c r="J805" s="142"/>
      <c r="K805" s="142"/>
      <c r="L805" s="142"/>
      <c r="M805" s="142"/>
      <c r="N805" s="142"/>
      <c r="O805" s="142"/>
      <c r="Q805" s="122" t="e">
        <f>+VLOOKUP(CONCATENATE(B805,"00"),#REF!,3,FALSE)</f>
        <v>#REF!</v>
      </c>
      <c r="R805" s="122" t="str">
        <f>+IF(ISERROR(VLOOKUP(K805,'Ecarts de marge'!D:D,1,FALSE)),"PB CODE ARTICLE","")</f>
        <v>PB CODE ARTICLE</v>
      </c>
    </row>
    <row r="806" spans="1:18" x14ac:dyDescent="0.2">
      <c r="A806" s="131" t="str">
        <f>+IF(I806&lt;='Ecarts de marge'!$G$1,"X","")</f>
        <v>X</v>
      </c>
      <c r="B806" s="122" t="str">
        <f t="shared" si="18"/>
        <v>A</v>
      </c>
      <c r="C806" s="142"/>
      <c r="D806" s="142"/>
      <c r="E806" s="142"/>
      <c r="F806" s="142"/>
      <c r="G806" s="142"/>
      <c r="H806" s="142"/>
      <c r="J806" s="142"/>
      <c r="K806" s="142"/>
      <c r="L806" s="142"/>
      <c r="M806" s="142"/>
      <c r="N806" s="142"/>
      <c r="O806" s="142"/>
      <c r="Q806" s="122" t="e">
        <f>+VLOOKUP(CONCATENATE(B806,"00"),#REF!,3,FALSE)</f>
        <v>#REF!</v>
      </c>
      <c r="R806" s="122" t="str">
        <f>+IF(ISERROR(VLOOKUP(K806,'Ecarts de marge'!D:D,1,FALSE)),"PB CODE ARTICLE","")</f>
        <v>PB CODE ARTICLE</v>
      </c>
    </row>
    <row r="807" spans="1:18" x14ac:dyDescent="0.2">
      <c r="A807" s="131" t="str">
        <f>+IF(I807&lt;='Ecarts de marge'!$G$1,"X","")</f>
        <v>X</v>
      </c>
      <c r="B807" s="122" t="str">
        <f t="shared" si="18"/>
        <v>A</v>
      </c>
      <c r="C807" s="142"/>
      <c r="D807" s="142"/>
      <c r="E807" s="142"/>
      <c r="F807" s="142"/>
      <c r="G807" s="142"/>
      <c r="H807" s="142"/>
      <c r="J807" s="142"/>
      <c r="K807" s="142"/>
      <c r="L807" s="142"/>
      <c r="M807" s="142"/>
      <c r="N807" s="142"/>
      <c r="O807" s="142"/>
      <c r="Q807" s="122" t="e">
        <f>+VLOOKUP(CONCATENATE(B807,"00"),#REF!,3,FALSE)</f>
        <v>#REF!</v>
      </c>
      <c r="R807" s="122" t="str">
        <f>+IF(ISERROR(VLOOKUP(K807,'Ecarts de marge'!D:D,1,FALSE)),"PB CODE ARTICLE","")</f>
        <v>PB CODE ARTICLE</v>
      </c>
    </row>
    <row r="808" spans="1:18" x14ac:dyDescent="0.2">
      <c r="A808" s="131" t="str">
        <f>+IF(I808&lt;='Ecarts de marge'!$G$1,"X","")</f>
        <v>X</v>
      </c>
      <c r="B808" s="122" t="str">
        <f t="shared" si="18"/>
        <v>A</v>
      </c>
      <c r="C808" s="142"/>
      <c r="D808" s="142"/>
      <c r="E808" s="142"/>
      <c r="F808" s="142"/>
      <c r="G808" s="142"/>
      <c r="H808" s="142"/>
      <c r="J808" s="142"/>
      <c r="K808" s="142"/>
      <c r="L808" s="142"/>
      <c r="M808" s="142"/>
      <c r="N808" s="142"/>
      <c r="O808" s="142"/>
      <c r="Q808" s="122" t="e">
        <f>+VLOOKUP(CONCATENATE(B808,"00"),#REF!,3,FALSE)</f>
        <v>#REF!</v>
      </c>
      <c r="R808" s="122" t="str">
        <f>+IF(ISERROR(VLOOKUP(K808,'Ecarts de marge'!D:D,1,FALSE)),"PB CODE ARTICLE","")</f>
        <v>PB CODE ARTICLE</v>
      </c>
    </row>
    <row r="809" spans="1:18" x14ac:dyDescent="0.2">
      <c r="A809" s="131" t="str">
        <f>+IF(I809&lt;='Ecarts de marge'!$G$1,"X","")</f>
        <v>X</v>
      </c>
      <c r="B809" s="122" t="str">
        <f t="shared" si="18"/>
        <v>A</v>
      </c>
      <c r="C809" s="142"/>
      <c r="D809" s="142"/>
      <c r="E809" s="142"/>
      <c r="F809" s="142"/>
      <c r="G809" s="142"/>
      <c r="H809" s="142"/>
      <c r="J809" s="142"/>
      <c r="K809" s="142"/>
      <c r="L809" s="142"/>
      <c r="M809" s="142"/>
      <c r="N809" s="142"/>
      <c r="O809" s="142"/>
      <c r="Q809" s="122" t="e">
        <f>+VLOOKUP(CONCATENATE(B809,"00"),#REF!,3,FALSE)</f>
        <v>#REF!</v>
      </c>
      <c r="R809" s="122" t="str">
        <f>+IF(ISERROR(VLOOKUP(K809,'Ecarts de marge'!D:D,1,FALSE)),"PB CODE ARTICLE","")</f>
        <v>PB CODE ARTICLE</v>
      </c>
    </row>
    <row r="810" spans="1:18" x14ac:dyDescent="0.2">
      <c r="A810" s="131" t="str">
        <f>+IF(I810&lt;='Ecarts de marge'!$G$1,"X","")</f>
        <v>X</v>
      </c>
      <c r="B810" s="122" t="str">
        <f t="shared" si="18"/>
        <v>A</v>
      </c>
      <c r="C810" s="142"/>
      <c r="D810" s="142"/>
      <c r="E810" s="142"/>
      <c r="F810" s="142"/>
      <c r="G810" s="142"/>
      <c r="H810" s="142"/>
      <c r="J810" s="142"/>
      <c r="K810" s="142"/>
      <c r="L810" s="142"/>
      <c r="M810" s="142"/>
      <c r="N810" s="142"/>
      <c r="O810" s="142"/>
      <c r="Q810" s="122" t="e">
        <f>+VLOOKUP(CONCATENATE(B810,"00"),#REF!,3,FALSE)</f>
        <v>#REF!</v>
      </c>
      <c r="R810" s="122" t="str">
        <f>+IF(ISERROR(VLOOKUP(K810,'Ecarts de marge'!D:D,1,FALSE)),"PB CODE ARTICLE","")</f>
        <v>PB CODE ARTICLE</v>
      </c>
    </row>
    <row r="811" spans="1:18" x14ac:dyDescent="0.2">
      <c r="A811" s="131" t="str">
        <f>+IF(I811&lt;='Ecarts de marge'!$G$1,"X","")</f>
        <v>X</v>
      </c>
      <c r="B811" s="122" t="str">
        <f t="shared" si="18"/>
        <v>A</v>
      </c>
      <c r="C811" s="142"/>
      <c r="D811" s="142"/>
      <c r="E811" s="142"/>
      <c r="F811" s="142"/>
      <c r="G811" s="142"/>
      <c r="H811" s="142"/>
      <c r="J811" s="142"/>
      <c r="K811" s="142"/>
      <c r="L811" s="142"/>
      <c r="M811" s="142"/>
      <c r="N811" s="142"/>
      <c r="O811" s="142"/>
      <c r="Q811" s="122" t="e">
        <f>+VLOOKUP(CONCATENATE(B811,"00"),#REF!,3,FALSE)</f>
        <v>#REF!</v>
      </c>
      <c r="R811" s="122" t="str">
        <f>+IF(ISERROR(VLOOKUP(K811,'Ecarts de marge'!D:D,1,FALSE)),"PB CODE ARTICLE","")</f>
        <v>PB CODE ARTICLE</v>
      </c>
    </row>
    <row r="812" spans="1:18" x14ac:dyDescent="0.2">
      <c r="A812" s="131" t="str">
        <f>+IF(I812&lt;='Ecarts de marge'!$G$1,"X","")</f>
        <v>X</v>
      </c>
      <c r="B812" s="122" t="str">
        <f t="shared" si="18"/>
        <v>A</v>
      </c>
      <c r="C812" s="142"/>
      <c r="D812" s="142"/>
      <c r="E812" s="142"/>
      <c r="F812" s="142"/>
      <c r="G812" s="142"/>
      <c r="H812" s="142"/>
      <c r="J812" s="142"/>
      <c r="K812" s="142"/>
      <c r="L812" s="142"/>
      <c r="M812" s="142"/>
      <c r="N812" s="142"/>
      <c r="O812" s="142"/>
      <c r="Q812" s="122" t="e">
        <f>+VLOOKUP(CONCATENATE(B812,"00"),#REF!,3,FALSE)</f>
        <v>#REF!</v>
      </c>
      <c r="R812" s="122" t="str">
        <f>+IF(ISERROR(VLOOKUP(K812,'Ecarts de marge'!D:D,1,FALSE)),"PB CODE ARTICLE","")</f>
        <v>PB CODE ARTICLE</v>
      </c>
    </row>
    <row r="813" spans="1:18" x14ac:dyDescent="0.2">
      <c r="A813" s="131" t="str">
        <f>+IF(I813&lt;='Ecarts de marge'!$G$1,"X","")</f>
        <v>X</v>
      </c>
      <c r="B813" s="122" t="str">
        <f t="shared" si="18"/>
        <v>A</v>
      </c>
      <c r="C813" s="142"/>
      <c r="D813" s="142"/>
      <c r="E813" s="142"/>
      <c r="F813" s="142"/>
      <c r="G813" s="142"/>
      <c r="H813" s="142"/>
      <c r="J813" s="142"/>
      <c r="K813" s="142"/>
      <c r="L813" s="142"/>
      <c r="M813" s="142"/>
      <c r="N813" s="142"/>
      <c r="O813" s="142"/>
      <c r="Q813" s="122" t="e">
        <f>+VLOOKUP(CONCATENATE(B813,"00"),#REF!,3,FALSE)</f>
        <v>#REF!</v>
      </c>
      <c r="R813" s="122" t="str">
        <f>+IF(ISERROR(VLOOKUP(K813,'Ecarts de marge'!D:D,1,FALSE)),"PB CODE ARTICLE","")</f>
        <v>PB CODE ARTICLE</v>
      </c>
    </row>
    <row r="814" spans="1:18" x14ac:dyDescent="0.2">
      <c r="A814" s="131" t="str">
        <f>+IF(I814&lt;='Ecarts de marge'!$G$1,"X","")</f>
        <v>X</v>
      </c>
      <c r="B814" s="122" t="str">
        <f t="shared" si="18"/>
        <v>A</v>
      </c>
      <c r="C814" s="142"/>
      <c r="D814" s="142"/>
      <c r="E814" s="142"/>
      <c r="F814" s="142"/>
      <c r="G814" s="142"/>
      <c r="H814" s="142"/>
      <c r="J814" s="142"/>
      <c r="K814" s="142"/>
      <c r="L814" s="142"/>
      <c r="M814" s="142"/>
      <c r="N814" s="142"/>
      <c r="O814" s="142"/>
      <c r="Q814" s="122" t="e">
        <f>+VLOOKUP(CONCATENATE(B814,"00"),#REF!,3,FALSE)</f>
        <v>#REF!</v>
      </c>
      <c r="R814" s="122" t="str">
        <f>+IF(ISERROR(VLOOKUP(K814,'Ecarts de marge'!D:D,1,FALSE)),"PB CODE ARTICLE","")</f>
        <v>PB CODE ARTICLE</v>
      </c>
    </row>
    <row r="815" spans="1:18" x14ac:dyDescent="0.2">
      <c r="A815" s="131" t="str">
        <f>+IF(I815&lt;='Ecarts de marge'!$G$1,"X","")</f>
        <v>X</v>
      </c>
      <c r="B815" s="122" t="str">
        <f t="shared" si="18"/>
        <v>A</v>
      </c>
      <c r="C815" s="142"/>
      <c r="D815" s="142"/>
      <c r="E815" s="142"/>
      <c r="F815" s="142"/>
      <c r="G815" s="142"/>
      <c r="H815" s="142"/>
      <c r="J815" s="142"/>
      <c r="K815" s="142"/>
      <c r="L815" s="142"/>
      <c r="M815" s="142"/>
      <c r="N815" s="142"/>
      <c r="O815" s="142"/>
      <c r="Q815" s="122" t="e">
        <f>+VLOOKUP(CONCATENATE(B815,"00"),#REF!,3,FALSE)</f>
        <v>#REF!</v>
      </c>
      <c r="R815" s="122" t="str">
        <f>+IF(ISERROR(VLOOKUP(K815,'Ecarts de marge'!D:D,1,FALSE)),"PB CODE ARTICLE","")</f>
        <v>PB CODE ARTICLE</v>
      </c>
    </row>
    <row r="816" spans="1:18" x14ac:dyDescent="0.2">
      <c r="A816" s="131" t="str">
        <f>+IF(I816&lt;='Ecarts de marge'!$G$1,"X","")</f>
        <v>X</v>
      </c>
      <c r="B816" s="122" t="str">
        <f t="shared" si="18"/>
        <v>A</v>
      </c>
      <c r="C816" s="142"/>
      <c r="D816" s="142"/>
      <c r="E816" s="142"/>
      <c r="F816" s="142"/>
      <c r="G816" s="142"/>
      <c r="H816" s="142"/>
      <c r="J816" s="142"/>
      <c r="K816" s="142"/>
      <c r="L816" s="142"/>
      <c r="M816" s="142"/>
      <c r="N816" s="142"/>
      <c r="O816" s="142"/>
      <c r="Q816" s="122" t="e">
        <f>+VLOOKUP(CONCATENATE(B816,"00"),#REF!,3,FALSE)</f>
        <v>#REF!</v>
      </c>
      <c r="R816" s="122" t="str">
        <f>+IF(ISERROR(VLOOKUP(K816,'Ecarts de marge'!D:D,1,FALSE)),"PB CODE ARTICLE","")</f>
        <v>PB CODE ARTICLE</v>
      </c>
    </row>
    <row r="817" spans="1:19" x14ac:dyDescent="0.2">
      <c r="A817" s="131" t="str">
        <f>+IF(I817&lt;='Ecarts de marge'!$G$1,"X","")</f>
        <v>X</v>
      </c>
      <c r="B817" s="122" t="str">
        <f t="shared" si="18"/>
        <v>A</v>
      </c>
      <c r="C817" s="142"/>
      <c r="D817" s="142"/>
      <c r="E817" s="142"/>
      <c r="F817" s="142"/>
      <c r="G817" s="142"/>
      <c r="H817" s="142"/>
      <c r="J817" s="142"/>
      <c r="K817" s="142"/>
      <c r="L817" s="142"/>
      <c r="M817" s="142"/>
      <c r="N817" s="142"/>
      <c r="O817" s="142"/>
      <c r="Q817" s="122" t="e">
        <f>+VLOOKUP(CONCATENATE(B817,"00"),#REF!,3,FALSE)</f>
        <v>#REF!</v>
      </c>
      <c r="R817" s="122" t="str">
        <f>+IF(ISERROR(VLOOKUP(K817,'Ecarts de marge'!D:D,1,FALSE)),"PB CODE ARTICLE","")</f>
        <v>PB CODE ARTICLE</v>
      </c>
    </row>
    <row r="818" spans="1:19" x14ac:dyDescent="0.2">
      <c r="A818" s="131" t="str">
        <f>+IF(I818&lt;='Ecarts de marge'!$G$1,"X","")</f>
        <v>X</v>
      </c>
      <c r="B818" s="122" t="str">
        <f t="shared" si="18"/>
        <v>A</v>
      </c>
      <c r="C818" s="142"/>
      <c r="D818" s="142"/>
      <c r="E818" s="142"/>
      <c r="F818" s="142"/>
      <c r="G818" s="142"/>
      <c r="H818" s="142"/>
      <c r="J818" s="142"/>
      <c r="K818" s="142"/>
      <c r="L818" s="142"/>
      <c r="M818" s="142"/>
      <c r="N818" s="142"/>
      <c r="O818" s="142"/>
      <c r="Q818" s="122" t="e">
        <f>+VLOOKUP(CONCATENATE(B818,"00"),#REF!,3,FALSE)</f>
        <v>#REF!</v>
      </c>
      <c r="R818" s="122" t="str">
        <f>+IF(ISERROR(VLOOKUP(K818,'Ecarts de marge'!D:D,1,FALSE)),"PB CODE ARTICLE","")</f>
        <v>PB CODE ARTICLE</v>
      </c>
    </row>
    <row r="819" spans="1:19" x14ac:dyDescent="0.2">
      <c r="A819" s="131" t="str">
        <f>+IF(I819&lt;='Ecarts de marge'!$G$1,"X","")</f>
        <v>X</v>
      </c>
      <c r="B819" s="122" t="str">
        <f t="shared" si="18"/>
        <v>A</v>
      </c>
      <c r="C819" s="142"/>
      <c r="D819" s="142"/>
      <c r="E819" s="142"/>
      <c r="F819" s="142"/>
      <c r="G819" s="142"/>
      <c r="H819" s="142"/>
      <c r="J819" s="142"/>
      <c r="K819" s="142"/>
      <c r="L819" s="142"/>
      <c r="M819" s="142"/>
      <c r="N819" s="142"/>
      <c r="O819" s="142"/>
      <c r="Q819" s="122" t="e">
        <f>+VLOOKUP(CONCATENATE(B819,"00"),#REF!,3,FALSE)</f>
        <v>#REF!</v>
      </c>
      <c r="R819" s="122" t="str">
        <f>+IF(ISERROR(VLOOKUP(K819,'Ecarts de marge'!D:D,1,FALSE)),"PB CODE ARTICLE","")</f>
        <v>PB CODE ARTICLE</v>
      </c>
    </row>
    <row r="820" spans="1:19" x14ac:dyDescent="0.2">
      <c r="A820" s="131" t="str">
        <f>+IF(I820&lt;='Ecarts de marge'!$G$1,"X","")</f>
        <v>X</v>
      </c>
      <c r="B820" s="122" t="str">
        <f t="shared" si="18"/>
        <v>A</v>
      </c>
      <c r="C820" s="142"/>
      <c r="D820" s="142"/>
      <c r="E820" s="142"/>
      <c r="F820" s="142"/>
      <c r="G820" s="142"/>
      <c r="H820" s="142"/>
      <c r="J820" s="142"/>
      <c r="K820" s="142"/>
      <c r="L820" s="142"/>
      <c r="M820" s="142"/>
      <c r="N820" s="142"/>
      <c r="O820" s="142"/>
      <c r="Q820" s="122" t="e">
        <f>+VLOOKUP(CONCATENATE(B820,"00"),#REF!,3,FALSE)</f>
        <v>#REF!</v>
      </c>
      <c r="R820" s="122" t="str">
        <f>+IF(ISERROR(VLOOKUP(K820,'Ecarts de marge'!D:D,1,FALSE)),"PB CODE ARTICLE","")</f>
        <v>PB CODE ARTICLE</v>
      </c>
      <c r="S820" t="e">
        <f>+VLOOKUP(B820,'FEUILLE 1'!$BJ$129:$BJ$140,1,FALSE)</f>
        <v>#N/A</v>
      </c>
    </row>
    <row r="821" spans="1:19" x14ac:dyDescent="0.2">
      <c r="A821" s="131" t="str">
        <f>+IF(I821&lt;='Ecarts de marge'!$G$1,"X","")</f>
        <v>X</v>
      </c>
      <c r="B821" s="122" t="str">
        <f t="shared" si="18"/>
        <v>A</v>
      </c>
      <c r="C821" s="142"/>
      <c r="D821" s="142"/>
      <c r="E821" s="142"/>
      <c r="F821" s="142"/>
      <c r="G821" s="142"/>
      <c r="H821" s="142"/>
      <c r="J821" s="142"/>
      <c r="K821" s="142"/>
      <c r="L821" s="142"/>
      <c r="M821" s="142"/>
      <c r="N821" s="142"/>
      <c r="O821" s="142"/>
      <c r="Q821" s="122" t="e">
        <f>+VLOOKUP(CONCATENATE(B821,"00"),#REF!,3,FALSE)</f>
        <v>#REF!</v>
      </c>
      <c r="R821" s="122" t="str">
        <f>+IF(ISERROR(VLOOKUP(K821,'Ecarts de marge'!D:D,1,FALSE)),"PB CODE ARTICLE","")</f>
        <v>PB CODE ARTICLE</v>
      </c>
    </row>
    <row r="822" spans="1:19" x14ac:dyDescent="0.2">
      <c r="A822" s="131" t="str">
        <f>+IF(I822&lt;='Ecarts de marge'!$G$1,"X","")</f>
        <v>X</v>
      </c>
      <c r="B822" s="122" t="str">
        <f t="shared" si="18"/>
        <v>A</v>
      </c>
      <c r="C822" s="142"/>
      <c r="D822" s="142"/>
      <c r="E822" s="142"/>
      <c r="F822" s="142"/>
      <c r="G822" s="142"/>
      <c r="H822" s="142"/>
      <c r="J822" s="142"/>
      <c r="K822" s="142"/>
      <c r="L822" s="142"/>
      <c r="M822" s="142"/>
      <c r="N822" s="142"/>
      <c r="O822" s="142"/>
      <c r="Q822" s="122" t="e">
        <f>+VLOOKUP(CONCATENATE(B822,"00"),#REF!,3,FALSE)</f>
        <v>#REF!</v>
      </c>
      <c r="R822" s="122" t="str">
        <f>+IF(ISERROR(VLOOKUP(K822,'Ecarts de marge'!D:D,1,FALSE)),"PB CODE ARTICLE","")</f>
        <v>PB CODE ARTICLE</v>
      </c>
    </row>
    <row r="823" spans="1:19" x14ac:dyDescent="0.2">
      <c r="A823" s="131" t="str">
        <f>+IF(I823&lt;='Ecarts de marge'!$G$1,"X","")</f>
        <v>X</v>
      </c>
      <c r="B823" s="122" t="str">
        <f t="shared" si="18"/>
        <v>A</v>
      </c>
      <c r="C823" s="142"/>
      <c r="D823" s="142"/>
      <c r="E823" s="142"/>
      <c r="F823" s="142"/>
      <c r="G823" s="142"/>
      <c r="H823" s="142"/>
      <c r="J823" s="142"/>
      <c r="K823" s="142"/>
      <c r="L823" s="142"/>
      <c r="M823" s="142"/>
      <c r="N823" s="142"/>
      <c r="O823" s="142"/>
      <c r="Q823" s="122" t="e">
        <f>+VLOOKUP(CONCATENATE(B823,"00"),#REF!,3,FALSE)</f>
        <v>#REF!</v>
      </c>
      <c r="R823" s="122" t="str">
        <f>+IF(ISERROR(VLOOKUP(K823,'Ecarts de marge'!D:D,1,FALSE)),"PB CODE ARTICLE","")</f>
        <v>PB CODE ARTICLE</v>
      </c>
    </row>
    <row r="824" spans="1:19" x14ac:dyDescent="0.2">
      <c r="A824" s="131" t="str">
        <f>+IF(I824&lt;='Ecarts de marge'!$G$1,"X","")</f>
        <v>X</v>
      </c>
      <c r="B824" s="122" t="str">
        <f t="shared" si="18"/>
        <v>A</v>
      </c>
      <c r="C824" s="142"/>
      <c r="D824" s="142"/>
      <c r="E824" s="142"/>
      <c r="F824" s="142"/>
      <c r="G824" s="142"/>
      <c r="H824" s="142"/>
      <c r="J824" s="142"/>
      <c r="K824" s="142"/>
      <c r="L824" s="142"/>
      <c r="M824" s="142"/>
      <c r="N824" s="142"/>
      <c r="O824" s="142"/>
      <c r="Q824" s="122" t="e">
        <f>+VLOOKUP(CONCATENATE(B824,"00"),#REF!,3,FALSE)</f>
        <v>#REF!</v>
      </c>
      <c r="R824" s="122" t="str">
        <f>+IF(ISERROR(VLOOKUP(K824,'Ecarts de marge'!D:D,1,FALSE)),"PB CODE ARTICLE","")</f>
        <v>PB CODE ARTICLE</v>
      </c>
    </row>
    <row r="825" spans="1:19" x14ac:dyDescent="0.2">
      <c r="A825" s="131" t="str">
        <f>+IF(I825&lt;='Ecarts de marge'!$G$1,"X","")</f>
        <v>X</v>
      </c>
      <c r="B825" s="122" t="str">
        <f t="shared" si="18"/>
        <v>A</v>
      </c>
      <c r="C825" s="142"/>
      <c r="D825" s="142"/>
      <c r="E825" s="142"/>
      <c r="F825" s="142"/>
      <c r="G825" s="142"/>
      <c r="H825" s="142"/>
      <c r="J825" s="142"/>
      <c r="K825" s="142"/>
      <c r="L825" s="142"/>
      <c r="M825" s="142"/>
      <c r="N825" s="142"/>
      <c r="O825" s="142"/>
      <c r="Q825" s="122" t="e">
        <f>+VLOOKUP(CONCATENATE(B825,"00"),#REF!,3,FALSE)</f>
        <v>#REF!</v>
      </c>
      <c r="R825" s="122" t="str">
        <f>+IF(ISERROR(VLOOKUP(K825,'Ecarts de marge'!D:D,1,FALSE)),"PB CODE ARTICLE","")</f>
        <v>PB CODE ARTICLE</v>
      </c>
    </row>
    <row r="826" spans="1:19" x14ac:dyDescent="0.2">
      <c r="A826" s="131" t="str">
        <f>+IF(I826&lt;='Ecarts de marge'!$G$1,"X","")</f>
        <v>X</v>
      </c>
      <c r="B826" s="122" t="str">
        <f t="shared" si="18"/>
        <v>A</v>
      </c>
      <c r="C826" s="142"/>
      <c r="D826" s="142"/>
      <c r="E826" s="142"/>
      <c r="F826" s="142"/>
      <c r="G826" s="142"/>
      <c r="H826" s="142"/>
      <c r="J826" s="142"/>
      <c r="K826" s="142"/>
      <c r="L826" s="142"/>
      <c r="M826" s="142"/>
      <c r="N826" s="142"/>
      <c r="O826" s="142"/>
      <c r="Q826" s="122" t="e">
        <f>+VLOOKUP(CONCATENATE(B826,"00"),#REF!,3,FALSE)</f>
        <v>#REF!</v>
      </c>
      <c r="R826" s="122" t="str">
        <f>+IF(ISERROR(VLOOKUP(K826,'Ecarts de marge'!D:D,1,FALSE)),"PB CODE ARTICLE","")</f>
        <v>PB CODE ARTICLE</v>
      </c>
    </row>
    <row r="827" spans="1:19" x14ac:dyDescent="0.2">
      <c r="A827" s="131" t="str">
        <f>+IF(I827&lt;='Ecarts de marge'!$G$1,"X","")</f>
        <v>X</v>
      </c>
      <c r="B827" s="122" t="str">
        <f t="shared" si="18"/>
        <v>A</v>
      </c>
      <c r="C827" s="142"/>
      <c r="D827" s="142"/>
      <c r="E827" s="142"/>
      <c r="F827" s="142"/>
      <c r="G827" s="142"/>
      <c r="H827" s="142"/>
      <c r="J827" s="142"/>
      <c r="K827" s="142"/>
      <c r="L827" s="142"/>
      <c r="M827" s="142"/>
      <c r="N827" s="142"/>
      <c r="O827" s="142"/>
      <c r="Q827" s="122" t="e">
        <f>+VLOOKUP(CONCATENATE(B827,"00"),#REF!,3,FALSE)</f>
        <v>#REF!</v>
      </c>
      <c r="R827" s="122" t="str">
        <f>+IF(ISERROR(VLOOKUP(K827,'Ecarts de marge'!D:D,1,FALSE)),"PB CODE ARTICLE","")</f>
        <v>PB CODE ARTICLE</v>
      </c>
    </row>
    <row r="828" spans="1:19" x14ac:dyDescent="0.2">
      <c r="A828" s="131" t="str">
        <f>+IF(I828&lt;='Ecarts de marge'!$G$1,"X","")</f>
        <v>X</v>
      </c>
      <c r="B828" s="122" t="str">
        <f t="shared" si="18"/>
        <v>A</v>
      </c>
      <c r="C828" s="142"/>
      <c r="D828" s="142"/>
      <c r="E828" s="142"/>
      <c r="F828" s="142"/>
      <c r="G828" s="142"/>
      <c r="H828" s="142"/>
      <c r="J828" s="142"/>
      <c r="K828" s="142"/>
      <c r="L828" s="142"/>
      <c r="M828" s="142"/>
      <c r="N828" s="142"/>
      <c r="O828" s="142"/>
      <c r="Q828" s="122" t="e">
        <f>+VLOOKUP(CONCATENATE(B828,"00"),#REF!,3,FALSE)</f>
        <v>#REF!</v>
      </c>
      <c r="R828" s="122" t="str">
        <f>+IF(ISERROR(VLOOKUP(K828,'Ecarts de marge'!D:D,1,FALSE)),"PB CODE ARTICLE","")</f>
        <v>PB CODE ARTICLE</v>
      </c>
    </row>
    <row r="829" spans="1:19" x14ac:dyDescent="0.2">
      <c r="A829" s="131" t="str">
        <f>+IF(I829&lt;='Ecarts de marge'!$G$1,"X","")</f>
        <v>X</v>
      </c>
      <c r="B829" s="122" t="str">
        <f t="shared" si="18"/>
        <v>A</v>
      </c>
      <c r="C829" s="142"/>
      <c r="D829" s="142"/>
      <c r="E829" s="142"/>
      <c r="F829" s="142"/>
      <c r="G829" s="142"/>
      <c r="H829" s="142"/>
      <c r="J829" s="142"/>
      <c r="K829" s="142"/>
      <c r="L829" s="142"/>
      <c r="M829" s="142"/>
      <c r="N829" s="142"/>
      <c r="O829" s="142"/>
      <c r="Q829" s="122" t="e">
        <f>+VLOOKUP(CONCATENATE(B829,"00"),#REF!,3,FALSE)</f>
        <v>#REF!</v>
      </c>
      <c r="R829" s="122" t="str">
        <f>+IF(ISERROR(VLOOKUP(K829,'Ecarts de marge'!D:D,1,FALSE)),"PB CODE ARTICLE","")</f>
        <v>PB CODE ARTICLE</v>
      </c>
    </row>
    <row r="830" spans="1:19" x14ac:dyDescent="0.2">
      <c r="A830" s="131" t="str">
        <f>+IF(I830&lt;='Ecarts de marge'!$G$1,"X","")</f>
        <v>X</v>
      </c>
      <c r="B830" s="122" t="str">
        <f t="shared" si="18"/>
        <v>A</v>
      </c>
      <c r="C830" s="142"/>
      <c r="D830" s="142"/>
      <c r="E830" s="142"/>
      <c r="F830" s="142"/>
      <c r="G830" s="142"/>
      <c r="H830" s="142"/>
      <c r="J830" s="142"/>
      <c r="K830" s="142"/>
      <c r="L830" s="142"/>
      <c r="M830" s="142"/>
      <c r="N830" s="142"/>
      <c r="O830" s="142"/>
      <c r="Q830" s="122" t="e">
        <f>+VLOOKUP(CONCATENATE(B830,"00"),#REF!,3,FALSE)</f>
        <v>#REF!</v>
      </c>
      <c r="R830" s="122" t="str">
        <f>+IF(ISERROR(VLOOKUP(K830,'Ecarts de marge'!D:D,1,FALSE)),"PB CODE ARTICLE","")</f>
        <v>PB CODE ARTICLE</v>
      </c>
    </row>
    <row r="831" spans="1:19" x14ac:dyDescent="0.2">
      <c r="A831" s="131" t="str">
        <f>+IF(I831&lt;='Ecarts de marge'!$G$1,"X","")</f>
        <v>X</v>
      </c>
      <c r="B831" s="122" t="str">
        <f t="shared" si="18"/>
        <v>A</v>
      </c>
      <c r="C831" s="142"/>
      <c r="D831" s="142"/>
      <c r="E831" s="142"/>
      <c r="F831" s="142"/>
      <c r="G831" s="142"/>
      <c r="H831" s="142"/>
      <c r="J831" s="142"/>
      <c r="K831" s="142"/>
      <c r="L831" s="142"/>
      <c r="M831" s="142"/>
      <c r="N831" s="142"/>
      <c r="O831" s="142"/>
      <c r="Q831" s="122" t="e">
        <f>+VLOOKUP(CONCATENATE(B831,"00"),#REF!,3,FALSE)</f>
        <v>#REF!</v>
      </c>
      <c r="R831" s="122" t="str">
        <f>+IF(ISERROR(VLOOKUP(K831,'Ecarts de marge'!D:D,1,FALSE)),"PB CODE ARTICLE","")</f>
        <v>PB CODE ARTICLE</v>
      </c>
    </row>
    <row r="832" spans="1:19" x14ac:dyDescent="0.2">
      <c r="A832" s="131" t="str">
        <f>+IF(I832&lt;='Ecarts de marge'!$G$1,"X","")</f>
        <v>X</v>
      </c>
      <c r="B832" s="122" t="str">
        <f t="shared" si="18"/>
        <v>A</v>
      </c>
      <c r="C832" s="142"/>
      <c r="D832" s="142"/>
      <c r="E832" s="142"/>
      <c r="F832" s="142"/>
      <c r="G832" s="142"/>
      <c r="H832" s="142"/>
      <c r="J832" s="142"/>
      <c r="K832" s="142"/>
      <c r="L832" s="142"/>
      <c r="M832" s="142"/>
      <c r="N832" s="142"/>
      <c r="O832" s="142"/>
      <c r="Q832" s="122" t="e">
        <f>+VLOOKUP(CONCATENATE(B832,"00"),#REF!,3,FALSE)</f>
        <v>#REF!</v>
      </c>
      <c r="R832" s="122" t="str">
        <f>+IF(ISERROR(VLOOKUP(K832,'Ecarts de marge'!D:D,1,FALSE)),"PB CODE ARTICLE","")</f>
        <v>PB CODE ARTICLE</v>
      </c>
    </row>
    <row r="833" spans="1:18" x14ac:dyDescent="0.2">
      <c r="A833" s="131" t="str">
        <f>+IF(I833&lt;='Ecarts de marge'!$G$1,"X","")</f>
        <v>X</v>
      </c>
      <c r="B833" s="122" t="str">
        <f t="shared" si="18"/>
        <v>A</v>
      </c>
      <c r="C833" s="142"/>
      <c r="D833" s="142"/>
      <c r="E833" s="142"/>
      <c r="F833" s="142"/>
      <c r="G833" s="142"/>
      <c r="H833" s="142"/>
      <c r="J833" s="142"/>
      <c r="K833" s="142"/>
      <c r="L833" s="142"/>
      <c r="M833" s="142"/>
      <c r="N833" s="142"/>
      <c r="O833" s="142"/>
      <c r="Q833" s="122" t="e">
        <f>+VLOOKUP(CONCATENATE(B833,"00"),#REF!,3,FALSE)</f>
        <v>#REF!</v>
      </c>
      <c r="R833" s="122" t="str">
        <f>+IF(ISERROR(VLOOKUP(K833,'Ecarts de marge'!D:D,1,FALSE)),"PB CODE ARTICLE","")</f>
        <v>PB CODE ARTICLE</v>
      </c>
    </row>
    <row r="834" spans="1:18" x14ac:dyDescent="0.2">
      <c r="A834" s="131" t="str">
        <f>+IF(I834&lt;='Ecarts de marge'!$G$1,"X","")</f>
        <v>X</v>
      </c>
      <c r="B834" s="122" t="str">
        <f t="shared" si="18"/>
        <v>A</v>
      </c>
      <c r="C834" s="142"/>
      <c r="D834" s="142"/>
      <c r="E834" s="142"/>
      <c r="F834" s="142"/>
      <c r="G834" s="142"/>
      <c r="H834" s="142"/>
      <c r="J834" s="142"/>
      <c r="K834" s="142"/>
      <c r="L834" s="142"/>
      <c r="M834" s="142"/>
      <c r="N834" s="142"/>
      <c r="O834" s="142"/>
      <c r="Q834" s="122" t="e">
        <f>+VLOOKUP(CONCATENATE(B834,"00"),#REF!,3,FALSE)</f>
        <v>#REF!</v>
      </c>
      <c r="R834" s="122" t="str">
        <f>+IF(ISERROR(VLOOKUP(K834,'Ecarts de marge'!D:D,1,FALSE)),"PB CODE ARTICLE","")</f>
        <v>PB CODE ARTICLE</v>
      </c>
    </row>
    <row r="835" spans="1:18" x14ac:dyDescent="0.2">
      <c r="A835" s="131" t="str">
        <f>+IF(I835&lt;='Ecarts de marge'!$G$1,"X","")</f>
        <v>X</v>
      </c>
      <c r="B835" s="122" t="str">
        <f t="shared" si="18"/>
        <v>A</v>
      </c>
      <c r="C835" s="142"/>
      <c r="D835" s="142"/>
      <c r="E835" s="142"/>
      <c r="F835" s="142"/>
      <c r="G835" s="142"/>
      <c r="H835" s="142"/>
      <c r="J835" s="142"/>
      <c r="K835" s="142"/>
      <c r="L835" s="142"/>
      <c r="M835" s="142"/>
      <c r="N835" s="142"/>
      <c r="O835" s="142"/>
      <c r="Q835" s="122" t="e">
        <f>+VLOOKUP(CONCATENATE(B835,"00"),#REF!,3,FALSE)</f>
        <v>#REF!</v>
      </c>
      <c r="R835" s="122" t="str">
        <f>+IF(ISERROR(VLOOKUP(K835,'Ecarts de marge'!D:D,1,FALSE)),"PB CODE ARTICLE","")</f>
        <v>PB CODE ARTICLE</v>
      </c>
    </row>
    <row r="836" spans="1:18" x14ac:dyDescent="0.2">
      <c r="A836" s="131" t="str">
        <f>+IF(I836&lt;='Ecarts de marge'!$G$1,"X","")</f>
        <v>X</v>
      </c>
      <c r="B836" s="122" t="str">
        <f t="shared" si="18"/>
        <v>A</v>
      </c>
      <c r="C836" s="142"/>
      <c r="D836" s="142"/>
      <c r="E836" s="142"/>
      <c r="F836" s="142"/>
      <c r="G836" s="142"/>
      <c r="H836" s="142"/>
      <c r="J836" s="142"/>
      <c r="K836" s="142"/>
      <c r="L836" s="142"/>
      <c r="M836" s="142"/>
      <c r="N836" s="142"/>
      <c r="O836" s="142"/>
      <c r="Q836" s="122" t="e">
        <f>+VLOOKUP(CONCATENATE(B836,"00"),#REF!,3,FALSE)</f>
        <v>#REF!</v>
      </c>
      <c r="R836" s="122" t="str">
        <f>+IF(ISERROR(VLOOKUP(K836,'Ecarts de marge'!D:D,1,FALSE)),"PB CODE ARTICLE","")</f>
        <v>PB CODE ARTICLE</v>
      </c>
    </row>
    <row r="837" spans="1:18" x14ac:dyDescent="0.2">
      <c r="A837" s="131" t="str">
        <f>+IF(I837&lt;='Ecarts de marge'!$G$1,"X","")</f>
        <v>X</v>
      </c>
      <c r="B837" s="122" t="str">
        <f t="shared" si="18"/>
        <v>A</v>
      </c>
      <c r="C837" s="142"/>
      <c r="D837" s="142"/>
      <c r="E837" s="142"/>
      <c r="F837" s="142"/>
      <c r="G837" s="142"/>
      <c r="H837" s="142"/>
      <c r="J837" s="142"/>
      <c r="K837" s="142"/>
      <c r="L837" s="142"/>
      <c r="M837" s="142"/>
      <c r="N837" s="142"/>
      <c r="O837" s="142"/>
      <c r="Q837" s="122" t="e">
        <f>+VLOOKUP(CONCATENATE(B837,"00"),#REF!,3,FALSE)</f>
        <v>#REF!</v>
      </c>
      <c r="R837" s="122" t="str">
        <f>+IF(ISERROR(VLOOKUP(K837,'Ecarts de marge'!D:D,1,FALSE)),"PB CODE ARTICLE","")</f>
        <v>PB CODE ARTICLE</v>
      </c>
    </row>
    <row r="838" spans="1:18" x14ac:dyDescent="0.2">
      <c r="A838" s="131" t="str">
        <f>+IF(I838&lt;='Ecarts de marge'!$G$1,"X","")</f>
        <v>X</v>
      </c>
      <c r="B838" s="122" t="str">
        <f t="shared" si="18"/>
        <v>A</v>
      </c>
      <c r="C838" s="142"/>
      <c r="D838" s="142"/>
      <c r="E838" s="142"/>
      <c r="F838" s="142"/>
      <c r="G838" s="142"/>
      <c r="H838" s="142"/>
      <c r="J838" s="142"/>
      <c r="K838" s="142"/>
      <c r="L838" s="142"/>
      <c r="M838" s="142"/>
      <c r="N838" s="142"/>
      <c r="O838" s="142"/>
      <c r="Q838" s="122" t="e">
        <f>+VLOOKUP(CONCATENATE(B838,"00"),#REF!,3,FALSE)</f>
        <v>#REF!</v>
      </c>
      <c r="R838" s="122" t="str">
        <f>+IF(ISERROR(VLOOKUP(K838,'Ecarts de marge'!D:D,1,FALSE)),"PB CODE ARTICLE","")</f>
        <v>PB CODE ARTICLE</v>
      </c>
    </row>
    <row r="839" spans="1:18" x14ac:dyDescent="0.2">
      <c r="A839" s="131" t="str">
        <f>+IF(I839&lt;='Ecarts de marge'!$G$1,"X","")</f>
        <v>X</v>
      </c>
      <c r="B839" s="122" t="str">
        <f t="shared" si="18"/>
        <v>A</v>
      </c>
      <c r="C839" s="142"/>
      <c r="D839" s="142"/>
      <c r="E839" s="142"/>
      <c r="F839" s="142"/>
      <c r="G839" s="142"/>
      <c r="H839" s="142"/>
      <c r="J839" s="142"/>
      <c r="K839" s="142"/>
      <c r="L839" s="142"/>
      <c r="M839" s="142"/>
      <c r="N839" s="142"/>
      <c r="O839" s="142"/>
      <c r="Q839" s="122" t="e">
        <f>+VLOOKUP(CONCATENATE(B839,"00"),#REF!,3,FALSE)</f>
        <v>#REF!</v>
      </c>
      <c r="R839" s="122" t="str">
        <f>+IF(ISERROR(VLOOKUP(K839,'Ecarts de marge'!D:D,1,FALSE)),"PB CODE ARTICLE","")</f>
        <v>PB CODE ARTICLE</v>
      </c>
    </row>
    <row r="840" spans="1:18" x14ac:dyDescent="0.2">
      <c r="A840" s="131" t="str">
        <f>+IF(I840&lt;='Ecarts de marge'!$G$1,"X","")</f>
        <v>X</v>
      </c>
      <c r="B840" s="122" t="str">
        <f t="shared" si="18"/>
        <v>A</v>
      </c>
      <c r="C840" s="142"/>
      <c r="D840" s="142"/>
      <c r="E840" s="142"/>
      <c r="F840" s="142"/>
      <c r="G840" s="142"/>
      <c r="H840" s="142"/>
      <c r="J840" s="142"/>
      <c r="K840" s="142"/>
      <c r="L840" s="142"/>
      <c r="M840" s="142"/>
      <c r="N840" s="142"/>
      <c r="O840" s="142"/>
      <c r="Q840" s="122" t="e">
        <f>+VLOOKUP(CONCATENATE(B840,"00"),#REF!,3,FALSE)</f>
        <v>#REF!</v>
      </c>
      <c r="R840" s="122" t="str">
        <f>+IF(ISERROR(VLOOKUP(K840,'Ecarts de marge'!D:D,1,FALSE)),"PB CODE ARTICLE","")</f>
        <v>PB CODE ARTICLE</v>
      </c>
    </row>
    <row r="841" spans="1:18" x14ac:dyDescent="0.2">
      <c r="A841" s="131" t="str">
        <f>+IF(I841&lt;='Ecarts de marge'!$G$1,"X","")</f>
        <v>X</v>
      </c>
      <c r="B841" s="122" t="str">
        <f t="shared" si="18"/>
        <v>A</v>
      </c>
      <c r="C841" s="142"/>
      <c r="D841" s="142"/>
      <c r="E841" s="142"/>
      <c r="F841" s="142"/>
      <c r="G841" s="142"/>
      <c r="H841" s="142"/>
      <c r="J841" s="142"/>
      <c r="K841" s="142"/>
      <c r="L841" s="142"/>
      <c r="M841" s="142"/>
      <c r="N841" s="142"/>
      <c r="O841" s="142"/>
      <c r="Q841" s="122" t="e">
        <f>+VLOOKUP(CONCATENATE(B841,"00"),#REF!,3,FALSE)</f>
        <v>#REF!</v>
      </c>
      <c r="R841" s="122" t="str">
        <f>+IF(ISERROR(VLOOKUP(K841,'Ecarts de marge'!D:D,1,FALSE)),"PB CODE ARTICLE","")</f>
        <v>PB CODE ARTICLE</v>
      </c>
    </row>
    <row r="842" spans="1:18" x14ac:dyDescent="0.2">
      <c r="A842" s="131" t="str">
        <f>+IF(I842&lt;='Ecarts de marge'!$G$1,"X","")</f>
        <v>X</v>
      </c>
      <c r="B842" s="122" t="str">
        <f t="shared" si="18"/>
        <v>A</v>
      </c>
      <c r="C842" s="142"/>
      <c r="D842" s="142"/>
      <c r="E842" s="142"/>
      <c r="F842" s="142"/>
      <c r="G842" s="142"/>
      <c r="H842" s="142"/>
      <c r="J842" s="142"/>
      <c r="K842" s="142"/>
      <c r="L842" s="142"/>
      <c r="M842" s="142"/>
      <c r="N842" s="142"/>
      <c r="O842" s="142"/>
      <c r="Q842" s="122" t="e">
        <f>+VLOOKUP(CONCATENATE(B842,"00"),#REF!,3,FALSE)</f>
        <v>#REF!</v>
      </c>
      <c r="R842" s="122" t="str">
        <f>+IF(ISERROR(VLOOKUP(K842,'Ecarts de marge'!D:D,1,FALSE)),"PB CODE ARTICLE","")</f>
        <v>PB CODE ARTICLE</v>
      </c>
    </row>
    <row r="843" spans="1:18" x14ac:dyDescent="0.2">
      <c r="A843" s="131" t="str">
        <f>+IF(I843&lt;='Ecarts de marge'!$G$1,"X","")</f>
        <v>X</v>
      </c>
      <c r="B843" s="122" t="str">
        <f t="shared" si="18"/>
        <v>A</v>
      </c>
      <c r="C843" s="142"/>
      <c r="D843" s="142"/>
      <c r="E843" s="142"/>
      <c r="F843" s="142"/>
      <c r="G843" s="142"/>
      <c r="H843" s="142"/>
      <c r="J843" s="142"/>
      <c r="K843" s="142"/>
      <c r="L843" s="142"/>
      <c r="M843" s="142"/>
      <c r="N843" s="142"/>
      <c r="O843" s="142"/>
      <c r="Q843" s="122" t="e">
        <f>+VLOOKUP(CONCATENATE(B843,"00"),#REF!,3,FALSE)</f>
        <v>#REF!</v>
      </c>
      <c r="R843" s="122" t="str">
        <f>+IF(ISERROR(VLOOKUP(K843,'Ecarts de marge'!D:D,1,FALSE)),"PB CODE ARTICLE","")</f>
        <v>PB CODE ARTICLE</v>
      </c>
    </row>
    <row r="844" spans="1:18" x14ac:dyDescent="0.2">
      <c r="A844" s="131" t="str">
        <f>+IF(I844&lt;='Ecarts de marge'!$G$1,"X","")</f>
        <v>X</v>
      </c>
      <c r="B844" s="122" t="str">
        <f t="shared" si="18"/>
        <v>A</v>
      </c>
      <c r="C844" s="142"/>
      <c r="D844" s="142"/>
      <c r="E844" s="142"/>
      <c r="F844" s="142"/>
      <c r="G844" s="142"/>
      <c r="H844" s="142"/>
      <c r="J844" s="142"/>
      <c r="K844" s="142"/>
      <c r="L844" s="142"/>
      <c r="M844" s="142"/>
      <c r="N844" s="142"/>
      <c r="O844" s="142"/>
      <c r="Q844" s="122" t="e">
        <f>+VLOOKUP(CONCATENATE(B844,"00"),#REF!,3,FALSE)</f>
        <v>#REF!</v>
      </c>
      <c r="R844" s="122" t="str">
        <f>+IF(ISERROR(VLOOKUP(K844,'Ecarts de marge'!D:D,1,FALSE)),"PB CODE ARTICLE","")</f>
        <v>PB CODE ARTICLE</v>
      </c>
    </row>
    <row r="845" spans="1:18" x14ac:dyDescent="0.2">
      <c r="A845" s="131" t="str">
        <f>+IF(I845&lt;='Ecarts de marge'!$G$1,"X","")</f>
        <v>X</v>
      </c>
      <c r="B845" s="122" t="str">
        <f t="shared" si="18"/>
        <v>A</v>
      </c>
      <c r="C845" s="142"/>
      <c r="D845" s="142"/>
      <c r="E845" s="142"/>
      <c r="F845" s="142"/>
      <c r="G845" s="142"/>
      <c r="H845" s="142"/>
      <c r="J845" s="142"/>
      <c r="K845" s="142"/>
      <c r="L845" s="142"/>
      <c r="M845" s="142"/>
      <c r="N845" s="142"/>
      <c r="O845" s="142"/>
      <c r="Q845" s="122" t="e">
        <f>+VLOOKUP(CONCATENATE(B845,"00"),#REF!,3,FALSE)</f>
        <v>#REF!</v>
      </c>
      <c r="R845" s="122" t="str">
        <f>+IF(ISERROR(VLOOKUP(K845,'Ecarts de marge'!D:D,1,FALSE)),"PB CODE ARTICLE","")</f>
        <v>PB CODE ARTICLE</v>
      </c>
    </row>
    <row r="846" spans="1:18" x14ac:dyDescent="0.2">
      <c r="A846" s="131" t="str">
        <f>+IF(I846&lt;='Ecarts de marge'!$G$1,"X","")</f>
        <v>X</v>
      </c>
      <c r="B846" s="122" t="str">
        <f t="shared" si="18"/>
        <v>A</v>
      </c>
      <c r="C846" s="142"/>
      <c r="D846" s="142"/>
      <c r="E846" s="142"/>
      <c r="F846" s="142"/>
      <c r="G846" s="142"/>
      <c r="H846" s="142"/>
      <c r="J846" s="142"/>
      <c r="K846" s="142"/>
      <c r="L846" s="142"/>
      <c r="M846" s="142"/>
      <c r="N846" s="142"/>
      <c r="O846" s="142"/>
      <c r="Q846" s="122" t="e">
        <f>+VLOOKUP(CONCATENATE(B846,"00"),#REF!,3,FALSE)</f>
        <v>#REF!</v>
      </c>
      <c r="R846" s="122" t="str">
        <f>+IF(ISERROR(VLOOKUP(K846,'Ecarts de marge'!D:D,1,FALSE)),"PB CODE ARTICLE","")</f>
        <v>PB CODE ARTICLE</v>
      </c>
    </row>
    <row r="847" spans="1:18" x14ac:dyDescent="0.2">
      <c r="A847" s="131" t="str">
        <f>+IF(I847&lt;='Ecarts de marge'!$G$1,"X","")</f>
        <v>X</v>
      </c>
      <c r="B847" s="122" t="str">
        <f t="shared" si="18"/>
        <v>A</v>
      </c>
      <c r="C847" s="142"/>
      <c r="D847" s="142"/>
      <c r="E847" s="142"/>
      <c r="F847" s="142"/>
      <c r="G847" s="142"/>
      <c r="H847" s="142"/>
      <c r="J847" s="142"/>
      <c r="K847" s="142"/>
      <c r="L847" s="142"/>
      <c r="M847" s="142"/>
      <c r="N847" s="142"/>
      <c r="O847" s="142"/>
      <c r="Q847" s="122" t="e">
        <f>+VLOOKUP(CONCATENATE(B847,"00"),#REF!,3,FALSE)</f>
        <v>#REF!</v>
      </c>
      <c r="R847" s="122" t="str">
        <f>+IF(ISERROR(VLOOKUP(K847,'Ecarts de marge'!D:D,1,FALSE)),"PB CODE ARTICLE","")</f>
        <v>PB CODE ARTICLE</v>
      </c>
    </row>
    <row r="848" spans="1:18" x14ac:dyDescent="0.2">
      <c r="A848" s="131" t="str">
        <f>+IF(I848&lt;='Ecarts de marge'!$G$1,"X","")</f>
        <v>X</v>
      </c>
      <c r="B848" s="122" t="str">
        <f t="shared" si="18"/>
        <v>A</v>
      </c>
      <c r="C848" s="142"/>
      <c r="D848" s="142"/>
      <c r="E848" s="142"/>
      <c r="F848" s="142"/>
      <c r="G848" s="142"/>
      <c r="H848" s="142"/>
      <c r="J848" s="142"/>
      <c r="K848" s="142"/>
      <c r="L848" s="142"/>
      <c r="M848" s="142"/>
      <c r="N848" s="142"/>
      <c r="O848" s="142"/>
      <c r="Q848" s="122" t="e">
        <f>+VLOOKUP(CONCATENATE(B848,"00"),#REF!,3,FALSE)</f>
        <v>#REF!</v>
      </c>
      <c r="R848" s="122" t="str">
        <f>+IF(ISERROR(VLOOKUP(K848,'Ecarts de marge'!D:D,1,FALSE)),"PB CODE ARTICLE","")</f>
        <v>PB CODE ARTICLE</v>
      </c>
    </row>
    <row r="849" spans="1:18" x14ac:dyDescent="0.2">
      <c r="A849" s="131" t="str">
        <f>+IF(I849&lt;='Ecarts de marge'!$G$1,"X","")</f>
        <v>X</v>
      </c>
      <c r="B849" s="122" t="str">
        <f t="shared" si="18"/>
        <v>A</v>
      </c>
      <c r="C849" s="142"/>
      <c r="D849" s="142"/>
      <c r="E849" s="142"/>
      <c r="F849" s="142"/>
      <c r="G849" s="142"/>
      <c r="H849" s="142"/>
      <c r="J849" s="142"/>
      <c r="K849" s="142"/>
      <c r="L849" s="142"/>
      <c r="M849" s="142"/>
      <c r="N849" s="142"/>
      <c r="O849" s="142"/>
      <c r="Q849" s="122" t="e">
        <f>+VLOOKUP(CONCATENATE(B849,"00"),#REF!,3,FALSE)</f>
        <v>#REF!</v>
      </c>
      <c r="R849" s="122" t="str">
        <f>+IF(ISERROR(VLOOKUP(K849,'Ecarts de marge'!D:D,1,FALSE)),"PB CODE ARTICLE","")</f>
        <v>PB CODE ARTICLE</v>
      </c>
    </row>
    <row r="850" spans="1:18" x14ac:dyDescent="0.2">
      <c r="A850" s="131" t="str">
        <f>+IF(I850&lt;='Ecarts de marge'!$G$1,"X","")</f>
        <v>X</v>
      </c>
      <c r="B850" s="122" t="str">
        <f t="shared" si="18"/>
        <v>A</v>
      </c>
      <c r="C850" s="142"/>
      <c r="D850" s="142"/>
      <c r="E850" s="142"/>
      <c r="F850" s="142"/>
      <c r="G850" s="142"/>
      <c r="H850" s="142"/>
      <c r="J850" s="142"/>
      <c r="K850" s="142"/>
      <c r="L850" s="142"/>
      <c r="M850" s="142"/>
      <c r="N850" s="142"/>
      <c r="O850" s="142"/>
      <c r="Q850" s="122" t="e">
        <f>+VLOOKUP(CONCATENATE(B850,"00"),#REF!,3,FALSE)</f>
        <v>#REF!</v>
      </c>
      <c r="R850" s="122" t="str">
        <f>+IF(ISERROR(VLOOKUP(K850,'Ecarts de marge'!D:D,1,FALSE)),"PB CODE ARTICLE","")</f>
        <v>PB CODE ARTICLE</v>
      </c>
    </row>
    <row r="851" spans="1:18" x14ac:dyDescent="0.2">
      <c r="A851" s="131" t="str">
        <f>+IF(I851&lt;='Ecarts de marge'!$G$1,"X","")</f>
        <v>X</v>
      </c>
      <c r="B851" s="122" t="str">
        <f t="shared" si="18"/>
        <v>A</v>
      </c>
      <c r="C851" s="142"/>
      <c r="D851" s="142"/>
      <c r="E851" s="142"/>
      <c r="F851" s="142"/>
      <c r="G851" s="142"/>
      <c r="H851" s="142"/>
      <c r="J851" s="142"/>
      <c r="K851" s="142"/>
      <c r="L851" s="142"/>
      <c r="M851" s="142"/>
      <c r="N851" s="142"/>
      <c r="O851" s="142"/>
      <c r="Q851" s="122" t="e">
        <f>+VLOOKUP(CONCATENATE(B851,"00"),#REF!,3,FALSE)</f>
        <v>#REF!</v>
      </c>
      <c r="R851" s="122" t="str">
        <f>+IF(ISERROR(VLOOKUP(K851,'Ecarts de marge'!D:D,1,FALSE)),"PB CODE ARTICLE","")</f>
        <v>PB CODE ARTICLE</v>
      </c>
    </row>
    <row r="852" spans="1:18" x14ac:dyDescent="0.2">
      <c r="A852" s="131" t="str">
        <f>+IF(I852&lt;='Ecarts de marge'!$G$1,"X","")</f>
        <v>X</v>
      </c>
      <c r="B852" s="122" t="str">
        <f t="shared" si="18"/>
        <v>A</v>
      </c>
      <c r="C852" s="142"/>
      <c r="D852" s="142"/>
      <c r="E852" s="142"/>
      <c r="F852" s="142"/>
      <c r="G852" s="142"/>
      <c r="H852" s="142"/>
      <c r="J852" s="142"/>
      <c r="K852" s="142"/>
      <c r="L852" s="142"/>
      <c r="M852" s="142"/>
      <c r="N852" s="142"/>
      <c r="O852" s="142"/>
      <c r="Q852" s="122" t="e">
        <f>+VLOOKUP(CONCATENATE(B852,"00"),#REF!,3,FALSE)</f>
        <v>#REF!</v>
      </c>
      <c r="R852" s="122" t="str">
        <f>+IF(ISERROR(VLOOKUP(K852,'Ecarts de marge'!D:D,1,FALSE)),"PB CODE ARTICLE","")</f>
        <v>PB CODE ARTICLE</v>
      </c>
    </row>
    <row r="853" spans="1:18" x14ac:dyDescent="0.2">
      <c r="A853" s="131" t="str">
        <f>+IF(I853&lt;='Ecarts de marge'!$G$1,"X","")</f>
        <v>X</v>
      </c>
      <c r="B853" s="122" t="str">
        <f t="shared" si="18"/>
        <v>A</v>
      </c>
      <c r="C853" s="142"/>
      <c r="D853" s="142"/>
      <c r="E853" s="142"/>
      <c r="F853" s="142"/>
      <c r="G853" s="142"/>
      <c r="H853" s="142"/>
      <c r="J853" s="142"/>
      <c r="K853" s="142"/>
      <c r="L853" s="142"/>
      <c r="M853" s="142"/>
      <c r="N853" s="142"/>
      <c r="O853" s="142"/>
      <c r="Q853" s="122" t="e">
        <f>+VLOOKUP(CONCATENATE(B853,"00"),#REF!,3,FALSE)</f>
        <v>#REF!</v>
      </c>
      <c r="R853" s="122" t="str">
        <f>+IF(ISERROR(VLOOKUP(K853,'Ecarts de marge'!D:D,1,FALSE)),"PB CODE ARTICLE","")</f>
        <v>PB CODE ARTICLE</v>
      </c>
    </row>
    <row r="854" spans="1:18" x14ac:dyDescent="0.2">
      <c r="A854" s="131" t="str">
        <f>+IF(I854&lt;='Ecarts de marge'!$G$1,"X","")</f>
        <v>X</v>
      </c>
      <c r="B854" s="122" t="str">
        <f t="shared" si="18"/>
        <v>A</v>
      </c>
      <c r="C854" s="142"/>
      <c r="D854" s="142"/>
      <c r="E854" s="142"/>
      <c r="F854" s="142"/>
      <c r="G854" s="142"/>
      <c r="H854" s="142"/>
      <c r="J854" s="142"/>
      <c r="K854" s="142"/>
      <c r="L854" s="142"/>
      <c r="M854" s="142"/>
      <c r="N854" s="142"/>
      <c r="O854" s="142"/>
      <c r="Q854" s="122" t="e">
        <f>+VLOOKUP(CONCATENATE(B854,"00"),#REF!,3,FALSE)</f>
        <v>#REF!</v>
      </c>
      <c r="R854" s="122" t="str">
        <f>+IF(ISERROR(VLOOKUP(K854,'Ecarts de marge'!D:D,1,FALSE)),"PB CODE ARTICLE","")</f>
        <v>PB CODE ARTICLE</v>
      </c>
    </row>
    <row r="855" spans="1:18" x14ac:dyDescent="0.2">
      <c r="A855" s="131" t="str">
        <f>+IF(I855&lt;='Ecarts de marge'!$G$1,"X","")</f>
        <v>X</v>
      </c>
      <c r="B855" s="122" t="str">
        <f t="shared" si="18"/>
        <v>A</v>
      </c>
      <c r="C855" s="142"/>
      <c r="D855" s="142"/>
      <c r="E855" s="142"/>
      <c r="F855" s="142"/>
      <c r="G855" s="142"/>
      <c r="H855" s="142"/>
      <c r="J855" s="142"/>
      <c r="K855" s="142"/>
      <c r="L855" s="142"/>
      <c r="M855" s="142"/>
      <c r="N855" s="142"/>
      <c r="O855" s="142"/>
      <c r="Q855" s="122" t="e">
        <f>+VLOOKUP(CONCATENATE(B855,"00"),#REF!,3,FALSE)</f>
        <v>#REF!</v>
      </c>
      <c r="R855" s="122" t="str">
        <f>+IF(ISERROR(VLOOKUP(K855,'Ecarts de marge'!D:D,1,FALSE)),"PB CODE ARTICLE","")</f>
        <v>PB CODE ARTICLE</v>
      </c>
    </row>
    <row r="856" spans="1:18" x14ac:dyDescent="0.2">
      <c r="A856" s="131" t="str">
        <f>+IF(I856&lt;='Ecarts de marge'!$G$1,"X","")</f>
        <v>X</v>
      </c>
      <c r="B856" s="122" t="str">
        <f t="shared" si="18"/>
        <v>A</v>
      </c>
      <c r="C856" s="142"/>
      <c r="D856" s="142"/>
      <c r="E856" s="142"/>
      <c r="F856" s="142"/>
      <c r="G856" s="142"/>
      <c r="H856" s="142"/>
      <c r="J856" s="142"/>
      <c r="K856" s="142"/>
      <c r="L856" s="142"/>
      <c r="M856" s="142"/>
      <c r="N856" s="142"/>
      <c r="O856" s="142"/>
      <c r="Q856" s="122" t="e">
        <f>+VLOOKUP(CONCATENATE(B856,"00"),#REF!,3,FALSE)</f>
        <v>#REF!</v>
      </c>
      <c r="R856" s="122" t="str">
        <f>+IF(ISERROR(VLOOKUP(K856,'Ecarts de marge'!D:D,1,FALSE)),"PB CODE ARTICLE","")</f>
        <v>PB CODE ARTICLE</v>
      </c>
    </row>
    <row r="857" spans="1:18" x14ac:dyDescent="0.2">
      <c r="A857" s="131" t="str">
        <f>+IF(I857&lt;='Ecarts de marge'!$G$1,"X","")</f>
        <v>X</v>
      </c>
      <c r="B857" s="122" t="str">
        <f t="shared" si="18"/>
        <v>A</v>
      </c>
      <c r="C857" s="142"/>
      <c r="D857" s="142"/>
      <c r="E857" s="142"/>
      <c r="F857" s="142"/>
      <c r="G857" s="142"/>
      <c r="H857" s="142"/>
      <c r="J857" s="142"/>
      <c r="K857" s="142"/>
      <c r="L857" s="142"/>
      <c r="M857" s="142"/>
      <c r="N857" s="142"/>
      <c r="O857" s="142"/>
      <c r="Q857" s="122" t="e">
        <f>+VLOOKUP(CONCATENATE(B857,"00"),#REF!,3,FALSE)</f>
        <v>#REF!</v>
      </c>
      <c r="R857" s="122" t="str">
        <f>+IF(ISERROR(VLOOKUP(K857,'Ecarts de marge'!D:D,1,FALSE)),"PB CODE ARTICLE","")</f>
        <v>PB CODE ARTICLE</v>
      </c>
    </row>
    <row r="858" spans="1:18" x14ac:dyDescent="0.2">
      <c r="A858" s="131" t="str">
        <f>+IF(I858&lt;='Ecarts de marge'!$G$1,"X","")</f>
        <v>X</v>
      </c>
      <c r="B858" s="122" t="str">
        <f t="shared" si="18"/>
        <v>A</v>
      </c>
      <c r="C858" s="142"/>
      <c r="D858" s="142"/>
      <c r="E858" s="142"/>
      <c r="F858" s="142"/>
      <c r="G858" s="142"/>
      <c r="H858" s="142"/>
      <c r="J858" s="142"/>
      <c r="K858" s="142"/>
      <c r="L858" s="142"/>
      <c r="M858" s="142"/>
      <c r="N858" s="142"/>
      <c r="O858" s="142"/>
      <c r="Q858" s="122" t="e">
        <f>+VLOOKUP(CONCATENATE(B858,"00"),#REF!,3,FALSE)</f>
        <v>#REF!</v>
      </c>
      <c r="R858" s="122" t="str">
        <f>+IF(ISERROR(VLOOKUP(K858,'Ecarts de marge'!D:D,1,FALSE)),"PB CODE ARTICLE","")</f>
        <v>PB CODE ARTICLE</v>
      </c>
    </row>
    <row r="859" spans="1:18" x14ac:dyDescent="0.2">
      <c r="A859" s="131" t="str">
        <f>+IF(I859&lt;='Ecarts de marge'!$G$1,"X","")</f>
        <v>X</v>
      </c>
      <c r="B859" s="122" t="str">
        <f t="shared" si="18"/>
        <v>A</v>
      </c>
      <c r="C859" s="142"/>
      <c r="D859" s="142"/>
      <c r="E859" s="142"/>
      <c r="F859" s="142"/>
      <c r="G859" s="142"/>
      <c r="H859" s="142"/>
      <c r="J859" s="142"/>
      <c r="K859" s="142"/>
      <c r="L859" s="142"/>
      <c r="M859" s="142"/>
      <c r="N859" s="142"/>
      <c r="O859" s="142"/>
      <c r="Q859" s="122" t="e">
        <f>+VLOOKUP(CONCATENATE(B859,"00"),#REF!,3,FALSE)</f>
        <v>#REF!</v>
      </c>
      <c r="R859" s="122" t="str">
        <f>+IF(ISERROR(VLOOKUP(K859,'Ecarts de marge'!D:D,1,FALSE)),"PB CODE ARTICLE","")</f>
        <v>PB CODE ARTICLE</v>
      </c>
    </row>
    <row r="860" spans="1:18" x14ac:dyDescent="0.2">
      <c r="A860" s="131" t="str">
        <f>+IF(I860&lt;='Ecarts de marge'!$G$1,"X","")</f>
        <v>X</v>
      </c>
      <c r="B860" s="122" t="str">
        <f t="shared" si="18"/>
        <v>A</v>
      </c>
      <c r="C860" s="142"/>
      <c r="D860" s="142"/>
      <c r="E860" s="142"/>
      <c r="F860" s="142"/>
      <c r="G860" s="142"/>
      <c r="H860" s="142"/>
      <c r="J860" s="142"/>
      <c r="K860" s="142"/>
      <c r="L860" s="142"/>
      <c r="M860" s="142"/>
      <c r="N860" s="142"/>
      <c r="O860" s="142"/>
      <c r="Q860" s="122" t="e">
        <f>+VLOOKUP(CONCATENATE(B860,"00"),#REF!,3,FALSE)</f>
        <v>#REF!</v>
      </c>
      <c r="R860" s="122" t="str">
        <f>+IF(ISERROR(VLOOKUP(K860,'Ecarts de marge'!D:D,1,FALSE)),"PB CODE ARTICLE","")</f>
        <v>PB CODE ARTICLE</v>
      </c>
    </row>
    <row r="861" spans="1:18" x14ac:dyDescent="0.2">
      <c r="A861" s="131" t="str">
        <f>+IF(I861&lt;='Ecarts de marge'!$G$1,"X","")</f>
        <v>X</v>
      </c>
      <c r="B861" s="122" t="str">
        <f t="shared" si="18"/>
        <v>A</v>
      </c>
      <c r="C861" s="142"/>
      <c r="D861" s="142"/>
      <c r="E861" s="142"/>
      <c r="F861" s="142"/>
      <c r="G861" s="142"/>
      <c r="H861" s="142"/>
      <c r="J861" s="142"/>
      <c r="K861" s="142"/>
      <c r="L861" s="142"/>
      <c r="M861" s="142"/>
      <c r="N861" s="142"/>
      <c r="O861" s="142"/>
      <c r="Q861" s="122" t="e">
        <f>+VLOOKUP(CONCATENATE(B861,"00"),#REF!,3,FALSE)</f>
        <v>#REF!</v>
      </c>
      <c r="R861" s="122" t="str">
        <f>+IF(ISERROR(VLOOKUP(K861,'Ecarts de marge'!D:D,1,FALSE)),"PB CODE ARTICLE","")</f>
        <v>PB CODE ARTICLE</v>
      </c>
    </row>
    <row r="862" spans="1:18" x14ac:dyDescent="0.2">
      <c r="A862" s="131" t="str">
        <f>+IF(I862&lt;='Ecarts de marge'!$G$1,"X","")</f>
        <v>X</v>
      </c>
      <c r="B862" s="122" t="str">
        <f t="shared" si="18"/>
        <v>A</v>
      </c>
      <c r="C862" s="142"/>
      <c r="D862" s="142"/>
      <c r="E862" s="142"/>
      <c r="F862" s="142"/>
      <c r="G862" s="142"/>
      <c r="H862" s="142"/>
      <c r="J862" s="142"/>
      <c r="K862" s="142"/>
      <c r="L862" s="142"/>
      <c r="M862" s="142"/>
      <c r="N862" s="142"/>
      <c r="O862" s="142"/>
      <c r="Q862" s="122" t="e">
        <f>+VLOOKUP(CONCATENATE(B862,"00"),#REF!,3,FALSE)</f>
        <v>#REF!</v>
      </c>
      <c r="R862" s="122" t="str">
        <f>+IF(ISERROR(VLOOKUP(K862,'Ecarts de marge'!D:D,1,FALSE)),"PB CODE ARTICLE","")</f>
        <v>PB CODE ARTICLE</v>
      </c>
    </row>
    <row r="863" spans="1:18" x14ac:dyDescent="0.2">
      <c r="A863" s="131" t="str">
        <f>+IF(I863&lt;='Ecarts de marge'!$G$1,"X","")</f>
        <v>X</v>
      </c>
      <c r="B863" s="122" t="str">
        <f t="shared" si="18"/>
        <v>A</v>
      </c>
      <c r="C863" s="142"/>
      <c r="D863" s="142"/>
      <c r="E863" s="142"/>
      <c r="F863" s="142"/>
      <c r="G863" s="142"/>
      <c r="H863" s="142"/>
      <c r="J863" s="142"/>
      <c r="K863" s="142"/>
      <c r="L863" s="142"/>
      <c r="M863" s="142"/>
      <c r="N863" s="142"/>
      <c r="O863" s="142"/>
      <c r="Q863" s="122" t="e">
        <f>+VLOOKUP(CONCATENATE(B863,"00"),#REF!,3,FALSE)</f>
        <v>#REF!</v>
      </c>
      <c r="R863" s="122" t="str">
        <f>+IF(ISERROR(VLOOKUP(K863,'Ecarts de marge'!D:D,1,FALSE)),"PB CODE ARTICLE","")</f>
        <v>PB CODE ARTICLE</v>
      </c>
    </row>
    <row r="864" spans="1:18" x14ac:dyDescent="0.2">
      <c r="A864" s="131" t="str">
        <f>+IF(I864&lt;='Ecarts de marge'!$G$1,"X","")</f>
        <v>X</v>
      </c>
      <c r="B864" s="122" t="str">
        <f t="shared" si="18"/>
        <v>A</v>
      </c>
      <c r="C864" s="142"/>
      <c r="D864" s="142"/>
      <c r="E864" s="142"/>
      <c r="F864" s="142"/>
      <c r="G864" s="142"/>
      <c r="H864" s="142"/>
      <c r="J864" s="142"/>
      <c r="K864" s="142"/>
      <c r="L864" s="142"/>
      <c r="M864" s="142"/>
      <c r="N864" s="142"/>
      <c r="O864" s="142"/>
      <c r="Q864" s="122" t="e">
        <f>+VLOOKUP(CONCATENATE(B864,"00"),#REF!,3,FALSE)</f>
        <v>#REF!</v>
      </c>
      <c r="R864" s="122" t="str">
        <f>+IF(ISERROR(VLOOKUP(K864,'Ecarts de marge'!D:D,1,FALSE)),"PB CODE ARTICLE","")</f>
        <v>PB CODE ARTICLE</v>
      </c>
    </row>
    <row r="865" spans="1:18" x14ac:dyDescent="0.2">
      <c r="A865" s="131" t="str">
        <f>+IF(I865&lt;='Ecarts de marge'!$G$1,"X","")</f>
        <v>X</v>
      </c>
      <c r="B865" s="122" t="str">
        <f t="shared" si="18"/>
        <v>A</v>
      </c>
      <c r="C865" s="142"/>
      <c r="D865" s="142"/>
      <c r="E865" s="142"/>
      <c r="F865" s="142"/>
      <c r="G865" s="142"/>
      <c r="H865" s="142"/>
      <c r="J865" s="142"/>
      <c r="K865" s="142"/>
      <c r="L865" s="142"/>
      <c r="M865" s="142"/>
      <c r="N865" s="142"/>
      <c r="O865" s="142"/>
      <c r="Q865" s="122" t="e">
        <f>+VLOOKUP(CONCATENATE(B865,"00"),#REF!,3,FALSE)</f>
        <v>#REF!</v>
      </c>
      <c r="R865" s="122" t="str">
        <f>+IF(ISERROR(VLOOKUP(K865,'Ecarts de marge'!D:D,1,FALSE)),"PB CODE ARTICLE","")</f>
        <v>PB CODE ARTICLE</v>
      </c>
    </row>
    <row r="866" spans="1:18" x14ac:dyDescent="0.2">
      <c r="A866" s="131" t="str">
        <f>+IF(I866&lt;='Ecarts de marge'!$G$1,"X","")</f>
        <v>X</v>
      </c>
      <c r="B866" s="122" t="str">
        <f t="shared" ref="B866:B929" si="19">+"A"&amp;E866&amp;F866&amp;G866</f>
        <v>A</v>
      </c>
      <c r="C866" s="142"/>
      <c r="D866" s="142"/>
      <c r="E866" s="142"/>
      <c r="F866" s="142"/>
      <c r="G866" s="142"/>
      <c r="H866" s="142"/>
      <c r="J866" s="142"/>
      <c r="K866" s="142"/>
      <c r="L866" s="142"/>
      <c r="M866" s="142"/>
      <c r="N866" s="142"/>
      <c r="O866" s="142"/>
      <c r="Q866" s="122" t="e">
        <f>+VLOOKUP(CONCATENATE(B866,"00"),#REF!,3,FALSE)</f>
        <v>#REF!</v>
      </c>
      <c r="R866" s="122" t="str">
        <f>+IF(ISERROR(VLOOKUP(K866,'Ecarts de marge'!D:D,1,FALSE)),"PB CODE ARTICLE","")</f>
        <v>PB CODE ARTICLE</v>
      </c>
    </row>
    <row r="867" spans="1:18" x14ac:dyDescent="0.2">
      <c r="A867" s="131" t="str">
        <f>+IF(I867&lt;='Ecarts de marge'!$G$1,"X","")</f>
        <v>X</v>
      </c>
      <c r="B867" s="122" t="str">
        <f t="shared" si="19"/>
        <v>A</v>
      </c>
      <c r="C867" s="142"/>
      <c r="D867" s="142"/>
      <c r="E867" s="142"/>
      <c r="F867" s="142"/>
      <c r="G867" s="142"/>
      <c r="H867" s="142"/>
      <c r="J867" s="142"/>
      <c r="K867" s="142"/>
      <c r="L867" s="142"/>
      <c r="M867" s="142"/>
      <c r="N867" s="142"/>
      <c r="O867" s="142"/>
      <c r="Q867" s="122" t="e">
        <f>+VLOOKUP(CONCATENATE(B867,"00"),#REF!,3,FALSE)</f>
        <v>#REF!</v>
      </c>
      <c r="R867" s="122" t="str">
        <f>+IF(ISERROR(VLOOKUP(K867,'Ecarts de marge'!D:D,1,FALSE)),"PB CODE ARTICLE","")</f>
        <v>PB CODE ARTICLE</v>
      </c>
    </row>
    <row r="868" spans="1:18" x14ac:dyDescent="0.2">
      <c r="A868" s="131" t="str">
        <f>+IF(I868&lt;='Ecarts de marge'!$G$1,"X","")</f>
        <v>X</v>
      </c>
      <c r="B868" s="122" t="str">
        <f t="shared" si="19"/>
        <v>A</v>
      </c>
      <c r="C868" s="142"/>
      <c r="D868" s="142"/>
      <c r="E868" s="142"/>
      <c r="F868" s="142"/>
      <c r="G868" s="142"/>
      <c r="H868" s="142"/>
      <c r="J868" s="142"/>
      <c r="K868" s="142"/>
      <c r="L868" s="142"/>
      <c r="M868" s="142"/>
      <c r="N868" s="142"/>
      <c r="O868" s="142"/>
      <c r="Q868" s="122" t="e">
        <f>+VLOOKUP(CONCATENATE(B868,"00"),#REF!,3,FALSE)</f>
        <v>#REF!</v>
      </c>
      <c r="R868" s="122" t="str">
        <f>+IF(ISERROR(VLOOKUP(K868,'Ecarts de marge'!D:D,1,FALSE)),"PB CODE ARTICLE","")</f>
        <v>PB CODE ARTICLE</v>
      </c>
    </row>
    <row r="869" spans="1:18" x14ac:dyDescent="0.2">
      <c r="A869" s="131" t="str">
        <f>+IF(I869&lt;='Ecarts de marge'!$G$1,"X","")</f>
        <v>X</v>
      </c>
      <c r="B869" s="122" t="str">
        <f t="shared" si="19"/>
        <v>A</v>
      </c>
      <c r="C869" s="142"/>
      <c r="D869" s="142"/>
      <c r="E869" s="142"/>
      <c r="F869" s="142"/>
      <c r="G869" s="142"/>
      <c r="H869" s="142"/>
      <c r="J869" s="142"/>
      <c r="K869" s="142"/>
      <c r="L869" s="142"/>
      <c r="M869" s="142"/>
      <c r="N869" s="142"/>
      <c r="O869" s="142"/>
      <c r="Q869" s="122" t="e">
        <f>+VLOOKUP(CONCATENATE(B869,"00"),#REF!,3,FALSE)</f>
        <v>#REF!</v>
      </c>
      <c r="R869" s="122" t="str">
        <f>+IF(ISERROR(VLOOKUP(K869,'Ecarts de marge'!D:D,1,FALSE)),"PB CODE ARTICLE","")</f>
        <v>PB CODE ARTICLE</v>
      </c>
    </row>
    <row r="870" spans="1:18" x14ac:dyDescent="0.2">
      <c r="A870" s="131" t="str">
        <f>+IF(I870&lt;='Ecarts de marge'!$G$1,"X","")</f>
        <v>X</v>
      </c>
      <c r="B870" s="122" t="str">
        <f t="shared" si="19"/>
        <v>A</v>
      </c>
      <c r="C870" s="142"/>
      <c r="D870" s="142"/>
      <c r="E870" s="142"/>
      <c r="F870" s="142"/>
      <c r="G870" s="142"/>
      <c r="H870" s="142"/>
      <c r="J870" s="142"/>
      <c r="K870" s="142"/>
      <c r="L870" s="142"/>
      <c r="M870" s="142"/>
      <c r="N870" s="142"/>
      <c r="O870" s="142"/>
      <c r="Q870" s="122" t="e">
        <f>+VLOOKUP(CONCATENATE(B870,"00"),#REF!,3,FALSE)</f>
        <v>#REF!</v>
      </c>
      <c r="R870" s="122" t="str">
        <f>+IF(ISERROR(VLOOKUP(K870,'Ecarts de marge'!D:D,1,FALSE)),"PB CODE ARTICLE","")</f>
        <v>PB CODE ARTICLE</v>
      </c>
    </row>
    <row r="871" spans="1:18" x14ac:dyDescent="0.2">
      <c r="A871" s="131" t="str">
        <f>+IF(I871&lt;='Ecarts de marge'!$G$1,"X","")</f>
        <v>X</v>
      </c>
      <c r="B871" s="122" t="str">
        <f t="shared" si="19"/>
        <v>A</v>
      </c>
      <c r="C871" s="142"/>
      <c r="D871" s="142"/>
      <c r="E871" s="142"/>
      <c r="F871" s="142"/>
      <c r="G871" s="142"/>
      <c r="H871" s="142"/>
      <c r="J871" s="142"/>
      <c r="K871" s="142"/>
      <c r="L871" s="142"/>
      <c r="M871" s="142"/>
      <c r="N871" s="142"/>
      <c r="O871" s="142"/>
      <c r="Q871" s="122" t="e">
        <f>+VLOOKUP(CONCATENATE(B871,"00"),#REF!,3,FALSE)</f>
        <v>#REF!</v>
      </c>
      <c r="R871" s="122" t="str">
        <f>+IF(ISERROR(VLOOKUP(K871,'Ecarts de marge'!D:D,1,FALSE)),"PB CODE ARTICLE","")</f>
        <v>PB CODE ARTICLE</v>
      </c>
    </row>
    <row r="872" spans="1:18" x14ac:dyDescent="0.2">
      <c r="A872" s="131" t="str">
        <f>+IF(I872&lt;='Ecarts de marge'!$G$1,"X","")</f>
        <v>X</v>
      </c>
      <c r="B872" s="122" t="str">
        <f t="shared" si="19"/>
        <v>A</v>
      </c>
      <c r="C872" s="142"/>
      <c r="D872" s="142"/>
      <c r="E872" s="142"/>
      <c r="F872" s="142"/>
      <c r="G872" s="142"/>
      <c r="H872" s="142"/>
      <c r="J872" s="142"/>
      <c r="K872" s="142"/>
      <c r="L872" s="142"/>
      <c r="M872" s="142"/>
      <c r="N872" s="142"/>
      <c r="O872" s="142"/>
      <c r="Q872" s="122" t="e">
        <f>+VLOOKUP(CONCATENATE(B872,"00"),#REF!,3,FALSE)</f>
        <v>#REF!</v>
      </c>
      <c r="R872" s="122" t="str">
        <f>+IF(ISERROR(VLOOKUP(K872,'Ecarts de marge'!D:D,1,FALSE)),"PB CODE ARTICLE","")</f>
        <v>PB CODE ARTICLE</v>
      </c>
    </row>
    <row r="873" spans="1:18" x14ac:dyDescent="0.2">
      <c r="A873" s="131" t="str">
        <f>+IF(I873&lt;='Ecarts de marge'!$G$1,"X","")</f>
        <v>X</v>
      </c>
      <c r="B873" s="122" t="str">
        <f t="shared" si="19"/>
        <v>A</v>
      </c>
      <c r="C873" s="142"/>
      <c r="D873" s="142"/>
      <c r="E873" s="142"/>
      <c r="F873" s="142"/>
      <c r="G873" s="142"/>
      <c r="H873" s="142"/>
      <c r="J873" s="142"/>
      <c r="K873" s="142"/>
      <c r="L873" s="142"/>
      <c r="M873" s="142"/>
      <c r="N873" s="142"/>
      <c r="O873" s="142"/>
      <c r="Q873" s="122" t="e">
        <f>+VLOOKUP(CONCATENATE(B873,"00"),#REF!,3,FALSE)</f>
        <v>#REF!</v>
      </c>
      <c r="R873" s="122" t="str">
        <f>+IF(ISERROR(VLOOKUP(K873,'Ecarts de marge'!D:D,1,FALSE)),"PB CODE ARTICLE","")</f>
        <v>PB CODE ARTICLE</v>
      </c>
    </row>
    <row r="874" spans="1:18" x14ac:dyDescent="0.2">
      <c r="A874" s="131" t="str">
        <f>+IF(I874&lt;='Ecarts de marge'!$G$1,"X","")</f>
        <v>X</v>
      </c>
      <c r="B874" s="122" t="str">
        <f t="shared" si="19"/>
        <v>A</v>
      </c>
      <c r="C874" s="142"/>
      <c r="D874" s="142"/>
      <c r="E874" s="142"/>
      <c r="F874" s="142"/>
      <c r="G874" s="142"/>
      <c r="H874" s="142"/>
      <c r="J874" s="142"/>
      <c r="K874" s="142"/>
      <c r="L874" s="142"/>
      <c r="M874" s="142"/>
      <c r="N874" s="142"/>
      <c r="O874" s="142"/>
      <c r="Q874" s="122" t="e">
        <f>+VLOOKUP(CONCATENATE(B874,"00"),#REF!,3,FALSE)</f>
        <v>#REF!</v>
      </c>
      <c r="R874" s="122" t="str">
        <f>+IF(ISERROR(VLOOKUP(K874,'Ecarts de marge'!D:D,1,FALSE)),"PB CODE ARTICLE","")</f>
        <v>PB CODE ARTICLE</v>
      </c>
    </row>
    <row r="875" spans="1:18" x14ac:dyDescent="0.2">
      <c r="A875" s="131" t="str">
        <f>+IF(I875&lt;='Ecarts de marge'!$G$1,"X","")</f>
        <v>X</v>
      </c>
      <c r="B875" s="122" t="str">
        <f t="shared" si="19"/>
        <v>A</v>
      </c>
      <c r="C875" s="142"/>
      <c r="D875" s="142"/>
      <c r="E875" s="142"/>
      <c r="F875" s="142"/>
      <c r="G875" s="142"/>
      <c r="H875" s="142"/>
      <c r="J875" s="142"/>
      <c r="K875" s="142"/>
      <c r="L875" s="142"/>
      <c r="M875" s="142"/>
      <c r="N875" s="142"/>
      <c r="O875" s="142"/>
      <c r="Q875" s="122" t="e">
        <f>+VLOOKUP(CONCATENATE(B875,"00"),#REF!,3,FALSE)</f>
        <v>#REF!</v>
      </c>
      <c r="R875" s="122" t="str">
        <f>+IF(ISERROR(VLOOKUP(K875,'Ecarts de marge'!D:D,1,FALSE)),"PB CODE ARTICLE","")</f>
        <v>PB CODE ARTICLE</v>
      </c>
    </row>
    <row r="876" spans="1:18" x14ac:dyDescent="0.2">
      <c r="A876" s="131" t="str">
        <f>+IF(I876&lt;='Ecarts de marge'!$G$1,"X","")</f>
        <v>X</v>
      </c>
      <c r="B876" s="122" t="str">
        <f t="shared" si="19"/>
        <v>A</v>
      </c>
      <c r="C876" s="142"/>
      <c r="D876" s="142"/>
      <c r="E876" s="142"/>
      <c r="F876" s="142"/>
      <c r="G876" s="142"/>
      <c r="H876" s="142"/>
      <c r="J876" s="142"/>
      <c r="K876" s="142"/>
      <c r="L876" s="142"/>
      <c r="M876" s="142"/>
      <c r="N876" s="142"/>
      <c r="O876" s="142"/>
      <c r="Q876" s="122" t="e">
        <f>+VLOOKUP(CONCATENATE(B876,"00"),#REF!,3,FALSE)</f>
        <v>#REF!</v>
      </c>
      <c r="R876" s="122" t="str">
        <f>+IF(ISERROR(VLOOKUP(K876,'Ecarts de marge'!D:D,1,FALSE)),"PB CODE ARTICLE","")</f>
        <v>PB CODE ARTICLE</v>
      </c>
    </row>
    <row r="877" spans="1:18" x14ac:dyDescent="0.2">
      <c r="A877" s="131" t="str">
        <f>+IF(I877&lt;='Ecarts de marge'!$G$1,"X","")</f>
        <v>X</v>
      </c>
      <c r="B877" s="122" t="str">
        <f t="shared" si="19"/>
        <v>A</v>
      </c>
      <c r="C877" s="142"/>
      <c r="D877" s="142"/>
      <c r="E877" s="142"/>
      <c r="F877" s="142"/>
      <c r="G877" s="142"/>
      <c r="H877" s="142"/>
      <c r="J877" s="142"/>
      <c r="K877" s="142"/>
      <c r="L877" s="142"/>
      <c r="M877" s="142"/>
      <c r="N877" s="142"/>
      <c r="O877" s="142"/>
      <c r="Q877" s="122" t="e">
        <f>+VLOOKUP(CONCATENATE(B877,"00"),#REF!,3,FALSE)</f>
        <v>#REF!</v>
      </c>
      <c r="R877" s="122" t="str">
        <f>+IF(ISERROR(VLOOKUP(K877,'Ecarts de marge'!D:D,1,FALSE)),"PB CODE ARTICLE","")</f>
        <v>PB CODE ARTICLE</v>
      </c>
    </row>
    <row r="878" spans="1:18" x14ac:dyDescent="0.2">
      <c r="A878" s="131" t="str">
        <f>+IF(I878&lt;='Ecarts de marge'!$G$1,"X","")</f>
        <v>X</v>
      </c>
      <c r="B878" s="122" t="str">
        <f t="shared" si="19"/>
        <v>A</v>
      </c>
      <c r="C878" s="142"/>
      <c r="D878" s="142"/>
      <c r="E878" s="142"/>
      <c r="F878" s="142"/>
      <c r="G878" s="142"/>
      <c r="H878" s="142"/>
      <c r="J878" s="142"/>
      <c r="K878" s="142"/>
      <c r="L878" s="142"/>
      <c r="M878" s="142"/>
      <c r="N878" s="142"/>
      <c r="O878" s="142"/>
      <c r="Q878" s="122" t="e">
        <f>+VLOOKUP(CONCATENATE(B878,"00"),#REF!,3,FALSE)</f>
        <v>#REF!</v>
      </c>
      <c r="R878" s="122" t="str">
        <f>+IF(ISERROR(VLOOKUP(K878,'Ecarts de marge'!D:D,1,FALSE)),"PB CODE ARTICLE","")</f>
        <v>PB CODE ARTICLE</v>
      </c>
    </row>
    <row r="879" spans="1:18" x14ac:dyDescent="0.2">
      <c r="A879" s="131" t="str">
        <f>+IF(I879&lt;='Ecarts de marge'!$G$1,"X","")</f>
        <v>X</v>
      </c>
      <c r="B879" s="122" t="str">
        <f t="shared" si="19"/>
        <v>A</v>
      </c>
      <c r="C879" s="142"/>
      <c r="D879" s="142"/>
      <c r="E879" s="142"/>
      <c r="F879" s="142"/>
      <c r="G879" s="142"/>
      <c r="H879" s="142"/>
      <c r="J879" s="142"/>
      <c r="K879" s="142"/>
      <c r="L879" s="142"/>
      <c r="M879" s="142"/>
      <c r="N879" s="142"/>
      <c r="O879" s="142"/>
      <c r="Q879" s="122" t="e">
        <f>+VLOOKUP(CONCATENATE(B879,"00"),#REF!,3,FALSE)</f>
        <v>#REF!</v>
      </c>
      <c r="R879" s="122" t="str">
        <f>+IF(ISERROR(VLOOKUP(K879,'Ecarts de marge'!D:D,1,FALSE)),"PB CODE ARTICLE","")</f>
        <v>PB CODE ARTICLE</v>
      </c>
    </row>
    <row r="880" spans="1:18" x14ac:dyDescent="0.2">
      <c r="A880" s="131" t="str">
        <f>+IF(I880&lt;='Ecarts de marge'!$G$1,"X","")</f>
        <v>X</v>
      </c>
      <c r="B880" s="122" t="str">
        <f t="shared" si="19"/>
        <v>A</v>
      </c>
      <c r="C880" s="142"/>
      <c r="D880" s="142"/>
      <c r="E880" s="142"/>
      <c r="F880" s="142"/>
      <c r="G880" s="142"/>
      <c r="H880" s="142"/>
      <c r="J880" s="142"/>
      <c r="K880" s="142"/>
      <c r="L880" s="142"/>
      <c r="M880" s="142"/>
      <c r="N880" s="142"/>
      <c r="O880" s="142"/>
      <c r="Q880" s="122" t="e">
        <f>+VLOOKUP(CONCATENATE(B880,"00"),#REF!,3,FALSE)</f>
        <v>#REF!</v>
      </c>
      <c r="R880" s="122" t="str">
        <f>+IF(ISERROR(VLOOKUP(K880,'Ecarts de marge'!D:D,1,FALSE)),"PB CODE ARTICLE","")</f>
        <v>PB CODE ARTICLE</v>
      </c>
    </row>
    <row r="881" spans="1:18" x14ac:dyDescent="0.2">
      <c r="A881" s="131" t="str">
        <f>+IF(I881&lt;='Ecarts de marge'!$G$1,"X","")</f>
        <v>X</v>
      </c>
      <c r="B881" s="122" t="str">
        <f t="shared" si="19"/>
        <v>A</v>
      </c>
      <c r="C881" s="142"/>
      <c r="D881" s="142"/>
      <c r="E881" s="142"/>
      <c r="F881" s="142"/>
      <c r="G881" s="142"/>
      <c r="H881" s="142"/>
      <c r="J881" s="142"/>
      <c r="K881" s="142"/>
      <c r="L881" s="142"/>
      <c r="M881" s="142"/>
      <c r="N881" s="142"/>
      <c r="O881" s="142"/>
      <c r="Q881" s="122" t="e">
        <f>+VLOOKUP(CONCATENATE(B881,"00"),#REF!,3,FALSE)</f>
        <v>#REF!</v>
      </c>
      <c r="R881" s="122" t="str">
        <f>+IF(ISERROR(VLOOKUP(K881,'Ecarts de marge'!D:D,1,FALSE)),"PB CODE ARTICLE","")</f>
        <v>PB CODE ARTICLE</v>
      </c>
    </row>
    <row r="882" spans="1:18" x14ac:dyDescent="0.2">
      <c r="A882" s="131" t="str">
        <f>+IF(I882&lt;='Ecarts de marge'!$G$1,"X","")</f>
        <v>X</v>
      </c>
      <c r="B882" s="122" t="str">
        <f t="shared" si="19"/>
        <v>A</v>
      </c>
      <c r="C882" s="142"/>
      <c r="D882" s="142"/>
      <c r="E882" s="142"/>
      <c r="F882" s="142"/>
      <c r="G882" s="142"/>
      <c r="H882" s="142"/>
      <c r="J882" s="142"/>
      <c r="K882" s="142"/>
      <c r="L882" s="142"/>
      <c r="M882" s="142"/>
      <c r="N882" s="142"/>
      <c r="O882" s="142"/>
      <c r="Q882" s="122" t="e">
        <f>+VLOOKUP(CONCATENATE(B882,"00"),#REF!,3,FALSE)</f>
        <v>#REF!</v>
      </c>
      <c r="R882" s="122" t="str">
        <f>+IF(ISERROR(VLOOKUP(K882,'Ecarts de marge'!D:D,1,FALSE)),"PB CODE ARTICLE","")</f>
        <v>PB CODE ARTICLE</v>
      </c>
    </row>
    <row r="883" spans="1:18" x14ac:dyDescent="0.2">
      <c r="A883" s="131" t="str">
        <f>+IF(I883&lt;='Ecarts de marge'!$G$1,"X","")</f>
        <v>X</v>
      </c>
      <c r="B883" s="122" t="str">
        <f t="shared" si="19"/>
        <v>A</v>
      </c>
      <c r="C883" s="142"/>
      <c r="D883" s="142"/>
      <c r="E883" s="142"/>
      <c r="F883" s="142"/>
      <c r="G883" s="142"/>
      <c r="H883" s="142"/>
      <c r="J883" s="142"/>
      <c r="K883" s="142"/>
      <c r="L883" s="142"/>
      <c r="M883" s="142"/>
      <c r="N883" s="142"/>
      <c r="O883" s="142"/>
      <c r="Q883" s="122" t="e">
        <f>+VLOOKUP(CONCATENATE(B883,"00"),#REF!,3,FALSE)</f>
        <v>#REF!</v>
      </c>
      <c r="R883" s="122" t="str">
        <f>+IF(ISERROR(VLOOKUP(K883,'Ecarts de marge'!D:D,1,FALSE)),"PB CODE ARTICLE","")</f>
        <v>PB CODE ARTICLE</v>
      </c>
    </row>
    <row r="884" spans="1:18" x14ac:dyDescent="0.2">
      <c r="A884" s="131" t="str">
        <f>+IF(I884&lt;='Ecarts de marge'!$G$1,"X","")</f>
        <v>X</v>
      </c>
      <c r="B884" s="122" t="str">
        <f t="shared" si="19"/>
        <v>A</v>
      </c>
      <c r="C884" s="142"/>
      <c r="D884" s="142"/>
      <c r="E884" s="142"/>
      <c r="F884" s="142"/>
      <c r="G884" s="142"/>
      <c r="H884" s="142"/>
      <c r="J884" s="142"/>
      <c r="K884" s="142"/>
      <c r="L884" s="142"/>
      <c r="M884" s="142"/>
      <c r="N884" s="142"/>
      <c r="O884" s="142"/>
      <c r="Q884" s="122" t="e">
        <f>+VLOOKUP(CONCATENATE(B884,"00"),#REF!,3,FALSE)</f>
        <v>#REF!</v>
      </c>
      <c r="R884" s="122" t="str">
        <f>+IF(ISERROR(VLOOKUP(K884,'Ecarts de marge'!D:D,1,FALSE)),"PB CODE ARTICLE","")</f>
        <v>PB CODE ARTICLE</v>
      </c>
    </row>
    <row r="885" spans="1:18" x14ac:dyDescent="0.2">
      <c r="A885" s="131" t="str">
        <f>+IF(I885&lt;='Ecarts de marge'!$G$1,"X","")</f>
        <v>X</v>
      </c>
      <c r="B885" s="122" t="str">
        <f t="shared" si="19"/>
        <v>A</v>
      </c>
      <c r="C885" s="142"/>
      <c r="D885" s="142"/>
      <c r="E885" s="142"/>
      <c r="F885" s="142"/>
      <c r="G885" s="142"/>
      <c r="H885" s="142"/>
      <c r="J885" s="142"/>
      <c r="K885" s="142"/>
      <c r="L885" s="142"/>
      <c r="M885" s="142"/>
      <c r="N885" s="142"/>
      <c r="O885" s="142"/>
      <c r="Q885" s="122" t="e">
        <f>+VLOOKUP(CONCATENATE(B885,"00"),#REF!,3,FALSE)</f>
        <v>#REF!</v>
      </c>
      <c r="R885" s="122" t="str">
        <f>+IF(ISERROR(VLOOKUP(K885,'Ecarts de marge'!D:D,1,FALSE)),"PB CODE ARTICLE","")</f>
        <v>PB CODE ARTICLE</v>
      </c>
    </row>
    <row r="886" spans="1:18" x14ac:dyDescent="0.2">
      <c r="A886" s="131" t="str">
        <f>+IF(I886&lt;='Ecarts de marge'!$G$1,"X","")</f>
        <v>X</v>
      </c>
      <c r="B886" s="122" t="str">
        <f t="shared" si="19"/>
        <v>A</v>
      </c>
      <c r="C886" s="142"/>
      <c r="D886" s="142"/>
      <c r="E886" s="142"/>
      <c r="F886" s="142"/>
      <c r="G886" s="142"/>
      <c r="H886" s="142"/>
      <c r="J886" s="142"/>
      <c r="K886" s="142"/>
      <c r="L886" s="142"/>
      <c r="M886" s="142"/>
      <c r="N886" s="142"/>
      <c r="O886" s="142"/>
      <c r="Q886" s="122" t="e">
        <f>+VLOOKUP(CONCATENATE(B886,"00"),#REF!,3,FALSE)</f>
        <v>#REF!</v>
      </c>
      <c r="R886" s="122" t="str">
        <f>+IF(ISERROR(VLOOKUP(K886,'Ecarts de marge'!D:D,1,FALSE)),"PB CODE ARTICLE","")</f>
        <v>PB CODE ARTICLE</v>
      </c>
    </row>
    <row r="887" spans="1:18" x14ac:dyDescent="0.2">
      <c r="A887" s="131" t="str">
        <f>+IF(I887&lt;='Ecarts de marge'!$G$1,"X","")</f>
        <v>X</v>
      </c>
      <c r="B887" s="122" t="str">
        <f t="shared" si="19"/>
        <v>A</v>
      </c>
      <c r="C887" s="142"/>
      <c r="D887" s="142"/>
      <c r="E887" s="142"/>
      <c r="F887" s="142"/>
      <c r="G887" s="142"/>
      <c r="H887" s="142"/>
      <c r="J887" s="142"/>
      <c r="K887" s="142"/>
      <c r="L887" s="142"/>
      <c r="M887" s="142"/>
      <c r="N887" s="142"/>
      <c r="O887" s="142"/>
      <c r="Q887" s="122" t="e">
        <f>+VLOOKUP(CONCATENATE(B887,"00"),#REF!,3,FALSE)</f>
        <v>#REF!</v>
      </c>
      <c r="R887" s="122" t="str">
        <f>+IF(ISERROR(VLOOKUP(K887,'Ecarts de marge'!D:D,1,FALSE)),"PB CODE ARTICLE","")</f>
        <v>PB CODE ARTICLE</v>
      </c>
    </row>
    <row r="888" spans="1:18" x14ac:dyDescent="0.2">
      <c r="A888" s="131" t="str">
        <f>+IF(I888&lt;='Ecarts de marge'!$G$1,"X","")</f>
        <v>X</v>
      </c>
      <c r="B888" s="122" t="str">
        <f t="shared" si="19"/>
        <v>A</v>
      </c>
      <c r="C888" s="142"/>
      <c r="D888" s="142"/>
      <c r="E888" s="142"/>
      <c r="F888" s="142"/>
      <c r="G888" s="142"/>
      <c r="H888" s="142"/>
      <c r="J888" s="142"/>
      <c r="K888" s="142"/>
      <c r="L888" s="142"/>
      <c r="M888" s="142"/>
      <c r="N888" s="142"/>
      <c r="O888" s="142"/>
      <c r="Q888" s="122" t="e">
        <f>+VLOOKUP(CONCATENATE(B888,"00"),#REF!,3,FALSE)</f>
        <v>#REF!</v>
      </c>
      <c r="R888" s="122" t="str">
        <f>+IF(ISERROR(VLOOKUP(K888,'Ecarts de marge'!D:D,1,FALSE)),"PB CODE ARTICLE","")</f>
        <v>PB CODE ARTICLE</v>
      </c>
    </row>
    <row r="889" spans="1:18" x14ac:dyDescent="0.2">
      <c r="A889" s="131" t="str">
        <f>+IF(I889&lt;='Ecarts de marge'!$G$1,"X","")</f>
        <v>X</v>
      </c>
      <c r="B889" s="122" t="str">
        <f t="shared" si="19"/>
        <v>A</v>
      </c>
      <c r="C889" s="142"/>
      <c r="D889" s="142"/>
      <c r="E889" s="142"/>
      <c r="F889" s="142"/>
      <c r="G889" s="142"/>
      <c r="H889" s="142"/>
      <c r="J889" s="142"/>
      <c r="K889" s="142"/>
      <c r="L889" s="142"/>
      <c r="M889" s="142"/>
      <c r="N889" s="142"/>
      <c r="O889" s="142"/>
      <c r="Q889" s="122" t="e">
        <f>+VLOOKUP(CONCATENATE(B889,"00"),#REF!,3,FALSE)</f>
        <v>#REF!</v>
      </c>
      <c r="R889" s="122" t="str">
        <f>+IF(ISERROR(VLOOKUP(K889,'Ecarts de marge'!D:D,1,FALSE)),"PB CODE ARTICLE","")</f>
        <v>PB CODE ARTICLE</v>
      </c>
    </row>
    <row r="890" spans="1:18" x14ac:dyDescent="0.2">
      <c r="A890" s="131" t="str">
        <f>+IF(I890&lt;='Ecarts de marge'!$G$1,"X","")</f>
        <v>X</v>
      </c>
      <c r="B890" s="122" t="str">
        <f t="shared" si="19"/>
        <v>A</v>
      </c>
      <c r="C890" s="142"/>
      <c r="D890" s="142"/>
      <c r="E890" s="142"/>
      <c r="F890" s="142"/>
      <c r="G890" s="142"/>
      <c r="H890" s="142"/>
      <c r="J890" s="142"/>
      <c r="K890" s="142"/>
      <c r="L890" s="142"/>
      <c r="M890" s="142"/>
      <c r="N890" s="142"/>
      <c r="O890" s="142"/>
      <c r="Q890" s="122" t="e">
        <f>+VLOOKUP(CONCATENATE(B890,"00"),#REF!,3,FALSE)</f>
        <v>#REF!</v>
      </c>
      <c r="R890" s="122" t="str">
        <f>+IF(ISERROR(VLOOKUP(K890,'Ecarts de marge'!D:D,1,FALSE)),"PB CODE ARTICLE","")</f>
        <v>PB CODE ARTICLE</v>
      </c>
    </row>
    <row r="891" spans="1:18" x14ac:dyDescent="0.2">
      <c r="A891" s="131" t="str">
        <f>+IF(I891&lt;='Ecarts de marge'!$G$1,"X","")</f>
        <v>X</v>
      </c>
      <c r="B891" s="122" t="str">
        <f t="shared" si="19"/>
        <v>A</v>
      </c>
      <c r="C891" s="142"/>
      <c r="D891" s="142"/>
      <c r="E891" s="142"/>
      <c r="F891" s="142"/>
      <c r="G891" s="142"/>
      <c r="H891" s="142"/>
      <c r="J891" s="142"/>
      <c r="K891" s="142"/>
      <c r="L891" s="142"/>
      <c r="M891" s="142"/>
      <c r="N891" s="142"/>
      <c r="O891" s="142"/>
      <c r="Q891" s="122" t="e">
        <f>+VLOOKUP(CONCATENATE(B891,"00"),#REF!,3,FALSE)</f>
        <v>#REF!</v>
      </c>
      <c r="R891" s="122" t="str">
        <f>+IF(ISERROR(VLOOKUP(K891,'Ecarts de marge'!D:D,1,FALSE)),"PB CODE ARTICLE","")</f>
        <v>PB CODE ARTICLE</v>
      </c>
    </row>
    <row r="892" spans="1:18" x14ac:dyDescent="0.2">
      <c r="A892" s="131" t="str">
        <f>+IF(I892&lt;='Ecarts de marge'!$G$1,"X","")</f>
        <v>X</v>
      </c>
      <c r="B892" s="122" t="str">
        <f t="shared" si="19"/>
        <v>A</v>
      </c>
      <c r="C892" s="142"/>
      <c r="D892" s="142"/>
      <c r="E892" s="142"/>
      <c r="F892" s="142"/>
      <c r="G892" s="142"/>
      <c r="H892" s="142"/>
      <c r="J892" s="142"/>
      <c r="K892" s="142"/>
      <c r="L892" s="142"/>
      <c r="M892" s="142"/>
      <c r="N892" s="142"/>
      <c r="O892" s="142"/>
      <c r="Q892" s="122" t="e">
        <f>+VLOOKUP(CONCATENATE(B892,"00"),#REF!,3,FALSE)</f>
        <v>#REF!</v>
      </c>
      <c r="R892" s="122" t="str">
        <f>+IF(ISERROR(VLOOKUP(K892,'Ecarts de marge'!D:D,1,FALSE)),"PB CODE ARTICLE","")</f>
        <v>PB CODE ARTICLE</v>
      </c>
    </row>
    <row r="893" spans="1:18" x14ac:dyDescent="0.2">
      <c r="A893" s="131" t="str">
        <f>+IF(I893&lt;='Ecarts de marge'!$G$1,"X","")</f>
        <v>X</v>
      </c>
      <c r="B893" s="122" t="str">
        <f t="shared" si="19"/>
        <v>A</v>
      </c>
      <c r="C893" s="142"/>
      <c r="D893" s="142"/>
      <c r="E893" s="142"/>
      <c r="F893" s="142"/>
      <c r="G893" s="142"/>
      <c r="H893" s="142"/>
      <c r="J893" s="142"/>
      <c r="K893" s="142"/>
      <c r="L893" s="142"/>
      <c r="M893" s="142"/>
      <c r="N893" s="142"/>
      <c r="O893" s="142"/>
      <c r="Q893" s="122" t="e">
        <f>+VLOOKUP(CONCATENATE(B893,"00"),#REF!,3,FALSE)</f>
        <v>#REF!</v>
      </c>
      <c r="R893" s="122" t="str">
        <f>+IF(ISERROR(VLOOKUP(K893,'Ecarts de marge'!D:D,1,FALSE)),"PB CODE ARTICLE","")</f>
        <v>PB CODE ARTICLE</v>
      </c>
    </row>
    <row r="894" spans="1:18" x14ac:dyDescent="0.2">
      <c r="A894" s="131" t="str">
        <f>+IF(I894&lt;='Ecarts de marge'!$G$1,"X","")</f>
        <v>X</v>
      </c>
      <c r="B894" s="122" t="str">
        <f t="shared" si="19"/>
        <v>A</v>
      </c>
      <c r="C894" s="142"/>
      <c r="D894" s="142"/>
      <c r="E894" s="142"/>
      <c r="F894" s="142"/>
      <c r="G894" s="142"/>
      <c r="H894" s="142"/>
      <c r="J894" s="142"/>
      <c r="K894" s="142"/>
      <c r="L894" s="142"/>
      <c r="M894" s="142"/>
      <c r="N894" s="142"/>
      <c r="O894" s="142"/>
      <c r="Q894" s="122" t="e">
        <f>+VLOOKUP(CONCATENATE(B894,"00"),#REF!,3,FALSE)</f>
        <v>#REF!</v>
      </c>
      <c r="R894" s="122" t="str">
        <f>+IF(ISERROR(VLOOKUP(K894,'Ecarts de marge'!D:D,1,FALSE)),"PB CODE ARTICLE","")</f>
        <v>PB CODE ARTICLE</v>
      </c>
    </row>
    <row r="895" spans="1:18" x14ac:dyDescent="0.2">
      <c r="A895" s="131" t="str">
        <f>+IF(I895&lt;='Ecarts de marge'!$G$1,"X","")</f>
        <v>X</v>
      </c>
      <c r="B895" s="122" t="str">
        <f t="shared" si="19"/>
        <v>A</v>
      </c>
      <c r="C895" s="142"/>
      <c r="D895" s="142"/>
      <c r="E895" s="142"/>
      <c r="F895" s="142"/>
      <c r="G895" s="142"/>
      <c r="H895" s="142"/>
      <c r="J895" s="142"/>
      <c r="K895" s="142"/>
      <c r="L895" s="142"/>
      <c r="M895" s="142"/>
      <c r="N895" s="142"/>
      <c r="O895" s="142"/>
      <c r="Q895" s="122" t="e">
        <f>+VLOOKUP(CONCATENATE(B895,"00"),#REF!,3,FALSE)</f>
        <v>#REF!</v>
      </c>
      <c r="R895" s="122" t="str">
        <f>+IF(ISERROR(VLOOKUP(K895,'Ecarts de marge'!D:D,1,FALSE)),"PB CODE ARTICLE","")</f>
        <v>PB CODE ARTICLE</v>
      </c>
    </row>
    <row r="896" spans="1:18" x14ac:dyDescent="0.2">
      <c r="A896" s="131" t="str">
        <f>+IF(I896&lt;='Ecarts de marge'!$G$1,"X","")</f>
        <v>X</v>
      </c>
      <c r="B896" s="122" t="str">
        <f t="shared" si="19"/>
        <v>A</v>
      </c>
      <c r="C896" s="142"/>
      <c r="D896" s="142"/>
      <c r="E896" s="142"/>
      <c r="F896" s="142"/>
      <c r="G896" s="142"/>
      <c r="H896" s="142"/>
      <c r="J896" s="142"/>
      <c r="K896" s="142"/>
      <c r="L896" s="142"/>
      <c r="M896" s="142"/>
      <c r="N896" s="142"/>
      <c r="O896" s="142"/>
      <c r="Q896" s="122" t="e">
        <f>+VLOOKUP(CONCATENATE(B896,"00"),#REF!,3,FALSE)</f>
        <v>#REF!</v>
      </c>
      <c r="R896" s="122" t="str">
        <f>+IF(ISERROR(VLOOKUP(K896,'Ecarts de marge'!D:D,1,FALSE)),"PB CODE ARTICLE","")</f>
        <v>PB CODE ARTICLE</v>
      </c>
    </row>
    <row r="897" spans="1:18" x14ac:dyDescent="0.2">
      <c r="A897" s="131" t="str">
        <f>+IF(I897&lt;='Ecarts de marge'!$G$1,"X","")</f>
        <v>X</v>
      </c>
      <c r="B897" s="122" t="str">
        <f t="shared" si="19"/>
        <v>A</v>
      </c>
      <c r="C897" s="142"/>
      <c r="D897" s="142"/>
      <c r="E897" s="142"/>
      <c r="F897" s="142"/>
      <c r="G897" s="142"/>
      <c r="H897" s="142"/>
      <c r="J897" s="142"/>
      <c r="K897" s="142"/>
      <c r="L897" s="142"/>
      <c r="M897" s="142"/>
      <c r="N897" s="142"/>
      <c r="O897" s="142"/>
      <c r="Q897" s="122" t="e">
        <f>+VLOOKUP(CONCATENATE(B897,"00"),#REF!,3,FALSE)</f>
        <v>#REF!</v>
      </c>
      <c r="R897" s="122" t="str">
        <f>+IF(ISERROR(VLOOKUP(K897,'Ecarts de marge'!D:D,1,FALSE)),"PB CODE ARTICLE","")</f>
        <v>PB CODE ARTICLE</v>
      </c>
    </row>
    <row r="898" spans="1:18" x14ac:dyDescent="0.2">
      <c r="A898" s="131" t="str">
        <f>+IF(I898&lt;='Ecarts de marge'!$G$1,"X","")</f>
        <v>X</v>
      </c>
      <c r="B898" s="122" t="str">
        <f t="shared" si="19"/>
        <v>A</v>
      </c>
      <c r="C898" s="142"/>
      <c r="D898" s="142"/>
      <c r="E898" s="142"/>
      <c r="F898" s="142"/>
      <c r="G898" s="142"/>
      <c r="H898" s="142"/>
      <c r="J898" s="142"/>
      <c r="K898" s="142"/>
      <c r="L898" s="142"/>
      <c r="M898" s="142"/>
      <c r="N898" s="142"/>
      <c r="O898" s="142"/>
      <c r="Q898" s="122" t="e">
        <f>+VLOOKUP(CONCATENATE(B898,"00"),#REF!,3,FALSE)</f>
        <v>#REF!</v>
      </c>
      <c r="R898" s="122" t="str">
        <f>+IF(ISERROR(VLOOKUP(K898,'Ecarts de marge'!D:D,1,FALSE)),"PB CODE ARTICLE","")</f>
        <v>PB CODE ARTICLE</v>
      </c>
    </row>
    <row r="899" spans="1:18" x14ac:dyDescent="0.2">
      <c r="A899" s="131" t="str">
        <f>+IF(I899&lt;='Ecarts de marge'!$G$1,"X","")</f>
        <v>X</v>
      </c>
      <c r="B899" s="122" t="str">
        <f t="shared" si="19"/>
        <v>A</v>
      </c>
      <c r="C899" s="142"/>
      <c r="D899" s="142"/>
      <c r="E899" s="142"/>
      <c r="F899" s="142"/>
      <c r="G899" s="142"/>
      <c r="H899" s="142"/>
      <c r="J899" s="142"/>
      <c r="K899" s="142"/>
      <c r="L899" s="142"/>
      <c r="M899" s="142"/>
      <c r="N899" s="142"/>
      <c r="O899" s="142"/>
      <c r="Q899" s="122" t="e">
        <f>+VLOOKUP(CONCATENATE(B899,"00"),#REF!,3,FALSE)</f>
        <v>#REF!</v>
      </c>
      <c r="R899" s="122" t="str">
        <f>+IF(ISERROR(VLOOKUP(K899,'Ecarts de marge'!D:D,1,FALSE)),"PB CODE ARTICLE","")</f>
        <v>PB CODE ARTICLE</v>
      </c>
    </row>
    <row r="900" spans="1:18" x14ac:dyDescent="0.2">
      <c r="A900" s="131" t="str">
        <f>+IF(I900&lt;='Ecarts de marge'!$G$1,"X","")</f>
        <v>X</v>
      </c>
      <c r="B900" s="122" t="str">
        <f t="shared" si="19"/>
        <v>A</v>
      </c>
      <c r="C900" s="142"/>
      <c r="D900" s="142"/>
      <c r="E900" s="142"/>
      <c r="F900" s="142"/>
      <c r="G900" s="142"/>
      <c r="H900" s="142"/>
      <c r="J900" s="142"/>
      <c r="K900" s="142"/>
      <c r="L900" s="142"/>
      <c r="M900" s="142"/>
      <c r="N900" s="142"/>
      <c r="O900" s="142"/>
      <c r="Q900" s="122" t="e">
        <f>+VLOOKUP(CONCATENATE(B900,"00"),#REF!,3,FALSE)</f>
        <v>#REF!</v>
      </c>
      <c r="R900" s="122" t="str">
        <f>+IF(ISERROR(VLOOKUP(K900,'Ecarts de marge'!D:D,1,FALSE)),"PB CODE ARTICLE","")</f>
        <v>PB CODE ARTICLE</v>
      </c>
    </row>
    <row r="901" spans="1:18" x14ac:dyDescent="0.2">
      <c r="A901" s="131" t="str">
        <f>+IF(I901&lt;='Ecarts de marge'!$G$1,"X","")</f>
        <v>X</v>
      </c>
      <c r="B901" s="122" t="str">
        <f t="shared" si="19"/>
        <v>A</v>
      </c>
      <c r="C901" s="142"/>
      <c r="D901" s="142"/>
      <c r="E901" s="142"/>
      <c r="F901" s="142"/>
      <c r="G901" s="142"/>
      <c r="H901" s="142"/>
      <c r="J901" s="142"/>
      <c r="K901" s="142"/>
      <c r="L901" s="142"/>
      <c r="M901" s="142"/>
      <c r="N901" s="142"/>
      <c r="O901" s="142"/>
      <c r="Q901" s="122" t="e">
        <f>+VLOOKUP(CONCATENATE(B901,"00"),#REF!,3,FALSE)</f>
        <v>#REF!</v>
      </c>
      <c r="R901" s="122" t="str">
        <f>+IF(ISERROR(VLOOKUP(K901,'Ecarts de marge'!D:D,1,FALSE)),"PB CODE ARTICLE","")</f>
        <v>PB CODE ARTICLE</v>
      </c>
    </row>
    <row r="902" spans="1:18" x14ac:dyDescent="0.2">
      <c r="A902" s="131" t="str">
        <f>+IF(I902&lt;='Ecarts de marge'!$G$1,"X","")</f>
        <v>X</v>
      </c>
      <c r="B902" s="122" t="str">
        <f t="shared" si="19"/>
        <v>A</v>
      </c>
      <c r="C902" s="142"/>
      <c r="D902" s="142"/>
      <c r="E902" s="142"/>
      <c r="F902" s="142"/>
      <c r="G902" s="142"/>
      <c r="H902" s="142"/>
      <c r="J902" s="142"/>
      <c r="K902" s="142"/>
      <c r="L902" s="142"/>
      <c r="M902" s="142"/>
      <c r="N902" s="142"/>
      <c r="O902" s="142"/>
      <c r="Q902" s="122" t="e">
        <f>+VLOOKUP(CONCATENATE(B902,"00"),#REF!,3,FALSE)</f>
        <v>#REF!</v>
      </c>
      <c r="R902" s="122" t="str">
        <f>+IF(ISERROR(VLOOKUP(K902,'Ecarts de marge'!D:D,1,FALSE)),"PB CODE ARTICLE","")</f>
        <v>PB CODE ARTICLE</v>
      </c>
    </row>
    <row r="903" spans="1:18" x14ac:dyDescent="0.2">
      <c r="A903" s="131" t="str">
        <f>+IF(I903&lt;='Ecarts de marge'!$G$1,"X","")</f>
        <v>X</v>
      </c>
      <c r="B903" s="122" t="str">
        <f t="shared" si="19"/>
        <v>A</v>
      </c>
      <c r="C903" s="142"/>
      <c r="D903" s="142"/>
      <c r="E903" s="142"/>
      <c r="F903" s="142"/>
      <c r="G903" s="142"/>
      <c r="H903" s="142"/>
      <c r="J903" s="142"/>
      <c r="K903" s="142"/>
      <c r="L903" s="142"/>
      <c r="M903" s="142"/>
      <c r="N903" s="142"/>
      <c r="O903" s="142"/>
      <c r="Q903" s="122" t="e">
        <f>+VLOOKUP(CONCATENATE(B903,"00"),#REF!,3,FALSE)</f>
        <v>#REF!</v>
      </c>
      <c r="R903" s="122" t="str">
        <f>+IF(ISERROR(VLOOKUP(K903,'Ecarts de marge'!D:D,1,FALSE)),"PB CODE ARTICLE","")</f>
        <v>PB CODE ARTICLE</v>
      </c>
    </row>
    <row r="904" spans="1:18" x14ac:dyDescent="0.2">
      <c r="A904" s="131" t="str">
        <f>+IF(I904&lt;='Ecarts de marge'!$G$1,"X","")</f>
        <v>X</v>
      </c>
      <c r="B904" s="122" t="str">
        <f t="shared" si="19"/>
        <v>A</v>
      </c>
      <c r="C904" s="142"/>
      <c r="D904" s="142"/>
      <c r="E904" s="142"/>
      <c r="F904" s="142"/>
      <c r="G904" s="142"/>
      <c r="H904" s="142"/>
      <c r="J904" s="142"/>
      <c r="K904" s="142"/>
      <c r="L904" s="142"/>
      <c r="M904" s="142"/>
      <c r="N904" s="142"/>
      <c r="O904" s="142"/>
      <c r="Q904" s="122" t="e">
        <f>+VLOOKUP(CONCATENATE(B904,"00"),#REF!,3,FALSE)</f>
        <v>#REF!</v>
      </c>
      <c r="R904" s="122" t="str">
        <f>+IF(ISERROR(VLOOKUP(K904,'Ecarts de marge'!D:D,1,FALSE)),"PB CODE ARTICLE","")</f>
        <v>PB CODE ARTICLE</v>
      </c>
    </row>
    <row r="905" spans="1:18" x14ac:dyDescent="0.2">
      <c r="A905" s="131" t="str">
        <f>+IF(I905&lt;='Ecarts de marge'!$G$1,"X","")</f>
        <v>X</v>
      </c>
      <c r="B905" s="122" t="str">
        <f t="shared" si="19"/>
        <v>A</v>
      </c>
      <c r="C905" s="142"/>
      <c r="D905" s="142"/>
      <c r="E905" s="142"/>
      <c r="F905" s="142"/>
      <c r="G905" s="142"/>
      <c r="H905" s="142"/>
      <c r="J905" s="142"/>
      <c r="K905" s="142"/>
      <c r="L905" s="142"/>
      <c r="M905" s="142"/>
      <c r="N905" s="142"/>
      <c r="O905" s="142"/>
      <c r="Q905" s="122" t="e">
        <f>+VLOOKUP(CONCATENATE(B905,"00"),#REF!,3,FALSE)</f>
        <v>#REF!</v>
      </c>
      <c r="R905" s="122" t="str">
        <f>+IF(ISERROR(VLOOKUP(K905,'Ecarts de marge'!D:D,1,FALSE)),"PB CODE ARTICLE","")</f>
        <v>PB CODE ARTICLE</v>
      </c>
    </row>
    <row r="906" spans="1:18" x14ac:dyDescent="0.2">
      <c r="A906" s="131" t="str">
        <f>+IF(I906&lt;='Ecarts de marge'!$G$1,"X","")</f>
        <v>X</v>
      </c>
      <c r="B906" s="122" t="str">
        <f t="shared" si="19"/>
        <v>A</v>
      </c>
      <c r="C906" s="142"/>
      <c r="D906" s="142"/>
      <c r="E906" s="142"/>
      <c r="F906" s="142"/>
      <c r="G906" s="142"/>
      <c r="H906" s="142"/>
      <c r="J906" s="142"/>
      <c r="K906" s="142"/>
      <c r="L906" s="142"/>
      <c r="M906" s="142"/>
      <c r="N906" s="142"/>
      <c r="O906" s="142"/>
      <c r="Q906" s="122" t="e">
        <f>+VLOOKUP(CONCATENATE(B906,"00"),#REF!,3,FALSE)</f>
        <v>#REF!</v>
      </c>
      <c r="R906" s="122" t="str">
        <f>+IF(ISERROR(VLOOKUP(K906,'Ecarts de marge'!D:D,1,FALSE)),"PB CODE ARTICLE","")</f>
        <v>PB CODE ARTICLE</v>
      </c>
    </row>
    <row r="907" spans="1:18" x14ac:dyDescent="0.2">
      <c r="A907" s="131" t="str">
        <f>+IF(I907&lt;='Ecarts de marge'!$G$1,"X","")</f>
        <v>X</v>
      </c>
      <c r="B907" s="122" t="str">
        <f t="shared" si="19"/>
        <v>A</v>
      </c>
      <c r="C907" s="142"/>
      <c r="D907" s="142"/>
      <c r="E907" s="142"/>
      <c r="F907" s="142"/>
      <c r="G907" s="142"/>
      <c r="H907" s="142"/>
      <c r="J907" s="142"/>
      <c r="K907" s="142"/>
      <c r="L907" s="142"/>
      <c r="M907" s="142"/>
      <c r="N907" s="142"/>
      <c r="O907" s="142"/>
      <c r="Q907" s="122" t="e">
        <f>+VLOOKUP(CONCATENATE(B907,"00"),#REF!,3,FALSE)</f>
        <v>#REF!</v>
      </c>
      <c r="R907" s="122" t="str">
        <f>+IF(ISERROR(VLOOKUP(K907,'Ecarts de marge'!D:D,1,FALSE)),"PB CODE ARTICLE","")</f>
        <v>PB CODE ARTICLE</v>
      </c>
    </row>
    <row r="908" spans="1:18" x14ac:dyDescent="0.2">
      <c r="A908" s="131" t="str">
        <f>+IF(I908&lt;='Ecarts de marge'!$G$1,"X","")</f>
        <v>X</v>
      </c>
      <c r="B908" s="122" t="str">
        <f t="shared" si="19"/>
        <v>A</v>
      </c>
      <c r="C908" s="142"/>
      <c r="D908" s="142"/>
      <c r="E908" s="142"/>
      <c r="F908" s="142"/>
      <c r="G908" s="142"/>
      <c r="H908" s="142"/>
      <c r="J908" s="142"/>
      <c r="K908" s="142"/>
      <c r="L908" s="142"/>
      <c r="M908" s="142"/>
      <c r="N908" s="142"/>
      <c r="O908" s="142"/>
      <c r="Q908" s="122" t="e">
        <f>+VLOOKUP(CONCATENATE(B908,"00"),#REF!,3,FALSE)</f>
        <v>#REF!</v>
      </c>
      <c r="R908" s="122" t="str">
        <f>+IF(ISERROR(VLOOKUP(K908,'Ecarts de marge'!D:D,1,FALSE)),"PB CODE ARTICLE","")</f>
        <v>PB CODE ARTICLE</v>
      </c>
    </row>
    <row r="909" spans="1:18" x14ac:dyDescent="0.2">
      <c r="A909" s="131" t="str">
        <f>+IF(I909&lt;='Ecarts de marge'!$G$1,"X","")</f>
        <v>X</v>
      </c>
      <c r="B909" s="122" t="str">
        <f t="shared" si="19"/>
        <v>A</v>
      </c>
      <c r="C909" s="142"/>
      <c r="D909" s="142"/>
      <c r="E909" s="142"/>
      <c r="F909" s="142"/>
      <c r="G909" s="142"/>
      <c r="H909" s="142"/>
      <c r="J909" s="142"/>
      <c r="K909" s="142"/>
      <c r="L909" s="142"/>
      <c r="M909" s="142"/>
      <c r="N909" s="142"/>
      <c r="O909" s="142"/>
      <c r="Q909" s="122" t="e">
        <f>+VLOOKUP(CONCATENATE(B909,"00"),#REF!,3,FALSE)</f>
        <v>#REF!</v>
      </c>
      <c r="R909" s="122" t="str">
        <f>+IF(ISERROR(VLOOKUP(K909,'Ecarts de marge'!D:D,1,FALSE)),"PB CODE ARTICLE","")</f>
        <v>PB CODE ARTICLE</v>
      </c>
    </row>
    <row r="910" spans="1:18" x14ac:dyDescent="0.2">
      <c r="A910" s="131" t="str">
        <f>+IF(I910&lt;='Ecarts de marge'!$G$1,"X","")</f>
        <v>X</v>
      </c>
      <c r="B910" s="122" t="str">
        <f t="shared" si="19"/>
        <v>A</v>
      </c>
      <c r="C910" s="142"/>
      <c r="D910" s="142"/>
      <c r="E910" s="142"/>
      <c r="F910" s="142"/>
      <c r="G910" s="142"/>
      <c r="H910" s="142"/>
      <c r="J910" s="142"/>
      <c r="K910" s="142"/>
      <c r="L910" s="142"/>
      <c r="M910" s="142"/>
      <c r="N910" s="142"/>
      <c r="O910" s="142"/>
      <c r="Q910" s="122" t="e">
        <f>+VLOOKUP(CONCATENATE(B910,"00"),#REF!,3,FALSE)</f>
        <v>#REF!</v>
      </c>
      <c r="R910" s="122" t="str">
        <f>+IF(ISERROR(VLOOKUP(K910,'Ecarts de marge'!D:D,1,FALSE)),"PB CODE ARTICLE","")</f>
        <v>PB CODE ARTICLE</v>
      </c>
    </row>
    <row r="911" spans="1:18" x14ac:dyDescent="0.2">
      <c r="A911" s="131" t="str">
        <f>+IF(I911&lt;='Ecarts de marge'!$G$1,"X","")</f>
        <v>X</v>
      </c>
      <c r="B911" s="122" t="str">
        <f t="shared" si="19"/>
        <v>A</v>
      </c>
      <c r="C911" s="142"/>
      <c r="D911" s="142"/>
      <c r="E911" s="142"/>
      <c r="F911" s="142"/>
      <c r="G911" s="142"/>
      <c r="H911" s="142"/>
      <c r="J911" s="142"/>
      <c r="K911" s="142"/>
      <c r="L911" s="142"/>
      <c r="M911" s="142"/>
      <c r="N911" s="142"/>
      <c r="O911" s="142"/>
      <c r="Q911" s="122" t="e">
        <f>+VLOOKUP(CONCATENATE(B911,"00"),#REF!,3,FALSE)</f>
        <v>#REF!</v>
      </c>
      <c r="R911" s="122" t="str">
        <f>+IF(ISERROR(VLOOKUP(K911,'Ecarts de marge'!D:D,1,FALSE)),"PB CODE ARTICLE","")</f>
        <v>PB CODE ARTICLE</v>
      </c>
    </row>
    <row r="912" spans="1:18" x14ac:dyDescent="0.2">
      <c r="A912" s="131" t="str">
        <f>+IF(I912&lt;='Ecarts de marge'!$G$1,"X","")</f>
        <v>X</v>
      </c>
      <c r="B912" s="122" t="str">
        <f t="shared" si="19"/>
        <v>A</v>
      </c>
      <c r="C912" s="142"/>
      <c r="D912" s="142"/>
      <c r="E912" s="142"/>
      <c r="F912" s="142"/>
      <c r="G912" s="142"/>
      <c r="H912" s="142"/>
      <c r="J912" s="142"/>
      <c r="K912" s="142"/>
      <c r="L912" s="142"/>
      <c r="M912" s="142"/>
      <c r="N912" s="142"/>
      <c r="O912" s="142"/>
      <c r="Q912" s="122" t="e">
        <f>+VLOOKUP(CONCATENATE(B912,"00"),#REF!,3,FALSE)</f>
        <v>#REF!</v>
      </c>
      <c r="R912" s="122" t="str">
        <f>+IF(ISERROR(VLOOKUP(K912,'Ecarts de marge'!D:D,1,FALSE)),"PB CODE ARTICLE","")</f>
        <v>PB CODE ARTICLE</v>
      </c>
    </row>
    <row r="913" spans="1:18" x14ac:dyDescent="0.2">
      <c r="A913" s="131" t="str">
        <f>+IF(I913&lt;='Ecarts de marge'!$G$1,"X","")</f>
        <v>X</v>
      </c>
      <c r="B913" s="122" t="str">
        <f t="shared" si="19"/>
        <v>A</v>
      </c>
      <c r="C913" s="142"/>
      <c r="D913" s="142"/>
      <c r="E913" s="142"/>
      <c r="F913" s="142"/>
      <c r="G913" s="142"/>
      <c r="H913" s="142"/>
      <c r="J913" s="142"/>
      <c r="K913" s="142"/>
      <c r="L913" s="142"/>
      <c r="M913" s="142"/>
      <c r="N913" s="142"/>
      <c r="O913" s="142"/>
      <c r="Q913" s="122" t="e">
        <f>+VLOOKUP(CONCATENATE(B913,"00"),#REF!,3,FALSE)</f>
        <v>#REF!</v>
      </c>
      <c r="R913" s="122" t="str">
        <f>+IF(ISERROR(VLOOKUP(K913,'Ecarts de marge'!D:D,1,FALSE)),"PB CODE ARTICLE","")</f>
        <v>PB CODE ARTICLE</v>
      </c>
    </row>
    <row r="914" spans="1:18" x14ac:dyDescent="0.2">
      <c r="A914" s="131" t="str">
        <f>+IF(I914&lt;='Ecarts de marge'!$G$1,"X","")</f>
        <v>X</v>
      </c>
      <c r="B914" s="122" t="str">
        <f t="shared" si="19"/>
        <v>A</v>
      </c>
      <c r="C914" s="142"/>
      <c r="D914" s="142"/>
      <c r="E914" s="142"/>
      <c r="F914" s="142"/>
      <c r="G914" s="142"/>
      <c r="H914" s="142"/>
      <c r="J914" s="142"/>
      <c r="K914" s="142"/>
      <c r="L914" s="142"/>
      <c r="M914" s="142"/>
      <c r="N914" s="142"/>
      <c r="O914" s="142"/>
      <c r="Q914" s="122" t="e">
        <f>+VLOOKUP(CONCATENATE(B914,"00"),#REF!,3,FALSE)</f>
        <v>#REF!</v>
      </c>
      <c r="R914" s="122" t="str">
        <f>+IF(ISERROR(VLOOKUP(K914,'Ecarts de marge'!D:D,1,FALSE)),"PB CODE ARTICLE","")</f>
        <v>PB CODE ARTICLE</v>
      </c>
    </row>
    <row r="915" spans="1:18" x14ac:dyDescent="0.2">
      <c r="A915" s="131" t="str">
        <f>+IF(I915&lt;='Ecarts de marge'!$G$1,"X","")</f>
        <v>X</v>
      </c>
      <c r="B915" s="122" t="str">
        <f t="shared" si="19"/>
        <v>A</v>
      </c>
      <c r="C915" s="142"/>
      <c r="D915" s="142"/>
      <c r="E915" s="142"/>
      <c r="F915" s="142"/>
      <c r="G915" s="142"/>
      <c r="H915" s="142"/>
      <c r="J915" s="142"/>
      <c r="K915" s="142"/>
      <c r="L915" s="142"/>
      <c r="M915" s="142"/>
      <c r="N915" s="142"/>
      <c r="O915" s="142"/>
      <c r="Q915" s="122" t="e">
        <f>+VLOOKUP(CONCATENATE(B915,"00"),#REF!,3,FALSE)</f>
        <v>#REF!</v>
      </c>
      <c r="R915" s="122" t="str">
        <f>+IF(ISERROR(VLOOKUP(K915,'Ecarts de marge'!D:D,1,FALSE)),"PB CODE ARTICLE","")</f>
        <v>PB CODE ARTICLE</v>
      </c>
    </row>
    <row r="916" spans="1:18" x14ac:dyDescent="0.2">
      <c r="A916" s="131" t="str">
        <f>+IF(I916&lt;='Ecarts de marge'!$G$1,"X","")</f>
        <v>X</v>
      </c>
      <c r="B916" s="122" t="str">
        <f t="shared" si="19"/>
        <v>A</v>
      </c>
      <c r="C916" s="142"/>
      <c r="D916" s="142"/>
      <c r="E916" s="142"/>
      <c r="F916" s="142"/>
      <c r="G916" s="142"/>
      <c r="H916" s="142"/>
      <c r="J916" s="142"/>
      <c r="K916" s="142"/>
      <c r="L916" s="142"/>
      <c r="M916" s="142"/>
      <c r="N916" s="142"/>
      <c r="O916" s="142"/>
      <c r="Q916" s="122" t="e">
        <f>+VLOOKUP(CONCATENATE(B916,"00"),#REF!,3,FALSE)</f>
        <v>#REF!</v>
      </c>
      <c r="R916" s="122" t="str">
        <f>+IF(ISERROR(VLOOKUP(K916,'Ecarts de marge'!D:D,1,FALSE)),"PB CODE ARTICLE","")</f>
        <v>PB CODE ARTICLE</v>
      </c>
    </row>
    <row r="917" spans="1:18" x14ac:dyDescent="0.2">
      <c r="A917" s="131" t="str">
        <f>+IF(I917&lt;='Ecarts de marge'!$G$1,"X","")</f>
        <v>X</v>
      </c>
      <c r="B917" s="122" t="str">
        <f t="shared" si="19"/>
        <v>A</v>
      </c>
      <c r="C917" s="142"/>
      <c r="D917" s="142"/>
      <c r="E917" s="142"/>
      <c r="F917" s="142"/>
      <c r="G917" s="142"/>
      <c r="H917" s="142"/>
      <c r="J917" s="142"/>
      <c r="K917" s="142"/>
      <c r="L917" s="142"/>
      <c r="M917" s="142"/>
      <c r="N917" s="142"/>
      <c r="O917" s="142"/>
      <c r="Q917" s="122" t="e">
        <f>+VLOOKUP(CONCATENATE(B917,"00"),#REF!,3,FALSE)</f>
        <v>#REF!</v>
      </c>
      <c r="R917" s="122" t="str">
        <f>+IF(ISERROR(VLOOKUP(K917,'Ecarts de marge'!D:D,1,FALSE)),"PB CODE ARTICLE","")</f>
        <v>PB CODE ARTICLE</v>
      </c>
    </row>
    <row r="918" spans="1:18" x14ac:dyDescent="0.2">
      <c r="A918" s="131" t="str">
        <f>+IF(I918&lt;='Ecarts de marge'!$G$1,"X","")</f>
        <v>X</v>
      </c>
      <c r="B918" s="122" t="str">
        <f t="shared" si="19"/>
        <v>A</v>
      </c>
      <c r="C918" s="142"/>
      <c r="D918" s="142"/>
      <c r="E918" s="142"/>
      <c r="F918" s="142"/>
      <c r="G918" s="142"/>
      <c r="H918" s="142"/>
      <c r="J918" s="142"/>
      <c r="K918" s="142"/>
      <c r="L918" s="142"/>
      <c r="M918" s="142"/>
      <c r="N918" s="142"/>
      <c r="O918" s="142"/>
      <c r="Q918" s="122" t="e">
        <f>+VLOOKUP(CONCATENATE(B918,"00"),#REF!,3,FALSE)</f>
        <v>#REF!</v>
      </c>
      <c r="R918" s="122" t="str">
        <f>+IF(ISERROR(VLOOKUP(K918,'Ecarts de marge'!D:D,1,FALSE)),"PB CODE ARTICLE","")</f>
        <v>PB CODE ARTICLE</v>
      </c>
    </row>
    <row r="919" spans="1:18" x14ac:dyDescent="0.2">
      <c r="A919" s="131" t="str">
        <f>+IF(I919&lt;='Ecarts de marge'!$G$1,"X","")</f>
        <v>X</v>
      </c>
      <c r="B919" s="122" t="str">
        <f t="shared" si="19"/>
        <v>A</v>
      </c>
      <c r="C919" s="142"/>
      <c r="D919" s="142"/>
      <c r="E919" s="142"/>
      <c r="F919" s="142"/>
      <c r="G919" s="142"/>
      <c r="H919" s="142"/>
      <c r="J919" s="142"/>
      <c r="K919" s="142"/>
      <c r="L919" s="142"/>
      <c r="M919" s="142"/>
      <c r="N919" s="142"/>
      <c r="O919" s="142"/>
      <c r="Q919" s="122" t="e">
        <f>+VLOOKUP(CONCATENATE(B919,"00"),#REF!,3,FALSE)</f>
        <v>#REF!</v>
      </c>
      <c r="R919" s="122" t="str">
        <f>+IF(ISERROR(VLOOKUP(K919,'Ecarts de marge'!D:D,1,FALSE)),"PB CODE ARTICLE","")</f>
        <v>PB CODE ARTICLE</v>
      </c>
    </row>
    <row r="920" spans="1:18" x14ac:dyDescent="0.2">
      <c r="A920" s="131" t="str">
        <f>+IF(I920&lt;='Ecarts de marge'!$G$1,"X","")</f>
        <v>X</v>
      </c>
      <c r="B920" s="122" t="str">
        <f t="shared" si="19"/>
        <v>A</v>
      </c>
      <c r="C920" s="142"/>
      <c r="D920" s="142"/>
      <c r="E920" s="142"/>
      <c r="F920" s="142"/>
      <c r="G920" s="142"/>
      <c r="H920" s="142"/>
      <c r="J920" s="142"/>
      <c r="K920" s="142"/>
      <c r="L920" s="142"/>
      <c r="M920" s="142"/>
      <c r="N920" s="142"/>
      <c r="O920" s="142"/>
      <c r="Q920" s="122" t="e">
        <f>+VLOOKUP(CONCATENATE(B920,"00"),#REF!,3,FALSE)</f>
        <v>#REF!</v>
      </c>
      <c r="R920" s="122" t="str">
        <f>+IF(ISERROR(VLOOKUP(K920,'Ecarts de marge'!D:D,1,FALSE)),"PB CODE ARTICLE","")</f>
        <v>PB CODE ARTICLE</v>
      </c>
    </row>
    <row r="921" spans="1:18" x14ac:dyDescent="0.2">
      <c r="A921" s="131" t="str">
        <f>+IF(I921&lt;='Ecarts de marge'!$G$1,"X","")</f>
        <v>X</v>
      </c>
      <c r="B921" s="122" t="str">
        <f t="shared" si="19"/>
        <v>A</v>
      </c>
      <c r="C921" s="142"/>
      <c r="D921" s="142"/>
      <c r="E921" s="142"/>
      <c r="F921" s="142"/>
      <c r="G921" s="142"/>
      <c r="H921" s="142"/>
      <c r="J921" s="142"/>
      <c r="K921" s="142"/>
      <c r="L921" s="142"/>
      <c r="M921" s="142"/>
      <c r="N921" s="142"/>
      <c r="O921" s="142"/>
      <c r="Q921" s="122" t="e">
        <f>+VLOOKUP(CONCATENATE(B921,"00"),#REF!,3,FALSE)</f>
        <v>#REF!</v>
      </c>
      <c r="R921" s="122" t="str">
        <f>+IF(ISERROR(VLOOKUP(K921,'Ecarts de marge'!D:D,1,FALSE)),"PB CODE ARTICLE","")</f>
        <v>PB CODE ARTICLE</v>
      </c>
    </row>
    <row r="922" spans="1:18" x14ac:dyDescent="0.2">
      <c r="A922" s="131" t="str">
        <f>+IF(I922&lt;='Ecarts de marge'!$G$1,"X","")</f>
        <v>X</v>
      </c>
      <c r="B922" s="122" t="str">
        <f t="shared" si="19"/>
        <v>A</v>
      </c>
      <c r="C922" s="142"/>
      <c r="D922" s="142"/>
      <c r="E922" s="142"/>
      <c r="F922" s="142"/>
      <c r="G922" s="142"/>
      <c r="H922" s="142"/>
      <c r="J922" s="142"/>
      <c r="K922" s="142"/>
      <c r="L922" s="142"/>
      <c r="M922" s="142"/>
      <c r="N922" s="142"/>
      <c r="O922" s="142"/>
      <c r="Q922" s="122" t="e">
        <f>+VLOOKUP(CONCATENATE(B922,"00"),#REF!,3,FALSE)</f>
        <v>#REF!</v>
      </c>
      <c r="R922" s="122" t="str">
        <f>+IF(ISERROR(VLOOKUP(K922,'Ecarts de marge'!D:D,1,FALSE)),"PB CODE ARTICLE","")</f>
        <v>PB CODE ARTICLE</v>
      </c>
    </row>
    <row r="923" spans="1:18" x14ac:dyDescent="0.2">
      <c r="A923" s="131" t="str">
        <f>+IF(I923&lt;='Ecarts de marge'!$G$1,"X","")</f>
        <v>X</v>
      </c>
      <c r="B923" s="122" t="str">
        <f t="shared" si="19"/>
        <v>A</v>
      </c>
      <c r="C923" s="142"/>
      <c r="D923" s="142"/>
      <c r="E923" s="142"/>
      <c r="F923" s="142"/>
      <c r="G923" s="142"/>
      <c r="H923" s="142"/>
      <c r="J923" s="142"/>
      <c r="K923" s="142"/>
      <c r="L923" s="142"/>
      <c r="M923" s="142"/>
      <c r="N923" s="142"/>
      <c r="O923" s="142"/>
      <c r="Q923" s="122" t="e">
        <f>+VLOOKUP(CONCATENATE(B923,"00"),#REF!,3,FALSE)</f>
        <v>#REF!</v>
      </c>
      <c r="R923" s="122" t="str">
        <f>+IF(ISERROR(VLOOKUP(K923,'Ecarts de marge'!D:D,1,FALSE)),"PB CODE ARTICLE","")</f>
        <v>PB CODE ARTICLE</v>
      </c>
    </row>
    <row r="924" spans="1:18" x14ac:dyDescent="0.2">
      <c r="A924" s="131" t="str">
        <f>+IF(I924&lt;='Ecarts de marge'!$G$1,"X","")</f>
        <v>X</v>
      </c>
      <c r="B924" s="122" t="str">
        <f t="shared" si="19"/>
        <v>A</v>
      </c>
      <c r="C924" s="142"/>
      <c r="D924" s="142"/>
      <c r="E924" s="142"/>
      <c r="F924" s="142"/>
      <c r="G924" s="142"/>
      <c r="H924" s="142"/>
      <c r="J924" s="142"/>
      <c r="K924" s="142"/>
      <c r="L924" s="142"/>
      <c r="M924" s="142"/>
      <c r="N924" s="142"/>
      <c r="O924" s="142"/>
      <c r="Q924" s="122" t="e">
        <f>+VLOOKUP(CONCATENATE(B924,"00"),#REF!,3,FALSE)</f>
        <v>#REF!</v>
      </c>
      <c r="R924" s="122" t="str">
        <f>+IF(ISERROR(VLOOKUP(K924,'Ecarts de marge'!D:D,1,FALSE)),"PB CODE ARTICLE","")</f>
        <v>PB CODE ARTICLE</v>
      </c>
    </row>
    <row r="925" spans="1:18" x14ac:dyDescent="0.2">
      <c r="A925" s="131" t="str">
        <f>+IF(I925&lt;='Ecarts de marge'!$G$1,"X","")</f>
        <v>X</v>
      </c>
      <c r="B925" s="122" t="str">
        <f t="shared" si="19"/>
        <v>A</v>
      </c>
      <c r="C925" s="142"/>
      <c r="D925" s="142"/>
      <c r="E925" s="142"/>
      <c r="F925" s="142"/>
      <c r="G925" s="142"/>
      <c r="H925" s="142"/>
      <c r="J925" s="142"/>
      <c r="K925" s="142"/>
      <c r="L925" s="142"/>
      <c r="M925" s="142"/>
      <c r="N925" s="142"/>
      <c r="O925" s="142"/>
      <c r="Q925" s="122" t="e">
        <f>+VLOOKUP(CONCATENATE(B925,"00"),#REF!,3,FALSE)</f>
        <v>#REF!</v>
      </c>
      <c r="R925" s="122" t="str">
        <f>+IF(ISERROR(VLOOKUP(K925,'Ecarts de marge'!D:D,1,FALSE)),"PB CODE ARTICLE","")</f>
        <v>PB CODE ARTICLE</v>
      </c>
    </row>
    <row r="926" spans="1:18" x14ac:dyDescent="0.2">
      <c r="A926" s="131" t="str">
        <f>+IF(I926&lt;='Ecarts de marge'!$G$1,"X","")</f>
        <v>X</v>
      </c>
      <c r="B926" s="122" t="str">
        <f t="shared" si="19"/>
        <v>A</v>
      </c>
      <c r="C926" s="142"/>
      <c r="D926" s="142"/>
      <c r="E926" s="142"/>
      <c r="F926" s="142"/>
      <c r="G926" s="142"/>
      <c r="H926" s="142"/>
      <c r="J926" s="142"/>
      <c r="K926" s="142"/>
      <c r="L926" s="142"/>
      <c r="M926" s="142"/>
      <c r="N926" s="142"/>
      <c r="O926" s="142"/>
      <c r="Q926" s="122" t="e">
        <f>+VLOOKUP(CONCATENATE(B926,"00"),#REF!,3,FALSE)</f>
        <v>#REF!</v>
      </c>
      <c r="R926" s="122" t="str">
        <f>+IF(ISERROR(VLOOKUP(K926,'Ecarts de marge'!D:D,1,FALSE)),"PB CODE ARTICLE","")</f>
        <v>PB CODE ARTICLE</v>
      </c>
    </row>
    <row r="927" spans="1:18" x14ac:dyDescent="0.2">
      <c r="A927" s="131" t="str">
        <f>+IF(I927&lt;='Ecarts de marge'!$G$1,"X","")</f>
        <v>X</v>
      </c>
      <c r="B927" s="122" t="str">
        <f t="shared" si="19"/>
        <v>A</v>
      </c>
      <c r="C927" s="142"/>
      <c r="D927" s="142"/>
      <c r="E927" s="142"/>
      <c r="F927" s="142"/>
      <c r="G927" s="142"/>
      <c r="H927" s="142"/>
      <c r="J927" s="142"/>
      <c r="K927" s="142"/>
      <c r="L927" s="142"/>
      <c r="M927" s="142"/>
      <c r="N927" s="142"/>
      <c r="O927" s="142"/>
      <c r="Q927" s="122" t="e">
        <f>+VLOOKUP(CONCATENATE(B927,"00"),#REF!,3,FALSE)</f>
        <v>#REF!</v>
      </c>
      <c r="R927" s="122" t="str">
        <f>+IF(ISERROR(VLOOKUP(K927,'Ecarts de marge'!D:D,1,FALSE)),"PB CODE ARTICLE","")</f>
        <v>PB CODE ARTICLE</v>
      </c>
    </row>
    <row r="928" spans="1:18" x14ac:dyDescent="0.2">
      <c r="A928" s="131" t="str">
        <f>+IF(I928&lt;='Ecarts de marge'!$G$1,"X","")</f>
        <v>X</v>
      </c>
      <c r="B928" s="122" t="str">
        <f t="shared" si="19"/>
        <v>A</v>
      </c>
      <c r="C928" s="142"/>
      <c r="D928" s="142"/>
      <c r="E928" s="142"/>
      <c r="F928" s="142"/>
      <c r="G928" s="142"/>
      <c r="H928" s="142"/>
      <c r="J928" s="142"/>
      <c r="K928" s="142"/>
      <c r="L928" s="142"/>
      <c r="M928" s="142"/>
      <c r="N928" s="142"/>
      <c r="O928" s="142"/>
      <c r="Q928" s="122" t="e">
        <f>+VLOOKUP(CONCATENATE(B928,"00"),#REF!,3,FALSE)</f>
        <v>#REF!</v>
      </c>
      <c r="R928" s="122" t="str">
        <f>+IF(ISERROR(VLOOKUP(K928,'Ecarts de marge'!D:D,1,FALSE)),"PB CODE ARTICLE","")</f>
        <v>PB CODE ARTICLE</v>
      </c>
    </row>
    <row r="929" spans="1:18" x14ac:dyDescent="0.2">
      <c r="A929" s="131" t="str">
        <f>+IF(I929&lt;='Ecarts de marge'!$G$1,"X","")</f>
        <v>X</v>
      </c>
      <c r="B929" s="122" t="str">
        <f t="shared" si="19"/>
        <v>A</v>
      </c>
      <c r="C929" s="142"/>
      <c r="D929" s="142"/>
      <c r="E929" s="142"/>
      <c r="F929" s="142"/>
      <c r="G929" s="142"/>
      <c r="H929" s="142"/>
      <c r="J929" s="142"/>
      <c r="K929" s="142"/>
      <c r="L929" s="142"/>
      <c r="M929" s="142"/>
      <c r="N929" s="142"/>
      <c r="O929" s="142"/>
      <c r="Q929" s="122" t="e">
        <f>+VLOOKUP(CONCATENATE(B929,"00"),#REF!,3,FALSE)</f>
        <v>#REF!</v>
      </c>
      <c r="R929" s="122" t="str">
        <f>+IF(ISERROR(VLOOKUP(K929,'Ecarts de marge'!D:D,1,FALSE)),"PB CODE ARTICLE","")</f>
        <v>PB CODE ARTICLE</v>
      </c>
    </row>
    <row r="930" spans="1:18" x14ac:dyDescent="0.2">
      <c r="A930" s="131" t="str">
        <f>+IF(I930&lt;='Ecarts de marge'!$G$1,"X","")</f>
        <v>X</v>
      </c>
      <c r="B930" s="122" t="str">
        <f t="shared" ref="B930:B993" si="20">+"A"&amp;E930&amp;F930&amp;G930</f>
        <v>A</v>
      </c>
      <c r="C930" s="142"/>
      <c r="D930" s="142"/>
      <c r="E930" s="142"/>
      <c r="F930" s="142"/>
      <c r="G930" s="142"/>
      <c r="H930" s="142"/>
      <c r="J930" s="142"/>
      <c r="K930" s="142"/>
      <c r="L930" s="142"/>
      <c r="M930" s="142"/>
      <c r="N930" s="142"/>
      <c r="O930" s="142"/>
      <c r="Q930" s="122" t="e">
        <f>+VLOOKUP(CONCATENATE(B930,"00"),#REF!,3,FALSE)</f>
        <v>#REF!</v>
      </c>
      <c r="R930" s="122" t="str">
        <f>+IF(ISERROR(VLOOKUP(K930,'Ecarts de marge'!D:D,1,FALSE)),"PB CODE ARTICLE","")</f>
        <v>PB CODE ARTICLE</v>
      </c>
    </row>
    <row r="931" spans="1:18" x14ac:dyDescent="0.2">
      <c r="A931" s="131" t="str">
        <f>+IF(I931&lt;='Ecarts de marge'!$G$1,"X","")</f>
        <v>X</v>
      </c>
      <c r="B931" s="122" t="str">
        <f t="shared" si="20"/>
        <v>A</v>
      </c>
      <c r="C931" s="142"/>
      <c r="D931" s="142"/>
      <c r="E931" s="142"/>
      <c r="F931" s="142"/>
      <c r="G931" s="142"/>
      <c r="H931" s="142"/>
      <c r="J931" s="142"/>
      <c r="K931" s="142"/>
      <c r="L931" s="142"/>
      <c r="M931" s="142"/>
      <c r="N931" s="142"/>
      <c r="O931" s="142"/>
      <c r="Q931" s="122" t="e">
        <f>+VLOOKUP(CONCATENATE(B931,"00"),#REF!,3,FALSE)</f>
        <v>#REF!</v>
      </c>
      <c r="R931" s="122" t="str">
        <f>+IF(ISERROR(VLOOKUP(K931,'Ecarts de marge'!D:D,1,FALSE)),"PB CODE ARTICLE","")</f>
        <v>PB CODE ARTICLE</v>
      </c>
    </row>
    <row r="932" spans="1:18" x14ac:dyDescent="0.2">
      <c r="A932" s="131" t="str">
        <f>+IF(I932&lt;='Ecarts de marge'!$G$1,"X","")</f>
        <v>X</v>
      </c>
      <c r="B932" s="122" t="str">
        <f t="shared" si="20"/>
        <v>A</v>
      </c>
      <c r="C932" s="142"/>
      <c r="D932" s="142"/>
      <c r="E932" s="142"/>
      <c r="F932" s="142"/>
      <c r="G932" s="142"/>
      <c r="H932" s="142"/>
      <c r="J932" s="142"/>
      <c r="K932" s="142"/>
      <c r="L932" s="142"/>
      <c r="M932" s="142"/>
      <c r="N932" s="142"/>
      <c r="O932" s="142"/>
      <c r="Q932" s="122" t="e">
        <f>+VLOOKUP(CONCATENATE(B932,"00"),#REF!,3,FALSE)</f>
        <v>#REF!</v>
      </c>
      <c r="R932" s="122" t="str">
        <f>+IF(ISERROR(VLOOKUP(K932,'Ecarts de marge'!D:D,1,FALSE)),"PB CODE ARTICLE","")</f>
        <v>PB CODE ARTICLE</v>
      </c>
    </row>
    <row r="933" spans="1:18" x14ac:dyDescent="0.2">
      <c r="A933" s="131" t="str">
        <f>+IF(I933&lt;='Ecarts de marge'!$G$1,"X","")</f>
        <v>X</v>
      </c>
      <c r="B933" s="122" t="str">
        <f t="shared" si="20"/>
        <v>A</v>
      </c>
      <c r="C933" s="142"/>
      <c r="D933" s="142"/>
      <c r="E933" s="142"/>
      <c r="F933" s="142"/>
      <c r="G933" s="142"/>
      <c r="H933" s="142"/>
      <c r="J933" s="142"/>
      <c r="K933" s="142"/>
      <c r="L933" s="142"/>
      <c r="M933" s="142"/>
      <c r="N933" s="142"/>
      <c r="O933" s="142"/>
      <c r="Q933" s="122" t="e">
        <f>+VLOOKUP(CONCATENATE(B933,"00"),#REF!,3,FALSE)</f>
        <v>#REF!</v>
      </c>
      <c r="R933" s="122" t="str">
        <f>+IF(ISERROR(VLOOKUP(K933,'Ecarts de marge'!D:D,1,FALSE)),"PB CODE ARTICLE","")</f>
        <v>PB CODE ARTICLE</v>
      </c>
    </row>
    <row r="934" spans="1:18" x14ac:dyDescent="0.2">
      <c r="A934" s="131" t="str">
        <f>+IF(I934&lt;='Ecarts de marge'!$G$1,"X","")</f>
        <v>X</v>
      </c>
      <c r="B934" s="122" t="str">
        <f t="shared" si="20"/>
        <v>A</v>
      </c>
      <c r="C934" s="142"/>
      <c r="D934" s="142"/>
      <c r="E934" s="142"/>
      <c r="F934" s="142"/>
      <c r="G934" s="142"/>
      <c r="H934" s="142"/>
      <c r="J934" s="142"/>
      <c r="K934" s="142"/>
      <c r="L934" s="142"/>
      <c r="M934" s="142"/>
      <c r="N934" s="142"/>
      <c r="O934" s="142"/>
      <c r="Q934" s="122" t="e">
        <f>+VLOOKUP(CONCATENATE(B934,"00"),#REF!,3,FALSE)</f>
        <v>#REF!</v>
      </c>
      <c r="R934" s="122" t="str">
        <f>+IF(ISERROR(VLOOKUP(K934,'Ecarts de marge'!D:D,1,FALSE)),"PB CODE ARTICLE","")</f>
        <v>PB CODE ARTICLE</v>
      </c>
    </row>
    <row r="935" spans="1:18" x14ac:dyDescent="0.2">
      <c r="A935" s="131" t="str">
        <f>+IF(I935&lt;='Ecarts de marge'!$G$1,"X","")</f>
        <v>X</v>
      </c>
      <c r="B935" s="122" t="str">
        <f t="shared" si="20"/>
        <v>A</v>
      </c>
      <c r="C935" s="142"/>
      <c r="D935" s="142"/>
      <c r="E935" s="142"/>
      <c r="F935" s="142"/>
      <c r="G935" s="142"/>
      <c r="H935" s="142"/>
      <c r="J935" s="142"/>
      <c r="K935" s="142"/>
      <c r="L935" s="142"/>
      <c r="M935" s="142"/>
      <c r="N935" s="142"/>
      <c r="O935" s="142"/>
      <c r="Q935" s="122" t="e">
        <f>+VLOOKUP(CONCATENATE(B935,"00"),#REF!,3,FALSE)</f>
        <v>#REF!</v>
      </c>
      <c r="R935" s="122" t="str">
        <f>+IF(ISERROR(VLOOKUP(K935,'Ecarts de marge'!D:D,1,FALSE)),"PB CODE ARTICLE","")</f>
        <v>PB CODE ARTICLE</v>
      </c>
    </row>
    <row r="936" spans="1:18" x14ac:dyDescent="0.2">
      <c r="A936" s="131" t="str">
        <f>+IF(I936&lt;='Ecarts de marge'!$G$1,"X","")</f>
        <v>X</v>
      </c>
      <c r="B936" s="122" t="str">
        <f t="shared" si="20"/>
        <v>A</v>
      </c>
      <c r="C936" s="142"/>
      <c r="D936" s="142"/>
      <c r="E936" s="142"/>
      <c r="F936" s="142"/>
      <c r="G936" s="142"/>
      <c r="H936" s="142"/>
      <c r="J936" s="142"/>
      <c r="K936" s="142"/>
      <c r="L936" s="142"/>
      <c r="M936" s="142"/>
      <c r="N936" s="142"/>
      <c r="O936" s="142"/>
      <c r="Q936" s="122" t="e">
        <f>+VLOOKUP(CONCATENATE(B936,"00"),#REF!,3,FALSE)</f>
        <v>#REF!</v>
      </c>
      <c r="R936" s="122" t="str">
        <f>+IF(ISERROR(VLOOKUP(K936,'Ecarts de marge'!D:D,1,FALSE)),"PB CODE ARTICLE","")</f>
        <v>PB CODE ARTICLE</v>
      </c>
    </row>
    <row r="937" spans="1:18" x14ac:dyDescent="0.2">
      <c r="A937" s="131" t="str">
        <f>+IF(I937&lt;='Ecarts de marge'!$G$1,"X","")</f>
        <v>X</v>
      </c>
      <c r="B937" s="122" t="str">
        <f t="shared" si="20"/>
        <v>A</v>
      </c>
      <c r="C937" s="142"/>
      <c r="D937" s="142"/>
      <c r="E937" s="142"/>
      <c r="F937" s="142"/>
      <c r="G937" s="142"/>
      <c r="H937" s="142"/>
      <c r="J937" s="142"/>
      <c r="K937" s="142"/>
      <c r="L937" s="142"/>
      <c r="M937" s="142"/>
      <c r="N937" s="142"/>
      <c r="O937" s="142"/>
      <c r="Q937" s="122" t="e">
        <f>+VLOOKUP(CONCATENATE(B937,"00"),#REF!,3,FALSE)</f>
        <v>#REF!</v>
      </c>
      <c r="R937" s="122" t="str">
        <f>+IF(ISERROR(VLOOKUP(K937,'Ecarts de marge'!D:D,1,FALSE)),"PB CODE ARTICLE","")</f>
        <v>PB CODE ARTICLE</v>
      </c>
    </row>
    <row r="938" spans="1:18" x14ac:dyDescent="0.2">
      <c r="A938" s="131" t="str">
        <f>+IF(I938&lt;='Ecarts de marge'!$G$1,"X","")</f>
        <v>X</v>
      </c>
      <c r="B938" s="122" t="str">
        <f t="shared" si="20"/>
        <v>A</v>
      </c>
      <c r="C938" s="142"/>
      <c r="D938" s="142"/>
      <c r="E938" s="142"/>
      <c r="F938" s="142"/>
      <c r="G938" s="142"/>
      <c r="H938" s="142"/>
      <c r="J938" s="142"/>
      <c r="K938" s="142"/>
      <c r="L938" s="142"/>
      <c r="M938" s="142"/>
      <c r="N938" s="142"/>
      <c r="O938" s="142"/>
      <c r="Q938" s="122" t="e">
        <f>+VLOOKUP(CONCATENATE(B938,"00"),#REF!,3,FALSE)</f>
        <v>#REF!</v>
      </c>
      <c r="R938" s="122" t="str">
        <f>+IF(ISERROR(VLOOKUP(K938,'Ecarts de marge'!D:D,1,FALSE)),"PB CODE ARTICLE","")</f>
        <v>PB CODE ARTICLE</v>
      </c>
    </row>
    <row r="939" spans="1:18" x14ac:dyDescent="0.2">
      <c r="A939" s="131" t="str">
        <f>+IF(I939&lt;='Ecarts de marge'!$G$1,"X","")</f>
        <v>X</v>
      </c>
      <c r="B939" s="122" t="str">
        <f t="shared" si="20"/>
        <v>A</v>
      </c>
      <c r="C939" s="142"/>
      <c r="D939" s="142"/>
      <c r="E939" s="142"/>
      <c r="F939" s="142"/>
      <c r="G939" s="142"/>
      <c r="H939" s="142"/>
      <c r="J939" s="142"/>
      <c r="K939" s="142"/>
      <c r="L939" s="142"/>
      <c r="M939" s="142"/>
      <c r="N939" s="142"/>
      <c r="O939" s="142"/>
      <c r="Q939" s="122" t="e">
        <f>+VLOOKUP(CONCATENATE(B939,"00"),#REF!,3,FALSE)</f>
        <v>#REF!</v>
      </c>
      <c r="R939" s="122" t="str">
        <f>+IF(ISERROR(VLOOKUP(K939,'Ecarts de marge'!D:D,1,FALSE)),"PB CODE ARTICLE","")</f>
        <v>PB CODE ARTICLE</v>
      </c>
    </row>
    <row r="940" spans="1:18" x14ac:dyDescent="0.2">
      <c r="A940" s="131" t="str">
        <f>+IF(I940&lt;='Ecarts de marge'!$G$1,"X","")</f>
        <v>X</v>
      </c>
      <c r="B940" s="122" t="str">
        <f t="shared" si="20"/>
        <v>A</v>
      </c>
      <c r="C940" s="142"/>
      <c r="D940" s="142"/>
      <c r="E940" s="142"/>
      <c r="F940" s="142"/>
      <c r="G940" s="142"/>
      <c r="H940" s="142"/>
      <c r="J940" s="142"/>
      <c r="K940" s="142"/>
      <c r="L940" s="142"/>
      <c r="M940" s="142"/>
      <c r="N940" s="142"/>
      <c r="O940" s="142"/>
      <c r="Q940" s="122" t="e">
        <f>+VLOOKUP(CONCATENATE(B940,"00"),#REF!,3,FALSE)</f>
        <v>#REF!</v>
      </c>
      <c r="R940" s="122" t="str">
        <f>+IF(ISERROR(VLOOKUP(K940,'Ecarts de marge'!D:D,1,FALSE)),"PB CODE ARTICLE","")</f>
        <v>PB CODE ARTICLE</v>
      </c>
    </row>
    <row r="941" spans="1:18" x14ac:dyDescent="0.2">
      <c r="A941" s="131" t="str">
        <f>+IF(I941&lt;='Ecarts de marge'!$G$1,"X","")</f>
        <v>X</v>
      </c>
      <c r="B941" s="122" t="str">
        <f t="shared" si="20"/>
        <v>A</v>
      </c>
      <c r="C941" s="142"/>
      <c r="D941" s="142"/>
      <c r="E941" s="142"/>
      <c r="F941" s="142"/>
      <c r="G941" s="142"/>
      <c r="H941" s="142"/>
      <c r="J941" s="142"/>
      <c r="K941" s="142"/>
      <c r="L941" s="142"/>
      <c r="M941" s="142"/>
      <c r="N941" s="142"/>
      <c r="O941" s="142"/>
      <c r="Q941" s="122" t="e">
        <f>+VLOOKUP(CONCATENATE(B941,"00"),#REF!,3,FALSE)</f>
        <v>#REF!</v>
      </c>
      <c r="R941" s="122" t="str">
        <f>+IF(ISERROR(VLOOKUP(K941,'Ecarts de marge'!D:D,1,FALSE)),"PB CODE ARTICLE","")</f>
        <v>PB CODE ARTICLE</v>
      </c>
    </row>
    <row r="942" spans="1:18" x14ac:dyDescent="0.2">
      <c r="A942" s="131" t="str">
        <f>+IF(I942&lt;='Ecarts de marge'!$G$1,"X","")</f>
        <v>X</v>
      </c>
      <c r="B942" s="122" t="str">
        <f t="shared" si="20"/>
        <v>A</v>
      </c>
      <c r="C942" s="142"/>
      <c r="D942" s="142"/>
      <c r="E942" s="142"/>
      <c r="F942" s="142"/>
      <c r="G942" s="142"/>
      <c r="H942" s="142"/>
      <c r="J942" s="142"/>
      <c r="K942" s="142"/>
      <c r="L942" s="142"/>
      <c r="M942" s="142"/>
      <c r="N942" s="142"/>
      <c r="O942" s="142"/>
      <c r="Q942" s="122" t="e">
        <f>+VLOOKUP(CONCATENATE(B942,"00"),#REF!,3,FALSE)</f>
        <v>#REF!</v>
      </c>
      <c r="R942" s="122" t="str">
        <f>+IF(ISERROR(VLOOKUP(K942,'Ecarts de marge'!D:D,1,FALSE)),"PB CODE ARTICLE","")</f>
        <v>PB CODE ARTICLE</v>
      </c>
    </row>
    <row r="943" spans="1:18" x14ac:dyDescent="0.2">
      <c r="A943" s="131" t="str">
        <f>+IF(I943&lt;='Ecarts de marge'!$G$1,"X","")</f>
        <v>X</v>
      </c>
      <c r="B943" s="122" t="str">
        <f t="shared" si="20"/>
        <v>A</v>
      </c>
      <c r="C943" s="142"/>
      <c r="D943" s="142"/>
      <c r="E943" s="142"/>
      <c r="F943" s="142"/>
      <c r="G943" s="142"/>
      <c r="H943" s="142"/>
      <c r="J943" s="142"/>
      <c r="K943" s="142"/>
      <c r="L943" s="142"/>
      <c r="M943" s="142"/>
      <c r="N943" s="142"/>
      <c r="O943" s="142"/>
      <c r="Q943" s="122" t="e">
        <f>+VLOOKUP(CONCATENATE(B943,"00"),#REF!,3,FALSE)</f>
        <v>#REF!</v>
      </c>
      <c r="R943" s="122" t="str">
        <f>+IF(ISERROR(VLOOKUP(K943,'Ecarts de marge'!D:D,1,FALSE)),"PB CODE ARTICLE","")</f>
        <v>PB CODE ARTICLE</v>
      </c>
    </row>
    <row r="944" spans="1:18" x14ac:dyDescent="0.2">
      <c r="A944" s="131" t="str">
        <f>+IF(I944&lt;='Ecarts de marge'!$G$1,"X","")</f>
        <v>X</v>
      </c>
      <c r="B944" s="122" t="str">
        <f t="shared" si="20"/>
        <v>A</v>
      </c>
      <c r="C944" s="142"/>
      <c r="D944" s="142"/>
      <c r="E944" s="142"/>
      <c r="F944" s="142"/>
      <c r="G944" s="142"/>
      <c r="H944" s="142"/>
      <c r="J944" s="142"/>
      <c r="K944" s="142"/>
      <c r="L944" s="142"/>
      <c r="M944" s="142"/>
      <c r="N944" s="142"/>
      <c r="O944" s="142"/>
      <c r="Q944" s="122" t="e">
        <f>+VLOOKUP(CONCATENATE(B944,"00"),#REF!,3,FALSE)</f>
        <v>#REF!</v>
      </c>
      <c r="R944" s="122" t="str">
        <f>+IF(ISERROR(VLOOKUP(K944,'Ecarts de marge'!D:D,1,FALSE)),"PB CODE ARTICLE","")</f>
        <v>PB CODE ARTICLE</v>
      </c>
    </row>
    <row r="945" spans="1:18" x14ac:dyDescent="0.2">
      <c r="A945" s="131" t="str">
        <f>+IF(I945&lt;='Ecarts de marge'!$G$1,"X","")</f>
        <v>X</v>
      </c>
      <c r="B945" s="122" t="str">
        <f t="shared" si="20"/>
        <v>A</v>
      </c>
      <c r="C945" s="142"/>
      <c r="D945" s="142"/>
      <c r="E945" s="142"/>
      <c r="F945" s="142"/>
      <c r="G945" s="142"/>
      <c r="H945" s="142"/>
      <c r="J945" s="142"/>
      <c r="K945" s="142"/>
      <c r="L945" s="142"/>
      <c r="M945" s="142"/>
      <c r="N945" s="142"/>
      <c r="O945" s="142"/>
      <c r="Q945" s="122" t="e">
        <f>+VLOOKUP(CONCATENATE(B945,"00"),#REF!,3,FALSE)</f>
        <v>#REF!</v>
      </c>
      <c r="R945" s="122" t="str">
        <f>+IF(ISERROR(VLOOKUP(K945,'Ecarts de marge'!D:D,1,FALSE)),"PB CODE ARTICLE","")</f>
        <v>PB CODE ARTICLE</v>
      </c>
    </row>
    <row r="946" spans="1:18" x14ac:dyDescent="0.2">
      <c r="A946" s="131" t="str">
        <f>+IF(I946&lt;='Ecarts de marge'!$G$1,"X","")</f>
        <v>X</v>
      </c>
      <c r="B946" s="122" t="str">
        <f t="shared" si="20"/>
        <v>A</v>
      </c>
      <c r="C946" s="142"/>
      <c r="D946" s="142"/>
      <c r="E946" s="142"/>
      <c r="F946" s="142"/>
      <c r="G946" s="142"/>
      <c r="H946" s="142"/>
      <c r="J946" s="142"/>
      <c r="K946" s="142"/>
      <c r="L946" s="142"/>
      <c r="M946" s="142"/>
      <c r="N946" s="142"/>
      <c r="O946" s="142"/>
      <c r="Q946" s="122" t="e">
        <f>+VLOOKUP(CONCATENATE(B946,"00"),#REF!,3,FALSE)</f>
        <v>#REF!</v>
      </c>
      <c r="R946" s="122" t="str">
        <f>+IF(ISERROR(VLOOKUP(K946,'Ecarts de marge'!D:D,1,FALSE)),"PB CODE ARTICLE","")</f>
        <v>PB CODE ARTICLE</v>
      </c>
    </row>
    <row r="947" spans="1:18" x14ac:dyDescent="0.2">
      <c r="A947" s="131" t="str">
        <f>+IF(I947&lt;='Ecarts de marge'!$G$1,"X","")</f>
        <v>X</v>
      </c>
      <c r="B947" s="122" t="str">
        <f t="shared" si="20"/>
        <v>A</v>
      </c>
      <c r="C947" s="142"/>
      <c r="D947" s="142"/>
      <c r="E947" s="142"/>
      <c r="F947" s="142"/>
      <c r="G947" s="142"/>
      <c r="H947" s="142"/>
      <c r="J947" s="142"/>
      <c r="K947" s="142"/>
      <c r="L947" s="142"/>
      <c r="M947" s="142"/>
      <c r="N947" s="142"/>
      <c r="O947" s="142"/>
      <c r="Q947" s="122" t="e">
        <f>+VLOOKUP(CONCATENATE(B947,"00"),#REF!,3,FALSE)</f>
        <v>#REF!</v>
      </c>
      <c r="R947" s="122" t="str">
        <f>+IF(ISERROR(VLOOKUP(K947,'Ecarts de marge'!D:D,1,FALSE)),"PB CODE ARTICLE","")</f>
        <v>PB CODE ARTICLE</v>
      </c>
    </row>
    <row r="948" spans="1:18" x14ac:dyDescent="0.2">
      <c r="A948" s="131" t="str">
        <f>+IF(I948&lt;='Ecarts de marge'!$G$1,"X","")</f>
        <v>X</v>
      </c>
      <c r="B948" s="122" t="str">
        <f t="shared" si="20"/>
        <v>A</v>
      </c>
      <c r="C948" s="142"/>
      <c r="D948" s="142"/>
      <c r="E948" s="142"/>
      <c r="F948" s="142"/>
      <c r="G948" s="142"/>
      <c r="H948" s="142"/>
      <c r="J948" s="142"/>
      <c r="K948" s="142"/>
      <c r="L948" s="142"/>
      <c r="M948" s="142"/>
      <c r="N948" s="142"/>
      <c r="O948" s="142"/>
      <c r="Q948" s="122" t="e">
        <f>+VLOOKUP(CONCATENATE(B948,"00"),#REF!,3,FALSE)</f>
        <v>#REF!</v>
      </c>
      <c r="R948" s="122" t="str">
        <f>+IF(ISERROR(VLOOKUP(K948,'Ecarts de marge'!D:D,1,FALSE)),"PB CODE ARTICLE","")</f>
        <v>PB CODE ARTICLE</v>
      </c>
    </row>
    <row r="949" spans="1:18" x14ac:dyDescent="0.2">
      <c r="A949" s="131" t="str">
        <f>+IF(I949&lt;='Ecarts de marge'!$G$1,"X","")</f>
        <v>X</v>
      </c>
      <c r="B949" s="122" t="str">
        <f t="shared" si="20"/>
        <v>A</v>
      </c>
      <c r="C949" s="142"/>
      <c r="D949" s="142"/>
      <c r="E949" s="142"/>
      <c r="F949" s="142"/>
      <c r="G949" s="142"/>
      <c r="H949" s="142"/>
      <c r="J949" s="142"/>
      <c r="K949" s="142"/>
      <c r="L949" s="142"/>
      <c r="M949" s="142"/>
      <c r="N949" s="142"/>
      <c r="O949" s="142"/>
      <c r="Q949" s="122" t="e">
        <f>+VLOOKUP(CONCATENATE(B949,"00"),#REF!,3,FALSE)</f>
        <v>#REF!</v>
      </c>
      <c r="R949" s="122" t="str">
        <f>+IF(ISERROR(VLOOKUP(K949,'Ecarts de marge'!D:D,1,FALSE)),"PB CODE ARTICLE","")</f>
        <v>PB CODE ARTICLE</v>
      </c>
    </row>
    <row r="950" spans="1:18" x14ac:dyDescent="0.2">
      <c r="A950" s="131" t="str">
        <f>+IF(I950&lt;='Ecarts de marge'!$G$1,"X","")</f>
        <v>X</v>
      </c>
      <c r="B950" s="122" t="str">
        <f t="shared" si="20"/>
        <v>A</v>
      </c>
      <c r="C950" s="142"/>
      <c r="D950" s="142"/>
      <c r="E950" s="142"/>
      <c r="F950" s="142"/>
      <c r="G950" s="142"/>
      <c r="H950" s="142"/>
      <c r="J950" s="142"/>
      <c r="K950" s="142"/>
      <c r="L950" s="142"/>
      <c r="M950" s="142"/>
      <c r="N950" s="142"/>
      <c r="O950" s="142"/>
      <c r="Q950" s="122" t="e">
        <f>+VLOOKUP(CONCATENATE(B950,"00"),#REF!,3,FALSE)</f>
        <v>#REF!</v>
      </c>
      <c r="R950" s="122" t="str">
        <f>+IF(ISERROR(VLOOKUP(K950,'Ecarts de marge'!D:D,1,FALSE)),"PB CODE ARTICLE","")</f>
        <v>PB CODE ARTICLE</v>
      </c>
    </row>
    <row r="951" spans="1:18" x14ac:dyDescent="0.2">
      <c r="A951" s="131" t="str">
        <f>+IF(I951&lt;='Ecarts de marge'!$G$1,"X","")</f>
        <v>X</v>
      </c>
      <c r="B951" s="122" t="str">
        <f t="shared" si="20"/>
        <v>A</v>
      </c>
      <c r="C951" s="142"/>
      <c r="D951" s="142"/>
      <c r="E951" s="142"/>
      <c r="F951" s="142"/>
      <c r="G951" s="142"/>
      <c r="H951" s="142"/>
      <c r="J951" s="142"/>
      <c r="K951" s="142"/>
      <c r="L951" s="142"/>
      <c r="M951" s="142"/>
      <c r="N951" s="142"/>
      <c r="O951" s="142"/>
      <c r="Q951" s="122" t="e">
        <f>+VLOOKUP(CONCATENATE(B951,"00"),#REF!,3,FALSE)</f>
        <v>#REF!</v>
      </c>
      <c r="R951" s="122" t="str">
        <f>+IF(ISERROR(VLOOKUP(K951,'Ecarts de marge'!D:D,1,FALSE)),"PB CODE ARTICLE","")</f>
        <v>PB CODE ARTICLE</v>
      </c>
    </row>
    <row r="952" spans="1:18" x14ac:dyDescent="0.2">
      <c r="A952" s="131" t="str">
        <f>+IF(I952&lt;='Ecarts de marge'!$G$1,"X","")</f>
        <v>X</v>
      </c>
      <c r="B952" s="122" t="str">
        <f t="shared" si="20"/>
        <v>A</v>
      </c>
      <c r="C952" s="142"/>
      <c r="D952" s="142"/>
      <c r="E952" s="142"/>
      <c r="F952" s="142"/>
      <c r="G952" s="142"/>
      <c r="H952" s="142"/>
      <c r="J952" s="142"/>
      <c r="K952" s="142"/>
      <c r="L952" s="142"/>
      <c r="M952" s="142"/>
      <c r="N952" s="142"/>
      <c r="O952" s="142"/>
      <c r="Q952" s="122" t="e">
        <f>+VLOOKUP(CONCATENATE(B952,"00"),#REF!,3,FALSE)</f>
        <v>#REF!</v>
      </c>
      <c r="R952" s="122" t="str">
        <f>+IF(ISERROR(VLOOKUP(K952,'Ecarts de marge'!D:D,1,FALSE)),"PB CODE ARTICLE","")</f>
        <v>PB CODE ARTICLE</v>
      </c>
    </row>
    <row r="953" spans="1:18" x14ac:dyDescent="0.2">
      <c r="A953" s="131" t="str">
        <f>+IF(I953&lt;='Ecarts de marge'!$G$1,"X","")</f>
        <v>X</v>
      </c>
      <c r="B953" s="122" t="str">
        <f t="shared" si="20"/>
        <v>A</v>
      </c>
      <c r="C953" s="142"/>
      <c r="D953" s="142"/>
      <c r="E953" s="142"/>
      <c r="F953" s="142"/>
      <c r="G953" s="142"/>
      <c r="H953" s="142"/>
      <c r="J953" s="142"/>
      <c r="K953" s="142"/>
      <c r="L953" s="142"/>
      <c r="M953" s="142"/>
      <c r="N953" s="142"/>
      <c r="O953" s="142"/>
      <c r="Q953" s="122" t="e">
        <f>+VLOOKUP(CONCATENATE(B953,"00"),#REF!,3,FALSE)</f>
        <v>#REF!</v>
      </c>
      <c r="R953" s="122" t="str">
        <f>+IF(ISERROR(VLOOKUP(K953,'Ecarts de marge'!D:D,1,FALSE)),"PB CODE ARTICLE","")</f>
        <v>PB CODE ARTICLE</v>
      </c>
    </row>
    <row r="954" spans="1:18" x14ac:dyDescent="0.2">
      <c r="A954" s="131" t="str">
        <f>+IF(I954&lt;='Ecarts de marge'!$G$1,"X","")</f>
        <v>X</v>
      </c>
      <c r="B954" s="122" t="str">
        <f t="shared" si="20"/>
        <v>A</v>
      </c>
      <c r="C954" s="142"/>
      <c r="D954" s="142"/>
      <c r="E954" s="142"/>
      <c r="F954" s="142"/>
      <c r="G954" s="142"/>
      <c r="H954" s="142"/>
      <c r="J954" s="142"/>
      <c r="K954" s="142"/>
      <c r="L954" s="142"/>
      <c r="M954" s="142"/>
      <c r="N954" s="142"/>
      <c r="O954" s="142"/>
      <c r="Q954" s="122" t="e">
        <f>+VLOOKUP(CONCATENATE(B954,"00"),#REF!,3,FALSE)</f>
        <v>#REF!</v>
      </c>
      <c r="R954" s="122" t="str">
        <f>+IF(ISERROR(VLOOKUP(K954,'Ecarts de marge'!D:D,1,FALSE)),"PB CODE ARTICLE","")</f>
        <v>PB CODE ARTICLE</v>
      </c>
    </row>
    <row r="955" spans="1:18" x14ac:dyDescent="0.2">
      <c r="A955" s="131" t="str">
        <f>+IF(I955&lt;='Ecarts de marge'!$G$1,"X","")</f>
        <v>X</v>
      </c>
      <c r="B955" s="122" t="str">
        <f t="shared" si="20"/>
        <v>A</v>
      </c>
      <c r="C955" s="142"/>
      <c r="D955" s="142"/>
      <c r="E955" s="142"/>
      <c r="F955" s="142"/>
      <c r="G955" s="142"/>
      <c r="H955" s="142"/>
      <c r="J955" s="142"/>
      <c r="K955" s="142"/>
      <c r="L955" s="142"/>
      <c r="M955" s="142"/>
      <c r="N955" s="142"/>
      <c r="O955" s="142"/>
      <c r="Q955" s="122" t="e">
        <f>+VLOOKUP(CONCATENATE(B955,"00"),#REF!,3,FALSE)</f>
        <v>#REF!</v>
      </c>
      <c r="R955" s="122" t="str">
        <f>+IF(ISERROR(VLOOKUP(K955,'Ecarts de marge'!D:D,1,FALSE)),"PB CODE ARTICLE","")</f>
        <v>PB CODE ARTICLE</v>
      </c>
    </row>
    <row r="956" spans="1:18" x14ac:dyDescent="0.2">
      <c r="A956" s="131" t="str">
        <f>+IF(I956&lt;='Ecarts de marge'!$G$1,"X","")</f>
        <v>X</v>
      </c>
      <c r="B956" s="122" t="str">
        <f t="shared" si="20"/>
        <v>A</v>
      </c>
      <c r="C956" s="142"/>
      <c r="D956" s="142"/>
      <c r="E956" s="142"/>
      <c r="F956" s="142"/>
      <c r="G956" s="142"/>
      <c r="H956" s="142"/>
      <c r="J956" s="142"/>
      <c r="K956" s="142"/>
      <c r="L956" s="142"/>
      <c r="M956" s="142"/>
      <c r="N956" s="142"/>
      <c r="O956" s="142"/>
      <c r="Q956" s="122" t="e">
        <f>+VLOOKUP(CONCATENATE(B956,"00"),#REF!,3,FALSE)</f>
        <v>#REF!</v>
      </c>
      <c r="R956" s="122" t="str">
        <f>+IF(ISERROR(VLOOKUP(K956,'Ecarts de marge'!D:D,1,FALSE)),"PB CODE ARTICLE","")</f>
        <v>PB CODE ARTICLE</v>
      </c>
    </row>
    <row r="957" spans="1:18" x14ac:dyDescent="0.2">
      <c r="A957" s="131" t="str">
        <f>+IF(I957&lt;='Ecarts de marge'!$G$1,"X","")</f>
        <v>X</v>
      </c>
      <c r="B957" s="122" t="str">
        <f t="shared" si="20"/>
        <v>A</v>
      </c>
      <c r="C957" s="142"/>
      <c r="D957" s="142"/>
      <c r="E957" s="142"/>
      <c r="F957" s="142"/>
      <c r="G957" s="142"/>
      <c r="H957" s="142"/>
      <c r="J957" s="142"/>
      <c r="K957" s="142"/>
      <c r="L957" s="142"/>
      <c r="M957" s="142"/>
      <c r="N957" s="142"/>
      <c r="O957" s="142"/>
      <c r="Q957" s="122" t="e">
        <f>+VLOOKUP(CONCATENATE(B957,"00"),#REF!,3,FALSE)</f>
        <v>#REF!</v>
      </c>
      <c r="R957" s="122" t="str">
        <f>+IF(ISERROR(VLOOKUP(K957,'Ecarts de marge'!D:D,1,FALSE)),"PB CODE ARTICLE","")</f>
        <v>PB CODE ARTICLE</v>
      </c>
    </row>
    <row r="958" spans="1:18" x14ac:dyDescent="0.2">
      <c r="A958" s="131" t="str">
        <f>+IF(I958&lt;='Ecarts de marge'!$G$1,"X","")</f>
        <v>X</v>
      </c>
      <c r="B958" s="122" t="str">
        <f t="shared" si="20"/>
        <v>A</v>
      </c>
      <c r="C958" s="142"/>
      <c r="D958" s="142"/>
      <c r="E958" s="142"/>
      <c r="F958" s="142"/>
      <c r="G958" s="142"/>
      <c r="H958" s="142"/>
      <c r="J958" s="142"/>
      <c r="K958" s="142"/>
      <c r="L958" s="142"/>
      <c r="M958" s="142"/>
      <c r="N958" s="142"/>
      <c r="O958" s="142"/>
      <c r="Q958" s="122" t="e">
        <f>+VLOOKUP(CONCATENATE(B958,"00"),#REF!,3,FALSE)</f>
        <v>#REF!</v>
      </c>
      <c r="R958" s="122" t="str">
        <f>+IF(ISERROR(VLOOKUP(K958,'Ecarts de marge'!D:D,1,FALSE)),"PB CODE ARTICLE","")</f>
        <v>PB CODE ARTICLE</v>
      </c>
    </row>
    <row r="959" spans="1:18" x14ac:dyDescent="0.2">
      <c r="A959" s="131" t="str">
        <f>+IF(I959&lt;='Ecarts de marge'!$G$1,"X","")</f>
        <v>X</v>
      </c>
      <c r="B959" s="122" t="str">
        <f t="shared" si="20"/>
        <v>A</v>
      </c>
      <c r="C959" s="142"/>
      <c r="D959" s="142"/>
      <c r="E959" s="142"/>
      <c r="F959" s="142"/>
      <c r="G959" s="142"/>
      <c r="H959" s="142"/>
      <c r="J959" s="142"/>
      <c r="K959" s="142"/>
      <c r="L959" s="142"/>
      <c r="M959" s="142"/>
      <c r="N959" s="142"/>
      <c r="O959" s="142"/>
      <c r="Q959" s="122" t="e">
        <f>+VLOOKUP(CONCATENATE(B959,"00"),#REF!,3,FALSE)</f>
        <v>#REF!</v>
      </c>
      <c r="R959" s="122" t="str">
        <f>+IF(ISERROR(VLOOKUP(K959,'Ecarts de marge'!D:D,1,FALSE)),"PB CODE ARTICLE","")</f>
        <v>PB CODE ARTICLE</v>
      </c>
    </row>
    <row r="960" spans="1:18" x14ac:dyDescent="0.2">
      <c r="A960" s="131" t="str">
        <f>+IF(I960&lt;='Ecarts de marge'!$G$1,"X","")</f>
        <v>X</v>
      </c>
      <c r="B960" s="122" t="str">
        <f t="shared" si="20"/>
        <v>A</v>
      </c>
      <c r="C960" s="142"/>
      <c r="D960" s="142"/>
      <c r="E960" s="142"/>
      <c r="F960" s="142"/>
      <c r="G960" s="142"/>
      <c r="H960" s="142"/>
      <c r="J960" s="142"/>
      <c r="K960" s="142"/>
      <c r="L960" s="142"/>
      <c r="M960" s="142"/>
      <c r="N960" s="142"/>
      <c r="O960" s="142"/>
      <c r="Q960" s="122" t="e">
        <f>+VLOOKUP(CONCATENATE(B960,"00"),#REF!,3,FALSE)</f>
        <v>#REF!</v>
      </c>
      <c r="R960" s="122" t="str">
        <f>+IF(ISERROR(VLOOKUP(K960,'Ecarts de marge'!D:D,1,FALSE)),"PB CODE ARTICLE","")</f>
        <v>PB CODE ARTICLE</v>
      </c>
    </row>
    <row r="961" spans="1:18" x14ac:dyDescent="0.2">
      <c r="A961" s="131" t="str">
        <f>+IF(I961&lt;='Ecarts de marge'!$G$1,"X","")</f>
        <v>X</v>
      </c>
      <c r="B961" s="122" t="str">
        <f t="shared" si="20"/>
        <v>A</v>
      </c>
      <c r="C961" s="142"/>
      <c r="D961" s="142"/>
      <c r="E961" s="142"/>
      <c r="F961" s="142"/>
      <c r="G961" s="142"/>
      <c r="H961" s="142"/>
      <c r="J961" s="142"/>
      <c r="K961" s="142"/>
      <c r="L961" s="142"/>
      <c r="M961" s="142"/>
      <c r="N961" s="142"/>
      <c r="O961" s="142"/>
      <c r="Q961" s="122" t="e">
        <f>+VLOOKUP(CONCATENATE(B961,"00"),#REF!,3,FALSE)</f>
        <v>#REF!</v>
      </c>
      <c r="R961" s="122" t="str">
        <f>+IF(ISERROR(VLOOKUP(K961,'Ecarts de marge'!D:D,1,FALSE)),"PB CODE ARTICLE","")</f>
        <v>PB CODE ARTICLE</v>
      </c>
    </row>
    <row r="962" spans="1:18" x14ac:dyDescent="0.2">
      <c r="A962" s="131" t="str">
        <f>+IF(I962&lt;='Ecarts de marge'!$G$1,"X","")</f>
        <v>X</v>
      </c>
      <c r="B962" s="122" t="str">
        <f t="shared" si="20"/>
        <v>A</v>
      </c>
      <c r="C962" s="142"/>
      <c r="D962" s="142"/>
      <c r="E962" s="142"/>
      <c r="F962" s="142"/>
      <c r="G962" s="142"/>
      <c r="H962" s="142"/>
      <c r="J962" s="142"/>
      <c r="K962" s="142"/>
      <c r="L962" s="142"/>
      <c r="M962" s="142"/>
      <c r="N962" s="142"/>
      <c r="O962" s="142"/>
      <c r="Q962" s="122" t="e">
        <f>+VLOOKUP(CONCATENATE(B962,"00"),#REF!,3,FALSE)</f>
        <v>#REF!</v>
      </c>
      <c r="R962" s="122" t="str">
        <f>+IF(ISERROR(VLOOKUP(K962,'Ecarts de marge'!D:D,1,FALSE)),"PB CODE ARTICLE","")</f>
        <v>PB CODE ARTICLE</v>
      </c>
    </row>
    <row r="963" spans="1:18" x14ac:dyDescent="0.2">
      <c r="A963" s="131" t="str">
        <f>+IF(I963&lt;='Ecarts de marge'!$G$1,"X","")</f>
        <v>X</v>
      </c>
      <c r="B963" s="122" t="str">
        <f t="shared" si="20"/>
        <v>A</v>
      </c>
      <c r="C963" s="142"/>
      <c r="D963" s="142"/>
      <c r="E963" s="142"/>
      <c r="F963" s="142"/>
      <c r="G963" s="142"/>
      <c r="H963" s="142"/>
      <c r="J963" s="142"/>
      <c r="K963" s="142"/>
      <c r="L963" s="142"/>
      <c r="M963" s="142"/>
      <c r="N963" s="142"/>
      <c r="O963" s="142"/>
      <c r="Q963" s="122" t="e">
        <f>+VLOOKUP(CONCATENATE(B963,"00"),#REF!,3,FALSE)</f>
        <v>#REF!</v>
      </c>
      <c r="R963" s="122" t="str">
        <f>+IF(ISERROR(VLOOKUP(K963,'Ecarts de marge'!D:D,1,FALSE)),"PB CODE ARTICLE","")</f>
        <v>PB CODE ARTICLE</v>
      </c>
    </row>
    <row r="964" spans="1:18" x14ac:dyDescent="0.2">
      <c r="A964" s="131" t="str">
        <f>+IF(I964&lt;='Ecarts de marge'!$G$1,"X","")</f>
        <v>X</v>
      </c>
      <c r="B964" s="122" t="str">
        <f t="shared" si="20"/>
        <v>A</v>
      </c>
      <c r="C964" s="142"/>
      <c r="D964" s="142"/>
      <c r="E964" s="142"/>
      <c r="F964" s="142"/>
      <c r="G964" s="142"/>
      <c r="H964" s="142"/>
      <c r="J964" s="142"/>
      <c r="K964" s="142"/>
      <c r="L964" s="142"/>
      <c r="M964" s="142"/>
      <c r="N964" s="142"/>
      <c r="O964" s="142"/>
      <c r="Q964" s="122" t="e">
        <f>+VLOOKUP(CONCATENATE(B964,"00"),#REF!,3,FALSE)</f>
        <v>#REF!</v>
      </c>
      <c r="R964" s="122" t="str">
        <f>+IF(ISERROR(VLOOKUP(K964,'Ecarts de marge'!D:D,1,FALSE)),"PB CODE ARTICLE","")</f>
        <v>PB CODE ARTICLE</v>
      </c>
    </row>
    <row r="965" spans="1:18" x14ac:dyDescent="0.2">
      <c r="A965" s="131" t="str">
        <f>+IF(I965&lt;='Ecarts de marge'!$G$1,"X","")</f>
        <v>X</v>
      </c>
      <c r="B965" s="122" t="str">
        <f t="shared" si="20"/>
        <v>A</v>
      </c>
      <c r="C965" s="142"/>
      <c r="D965" s="142"/>
      <c r="E965" s="142"/>
      <c r="F965" s="142"/>
      <c r="G965" s="142"/>
      <c r="H965" s="142"/>
      <c r="J965" s="142"/>
      <c r="K965" s="142"/>
      <c r="L965" s="142"/>
      <c r="M965" s="142"/>
      <c r="N965" s="142"/>
      <c r="O965" s="142"/>
      <c r="Q965" s="122" t="e">
        <f>+VLOOKUP(CONCATENATE(B965,"00"),#REF!,3,FALSE)</f>
        <v>#REF!</v>
      </c>
      <c r="R965" s="122" t="str">
        <f>+IF(ISERROR(VLOOKUP(K965,'Ecarts de marge'!D:D,1,FALSE)),"PB CODE ARTICLE","")</f>
        <v>PB CODE ARTICLE</v>
      </c>
    </row>
    <row r="966" spans="1:18" x14ac:dyDescent="0.2">
      <c r="A966" s="131" t="str">
        <f>+IF(I966&lt;='Ecarts de marge'!$G$1,"X","")</f>
        <v>X</v>
      </c>
      <c r="B966" s="122" t="str">
        <f t="shared" si="20"/>
        <v>A</v>
      </c>
      <c r="C966" s="142"/>
      <c r="D966" s="142"/>
      <c r="E966" s="142"/>
      <c r="F966" s="142"/>
      <c r="G966" s="142"/>
      <c r="H966" s="142"/>
      <c r="J966" s="142"/>
      <c r="K966" s="142"/>
      <c r="L966" s="142"/>
      <c r="M966" s="142"/>
      <c r="N966" s="142"/>
      <c r="O966" s="142"/>
      <c r="Q966" s="122" t="e">
        <f>+VLOOKUP(CONCATENATE(B966,"00"),#REF!,3,FALSE)</f>
        <v>#REF!</v>
      </c>
      <c r="R966" s="122" t="str">
        <f>+IF(ISERROR(VLOOKUP(K966,'Ecarts de marge'!D:D,1,FALSE)),"PB CODE ARTICLE","")</f>
        <v>PB CODE ARTICLE</v>
      </c>
    </row>
    <row r="967" spans="1:18" x14ac:dyDescent="0.2">
      <c r="A967" s="131" t="str">
        <f>+IF(I967&lt;='Ecarts de marge'!$G$1,"X","")</f>
        <v>X</v>
      </c>
      <c r="B967" s="122" t="str">
        <f t="shared" si="20"/>
        <v>A</v>
      </c>
      <c r="C967" s="142"/>
      <c r="D967" s="142"/>
      <c r="E967" s="142"/>
      <c r="F967" s="142"/>
      <c r="G967" s="142"/>
      <c r="H967" s="142"/>
      <c r="J967" s="142"/>
      <c r="K967" s="142"/>
      <c r="L967" s="142"/>
      <c r="M967" s="142"/>
      <c r="N967" s="142"/>
      <c r="O967" s="142"/>
      <c r="Q967" s="122" t="e">
        <f>+VLOOKUP(CONCATENATE(B967,"00"),#REF!,3,FALSE)</f>
        <v>#REF!</v>
      </c>
      <c r="R967" s="122" t="str">
        <f>+IF(ISERROR(VLOOKUP(K967,'Ecarts de marge'!D:D,1,FALSE)),"PB CODE ARTICLE","")</f>
        <v>PB CODE ARTICLE</v>
      </c>
    </row>
    <row r="968" spans="1:18" x14ac:dyDescent="0.2">
      <c r="A968" s="131" t="str">
        <f>+IF(I968&lt;='Ecarts de marge'!$G$1,"X","")</f>
        <v>X</v>
      </c>
      <c r="B968" s="122" t="str">
        <f t="shared" si="20"/>
        <v>A</v>
      </c>
      <c r="C968" s="142"/>
      <c r="D968" s="142"/>
      <c r="E968" s="142"/>
      <c r="F968" s="142"/>
      <c r="G968" s="142"/>
      <c r="H968" s="142"/>
      <c r="J968" s="142"/>
      <c r="K968" s="142"/>
      <c r="L968" s="142"/>
      <c r="M968" s="142"/>
      <c r="N968" s="142"/>
      <c r="O968" s="142"/>
      <c r="Q968" s="122" t="e">
        <f>+VLOOKUP(CONCATENATE(B968,"00"),#REF!,3,FALSE)</f>
        <v>#REF!</v>
      </c>
      <c r="R968" s="122" t="str">
        <f>+IF(ISERROR(VLOOKUP(K968,'Ecarts de marge'!D:D,1,FALSE)),"PB CODE ARTICLE","")</f>
        <v>PB CODE ARTICLE</v>
      </c>
    </row>
    <row r="969" spans="1:18" x14ac:dyDescent="0.2">
      <c r="A969" s="131" t="str">
        <f>+IF(I969&lt;='Ecarts de marge'!$G$1,"X","")</f>
        <v>X</v>
      </c>
      <c r="B969" s="122" t="str">
        <f t="shared" si="20"/>
        <v>A</v>
      </c>
      <c r="C969" s="142"/>
      <c r="D969" s="142"/>
      <c r="E969" s="142"/>
      <c r="F969" s="142"/>
      <c r="G969" s="142"/>
      <c r="H969" s="142"/>
      <c r="J969" s="142"/>
      <c r="K969" s="142"/>
      <c r="L969" s="142"/>
      <c r="M969" s="142"/>
      <c r="N969" s="142"/>
      <c r="O969" s="142"/>
      <c r="Q969" s="122" t="e">
        <f>+VLOOKUP(CONCATENATE(B969,"00"),#REF!,3,FALSE)</f>
        <v>#REF!</v>
      </c>
      <c r="R969" s="122" t="str">
        <f>+IF(ISERROR(VLOOKUP(K969,'Ecarts de marge'!D:D,1,FALSE)),"PB CODE ARTICLE","")</f>
        <v>PB CODE ARTICLE</v>
      </c>
    </row>
    <row r="970" spans="1:18" x14ac:dyDescent="0.2">
      <c r="A970" s="131" t="str">
        <f>+IF(I970&lt;='Ecarts de marge'!$G$1,"X","")</f>
        <v>X</v>
      </c>
      <c r="B970" s="122" t="str">
        <f t="shared" si="20"/>
        <v>A</v>
      </c>
      <c r="C970" s="142"/>
      <c r="D970" s="142"/>
      <c r="E970" s="142"/>
      <c r="F970" s="142"/>
      <c r="G970" s="142"/>
      <c r="H970" s="142"/>
      <c r="J970" s="142"/>
      <c r="K970" s="142"/>
      <c r="L970" s="142"/>
      <c r="M970" s="142"/>
      <c r="N970" s="142"/>
      <c r="O970" s="142"/>
      <c r="Q970" s="122" t="e">
        <f>+VLOOKUP(CONCATENATE(B970,"00"),#REF!,3,FALSE)</f>
        <v>#REF!</v>
      </c>
      <c r="R970" s="122" t="str">
        <f>+IF(ISERROR(VLOOKUP(K970,'Ecarts de marge'!D:D,1,FALSE)),"PB CODE ARTICLE","")</f>
        <v>PB CODE ARTICLE</v>
      </c>
    </row>
    <row r="971" spans="1:18" x14ac:dyDescent="0.2">
      <c r="A971" s="131" t="str">
        <f>+IF(I971&lt;='Ecarts de marge'!$G$1,"X","")</f>
        <v>X</v>
      </c>
      <c r="B971" s="122" t="str">
        <f t="shared" si="20"/>
        <v>A</v>
      </c>
      <c r="C971" s="142"/>
      <c r="D971" s="142"/>
      <c r="E971" s="142"/>
      <c r="F971" s="142"/>
      <c r="G971" s="142"/>
      <c r="H971" s="142"/>
      <c r="J971" s="142"/>
      <c r="K971" s="142"/>
      <c r="L971" s="142"/>
      <c r="M971" s="142"/>
      <c r="N971" s="142"/>
      <c r="O971" s="142"/>
      <c r="Q971" s="122" t="e">
        <f>+VLOOKUP(CONCATENATE(B971,"00"),#REF!,3,FALSE)</f>
        <v>#REF!</v>
      </c>
      <c r="R971" s="122" t="str">
        <f>+IF(ISERROR(VLOOKUP(K971,'Ecarts de marge'!D:D,1,FALSE)),"PB CODE ARTICLE","")</f>
        <v>PB CODE ARTICLE</v>
      </c>
    </row>
    <row r="972" spans="1:18" x14ac:dyDescent="0.2">
      <c r="A972" s="131" t="str">
        <f>+IF(I972&lt;='Ecarts de marge'!$G$1,"X","")</f>
        <v>X</v>
      </c>
      <c r="B972" s="122" t="str">
        <f t="shared" si="20"/>
        <v>A</v>
      </c>
      <c r="C972" s="142"/>
      <c r="D972" s="142"/>
      <c r="E972" s="142"/>
      <c r="F972" s="142"/>
      <c r="G972" s="142"/>
      <c r="H972" s="142"/>
      <c r="J972" s="142"/>
      <c r="K972" s="142"/>
      <c r="L972" s="142"/>
      <c r="M972" s="142"/>
      <c r="N972" s="142"/>
      <c r="O972" s="142"/>
      <c r="Q972" s="122" t="e">
        <f>+VLOOKUP(CONCATENATE(B972,"00"),#REF!,3,FALSE)</f>
        <v>#REF!</v>
      </c>
      <c r="R972" s="122" t="str">
        <f>+IF(ISERROR(VLOOKUP(K972,'Ecarts de marge'!D:D,1,FALSE)),"PB CODE ARTICLE","")</f>
        <v>PB CODE ARTICLE</v>
      </c>
    </row>
    <row r="973" spans="1:18" x14ac:dyDescent="0.2">
      <c r="A973" s="131" t="str">
        <f>+IF(I973&lt;='Ecarts de marge'!$G$1,"X","")</f>
        <v>X</v>
      </c>
      <c r="B973" s="122" t="str">
        <f t="shared" si="20"/>
        <v>A</v>
      </c>
      <c r="C973" s="142"/>
      <c r="D973" s="142"/>
      <c r="E973" s="142"/>
      <c r="F973" s="142"/>
      <c r="G973" s="142"/>
      <c r="H973" s="142"/>
      <c r="J973" s="142"/>
      <c r="K973" s="142"/>
      <c r="L973" s="142"/>
      <c r="M973" s="142"/>
      <c r="N973" s="142"/>
      <c r="O973" s="142"/>
      <c r="Q973" s="122" t="e">
        <f>+VLOOKUP(CONCATENATE(B973,"00"),#REF!,3,FALSE)</f>
        <v>#REF!</v>
      </c>
      <c r="R973" s="122" t="str">
        <f>+IF(ISERROR(VLOOKUP(K973,'Ecarts de marge'!D:D,1,FALSE)),"PB CODE ARTICLE","")</f>
        <v>PB CODE ARTICLE</v>
      </c>
    </row>
    <row r="974" spans="1:18" x14ac:dyDescent="0.2">
      <c r="A974" s="131" t="str">
        <f>+IF(I974&lt;='Ecarts de marge'!$G$1,"X","")</f>
        <v>X</v>
      </c>
      <c r="B974" s="122" t="str">
        <f t="shared" si="20"/>
        <v>A</v>
      </c>
      <c r="C974" s="142"/>
      <c r="D974" s="142"/>
      <c r="E974" s="142"/>
      <c r="F974" s="142"/>
      <c r="G974" s="142"/>
      <c r="H974" s="142"/>
      <c r="J974" s="142"/>
      <c r="K974" s="142"/>
      <c r="L974" s="142"/>
      <c r="M974" s="142"/>
      <c r="N974" s="142"/>
      <c r="O974" s="142"/>
      <c r="Q974" s="122" t="e">
        <f>+VLOOKUP(CONCATENATE(B974,"00"),#REF!,3,FALSE)</f>
        <v>#REF!</v>
      </c>
      <c r="R974" s="122" t="str">
        <f>+IF(ISERROR(VLOOKUP(K974,'Ecarts de marge'!D:D,1,FALSE)),"PB CODE ARTICLE","")</f>
        <v>PB CODE ARTICLE</v>
      </c>
    </row>
    <row r="975" spans="1:18" x14ac:dyDescent="0.2">
      <c r="A975" s="131" t="str">
        <f>+IF(I975&lt;='Ecarts de marge'!$G$1,"X","")</f>
        <v>X</v>
      </c>
      <c r="B975" s="122" t="str">
        <f t="shared" si="20"/>
        <v>A</v>
      </c>
      <c r="C975" s="142"/>
      <c r="D975" s="142"/>
      <c r="E975" s="142"/>
      <c r="F975" s="142"/>
      <c r="G975" s="142"/>
      <c r="H975" s="142"/>
      <c r="J975" s="142"/>
      <c r="K975" s="142"/>
      <c r="L975" s="142"/>
      <c r="M975" s="142"/>
      <c r="N975" s="142"/>
      <c r="O975" s="142"/>
      <c r="Q975" s="122" t="e">
        <f>+VLOOKUP(CONCATENATE(B975,"00"),#REF!,3,FALSE)</f>
        <v>#REF!</v>
      </c>
      <c r="R975" s="122" t="str">
        <f>+IF(ISERROR(VLOOKUP(K975,'Ecarts de marge'!D:D,1,FALSE)),"PB CODE ARTICLE","")</f>
        <v>PB CODE ARTICLE</v>
      </c>
    </row>
    <row r="976" spans="1:18" x14ac:dyDescent="0.2">
      <c r="A976" s="131" t="str">
        <f>+IF(I976&lt;='Ecarts de marge'!$G$1,"X","")</f>
        <v>X</v>
      </c>
      <c r="B976" s="122" t="str">
        <f t="shared" si="20"/>
        <v>A</v>
      </c>
      <c r="C976" s="142"/>
      <c r="D976" s="142"/>
      <c r="E976" s="142"/>
      <c r="F976" s="142"/>
      <c r="G976" s="142"/>
      <c r="H976" s="142"/>
      <c r="J976" s="142"/>
      <c r="K976" s="142"/>
      <c r="L976" s="142"/>
      <c r="M976" s="142"/>
      <c r="N976" s="142"/>
      <c r="O976" s="142"/>
      <c r="Q976" s="122" t="e">
        <f>+VLOOKUP(CONCATENATE(B976,"00"),#REF!,3,FALSE)</f>
        <v>#REF!</v>
      </c>
      <c r="R976" s="122" t="str">
        <f>+IF(ISERROR(VLOOKUP(K976,'Ecarts de marge'!D:D,1,FALSE)),"PB CODE ARTICLE","")</f>
        <v>PB CODE ARTICLE</v>
      </c>
    </row>
    <row r="977" spans="1:18" x14ac:dyDescent="0.2">
      <c r="A977" s="131" t="str">
        <f>+IF(I977&lt;='Ecarts de marge'!$G$1,"X","")</f>
        <v>X</v>
      </c>
      <c r="B977" s="122" t="str">
        <f t="shared" si="20"/>
        <v>A</v>
      </c>
      <c r="C977" s="142"/>
      <c r="D977" s="142"/>
      <c r="E977" s="142"/>
      <c r="F977" s="142"/>
      <c r="G977" s="142"/>
      <c r="H977" s="142"/>
      <c r="J977" s="142"/>
      <c r="K977" s="142"/>
      <c r="L977" s="142"/>
      <c r="M977" s="142"/>
      <c r="N977" s="142"/>
      <c r="O977" s="142"/>
      <c r="Q977" s="122" t="e">
        <f>+VLOOKUP(CONCATENATE(B977,"00"),#REF!,3,FALSE)</f>
        <v>#REF!</v>
      </c>
      <c r="R977" s="122" t="str">
        <f>+IF(ISERROR(VLOOKUP(K977,'Ecarts de marge'!D:D,1,FALSE)),"PB CODE ARTICLE","")</f>
        <v>PB CODE ARTICLE</v>
      </c>
    </row>
    <row r="978" spans="1:18" x14ac:dyDescent="0.2">
      <c r="A978" s="131" t="str">
        <f>+IF(I978&lt;='Ecarts de marge'!$G$1,"X","")</f>
        <v>X</v>
      </c>
      <c r="B978" s="122" t="str">
        <f t="shared" si="20"/>
        <v>A</v>
      </c>
      <c r="C978" s="142"/>
      <c r="D978" s="142"/>
      <c r="E978" s="142"/>
      <c r="F978" s="142"/>
      <c r="G978" s="142"/>
      <c r="H978" s="142"/>
      <c r="J978" s="142"/>
      <c r="K978" s="142"/>
      <c r="L978" s="142"/>
      <c r="M978" s="142"/>
      <c r="N978" s="142"/>
      <c r="O978" s="142"/>
      <c r="Q978" s="122" t="e">
        <f>+VLOOKUP(CONCATENATE(B978,"00"),#REF!,3,FALSE)</f>
        <v>#REF!</v>
      </c>
      <c r="R978" s="122" t="str">
        <f>+IF(ISERROR(VLOOKUP(K978,'Ecarts de marge'!D:D,1,FALSE)),"PB CODE ARTICLE","")</f>
        <v>PB CODE ARTICLE</v>
      </c>
    </row>
    <row r="979" spans="1:18" x14ac:dyDescent="0.2">
      <c r="A979" s="131" t="str">
        <f>+IF(I979&lt;='Ecarts de marge'!$G$1,"X","")</f>
        <v>X</v>
      </c>
      <c r="B979" s="122" t="str">
        <f t="shared" si="20"/>
        <v>A</v>
      </c>
      <c r="C979" s="142"/>
      <c r="D979" s="142"/>
      <c r="E979" s="142"/>
      <c r="F979" s="142"/>
      <c r="G979" s="142"/>
      <c r="H979" s="142"/>
      <c r="J979" s="142"/>
      <c r="K979" s="142"/>
      <c r="L979" s="142"/>
      <c r="M979" s="142"/>
      <c r="N979" s="142"/>
      <c r="O979" s="142"/>
      <c r="Q979" s="122" t="e">
        <f>+VLOOKUP(CONCATENATE(B979,"00"),#REF!,3,FALSE)</f>
        <v>#REF!</v>
      </c>
      <c r="R979" s="122" t="str">
        <f>+IF(ISERROR(VLOOKUP(K979,'Ecarts de marge'!D:D,1,FALSE)),"PB CODE ARTICLE","")</f>
        <v>PB CODE ARTICLE</v>
      </c>
    </row>
    <row r="980" spans="1:18" x14ac:dyDescent="0.2">
      <c r="A980" s="131" t="str">
        <f>+IF(I980&lt;='Ecarts de marge'!$G$1,"X","")</f>
        <v>X</v>
      </c>
      <c r="B980" s="122" t="str">
        <f t="shared" si="20"/>
        <v>A</v>
      </c>
      <c r="C980" s="142"/>
      <c r="D980" s="142"/>
      <c r="E980" s="142"/>
      <c r="F980" s="142"/>
      <c r="G980" s="142"/>
      <c r="H980" s="142"/>
      <c r="J980" s="142"/>
      <c r="K980" s="142"/>
      <c r="L980" s="142"/>
      <c r="M980" s="142"/>
      <c r="N980" s="142"/>
      <c r="O980" s="142"/>
      <c r="Q980" s="122" t="e">
        <f>+VLOOKUP(CONCATENATE(B980,"00"),#REF!,3,FALSE)</f>
        <v>#REF!</v>
      </c>
      <c r="R980" s="122" t="str">
        <f>+IF(ISERROR(VLOOKUP(K980,'Ecarts de marge'!D:D,1,FALSE)),"PB CODE ARTICLE","")</f>
        <v>PB CODE ARTICLE</v>
      </c>
    </row>
    <row r="981" spans="1:18" x14ac:dyDescent="0.2">
      <c r="A981" s="131" t="str">
        <f>+IF(I981&lt;='Ecarts de marge'!$G$1,"X","")</f>
        <v>X</v>
      </c>
      <c r="B981" s="122" t="str">
        <f t="shared" si="20"/>
        <v>A</v>
      </c>
      <c r="C981" s="142"/>
      <c r="D981" s="142"/>
      <c r="E981" s="142"/>
      <c r="F981" s="142"/>
      <c r="G981" s="142"/>
      <c r="H981" s="142"/>
      <c r="J981" s="142"/>
      <c r="K981" s="142"/>
      <c r="L981" s="142"/>
      <c r="M981" s="142"/>
      <c r="N981" s="142"/>
      <c r="O981" s="142"/>
      <c r="Q981" s="122" t="e">
        <f>+VLOOKUP(CONCATENATE(B981,"00"),#REF!,3,FALSE)</f>
        <v>#REF!</v>
      </c>
      <c r="R981" s="122" t="str">
        <f>+IF(ISERROR(VLOOKUP(K981,'Ecarts de marge'!D:D,1,FALSE)),"PB CODE ARTICLE","")</f>
        <v>PB CODE ARTICLE</v>
      </c>
    </row>
    <row r="982" spans="1:18" x14ac:dyDescent="0.2">
      <c r="A982" s="131" t="str">
        <f>+IF(I982&lt;='Ecarts de marge'!$G$1,"X","")</f>
        <v>X</v>
      </c>
      <c r="B982" s="122" t="str">
        <f t="shared" si="20"/>
        <v>A</v>
      </c>
      <c r="C982" s="142"/>
      <c r="D982" s="142"/>
      <c r="E982" s="142"/>
      <c r="F982" s="142"/>
      <c r="G982" s="142"/>
      <c r="H982" s="142"/>
      <c r="J982" s="142"/>
      <c r="K982" s="142"/>
      <c r="L982" s="142"/>
      <c r="M982" s="142"/>
      <c r="N982" s="142"/>
      <c r="O982" s="142"/>
      <c r="Q982" s="122" t="e">
        <f>+VLOOKUP(CONCATENATE(B982,"00"),#REF!,3,FALSE)</f>
        <v>#REF!</v>
      </c>
      <c r="R982" s="122" t="str">
        <f>+IF(ISERROR(VLOOKUP(K982,'Ecarts de marge'!D:D,1,FALSE)),"PB CODE ARTICLE","")</f>
        <v>PB CODE ARTICLE</v>
      </c>
    </row>
    <row r="983" spans="1:18" x14ac:dyDescent="0.2">
      <c r="A983" s="131" t="str">
        <f>+IF(I983&lt;='Ecarts de marge'!$G$1,"X","")</f>
        <v>X</v>
      </c>
      <c r="B983" s="122" t="str">
        <f t="shared" si="20"/>
        <v>A</v>
      </c>
      <c r="C983" s="142"/>
      <c r="D983" s="142"/>
      <c r="E983" s="142"/>
      <c r="F983" s="142"/>
      <c r="G983" s="142"/>
      <c r="H983" s="142"/>
      <c r="J983" s="142"/>
      <c r="K983" s="142"/>
      <c r="L983" s="142"/>
      <c r="M983" s="142"/>
      <c r="N983" s="142"/>
      <c r="O983" s="142"/>
      <c r="Q983" s="122" t="e">
        <f>+VLOOKUP(CONCATENATE(B983,"00"),#REF!,3,FALSE)</f>
        <v>#REF!</v>
      </c>
      <c r="R983" s="122" t="str">
        <f>+IF(ISERROR(VLOOKUP(K983,'Ecarts de marge'!D:D,1,FALSE)),"PB CODE ARTICLE","")</f>
        <v>PB CODE ARTICLE</v>
      </c>
    </row>
    <row r="984" spans="1:18" x14ac:dyDescent="0.2">
      <c r="A984" s="131" t="str">
        <f>+IF(I984&lt;='Ecarts de marge'!$G$1,"X","")</f>
        <v>X</v>
      </c>
      <c r="B984" s="122" t="str">
        <f t="shared" si="20"/>
        <v>A</v>
      </c>
      <c r="C984" s="142"/>
      <c r="D984" s="142"/>
      <c r="E984" s="142"/>
      <c r="F984" s="142"/>
      <c r="G984" s="142"/>
      <c r="H984" s="142"/>
      <c r="J984" s="142"/>
      <c r="K984" s="142"/>
      <c r="L984" s="142"/>
      <c r="M984" s="142"/>
      <c r="N984" s="142"/>
      <c r="O984" s="142"/>
      <c r="Q984" s="122" t="e">
        <f>+VLOOKUP(CONCATENATE(B984,"00"),#REF!,3,FALSE)</f>
        <v>#REF!</v>
      </c>
      <c r="R984" s="122" t="str">
        <f>+IF(ISERROR(VLOOKUP(K984,'Ecarts de marge'!D:D,1,FALSE)),"PB CODE ARTICLE","")</f>
        <v>PB CODE ARTICLE</v>
      </c>
    </row>
    <row r="985" spans="1:18" x14ac:dyDescent="0.2">
      <c r="A985" s="131" t="str">
        <f>+IF(I985&lt;='Ecarts de marge'!$G$1,"X","")</f>
        <v>X</v>
      </c>
      <c r="B985" s="122" t="str">
        <f t="shared" si="20"/>
        <v>A</v>
      </c>
      <c r="C985" s="142"/>
      <c r="D985" s="142"/>
      <c r="E985" s="142"/>
      <c r="F985" s="142"/>
      <c r="G985" s="142"/>
      <c r="H985" s="142"/>
      <c r="J985" s="142"/>
      <c r="K985" s="142"/>
      <c r="L985" s="142"/>
      <c r="M985" s="142"/>
      <c r="N985" s="142"/>
      <c r="O985" s="142"/>
      <c r="Q985" s="122" t="e">
        <f>+VLOOKUP(CONCATENATE(B985,"00"),#REF!,3,FALSE)</f>
        <v>#REF!</v>
      </c>
      <c r="R985" s="122" t="str">
        <f>+IF(ISERROR(VLOOKUP(K985,'Ecarts de marge'!D:D,1,FALSE)),"PB CODE ARTICLE","")</f>
        <v>PB CODE ARTICLE</v>
      </c>
    </row>
    <row r="986" spans="1:18" x14ac:dyDescent="0.2">
      <c r="A986" s="131" t="str">
        <f>+IF(I986&lt;='Ecarts de marge'!$G$1,"X","")</f>
        <v>X</v>
      </c>
      <c r="B986" s="122" t="str">
        <f t="shared" si="20"/>
        <v>A</v>
      </c>
      <c r="C986" s="142"/>
      <c r="D986" s="142"/>
      <c r="E986" s="142"/>
      <c r="F986" s="142"/>
      <c r="G986" s="142"/>
      <c r="H986" s="142"/>
      <c r="J986" s="142"/>
      <c r="K986" s="142"/>
      <c r="L986" s="142"/>
      <c r="M986" s="142"/>
      <c r="N986" s="142"/>
      <c r="O986" s="142"/>
      <c r="Q986" s="122" t="e">
        <f>+VLOOKUP(CONCATENATE(B986,"00"),#REF!,3,FALSE)</f>
        <v>#REF!</v>
      </c>
      <c r="R986" s="122" t="str">
        <f>+IF(ISERROR(VLOOKUP(K986,'Ecarts de marge'!D:D,1,FALSE)),"PB CODE ARTICLE","")</f>
        <v>PB CODE ARTICLE</v>
      </c>
    </row>
    <row r="987" spans="1:18" x14ac:dyDescent="0.2">
      <c r="A987" s="131" t="str">
        <f>+IF(I987&lt;='Ecarts de marge'!$G$1,"X","")</f>
        <v>X</v>
      </c>
      <c r="B987" s="122" t="str">
        <f t="shared" si="20"/>
        <v>A</v>
      </c>
      <c r="C987" s="142"/>
      <c r="D987" s="142"/>
      <c r="E987" s="142"/>
      <c r="F987" s="142"/>
      <c r="G987" s="142"/>
      <c r="H987" s="142"/>
      <c r="J987" s="142"/>
      <c r="K987" s="142"/>
      <c r="L987" s="142"/>
      <c r="M987" s="142"/>
      <c r="N987" s="142"/>
      <c r="O987" s="142"/>
      <c r="Q987" s="122" t="e">
        <f>+VLOOKUP(CONCATENATE(B987,"00"),#REF!,3,FALSE)</f>
        <v>#REF!</v>
      </c>
      <c r="R987" s="122" t="str">
        <f>+IF(ISERROR(VLOOKUP(K987,'Ecarts de marge'!D:D,1,FALSE)),"PB CODE ARTICLE","")</f>
        <v>PB CODE ARTICLE</v>
      </c>
    </row>
    <row r="988" spans="1:18" x14ac:dyDescent="0.2">
      <c r="A988" s="131" t="str">
        <f>+IF(I988&lt;='Ecarts de marge'!$G$1,"X","")</f>
        <v>X</v>
      </c>
      <c r="B988" s="122" t="str">
        <f t="shared" si="20"/>
        <v>A</v>
      </c>
      <c r="C988" s="142"/>
      <c r="D988" s="142"/>
      <c r="E988" s="142"/>
      <c r="F988" s="142"/>
      <c r="G988" s="142"/>
      <c r="H988" s="142"/>
      <c r="J988" s="142"/>
      <c r="K988" s="142"/>
      <c r="L988" s="142"/>
      <c r="M988" s="142"/>
      <c r="N988" s="142"/>
      <c r="O988" s="142"/>
      <c r="Q988" s="122" t="e">
        <f>+VLOOKUP(CONCATENATE(B988,"00"),#REF!,3,FALSE)</f>
        <v>#REF!</v>
      </c>
      <c r="R988" s="122" t="str">
        <f>+IF(ISERROR(VLOOKUP(K988,'Ecarts de marge'!D:D,1,FALSE)),"PB CODE ARTICLE","")</f>
        <v>PB CODE ARTICLE</v>
      </c>
    </row>
    <row r="989" spans="1:18" x14ac:dyDescent="0.2">
      <c r="A989" s="131" t="str">
        <f>+IF(I989&lt;='Ecarts de marge'!$G$1,"X","")</f>
        <v>X</v>
      </c>
      <c r="B989" s="122" t="str">
        <f t="shared" si="20"/>
        <v>A</v>
      </c>
      <c r="C989" s="142"/>
      <c r="D989" s="142"/>
      <c r="E989" s="142"/>
      <c r="F989" s="142"/>
      <c r="G989" s="142"/>
      <c r="H989" s="142"/>
      <c r="J989" s="142"/>
      <c r="K989" s="142"/>
      <c r="L989" s="142"/>
      <c r="M989" s="142"/>
      <c r="N989" s="142"/>
      <c r="O989" s="142"/>
      <c r="Q989" s="122" t="e">
        <f>+VLOOKUP(CONCATENATE(B989,"00"),#REF!,3,FALSE)</f>
        <v>#REF!</v>
      </c>
      <c r="R989" s="122" t="str">
        <f>+IF(ISERROR(VLOOKUP(K989,'Ecarts de marge'!D:D,1,FALSE)),"PB CODE ARTICLE","")</f>
        <v>PB CODE ARTICLE</v>
      </c>
    </row>
    <row r="990" spans="1:18" x14ac:dyDescent="0.2">
      <c r="A990" s="131" t="str">
        <f>+IF(I990&lt;='Ecarts de marge'!$G$1,"X","")</f>
        <v>X</v>
      </c>
      <c r="B990" s="122" t="str">
        <f t="shared" si="20"/>
        <v>A</v>
      </c>
      <c r="C990" s="142"/>
      <c r="D990" s="142"/>
      <c r="E990" s="142"/>
      <c r="F990" s="142"/>
      <c r="G990" s="142"/>
      <c r="H990" s="142"/>
      <c r="J990" s="142"/>
      <c r="K990" s="142"/>
      <c r="L990" s="142"/>
      <c r="M990" s="142"/>
      <c r="N990" s="142"/>
      <c r="O990" s="142"/>
      <c r="Q990" s="122" t="e">
        <f>+VLOOKUP(CONCATENATE(B990,"00"),#REF!,3,FALSE)</f>
        <v>#REF!</v>
      </c>
      <c r="R990" s="122" t="str">
        <f>+IF(ISERROR(VLOOKUP(K990,'Ecarts de marge'!D:D,1,FALSE)),"PB CODE ARTICLE","")</f>
        <v>PB CODE ARTICLE</v>
      </c>
    </row>
    <row r="991" spans="1:18" x14ac:dyDescent="0.2">
      <c r="A991" s="131" t="str">
        <f>+IF(I991&lt;='Ecarts de marge'!$G$1,"X","")</f>
        <v>X</v>
      </c>
      <c r="B991" s="122" t="str">
        <f t="shared" si="20"/>
        <v>A</v>
      </c>
      <c r="C991" s="142"/>
      <c r="D991" s="142"/>
      <c r="E991" s="142"/>
      <c r="F991" s="142"/>
      <c r="G991" s="142"/>
      <c r="H991" s="142"/>
      <c r="J991" s="142"/>
      <c r="K991" s="142"/>
      <c r="L991" s="142"/>
      <c r="M991" s="142"/>
      <c r="N991" s="142"/>
      <c r="O991" s="142"/>
      <c r="Q991" s="122" t="e">
        <f>+VLOOKUP(CONCATENATE(B991,"00"),#REF!,3,FALSE)</f>
        <v>#REF!</v>
      </c>
      <c r="R991" s="122" t="str">
        <f>+IF(ISERROR(VLOOKUP(K991,'Ecarts de marge'!D:D,1,FALSE)),"PB CODE ARTICLE","")</f>
        <v>PB CODE ARTICLE</v>
      </c>
    </row>
    <row r="992" spans="1:18" x14ac:dyDescent="0.2">
      <c r="A992" s="131" t="str">
        <f>+IF(I992&lt;='Ecarts de marge'!$G$1,"X","")</f>
        <v>X</v>
      </c>
      <c r="B992" s="122" t="str">
        <f t="shared" si="20"/>
        <v>A</v>
      </c>
      <c r="C992" s="142"/>
      <c r="D992" s="142"/>
      <c r="E992" s="142"/>
      <c r="F992" s="142"/>
      <c r="G992" s="142"/>
      <c r="H992" s="142"/>
      <c r="J992" s="142"/>
      <c r="K992" s="142"/>
      <c r="L992" s="142"/>
      <c r="M992" s="142"/>
      <c r="N992" s="142"/>
      <c r="O992" s="142"/>
      <c r="Q992" s="122" t="e">
        <f>+VLOOKUP(CONCATENATE(B992,"00"),#REF!,3,FALSE)</f>
        <v>#REF!</v>
      </c>
      <c r="R992" s="122" t="str">
        <f>+IF(ISERROR(VLOOKUP(K992,'Ecarts de marge'!D:D,1,FALSE)),"PB CODE ARTICLE","")</f>
        <v>PB CODE ARTICLE</v>
      </c>
    </row>
    <row r="993" spans="1:18" x14ac:dyDescent="0.2">
      <c r="A993" s="131" t="str">
        <f>+IF(I993&lt;='Ecarts de marge'!$G$1,"X","")</f>
        <v>X</v>
      </c>
      <c r="B993" s="122" t="str">
        <f t="shared" si="20"/>
        <v>A</v>
      </c>
      <c r="C993" s="142"/>
      <c r="D993" s="142"/>
      <c r="E993" s="142"/>
      <c r="F993" s="142"/>
      <c r="G993" s="142"/>
      <c r="H993" s="142"/>
      <c r="J993" s="142"/>
      <c r="K993" s="142"/>
      <c r="L993" s="142"/>
      <c r="M993" s="142"/>
      <c r="N993" s="142"/>
      <c r="O993" s="142"/>
      <c r="Q993" s="122" t="e">
        <f>+VLOOKUP(CONCATENATE(B993,"00"),#REF!,3,FALSE)</f>
        <v>#REF!</v>
      </c>
      <c r="R993" s="122" t="str">
        <f>+IF(ISERROR(VLOOKUP(K993,'Ecarts de marge'!D:D,1,FALSE)),"PB CODE ARTICLE","")</f>
        <v>PB CODE ARTICLE</v>
      </c>
    </row>
    <row r="994" spans="1:18" x14ac:dyDescent="0.2">
      <c r="A994" s="131" t="str">
        <f>+IF(I994&lt;='Ecarts de marge'!$G$1,"X","")</f>
        <v>X</v>
      </c>
      <c r="B994" s="122" t="str">
        <f t="shared" ref="B994:B1057" si="21">+"A"&amp;E994&amp;F994&amp;G994</f>
        <v>A</v>
      </c>
      <c r="C994" s="142"/>
      <c r="D994" s="142"/>
      <c r="E994" s="142"/>
      <c r="F994" s="142"/>
      <c r="G994" s="142"/>
      <c r="H994" s="142"/>
      <c r="J994" s="142"/>
      <c r="K994" s="142"/>
      <c r="L994" s="142"/>
      <c r="M994" s="142"/>
      <c r="N994" s="142"/>
      <c r="O994" s="142"/>
      <c r="Q994" s="122" t="e">
        <f>+VLOOKUP(CONCATENATE(B994,"00"),#REF!,3,FALSE)</f>
        <v>#REF!</v>
      </c>
      <c r="R994" s="122" t="str">
        <f>+IF(ISERROR(VLOOKUP(K994,'Ecarts de marge'!D:D,1,FALSE)),"PB CODE ARTICLE","")</f>
        <v>PB CODE ARTICLE</v>
      </c>
    </row>
    <row r="995" spans="1:18" x14ac:dyDescent="0.2">
      <c r="A995" s="131" t="str">
        <f>+IF(I995&lt;='Ecarts de marge'!$G$1,"X","")</f>
        <v>X</v>
      </c>
      <c r="B995" s="122" t="str">
        <f t="shared" si="21"/>
        <v>A</v>
      </c>
      <c r="C995" s="142"/>
      <c r="D995" s="142"/>
      <c r="E995" s="142"/>
      <c r="F995" s="142"/>
      <c r="G995" s="142"/>
      <c r="H995" s="142"/>
      <c r="J995" s="142"/>
      <c r="K995" s="142"/>
      <c r="L995" s="142"/>
      <c r="M995" s="142"/>
      <c r="N995" s="142"/>
      <c r="O995" s="142"/>
      <c r="Q995" s="122" t="e">
        <f>+VLOOKUP(CONCATENATE(B995,"00"),#REF!,3,FALSE)</f>
        <v>#REF!</v>
      </c>
      <c r="R995" s="122" t="str">
        <f>+IF(ISERROR(VLOOKUP(K995,'Ecarts de marge'!D:D,1,FALSE)),"PB CODE ARTICLE","")</f>
        <v>PB CODE ARTICLE</v>
      </c>
    </row>
    <row r="996" spans="1:18" x14ac:dyDescent="0.2">
      <c r="A996" s="131" t="str">
        <f>+IF(I996&lt;='Ecarts de marge'!$G$1,"X","")</f>
        <v>X</v>
      </c>
      <c r="B996" s="122" t="str">
        <f t="shared" si="21"/>
        <v>A</v>
      </c>
      <c r="C996" s="142"/>
      <c r="D996" s="142"/>
      <c r="E996" s="142"/>
      <c r="F996" s="142"/>
      <c r="G996" s="142"/>
      <c r="H996" s="142"/>
      <c r="J996" s="142"/>
      <c r="K996" s="142"/>
      <c r="L996" s="142"/>
      <c r="M996" s="142"/>
      <c r="N996" s="142"/>
      <c r="O996" s="142"/>
      <c r="Q996" s="122" t="e">
        <f>+VLOOKUP(CONCATENATE(B996,"00"),#REF!,3,FALSE)</f>
        <v>#REF!</v>
      </c>
      <c r="R996" s="122" t="str">
        <f>+IF(ISERROR(VLOOKUP(K996,'Ecarts de marge'!D:D,1,FALSE)),"PB CODE ARTICLE","")</f>
        <v>PB CODE ARTICLE</v>
      </c>
    </row>
    <row r="997" spans="1:18" x14ac:dyDescent="0.2">
      <c r="A997" s="131" t="str">
        <f>+IF(I997&lt;='Ecarts de marge'!$G$1,"X","")</f>
        <v>X</v>
      </c>
      <c r="B997" s="122" t="str">
        <f t="shared" si="21"/>
        <v>A</v>
      </c>
      <c r="C997" s="142"/>
      <c r="D997" s="142"/>
      <c r="E997" s="142"/>
      <c r="F997" s="142"/>
      <c r="G997" s="142"/>
      <c r="H997" s="142"/>
      <c r="J997" s="142"/>
      <c r="K997" s="142"/>
      <c r="L997" s="142"/>
      <c r="M997" s="142"/>
      <c r="N997" s="142"/>
      <c r="O997" s="142"/>
      <c r="Q997" s="122" t="e">
        <f>+VLOOKUP(CONCATENATE(B997,"00"),#REF!,3,FALSE)</f>
        <v>#REF!</v>
      </c>
      <c r="R997" s="122" t="str">
        <f>+IF(ISERROR(VLOOKUP(K997,'Ecarts de marge'!D:D,1,FALSE)),"PB CODE ARTICLE","")</f>
        <v>PB CODE ARTICLE</v>
      </c>
    </row>
    <row r="998" spans="1:18" x14ac:dyDescent="0.2">
      <c r="A998" s="131" t="str">
        <f>+IF(I998&lt;='Ecarts de marge'!$G$1,"X","")</f>
        <v>X</v>
      </c>
      <c r="B998" s="122" t="str">
        <f t="shared" si="21"/>
        <v>A</v>
      </c>
      <c r="C998" s="142"/>
      <c r="D998" s="142"/>
      <c r="E998" s="142"/>
      <c r="F998" s="142"/>
      <c r="G998" s="142"/>
      <c r="H998" s="142"/>
      <c r="J998" s="142"/>
      <c r="K998" s="142"/>
      <c r="L998" s="142"/>
      <c r="M998" s="142"/>
      <c r="N998" s="142"/>
      <c r="O998" s="142"/>
      <c r="Q998" s="122" t="e">
        <f>+VLOOKUP(CONCATENATE(B998,"00"),#REF!,3,FALSE)</f>
        <v>#REF!</v>
      </c>
      <c r="R998" s="122" t="str">
        <f>+IF(ISERROR(VLOOKUP(K998,'Ecarts de marge'!D:D,1,FALSE)),"PB CODE ARTICLE","")</f>
        <v>PB CODE ARTICLE</v>
      </c>
    </row>
    <row r="999" spans="1:18" x14ac:dyDescent="0.2">
      <c r="A999" s="131" t="str">
        <f>+IF(I999&lt;='Ecarts de marge'!$G$1,"X","")</f>
        <v>X</v>
      </c>
      <c r="B999" s="122" t="str">
        <f t="shared" si="21"/>
        <v>A</v>
      </c>
      <c r="C999" s="142"/>
      <c r="D999" s="142"/>
      <c r="E999" s="142"/>
      <c r="F999" s="142"/>
      <c r="G999" s="142"/>
      <c r="H999" s="142"/>
      <c r="J999" s="142"/>
      <c r="K999" s="142"/>
      <c r="L999" s="142"/>
      <c r="M999" s="142"/>
      <c r="N999" s="142"/>
      <c r="O999" s="142"/>
      <c r="Q999" s="122" t="e">
        <f>+VLOOKUP(CONCATENATE(B999,"00"),#REF!,3,FALSE)</f>
        <v>#REF!</v>
      </c>
      <c r="R999" s="122" t="str">
        <f>+IF(ISERROR(VLOOKUP(K999,'Ecarts de marge'!D:D,1,FALSE)),"PB CODE ARTICLE","")</f>
        <v>PB CODE ARTICLE</v>
      </c>
    </row>
    <row r="1000" spans="1:18" x14ac:dyDescent="0.2">
      <c r="A1000" s="131" t="str">
        <f>+IF(I1000&lt;='Ecarts de marge'!$G$1,"X","")</f>
        <v>X</v>
      </c>
      <c r="B1000" s="122" t="str">
        <f t="shared" si="21"/>
        <v>A</v>
      </c>
      <c r="C1000" s="142"/>
      <c r="D1000" s="142"/>
      <c r="E1000" s="142"/>
      <c r="F1000" s="142"/>
      <c r="G1000" s="142"/>
      <c r="H1000" s="142"/>
      <c r="J1000" s="142"/>
      <c r="K1000" s="142"/>
      <c r="L1000" s="142"/>
      <c r="M1000" s="142"/>
      <c r="N1000" s="142"/>
      <c r="O1000" s="142"/>
      <c r="Q1000" s="122" t="e">
        <f>+VLOOKUP(CONCATENATE(B1000,"00"),#REF!,3,FALSE)</f>
        <v>#REF!</v>
      </c>
      <c r="R1000" s="122" t="str">
        <f>+IF(ISERROR(VLOOKUP(K1000,'Ecarts de marge'!D:D,1,FALSE)),"PB CODE ARTICLE","")</f>
        <v>PB CODE ARTICLE</v>
      </c>
    </row>
    <row r="1001" spans="1:18" x14ac:dyDescent="0.2">
      <c r="A1001" s="131" t="str">
        <f>+IF(I1001&lt;='Ecarts de marge'!$G$1,"X","")</f>
        <v>X</v>
      </c>
      <c r="B1001" s="122" t="str">
        <f t="shared" si="21"/>
        <v>A</v>
      </c>
      <c r="C1001" s="142"/>
      <c r="D1001" s="142"/>
      <c r="E1001" s="142"/>
      <c r="F1001" s="142"/>
      <c r="G1001" s="142"/>
      <c r="H1001" s="142"/>
      <c r="J1001" s="142"/>
      <c r="K1001" s="142"/>
      <c r="L1001" s="142"/>
      <c r="M1001" s="142"/>
      <c r="N1001" s="142"/>
      <c r="O1001" s="142"/>
      <c r="Q1001" s="122" t="e">
        <f>+VLOOKUP(CONCATENATE(B1001,"00"),#REF!,3,FALSE)</f>
        <v>#REF!</v>
      </c>
      <c r="R1001" s="122" t="str">
        <f>+IF(ISERROR(VLOOKUP(K1001,'Ecarts de marge'!D:D,1,FALSE)),"PB CODE ARTICLE","")</f>
        <v>PB CODE ARTICLE</v>
      </c>
    </row>
    <row r="1002" spans="1:18" x14ac:dyDescent="0.2">
      <c r="A1002" s="131" t="str">
        <f>+IF(I1002&lt;='Ecarts de marge'!$G$1,"X","")</f>
        <v>X</v>
      </c>
      <c r="B1002" s="122" t="str">
        <f t="shared" si="21"/>
        <v>A</v>
      </c>
      <c r="C1002" s="142"/>
      <c r="D1002" s="142"/>
      <c r="E1002" s="142"/>
      <c r="F1002" s="142"/>
      <c r="G1002" s="142"/>
      <c r="H1002" s="142"/>
      <c r="J1002" s="142"/>
      <c r="K1002" s="142"/>
      <c r="L1002" s="142"/>
      <c r="M1002" s="142"/>
      <c r="N1002" s="142"/>
      <c r="O1002" s="142"/>
      <c r="Q1002" s="122" t="e">
        <f>+VLOOKUP(CONCATENATE(B1002,"00"),#REF!,3,FALSE)</f>
        <v>#REF!</v>
      </c>
      <c r="R1002" s="122" t="str">
        <f>+IF(ISERROR(VLOOKUP(K1002,'Ecarts de marge'!D:D,1,FALSE)),"PB CODE ARTICLE","")</f>
        <v>PB CODE ARTICLE</v>
      </c>
    </row>
    <row r="1003" spans="1:18" x14ac:dyDescent="0.2">
      <c r="A1003" s="131" t="str">
        <f>+IF(I1003&lt;='Ecarts de marge'!$G$1,"X","")</f>
        <v>X</v>
      </c>
      <c r="B1003" s="122" t="str">
        <f t="shared" si="21"/>
        <v>A</v>
      </c>
      <c r="C1003" s="142"/>
      <c r="D1003" s="142"/>
      <c r="E1003" s="142"/>
      <c r="F1003" s="142"/>
      <c r="G1003" s="142"/>
      <c r="H1003" s="142"/>
      <c r="J1003" s="142"/>
      <c r="K1003" s="142"/>
      <c r="L1003" s="142"/>
      <c r="M1003" s="142"/>
      <c r="N1003" s="142"/>
      <c r="O1003" s="142"/>
      <c r="Q1003" s="122" t="e">
        <f>+VLOOKUP(CONCATENATE(B1003,"00"),#REF!,3,FALSE)</f>
        <v>#REF!</v>
      </c>
      <c r="R1003" s="122" t="str">
        <f>+IF(ISERROR(VLOOKUP(K1003,'Ecarts de marge'!D:D,1,FALSE)),"PB CODE ARTICLE","")</f>
        <v>PB CODE ARTICLE</v>
      </c>
    </row>
    <row r="1004" spans="1:18" x14ac:dyDescent="0.2">
      <c r="A1004" s="131" t="str">
        <f>+IF(I1004&lt;='Ecarts de marge'!$G$1,"X","")</f>
        <v>X</v>
      </c>
      <c r="B1004" s="122" t="str">
        <f t="shared" si="21"/>
        <v>A</v>
      </c>
      <c r="C1004" s="142"/>
      <c r="D1004" s="142"/>
      <c r="E1004" s="142"/>
      <c r="F1004" s="142"/>
      <c r="G1004" s="142"/>
      <c r="H1004" s="142"/>
      <c r="J1004" s="142"/>
      <c r="K1004" s="142"/>
      <c r="L1004" s="142"/>
      <c r="M1004" s="142"/>
      <c r="N1004" s="142"/>
      <c r="O1004" s="142"/>
      <c r="Q1004" s="122" t="e">
        <f>+VLOOKUP(CONCATENATE(B1004,"00"),#REF!,3,FALSE)</f>
        <v>#REF!</v>
      </c>
      <c r="R1004" s="122" t="str">
        <f>+IF(ISERROR(VLOOKUP(K1004,'Ecarts de marge'!D:D,1,FALSE)),"PB CODE ARTICLE","")</f>
        <v>PB CODE ARTICLE</v>
      </c>
    </row>
    <row r="1005" spans="1:18" x14ac:dyDescent="0.2">
      <c r="A1005" s="131" t="str">
        <f>+IF(I1005&lt;='Ecarts de marge'!$G$1,"X","")</f>
        <v>X</v>
      </c>
      <c r="B1005" s="122" t="str">
        <f t="shared" si="21"/>
        <v>A</v>
      </c>
      <c r="C1005" s="142"/>
      <c r="D1005" s="142"/>
      <c r="E1005" s="142"/>
      <c r="F1005" s="142"/>
      <c r="G1005" s="142"/>
      <c r="H1005" s="142"/>
      <c r="J1005" s="142"/>
      <c r="K1005" s="142"/>
      <c r="L1005" s="142"/>
      <c r="M1005" s="142"/>
      <c r="N1005" s="142"/>
      <c r="O1005" s="142"/>
      <c r="Q1005" s="122" t="e">
        <f>+VLOOKUP(CONCATENATE(B1005,"00"),#REF!,3,FALSE)</f>
        <v>#REF!</v>
      </c>
      <c r="R1005" s="122" t="str">
        <f>+IF(ISERROR(VLOOKUP(K1005,'Ecarts de marge'!D:D,1,FALSE)),"PB CODE ARTICLE","")</f>
        <v>PB CODE ARTICLE</v>
      </c>
    </row>
    <row r="1006" spans="1:18" x14ac:dyDescent="0.2">
      <c r="A1006" s="131" t="str">
        <f>+IF(I1006&lt;='Ecarts de marge'!$G$1,"X","")</f>
        <v>X</v>
      </c>
      <c r="B1006" s="122" t="str">
        <f t="shared" si="21"/>
        <v>A</v>
      </c>
      <c r="C1006" s="142"/>
      <c r="D1006" s="142"/>
      <c r="E1006" s="142"/>
      <c r="F1006" s="142"/>
      <c r="G1006" s="142"/>
      <c r="H1006" s="142"/>
      <c r="J1006" s="142"/>
      <c r="K1006" s="142"/>
      <c r="L1006" s="142"/>
      <c r="M1006" s="142"/>
      <c r="N1006" s="142"/>
      <c r="O1006" s="142"/>
      <c r="Q1006" s="122" t="e">
        <f>+VLOOKUP(CONCATENATE(B1006,"00"),#REF!,3,FALSE)</f>
        <v>#REF!</v>
      </c>
      <c r="R1006" s="122" t="str">
        <f>+IF(ISERROR(VLOOKUP(K1006,'Ecarts de marge'!D:D,1,FALSE)),"PB CODE ARTICLE","")</f>
        <v>PB CODE ARTICLE</v>
      </c>
    </row>
    <row r="1007" spans="1:18" x14ac:dyDescent="0.2">
      <c r="A1007" s="131" t="str">
        <f>+IF(I1007&lt;='Ecarts de marge'!$G$1,"X","")</f>
        <v>X</v>
      </c>
      <c r="B1007" s="122" t="str">
        <f t="shared" si="21"/>
        <v>A</v>
      </c>
      <c r="C1007" s="142"/>
      <c r="D1007" s="142"/>
      <c r="E1007" s="142"/>
      <c r="F1007" s="142"/>
      <c r="G1007" s="142"/>
      <c r="H1007" s="142"/>
      <c r="J1007" s="142"/>
      <c r="K1007" s="142"/>
      <c r="L1007" s="142"/>
      <c r="M1007" s="142"/>
      <c r="N1007" s="142"/>
      <c r="O1007" s="142"/>
      <c r="Q1007" s="122" t="e">
        <f>+VLOOKUP(CONCATENATE(B1007,"00"),#REF!,3,FALSE)</f>
        <v>#REF!</v>
      </c>
      <c r="R1007" s="122" t="str">
        <f>+IF(ISERROR(VLOOKUP(K1007,'Ecarts de marge'!D:D,1,FALSE)),"PB CODE ARTICLE","")</f>
        <v>PB CODE ARTICLE</v>
      </c>
    </row>
    <row r="1008" spans="1:18" x14ac:dyDescent="0.2">
      <c r="A1008" s="131" t="str">
        <f>+IF(I1008&lt;='Ecarts de marge'!$G$1,"X","")</f>
        <v>X</v>
      </c>
      <c r="B1008" s="122" t="str">
        <f t="shared" si="21"/>
        <v>A</v>
      </c>
      <c r="C1008" s="142"/>
      <c r="D1008" s="142"/>
      <c r="E1008" s="142"/>
      <c r="F1008" s="142"/>
      <c r="G1008" s="142"/>
      <c r="H1008" s="142"/>
      <c r="J1008" s="142"/>
      <c r="K1008" s="142"/>
      <c r="L1008" s="142"/>
      <c r="M1008" s="142"/>
      <c r="N1008" s="142"/>
      <c r="O1008" s="142"/>
      <c r="Q1008" s="122" t="e">
        <f>+VLOOKUP(CONCATENATE(B1008,"00"),#REF!,3,FALSE)</f>
        <v>#REF!</v>
      </c>
      <c r="R1008" s="122" t="str">
        <f>+IF(ISERROR(VLOOKUP(K1008,'Ecarts de marge'!D:D,1,FALSE)),"PB CODE ARTICLE","")</f>
        <v>PB CODE ARTICLE</v>
      </c>
    </row>
    <row r="1009" spans="1:18" x14ac:dyDescent="0.2">
      <c r="A1009" s="131" t="str">
        <f>+IF(I1009&lt;='Ecarts de marge'!$G$1,"X","")</f>
        <v>X</v>
      </c>
      <c r="B1009" s="122" t="str">
        <f t="shared" si="21"/>
        <v>A</v>
      </c>
      <c r="C1009" s="142"/>
      <c r="D1009" s="142"/>
      <c r="E1009" s="142"/>
      <c r="F1009" s="142"/>
      <c r="G1009" s="142"/>
      <c r="H1009" s="142"/>
      <c r="J1009" s="142"/>
      <c r="K1009" s="142"/>
      <c r="L1009" s="142"/>
      <c r="M1009" s="142"/>
      <c r="N1009" s="142"/>
      <c r="O1009" s="142"/>
      <c r="Q1009" s="122" t="e">
        <f>+VLOOKUP(CONCATENATE(B1009,"00"),#REF!,3,FALSE)</f>
        <v>#REF!</v>
      </c>
      <c r="R1009" s="122" t="str">
        <f>+IF(ISERROR(VLOOKUP(K1009,'Ecarts de marge'!D:D,1,FALSE)),"PB CODE ARTICLE","")</f>
        <v>PB CODE ARTICLE</v>
      </c>
    </row>
    <row r="1010" spans="1:18" x14ac:dyDescent="0.2">
      <c r="A1010" s="131" t="str">
        <f>+IF(I1010&lt;='Ecarts de marge'!$G$1,"X","")</f>
        <v>X</v>
      </c>
      <c r="B1010" s="122" t="str">
        <f t="shared" si="21"/>
        <v>A</v>
      </c>
      <c r="C1010" s="142"/>
      <c r="D1010" s="142"/>
      <c r="E1010" s="142"/>
      <c r="F1010" s="142"/>
      <c r="G1010" s="142"/>
      <c r="H1010" s="142"/>
      <c r="J1010" s="142"/>
      <c r="K1010" s="142"/>
      <c r="L1010" s="142"/>
      <c r="M1010" s="142"/>
      <c r="N1010" s="142"/>
      <c r="O1010" s="142"/>
      <c r="Q1010" s="122" t="e">
        <f>+VLOOKUP(CONCATENATE(B1010,"00"),#REF!,3,FALSE)</f>
        <v>#REF!</v>
      </c>
      <c r="R1010" s="122" t="str">
        <f>+IF(ISERROR(VLOOKUP(K1010,'Ecarts de marge'!D:D,1,FALSE)),"PB CODE ARTICLE","")</f>
        <v>PB CODE ARTICLE</v>
      </c>
    </row>
    <row r="1011" spans="1:18" x14ac:dyDescent="0.2">
      <c r="A1011" s="131" t="str">
        <f>+IF(I1011&lt;='Ecarts de marge'!$G$1,"X","")</f>
        <v>X</v>
      </c>
      <c r="B1011" s="122" t="str">
        <f t="shared" si="21"/>
        <v>A</v>
      </c>
      <c r="C1011" s="142"/>
      <c r="D1011" s="142"/>
      <c r="E1011" s="142"/>
      <c r="F1011" s="142"/>
      <c r="G1011" s="142"/>
      <c r="H1011" s="142"/>
      <c r="J1011" s="142"/>
      <c r="K1011" s="142"/>
      <c r="L1011" s="142"/>
      <c r="M1011" s="142"/>
      <c r="N1011" s="142"/>
      <c r="O1011" s="142"/>
      <c r="Q1011" s="122" t="e">
        <f>+VLOOKUP(CONCATENATE(B1011,"00"),#REF!,3,FALSE)</f>
        <v>#REF!</v>
      </c>
      <c r="R1011" s="122" t="str">
        <f>+IF(ISERROR(VLOOKUP(K1011,'Ecarts de marge'!D:D,1,FALSE)),"PB CODE ARTICLE","")</f>
        <v>PB CODE ARTICLE</v>
      </c>
    </row>
    <row r="1012" spans="1:18" x14ac:dyDescent="0.2">
      <c r="A1012" s="131" t="str">
        <f>+IF(I1012&lt;='Ecarts de marge'!$G$1,"X","")</f>
        <v>X</v>
      </c>
      <c r="B1012" s="122" t="str">
        <f t="shared" si="21"/>
        <v>A</v>
      </c>
      <c r="C1012" s="142"/>
      <c r="D1012" s="142"/>
      <c r="E1012" s="142"/>
      <c r="F1012" s="142"/>
      <c r="G1012" s="142"/>
      <c r="H1012" s="142"/>
      <c r="J1012" s="142"/>
      <c r="K1012" s="142"/>
      <c r="L1012" s="142"/>
      <c r="M1012" s="142"/>
      <c r="N1012" s="142"/>
      <c r="O1012" s="142"/>
      <c r="Q1012" s="122" t="e">
        <f>+VLOOKUP(CONCATENATE(B1012,"00"),#REF!,3,FALSE)</f>
        <v>#REF!</v>
      </c>
      <c r="R1012" s="122" t="str">
        <f>+IF(ISERROR(VLOOKUP(K1012,'Ecarts de marge'!D:D,1,FALSE)),"PB CODE ARTICLE","")</f>
        <v>PB CODE ARTICLE</v>
      </c>
    </row>
    <row r="1013" spans="1:18" x14ac:dyDescent="0.2">
      <c r="A1013" s="131" t="str">
        <f>+IF(I1013&lt;='Ecarts de marge'!$G$1,"X","")</f>
        <v>X</v>
      </c>
      <c r="B1013" s="122" t="str">
        <f t="shared" si="21"/>
        <v>A</v>
      </c>
      <c r="C1013" s="142"/>
      <c r="D1013" s="142"/>
      <c r="E1013" s="142"/>
      <c r="F1013" s="142"/>
      <c r="G1013" s="142"/>
      <c r="H1013" s="142"/>
      <c r="J1013" s="142"/>
      <c r="K1013" s="142"/>
      <c r="L1013" s="142"/>
      <c r="M1013" s="142"/>
      <c r="N1013" s="142"/>
      <c r="O1013" s="142"/>
      <c r="Q1013" s="122" t="e">
        <f>+VLOOKUP(CONCATENATE(B1013,"00"),#REF!,3,FALSE)</f>
        <v>#REF!</v>
      </c>
      <c r="R1013" s="122" t="str">
        <f>+IF(ISERROR(VLOOKUP(K1013,'Ecarts de marge'!D:D,1,FALSE)),"PB CODE ARTICLE","")</f>
        <v>PB CODE ARTICLE</v>
      </c>
    </row>
    <row r="1014" spans="1:18" x14ac:dyDescent="0.2">
      <c r="A1014" s="131" t="str">
        <f>+IF(I1014&lt;='Ecarts de marge'!$G$1,"X","")</f>
        <v>X</v>
      </c>
      <c r="B1014" s="122" t="str">
        <f t="shared" si="21"/>
        <v>A</v>
      </c>
      <c r="C1014" s="142"/>
      <c r="D1014" s="142"/>
      <c r="E1014" s="142"/>
      <c r="F1014" s="142"/>
      <c r="G1014" s="142"/>
      <c r="H1014" s="142"/>
      <c r="J1014" s="142"/>
      <c r="K1014" s="142"/>
      <c r="L1014" s="142"/>
      <c r="M1014" s="142"/>
      <c r="N1014" s="142"/>
      <c r="O1014" s="142"/>
      <c r="Q1014" s="122" t="e">
        <f>+VLOOKUP(CONCATENATE(B1014,"00"),#REF!,3,FALSE)</f>
        <v>#REF!</v>
      </c>
      <c r="R1014" s="122" t="str">
        <f>+IF(ISERROR(VLOOKUP(K1014,'Ecarts de marge'!D:D,1,FALSE)),"PB CODE ARTICLE","")</f>
        <v>PB CODE ARTICLE</v>
      </c>
    </row>
    <row r="1015" spans="1:18" x14ac:dyDescent="0.2">
      <c r="A1015" s="131" t="str">
        <f>+IF(I1015&lt;='Ecarts de marge'!$G$1,"X","")</f>
        <v>X</v>
      </c>
      <c r="B1015" s="122" t="str">
        <f t="shared" si="21"/>
        <v>A</v>
      </c>
      <c r="C1015" s="142"/>
      <c r="D1015" s="142"/>
      <c r="E1015" s="142"/>
      <c r="F1015" s="142"/>
      <c r="G1015" s="142"/>
      <c r="H1015" s="142"/>
      <c r="J1015" s="142"/>
      <c r="K1015" s="142"/>
      <c r="L1015" s="142"/>
      <c r="M1015" s="142"/>
      <c r="N1015" s="142"/>
      <c r="O1015" s="142"/>
      <c r="Q1015" s="122" t="e">
        <f>+VLOOKUP(CONCATENATE(B1015,"00"),#REF!,3,FALSE)</f>
        <v>#REF!</v>
      </c>
      <c r="R1015" s="122" t="str">
        <f>+IF(ISERROR(VLOOKUP(K1015,'Ecarts de marge'!D:D,1,FALSE)),"PB CODE ARTICLE","")</f>
        <v>PB CODE ARTICLE</v>
      </c>
    </row>
    <row r="1016" spans="1:18" x14ac:dyDescent="0.2">
      <c r="A1016" s="131" t="str">
        <f>+IF(I1016&lt;='Ecarts de marge'!$G$1,"X","")</f>
        <v>X</v>
      </c>
      <c r="B1016" s="122" t="str">
        <f t="shared" si="21"/>
        <v>A</v>
      </c>
      <c r="C1016" s="142"/>
      <c r="D1016" s="142"/>
      <c r="E1016" s="142"/>
      <c r="F1016" s="142"/>
      <c r="G1016" s="142"/>
      <c r="H1016" s="142"/>
      <c r="J1016" s="142"/>
      <c r="K1016" s="142"/>
      <c r="L1016" s="142"/>
      <c r="M1016" s="142"/>
      <c r="N1016" s="142"/>
      <c r="O1016" s="142"/>
      <c r="Q1016" s="122" t="e">
        <f>+VLOOKUP(CONCATENATE(B1016,"00"),#REF!,3,FALSE)</f>
        <v>#REF!</v>
      </c>
      <c r="R1016" s="122" t="str">
        <f>+IF(ISERROR(VLOOKUP(K1016,'Ecarts de marge'!D:D,1,FALSE)),"PB CODE ARTICLE","")</f>
        <v>PB CODE ARTICLE</v>
      </c>
    </row>
    <row r="1017" spans="1:18" x14ac:dyDescent="0.2">
      <c r="A1017" s="131" t="str">
        <f>+IF(I1017&lt;='Ecarts de marge'!$G$1,"X","")</f>
        <v>X</v>
      </c>
      <c r="B1017" s="122" t="str">
        <f t="shared" si="21"/>
        <v>A</v>
      </c>
      <c r="C1017" s="142"/>
      <c r="D1017" s="142"/>
      <c r="E1017" s="142"/>
      <c r="F1017" s="142"/>
      <c r="G1017" s="142"/>
      <c r="H1017" s="142"/>
      <c r="J1017" s="142"/>
      <c r="K1017" s="142"/>
      <c r="L1017" s="142"/>
      <c r="M1017" s="142"/>
      <c r="N1017" s="142"/>
      <c r="O1017" s="142"/>
      <c r="Q1017" s="122" t="e">
        <f>+VLOOKUP(CONCATENATE(B1017,"00"),#REF!,3,FALSE)</f>
        <v>#REF!</v>
      </c>
      <c r="R1017" s="122" t="str">
        <f>+IF(ISERROR(VLOOKUP(K1017,'Ecarts de marge'!D:D,1,FALSE)),"PB CODE ARTICLE","")</f>
        <v>PB CODE ARTICLE</v>
      </c>
    </row>
    <row r="1018" spans="1:18" x14ac:dyDescent="0.2">
      <c r="A1018" s="131" t="str">
        <f>+IF(I1018&lt;='Ecarts de marge'!$G$1,"X","")</f>
        <v>X</v>
      </c>
      <c r="B1018" s="122" t="str">
        <f t="shared" si="21"/>
        <v>A</v>
      </c>
      <c r="C1018" s="142"/>
      <c r="D1018" s="142"/>
      <c r="E1018" s="142"/>
      <c r="F1018" s="142"/>
      <c r="G1018" s="142"/>
      <c r="H1018" s="142"/>
      <c r="J1018" s="142"/>
      <c r="K1018" s="142"/>
      <c r="L1018" s="142"/>
      <c r="M1018" s="142"/>
      <c r="N1018" s="142"/>
      <c r="O1018" s="142"/>
      <c r="Q1018" s="122" t="e">
        <f>+VLOOKUP(CONCATENATE(B1018,"00"),#REF!,3,FALSE)</f>
        <v>#REF!</v>
      </c>
      <c r="R1018" s="122" t="str">
        <f>+IF(ISERROR(VLOOKUP(K1018,'Ecarts de marge'!D:D,1,FALSE)),"PB CODE ARTICLE","")</f>
        <v>PB CODE ARTICLE</v>
      </c>
    </row>
    <row r="1019" spans="1:18" x14ac:dyDescent="0.2">
      <c r="A1019" s="131" t="str">
        <f>+IF(I1019&lt;='Ecarts de marge'!$G$1,"X","")</f>
        <v>X</v>
      </c>
      <c r="B1019" s="122" t="str">
        <f t="shared" si="21"/>
        <v>A</v>
      </c>
      <c r="C1019" s="142"/>
      <c r="D1019" s="142"/>
      <c r="E1019" s="142"/>
      <c r="F1019" s="142"/>
      <c r="G1019" s="142"/>
      <c r="H1019" s="142"/>
      <c r="J1019" s="142"/>
      <c r="K1019" s="142"/>
      <c r="L1019" s="142"/>
      <c r="M1019" s="142"/>
      <c r="N1019" s="142"/>
      <c r="O1019" s="142"/>
      <c r="Q1019" s="122" t="e">
        <f>+VLOOKUP(CONCATENATE(B1019,"00"),#REF!,3,FALSE)</f>
        <v>#REF!</v>
      </c>
      <c r="R1019" s="122" t="str">
        <f>+IF(ISERROR(VLOOKUP(K1019,'Ecarts de marge'!D:D,1,FALSE)),"PB CODE ARTICLE","")</f>
        <v>PB CODE ARTICLE</v>
      </c>
    </row>
    <row r="1020" spans="1:18" x14ac:dyDescent="0.2">
      <c r="A1020" s="131" t="str">
        <f>+IF(I1020&lt;='Ecarts de marge'!$G$1,"X","")</f>
        <v>X</v>
      </c>
      <c r="B1020" s="122" t="str">
        <f t="shared" si="21"/>
        <v>A</v>
      </c>
      <c r="C1020" s="142"/>
      <c r="D1020" s="142"/>
      <c r="E1020" s="142"/>
      <c r="F1020" s="142"/>
      <c r="G1020" s="142"/>
      <c r="H1020" s="142"/>
      <c r="J1020" s="142"/>
      <c r="K1020" s="142"/>
      <c r="L1020" s="142"/>
      <c r="M1020" s="142"/>
      <c r="N1020" s="142"/>
      <c r="O1020" s="142"/>
      <c r="Q1020" s="122" t="e">
        <f>+VLOOKUP(CONCATENATE(B1020,"00"),#REF!,3,FALSE)</f>
        <v>#REF!</v>
      </c>
      <c r="R1020" s="122" t="str">
        <f>+IF(ISERROR(VLOOKUP(K1020,'Ecarts de marge'!D:D,1,FALSE)),"PB CODE ARTICLE","")</f>
        <v>PB CODE ARTICLE</v>
      </c>
    </row>
    <row r="1021" spans="1:18" x14ac:dyDescent="0.2">
      <c r="A1021" s="131" t="str">
        <f>+IF(I1021&lt;='Ecarts de marge'!$G$1,"X","")</f>
        <v>X</v>
      </c>
      <c r="B1021" s="122" t="str">
        <f t="shared" si="21"/>
        <v>A</v>
      </c>
      <c r="C1021" s="142"/>
      <c r="D1021" s="142"/>
      <c r="E1021" s="142"/>
      <c r="F1021" s="142"/>
      <c r="G1021" s="142"/>
      <c r="H1021" s="142"/>
      <c r="J1021" s="142"/>
      <c r="K1021" s="142"/>
      <c r="L1021" s="142"/>
      <c r="M1021" s="142"/>
      <c r="N1021" s="142"/>
      <c r="O1021" s="142"/>
      <c r="Q1021" s="122" t="e">
        <f>+VLOOKUP(CONCATENATE(B1021,"00"),#REF!,3,FALSE)</f>
        <v>#REF!</v>
      </c>
      <c r="R1021" s="122" t="str">
        <f>+IF(ISERROR(VLOOKUP(K1021,'Ecarts de marge'!D:D,1,FALSE)),"PB CODE ARTICLE","")</f>
        <v>PB CODE ARTICLE</v>
      </c>
    </row>
    <row r="1022" spans="1:18" x14ac:dyDescent="0.2">
      <c r="A1022" s="131" t="str">
        <f>+IF(I1022&lt;='Ecarts de marge'!$G$1,"X","")</f>
        <v>X</v>
      </c>
      <c r="B1022" s="122" t="str">
        <f t="shared" si="21"/>
        <v>A</v>
      </c>
      <c r="C1022" s="142"/>
      <c r="D1022" s="142"/>
      <c r="E1022" s="142"/>
      <c r="F1022" s="142"/>
      <c r="G1022" s="142"/>
      <c r="H1022" s="142"/>
      <c r="J1022" s="142"/>
      <c r="K1022" s="142"/>
      <c r="L1022" s="142"/>
      <c r="M1022" s="142"/>
      <c r="N1022" s="142"/>
      <c r="O1022" s="142"/>
      <c r="Q1022" s="122" t="e">
        <f>+VLOOKUP(CONCATENATE(B1022,"00"),#REF!,3,FALSE)</f>
        <v>#REF!</v>
      </c>
      <c r="R1022" s="122" t="str">
        <f>+IF(ISERROR(VLOOKUP(K1022,'Ecarts de marge'!D:D,1,FALSE)),"PB CODE ARTICLE","")</f>
        <v>PB CODE ARTICLE</v>
      </c>
    </row>
    <row r="1023" spans="1:18" x14ac:dyDescent="0.2">
      <c r="A1023" s="131" t="str">
        <f>+IF(I1023&lt;='Ecarts de marge'!$G$1,"X","")</f>
        <v>X</v>
      </c>
      <c r="B1023" s="122" t="str">
        <f t="shared" si="21"/>
        <v>A</v>
      </c>
      <c r="C1023" s="142"/>
      <c r="D1023" s="142"/>
      <c r="E1023" s="142"/>
      <c r="F1023" s="142"/>
      <c r="G1023" s="142"/>
      <c r="H1023" s="142"/>
      <c r="J1023" s="142"/>
      <c r="K1023" s="142"/>
      <c r="L1023" s="142"/>
      <c r="M1023" s="142"/>
      <c r="N1023" s="142"/>
      <c r="O1023" s="142"/>
      <c r="Q1023" s="122" t="e">
        <f>+VLOOKUP(CONCATENATE(B1023,"00"),#REF!,3,FALSE)</f>
        <v>#REF!</v>
      </c>
      <c r="R1023" s="122" t="str">
        <f>+IF(ISERROR(VLOOKUP(K1023,'Ecarts de marge'!D:D,1,FALSE)),"PB CODE ARTICLE","")</f>
        <v>PB CODE ARTICLE</v>
      </c>
    </row>
    <row r="1024" spans="1:18" x14ac:dyDescent="0.2">
      <c r="A1024" s="131" t="str">
        <f>+IF(I1024&lt;='Ecarts de marge'!$G$1,"X","")</f>
        <v>X</v>
      </c>
      <c r="B1024" s="122" t="str">
        <f t="shared" si="21"/>
        <v>A</v>
      </c>
      <c r="C1024" s="142"/>
      <c r="D1024" s="142"/>
      <c r="E1024" s="142"/>
      <c r="F1024" s="142"/>
      <c r="G1024" s="142"/>
      <c r="H1024" s="142"/>
      <c r="J1024" s="142"/>
      <c r="K1024" s="142"/>
      <c r="L1024" s="142"/>
      <c r="M1024" s="142"/>
      <c r="N1024" s="142"/>
      <c r="O1024" s="142"/>
      <c r="Q1024" s="122" t="e">
        <f>+VLOOKUP(CONCATENATE(B1024,"00"),#REF!,3,FALSE)</f>
        <v>#REF!</v>
      </c>
      <c r="R1024" s="122" t="str">
        <f>+IF(ISERROR(VLOOKUP(K1024,'Ecarts de marge'!D:D,1,FALSE)),"PB CODE ARTICLE","")</f>
        <v>PB CODE ARTICLE</v>
      </c>
    </row>
    <row r="1025" spans="1:18" x14ac:dyDescent="0.2">
      <c r="A1025" s="131" t="str">
        <f>+IF(I1025&lt;='Ecarts de marge'!$G$1,"X","")</f>
        <v>X</v>
      </c>
      <c r="B1025" s="122" t="str">
        <f t="shared" si="21"/>
        <v>A</v>
      </c>
      <c r="C1025" s="142"/>
      <c r="D1025" s="142"/>
      <c r="E1025" s="142"/>
      <c r="F1025" s="142"/>
      <c r="G1025" s="142"/>
      <c r="H1025" s="142"/>
      <c r="J1025" s="142"/>
      <c r="K1025" s="142"/>
      <c r="L1025" s="142"/>
      <c r="M1025" s="142"/>
      <c r="N1025" s="142"/>
      <c r="O1025" s="142"/>
      <c r="Q1025" s="122" t="e">
        <f>+VLOOKUP(CONCATENATE(B1025,"00"),#REF!,3,FALSE)</f>
        <v>#REF!</v>
      </c>
      <c r="R1025" s="122" t="str">
        <f>+IF(ISERROR(VLOOKUP(K1025,'Ecarts de marge'!D:D,1,FALSE)),"PB CODE ARTICLE","")</f>
        <v>PB CODE ARTICLE</v>
      </c>
    </row>
    <row r="1026" spans="1:18" x14ac:dyDescent="0.2">
      <c r="A1026" s="131" t="str">
        <f>+IF(I1026&lt;='Ecarts de marge'!$G$1,"X","")</f>
        <v>X</v>
      </c>
      <c r="B1026" s="122" t="str">
        <f t="shared" si="21"/>
        <v>A</v>
      </c>
      <c r="C1026" s="142"/>
      <c r="D1026" s="142"/>
      <c r="E1026" s="142"/>
      <c r="F1026" s="142"/>
      <c r="G1026" s="142"/>
      <c r="H1026" s="142"/>
      <c r="J1026" s="142"/>
      <c r="K1026" s="142"/>
      <c r="L1026" s="142"/>
      <c r="M1026" s="142"/>
      <c r="N1026" s="142"/>
      <c r="O1026" s="142"/>
      <c r="Q1026" s="122" t="e">
        <f>+VLOOKUP(CONCATENATE(B1026,"00"),#REF!,3,FALSE)</f>
        <v>#REF!</v>
      </c>
      <c r="R1026" s="122" t="str">
        <f>+IF(ISERROR(VLOOKUP(K1026,'Ecarts de marge'!D:D,1,FALSE)),"PB CODE ARTICLE","")</f>
        <v>PB CODE ARTICLE</v>
      </c>
    </row>
    <row r="1027" spans="1:18" x14ac:dyDescent="0.2">
      <c r="A1027" s="131" t="str">
        <f>+IF(I1027&lt;='Ecarts de marge'!$G$1,"X","")</f>
        <v>X</v>
      </c>
      <c r="B1027" s="122" t="str">
        <f t="shared" si="21"/>
        <v>A</v>
      </c>
      <c r="C1027" s="142"/>
      <c r="D1027" s="142"/>
      <c r="E1027" s="142"/>
      <c r="F1027" s="142"/>
      <c r="G1027" s="142"/>
      <c r="H1027" s="142"/>
      <c r="J1027" s="142"/>
      <c r="K1027" s="142"/>
      <c r="L1027" s="142"/>
      <c r="M1027" s="142"/>
      <c r="N1027" s="142"/>
      <c r="O1027" s="142"/>
      <c r="Q1027" s="122" t="e">
        <f>+VLOOKUP(CONCATENATE(B1027,"00"),#REF!,3,FALSE)</f>
        <v>#REF!</v>
      </c>
      <c r="R1027" s="122" t="str">
        <f>+IF(ISERROR(VLOOKUP(K1027,'Ecarts de marge'!D:D,1,FALSE)),"PB CODE ARTICLE","")</f>
        <v>PB CODE ARTICLE</v>
      </c>
    </row>
    <row r="1028" spans="1:18" x14ac:dyDescent="0.2">
      <c r="A1028" s="131" t="str">
        <f>+IF(I1028&lt;='Ecarts de marge'!$G$1,"X","")</f>
        <v>X</v>
      </c>
      <c r="B1028" s="122" t="str">
        <f t="shared" si="21"/>
        <v>A</v>
      </c>
      <c r="C1028" s="142"/>
      <c r="D1028" s="142"/>
      <c r="E1028" s="142"/>
      <c r="F1028" s="142"/>
      <c r="G1028" s="142"/>
      <c r="H1028" s="142"/>
      <c r="J1028" s="142"/>
      <c r="K1028" s="142"/>
      <c r="L1028" s="142"/>
      <c r="M1028" s="142"/>
      <c r="N1028" s="142"/>
      <c r="O1028" s="142"/>
      <c r="Q1028" s="122" t="e">
        <f>+VLOOKUP(CONCATENATE(B1028,"00"),#REF!,3,FALSE)</f>
        <v>#REF!</v>
      </c>
      <c r="R1028" s="122" t="str">
        <f>+IF(ISERROR(VLOOKUP(K1028,'Ecarts de marge'!D:D,1,FALSE)),"PB CODE ARTICLE","")</f>
        <v>PB CODE ARTICLE</v>
      </c>
    </row>
    <row r="1029" spans="1:18" x14ac:dyDescent="0.2">
      <c r="A1029" s="131" t="str">
        <f>+IF(I1029&lt;='Ecarts de marge'!$G$1,"X","")</f>
        <v>X</v>
      </c>
      <c r="B1029" s="122" t="str">
        <f t="shared" si="21"/>
        <v>A</v>
      </c>
      <c r="C1029" s="142"/>
      <c r="D1029" s="142"/>
      <c r="E1029" s="142"/>
      <c r="F1029" s="142"/>
      <c r="G1029" s="142"/>
      <c r="H1029" s="142"/>
      <c r="J1029" s="142"/>
      <c r="K1029" s="142"/>
      <c r="L1029" s="142"/>
      <c r="M1029" s="142"/>
      <c r="N1029" s="142"/>
      <c r="O1029" s="142"/>
      <c r="Q1029" s="122" t="e">
        <f>+VLOOKUP(CONCATENATE(B1029,"00"),#REF!,3,FALSE)</f>
        <v>#REF!</v>
      </c>
      <c r="R1029" s="122" t="str">
        <f>+IF(ISERROR(VLOOKUP(K1029,'Ecarts de marge'!D:D,1,FALSE)),"PB CODE ARTICLE","")</f>
        <v>PB CODE ARTICLE</v>
      </c>
    </row>
    <row r="1030" spans="1:18" x14ac:dyDescent="0.2">
      <c r="A1030" s="131" t="str">
        <f>+IF(I1030&lt;='Ecarts de marge'!$G$1,"X","")</f>
        <v>X</v>
      </c>
      <c r="B1030" s="122" t="str">
        <f t="shared" si="21"/>
        <v>A</v>
      </c>
      <c r="C1030" s="142"/>
      <c r="D1030" s="142"/>
      <c r="E1030" s="142"/>
      <c r="F1030" s="142"/>
      <c r="G1030" s="142"/>
      <c r="H1030" s="142"/>
      <c r="J1030" s="142"/>
      <c r="K1030" s="142"/>
      <c r="L1030" s="142"/>
      <c r="M1030" s="142"/>
      <c r="N1030" s="142"/>
      <c r="O1030" s="142"/>
      <c r="Q1030" s="122" t="e">
        <f>+VLOOKUP(CONCATENATE(B1030,"00"),#REF!,3,FALSE)</f>
        <v>#REF!</v>
      </c>
      <c r="R1030" s="122" t="str">
        <f>+IF(ISERROR(VLOOKUP(K1030,'Ecarts de marge'!D:D,1,FALSE)),"PB CODE ARTICLE","")</f>
        <v>PB CODE ARTICLE</v>
      </c>
    </row>
    <row r="1031" spans="1:18" x14ac:dyDescent="0.2">
      <c r="A1031" s="131" t="str">
        <f>+IF(I1031&lt;='Ecarts de marge'!$G$1,"X","")</f>
        <v>X</v>
      </c>
      <c r="B1031" s="122" t="str">
        <f t="shared" si="21"/>
        <v>A</v>
      </c>
      <c r="C1031" s="142"/>
      <c r="D1031" s="142"/>
      <c r="E1031" s="142"/>
      <c r="F1031" s="142"/>
      <c r="G1031" s="142"/>
      <c r="H1031" s="142"/>
      <c r="J1031" s="142"/>
      <c r="K1031" s="142"/>
      <c r="L1031" s="142"/>
      <c r="M1031" s="142"/>
      <c r="N1031" s="142"/>
      <c r="O1031" s="142"/>
      <c r="Q1031" s="122" t="e">
        <f>+VLOOKUP(CONCATENATE(B1031,"00"),#REF!,3,FALSE)</f>
        <v>#REF!</v>
      </c>
      <c r="R1031" s="122" t="str">
        <f>+IF(ISERROR(VLOOKUP(K1031,'Ecarts de marge'!D:D,1,FALSE)),"PB CODE ARTICLE","")</f>
        <v>PB CODE ARTICLE</v>
      </c>
    </row>
    <row r="1032" spans="1:18" x14ac:dyDescent="0.2">
      <c r="A1032" s="131" t="str">
        <f>+IF(I1032&lt;='Ecarts de marge'!$G$1,"X","")</f>
        <v>X</v>
      </c>
      <c r="B1032" s="122" t="str">
        <f t="shared" si="21"/>
        <v>A</v>
      </c>
      <c r="C1032" s="142"/>
      <c r="D1032" s="142"/>
      <c r="E1032" s="142"/>
      <c r="F1032" s="142"/>
      <c r="G1032" s="142"/>
      <c r="H1032" s="142"/>
      <c r="J1032" s="142"/>
      <c r="K1032" s="142"/>
      <c r="L1032" s="142"/>
      <c r="M1032" s="142"/>
      <c r="N1032" s="142"/>
      <c r="O1032" s="142"/>
      <c r="Q1032" s="122" t="e">
        <f>+VLOOKUP(CONCATENATE(B1032,"00"),#REF!,3,FALSE)</f>
        <v>#REF!</v>
      </c>
      <c r="R1032" s="122" t="str">
        <f>+IF(ISERROR(VLOOKUP(K1032,'Ecarts de marge'!D:D,1,FALSE)),"PB CODE ARTICLE","")</f>
        <v>PB CODE ARTICLE</v>
      </c>
    </row>
    <row r="1033" spans="1:18" x14ac:dyDescent="0.2">
      <c r="A1033" s="131" t="str">
        <f>+IF(I1033&lt;='Ecarts de marge'!$G$1,"X","")</f>
        <v>X</v>
      </c>
      <c r="B1033" s="122" t="str">
        <f t="shared" si="21"/>
        <v>A</v>
      </c>
      <c r="C1033" s="142"/>
      <c r="D1033" s="142"/>
      <c r="E1033" s="142"/>
      <c r="F1033" s="142"/>
      <c r="G1033" s="142"/>
      <c r="H1033" s="142"/>
      <c r="J1033" s="142"/>
      <c r="K1033" s="142"/>
      <c r="L1033" s="142"/>
      <c r="M1033" s="142"/>
      <c r="N1033" s="142"/>
      <c r="O1033" s="142"/>
      <c r="Q1033" s="122" t="e">
        <f>+VLOOKUP(CONCATENATE(B1033,"00"),#REF!,3,FALSE)</f>
        <v>#REF!</v>
      </c>
      <c r="R1033" s="122" t="str">
        <f>+IF(ISERROR(VLOOKUP(K1033,'Ecarts de marge'!D:D,1,FALSE)),"PB CODE ARTICLE","")</f>
        <v>PB CODE ARTICLE</v>
      </c>
    </row>
    <row r="1034" spans="1:18" x14ac:dyDescent="0.2">
      <c r="A1034" s="131" t="str">
        <f>+IF(I1034&lt;='Ecarts de marge'!$G$1,"X","")</f>
        <v>X</v>
      </c>
      <c r="B1034" s="122" t="str">
        <f t="shared" si="21"/>
        <v>A</v>
      </c>
      <c r="C1034" s="142"/>
      <c r="D1034" s="142"/>
      <c r="E1034" s="142"/>
      <c r="F1034" s="142"/>
      <c r="G1034" s="142"/>
      <c r="H1034" s="142"/>
      <c r="J1034" s="142"/>
      <c r="K1034" s="142"/>
      <c r="L1034" s="142"/>
      <c r="M1034" s="142"/>
      <c r="N1034" s="142"/>
      <c r="O1034" s="142"/>
      <c r="Q1034" s="122" t="e">
        <f>+VLOOKUP(CONCATENATE(B1034,"00"),#REF!,3,FALSE)</f>
        <v>#REF!</v>
      </c>
      <c r="R1034" s="122" t="str">
        <f>+IF(ISERROR(VLOOKUP(K1034,'Ecarts de marge'!D:D,1,FALSE)),"PB CODE ARTICLE","")</f>
        <v>PB CODE ARTICLE</v>
      </c>
    </row>
    <row r="1035" spans="1:18" x14ac:dyDescent="0.2">
      <c r="A1035" s="131" t="str">
        <f>+IF(I1035&lt;='Ecarts de marge'!$G$1,"X","")</f>
        <v>X</v>
      </c>
      <c r="B1035" s="122" t="str">
        <f t="shared" si="21"/>
        <v>A</v>
      </c>
      <c r="C1035" s="142"/>
      <c r="D1035" s="142"/>
      <c r="E1035" s="142"/>
      <c r="F1035" s="142"/>
      <c r="G1035" s="142"/>
      <c r="H1035" s="142"/>
      <c r="J1035" s="142"/>
      <c r="K1035" s="142"/>
      <c r="L1035" s="142"/>
      <c r="M1035" s="142"/>
      <c r="N1035" s="142"/>
      <c r="O1035" s="142"/>
      <c r="Q1035" s="122" t="e">
        <f>+VLOOKUP(CONCATENATE(B1035,"00"),#REF!,3,FALSE)</f>
        <v>#REF!</v>
      </c>
      <c r="R1035" s="122" t="str">
        <f>+IF(ISERROR(VLOOKUP(K1035,'Ecarts de marge'!D:D,1,FALSE)),"PB CODE ARTICLE","")</f>
        <v>PB CODE ARTICLE</v>
      </c>
    </row>
    <row r="1036" spans="1:18" x14ac:dyDescent="0.2">
      <c r="A1036" s="131" t="str">
        <f>+IF(I1036&lt;='Ecarts de marge'!$G$1,"X","")</f>
        <v>X</v>
      </c>
      <c r="B1036" s="122" t="str">
        <f t="shared" si="21"/>
        <v>A</v>
      </c>
      <c r="C1036" s="142"/>
      <c r="D1036" s="142"/>
      <c r="E1036" s="142"/>
      <c r="F1036" s="142"/>
      <c r="G1036" s="142"/>
      <c r="H1036" s="142"/>
      <c r="J1036" s="142"/>
      <c r="K1036" s="142"/>
      <c r="L1036" s="142"/>
      <c r="M1036" s="142"/>
      <c r="N1036" s="142"/>
      <c r="O1036" s="142"/>
      <c r="Q1036" s="122" t="e">
        <f>+VLOOKUP(CONCATENATE(B1036,"00"),#REF!,3,FALSE)</f>
        <v>#REF!</v>
      </c>
      <c r="R1036" s="122" t="str">
        <f>+IF(ISERROR(VLOOKUP(K1036,'Ecarts de marge'!D:D,1,FALSE)),"PB CODE ARTICLE","")</f>
        <v>PB CODE ARTICLE</v>
      </c>
    </row>
    <row r="1037" spans="1:18" x14ac:dyDescent="0.2">
      <c r="A1037" s="131" t="str">
        <f>+IF(I1037&lt;='Ecarts de marge'!$G$1,"X","")</f>
        <v>X</v>
      </c>
      <c r="B1037" s="122" t="str">
        <f t="shared" si="21"/>
        <v>A</v>
      </c>
      <c r="C1037" s="142"/>
      <c r="D1037" s="142"/>
      <c r="E1037" s="142"/>
      <c r="F1037" s="142"/>
      <c r="G1037" s="142"/>
      <c r="H1037" s="142"/>
      <c r="J1037" s="142"/>
      <c r="K1037" s="142"/>
      <c r="L1037" s="142"/>
      <c r="M1037" s="142"/>
      <c r="N1037" s="142"/>
      <c r="O1037" s="142"/>
      <c r="Q1037" s="122" t="e">
        <f>+VLOOKUP(CONCATENATE(B1037,"00"),#REF!,3,FALSE)</f>
        <v>#REF!</v>
      </c>
      <c r="R1037" s="122" t="str">
        <f>+IF(ISERROR(VLOOKUP(K1037,'Ecarts de marge'!D:D,1,FALSE)),"PB CODE ARTICLE","")</f>
        <v>PB CODE ARTICLE</v>
      </c>
    </row>
    <row r="1038" spans="1:18" x14ac:dyDescent="0.2">
      <c r="A1038" s="131" t="str">
        <f>+IF(I1038&lt;='Ecarts de marge'!$G$1,"X","")</f>
        <v>X</v>
      </c>
      <c r="B1038" s="122" t="str">
        <f t="shared" si="21"/>
        <v>A</v>
      </c>
      <c r="C1038" s="142"/>
      <c r="D1038" s="142"/>
      <c r="E1038" s="142"/>
      <c r="F1038" s="142"/>
      <c r="G1038" s="142"/>
      <c r="H1038" s="142"/>
      <c r="J1038" s="142"/>
      <c r="K1038" s="142"/>
      <c r="L1038" s="142"/>
      <c r="M1038" s="142"/>
      <c r="N1038" s="142"/>
      <c r="O1038" s="142"/>
      <c r="Q1038" s="122" t="e">
        <f>+VLOOKUP(CONCATENATE(B1038,"00"),#REF!,3,FALSE)</f>
        <v>#REF!</v>
      </c>
      <c r="R1038" s="122" t="str">
        <f>+IF(ISERROR(VLOOKUP(K1038,'Ecarts de marge'!D:D,1,FALSE)),"PB CODE ARTICLE","")</f>
        <v>PB CODE ARTICLE</v>
      </c>
    </row>
    <row r="1039" spans="1:18" x14ac:dyDescent="0.2">
      <c r="A1039" s="131" t="str">
        <f>+IF(I1039&lt;='Ecarts de marge'!$G$1,"X","")</f>
        <v>X</v>
      </c>
      <c r="B1039" s="122" t="str">
        <f t="shared" si="21"/>
        <v>A</v>
      </c>
      <c r="C1039" s="142"/>
      <c r="D1039" s="142"/>
      <c r="E1039" s="142"/>
      <c r="F1039" s="142"/>
      <c r="G1039" s="142"/>
      <c r="H1039" s="142"/>
      <c r="J1039" s="142"/>
      <c r="K1039" s="142"/>
      <c r="L1039" s="142"/>
      <c r="M1039" s="142"/>
      <c r="N1039" s="142"/>
      <c r="O1039" s="142"/>
      <c r="Q1039" s="122" t="e">
        <f>+VLOOKUP(CONCATENATE(B1039,"00"),#REF!,3,FALSE)</f>
        <v>#REF!</v>
      </c>
      <c r="R1039" s="122" t="str">
        <f>+IF(ISERROR(VLOOKUP(K1039,'Ecarts de marge'!D:D,1,FALSE)),"PB CODE ARTICLE","")</f>
        <v>PB CODE ARTICLE</v>
      </c>
    </row>
    <row r="1040" spans="1:18" x14ac:dyDescent="0.2">
      <c r="A1040" s="131" t="str">
        <f>+IF(I1040&lt;='Ecarts de marge'!$G$1,"X","")</f>
        <v>X</v>
      </c>
      <c r="B1040" s="122" t="str">
        <f t="shared" si="21"/>
        <v>A</v>
      </c>
      <c r="C1040" s="142"/>
      <c r="D1040" s="142"/>
      <c r="E1040" s="142"/>
      <c r="F1040" s="142"/>
      <c r="G1040" s="142"/>
      <c r="H1040" s="142"/>
      <c r="J1040" s="142"/>
      <c r="K1040" s="142"/>
      <c r="L1040" s="142"/>
      <c r="M1040" s="142"/>
      <c r="N1040" s="142"/>
      <c r="O1040" s="142"/>
      <c r="Q1040" s="122" t="e">
        <f>+VLOOKUP(CONCATENATE(B1040,"00"),#REF!,3,FALSE)</f>
        <v>#REF!</v>
      </c>
      <c r="R1040" s="122" t="str">
        <f>+IF(ISERROR(VLOOKUP(K1040,'Ecarts de marge'!D:D,1,FALSE)),"PB CODE ARTICLE","")</f>
        <v>PB CODE ARTICLE</v>
      </c>
    </row>
    <row r="1041" spans="1:18" x14ac:dyDescent="0.2">
      <c r="A1041" s="131" t="str">
        <f>+IF(I1041&lt;='Ecarts de marge'!$G$1,"X","")</f>
        <v>X</v>
      </c>
      <c r="B1041" s="122" t="str">
        <f t="shared" si="21"/>
        <v>A</v>
      </c>
      <c r="C1041" s="142"/>
      <c r="D1041" s="142"/>
      <c r="E1041" s="142"/>
      <c r="F1041" s="142"/>
      <c r="G1041" s="142"/>
      <c r="H1041" s="142"/>
      <c r="J1041" s="142"/>
      <c r="K1041" s="142"/>
      <c r="L1041" s="142"/>
      <c r="M1041" s="142"/>
      <c r="N1041" s="142"/>
      <c r="O1041" s="142"/>
      <c r="Q1041" s="122" t="e">
        <f>+VLOOKUP(CONCATENATE(B1041,"00"),#REF!,3,FALSE)</f>
        <v>#REF!</v>
      </c>
      <c r="R1041" s="122" t="str">
        <f>+IF(ISERROR(VLOOKUP(K1041,'Ecarts de marge'!D:D,1,FALSE)),"PB CODE ARTICLE","")</f>
        <v>PB CODE ARTICLE</v>
      </c>
    </row>
    <row r="1042" spans="1:18" x14ac:dyDescent="0.2">
      <c r="A1042" s="131" t="str">
        <f>+IF(I1042&lt;='Ecarts de marge'!$G$1,"X","")</f>
        <v>X</v>
      </c>
      <c r="B1042" s="122" t="str">
        <f t="shared" si="21"/>
        <v>A</v>
      </c>
      <c r="C1042" s="142"/>
      <c r="D1042" s="142"/>
      <c r="E1042" s="142"/>
      <c r="F1042" s="142"/>
      <c r="G1042" s="142"/>
      <c r="H1042" s="142"/>
      <c r="J1042" s="142"/>
      <c r="K1042" s="142"/>
      <c r="L1042" s="142"/>
      <c r="M1042" s="142"/>
      <c r="N1042" s="142"/>
      <c r="O1042" s="142"/>
      <c r="Q1042" s="122" t="e">
        <f>+VLOOKUP(CONCATENATE(B1042,"00"),#REF!,3,FALSE)</f>
        <v>#REF!</v>
      </c>
      <c r="R1042" s="122" t="str">
        <f>+IF(ISERROR(VLOOKUP(K1042,'Ecarts de marge'!D:D,1,FALSE)),"PB CODE ARTICLE","")</f>
        <v>PB CODE ARTICLE</v>
      </c>
    </row>
    <row r="1043" spans="1:18" x14ac:dyDescent="0.2">
      <c r="A1043" s="131" t="str">
        <f>+IF(I1043&lt;='Ecarts de marge'!$G$1,"X","")</f>
        <v>X</v>
      </c>
      <c r="B1043" s="122" t="str">
        <f t="shared" si="21"/>
        <v>A</v>
      </c>
      <c r="C1043" s="142"/>
      <c r="D1043" s="142"/>
      <c r="E1043" s="142"/>
      <c r="F1043" s="142"/>
      <c r="G1043" s="142"/>
      <c r="H1043" s="142"/>
      <c r="J1043" s="142"/>
      <c r="K1043" s="142"/>
      <c r="L1043" s="142"/>
      <c r="M1043" s="142"/>
      <c r="N1043" s="142"/>
      <c r="O1043" s="142"/>
      <c r="Q1043" s="122" t="e">
        <f>+VLOOKUP(CONCATENATE(B1043,"00"),#REF!,3,FALSE)</f>
        <v>#REF!</v>
      </c>
      <c r="R1043" s="122" t="str">
        <f>+IF(ISERROR(VLOOKUP(K1043,'Ecarts de marge'!D:D,1,FALSE)),"PB CODE ARTICLE","")</f>
        <v>PB CODE ARTICLE</v>
      </c>
    </row>
    <row r="1044" spans="1:18" x14ac:dyDescent="0.2">
      <c r="A1044" s="131" t="str">
        <f>+IF(I1044&lt;='Ecarts de marge'!$G$1,"X","")</f>
        <v>X</v>
      </c>
      <c r="B1044" s="122" t="str">
        <f t="shared" si="21"/>
        <v>A</v>
      </c>
      <c r="C1044" s="142"/>
      <c r="D1044" s="142"/>
      <c r="E1044" s="142"/>
      <c r="F1044" s="142"/>
      <c r="G1044" s="142"/>
      <c r="H1044" s="142"/>
      <c r="J1044" s="142"/>
      <c r="K1044" s="142"/>
      <c r="L1044" s="142"/>
      <c r="M1044" s="142"/>
      <c r="N1044" s="142"/>
      <c r="O1044" s="142"/>
      <c r="Q1044" s="122" t="e">
        <f>+VLOOKUP(CONCATENATE(B1044,"00"),#REF!,3,FALSE)</f>
        <v>#REF!</v>
      </c>
      <c r="R1044" s="122" t="str">
        <f>+IF(ISERROR(VLOOKUP(K1044,'Ecarts de marge'!D:D,1,FALSE)),"PB CODE ARTICLE","")</f>
        <v>PB CODE ARTICLE</v>
      </c>
    </row>
    <row r="1045" spans="1:18" x14ac:dyDescent="0.2">
      <c r="A1045" s="131" t="str">
        <f>+IF(I1045&lt;='Ecarts de marge'!$G$1,"X","")</f>
        <v>X</v>
      </c>
      <c r="B1045" s="122" t="str">
        <f t="shared" si="21"/>
        <v>A</v>
      </c>
      <c r="C1045" s="142"/>
      <c r="D1045" s="142"/>
      <c r="E1045" s="142"/>
      <c r="F1045" s="142"/>
      <c r="G1045" s="142"/>
      <c r="H1045" s="142"/>
      <c r="J1045" s="142"/>
      <c r="K1045" s="142"/>
      <c r="L1045" s="142"/>
      <c r="M1045" s="142"/>
      <c r="N1045" s="142"/>
      <c r="O1045" s="142"/>
      <c r="Q1045" s="122" t="e">
        <f>+VLOOKUP(CONCATENATE(B1045,"00"),#REF!,3,FALSE)</f>
        <v>#REF!</v>
      </c>
      <c r="R1045" s="122" t="str">
        <f>+IF(ISERROR(VLOOKUP(K1045,'Ecarts de marge'!D:D,1,FALSE)),"PB CODE ARTICLE","")</f>
        <v>PB CODE ARTICLE</v>
      </c>
    </row>
    <row r="1046" spans="1:18" x14ac:dyDescent="0.2">
      <c r="A1046" s="131" t="str">
        <f>+IF(I1046&lt;='Ecarts de marge'!$G$1,"X","")</f>
        <v>X</v>
      </c>
      <c r="B1046" s="122" t="str">
        <f t="shared" si="21"/>
        <v>A</v>
      </c>
      <c r="C1046" s="142"/>
      <c r="D1046" s="142"/>
      <c r="E1046" s="142"/>
      <c r="F1046" s="142"/>
      <c r="G1046" s="142"/>
      <c r="H1046" s="142"/>
      <c r="J1046" s="142"/>
      <c r="K1046" s="142"/>
      <c r="L1046" s="142"/>
      <c r="M1046" s="142"/>
      <c r="N1046" s="142"/>
      <c r="O1046" s="142"/>
      <c r="Q1046" s="122" t="e">
        <f>+VLOOKUP(CONCATENATE(B1046,"00"),#REF!,3,FALSE)</f>
        <v>#REF!</v>
      </c>
      <c r="R1046" s="122" t="str">
        <f>+IF(ISERROR(VLOOKUP(K1046,'Ecarts de marge'!D:D,1,FALSE)),"PB CODE ARTICLE","")</f>
        <v>PB CODE ARTICLE</v>
      </c>
    </row>
    <row r="1047" spans="1:18" x14ac:dyDescent="0.2">
      <c r="A1047" s="131" t="str">
        <f>+IF(I1047&lt;='Ecarts de marge'!$G$1,"X","")</f>
        <v>X</v>
      </c>
      <c r="B1047" s="122" t="str">
        <f t="shared" si="21"/>
        <v>A</v>
      </c>
      <c r="C1047" s="142"/>
      <c r="D1047" s="142"/>
      <c r="E1047" s="142"/>
      <c r="F1047" s="142"/>
      <c r="G1047" s="142"/>
      <c r="H1047" s="142"/>
      <c r="J1047" s="142"/>
      <c r="K1047" s="142"/>
      <c r="L1047" s="142"/>
      <c r="M1047" s="142"/>
      <c r="N1047" s="142"/>
      <c r="O1047" s="142"/>
      <c r="Q1047" s="122" t="e">
        <f>+VLOOKUP(CONCATENATE(B1047,"00"),#REF!,3,FALSE)</f>
        <v>#REF!</v>
      </c>
      <c r="R1047" s="122" t="str">
        <f>+IF(ISERROR(VLOOKUP(K1047,'Ecarts de marge'!D:D,1,FALSE)),"PB CODE ARTICLE","")</f>
        <v>PB CODE ARTICLE</v>
      </c>
    </row>
    <row r="1048" spans="1:18" x14ac:dyDescent="0.2">
      <c r="A1048" s="131" t="str">
        <f>+IF(I1048&lt;='Ecarts de marge'!$G$1,"X","")</f>
        <v>X</v>
      </c>
      <c r="B1048" s="122" t="str">
        <f t="shared" si="21"/>
        <v>A</v>
      </c>
      <c r="C1048" s="142"/>
      <c r="D1048" s="142"/>
      <c r="E1048" s="142"/>
      <c r="F1048" s="142"/>
      <c r="G1048" s="142"/>
      <c r="H1048" s="142"/>
      <c r="J1048" s="142"/>
      <c r="K1048" s="142"/>
      <c r="L1048" s="142"/>
      <c r="M1048" s="142"/>
      <c r="N1048" s="142"/>
      <c r="O1048" s="142"/>
      <c r="Q1048" s="122" t="e">
        <f>+VLOOKUP(CONCATENATE(B1048,"00"),#REF!,3,FALSE)</f>
        <v>#REF!</v>
      </c>
      <c r="R1048" s="122" t="str">
        <f>+IF(ISERROR(VLOOKUP(K1048,'Ecarts de marge'!D:D,1,FALSE)),"PB CODE ARTICLE","")</f>
        <v>PB CODE ARTICLE</v>
      </c>
    </row>
    <row r="1049" spans="1:18" x14ac:dyDescent="0.2">
      <c r="A1049" s="131" t="str">
        <f>+IF(I1049&lt;='Ecarts de marge'!$G$1,"X","")</f>
        <v>X</v>
      </c>
      <c r="B1049" s="122" t="str">
        <f t="shared" si="21"/>
        <v>A</v>
      </c>
      <c r="C1049" s="142"/>
      <c r="D1049" s="142"/>
      <c r="E1049" s="142"/>
      <c r="F1049" s="142"/>
      <c r="G1049" s="142"/>
      <c r="H1049" s="142"/>
      <c r="J1049" s="142"/>
      <c r="K1049" s="142"/>
      <c r="L1049" s="142"/>
      <c r="M1049" s="142"/>
      <c r="N1049" s="142"/>
      <c r="O1049" s="142"/>
      <c r="Q1049" s="122" t="e">
        <f>+VLOOKUP(CONCATENATE(B1049,"00"),#REF!,3,FALSE)</f>
        <v>#REF!</v>
      </c>
      <c r="R1049" s="122" t="str">
        <f>+IF(ISERROR(VLOOKUP(K1049,'Ecarts de marge'!D:D,1,FALSE)),"PB CODE ARTICLE","")</f>
        <v>PB CODE ARTICLE</v>
      </c>
    </row>
    <row r="1050" spans="1:18" x14ac:dyDescent="0.2">
      <c r="A1050" s="131" t="str">
        <f>+IF(I1050&lt;='Ecarts de marge'!$G$1,"X","")</f>
        <v>X</v>
      </c>
      <c r="B1050" s="122" t="str">
        <f t="shared" si="21"/>
        <v>A</v>
      </c>
      <c r="C1050" s="142"/>
      <c r="D1050" s="142"/>
      <c r="E1050" s="142"/>
      <c r="F1050" s="142"/>
      <c r="G1050" s="142"/>
      <c r="H1050" s="142"/>
      <c r="J1050" s="142"/>
      <c r="K1050" s="142"/>
      <c r="L1050" s="142"/>
      <c r="M1050" s="142"/>
      <c r="N1050" s="142"/>
      <c r="O1050" s="142"/>
      <c r="Q1050" s="122" t="e">
        <f>+VLOOKUP(CONCATENATE(B1050,"00"),#REF!,3,FALSE)</f>
        <v>#REF!</v>
      </c>
      <c r="R1050" s="122" t="str">
        <f>+IF(ISERROR(VLOOKUP(K1050,'Ecarts de marge'!D:D,1,FALSE)),"PB CODE ARTICLE","")</f>
        <v>PB CODE ARTICLE</v>
      </c>
    </row>
    <row r="1051" spans="1:18" x14ac:dyDescent="0.2">
      <c r="A1051" s="131" t="str">
        <f>+IF(I1051&lt;='Ecarts de marge'!$G$1,"X","")</f>
        <v>X</v>
      </c>
      <c r="B1051" s="122" t="str">
        <f t="shared" si="21"/>
        <v>A</v>
      </c>
      <c r="C1051" s="142"/>
      <c r="D1051" s="142"/>
      <c r="E1051" s="142"/>
      <c r="F1051" s="142"/>
      <c r="G1051" s="142"/>
      <c r="H1051" s="142"/>
      <c r="J1051" s="142"/>
      <c r="K1051" s="142"/>
      <c r="L1051" s="142"/>
      <c r="M1051" s="142"/>
      <c r="N1051" s="142"/>
      <c r="O1051" s="142"/>
      <c r="Q1051" s="122" t="e">
        <f>+VLOOKUP(CONCATENATE(B1051,"00"),#REF!,3,FALSE)</f>
        <v>#REF!</v>
      </c>
      <c r="R1051" s="122" t="str">
        <f>+IF(ISERROR(VLOOKUP(K1051,'Ecarts de marge'!D:D,1,FALSE)),"PB CODE ARTICLE","")</f>
        <v>PB CODE ARTICLE</v>
      </c>
    </row>
    <row r="1052" spans="1:18" x14ac:dyDescent="0.2">
      <c r="A1052" s="131" t="str">
        <f>+IF(I1052&lt;='Ecarts de marge'!$G$1,"X","")</f>
        <v>X</v>
      </c>
      <c r="B1052" s="122" t="str">
        <f t="shared" si="21"/>
        <v>A</v>
      </c>
      <c r="C1052" s="142"/>
      <c r="D1052" s="142"/>
      <c r="E1052" s="142"/>
      <c r="F1052" s="142"/>
      <c r="G1052" s="142"/>
      <c r="H1052" s="142"/>
      <c r="J1052" s="142"/>
      <c r="K1052" s="142"/>
      <c r="L1052" s="142"/>
      <c r="M1052" s="142"/>
      <c r="N1052" s="142"/>
      <c r="O1052" s="142"/>
      <c r="Q1052" s="122" t="e">
        <f>+VLOOKUP(CONCATENATE(B1052,"00"),#REF!,3,FALSE)</f>
        <v>#REF!</v>
      </c>
      <c r="R1052" s="122" t="str">
        <f>+IF(ISERROR(VLOOKUP(K1052,'Ecarts de marge'!D:D,1,FALSE)),"PB CODE ARTICLE","")</f>
        <v>PB CODE ARTICLE</v>
      </c>
    </row>
    <row r="1053" spans="1:18" x14ac:dyDescent="0.2">
      <c r="A1053" s="131" t="str">
        <f>+IF(I1053&lt;='Ecarts de marge'!$G$1,"X","")</f>
        <v>X</v>
      </c>
      <c r="B1053" s="122" t="str">
        <f t="shared" si="21"/>
        <v>A</v>
      </c>
      <c r="C1053" s="142"/>
      <c r="D1053" s="142"/>
      <c r="E1053" s="142"/>
      <c r="F1053" s="142"/>
      <c r="G1053" s="142"/>
      <c r="H1053" s="142"/>
      <c r="J1053" s="142"/>
      <c r="K1053" s="142"/>
      <c r="L1053" s="142"/>
      <c r="M1053" s="142"/>
      <c r="N1053" s="142"/>
      <c r="O1053" s="142"/>
      <c r="Q1053" s="122" t="e">
        <f>+VLOOKUP(CONCATENATE(B1053,"00"),#REF!,3,FALSE)</f>
        <v>#REF!</v>
      </c>
      <c r="R1053" s="122" t="str">
        <f>+IF(ISERROR(VLOOKUP(K1053,'Ecarts de marge'!D:D,1,FALSE)),"PB CODE ARTICLE","")</f>
        <v>PB CODE ARTICLE</v>
      </c>
    </row>
    <row r="1054" spans="1:18" x14ac:dyDescent="0.2">
      <c r="A1054" s="131" t="str">
        <f>+IF(I1054&lt;='Ecarts de marge'!$G$1,"X","")</f>
        <v>X</v>
      </c>
      <c r="B1054" s="122" t="str">
        <f t="shared" si="21"/>
        <v>A</v>
      </c>
      <c r="C1054" s="142"/>
      <c r="D1054" s="142"/>
      <c r="E1054" s="142"/>
      <c r="F1054" s="142"/>
      <c r="G1054" s="142"/>
      <c r="H1054" s="142"/>
      <c r="J1054" s="142"/>
      <c r="K1054" s="142"/>
      <c r="L1054" s="142"/>
      <c r="M1054" s="142"/>
      <c r="N1054" s="142"/>
      <c r="O1054" s="142"/>
      <c r="Q1054" s="122" t="e">
        <f>+VLOOKUP(CONCATENATE(B1054,"00"),#REF!,3,FALSE)</f>
        <v>#REF!</v>
      </c>
      <c r="R1054" s="122" t="str">
        <f>+IF(ISERROR(VLOOKUP(K1054,'Ecarts de marge'!D:D,1,FALSE)),"PB CODE ARTICLE","")</f>
        <v>PB CODE ARTICLE</v>
      </c>
    </row>
    <row r="1055" spans="1:18" x14ac:dyDescent="0.2">
      <c r="A1055" s="131" t="str">
        <f>+IF(I1055&lt;='Ecarts de marge'!$G$1,"X","")</f>
        <v>X</v>
      </c>
      <c r="B1055" s="122" t="str">
        <f t="shared" si="21"/>
        <v>A</v>
      </c>
      <c r="C1055" s="142"/>
      <c r="D1055" s="142"/>
      <c r="E1055" s="142"/>
      <c r="F1055" s="142"/>
      <c r="G1055" s="142"/>
      <c r="H1055" s="142"/>
      <c r="J1055" s="142"/>
      <c r="K1055" s="142"/>
      <c r="L1055" s="142"/>
      <c r="M1055" s="142"/>
      <c r="N1055" s="142"/>
      <c r="O1055" s="142"/>
      <c r="Q1055" s="122" t="e">
        <f>+VLOOKUP(CONCATENATE(B1055,"00"),#REF!,3,FALSE)</f>
        <v>#REF!</v>
      </c>
      <c r="R1055" s="122" t="str">
        <f>+IF(ISERROR(VLOOKUP(K1055,'Ecarts de marge'!D:D,1,FALSE)),"PB CODE ARTICLE","")</f>
        <v>PB CODE ARTICLE</v>
      </c>
    </row>
    <row r="1056" spans="1:18" x14ac:dyDescent="0.2">
      <c r="A1056" s="131" t="str">
        <f>+IF(I1056&lt;='Ecarts de marge'!$G$1,"X","")</f>
        <v>X</v>
      </c>
      <c r="B1056" s="122" t="str">
        <f t="shared" si="21"/>
        <v>A</v>
      </c>
      <c r="C1056" s="142"/>
      <c r="D1056" s="142"/>
      <c r="E1056" s="142"/>
      <c r="F1056" s="142"/>
      <c r="G1056" s="142"/>
      <c r="H1056" s="142"/>
      <c r="J1056" s="142"/>
      <c r="K1056" s="142"/>
      <c r="L1056" s="142"/>
      <c r="M1056" s="142"/>
      <c r="N1056" s="142"/>
      <c r="O1056" s="142"/>
      <c r="Q1056" s="122" t="e">
        <f>+VLOOKUP(CONCATENATE(B1056,"00"),#REF!,3,FALSE)</f>
        <v>#REF!</v>
      </c>
      <c r="R1056" s="122" t="str">
        <f>+IF(ISERROR(VLOOKUP(K1056,'Ecarts de marge'!D:D,1,FALSE)),"PB CODE ARTICLE","")</f>
        <v>PB CODE ARTICLE</v>
      </c>
    </row>
    <row r="1057" spans="1:18" x14ac:dyDescent="0.2">
      <c r="A1057" s="131" t="str">
        <f>+IF(I1057&lt;='Ecarts de marge'!$G$1,"X","")</f>
        <v>X</v>
      </c>
      <c r="B1057" s="122" t="str">
        <f t="shared" si="21"/>
        <v>A</v>
      </c>
      <c r="C1057" s="142"/>
      <c r="D1057" s="142"/>
      <c r="E1057" s="142"/>
      <c r="F1057" s="142"/>
      <c r="G1057" s="142"/>
      <c r="H1057" s="142"/>
      <c r="J1057" s="142"/>
      <c r="K1057" s="142"/>
      <c r="L1057" s="142"/>
      <c r="M1057" s="142"/>
      <c r="N1057" s="142"/>
      <c r="O1057" s="142"/>
      <c r="Q1057" s="122" t="e">
        <f>+VLOOKUP(CONCATENATE(B1057,"00"),#REF!,3,FALSE)</f>
        <v>#REF!</v>
      </c>
      <c r="R1057" s="122" t="str">
        <f>+IF(ISERROR(VLOOKUP(K1057,'Ecarts de marge'!D:D,1,FALSE)),"PB CODE ARTICLE","")</f>
        <v>PB CODE ARTICLE</v>
      </c>
    </row>
    <row r="1058" spans="1:18" x14ac:dyDescent="0.2">
      <c r="A1058" s="131" t="str">
        <f>+IF(I1058&lt;='Ecarts de marge'!$G$1,"X","")</f>
        <v>X</v>
      </c>
      <c r="B1058" s="122" t="str">
        <f t="shared" ref="B1058:B1121" si="22">+"A"&amp;E1058&amp;F1058&amp;G1058</f>
        <v>A</v>
      </c>
      <c r="C1058" s="142"/>
      <c r="D1058" s="142"/>
      <c r="E1058" s="142"/>
      <c r="F1058" s="142"/>
      <c r="G1058" s="142"/>
      <c r="H1058" s="142"/>
      <c r="J1058" s="142"/>
      <c r="K1058" s="142"/>
      <c r="L1058" s="142"/>
      <c r="M1058" s="142"/>
      <c r="N1058" s="142"/>
      <c r="O1058" s="142"/>
      <c r="Q1058" s="122" t="e">
        <f>+VLOOKUP(CONCATENATE(B1058,"00"),#REF!,3,FALSE)</f>
        <v>#REF!</v>
      </c>
      <c r="R1058" s="122" t="str">
        <f>+IF(ISERROR(VLOOKUP(K1058,'Ecarts de marge'!D:D,1,FALSE)),"PB CODE ARTICLE","")</f>
        <v>PB CODE ARTICLE</v>
      </c>
    </row>
    <row r="1059" spans="1:18" x14ac:dyDescent="0.2">
      <c r="A1059" s="131" t="str">
        <f>+IF(I1059&lt;='Ecarts de marge'!$G$1,"X","")</f>
        <v>X</v>
      </c>
      <c r="B1059" s="122" t="str">
        <f t="shared" si="22"/>
        <v>A</v>
      </c>
      <c r="C1059" s="142"/>
      <c r="D1059" s="142"/>
      <c r="E1059" s="142"/>
      <c r="F1059" s="142"/>
      <c r="G1059" s="142"/>
      <c r="H1059" s="142"/>
      <c r="J1059" s="142"/>
      <c r="K1059" s="142"/>
      <c r="L1059" s="142"/>
      <c r="M1059" s="142"/>
      <c r="N1059" s="142"/>
      <c r="O1059" s="142"/>
      <c r="Q1059" s="122" t="e">
        <f>+VLOOKUP(CONCATENATE(B1059,"00"),#REF!,3,FALSE)</f>
        <v>#REF!</v>
      </c>
      <c r="R1059" s="122" t="str">
        <f>+IF(ISERROR(VLOOKUP(K1059,'Ecarts de marge'!D:D,1,FALSE)),"PB CODE ARTICLE","")</f>
        <v>PB CODE ARTICLE</v>
      </c>
    </row>
    <row r="1060" spans="1:18" x14ac:dyDescent="0.2">
      <c r="A1060" s="131" t="str">
        <f>+IF(I1060&lt;='Ecarts de marge'!$G$1,"X","")</f>
        <v>X</v>
      </c>
      <c r="B1060" s="122" t="str">
        <f t="shared" si="22"/>
        <v>A</v>
      </c>
      <c r="C1060" s="142"/>
      <c r="D1060" s="142"/>
      <c r="E1060" s="142"/>
      <c r="F1060" s="142"/>
      <c r="G1060" s="142"/>
      <c r="H1060" s="142"/>
      <c r="J1060" s="142"/>
      <c r="K1060" s="142"/>
      <c r="L1060" s="142"/>
      <c r="M1060" s="142"/>
      <c r="N1060" s="142"/>
      <c r="O1060" s="142"/>
      <c r="Q1060" s="122" t="e">
        <f>+VLOOKUP(CONCATENATE(B1060,"00"),#REF!,3,FALSE)</f>
        <v>#REF!</v>
      </c>
      <c r="R1060" s="122" t="str">
        <f>+IF(ISERROR(VLOOKUP(K1060,'Ecarts de marge'!D:D,1,FALSE)),"PB CODE ARTICLE","")</f>
        <v>PB CODE ARTICLE</v>
      </c>
    </row>
    <row r="1061" spans="1:18" x14ac:dyDescent="0.2">
      <c r="A1061" s="131" t="str">
        <f>+IF(I1061&lt;='Ecarts de marge'!$G$1,"X","")</f>
        <v>X</v>
      </c>
      <c r="B1061" s="122" t="str">
        <f t="shared" si="22"/>
        <v>A</v>
      </c>
      <c r="C1061" s="142"/>
      <c r="D1061" s="142"/>
      <c r="E1061" s="142"/>
      <c r="F1061" s="142"/>
      <c r="G1061" s="142"/>
      <c r="H1061" s="142"/>
      <c r="J1061" s="142"/>
      <c r="K1061" s="142"/>
      <c r="L1061" s="142"/>
      <c r="M1061" s="142"/>
      <c r="N1061" s="142"/>
      <c r="O1061" s="142"/>
      <c r="Q1061" s="122" t="e">
        <f>+VLOOKUP(CONCATENATE(B1061,"00"),#REF!,3,FALSE)</f>
        <v>#REF!</v>
      </c>
      <c r="R1061" s="122" t="str">
        <f>+IF(ISERROR(VLOOKUP(K1061,'Ecarts de marge'!D:D,1,FALSE)),"PB CODE ARTICLE","")</f>
        <v>PB CODE ARTICLE</v>
      </c>
    </row>
    <row r="1062" spans="1:18" x14ac:dyDescent="0.2">
      <c r="A1062" s="131" t="str">
        <f>+IF(I1062&lt;='Ecarts de marge'!$G$1,"X","")</f>
        <v>X</v>
      </c>
      <c r="B1062" s="122" t="str">
        <f t="shared" si="22"/>
        <v>A</v>
      </c>
      <c r="C1062" s="142"/>
      <c r="D1062" s="142"/>
      <c r="E1062" s="142"/>
      <c r="F1062" s="142"/>
      <c r="G1062" s="142"/>
      <c r="H1062" s="142"/>
      <c r="J1062" s="142"/>
      <c r="K1062" s="142"/>
      <c r="L1062" s="142"/>
      <c r="M1062" s="142"/>
      <c r="N1062" s="142"/>
      <c r="O1062" s="142"/>
      <c r="Q1062" s="122" t="e">
        <f>+VLOOKUP(CONCATENATE(B1062,"00"),#REF!,3,FALSE)</f>
        <v>#REF!</v>
      </c>
      <c r="R1062" s="122" t="str">
        <f>+IF(ISERROR(VLOOKUP(K1062,'Ecarts de marge'!D:D,1,FALSE)),"PB CODE ARTICLE","")</f>
        <v>PB CODE ARTICLE</v>
      </c>
    </row>
    <row r="1063" spans="1:18" x14ac:dyDescent="0.2">
      <c r="A1063" s="131" t="str">
        <f>+IF(I1063&lt;='Ecarts de marge'!$G$1,"X","")</f>
        <v>X</v>
      </c>
      <c r="B1063" s="122" t="str">
        <f t="shared" si="22"/>
        <v>A</v>
      </c>
      <c r="C1063" s="142"/>
      <c r="D1063" s="142"/>
      <c r="E1063" s="142"/>
      <c r="F1063" s="142"/>
      <c r="G1063" s="142"/>
      <c r="H1063" s="142"/>
      <c r="J1063" s="142"/>
      <c r="K1063" s="142"/>
      <c r="L1063" s="142"/>
      <c r="M1063" s="142"/>
      <c r="N1063" s="142"/>
      <c r="O1063" s="142"/>
      <c r="Q1063" s="122" t="e">
        <f>+VLOOKUP(CONCATENATE(B1063,"00"),#REF!,3,FALSE)</f>
        <v>#REF!</v>
      </c>
      <c r="R1063" s="122" t="str">
        <f>+IF(ISERROR(VLOOKUP(K1063,'Ecarts de marge'!D:D,1,FALSE)),"PB CODE ARTICLE","")</f>
        <v>PB CODE ARTICLE</v>
      </c>
    </row>
    <row r="1064" spans="1:18" x14ac:dyDescent="0.2">
      <c r="A1064" s="131" t="str">
        <f>+IF(I1064&lt;='Ecarts de marge'!$G$1,"X","")</f>
        <v>X</v>
      </c>
      <c r="B1064" s="122" t="str">
        <f t="shared" si="22"/>
        <v>A</v>
      </c>
      <c r="C1064" s="142"/>
      <c r="D1064" s="142"/>
      <c r="E1064" s="142"/>
      <c r="F1064" s="142"/>
      <c r="G1064" s="142"/>
      <c r="H1064" s="142"/>
      <c r="J1064" s="142"/>
      <c r="K1064" s="142"/>
      <c r="L1064" s="142"/>
      <c r="M1064" s="142"/>
      <c r="N1064" s="142"/>
      <c r="O1064" s="142"/>
      <c r="Q1064" s="122" t="e">
        <f>+VLOOKUP(CONCATENATE(B1064,"00"),#REF!,3,FALSE)</f>
        <v>#REF!</v>
      </c>
      <c r="R1064" s="122" t="str">
        <f>+IF(ISERROR(VLOOKUP(K1064,'Ecarts de marge'!D:D,1,FALSE)),"PB CODE ARTICLE","")</f>
        <v>PB CODE ARTICLE</v>
      </c>
    </row>
    <row r="1065" spans="1:18" x14ac:dyDescent="0.2">
      <c r="A1065" s="131" t="str">
        <f>+IF(I1065&lt;='Ecarts de marge'!$G$1,"X","")</f>
        <v>X</v>
      </c>
      <c r="B1065" s="122" t="str">
        <f t="shared" si="22"/>
        <v>A</v>
      </c>
      <c r="C1065" s="142"/>
      <c r="D1065" s="142"/>
      <c r="E1065" s="142"/>
      <c r="F1065" s="142"/>
      <c r="G1065" s="142"/>
      <c r="H1065" s="142"/>
      <c r="J1065" s="142"/>
      <c r="K1065" s="142"/>
      <c r="L1065" s="142"/>
      <c r="M1065" s="142"/>
      <c r="N1065" s="142"/>
      <c r="O1065" s="142"/>
      <c r="Q1065" s="122" t="e">
        <f>+VLOOKUP(CONCATENATE(B1065,"00"),#REF!,3,FALSE)</f>
        <v>#REF!</v>
      </c>
      <c r="R1065" s="122" t="str">
        <f>+IF(ISERROR(VLOOKUP(K1065,'Ecarts de marge'!D:D,1,FALSE)),"PB CODE ARTICLE","")</f>
        <v>PB CODE ARTICLE</v>
      </c>
    </row>
    <row r="1066" spans="1:18" x14ac:dyDescent="0.2">
      <c r="A1066" s="131" t="str">
        <f>+IF(I1066&lt;='Ecarts de marge'!$G$1,"X","")</f>
        <v>X</v>
      </c>
      <c r="B1066" s="122" t="str">
        <f t="shared" si="22"/>
        <v>A</v>
      </c>
      <c r="C1066" s="142"/>
      <c r="D1066" s="142"/>
      <c r="E1066" s="142"/>
      <c r="F1066" s="142"/>
      <c r="G1066" s="142"/>
      <c r="H1066" s="142"/>
      <c r="J1066" s="142"/>
      <c r="K1066" s="142"/>
      <c r="L1066" s="142"/>
      <c r="M1066" s="142"/>
      <c r="N1066" s="142"/>
      <c r="O1066" s="142"/>
      <c r="Q1066" s="122" t="e">
        <f>+VLOOKUP(CONCATENATE(B1066,"00"),#REF!,3,FALSE)</f>
        <v>#REF!</v>
      </c>
      <c r="R1066" s="122" t="str">
        <f>+IF(ISERROR(VLOOKUP(K1066,'Ecarts de marge'!D:D,1,FALSE)),"PB CODE ARTICLE","")</f>
        <v>PB CODE ARTICLE</v>
      </c>
    </row>
    <row r="1067" spans="1:18" x14ac:dyDescent="0.2">
      <c r="A1067" s="131" t="str">
        <f>+IF(I1067&lt;='Ecarts de marge'!$G$1,"X","")</f>
        <v>X</v>
      </c>
      <c r="B1067" s="122" t="str">
        <f t="shared" si="22"/>
        <v>A</v>
      </c>
      <c r="C1067" s="142"/>
      <c r="D1067" s="142"/>
      <c r="E1067" s="142"/>
      <c r="F1067" s="142"/>
      <c r="G1067" s="142"/>
      <c r="H1067" s="142"/>
      <c r="J1067" s="142"/>
      <c r="K1067" s="142"/>
      <c r="L1067" s="142"/>
      <c r="M1067" s="142"/>
      <c r="N1067" s="142"/>
      <c r="O1067" s="142"/>
      <c r="Q1067" s="122" t="e">
        <f>+VLOOKUP(CONCATENATE(B1067,"00"),#REF!,3,FALSE)</f>
        <v>#REF!</v>
      </c>
      <c r="R1067" s="122" t="str">
        <f>+IF(ISERROR(VLOOKUP(K1067,'Ecarts de marge'!D:D,1,FALSE)),"PB CODE ARTICLE","")</f>
        <v>PB CODE ARTICLE</v>
      </c>
    </row>
    <row r="1068" spans="1:18" x14ac:dyDescent="0.2">
      <c r="A1068" s="131" t="str">
        <f>+IF(I1068&lt;='Ecarts de marge'!$G$1,"X","")</f>
        <v>X</v>
      </c>
      <c r="B1068" s="122" t="str">
        <f t="shared" si="22"/>
        <v>A</v>
      </c>
      <c r="C1068" s="142"/>
      <c r="D1068" s="142"/>
      <c r="E1068" s="142"/>
      <c r="F1068" s="142"/>
      <c r="G1068" s="142"/>
      <c r="H1068" s="142"/>
      <c r="J1068" s="142"/>
      <c r="K1068" s="142"/>
      <c r="L1068" s="142"/>
      <c r="M1068" s="142"/>
      <c r="N1068" s="142"/>
      <c r="O1068" s="142"/>
      <c r="Q1068" s="122" t="e">
        <f>+VLOOKUP(CONCATENATE(B1068,"00"),#REF!,3,FALSE)</f>
        <v>#REF!</v>
      </c>
      <c r="R1068" s="122" t="str">
        <f>+IF(ISERROR(VLOOKUP(K1068,'Ecarts de marge'!D:D,1,FALSE)),"PB CODE ARTICLE","")</f>
        <v>PB CODE ARTICLE</v>
      </c>
    </row>
    <row r="1069" spans="1:18" x14ac:dyDescent="0.2">
      <c r="A1069" s="131" t="str">
        <f>+IF(I1069&lt;='Ecarts de marge'!$G$1,"X","")</f>
        <v>X</v>
      </c>
      <c r="B1069" s="122" t="str">
        <f t="shared" si="22"/>
        <v>A</v>
      </c>
      <c r="C1069" s="142"/>
      <c r="D1069" s="142"/>
      <c r="E1069" s="142"/>
      <c r="F1069" s="142"/>
      <c r="G1069" s="142"/>
      <c r="H1069" s="142"/>
      <c r="J1069" s="142"/>
      <c r="K1069" s="142"/>
      <c r="L1069" s="142"/>
      <c r="M1069" s="142"/>
      <c r="N1069" s="142"/>
      <c r="O1069" s="142"/>
      <c r="Q1069" s="122" t="e">
        <f>+VLOOKUP(CONCATENATE(B1069,"00"),#REF!,3,FALSE)</f>
        <v>#REF!</v>
      </c>
      <c r="R1069" s="122" t="str">
        <f>+IF(ISERROR(VLOOKUP(K1069,'Ecarts de marge'!D:D,1,FALSE)),"PB CODE ARTICLE","")</f>
        <v>PB CODE ARTICLE</v>
      </c>
    </row>
    <row r="1070" spans="1:18" x14ac:dyDescent="0.2">
      <c r="A1070" s="131" t="str">
        <f>+IF(I1070&lt;='Ecarts de marge'!$G$1,"X","")</f>
        <v>X</v>
      </c>
      <c r="B1070" s="122" t="str">
        <f t="shared" si="22"/>
        <v>A</v>
      </c>
      <c r="C1070" s="142"/>
      <c r="D1070" s="142"/>
      <c r="E1070" s="142"/>
      <c r="F1070" s="142"/>
      <c r="G1070" s="142"/>
      <c r="H1070" s="142"/>
      <c r="J1070" s="142"/>
      <c r="K1070" s="142"/>
      <c r="L1070" s="142"/>
      <c r="M1070" s="142"/>
      <c r="N1070" s="142"/>
      <c r="O1070" s="142"/>
      <c r="Q1070" s="122" t="e">
        <f>+VLOOKUP(CONCATENATE(B1070,"00"),#REF!,3,FALSE)</f>
        <v>#REF!</v>
      </c>
      <c r="R1070" s="122" t="str">
        <f>+IF(ISERROR(VLOOKUP(K1070,'Ecarts de marge'!D:D,1,FALSE)),"PB CODE ARTICLE","")</f>
        <v>PB CODE ARTICLE</v>
      </c>
    </row>
    <row r="1071" spans="1:18" x14ac:dyDescent="0.2">
      <c r="A1071" s="131" t="str">
        <f>+IF(I1071&lt;='Ecarts de marge'!$G$1,"X","")</f>
        <v>X</v>
      </c>
      <c r="B1071" s="122" t="str">
        <f t="shared" si="22"/>
        <v>A</v>
      </c>
      <c r="C1071" s="142"/>
      <c r="D1071" s="142"/>
      <c r="E1071" s="142"/>
      <c r="F1071" s="142"/>
      <c r="G1071" s="142"/>
      <c r="H1071" s="142"/>
      <c r="J1071" s="142"/>
      <c r="K1071" s="142"/>
      <c r="L1071" s="142"/>
      <c r="M1071" s="142"/>
      <c r="N1071" s="142"/>
      <c r="O1071" s="142"/>
      <c r="Q1071" s="122" t="e">
        <f>+VLOOKUP(CONCATENATE(B1071,"00"),#REF!,3,FALSE)</f>
        <v>#REF!</v>
      </c>
      <c r="R1071" s="122" t="str">
        <f>+IF(ISERROR(VLOOKUP(K1071,'Ecarts de marge'!D:D,1,FALSE)),"PB CODE ARTICLE","")</f>
        <v>PB CODE ARTICLE</v>
      </c>
    </row>
    <row r="1072" spans="1:18" x14ac:dyDescent="0.2">
      <c r="A1072" s="131" t="str">
        <f>+IF(I1072&lt;='Ecarts de marge'!$G$1,"X","")</f>
        <v>X</v>
      </c>
      <c r="B1072" s="122" t="str">
        <f t="shared" si="22"/>
        <v>A</v>
      </c>
      <c r="C1072" s="142"/>
      <c r="D1072" s="142"/>
      <c r="E1072" s="142"/>
      <c r="F1072" s="142"/>
      <c r="G1072" s="142"/>
      <c r="H1072" s="142"/>
      <c r="J1072" s="142"/>
      <c r="K1072" s="142"/>
      <c r="L1072" s="142"/>
      <c r="M1072" s="142"/>
      <c r="N1072" s="142"/>
      <c r="O1072" s="142"/>
      <c r="Q1072" s="122" t="e">
        <f>+VLOOKUP(CONCATENATE(B1072,"00"),#REF!,3,FALSE)</f>
        <v>#REF!</v>
      </c>
      <c r="R1072" s="122" t="str">
        <f>+IF(ISERROR(VLOOKUP(K1072,'Ecarts de marge'!D:D,1,FALSE)),"PB CODE ARTICLE","")</f>
        <v>PB CODE ARTICLE</v>
      </c>
    </row>
    <row r="1073" spans="1:19" x14ac:dyDescent="0.2">
      <c r="A1073" s="131" t="str">
        <f>+IF(I1073&lt;='Ecarts de marge'!$G$1,"X","")</f>
        <v>X</v>
      </c>
      <c r="B1073" s="122" t="str">
        <f t="shared" si="22"/>
        <v>A</v>
      </c>
      <c r="C1073" s="142"/>
      <c r="D1073" s="142"/>
      <c r="E1073" s="142"/>
      <c r="F1073" s="142"/>
      <c r="G1073" s="142"/>
      <c r="H1073" s="142"/>
      <c r="J1073" s="142"/>
      <c r="K1073" s="142"/>
      <c r="L1073" s="142"/>
      <c r="M1073" s="142"/>
      <c r="N1073" s="142"/>
      <c r="O1073" s="142"/>
      <c r="Q1073" s="122" t="e">
        <f>+VLOOKUP(CONCATENATE(B1073,"00"),#REF!,3,FALSE)</f>
        <v>#REF!</v>
      </c>
      <c r="R1073" s="122" t="str">
        <f>+IF(ISERROR(VLOOKUP(K1073,'Ecarts de marge'!D:D,1,FALSE)),"PB CODE ARTICLE","")</f>
        <v>PB CODE ARTICLE</v>
      </c>
    </row>
    <row r="1074" spans="1:19" x14ac:dyDescent="0.2">
      <c r="A1074" s="131" t="str">
        <f>+IF(I1074&lt;='Ecarts de marge'!$G$1,"X","")</f>
        <v>X</v>
      </c>
      <c r="B1074" s="122" t="str">
        <f t="shared" si="22"/>
        <v>A</v>
      </c>
      <c r="C1074" s="142"/>
      <c r="D1074" s="142"/>
      <c r="E1074" s="142"/>
      <c r="F1074" s="142"/>
      <c r="G1074" s="142"/>
      <c r="H1074" s="142"/>
      <c r="J1074" s="142"/>
      <c r="K1074" s="142"/>
      <c r="L1074" s="142"/>
      <c r="M1074" s="142"/>
      <c r="N1074" s="142"/>
      <c r="O1074" s="142"/>
      <c r="Q1074" s="122" t="e">
        <f>+VLOOKUP(CONCATENATE(B1074,"00"),#REF!,3,FALSE)</f>
        <v>#REF!</v>
      </c>
      <c r="R1074" s="122" t="str">
        <f>+IF(ISERROR(VLOOKUP(K1074,'Ecarts de marge'!D:D,1,FALSE)),"PB CODE ARTICLE","")</f>
        <v>PB CODE ARTICLE</v>
      </c>
    </row>
    <row r="1075" spans="1:19" x14ac:dyDescent="0.2">
      <c r="A1075" s="131" t="str">
        <f>+IF(I1075&lt;='Ecarts de marge'!$G$1,"X","")</f>
        <v>X</v>
      </c>
      <c r="B1075" s="122" t="str">
        <f t="shared" si="22"/>
        <v>A</v>
      </c>
      <c r="C1075" s="142"/>
      <c r="D1075" s="142"/>
      <c r="E1075" s="142"/>
      <c r="F1075" s="142"/>
      <c r="G1075" s="142"/>
      <c r="H1075" s="142"/>
      <c r="J1075" s="142"/>
      <c r="K1075" s="142"/>
      <c r="L1075" s="142"/>
      <c r="M1075" s="142"/>
      <c r="N1075" s="142"/>
      <c r="O1075" s="142"/>
      <c r="Q1075" s="122" t="e">
        <f>+VLOOKUP(CONCATENATE(B1075,"00"),#REF!,3,FALSE)</f>
        <v>#REF!</v>
      </c>
      <c r="R1075" s="122" t="str">
        <f>+IF(ISERROR(VLOOKUP(K1075,'Ecarts de marge'!D:D,1,FALSE)),"PB CODE ARTICLE","")</f>
        <v>PB CODE ARTICLE</v>
      </c>
    </row>
    <row r="1076" spans="1:19" x14ac:dyDescent="0.2">
      <c r="A1076" s="131" t="str">
        <f>+IF(I1076&lt;='Ecarts de marge'!$G$1,"X","")</f>
        <v>X</v>
      </c>
      <c r="B1076" s="122" t="str">
        <f t="shared" si="22"/>
        <v>A</v>
      </c>
      <c r="C1076" s="142"/>
      <c r="D1076" s="142"/>
      <c r="E1076" s="142"/>
      <c r="F1076" s="142"/>
      <c r="G1076" s="142"/>
      <c r="H1076" s="142"/>
      <c r="J1076" s="142"/>
      <c r="K1076" s="142"/>
      <c r="L1076" s="142"/>
      <c r="M1076" s="142"/>
      <c r="N1076" s="142"/>
      <c r="O1076" s="142"/>
      <c r="Q1076" s="122" t="e">
        <f>+VLOOKUP(CONCATENATE(B1076,"00"),#REF!,3,FALSE)</f>
        <v>#REF!</v>
      </c>
      <c r="R1076" s="122" t="str">
        <f>+IF(ISERROR(VLOOKUP(K1076,'Ecarts de marge'!D:D,1,FALSE)),"PB CODE ARTICLE","")</f>
        <v>PB CODE ARTICLE</v>
      </c>
    </row>
    <row r="1077" spans="1:19" x14ac:dyDescent="0.2">
      <c r="A1077" s="131" t="str">
        <f>+IF(I1077&lt;='Ecarts de marge'!$G$1,"X","")</f>
        <v>X</v>
      </c>
      <c r="B1077" s="122" t="str">
        <f t="shared" si="22"/>
        <v>A</v>
      </c>
      <c r="C1077" s="142"/>
      <c r="D1077" s="142"/>
      <c r="E1077" s="142"/>
      <c r="F1077" s="142"/>
      <c r="G1077" s="142"/>
      <c r="H1077" s="142"/>
      <c r="J1077" s="142"/>
      <c r="K1077" s="142"/>
      <c r="L1077" s="142"/>
      <c r="M1077" s="142"/>
      <c r="N1077" s="142"/>
      <c r="O1077" s="142"/>
      <c r="Q1077" s="122" t="e">
        <f>+VLOOKUP(CONCATENATE(B1077,"00"),#REF!,3,FALSE)</f>
        <v>#REF!</v>
      </c>
      <c r="R1077" s="122" t="str">
        <f>+IF(ISERROR(VLOOKUP(K1077,'Ecarts de marge'!D:D,1,FALSE)),"PB CODE ARTICLE","")</f>
        <v>PB CODE ARTICLE</v>
      </c>
    </row>
    <row r="1078" spans="1:19" x14ac:dyDescent="0.2">
      <c r="A1078" s="131" t="str">
        <f>+IF(I1078&lt;='Ecarts de marge'!$G$1,"X","")</f>
        <v>X</v>
      </c>
      <c r="B1078" s="122" t="str">
        <f t="shared" si="22"/>
        <v>A</v>
      </c>
      <c r="C1078" s="142"/>
      <c r="D1078" s="142"/>
      <c r="E1078" s="142"/>
      <c r="F1078" s="142"/>
      <c r="G1078" s="142"/>
      <c r="H1078" s="142"/>
      <c r="J1078" s="142"/>
      <c r="K1078" s="142"/>
      <c r="L1078" s="142"/>
      <c r="M1078" s="142"/>
      <c r="N1078" s="142"/>
      <c r="O1078" s="142"/>
      <c r="Q1078" s="122" t="e">
        <f>+VLOOKUP(CONCATENATE(B1078,"00"),#REF!,3,FALSE)</f>
        <v>#REF!</v>
      </c>
      <c r="R1078" s="122" t="str">
        <f>+IF(ISERROR(VLOOKUP(K1078,'Ecarts de marge'!D:D,1,FALSE)),"PB CODE ARTICLE","")</f>
        <v>PB CODE ARTICLE</v>
      </c>
    </row>
    <row r="1079" spans="1:19" x14ac:dyDescent="0.2">
      <c r="A1079" s="131" t="str">
        <f>+IF(I1079&lt;='Ecarts de marge'!$G$1,"X","")</f>
        <v>X</v>
      </c>
      <c r="B1079" s="122" t="str">
        <f t="shared" si="22"/>
        <v>A</v>
      </c>
      <c r="C1079" s="142"/>
      <c r="D1079" s="142"/>
      <c r="E1079" s="142"/>
      <c r="F1079" s="142"/>
      <c r="G1079" s="142"/>
      <c r="H1079" s="142"/>
      <c r="J1079" s="142"/>
      <c r="K1079" s="142"/>
      <c r="L1079" s="142"/>
      <c r="M1079" s="142"/>
      <c r="N1079" s="142"/>
      <c r="O1079" s="142"/>
      <c r="Q1079" s="122" t="e">
        <f>+VLOOKUP(CONCATENATE(B1079,"00"),#REF!,3,FALSE)</f>
        <v>#REF!</v>
      </c>
      <c r="R1079" s="122" t="str">
        <f>+IF(ISERROR(VLOOKUP(K1079,'Ecarts de marge'!D:D,1,FALSE)),"PB CODE ARTICLE","")</f>
        <v>PB CODE ARTICLE</v>
      </c>
    </row>
    <row r="1080" spans="1:19" x14ac:dyDescent="0.2">
      <c r="A1080" s="131" t="str">
        <f>+IF(I1080&lt;='Ecarts de marge'!$G$1,"X","")</f>
        <v>X</v>
      </c>
      <c r="B1080" s="122" t="str">
        <f t="shared" si="22"/>
        <v>A</v>
      </c>
      <c r="C1080" s="142"/>
      <c r="D1080" s="142"/>
      <c r="E1080" s="142"/>
      <c r="F1080" s="142"/>
      <c r="G1080" s="142"/>
      <c r="H1080" s="142"/>
      <c r="J1080" s="142"/>
      <c r="K1080" s="142"/>
      <c r="L1080" s="142"/>
      <c r="M1080" s="142"/>
      <c r="N1080" s="142"/>
      <c r="O1080" s="142"/>
      <c r="Q1080" s="122" t="e">
        <f>+VLOOKUP(CONCATENATE(B1080,"00"),#REF!,3,FALSE)</f>
        <v>#REF!</v>
      </c>
      <c r="R1080" s="122" t="str">
        <f>+IF(ISERROR(VLOOKUP(K1080,'Ecarts de marge'!D:D,1,FALSE)),"PB CODE ARTICLE","")</f>
        <v>PB CODE ARTICLE</v>
      </c>
    </row>
    <row r="1081" spans="1:19" x14ac:dyDescent="0.2">
      <c r="A1081" s="131" t="str">
        <f>+IF(I1081&lt;='Ecarts de marge'!$G$1,"X","")</f>
        <v>X</v>
      </c>
      <c r="B1081" s="122" t="str">
        <f t="shared" si="22"/>
        <v>A</v>
      </c>
      <c r="C1081" s="142"/>
      <c r="D1081" s="142"/>
      <c r="E1081" s="142"/>
      <c r="F1081" s="142"/>
      <c r="G1081" s="142"/>
      <c r="H1081" s="142"/>
      <c r="J1081" s="142"/>
      <c r="K1081" s="142"/>
      <c r="L1081" s="142"/>
      <c r="M1081" s="142"/>
      <c r="N1081" s="142"/>
      <c r="O1081" s="142"/>
      <c r="Q1081" s="122" t="e">
        <f>+VLOOKUP(CONCATENATE(B1081,"00"),#REF!,3,FALSE)</f>
        <v>#REF!</v>
      </c>
      <c r="R1081" s="122" t="str">
        <f>+IF(ISERROR(VLOOKUP(K1081,'Ecarts de marge'!D:D,1,FALSE)),"PB CODE ARTICLE","")</f>
        <v>PB CODE ARTICLE</v>
      </c>
    </row>
    <row r="1082" spans="1:19" x14ac:dyDescent="0.2">
      <c r="A1082" s="131" t="str">
        <f>+IF(I1082&lt;='Ecarts de marge'!$G$1,"X","")</f>
        <v>X</v>
      </c>
      <c r="B1082" s="122" t="str">
        <f t="shared" si="22"/>
        <v>A</v>
      </c>
      <c r="C1082" s="142"/>
      <c r="D1082" s="142"/>
      <c r="E1082" s="142"/>
      <c r="F1082" s="142"/>
      <c r="G1082" s="142"/>
      <c r="H1082" s="142"/>
      <c r="J1082" s="142"/>
      <c r="K1082" s="142"/>
      <c r="L1082" s="142"/>
      <c r="M1082" s="142"/>
      <c r="N1082" s="142"/>
      <c r="O1082" s="142"/>
      <c r="Q1082" s="122" t="e">
        <f>+VLOOKUP(CONCATENATE(B1082,"00"),#REF!,3,FALSE)</f>
        <v>#REF!</v>
      </c>
      <c r="R1082" s="122" t="str">
        <f>+IF(ISERROR(VLOOKUP(K1082,'Ecarts de marge'!D:D,1,FALSE)),"PB CODE ARTICLE","")</f>
        <v>PB CODE ARTICLE</v>
      </c>
    </row>
    <row r="1083" spans="1:19" x14ac:dyDescent="0.2">
      <c r="A1083" s="131" t="str">
        <f>+IF(I1083&lt;='Ecarts de marge'!$G$1,"X","")</f>
        <v>X</v>
      </c>
      <c r="B1083" s="122" t="str">
        <f t="shared" si="22"/>
        <v>A</v>
      </c>
      <c r="C1083" s="142"/>
      <c r="D1083" s="142"/>
      <c r="E1083" s="142"/>
      <c r="F1083" s="142"/>
      <c r="G1083" s="142"/>
      <c r="H1083" s="142"/>
      <c r="J1083" s="142"/>
      <c r="K1083" s="142"/>
      <c r="L1083" s="142"/>
      <c r="M1083" s="142"/>
      <c r="N1083" s="142"/>
      <c r="O1083" s="142"/>
      <c r="Q1083" s="122" t="e">
        <f>+VLOOKUP(CONCATENATE(B1083,"00"),#REF!,3,FALSE)</f>
        <v>#REF!</v>
      </c>
      <c r="R1083" s="122" t="str">
        <f>+IF(ISERROR(VLOOKUP(K1083,'Ecarts de marge'!D:D,1,FALSE)),"PB CODE ARTICLE","")</f>
        <v>PB CODE ARTICLE</v>
      </c>
    </row>
    <row r="1084" spans="1:19" x14ac:dyDescent="0.2">
      <c r="A1084" s="131" t="str">
        <f>+IF(I1084&lt;='Ecarts de marge'!$G$1,"X","")</f>
        <v>X</v>
      </c>
      <c r="B1084" s="122" t="str">
        <f t="shared" si="22"/>
        <v>A</v>
      </c>
      <c r="C1084" s="142"/>
      <c r="D1084" s="142"/>
      <c r="E1084" s="142"/>
      <c r="F1084" s="142"/>
      <c r="G1084" s="142"/>
      <c r="H1084" s="142"/>
      <c r="J1084" s="142"/>
      <c r="K1084" s="142"/>
      <c r="L1084" s="142"/>
      <c r="M1084" s="142"/>
      <c r="N1084" s="142"/>
      <c r="O1084" s="142"/>
      <c r="Q1084" s="122" t="e">
        <f>+VLOOKUP(CONCATENATE(B1084,"00"),#REF!,3,FALSE)</f>
        <v>#REF!</v>
      </c>
      <c r="R1084" s="122" t="str">
        <f>+IF(ISERROR(VLOOKUP(K1084,'Ecarts de marge'!D:D,1,FALSE)),"PB CODE ARTICLE","")</f>
        <v>PB CODE ARTICLE</v>
      </c>
      <c r="S1084" s="142" t="e">
        <f>+VLOOKUP(B1084,'FEUILLE 1'!$BJ$129:$BJ$140,1,FALSE)</f>
        <v>#N/A</v>
      </c>
    </row>
    <row r="1085" spans="1:19" x14ac:dyDescent="0.2">
      <c r="A1085" s="131" t="str">
        <f>+IF(I1085&lt;='Ecarts de marge'!$G$1,"X","")</f>
        <v>X</v>
      </c>
      <c r="B1085" s="122" t="str">
        <f t="shared" si="22"/>
        <v>A</v>
      </c>
      <c r="C1085" s="142"/>
      <c r="D1085" s="142"/>
      <c r="E1085" s="142"/>
      <c r="F1085" s="142"/>
      <c r="G1085" s="142"/>
      <c r="H1085" s="142"/>
      <c r="J1085" s="142"/>
      <c r="K1085" s="142"/>
      <c r="L1085" s="142"/>
      <c r="M1085" s="142"/>
      <c r="N1085" s="142"/>
      <c r="O1085" s="142"/>
      <c r="Q1085" s="122" t="e">
        <f>+VLOOKUP(CONCATENATE(B1085,"00"),#REF!,3,FALSE)</f>
        <v>#REF!</v>
      </c>
      <c r="R1085" s="122" t="str">
        <f>+IF(ISERROR(VLOOKUP(K1085,'Ecarts de marge'!D:D,1,FALSE)),"PB CODE ARTICLE","")</f>
        <v>PB CODE ARTICLE</v>
      </c>
    </row>
    <row r="1086" spans="1:19" x14ac:dyDescent="0.2">
      <c r="A1086" s="131" t="str">
        <f>+IF(I1086&lt;='Ecarts de marge'!$G$1,"X","")</f>
        <v>X</v>
      </c>
      <c r="B1086" s="122" t="str">
        <f t="shared" si="22"/>
        <v>A</v>
      </c>
      <c r="C1086" s="142"/>
      <c r="D1086" s="142"/>
      <c r="E1086" s="142"/>
      <c r="F1086" s="142"/>
      <c r="G1086" s="142"/>
      <c r="H1086" s="142"/>
      <c r="J1086" s="142"/>
      <c r="K1086" s="142"/>
      <c r="L1086" s="142"/>
      <c r="M1086" s="142"/>
      <c r="N1086" s="142"/>
      <c r="O1086" s="142"/>
      <c r="Q1086" s="122" t="e">
        <f>+VLOOKUP(CONCATENATE(B1086,"00"),#REF!,3,FALSE)</f>
        <v>#REF!</v>
      </c>
      <c r="R1086" s="122" t="str">
        <f>+IF(ISERROR(VLOOKUP(K1086,'Ecarts de marge'!D:D,1,FALSE)),"PB CODE ARTICLE","")</f>
        <v>PB CODE ARTICLE</v>
      </c>
    </row>
    <row r="1087" spans="1:19" x14ac:dyDescent="0.2">
      <c r="A1087" s="131" t="str">
        <f>+IF(I1087&lt;='Ecarts de marge'!$G$1,"X","")</f>
        <v>X</v>
      </c>
      <c r="B1087" s="122" t="str">
        <f t="shared" si="22"/>
        <v>A</v>
      </c>
      <c r="C1087" s="142"/>
      <c r="D1087" s="142"/>
      <c r="E1087" s="142"/>
      <c r="F1087" s="142"/>
      <c r="G1087" s="142"/>
      <c r="H1087" s="142"/>
      <c r="J1087" s="142"/>
      <c r="K1087" s="142"/>
      <c r="L1087" s="142"/>
      <c r="M1087" s="142"/>
      <c r="N1087" s="142"/>
      <c r="O1087" s="142"/>
      <c r="Q1087" s="122" t="e">
        <f>+VLOOKUP(CONCATENATE(B1087,"00"),#REF!,3,FALSE)</f>
        <v>#REF!</v>
      </c>
      <c r="R1087" s="122" t="str">
        <f>+IF(ISERROR(VLOOKUP(K1087,'Ecarts de marge'!D:D,1,FALSE)),"PB CODE ARTICLE","")</f>
        <v>PB CODE ARTICLE</v>
      </c>
    </row>
    <row r="1088" spans="1:19" x14ac:dyDescent="0.2">
      <c r="A1088" s="131" t="str">
        <f>+IF(I1088&lt;='Ecarts de marge'!$G$1,"X","")</f>
        <v>X</v>
      </c>
      <c r="B1088" s="122" t="str">
        <f t="shared" si="22"/>
        <v>A</v>
      </c>
      <c r="C1088" s="142"/>
      <c r="D1088" s="142"/>
      <c r="E1088" s="142"/>
      <c r="F1088" s="142"/>
      <c r="G1088" s="142"/>
      <c r="H1088" s="142"/>
      <c r="J1088" s="142"/>
      <c r="K1088" s="142"/>
      <c r="L1088" s="142"/>
      <c r="M1088" s="142"/>
      <c r="N1088" s="142"/>
      <c r="O1088" s="142"/>
      <c r="Q1088" s="122" t="e">
        <f>+VLOOKUP(CONCATENATE(B1088,"00"),#REF!,3,FALSE)</f>
        <v>#REF!</v>
      </c>
      <c r="R1088" s="122" t="str">
        <f>+IF(ISERROR(VLOOKUP(K1088,'Ecarts de marge'!D:D,1,FALSE)),"PB CODE ARTICLE","")</f>
        <v>PB CODE ARTICLE</v>
      </c>
    </row>
    <row r="1089" spans="1:18" x14ac:dyDescent="0.2">
      <c r="A1089" s="131" t="str">
        <f>+IF(I1089&lt;='Ecarts de marge'!$G$1,"X","")</f>
        <v>X</v>
      </c>
      <c r="B1089" s="122" t="str">
        <f t="shared" si="22"/>
        <v>A</v>
      </c>
      <c r="C1089" s="142"/>
      <c r="D1089" s="142"/>
      <c r="E1089" s="142"/>
      <c r="F1089" s="142"/>
      <c r="G1089" s="142"/>
      <c r="H1089" s="142"/>
      <c r="J1089" s="142"/>
      <c r="K1089" s="142"/>
      <c r="L1089" s="142"/>
      <c r="M1089" s="142"/>
      <c r="N1089" s="142"/>
      <c r="O1089" s="142"/>
      <c r="Q1089" s="122" t="e">
        <f>+VLOOKUP(CONCATENATE(B1089,"00"),#REF!,3,FALSE)</f>
        <v>#REF!</v>
      </c>
      <c r="R1089" s="122" t="str">
        <f>+IF(ISERROR(VLOOKUP(K1089,'Ecarts de marge'!D:D,1,FALSE)),"PB CODE ARTICLE","")</f>
        <v>PB CODE ARTICLE</v>
      </c>
    </row>
    <row r="1090" spans="1:18" x14ac:dyDescent="0.2">
      <c r="A1090" s="131" t="str">
        <f>+IF(I1090&lt;='Ecarts de marge'!$G$1,"X","")</f>
        <v>X</v>
      </c>
      <c r="B1090" s="122" t="str">
        <f t="shared" si="22"/>
        <v>A</v>
      </c>
      <c r="C1090" s="142"/>
      <c r="D1090" s="142"/>
      <c r="E1090" s="142"/>
      <c r="F1090" s="142"/>
      <c r="G1090" s="142"/>
      <c r="H1090" s="142"/>
      <c r="J1090" s="142"/>
      <c r="K1090" s="142"/>
      <c r="L1090" s="142"/>
      <c r="M1090" s="142"/>
      <c r="N1090" s="142"/>
      <c r="O1090" s="142"/>
      <c r="Q1090" s="122" t="e">
        <f>+VLOOKUP(CONCATENATE(B1090,"00"),#REF!,3,FALSE)</f>
        <v>#REF!</v>
      </c>
      <c r="R1090" s="122" t="str">
        <f>+IF(ISERROR(VLOOKUP(K1090,'Ecarts de marge'!D:D,1,FALSE)),"PB CODE ARTICLE","")</f>
        <v>PB CODE ARTICLE</v>
      </c>
    </row>
    <row r="1091" spans="1:18" x14ac:dyDescent="0.2">
      <c r="A1091" s="131" t="str">
        <f>+IF(I1091&lt;='Ecarts de marge'!$G$1,"X","")</f>
        <v>X</v>
      </c>
      <c r="B1091" s="122" t="str">
        <f t="shared" si="22"/>
        <v>A</v>
      </c>
      <c r="C1091" s="142"/>
      <c r="D1091" s="142"/>
      <c r="E1091" s="142"/>
      <c r="F1091" s="142"/>
      <c r="G1091" s="142"/>
      <c r="H1091" s="142"/>
      <c r="J1091" s="142"/>
      <c r="K1091" s="142"/>
      <c r="L1091" s="142"/>
      <c r="M1091" s="142"/>
      <c r="N1091" s="142"/>
      <c r="O1091" s="142"/>
      <c r="Q1091" s="122" t="e">
        <f>+VLOOKUP(CONCATENATE(B1091,"00"),#REF!,3,FALSE)</f>
        <v>#REF!</v>
      </c>
      <c r="R1091" s="122" t="str">
        <f>+IF(ISERROR(VLOOKUP(K1091,'Ecarts de marge'!D:D,1,FALSE)),"PB CODE ARTICLE","")</f>
        <v>PB CODE ARTICLE</v>
      </c>
    </row>
    <row r="1092" spans="1:18" x14ac:dyDescent="0.2">
      <c r="A1092" s="131" t="str">
        <f>+IF(I1092&lt;='Ecarts de marge'!$G$1,"X","")</f>
        <v>X</v>
      </c>
      <c r="B1092" s="122" t="str">
        <f t="shared" si="22"/>
        <v>A</v>
      </c>
      <c r="C1092" s="142"/>
      <c r="D1092" s="142"/>
      <c r="E1092" s="142"/>
      <c r="F1092" s="142"/>
      <c r="G1092" s="142"/>
      <c r="H1092" s="142"/>
      <c r="J1092" s="142"/>
      <c r="K1092" s="142"/>
      <c r="L1092" s="142"/>
      <c r="M1092" s="142"/>
      <c r="N1092" s="142"/>
      <c r="O1092" s="142"/>
      <c r="Q1092" s="122" t="e">
        <f>+VLOOKUP(CONCATENATE(B1092,"00"),#REF!,3,FALSE)</f>
        <v>#REF!</v>
      </c>
      <c r="R1092" s="122" t="str">
        <f>+IF(ISERROR(VLOOKUP(K1092,'Ecarts de marge'!D:D,1,FALSE)),"PB CODE ARTICLE","")</f>
        <v>PB CODE ARTICLE</v>
      </c>
    </row>
    <row r="1093" spans="1:18" x14ac:dyDescent="0.2">
      <c r="A1093" s="131" t="str">
        <f>+IF(I1093&lt;='Ecarts de marge'!$G$1,"X","")</f>
        <v>X</v>
      </c>
      <c r="B1093" s="122" t="str">
        <f t="shared" si="22"/>
        <v>A</v>
      </c>
      <c r="C1093" s="142"/>
      <c r="D1093" s="142"/>
      <c r="E1093" s="142"/>
      <c r="F1093" s="142"/>
      <c r="G1093" s="142"/>
      <c r="H1093" s="142"/>
      <c r="J1093" s="142"/>
      <c r="K1093" s="142"/>
      <c r="L1093" s="142"/>
      <c r="M1093" s="142"/>
      <c r="N1093" s="142"/>
      <c r="O1093" s="142"/>
      <c r="Q1093" s="122" t="e">
        <f>+VLOOKUP(CONCATENATE(B1093,"00"),#REF!,3,FALSE)</f>
        <v>#REF!</v>
      </c>
      <c r="R1093" s="122" t="str">
        <f>+IF(ISERROR(VLOOKUP(K1093,'Ecarts de marge'!D:D,1,FALSE)),"PB CODE ARTICLE","")</f>
        <v>PB CODE ARTICLE</v>
      </c>
    </row>
    <row r="1094" spans="1:18" x14ac:dyDescent="0.2">
      <c r="A1094" s="131" t="str">
        <f>+IF(I1094&lt;='Ecarts de marge'!$G$1,"X","")</f>
        <v>X</v>
      </c>
      <c r="B1094" s="122" t="str">
        <f t="shared" si="22"/>
        <v>A</v>
      </c>
      <c r="C1094" s="142"/>
      <c r="D1094" s="142"/>
      <c r="E1094" s="142"/>
      <c r="F1094" s="142"/>
      <c r="G1094" s="142"/>
      <c r="H1094" s="142"/>
      <c r="J1094" s="142"/>
      <c r="K1094" s="142"/>
      <c r="L1094" s="142"/>
      <c r="M1094" s="142"/>
      <c r="N1094" s="142"/>
      <c r="O1094" s="142"/>
      <c r="Q1094" s="122" t="e">
        <f>+VLOOKUP(CONCATENATE(B1094,"00"),#REF!,3,FALSE)</f>
        <v>#REF!</v>
      </c>
      <c r="R1094" s="122" t="str">
        <f>+IF(ISERROR(VLOOKUP(K1094,'Ecarts de marge'!D:D,1,FALSE)),"PB CODE ARTICLE","")</f>
        <v>PB CODE ARTICLE</v>
      </c>
    </row>
    <row r="1095" spans="1:18" x14ac:dyDescent="0.2">
      <c r="A1095" s="131" t="str">
        <f>+IF(I1095&lt;='Ecarts de marge'!$G$1,"X","")</f>
        <v>X</v>
      </c>
      <c r="B1095" s="122" t="str">
        <f t="shared" si="22"/>
        <v>A</v>
      </c>
      <c r="C1095" s="142"/>
      <c r="D1095" s="142"/>
      <c r="E1095" s="142"/>
      <c r="F1095" s="142"/>
      <c r="G1095" s="142"/>
      <c r="H1095" s="142"/>
      <c r="J1095" s="142"/>
      <c r="K1095" s="142"/>
      <c r="L1095" s="142"/>
      <c r="M1095" s="142"/>
      <c r="N1095" s="142"/>
      <c r="O1095" s="142"/>
      <c r="Q1095" s="122" t="e">
        <f>+VLOOKUP(CONCATENATE(B1095,"00"),#REF!,3,FALSE)</f>
        <v>#REF!</v>
      </c>
      <c r="R1095" s="122" t="str">
        <f>+IF(ISERROR(VLOOKUP(K1095,'Ecarts de marge'!D:D,1,FALSE)),"PB CODE ARTICLE","")</f>
        <v>PB CODE ARTICLE</v>
      </c>
    </row>
    <row r="1096" spans="1:18" x14ac:dyDescent="0.2">
      <c r="A1096" s="131" t="str">
        <f>+IF(I1096&lt;='Ecarts de marge'!$G$1,"X","")</f>
        <v>X</v>
      </c>
      <c r="B1096" s="122" t="str">
        <f t="shared" si="22"/>
        <v>A</v>
      </c>
      <c r="C1096" s="142"/>
      <c r="D1096" s="142"/>
      <c r="E1096" s="142"/>
      <c r="F1096" s="142"/>
      <c r="G1096" s="142"/>
      <c r="H1096" s="142"/>
      <c r="J1096" s="142"/>
      <c r="K1096" s="142"/>
      <c r="L1096" s="142"/>
      <c r="M1096" s="142"/>
      <c r="N1096" s="142"/>
      <c r="O1096" s="142"/>
      <c r="Q1096" s="122" t="e">
        <f>+VLOOKUP(CONCATENATE(B1096,"00"),#REF!,3,FALSE)</f>
        <v>#REF!</v>
      </c>
      <c r="R1096" s="122" t="str">
        <f>+IF(ISERROR(VLOOKUP(K1096,'Ecarts de marge'!D:D,1,FALSE)),"PB CODE ARTICLE","")</f>
        <v>PB CODE ARTICLE</v>
      </c>
    </row>
    <row r="1097" spans="1:18" x14ac:dyDescent="0.2">
      <c r="A1097" s="131" t="str">
        <f>+IF(I1097&lt;='Ecarts de marge'!$G$1,"X","")</f>
        <v>X</v>
      </c>
      <c r="B1097" s="122" t="str">
        <f t="shared" si="22"/>
        <v>A</v>
      </c>
      <c r="C1097" s="142"/>
      <c r="D1097" s="142"/>
      <c r="E1097" s="142"/>
      <c r="F1097" s="142"/>
      <c r="G1097" s="142"/>
      <c r="H1097" s="142"/>
      <c r="J1097" s="142"/>
      <c r="K1097" s="142"/>
      <c r="L1097" s="142"/>
      <c r="M1097" s="142"/>
      <c r="N1097" s="142"/>
      <c r="O1097" s="142"/>
      <c r="Q1097" s="122" t="e">
        <f>+VLOOKUP(CONCATENATE(B1097,"00"),#REF!,3,FALSE)</f>
        <v>#REF!</v>
      </c>
      <c r="R1097" s="122" t="str">
        <f>+IF(ISERROR(VLOOKUP(K1097,'Ecarts de marge'!D:D,1,FALSE)),"PB CODE ARTICLE","")</f>
        <v>PB CODE ARTICLE</v>
      </c>
    </row>
    <row r="1098" spans="1:18" x14ac:dyDescent="0.2">
      <c r="A1098" s="131" t="str">
        <f>+IF(I1098&lt;='Ecarts de marge'!$G$1,"X","")</f>
        <v>X</v>
      </c>
      <c r="B1098" s="122" t="str">
        <f t="shared" si="22"/>
        <v>A</v>
      </c>
      <c r="C1098" s="142"/>
      <c r="D1098" s="142"/>
      <c r="E1098" s="142"/>
      <c r="F1098" s="142"/>
      <c r="G1098" s="142"/>
      <c r="H1098" s="142"/>
      <c r="J1098" s="142"/>
      <c r="K1098" s="142"/>
      <c r="L1098" s="142"/>
      <c r="M1098" s="142"/>
      <c r="N1098" s="142"/>
      <c r="O1098" s="142"/>
      <c r="Q1098" s="122" t="e">
        <f>+VLOOKUP(CONCATENATE(B1098,"00"),#REF!,3,FALSE)</f>
        <v>#REF!</v>
      </c>
      <c r="R1098" s="122" t="str">
        <f>+IF(ISERROR(VLOOKUP(K1098,'Ecarts de marge'!D:D,1,FALSE)),"PB CODE ARTICLE","")</f>
        <v>PB CODE ARTICLE</v>
      </c>
    </row>
    <row r="1099" spans="1:18" x14ac:dyDescent="0.2">
      <c r="A1099" s="131" t="str">
        <f>+IF(I1099&lt;='Ecarts de marge'!$G$1,"X","")</f>
        <v>X</v>
      </c>
      <c r="B1099" s="122" t="str">
        <f t="shared" si="22"/>
        <v>A</v>
      </c>
      <c r="C1099" s="142"/>
      <c r="D1099" s="142"/>
      <c r="E1099" s="142"/>
      <c r="F1099" s="142"/>
      <c r="G1099" s="142"/>
      <c r="H1099" s="142"/>
      <c r="J1099" s="142"/>
      <c r="K1099" s="142"/>
      <c r="L1099" s="142"/>
      <c r="M1099" s="142"/>
      <c r="N1099" s="142"/>
      <c r="O1099" s="142"/>
      <c r="Q1099" s="122" t="e">
        <f>+VLOOKUP(CONCATENATE(B1099,"00"),#REF!,3,FALSE)</f>
        <v>#REF!</v>
      </c>
      <c r="R1099" s="122" t="str">
        <f>+IF(ISERROR(VLOOKUP(K1099,'Ecarts de marge'!D:D,1,FALSE)),"PB CODE ARTICLE","")</f>
        <v>PB CODE ARTICLE</v>
      </c>
    </row>
    <row r="1100" spans="1:18" x14ac:dyDescent="0.2">
      <c r="A1100" s="131" t="str">
        <f>+IF(I1100&lt;='Ecarts de marge'!$G$1,"X","")</f>
        <v>X</v>
      </c>
      <c r="B1100" s="122" t="str">
        <f t="shared" si="22"/>
        <v>A</v>
      </c>
      <c r="C1100" s="142"/>
      <c r="D1100" s="142"/>
      <c r="E1100" s="142"/>
      <c r="F1100" s="142"/>
      <c r="G1100" s="142"/>
      <c r="H1100" s="142"/>
      <c r="J1100" s="142"/>
      <c r="K1100" s="142"/>
      <c r="L1100" s="142"/>
      <c r="M1100" s="142"/>
      <c r="N1100" s="142"/>
      <c r="O1100" s="142"/>
      <c r="Q1100" s="122" t="e">
        <f>+VLOOKUP(CONCATENATE(B1100,"00"),#REF!,3,FALSE)</f>
        <v>#REF!</v>
      </c>
      <c r="R1100" s="122" t="str">
        <f>+IF(ISERROR(VLOOKUP(K1100,'Ecarts de marge'!D:D,1,FALSE)),"PB CODE ARTICLE","")</f>
        <v>PB CODE ARTICLE</v>
      </c>
    </row>
    <row r="1101" spans="1:18" x14ac:dyDescent="0.2">
      <c r="A1101" s="131" t="str">
        <f>+IF(I1101&lt;='Ecarts de marge'!$G$1,"X","")</f>
        <v>X</v>
      </c>
      <c r="B1101" s="122" t="str">
        <f t="shared" si="22"/>
        <v>A</v>
      </c>
      <c r="C1101" s="142"/>
      <c r="D1101" s="142"/>
      <c r="E1101" s="142"/>
      <c r="F1101" s="142"/>
      <c r="G1101" s="142"/>
      <c r="H1101" s="142"/>
      <c r="J1101" s="142"/>
      <c r="K1101" s="142"/>
      <c r="L1101" s="142"/>
      <c r="M1101" s="142"/>
      <c r="N1101" s="142"/>
      <c r="O1101" s="142"/>
      <c r="Q1101" s="122" t="e">
        <f>+VLOOKUP(CONCATENATE(B1101,"00"),#REF!,3,FALSE)</f>
        <v>#REF!</v>
      </c>
      <c r="R1101" s="122" t="str">
        <f>+IF(ISERROR(VLOOKUP(K1101,'Ecarts de marge'!D:D,1,FALSE)),"PB CODE ARTICLE","")</f>
        <v>PB CODE ARTICLE</v>
      </c>
    </row>
    <row r="1102" spans="1:18" x14ac:dyDescent="0.2">
      <c r="A1102" s="131" t="str">
        <f>+IF(I1102&lt;='Ecarts de marge'!$G$1,"X","")</f>
        <v>X</v>
      </c>
      <c r="B1102" s="122" t="str">
        <f t="shared" si="22"/>
        <v>A</v>
      </c>
      <c r="C1102" s="142"/>
      <c r="D1102" s="142"/>
      <c r="E1102" s="142"/>
      <c r="F1102" s="142"/>
      <c r="G1102" s="142"/>
      <c r="H1102" s="142"/>
      <c r="J1102" s="142"/>
      <c r="K1102" s="142"/>
      <c r="L1102" s="142"/>
      <c r="M1102" s="142"/>
      <c r="N1102" s="142"/>
      <c r="O1102" s="142"/>
      <c r="Q1102" s="122" t="e">
        <f>+VLOOKUP(CONCATENATE(B1102,"00"),#REF!,3,FALSE)</f>
        <v>#REF!</v>
      </c>
      <c r="R1102" s="122" t="str">
        <f>+IF(ISERROR(VLOOKUP(K1102,'Ecarts de marge'!D:D,1,FALSE)),"PB CODE ARTICLE","")</f>
        <v>PB CODE ARTICLE</v>
      </c>
    </row>
    <row r="1103" spans="1:18" x14ac:dyDescent="0.2">
      <c r="A1103" s="131" t="str">
        <f>+IF(I1103&lt;='Ecarts de marge'!$G$1,"X","")</f>
        <v>X</v>
      </c>
      <c r="B1103" s="122" t="str">
        <f t="shared" si="22"/>
        <v>A</v>
      </c>
      <c r="C1103" s="142"/>
      <c r="D1103" s="142"/>
      <c r="E1103" s="142"/>
      <c r="F1103" s="142"/>
      <c r="G1103" s="142"/>
      <c r="H1103" s="142"/>
      <c r="J1103" s="142"/>
      <c r="K1103" s="142"/>
      <c r="L1103" s="142"/>
      <c r="M1103" s="142"/>
      <c r="N1103" s="142"/>
      <c r="O1103" s="142"/>
      <c r="Q1103" s="122" t="e">
        <f>+VLOOKUP(CONCATENATE(B1103,"00"),#REF!,3,FALSE)</f>
        <v>#REF!</v>
      </c>
      <c r="R1103" s="122" t="str">
        <f>+IF(ISERROR(VLOOKUP(K1103,'Ecarts de marge'!D:D,1,FALSE)),"PB CODE ARTICLE","")</f>
        <v>PB CODE ARTICLE</v>
      </c>
    </row>
    <row r="1104" spans="1:18" x14ac:dyDescent="0.2">
      <c r="A1104" s="131" t="str">
        <f>+IF(I1104&lt;='Ecarts de marge'!$G$1,"X","")</f>
        <v>X</v>
      </c>
      <c r="B1104" s="122" t="str">
        <f t="shared" si="22"/>
        <v>A</v>
      </c>
      <c r="C1104" s="142"/>
      <c r="D1104" s="142"/>
      <c r="E1104" s="142"/>
      <c r="F1104" s="142"/>
      <c r="G1104" s="142"/>
      <c r="H1104" s="142"/>
      <c r="J1104" s="142"/>
      <c r="K1104" s="142"/>
      <c r="L1104" s="142"/>
      <c r="M1104" s="142"/>
      <c r="N1104" s="142"/>
      <c r="O1104" s="142"/>
      <c r="Q1104" s="122" t="e">
        <f>+VLOOKUP(CONCATENATE(B1104,"00"),#REF!,3,FALSE)</f>
        <v>#REF!</v>
      </c>
      <c r="R1104" s="122" t="str">
        <f>+IF(ISERROR(VLOOKUP(K1104,'Ecarts de marge'!D:D,1,FALSE)),"PB CODE ARTICLE","")</f>
        <v>PB CODE ARTICLE</v>
      </c>
    </row>
    <row r="1105" spans="1:18" x14ac:dyDescent="0.2">
      <c r="A1105" s="131" t="str">
        <f>+IF(I1105&lt;='Ecarts de marge'!$G$1,"X","")</f>
        <v>X</v>
      </c>
      <c r="B1105" s="122" t="str">
        <f t="shared" si="22"/>
        <v>A</v>
      </c>
      <c r="C1105" s="142"/>
      <c r="D1105" s="142"/>
      <c r="E1105" s="142"/>
      <c r="F1105" s="142"/>
      <c r="G1105" s="142"/>
      <c r="H1105" s="142"/>
      <c r="J1105" s="142"/>
      <c r="K1105" s="142"/>
      <c r="L1105" s="142"/>
      <c r="M1105" s="142"/>
      <c r="N1105" s="142"/>
      <c r="O1105" s="142"/>
      <c r="Q1105" s="122" t="e">
        <f>+VLOOKUP(CONCATENATE(B1105,"00"),#REF!,3,FALSE)</f>
        <v>#REF!</v>
      </c>
      <c r="R1105" s="122" t="str">
        <f>+IF(ISERROR(VLOOKUP(K1105,'Ecarts de marge'!D:D,1,FALSE)),"PB CODE ARTICLE","")</f>
        <v>PB CODE ARTICLE</v>
      </c>
    </row>
    <row r="1106" spans="1:18" x14ac:dyDescent="0.2">
      <c r="A1106" s="131" t="str">
        <f>+IF(I1106&lt;='Ecarts de marge'!$G$1,"X","")</f>
        <v>X</v>
      </c>
      <c r="B1106" s="122" t="str">
        <f t="shared" si="22"/>
        <v>A</v>
      </c>
      <c r="C1106" s="142"/>
      <c r="D1106" s="142"/>
      <c r="E1106" s="142"/>
      <c r="F1106" s="142"/>
      <c r="G1106" s="142"/>
      <c r="H1106" s="142"/>
      <c r="J1106" s="142"/>
      <c r="K1106" s="142"/>
      <c r="L1106" s="142"/>
      <c r="M1106" s="142"/>
      <c r="N1106" s="142"/>
      <c r="O1106" s="142"/>
      <c r="Q1106" s="122" t="e">
        <f>+VLOOKUP(CONCATENATE(B1106,"00"),#REF!,3,FALSE)</f>
        <v>#REF!</v>
      </c>
      <c r="R1106" s="122" t="str">
        <f>+IF(ISERROR(VLOOKUP(K1106,'Ecarts de marge'!D:D,1,FALSE)),"PB CODE ARTICLE","")</f>
        <v>PB CODE ARTICLE</v>
      </c>
    </row>
    <row r="1107" spans="1:18" x14ac:dyDescent="0.2">
      <c r="A1107" s="131" t="str">
        <f>+IF(I1107&lt;='Ecarts de marge'!$G$1,"X","")</f>
        <v>X</v>
      </c>
      <c r="B1107" s="122" t="str">
        <f t="shared" si="22"/>
        <v>A</v>
      </c>
      <c r="C1107" s="142"/>
      <c r="D1107" s="142"/>
      <c r="E1107" s="142"/>
      <c r="F1107" s="142"/>
      <c r="G1107" s="142"/>
      <c r="H1107" s="142"/>
      <c r="J1107" s="142"/>
      <c r="K1107" s="142"/>
      <c r="L1107" s="142"/>
      <c r="M1107" s="142"/>
      <c r="N1107" s="142"/>
      <c r="O1107" s="142"/>
      <c r="Q1107" s="122" t="e">
        <f>+VLOOKUP(CONCATENATE(B1107,"00"),#REF!,3,FALSE)</f>
        <v>#REF!</v>
      </c>
      <c r="R1107" s="122" t="str">
        <f>+IF(ISERROR(VLOOKUP(K1107,'Ecarts de marge'!D:D,1,FALSE)),"PB CODE ARTICLE","")</f>
        <v>PB CODE ARTICLE</v>
      </c>
    </row>
    <row r="1108" spans="1:18" x14ac:dyDescent="0.2">
      <c r="A1108" s="131" t="str">
        <f>+IF(I1108&lt;='Ecarts de marge'!$G$1,"X","")</f>
        <v>X</v>
      </c>
      <c r="B1108" s="122" t="str">
        <f t="shared" si="22"/>
        <v>A</v>
      </c>
      <c r="C1108" s="142"/>
      <c r="D1108" s="142"/>
      <c r="E1108" s="142"/>
      <c r="F1108" s="142"/>
      <c r="G1108" s="142"/>
      <c r="H1108" s="142"/>
      <c r="J1108" s="142"/>
      <c r="K1108" s="142"/>
      <c r="L1108" s="142"/>
      <c r="M1108" s="142"/>
      <c r="N1108" s="142"/>
      <c r="O1108" s="142"/>
      <c r="Q1108" s="122" t="e">
        <f>+VLOOKUP(CONCATENATE(B1108,"00"),#REF!,3,FALSE)</f>
        <v>#REF!</v>
      </c>
      <c r="R1108" s="122" t="str">
        <f>+IF(ISERROR(VLOOKUP(K1108,'Ecarts de marge'!D:D,1,FALSE)),"PB CODE ARTICLE","")</f>
        <v>PB CODE ARTICLE</v>
      </c>
    </row>
    <row r="1109" spans="1:18" x14ac:dyDescent="0.2">
      <c r="A1109" s="131" t="str">
        <f>+IF(I1109&lt;='Ecarts de marge'!$G$1,"X","")</f>
        <v>X</v>
      </c>
      <c r="B1109" s="122" t="str">
        <f t="shared" si="22"/>
        <v>A</v>
      </c>
      <c r="C1109" s="142"/>
      <c r="D1109" s="142"/>
      <c r="E1109" s="142"/>
      <c r="F1109" s="142"/>
      <c r="G1109" s="142"/>
      <c r="H1109" s="142"/>
      <c r="J1109" s="142"/>
      <c r="K1109" s="142"/>
      <c r="L1109" s="142"/>
      <c r="M1109" s="142"/>
      <c r="N1109" s="142"/>
      <c r="O1109" s="142"/>
      <c r="Q1109" s="122" t="e">
        <f>+VLOOKUP(CONCATENATE(B1109,"00"),#REF!,3,FALSE)</f>
        <v>#REF!</v>
      </c>
      <c r="R1109" s="122" t="str">
        <f>+IF(ISERROR(VLOOKUP(K1109,'Ecarts de marge'!D:D,1,FALSE)),"PB CODE ARTICLE","")</f>
        <v>PB CODE ARTICLE</v>
      </c>
    </row>
    <row r="1110" spans="1:18" x14ac:dyDescent="0.2">
      <c r="A1110" s="131" t="str">
        <f>+IF(I1110&lt;='Ecarts de marge'!$G$1,"X","")</f>
        <v>X</v>
      </c>
      <c r="B1110" s="122" t="str">
        <f t="shared" si="22"/>
        <v>A</v>
      </c>
      <c r="C1110" s="142"/>
      <c r="D1110" s="142"/>
      <c r="E1110" s="142"/>
      <c r="F1110" s="142"/>
      <c r="G1110" s="142"/>
      <c r="H1110" s="142"/>
      <c r="J1110" s="142"/>
      <c r="K1110" s="142"/>
      <c r="L1110" s="142"/>
      <c r="M1110" s="142"/>
      <c r="N1110" s="142"/>
      <c r="O1110" s="142"/>
      <c r="Q1110" s="122" t="e">
        <f>+VLOOKUP(CONCATENATE(B1110,"00"),#REF!,3,FALSE)</f>
        <v>#REF!</v>
      </c>
      <c r="R1110" s="122" t="str">
        <f>+IF(ISERROR(VLOOKUP(K1110,'Ecarts de marge'!D:D,1,FALSE)),"PB CODE ARTICLE","")</f>
        <v>PB CODE ARTICLE</v>
      </c>
    </row>
    <row r="1111" spans="1:18" x14ac:dyDescent="0.2">
      <c r="A1111" s="131" t="str">
        <f>+IF(I1111&lt;='Ecarts de marge'!$G$1,"X","")</f>
        <v>X</v>
      </c>
      <c r="B1111" s="122" t="str">
        <f t="shared" si="22"/>
        <v>A</v>
      </c>
      <c r="C1111" s="142"/>
      <c r="D1111" s="142"/>
      <c r="E1111" s="142"/>
      <c r="F1111" s="142"/>
      <c r="G1111" s="142"/>
      <c r="H1111" s="142"/>
      <c r="J1111" s="142"/>
      <c r="K1111" s="142"/>
      <c r="L1111" s="142"/>
      <c r="M1111" s="142"/>
      <c r="N1111" s="142"/>
      <c r="O1111" s="142"/>
      <c r="Q1111" s="122" t="e">
        <f>+VLOOKUP(CONCATENATE(B1111,"00"),#REF!,3,FALSE)</f>
        <v>#REF!</v>
      </c>
      <c r="R1111" s="122" t="str">
        <f>+IF(ISERROR(VLOOKUP(K1111,'Ecarts de marge'!D:D,1,FALSE)),"PB CODE ARTICLE","")</f>
        <v>PB CODE ARTICLE</v>
      </c>
    </row>
    <row r="1112" spans="1:18" x14ac:dyDescent="0.2">
      <c r="A1112" s="131" t="str">
        <f>+IF(I1112&lt;='Ecarts de marge'!$G$1,"X","")</f>
        <v>X</v>
      </c>
      <c r="B1112" s="122" t="str">
        <f t="shared" si="22"/>
        <v>A</v>
      </c>
      <c r="C1112" s="142"/>
      <c r="D1112" s="142"/>
      <c r="E1112" s="142"/>
      <c r="F1112" s="142"/>
      <c r="G1112" s="142"/>
      <c r="H1112" s="142"/>
      <c r="J1112" s="142"/>
      <c r="K1112" s="142"/>
      <c r="L1112" s="142"/>
      <c r="M1112" s="142"/>
      <c r="N1112" s="142"/>
      <c r="O1112" s="142"/>
      <c r="Q1112" s="122" t="e">
        <f>+VLOOKUP(CONCATENATE(B1112,"00"),#REF!,3,FALSE)</f>
        <v>#REF!</v>
      </c>
      <c r="R1112" s="122" t="str">
        <f>+IF(ISERROR(VLOOKUP(K1112,'Ecarts de marge'!D:D,1,FALSE)),"PB CODE ARTICLE","")</f>
        <v>PB CODE ARTICLE</v>
      </c>
    </row>
    <row r="1113" spans="1:18" x14ac:dyDescent="0.2">
      <c r="A1113" s="131" t="str">
        <f>+IF(I1113&lt;='Ecarts de marge'!$G$1,"X","")</f>
        <v>X</v>
      </c>
      <c r="B1113" s="122" t="str">
        <f t="shared" si="22"/>
        <v>A</v>
      </c>
      <c r="C1113" s="142"/>
      <c r="D1113" s="142"/>
      <c r="E1113" s="142"/>
      <c r="F1113" s="142"/>
      <c r="G1113" s="142"/>
      <c r="H1113" s="142"/>
      <c r="J1113" s="142"/>
      <c r="K1113" s="142"/>
      <c r="L1113" s="142"/>
      <c r="M1113" s="142"/>
      <c r="N1113" s="142"/>
      <c r="O1113" s="142"/>
      <c r="Q1113" s="122" t="e">
        <f>+VLOOKUP(CONCATENATE(B1113,"00"),#REF!,3,FALSE)</f>
        <v>#REF!</v>
      </c>
      <c r="R1113" s="122" t="str">
        <f>+IF(ISERROR(VLOOKUP(K1113,'Ecarts de marge'!D:D,1,FALSE)),"PB CODE ARTICLE","")</f>
        <v>PB CODE ARTICLE</v>
      </c>
    </row>
    <row r="1114" spans="1:18" x14ac:dyDescent="0.2">
      <c r="A1114" s="131" t="str">
        <f>+IF(I1114&lt;='Ecarts de marge'!$G$1,"X","")</f>
        <v>X</v>
      </c>
      <c r="B1114" s="122" t="str">
        <f t="shared" si="22"/>
        <v>A</v>
      </c>
      <c r="C1114" s="142"/>
      <c r="D1114" s="142"/>
      <c r="E1114" s="142"/>
      <c r="F1114" s="142"/>
      <c r="G1114" s="142"/>
      <c r="H1114" s="142"/>
      <c r="J1114" s="142"/>
      <c r="K1114" s="142"/>
      <c r="L1114" s="142"/>
      <c r="M1114" s="142"/>
      <c r="N1114" s="142"/>
      <c r="O1114" s="142"/>
      <c r="Q1114" s="122" t="e">
        <f>+VLOOKUP(CONCATENATE(B1114,"00"),#REF!,3,FALSE)</f>
        <v>#REF!</v>
      </c>
      <c r="R1114" s="122" t="str">
        <f>+IF(ISERROR(VLOOKUP(K1114,'Ecarts de marge'!D:D,1,FALSE)),"PB CODE ARTICLE","")</f>
        <v>PB CODE ARTICLE</v>
      </c>
    </row>
    <row r="1115" spans="1:18" x14ac:dyDescent="0.2">
      <c r="A1115" s="131" t="str">
        <f>+IF(I1115&lt;='Ecarts de marge'!$G$1,"X","")</f>
        <v>X</v>
      </c>
      <c r="B1115" s="122" t="str">
        <f t="shared" si="22"/>
        <v>A</v>
      </c>
      <c r="C1115" s="142"/>
      <c r="D1115" s="142"/>
      <c r="E1115" s="142"/>
      <c r="F1115" s="142"/>
      <c r="G1115" s="142"/>
      <c r="H1115" s="142"/>
      <c r="J1115" s="142"/>
      <c r="K1115" s="142"/>
      <c r="L1115" s="142"/>
      <c r="M1115" s="142"/>
      <c r="N1115" s="142"/>
      <c r="O1115" s="142"/>
      <c r="Q1115" s="122" t="e">
        <f>+VLOOKUP(CONCATENATE(B1115,"00"),#REF!,3,FALSE)</f>
        <v>#REF!</v>
      </c>
      <c r="R1115" s="122" t="str">
        <f>+IF(ISERROR(VLOOKUP(K1115,'Ecarts de marge'!D:D,1,FALSE)),"PB CODE ARTICLE","")</f>
        <v>PB CODE ARTICLE</v>
      </c>
    </row>
    <row r="1116" spans="1:18" x14ac:dyDescent="0.2">
      <c r="A1116" s="131" t="str">
        <f>+IF(I1116&lt;='Ecarts de marge'!$G$1,"X","")</f>
        <v>X</v>
      </c>
      <c r="B1116" s="122" t="str">
        <f t="shared" si="22"/>
        <v>A</v>
      </c>
      <c r="C1116" s="142"/>
      <c r="D1116" s="142"/>
      <c r="E1116" s="142"/>
      <c r="F1116" s="142"/>
      <c r="G1116" s="142"/>
      <c r="H1116" s="142"/>
      <c r="J1116" s="142"/>
      <c r="K1116" s="142"/>
      <c r="L1116" s="142"/>
      <c r="M1116" s="142"/>
      <c r="N1116" s="142"/>
      <c r="O1116" s="142"/>
      <c r="Q1116" s="122" t="e">
        <f>+VLOOKUP(CONCATENATE(B1116,"00"),#REF!,3,FALSE)</f>
        <v>#REF!</v>
      </c>
      <c r="R1116" s="122" t="str">
        <f>+IF(ISERROR(VLOOKUP(K1116,'Ecarts de marge'!D:D,1,FALSE)),"PB CODE ARTICLE","")</f>
        <v>PB CODE ARTICLE</v>
      </c>
    </row>
    <row r="1117" spans="1:18" x14ac:dyDescent="0.2">
      <c r="A1117" s="131" t="str">
        <f>+IF(I1117&lt;='Ecarts de marge'!$G$1,"X","")</f>
        <v>X</v>
      </c>
      <c r="B1117" s="122" t="str">
        <f t="shared" si="22"/>
        <v>A</v>
      </c>
      <c r="C1117" s="142"/>
      <c r="D1117" s="142"/>
      <c r="E1117" s="142"/>
      <c r="F1117" s="142"/>
      <c r="G1117" s="142"/>
      <c r="H1117" s="142"/>
      <c r="J1117" s="142"/>
      <c r="K1117" s="142"/>
      <c r="L1117" s="142"/>
      <c r="M1117" s="142"/>
      <c r="N1117" s="142"/>
      <c r="O1117" s="142"/>
      <c r="Q1117" s="122" t="e">
        <f>+VLOOKUP(CONCATENATE(B1117,"00"),#REF!,3,FALSE)</f>
        <v>#REF!</v>
      </c>
      <c r="R1117" s="122" t="str">
        <f>+IF(ISERROR(VLOOKUP(K1117,'Ecarts de marge'!D:D,1,FALSE)),"PB CODE ARTICLE","")</f>
        <v>PB CODE ARTICLE</v>
      </c>
    </row>
    <row r="1118" spans="1:18" x14ac:dyDescent="0.2">
      <c r="A1118" s="131" t="str">
        <f>+IF(I1118&lt;='Ecarts de marge'!$G$1,"X","")</f>
        <v>X</v>
      </c>
      <c r="B1118" s="122" t="str">
        <f t="shared" si="22"/>
        <v>A</v>
      </c>
      <c r="C1118" s="142"/>
      <c r="D1118" s="142"/>
      <c r="E1118" s="142"/>
      <c r="F1118" s="142"/>
      <c r="G1118" s="142"/>
      <c r="H1118" s="142"/>
      <c r="J1118" s="142"/>
      <c r="K1118" s="142"/>
      <c r="L1118" s="142"/>
      <c r="M1118" s="142"/>
      <c r="N1118" s="142"/>
      <c r="O1118" s="142"/>
      <c r="Q1118" s="122" t="e">
        <f>+VLOOKUP(CONCATENATE(B1118,"00"),#REF!,3,FALSE)</f>
        <v>#REF!</v>
      </c>
      <c r="R1118" s="122" t="str">
        <f>+IF(ISERROR(VLOOKUP(K1118,'Ecarts de marge'!D:D,1,FALSE)),"PB CODE ARTICLE","")</f>
        <v>PB CODE ARTICLE</v>
      </c>
    </row>
    <row r="1119" spans="1:18" x14ac:dyDescent="0.2">
      <c r="A1119" s="131" t="str">
        <f>+IF(I1119&lt;='Ecarts de marge'!$G$1,"X","")</f>
        <v>X</v>
      </c>
      <c r="B1119" s="122" t="str">
        <f t="shared" si="22"/>
        <v>A</v>
      </c>
      <c r="C1119" s="142"/>
      <c r="D1119" s="142"/>
      <c r="E1119" s="142"/>
      <c r="F1119" s="142"/>
      <c r="G1119" s="142"/>
      <c r="H1119" s="142"/>
      <c r="J1119" s="142"/>
      <c r="K1119" s="142"/>
      <c r="L1119" s="142"/>
      <c r="M1119" s="142"/>
      <c r="N1119" s="142"/>
      <c r="O1119" s="142"/>
      <c r="Q1119" s="122" t="e">
        <f>+VLOOKUP(CONCATENATE(B1119,"00"),#REF!,3,FALSE)</f>
        <v>#REF!</v>
      </c>
      <c r="R1119" s="122" t="str">
        <f>+IF(ISERROR(VLOOKUP(K1119,'Ecarts de marge'!D:D,1,FALSE)),"PB CODE ARTICLE","")</f>
        <v>PB CODE ARTICLE</v>
      </c>
    </row>
    <row r="1120" spans="1:18" x14ac:dyDescent="0.2">
      <c r="A1120" s="131" t="str">
        <f>+IF(I1120&lt;='Ecarts de marge'!$G$1,"X","")</f>
        <v>X</v>
      </c>
      <c r="B1120" s="122" t="str">
        <f t="shared" si="22"/>
        <v>A</v>
      </c>
      <c r="C1120" s="142"/>
      <c r="D1120" s="142"/>
      <c r="E1120" s="142"/>
      <c r="F1120" s="142"/>
      <c r="G1120" s="142"/>
      <c r="H1120" s="142"/>
      <c r="J1120" s="142"/>
      <c r="K1120" s="142"/>
      <c r="L1120" s="142"/>
      <c r="M1120" s="142"/>
      <c r="N1120" s="142"/>
      <c r="O1120" s="142"/>
      <c r="Q1120" s="122" t="e">
        <f>+VLOOKUP(CONCATENATE(B1120,"00"),#REF!,3,FALSE)</f>
        <v>#REF!</v>
      </c>
      <c r="R1120" s="122" t="str">
        <f>+IF(ISERROR(VLOOKUP(K1120,'Ecarts de marge'!D:D,1,FALSE)),"PB CODE ARTICLE","")</f>
        <v>PB CODE ARTICLE</v>
      </c>
    </row>
    <row r="1121" spans="1:18" x14ac:dyDescent="0.2">
      <c r="A1121" s="131" t="str">
        <f>+IF(I1121&lt;='Ecarts de marge'!$G$1,"X","")</f>
        <v>X</v>
      </c>
      <c r="B1121" s="122" t="str">
        <f t="shared" si="22"/>
        <v>A</v>
      </c>
      <c r="C1121" s="142"/>
      <c r="D1121" s="142"/>
      <c r="E1121" s="142"/>
      <c r="F1121" s="142"/>
      <c r="G1121" s="142"/>
      <c r="H1121" s="142"/>
      <c r="J1121" s="142"/>
      <c r="K1121" s="142"/>
      <c r="L1121" s="142"/>
      <c r="M1121" s="142"/>
      <c r="N1121" s="142"/>
      <c r="O1121" s="142"/>
      <c r="Q1121" s="122" t="e">
        <f>+VLOOKUP(CONCATENATE(B1121,"00"),#REF!,3,FALSE)</f>
        <v>#REF!</v>
      </c>
      <c r="R1121" s="122" t="str">
        <f>+IF(ISERROR(VLOOKUP(K1121,'Ecarts de marge'!D:D,1,FALSE)),"PB CODE ARTICLE","")</f>
        <v>PB CODE ARTICLE</v>
      </c>
    </row>
    <row r="1122" spans="1:18" x14ac:dyDescent="0.2">
      <c r="A1122" s="131" t="str">
        <f>+IF(I1122&lt;='Ecarts de marge'!$G$1,"X","")</f>
        <v>X</v>
      </c>
      <c r="B1122" s="122" t="str">
        <f t="shared" ref="B1122:B1185" si="23">+"A"&amp;E1122&amp;F1122&amp;G1122</f>
        <v>A</v>
      </c>
      <c r="C1122" s="142"/>
      <c r="D1122" s="142"/>
      <c r="E1122" s="142"/>
      <c r="F1122" s="142"/>
      <c r="G1122" s="142"/>
      <c r="H1122" s="142"/>
      <c r="J1122" s="142"/>
      <c r="K1122" s="142"/>
      <c r="L1122" s="142"/>
      <c r="M1122" s="142"/>
      <c r="N1122" s="142"/>
      <c r="O1122" s="142"/>
      <c r="Q1122" s="122" t="e">
        <f>+VLOOKUP(CONCATENATE(B1122,"00"),#REF!,3,FALSE)</f>
        <v>#REF!</v>
      </c>
      <c r="R1122" s="122" t="str">
        <f>+IF(ISERROR(VLOOKUP(K1122,'Ecarts de marge'!D:D,1,FALSE)),"PB CODE ARTICLE","")</f>
        <v>PB CODE ARTICLE</v>
      </c>
    </row>
    <row r="1123" spans="1:18" x14ac:dyDescent="0.2">
      <c r="A1123" s="131" t="str">
        <f>+IF(I1123&lt;='Ecarts de marge'!$G$1,"X","")</f>
        <v>X</v>
      </c>
      <c r="B1123" s="122" t="str">
        <f t="shared" si="23"/>
        <v>A</v>
      </c>
      <c r="C1123" s="142"/>
      <c r="D1123" s="142"/>
      <c r="E1123" s="142"/>
      <c r="F1123" s="142"/>
      <c r="G1123" s="142"/>
      <c r="H1123" s="142"/>
      <c r="J1123" s="142"/>
      <c r="K1123" s="142"/>
      <c r="L1123" s="142"/>
      <c r="M1123" s="142"/>
      <c r="N1123" s="142"/>
      <c r="O1123" s="142"/>
      <c r="Q1123" s="122" t="e">
        <f>+VLOOKUP(CONCATENATE(B1123,"00"),#REF!,3,FALSE)</f>
        <v>#REF!</v>
      </c>
      <c r="R1123" s="122" t="str">
        <f>+IF(ISERROR(VLOOKUP(K1123,'Ecarts de marge'!D:D,1,FALSE)),"PB CODE ARTICLE","")</f>
        <v>PB CODE ARTICLE</v>
      </c>
    </row>
    <row r="1124" spans="1:18" x14ac:dyDescent="0.2">
      <c r="A1124" s="131" t="str">
        <f>+IF(I1124&lt;='Ecarts de marge'!$G$1,"X","")</f>
        <v>X</v>
      </c>
      <c r="B1124" s="122" t="str">
        <f t="shared" si="23"/>
        <v>A</v>
      </c>
      <c r="C1124" s="142"/>
      <c r="D1124" s="142"/>
      <c r="E1124" s="142"/>
      <c r="F1124" s="142"/>
      <c r="G1124" s="142"/>
      <c r="H1124" s="142"/>
      <c r="J1124" s="142"/>
      <c r="K1124" s="142"/>
      <c r="L1124" s="142"/>
      <c r="M1124" s="142"/>
      <c r="N1124" s="142"/>
      <c r="O1124" s="142"/>
      <c r="Q1124" s="122" t="e">
        <f>+VLOOKUP(CONCATENATE(B1124,"00"),#REF!,3,FALSE)</f>
        <v>#REF!</v>
      </c>
      <c r="R1124" s="122" t="str">
        <f>+IF(ISERROR(VLOOKUP(K1124,'Ecarts de marge'!D:D,1,FALSE)),"PB CODE ARTICLE","")</f>
        <v>PB CODE ARTICLE</v>
      </c>
    </row>
    <row r="1125" spans="1:18" x14ac:dyDescent="0.2">
      <c r="A1125" s="131" t="str">
        <f>+IF(I1125&lt;='Ecarts de marge'!$G$1,"X","")</f>
        <v>X</v>
      </c>
      <c r="B1125" s="122" t="str">
        <f t="shared" si="23"/>
        <v>A</v>
      </c>
      <c r="C1125" s="142"/>
      <c r="D1125" s="142"/>
      <c r="E1125" s="142"/>
      <c r="F1125" s="142"/>
      <c r="G1125" s="142"/>
      <c r="H1125" s="142"/>
      <c r="J1125" s="142"/>
      <c r="K1125" s="142"/>
      <c r="L1125" s="142"/>
      <c r="M1125" s="142"/>
      <c r="N1125" s="142"/>
      <c r="O1125" s="142"/>
      <c r="Q1125" s="122" t="e">
        <f>+VLOOKUP(CONCATENATE(B1125,"00"),#REF!,3,FALSE)</f>
        <v>#REF!</v>
      </c>
      <c r="R1125" s="122" t="str">
        <f>+IF(ISERROR(VLOOKUP(K1125,'Ecarts de marge'!D:D,1,FALSE)),"PB CODE ARTICLE","")</f>
        <v>PB CODE ARTICLE</v>
      </c>
    </row>
    <row r="1126" spans="1:18" x14ac:dyDescent="0.2">
      <c r="A1126" s="131" t="str">
        <f>+IF(I1126&lt;='Ecarts de marge'!$G$1,"X","")</f>
        <v>X</v>
      </c>
      <c r="B1126" s="122" t="str">
        <f t="shared" si="23"/>
        <v>A</v>
      </c>
      <c r="C1126" s="142"/>
      <c r="D1126" s="142"/>
      <c r="E1126" s="142"/>
      <c r="F1126" s="142"/>
      <c r="G1126" s="142"/>
      <c r="H1126" s="142"/>
      <c r="J1126" s="142"/>
      <c r="K1126" s="142"/>
      <c r="L1126" s="142"/>
      <c r="M1126" s="142"/>
      <c r="N1126" s="142"/>
      <c r="O1126" s="142"/>
      <c r="Q1126" s="122" t="e">
        <f>+VLOOKUP(CONCATENATE(B1126,"00"),#REF!,3,FALSE)</f>
        <v>#REF!</v>
      </c>
      <c r="R1126" s="122" t="str">
        <f>+IF(ISERROR(VLOOKUP(K1126,'Ecarts de marge'!D:D,1,FALSE)),"PB CODE ARTICLE","")</f>
        <v>PB CODE ARTICLE</v>
      </c>
    </row>
    <row r="1127" spans="1:18" x14ac:dyDescent="0.2">
      <c r="A1127" s="131" t="str">
        <f>+IF(I1127&lt;='Ecarts de marge'!$G$1,"X","")</f>
        <v>X</v>
      </c>
      <c r="B1127" s="122" t="str">
        <f t="shared" si="23"/>
        <v>A</v>
      </c>
      <c r="C1127" s="142"/>
      <c r="D1127" s="142"/>
      <c r="E1127" s="142"/>
      <c r="F1127" s="142"/>
      <c r="G1127" s="142"/>
      <c r="H1127" s="142"/>
      <c r="J1127" s="142"/>
      <c r="K1127" s="142"/>
      <c r="L1127" s="142"/>
      <c r="M1127" s="142"/>
      <c r="N1127" s="142"/>
      <c r="O1127" s="142"/>
      <c r="Q1127" s="122" t="e">
        <f>+VLOOKUP(CONCATENATE(B1127,"00"),#REF!,3,FALSE)</f>
        <v>#REF!</v>
      </c>
      <c r="R1127" s="122" t="str">
        <f>+IF(ISERROR(VLOOKUP(K1127,'Ecarts de marge'!D:D,1,FALSE)),"PB CODE ARTICLE","")</f>
        <v>PB CODE ARTICLE</v>
      </c>
    </row>
    <row r="1128" spans="1:18" x14ac:dyDescent="0.2">
      <c r="A1128" s="131" t="str">
        <f>+IF(I1128&lt;='Ecarts de marge'!$G$1,"X","")</f>
        <v>X</v>
      </c>
      <c r="B1128" s="122" t="str">
        <f t="shared" si="23"/>
        <v>A</v>
      </c>
      <c r="C1128" s="142"/>
      <c r="D1128" s="142"/>
      <c r="E1128" s="142"/>
      <c r="F1128" s="142"/>
      <c r="G1128" s="142"/>
      <c r="H1128" s="142"/>
      <c r="J1128" s="142"/>
      <c r="K1128" s="142"/>
      <c r="L1128" s="142"/>
      <c r="M1128" s="142"/>
      <c r="N1128" s="142"/>
      <c r="O1128" s="142"/>
      <c r="Q1128" s="122" t="e">
        <f>+VLOOKUP(CONCATENATE(B1128,"00"),#REF!,3,FALSE)</f>
        <v>#REF!</v>
      </c>
      <c r="R1128" s="122" t="str">
        <f>+IF(ISERROR(VLOOKUP(K1128,'Ecarts de marge'!D:D,1,FALSE)),"PB CODE ARTICLE","")</f>
        <v>PB CODE ARTICLE</v>
      </c>
    </row>
    <row r="1129" spans="1:18" x14ac:dyDescent="0.2">
      <c r="A1129" s="131" t="str">
        <f>+IF(I1129&lt;='Ecarts de marge'!$G$1,"X","")</f>
        <v>X</v>
      </c>
      <c r="B1129" s="122" t="str">
        <f t="shared" si="23"/>
        <v>A</v>
      </c>
      <c r="C1129" s="142"/>
      <c r="D1129" s="142"/>
      <c r="E1129" s="142"/>
      <c r="F1129" s="142"/>
      <c r="G1129" s="142"/>
      <c r="H1129" s="142"/>
      <c r="J1129" s="142"/>
      <c r="K1129" s="142"/>
      <c r="L1129" s="142"/>
      <c r="M1129" s="142"/>
      <c r="N1129" s="142"/>
      <c r="O1129" s="142"/>
      <c r="Q1129" s="122" t="e">
        <f>+VLOOKUP(CONCATENATE(B1129,"00"),#REF!,3,FALSE)</f>
        <v>#REF!</v>
      </c>
      <c r="R1129" s="122" t="str">
        <f>+IF(ISERROR(VLOOKUP(K1129,'Ecarts de marge'!D:D,1,FALSE)),"PB CODE ARTICLE","")</f>
        <v>PB CODE ARTICLE</v>
      </c>
    </row>
    <row r="1130" spans="1:18" x14ac:dyDescent="0.2">
      <c r="A1130" s="131" t="str">
        <f>+IF(I1130&lt;='Ecarts de marge'!$G$1,"X","")</f>
        <v>X</v>
      </c>
      <c r="B1130" s="122" t="str">
        <f t="shared" si="23"/>
        <v>A</v>
      </c>
      <c r="C1130" s="142"/>
      <c r="D1130" s="142"/>
      <c r="E1130" s="142"/>
      <c r="F1130" s="142"/>
      <c r="G1130" s="142"/>
      <c r="H1130" s="142"/>
      <c r="J1130" s="142"/>
      <c r="K1130" s="142"/>
      <c r="L1130" s="142"/>
      <c r="M1130" s="142"/>
      <c r="N1130" s="142"/>
      <c r="O1130" s="142"/>
      <c r="Q1130" s="122" t="e">
        <f>+VLOOKUP(CONCATENATE(B1130,"00"),#REF!,3,FALSE)</f>
        <v>#REF!</v>
      </c>
      <c r="R1130" s="122" t="str">
        <f>+IF(ISERROR(VLOOKUP(K1130,'Ecarts de marge'!D:D,1,FALSE)),"PB CODE ARTICLE","")</f>
        <v>PB CODE ARTICLE</v>
      </c>
    </row>
    <row r="1131" spans="1:18" x14ac:dyDescent="0.2">
      <c r="A1131" s="131" t="str">
        <f>+IF(I1131&lt;='Ecarts de marge'!$G$1,"X","")</f>
        <v>X</v>
      </c>
      <c r="B1131" s="122" t="str">
        <f t="shared" si="23"/>
        <v>A</v>
      </c>
      <c r="C1131" s="142"/>
      <c r="D1131" s="142"/>
      <c r="E1131" s="142"/>
      <c r="F1131" s="142"/>
      <c r="G1131" s="142"/>
      <c r="H1131" s="142"/>
      <c r="J1131" s="142"/>
      <c r="K1131" s="142"/>
      <c r="L1131" s="142"/>
      <c r="M1131" s="142"/>
      <c r="N1131" s="142"/>
      <c r="O1131" s="142"/>
      <c r="Q1131" s="122" t="e">
        <f>+VLOOKUP(CONCATENATE(B1131,"00"),#REF!,3,FALSE)</f>
        <v>#REF!</v>
      </c>
      <c r="R1131" s="122" t="str">
        <f>+IF(ISERROR(VLOOKUP(K1131,'Ecarts de marge'!D:D,1,FALSE)),"PB CODE ARTICLE","")</f>
        <v>PB CODE ARTICLE</v>
      </c>
    </row>
    <row r="1132" spans="1:18" x14ac:dyDescent="0.2">
      <c r="A1132" s="131" t="str">
        <f>+IF(I1132&lt;='Ecarts de marge'!$G$1,"X","")</f>
        <v>X</v>
      </c>
      <c r="B1132" s="122" t="str">
        <f t="shared" si="23"/>
        <v>A</v>
      </c>
      <c r="C1132" s="142"/>
      <c r="D1132" s="142"/>
      <c r="E1132" s="142"/>
      <c r="F1132" s="142"/>
      <c r="G1132" s="142"/>
      <c r="H1132" s="142"/>
      <c r="J1132" s="142"/>
      <c r="K1132" s="142"/>
      <c r="L1132" s="142"/>
      <c r="M1132" s="142"/>
      <c r="N1132" s="142"/>
      <c r="O1132" s="142"/>
      <c r="Q1132" s="122" t="e">
        <f>+VLOOKUP(CONCATENATE(B1132,"00"),#REF!,3,FALSE)</f>
        <v>#REF!</v>
      </c>
      <c r="R1132" s="122" t="str">
        <f>+IF(ISERROR(VLOOKUP(K1132,'Ecarts de marge'!D:D,1,FALSE)),"PB CODE ARTICLE","")</f>
        <v>PB CODE ARTICLE</v>
      </c>
    </row>
    <row r="1133" spans="1:18" x14ac:dyDescent="0.2">
      <c r="A1133" s="131" t="str">
        <f>+IF(I1133&lt;='Ecarts de marge'!$G$1,"X","")</f>
        <v>X</v>
      </c>
      <c r="B1133" s="122" t="str">
        <f t="shared" si="23"/>
        <v>A</v>
      </c>
      <c r="C1133" s="142"/>
      <c r="D1133" s="142"/>
      <c r="E1133" s="142"/>
      <c r="F1133" s="142"/>
      <c r="G1133" s="142"/>
      <c r="H1133" s="142"/>
      <c r="J1133" s="142"/>
      <c r="K1133" s="142"/>
      <c r="L1133" s="142"/>
      <c r="M1133" s="142"/>
      <c r="N1133" s="142"/>
      <c r="O1133" s="142"/>
      <c r="Q1133" s="122" t="e">
        <f>+VLOOKUP(CONCATENATE(B1133,"00"),#REF!,3,FALSE)</f>
        <v>#REF!</v>
      </c>
      <c r="R1133" s="122" t="str">
        <f>+IF(ISERROR(VLOOKUP(K1133,'Ecarts de marge'!D:D,1,FALSE)),"PB CODE ARTICLE","")</f>
        <v>PB CODE ARTICLE</v>
      </c>
    </row>
    <row r="1134" spans="1:18" x14ac:dyDescent="0.2">
      <c r="A1134" s="131" t="str">
        <f>+IF(I1134&lt;='Ecarts de marge'!$G$1,"X","")</f>
        <v>X</v>
      </c>
      <c r="B1134" s="122" t="str">
        <f t="shared" si="23"/>
        <v>A</v>
      </c>
      <c r="C1134" s="142"/>
      <c r="D1134" s="142"/>
      <c r="E1134" s="142"/>
      <c r="F1134" s="142"/>
      <c r="G1134" s="142"/>
      <c r="H1134" s="142"/>
      <c r="J1134" s="142"/>
      <c r="K1134" s="142"/>
      <c r="L1134" s="142"/>
      <c r="M1134" s="142"/>
      <c r="N1134" s="142"/>
      <c r="O1134" s="142"/>
      <c r="Q1134" s="122" t="e">
        <f>+VLOOKUP(CONCATENATE(B1134,"00"),#REF!,3,FALSE)</f>
        <v>#REF!</v>
      </c>
      <c r="R1134" s="122" t="str">
        <f>+IF(ISERROR(VLOOKUP(K1134,'Ecarts de marge'!D:D,1,FALSE)),"PB CODE ARTICLE","")</f>
        <v>PB CODE ARTICLE</v>
      </c>
    </row>
    <row r="1135" spans="1:18" x14ac:dyDescent="0.2">
      <c r="A1135" s="131" t="str">
        <f>+IF(I1135&lt;='Ecarts de marge'!$G$1,"X","")</f>
        <v>X</v>
      </c>
      <c r="B1135" s="122" t="str">
        <f t="shared" si="23"/>
        <v>A</v>
      </c>
      <c r="C1135" s="142"/>
      <c r="D1135" s="142"/>
      <c r="E1135" s="142"/>
      <c r="F1135" s="142"/>
      <c r="G1135" s="142"/>
      <c r="H1135" s="142"/>
      <c r="J1135" s="142"/>
      <c r="K1135" s="142"/>
      <c r="L1135" s="142"/>
      <c r="M1135" s="142"/>
      <c r="N1135" s="142"/>
      <c r="O1135" s="142"/>
      <c r="Q1135" s="122" t="e">
        <f>+VLOOKUP(CONCATENATE(B1135,"00"),#REF!,3,FALSE)</f>
        <v>#REF!</v>
      </c>
      <c r="R1135" s="122" t="str">
        <f>+IF(ISERROR(VLOOKUP(K1135,'Ecarts de marge'!D:D,1,FALSE)),"PB CODE ARTICLE","")</f>
        <v>PB CODE ARTICLE</v>
      </c>
    </row>
    <row r="1136" spans="1:18" x14ac:dyDescent="0.2">
      <c r="A1136" s="131" t="str">
        <f>+IF(I1136&lt;='Ecarts de marge'!$G$1,"X","")</f>
        <v>X</v>
      </c>
      <c r="B1136" s="122" t="str">
        <f t="shared" si="23"/>
        <v>A</v>
      </c>
      <c r="C1136" s="142"/>
      <c r="D1136" s="142"/>
      <c r="E1136" s="142"/>
      <c r="F1136" s="142"/>
      <c r="G1136" s="142"/>
      <c r="H1136" s="142"/>
      <c r="J1136" s="142"/>
      <c r="K1136" s="142"/>
      <c r="L1136" s="142"/>
      <c r="M1136" s="142"/>
      <c r="N1136" s="142"/>
      <c r="O1136" s="142"/>
      <c r="Q1136" s="122" t="e">
        <f>+VLOOKUP(CONCATENATE(B1136,"00"),#REF!,3,FALSE)</f>
        <v>#REF!</v>
      </c>
      <c r="R1136" s="122" t="str">
        <f>+IF(ISERROR(VLOOKUP(K1136,'Ecarts de marge'!D:D,1,FALSE)),"PB CODE ARTICLE","")</f>
        <v>PB CODE ARTICLE</v>
      </c>
    </row>
    <row r="1137" spans="1:18" x14ac:dyDescent="0.2">
      <c r="A1137" s="131" t="str">
        <f>+IF(I1137&lt;='Ecarts de marge'!$G$1,"X","")</f>
        <v>X</v>
      </c>
      <c r="B1137" s="122" t="str">
        <f t="shared" si="23"/>
        <v>A</v>
      </c>
      <c r="C1137" s="142"/>
      <c r="D1137" s="142"/>
      <c r="E1137" s="142"/>
      <c r="F1137" s="142"/>
      <c r="G1137" s="142"/>
      <c r="H1137" s="142"/>
      <c r="J1137" s="142"/>
      <c r="K1137" s="142"/>
      <c r="L1137" s="142"/>
      <c r="M1137" s="142"/>
      <c r="N1137" s="142"/>
      <c r="O1137" s="142"/>
      <c r="Q1137" s="122" t="e">
        <f>+VLOOKUP(CONCATENATE(B1137,"00"),#REF!,3,FALSE)</f>
        <v>#REF!</v>
      </c>
      <c r="R1137" s="122" t="str">
        <f>+IF(ISERROR(VLOOKUP(K1137,'Ecarts de marge'!D:D,1,FALSE)),"PB CODE ARTICLE","")</f>
        <v>PB CODE ARTICLE</v>
      </c>
    </row>
    <row r="1138" spans="1:18" x14ac:dyDescent="0.2">
      <c r="A1138" s="131" t="str">
        <f>+IF(I1138&lt;='Ecarts de marge'!$G$1,"X","")</f>
        <v>X</v>
      </c>
      <c r="B1138" s="122" t="str">
        <f t="shared" si="23"/>
        <v>A</v>
      </c>
      <c r="C1138" s="142"/>
      <c r="D1138" s="142"/>
      <c r="E1138" s="142"/>
      <c r="F1138" s="142"/>
      <c r="G1138" s="142"/>
      <c r="H1138" s="142"/>
      <c r="J1138" s="142"/>
      <c r="K1138" s="142"/>
      <c r="L1138" s="142"/>
      <c r="M1138" s="142"/>
      <c r="N1138" s="142"/>
      <c r="O1138" s="142"/>
      <c r="Q1138" s="122" t="e">
        <f>+VLOOKUP(CONCATENATE(B1138,"00"),#REF!,3,FALSE)</f>
        <v>#REF!</v>
      </c>
      <c r="R1138" s="122" t="str">
        <f>+IF(ISERROR(VLOOKUP(K1138,'Ecarts de marge'!D:D,1,FALSE)),"PB CODE ARTICLE","")</f>
        <v>PB CODE ARTICLE</v>
      </c>
    </row>
    <row r="1139" spans="1:18" x14ac:dyDescent="0.2">
      <c r="A1139" s="131" t="str">
        <f>+IF(I1139&lt;='Ecarts de marge'!$G$1,"X","")</f>
        <v>X</v>
      </c>
      <c r="B1139" s="122" t="str">
        <f t="shared" si="23"/>
        <v>A</v>
      </c>
      <c r="C1139" s="142"/>
      <c r="D1139" s="142"/>
      <c r="E1139" s="142"/>
      <c r="F1139" s="142"/>
      <c r="G1139" s="142"/>
      <c r="H1139" s="142"/>
      <c r="J1139" s="142"/>
      <c r="K1139" s="142"/>
      <c r="L1139" s="142"/>
      <c r="M1139" s="142"/>
      <c r="N1139" s="142"/>
      <c r="O1139" s="142"/>
      <c r="Q1139" s="122" t="e">
        <f>+VLOOKUP(CONCATENATE(B1139,"00"),#REF!,3,FALSE)</f>
        <v>#REF!</v>
      </c>
      <c r="R1139" s="122" t="str">
        <f>+IF(ISERROR(VLOOKUP(K1139,'Ecarts de marge'!D:D,1,FALSE)),"PB CODE ARTICLE","")</f>
        <v>PB CODE ARTICLE</v>
      </c>
    </row>
    <row r="1140" spans="1:18" x14ac:dyDescent="0.2">
      <c r="A1140" s="131" t="str">
        <f>+IF(I1140&lt;='Ecarts de marge'!$G$1,"X","")</f>
        <v>X</v>
      </c>
      <c r="B1140" s="122" t="str">
        <f t="shared" si="23"/>
        <v>A</v>
      </c>
      <c r="C1140" s="142"/>
      <c r="D1140" s="142"/>
      <c r="E1140" s="142"/>
      <c r="F1140" s="142"/>
      <c r="G1140" s="142"/>
      <c r="H1140" s="142"/>
      <c r="J1140" s="142"/>
      <c r="K1140" s="142"/>
      <c r="L1140" s="142"/>
      <c r="M1140" s="142"/>
      <c r="N1140" s="142"/>
      <c r="O1140" s="142"/>
      <c r="Q1140" s="122" t="e">
        <f>+VLOOKUP(CONCATENATE(B1140,"00"),#REF!,3,FALSE)</f>
        <v>#REF!</v>
      </c>
      <c r="R1140" s="122" t="str">
        <f>+IF(ISERROR(VLOOKUP(K1140,'Ecarts de marge'!D:D,1,FALSE)),"PB CODE ARTICLE","")</f>
        <v>PB CODE ARTICLE</v>
      </c>
    </row>
    <row r="1141" spans="1:18" x14ac:dyDescent="0.2">
      <c r="A1141" s="131" t="str">
        <f>+IF(I1141&lt;='Ecarts de marge'!$G$1,"X","")</f>
        <v>X</v>
      </c>
      <c r="B1141" s="122" t="str">
        <f t="shared" si="23"/>
        <v>A</v>
      </c>
      <c r="C1141" s="142"/>
      <c r="D1141" s="142"/>
      <c r="E1141" s="142"/>
      <c r="F1141" s="142"/>
      <c r="G1141" s="142"/>
      <c r="H1141" s="142"/>
      <c r="J1141" s="142"/>
      <c r="K1141" s="142"/>
      <c r="L1141" s="142"/>
      <c r="M1141" s="142"/>
      <c r="N1141" s="142"/>
      <c r="O1141" s="142"/>
      <c r="Q1141" s="122" t="e">
        <f>+VLOOKUP(CONCATENATE(B1141,"00"),#REF!,3,FALSE)</f>
        <v>#REF!</v>
      </c>
      <c r="R1141" s="122" t="str">
        <f>+IF(ISERROR(VLOOKUP(K1141,'Ecarts de marge'!D:D,1,FALSE)),"PB CODE ARTICLE","")</f>
        <v>PB CODE ARTICLE</v>
      </c>
    </row>
    <row r="1142" spans="1:18" x14ac:dyDescent="0.2">
      <c r="A1142" s="131" t="str">
        <f>+IF(I1142&lt;='Ecarts de marge'!$G$1,"X","")</f>
        <v>X</v>
      </c>
      <c r="B1142" s="122" t="str">
        <f t="shared" si="23"/>
        <v>A</v>
      </c>
      <c r="C1142" s="142"/>
      <c r="D1142" s="142"/>
      <c r="E1142" s="142"/>
      <c r="F1142" s="142"/>
      <c r="G1142" s="142"/>
      <c r="H1142" s="142"/>
      <c r="J1142" s="142"/>
      <c r="K1142" s="142"/>
      <c r="L1142" s="142"/>
      <c r="M1142" s="142"/>
      <c r="N1142" s="142"/>
      <c r="O1142" s="142"/>
      <c r="Q1142" s="122" t="e">
        <f>+VLOOKUP(CONCATENATE(B1142,"00"),#REF!,3,FALSE)</f>
        <v>#REF!</v>
      </c>
      <c r="R1142" s="122" t="str">
        <f>+IF(ISERROR(VLOOKUP(K1142,'Ecarts de marge'!D:D,1,FALSE)),"PB CODE ARTICLE","")</f>
        <v>PB CODE ARTICLE</v>
      </c>
    </row>
    <row r="1143" spans="1:18" x14ac:dyDescent="0.2">
      <c r="A1143" s="131" t="str">
        <f>+IF(I1143&lt;='Ecarts de marge'!$G$1,"X","")</f>
        <v>X</v>
      </c>
      <c r="B1143" s="122" t="str">
        <f t="shared" si="23"/>
        <v>A</v>
      </c>
      <c r="C1143" s="142"/>
      <c r="D1143" s="142"/>
      <c r="E1143" s="142"/>
      <c r="F1143" s="142"/>
      <c r="G1143" s="142"/>
      <c r="H1143" s="142"/>
      <c r="J1143" s="142"/>
      <c r="K1143" s="142"/>
      <c r="L1143" s="142"/>
      <c r="M1143" s="142"/>
      <c r="N1143" s="142"/>
      <c r="O1143" s="142"/>
      <c r="Q1143" s="122" t="e">
        <f>+VLOOKUP(CONCATENATE(B1143,"00"),#REF!,3,FALSE)</f>
        <v>#REF!</v>
      </c>
      <c r="R1143" s="122" t="str">
        <f>+IF(ISERROR(VLOOKUP(K1143,'Ecarts de marge'!D:D,1,FALSE)),"PB CODE ARTICLE","")</f>
        <v>PB CODE ARTICLE</v>
      </c>
    </row>
    <row r="1144" spans="1:18" x14ac:dyDescent="0.2">
      <c r="A1144" s="131" t="str">
        <f>+IF(I1144&lt;='Ecarts de marge'!$G$1,"X","")</f>
        <v>X</v>
      </c>
      <c r="B1144" s="122" t="str">
        <f t="shared" si="23"/>
        <v>A</v>
      </c>
      <c r="C1144" s="142"/>
      <c r="D1144" s="142"/>
      <c r="E1144" s="142"/>
      <c r="F1144" s="142"/>
      <c r="G1144" s="142"/>
      <c r="H1144" s="142"/>
      <c r="J1144" s="142"/>
      <c r="K1144" s="142"/>
      <c r="L1144" s="142"/>
      <c r="M1144" s="142"/>
      <c r="N1144" s="142"/>
      <c r="O1144" s="142"/>
      <c r="Q1144" s="122" t="e">
        <f>+VLOOKUP(CONCATENATE(B1144,"00"),#REF!,3,FALSE)</f>
        <v>#REF!</v>
      </c>
      <c r="R1144" s="122" t="str">
        <f>+IF(ISERROR(VLOOKUP(K1144,'Ecarts de marge'!D:D,1,FALSE)),"PB CODE ARTICLE","")</f>
        <v>PB CODE ARTICLE</v>
      </c>
    </row>
    <row r="1145" spans="1:18" x14ac:dyDescent="0.2">
      <c r="A1145" s="131" t="str">
        <f>+IF(I1145&lt;='Ecarts de marge'!$G$1,"X","")</f>
        <v>X</v>
      </c>
      <c r="B1145" s="122" t="str">
        <f t="shared" si="23"/>
        <v>A</v>
      </c>
      <c r="C1145" s="142"/>
      <c r="D1145" s="142"/>
      <c r="E1145" s="142"/>
      <c r="F1145" s="142"/>
      <c r="G1145" s="142"/>
      <c r="H1145" s="142"/>
      <c r="J1145" s="142"/>
      <c r="K1145" s="142"/>
      <c r="L1145" s="142"/>
      <c r="M1145" s="142"/>
      <c r="N1145" s="142"/>
      <c r="O1145" s="142"/>
      <c r="Q1145" s="122" t="e">
        <f>+VLOOKUP(CONCATENATE(B1145,"00"),#REF!,3,FALSE)</f>
        <v>#REF!</v>
      </c>
      <c r="R1145" s="122" t="str">
        <f>+IF(ISERROR(VLOOKUP(K1145,'Ecarts de marge'!D:D,1,FALSE)),"PB CODE ARTICLE","")</f>
        <v>PB CODE ARTICLE</v>
      </c>
    </row>
    <row r="1146" spans="1:18" x14ac:dyDescent="0.2">
      <c r="A1146" s="131" t="str">
        <f>+IF(I1146&lt;='Ecarts de marge'!$G$1,"X","")</f>
        <v>X</v>
      </c>
      <c r="B1146" s="122" t="str">
        <f t="shared" si="23"/>
        <v>A</v>
      </c>
      <c r="C1146" s="142"/>
      <c r="D1146" s="142"/>
      <c r="E1146" s="142"/>
      <c r="F1146" s="142"/>
      <c r="G1146" s="142"/>
      <c r="H1146" s="142"/>
      <c r="J1146" s="142"/>
      <c r="K1146" s="142"/>
      <c r="L1146" s="142"/>
      <c r="M1146" s="142"/>
      <c r="N1146" s="142"/>
      <c r="O1146" s="142"/>
      <c r="Q1146" s="122" t="e">
        <f>+VLOOKUP(CONCATENATE(B1146,"00"),#REF!,3,FALSE)</f>
        <v>#REF!</v>
      </c>
      <c r="R1146" s="122" t="str">
        <f>+IF(ISERROR(VLOOKUP(K1146,'Ecarts de marge'!D:D,1,FALSE)),"PB CODE ARTICLE","")</f>
        <v>PB CODE ARTICLE</v>
      </c>
    </row>
    <row r="1147" spans="1:18" x14ac:dyDescent="0.2">
      <c r="A1147" s="131" t="str">
        <f>+IF(I1147&lt;='Ecarts de marge'!$G$1,"X","")</f>
        <v>X</v>
      </c>
      <c r="B1147" s="122" t="str">
        <f t="shared" si="23"/>
        <v>A</v>
      </c>
      <c r="C1147" s="142"/>
      <c r="D1147" s="142"/>
      <c r="E1147" s="142"/>
      <c r="F1147" s="142"/>
      <c r="G1147" s="142"/>
      <c r="H1147" s="142"/>
      <c r="J1147" s="142"/>
      <c r="K1147" s="142"/>
      <c r="L1147" s="142"/>
      <c r="M1147" s="142"/>
      <c r="N1147" s="142"/>
      <c r="O1147" s="142"/>
      <c r="Q1147" s="122" t="e">
        <f>+VLOOKUP(CONCATENATE(B1147,"00"),#REF!,3,FALSE)</f>
        <v>#REF!</v>
      </c>
      <c r="R1147" s="122" t="str">
        <f>+IF(ISERROR(VLOOKUP(K1147,'Ecarts de marge'!D:D,1,FALSE)),"PB CODE ARTICLE","")</f>
        <v>PB CODE ARTICLE</v>
      </c>
    </row>
    <row r="1148" spans="1:18" x14ac:dyDescent="0.2">
      <c r="A1148" s="131" t="str">
        <f>+IF(I1148&lt;='Ecarts de marge'!$G$1,"X","")</f>
        <v>X</v>
      </c>
      <c r="B1148" s="122" t="str">
        <f t="shared" si="23"/>
        <v>A</v>
      </c>
      <c r="C1148" s="142"/>
      <c r="D1148" s="142"/>
      <c r="E1148" s="142"/>
      <c r="F1148" s="142"/>
      <c r="G1148" s="142"/>
      <c r="H1148" s="142"/>
      <c r="J1148" s="142"/>
      <c r="K1148" s="142"/>
      <c r="L1148" s="142"/>
      <c r="M1148" s="142"/>
      <c r="N1148" s="142"/>
      <c r="O1148" s="142"/>
      <c r="Q1148" s="122" t="e">
        <f>+VLOOKUP(CONCATENATE(B1148,"00"),#REF!,3,FALSE)</f>
        <v>#REF!</v>
      </c>
      <c r="R1148" s="122" t="str">
        <f>+IF(ISERROR(VLOOKUP(K1148,'Ecarts de marge'!D:D,1,FALSE)),"PB CODE ARTICLE","")</f>
        <v>PB CODE ARTICLE</v>
      </c>
    </row>
    <row r="1149" spans="1:18" x14ac:dyDescent="0.2">
      <c r="A1149" s="131" t="str">
        <f>+IF(I1149&lt;='Ecarts de marge'!$G$1,"X","")</f>
        <v>X</v>
      </c>
      <c r="B1149" s="122" t="str">
        <f t="shared" si="23"/>
        <v>A</v>
      </c>
      <c r="C1149" s="142"/>
      <c r="D1149" s="142"/>
      <c r="E1149" s="142"/>
      <c r="F1149" s="142"/>
      <c r="G1149" s="142"/>
      <c r="H1149" s="142"/>
      <c r="J1149" s="142"/>
      <c r="K1149" s="142"/>
      <c r="L1149" s="142"/>
      <c r="M1149" s="142"/>
      <c r="N1149" s="142"/>
      <c r="O1149" s="142"/>
      <c r="Q1149" s="122" t="e">
        <f>+VLOOKUP(CONCATENATE(B1149,"00"),#REF!,3,FALSE)</f>
        <v>#REF!</v>
      </c>
      <c r="R1149" s="122" t="str">
        <f>+IF(ISERROR(VLOOKUP(K1149,'Ecarts de marge'!D:D,1,FALSE)),"PB CODE ARTICLE","")</f>
        <v>PB CODE ARTICLE</v>
      </c>
    </row>
    <row r="1150" spans="1:18" x14ac:dyDescent="0.2">
      <c r="A1150" s="131" t="str">
        <f>+IF(I1150&lt;='Ecarts de marge'!$G$1,"X","")</f>
        <v>X</v>
      </c>
      <c r="B1150" s="122" t="str">
        <f t="shared" si="23"/>
        <v>A</v>
      </c>
      <c r="C1150" s="142"/>
      <c r="D1150" s="142"/>
      <c r="E1150" s="142"/>
      <c r="F1150" s="142"/>
      <c r="G1150" s="142"/>
      <c r="H1150" s="142"/>
      <c r="J1150" s="142"/>
      <c r="K1150" s="142"/>
      <c r="L1150" s="142"/>
      <c r="M1150" s="142"/>
      <c r="N1150" s="142"/>
      <c r="O1150" s="142"/>
      <c r="Q1150" s="122" t="e">
        <f>+VLOOKUP(CONCATENATE(B1150,"00"),#REF!,3,FALSE)</f>
        <v>#REF!</v>
      </c>
      <c r="R1150" s="122" t="str">
        <f>+IF(ISERROR(VLOOKUP(K1150,'Ecarts de marge'!D:D,1,FALSE)),"PB CODE ARTICLE","")</f>
        <v>PB CODE ARTICLE</v>
      </c>
    </row>
    <row r="1151" spans="1:18" x14ac:dyDescent="0.2">
      <c r="A1151" s="131" t="str">
        <f>+IF(I1151&lt;='Ecarts de marge'!$G$1,"X","")</f>
        <v>X</v>
      </c>
      <c r="B1151" s="122" t="str">
        <f t="shared" si="23"/>
        <v>A</v>
      </c>
      <c r="C1151" s="142"/>
      <c r="D1151" s="142"/>
      <c r="E1151" s="142"/>
      <c r="F1151" s="142"/>
      <c r="G1151" s="142"/>
      <c r="H1151" s="142"/>
      <c r="J1151" s="142"/>
      <c r="K1151" s="142"/>
      <c r="L1151" s="142"/>
      <c r="M1151" s="142"/>
      <c r="N1151" s="142"/>
      <c r="O1151" s="142"/>
      <c r="Q1151" s="122" t="e">
        <f>+VLOOKUP(CONCATENATE(B1151,"00"),#REF!,3,FALSE)</f>
        <v>#REF!</v>
      </c>
      <c r="R1151" s="122" t="str">
        <f>+IF(ISERROR(VLOOKUP(K1151,'Ecarts de marge'!D:D,1,FALSE)),"PB CODE ARTICLE","")</f>
        <v>PB CODE ARTICLE</v>
      </c>
    </row>
    <row r="1152" spans="1:18" x14ac:dyDescent="0.2">
      <c r="A1152" s="131" t="str">
        <f>+IF(I1152&lt;='Ecarts de marge'!$G$1,"X","")</f>
        <v>X</v>
      </c>
      <c r="B1152" s="122" t="str">
        <f t="shared" si="23"/>
        <v>A</v>
      </c>
      <c r="C1152" s="142"/>
      <c r="D1152" s="142"/>
      <c r="E1152" s="142"/>
      <c r="F1152" s="142"/>
      <c r="G1152" s="142"/>
      <c r="H1152" s="142"/>
      <c r="J1152" s="142"/>
      <c r="K1152" s="142"/>
      <c r="L1152" s="142"/>
      <c r="M1152" s="142"/>
      <c r="N1152" s="142"/>
      <c r="O1152" s="142"/>
      <c r="Q1152" s="122" t="e">
        <f>+VLOOKUP(CONCATENATE(B1152,"00"),#REF!,3,FALSE)</f>
        <v>#REF!</v>
      </c>
      <c r="R1152" s="122" t="str">
        <f>+IF(ISERROR(VLOOKUP(K1152,'Ecarts de marge'!D:D,1,FALSE)),"PB CODE ARTICLE","")</f>
        <v>PB CODE ARTICLE</v>
      </c>
    </row>
    <row r="1153" spans="1:18" x14ac:dyDescent="0.2">
      <c r="A1153" s="131" t="str">
        <f>+IF(I1153&lt;='Ecarts de marge'!$G$1,"X","")</f>
        <v>X</v>
      </c>
      <c r="B1153" s="122" t="str">
        <f t="shared" si="23"/>
        <v>A</v>
      </c>
      <c r="C1153" s="142"/>
      <c r="D1153" s="142"/>
      <c r="E1153" s="142"/>
      <c r="F1153" s="142"/>
      <c r="G1153" s="142"/>
      <c r="H1153" s="142"/>
      <c r="J1153" s="142"/>
      <c r="K1153" s="142"/>
      <c r="L1153" s="142"/>
      <c r="M1153" s="142"/>
      <c r="N1153" s="142"/>
      <c r="O1153" s="142"/>
      <c r="Q1153" s="122" t="e">
        <f>+VLOOKUP(CONCATENATE(B1153,"00"),#REF!,3,FALSE)</f>
        <v>#REF!</v>
      </c>
      <c r="R1153" s="122" t="str">
        <f>+IF(ISERROR(VLOOKUP(K1153,'Ecarts de marge'!D:D,1,FALSE)),"PB CODE ARTICLE","")</f>
        <v>PB CODE ARTICLE</v>
      </c>
    </row>
    <row r="1154" spans="1:18" x14ac:dyDescent="0.2">
      <c r="A1154" s="131" t="str">
        <f>+IF(I1154&lt;='Ecarts de marge'!$G$1,"X","")</f>
        <v>X</v>
      </c>
      <c r="B1154" s="122" t="str">
        <f t="shared" si="23"/>
        <v>A</v>
      </c>
      <c r="C1154" s="142"/>
      <c r="D1154" s="142"/>
      <c r="E1154" s="142"/>
      <c r="F1154" s="142"/>
      <c r="G1154" s="142"/>
      <c r="H1154" s="142"/>
      <c r="J1154" s="142"/>
      <c r="K1154" s="142"/>
      <c r="L1154" s="142"/>
      <c r="M1154" s="142"/>
      <c r="N1154" s="142"/>
      <c r="O1154" s="142"/>
      <c r="Q1154" s="122" t="e">
        <f>+VLOOKUP(CONCATENATE(B1154,"00"),#REF!,3,FALSE)</f>
        <v>#REF!</v>
      </c>
      <c r="R1154" s="122" t="str">
        <f>+IF(ISERROR(VLOOKUP(K1154,'Ecarts de marge'!D:D,1,FALSE)),"PB CODE ARTICLE","")</f>
        <v>PB CODE ARTICLE</v>
      </c>
    </row>
    <row r="1155" spans="1:18" x14ac:dyDescent="0.2">
      <c r="A1155" s="131" t="str">
        <f>+IF(I1155&lt;='Ecarts de marge'!$G$1,"X","")</f>
        <v>X</v>
      </c>
      <c r="B1155" s="122" t="str">
        <f t="shared" si="23"/>
        <v>A</v>
      </c>
      <c r="C1155" s="142"/>
      <c r="D1155" s="142"/>
      <c r="E1155" s="142"/>
      <c r="F1155" s="142"/>
      <c r="G1155" s="142"/>
      <c r="H1155" s="142"/>
      <c r="J1155" s="142"/>
      <c r="K1155" s="142"/>
      <c r="L1155" s="142"/>
      <c r="M1155" s="142"/>
      <c r="N1155" s="142"/>
      <c r="O1155" s="142"/>
      <c r="Q1155" s="122" t="e">
        <f>+VLOOKUP(CONCATENATE(B1155,"00"),#REF!,3,FALSE)</f>
        <v>#REF!</v>
      </c>
      <c r="R1155" s="122" t="str">
        <f>+IF(ISERROR(VLOOKUP(K1155,'Ecarts de marge'!D:D,1,FALSE)),"PB CODE ARTICLE","")</f>
        <v>PB CODE ARTICLE</v>
      </c>
    </row>
    <row r="1156" spans="1:18" x14ac:dyDescent="0.2">
      <c r="A1156" s="131" t="str">
        <f>+IF(I1156&lt;='Ecarts de marge'!$G$1,"X","")</f>
        <v>X</v>
      </c>
      <c r="B1156" s="122" t="str">
        <f t="shared" si="23"/>
        <v>A</v>
      </c>
      <c r="C1156" s="142"/>
      <c r="D1156" s="142"/>
      <c r="E1156" s="142"/>
      <c r="F1156" s="142"/>
      <c r="G1156" s="142"/>
      <c r="H1156" s="142"/>
      <c r="J1156" s="142"/>
      <c r="K1156" s="142"/>
      <c r="L1156" s="142"/>
      <c r="M1156" s="142"/>
      <c r="N1156" s="142"/>
      <c r="O1156" s="142"/>
      <c r="Q1156" s="122" t="e">
        <f>+VLOOKUP(CONCATENATE(B1156,"00"),#REF!,3,FALSE)</f>
        <v>#REF!</v>
      </c>
      <c r="R1156" s="122" t="str">
        <f>+IF(ISERROR(VLOOKUP(K1156,'Ecarts de marge'!D:D,1,FALSE)),"PB CODE ARTICLE","")</f>
        <v>PB CODE ARTICLE</v>
      </c>
    </row>
    <row r="1157" spans="1:18" x14ac:dyDescent="0.2">
      <c r="A1157" s="131" t="str">
        <f>+IF(I1157&lt;='Ecarts de marge'!$G$1,"X","")</f>
        <v>X</v>
      </c>
      <c r="B1157" s="122" t="str">
        <f t="shared" si="23"/>
        <v>A</v>
      </c>
      <c r="C1157" s="142"/>
      <c r="D1157" s="142"/>
      <c r="E1157" s="142"/>
      <c r="F1157" s="142"/>
      <c r="G1157" s="142"/>
      <c r="H1157" s="142"/>
      <c r="J1157" s="142"/>
      <c r="K1157" s="142"/>
      <c r="L1157" s="142"/>
      <c r="M1157" s="142"/>
      <c r="N1157" s="142"/>
      <c r="O1157" s="142"/>
      <c r="Q1157" s="122" t="e">
        <f>+VLOOKUP(CONCATENATE(B1157,"00"),#REF!,3,FALSE)</f>
        <v>#REF!</v>
      </c>
      <c r="R1157" s="122" t="str">
        <f>+IF(ISERROR(VLOOKUP(K1157,'Ecarts de marge'!D:D,1,FALSE)),"PB CODE ARTICLE","")</f>
        <v>PB CODE ARTICLE</v>
      </c>
    </row>
    <row r="1158" spans="1:18" x14ac:dyDescent="0.2">
      <c r="A1158" s="131" t="str">
        <f>+IF(I1158&lt;='Ecarts de marge'!$G$1,"X","")</f>
        <v>X</v>
      </c>
      <c r="B1158" s="122" t="str">
        <f t="shared" si="23"/>
        <v>A</v>
      </c>
      <c r="C1158" s="142"/>
      <c r="D1158" s="142"/>
      <c r="E1158" s="142"/>
      <c r="F1158" s="142"/>
      <c r="G1158" s="142"/>
      <c r="H1158" s="142"/>
      <c r="J1158" s="142"/>
      <c r="K1158" s="142"/>
      <c r="L1158" s="142"/>
      <c r="M1158" s="142"/>
      <c r="N1158" s="142"/>
      <c r="O1158" s="142"/>
      <c r="Q1158" s="122" t="e">
        <f>+VLOOKUP(CONCATENATE(B1158,"00"),#REF!,3,FALSE)</f>
        <v>#REF!</v>
      </c>
      <c r="R1158" s="122" t="str">
        <f>+IF(ISERROR(VLOOKUP(K1158,'Ecarts de marge'!D:D,1,FALSE)),"PB CODE ARTICLE","")</f>
        <v>PB CODE ARTICLE</v>
      </c>
    </row>
    <row r="1159" spans="1:18" x14ac:dyDescent="0.2">
      <c r="A1159" s="131" t="str">
        <f>+IF(I1159&lt;='Ecarts de marge'!$G$1,"X","")</f>
        <v>X</v>
      </c>
      <c r="B1159" s="122" t="str">
        <f t="shared" si="23"/>
        <v>A</v>
      </c>
      <c r="C1159" s="142"/>
      <c r="D1159" s="142"/>
      <c r="E1159" s="142"/>
      <c r="F1159" s="142"/>
      <c r="G1159" s="142"/>
      <c r="H1159" s="142"/>
      <c r="J1159" s="142"/>
      <c r="K1159" s="142"/>
      <c r="L1159" s="142"/>
      <c r="M1159" s="142"/>
      <c r="N1159" s="142"/>
      <c r="O1159" s="142"/>
      <c r="Q1159" s="122" t="e">
        <f>+VLOOKUP(CONCATENATE(B1159,"00"),#REF!,3,FALSE)</f>
        <v>#REF!</v>
      </c>
      <c r="R1159" s="122" t="str">
        <f>+IF(ISERROR(VLOOKUP(K1159,'Ecarts de marge'!D:D,1,FALSE)),"PB CODE ARTICLE","")</f>
        <v>PB CODE ARTICLE</v>
      </c>
    </row>
    <row r="1160" spans="1:18" x14ac:dyDescent="0.2">
      <c r="A1160" s="131" t="str">
        <f>+IF(I1160&lt;='Ecarts de marge'!$G$1,"X","")</f>
        <v>X</v>
      </c>
      <c r="B1160" s="122" t="str">
        <f t="shared" si="23"/>
        <v>A</v>
      </c>
      <c r="C1160" s="142"/>
      <c r="D1160" s="142"/>
      <c r="E1160" s="142"/>
      <c r="F1160" s="142"/>
      <c r="G1160" s="142"/>
      <c r="H1160" s="142"/>
      <c r="J1160" s="142"/>
      <c r="K1160" s="142"/>
      <c r="L1160" s="142"/>
      <c r="M1160" s="142"/>
      <c r="N1160" s="142"/>
      <c r="O1160" s="142"/>
      <c r="Q1160" s="122" t="e">
        <f>+VLOOKUP(CONCATENATE(B1160,"00"),#REF!,3,FALSE)</f>
        <v>#REF!</v>
      </c>
      <c r="R1160" s="122" t="str">
        <f>+IF(ISERROR(VLOOKUP(K1160,'Ecarts de marge'!D:D,1,FALSE)),"PB CODE ARTICLE","")</f>
        <v>PB CODE ARTICLE</v>
      </c>
    </row>
    <row r="1161" spans="1:18" x14ac:dyDescent="0.2">
      <c r="A1161" s="131" t="str">
        <f>+IF(I1161&lt;='Ecarts de marge'!$G$1,"X","")</f>
        <v>X</v>
      </c>
      <c r="B1161" s="122" t="str">
        <f t="shared" si="23"/>
        <v>A</v>
      </c>
      <c r="C1161" s="142"/>
      <c r="D1161" s="142"/>
      <c r="E1161" s="142"/>
      <c r="F1161" s="142"/>
      <c r="G1161" s="142"/>
      <c r="H1161" s="142"/>
      <c r="J1161" s="142"/>
      <c r="K1161" s="142"/>
      <c r="L1161" s="142"/>
      <c r="M1161" s="142"/>
      <c r="N1161" s="142"/>
      <c r="O1161" s="142"/>
      <c r="Q1161" s="122" t="e">
        <f>+VLOOKUP(CONCATENATE(B1161,"00"),#REF!,3,FALSE)</f>
        <v>#REF!</v>
      </c>
      <c r="R1161" s="122" t="str">
        <f>+IF(ISERROR(VLOOKUP(K1161,'Ecarts de marge'!D:D,1,FALSE)),"PB CODE ARTICLE","")</f>
        <v>PB CODE ARTICLE</v>
      </c>
    </row>
    <row r="1162" spans="1:18" x14ac:dyDescent="0.2">
      <c r="A1162" s="131" t="str">
        <f>+IF(I1162&lt;='Ecarts de marge'!$G$1,"X","")</f>
        <v>X</v>
      </c>
      <c r="B1162" s="122" t="str">
        <f t="shared" si="23"/>
        <v>A</v>
      </c>
      <c r="C1162" s="142"/>
      <c r="D1162" s="142"/>
      <c r="E1162" s="142"/>
      <c r="F1162" s="142"/>
      <c r="G1162" s="142"/>
      <c r="H1162" s="142"/>
      <c r="J1162" s="142"/>
      <c r="K1162" s="142"/>
      <c r="L1162" s="142"/>
      <c r="M1162" s="142"/>
      <c r="N1162" s="142"/>
      <c r="O1162" s="142"/>
      <c r="Q1162" s="122" t="e">
        <f>+VLOOKUP(CONCATENATE(B1162,"00"),#REF!,3,FALSE)</f>
        <v>#REF!</v>
      </c>
      <c r="R1162" s="122" t="str">
        <f>+IF(ISERROR(VLOOKUP(K1162,'Ecarts de marge'!D:D,1,FALSE)),"PB CODE ARTICLE","")</f>
        <v>PB CODE ARTICLE</v>
      </c>
    </row>
    <row r="1163" spans="1:18" x14ac:dyDescent="0.2">
      <c r="A1163" s="131" t="str">
        <f>+IF(I1163&lt;='Ecarts de marge'!$G$1,"X","")</f>
        <v>X</v>
      </c>
      <c r="B1163" s="122" t="str">
        <f t="shared" si="23"/>
        <v>A</v>
      </c>
      <c r="C1163" s="142"/>
      <c r="D1163" s="142"/>
      <c r="E1163" s="142"/>
      <c r="F1163" s="142"/>
      <c r="G1163" s="142"/>
      <c r="H1163" s="142"/>
      <c r="J1163" s="142"/>
      <c r="K1163" s="142"/>
      <c r="L1163" s="142"/>
      <c r="M1163" s="142"/>
      <c r="N1163" s="142"/>
      <c r="O1163" s="142"/>
      <c r="Q1163" s="122" t="e">
        <f>+VLOOKUP(CONCATENATE(B1163,"00"),#REF!,3,FALSE)</f>
        <v>#REF!</v>
      </c>
      <c r="R1163" s="122" t="str">
        <f>+IF(ISERROR(VLOOKUP(K1163,'Ecarts de marge'!D:D,1,FALSE)),"PB CODE ARTICLE","")</f>
        <v>PB CODE ARTICLE</v>
      </c>
    </row>
    <row r="1164" spans="1:18" x14ac:dyDescent="0.2">
      <c r="A1164" s="131" t="str">
        <f>+IF(I1164&lt;='Ecarts de marge'!$G$1,"X","")</f>
        <v>X</v>
      </c>
      <c r="B1164" s="122" t="str">
        <f t="shared" si="23"/>
        <v>A</v>
      </c>
      <c r="C1164" s="142"/>
      <c r="D1164" s="142"/>
      <c r="E1164" s="142"/>
      <c r="F1164" s="142"/>
      <c r="G1164" s="142"/>
      <c r="H1164" s="142"/>
      <c r="J1164" s="142"/>
      <c r="K1164" s="142"/>
      <c r="L1164" s="142"/>
      <c r="M1164" s="142"/>
      <c r="N1164" s="142"/>
      <c r="O1164" s="142"/>
      <c r="Q1164" s="122" t="e">
        <f>+VLOOKUP(CONCATENATE(B1164,"00"),#REF!,3,FALSE)</f>
        <v>#REF!</v>
      </c>
      <c r="R1164" s="122" t="str">
        <f>+IF(ISERROR(VLOOKUP(K1164,'Ecarts de marge'!D:D,1,FALSE)),"PB CODE ARTICLE","")</f>
        <v>PB CODE ARTICLE</v>
      </c>
    </row>
    <row r="1165" spans="1:18" x14ac:dyDescent="0.2">
      <c r="A1165" s="131" t="str">
        <f>+IF(I1165&lt;='Ecarts de marge'!$G$1,"X","")</f>
        <v>X</v>
      </c>
      <c r="B1165" s="122" t="str">
        <f t="shared" si="23"/>
        <v>A</v>
      </c>
      <c r="C1165" s="142"/>
      <c r="D1165" s="142"/>
      <c r="E1165" s="142"/>
      <c r="F1165" s="142"/>
      <c r="G1165" s="142"/>
      <c r="H1165" s="142"/>
      <c r="J1165" s="142"/>
      <c r="K1165" s="142"/>
      <c r="L1165" s="142"/>
      <c r="M1165" s="142"/>
      <c r="N1165" s="142"/>
      <c r="O1165" s="142"/>
      <c r="Q1165" s="122" t="e">
        <f>+VLOOKUP(CONCATENATE(B1165,"00"),#REF!,3,FALSE)</f>
        <v>#REF!</v>
      </c>
      <c r="R1165" s="122" t="str">
        <f>+IF(ISERROR(VLOOKUP(K1165,'Ecarts de marge'!D:D,1,FALSE)),"PB CODE ARTICLE","")</f>
        <v>PB CODE ARTICLE</v>
      </c>
    </row>
    <row r="1166" spans="1:18" x14ac:dyDescent="0.2">
      <c r="A1166" s="131" t="str">
        <f>+IF(I1166&lt;='Ecarts de marge'!$G$1,"X","")</f>
        <v>X</v>
      </c>
      <c r="B1166" s="122" t="str">
        <f t="shared" si="23"/>
        <v>A</v>
      </c>
      <c r="C1166" s="142"/>
      <c r="D1166" s="142"/>
      <c r="E1166" s="142"/>
      <c r="F1166" s="142"/>
      <c r="G1166" s="142"/>
      <c r="H1166" s="142"/>
      <c r="J1166" s="142"/>
      <c r="K1166" s="142"/>
      <c r="L1166" s="142"/>
      <c r="M1166" s="142"/>
      <c r="N1166" s="142"/>
      <c r="O1166" s="142"/>
      <c r="Q1166" s="122" t="e">
        <f>+VLOOKUP(CONCATENATE(B1166,"00"),#REF!,3,FALSE)</f>
        <v>#REF!</v>
      </c>
      <c r="R1166" s="122" t="str">
        <f>+IF(ISERROR(VLOOKUP(K1166,'Ecarts de marge'!D:D,1,FALSE)),"PB CODE ARTICLE","")</f>
        <v>PB CODE ARTICLE</v>
      </c>
    </row>
    <row r="1167" spans="1:18" x14ac:dyDescent="0.2">
      <c r="A1167" s="131" t="str">
        <f>+IF(I1167&lt;='Ecarts de marge'!$G$1,"X","")</f>
        <v>X</v>
      </c>
      <c r="B1167" s="122" t="str">
        <f t="shared" si="23"/>
        <v>A</v>
      </c>
      <c r="C1167" s="142"/>
      <c r="D1167" s="142"/>
      <c r="E1167" s="142"/>
      <c r="F1167" s="142"/>
      <c r="G1167" s="142"/>
      <c r="H1167" s="142"/>
      <c r="J1167" s="142"/>
      <c r="K1167" s="142"/>
      <c r="L1167" s="142"/>
      <c r="M1167" s="142"/>
      <c r="N1167" s="142"/>
      <c r="O1167" s="142"/>
      <c r="Q1167" s="122" t="e">
        <f>+VLOOKUP(CONCATENATE(B1167,"00"),#REF!,3,FALSE)</f>
        <v>#REF!</v>
      </c>
      <c r="R1167" s="122" t="str">
        <f>+IF(ISERROR(VLOOKUP(K1167,'Ecarts de marge'!D:D,1,FALSE)),"PB CODE ARTICLE","")</f>
        <v>PB CODE ARTICLE</v>
      </c>
    </row>
    <row r="1168" spans="1:18" x14ac:dyDescent="0.2">
      <c r="A1168" s="131" t="str">
        <f>+IF(I1168&lt;='Ecarts de marge'!$G$1,"X","")</f>
        <v>X</v>
      </c>
      <c r="B1168" s="122" t="str">
        <f t="shared" si="23"/>
        <v>A</v>
      </c>
      <c r="C1168" s="142"/>
      <c r="D1168" s="142"/>
      <c r="E1168" s="142"/>
      <c r="F1168" s="142"/>
      <c r="G1168" s="142"/>
      <c r="H1168" s="142"/>
      <c r="J1168" s="142"/>
      <c r="K1168" s="142"/>
      <c r="L1168" s="142"/>
      <c r="M1168" s="142"/>
      <c r="N1168" s="142"/>
      <c r="O1168" s="142"/>
      <c r="Q1168" s="122" t="e">
        <f>+VLOOKUP(CONCATENATE(B1168,"00"),#REF!,3,FALSE)</f>
        <v>#REF!</v>
      </c>
      <c r="R1168" s="122" t="str">
        <f>+IF(ISERROR(VLOOKUP(K1168,'Ecarts de marge'!D:D,1,FALSE)),"PB CODE ARTICLE","")</f>
        <v>PB CODE ARTICLE</v>
      </c>
    </row>
    <row r="1169" spans="1:18" x14ac:dyDescent="0.2">
      <c r="A1169" s="131" t="str">
        <f>+IF(I1169&lt;='Ecarts de marge'!$G$1,"X","")</f>
        <v>X</v>
      </c>
      <c r="B1169" s="122" t="str">
        <f t="shared" si="23"/>
        <v>A</v>
      </c>
      <c r="C1169" s="142"/>
      <c r="D1169" s="142"/>
      <c r="E1169" s="142"/>
      <c r="F1169" s="142"/>
      <c r="G1169" s="142"/>
      <c r="H1169" s="142"/>
      <c r="J1169" s="142"/>
      <c r="K1169" s="142"/>
      <c r="L1169" s="142"/>
      <c r="M1169" s="142"/>
      <c r="N1169" s="142"/>
      <c r="O1169" s="142"/>
      <c r="Q1169" s="122" t="e">
        <f>+VLOOKUP(CONCATENATE(B1169,"00"),#REF!,3,FALSE)</f>
        <v>#REF!</v>
      </c>
      <c r="R1169" s="122" t="str">
        <f>+IF(ISERROR(VLOOKUP(K1169,'Ecarts de marge'!D:D,1,FALSE)),"PB CODE ARTICLE","")</f>
        <v>PB CODE ARTICLE</v>
      </c>
    </row>
    <row r="1170" spans="1:18" x14ac:dyDescent="0.2">
      <c r="A1170" s="131" t="str">
        <f>+IF(I1170&lt;='Ecarts de marge'!$G$1,"X","")</f>
        <v>X</v>
      </c>
      <c r="B1170" s="122" t="str">
        <f t="shared" si="23"/>
        <v>A</v>
      </c>
      <c r="C1170" s="142"/>
      <c r="D1170" s="142"/>
      <c r="E1170" s="142"/>
      <c r="F1170" s="142"/>
      <c r="G1170" s="142"/>
      <c r="H1170" s="142"/>
      <c r="J1170" s="142"/>
      <c r="K1170" s="142"/>
      <c r="L1170" s="142"/>
      <c r="M1170" s="142"/>
      <c r="N1170" s="142"/>
      <c r="O1170" s="142"/>
      <c r="Q1170" s="122" t="e">
        <f>+VLOOKUP(CONCATENATE(B1170,"00"),#REF!,3,FALSE)</f>
        <v>#REF!</v>
      </c>
      <c r="R1170" s="122" t="str">
        <f>+IF(ISERROR(VLOOKUP(K1170,'Ecarts de marge'!D:D,1,FALSE)),"PB CODE ARTICLE","")</f>
        <v>PB CODE ARTICLE</v>
      </c>
    </row>
    <row r="1171" spans="1:18" x14ac:dyDescent="0.2">
      <c r="A1171" s="131" t="str">
        <f>+IF(I1171&lt;='Ecarts de marge'!$G$1,"X","")</f>
        <v>X</v>
      </c>
      <c r="B1171" s="122" t="str">
        <f t="shared" si="23"/>
        <v>A</v>
      </c>
      <c r="C1171" s="142"/>
      <c r="D1171" s="142"/>
      <c r="E1171" s="142"/>
      <c r="F1171" s="142"/>
      <c r="G1171" s="142"/>
      <c r="H1171" s="142"/>
      <c r="J1171" s="142"/>
      <c r="K1171" s="142"/>
      <c r="L1171" s="142"/>
      <c r="M1171" s="142"/>
      <c r="N1171" s="142"/>
      <c r="O1171" s="142"/>
      <c r="Q1171" s="122" t="e">
        <f>+VLOOKUP(CONCATENATE(B1171,"00"),#REF!,3,FALSE)</f>
        <v>#REF!</v>
      </c>
      <c r="R1171" s="122" t="str">
        <f>+IF(ISERROR(VLOOKUP(K1171,'Ecarts de marge'!D:D,1,FALSE)),"PB CODE ARTICLE","")</f>
        <v>PB CODE ARTICLE</v>
      </c>
    </row>
    <row r="1172" spans="1:18" x14ac:dyDescent="0.2">
      <c r="A1172" s="131" t="str">
        <f>+IF(I1172&lt;='Ecarts de marge'!$G$1,"X","")</f>
        <v>X</v>
      </c>
      <c r="B1172" s="122" t="str">
        <f t="shared" si="23"/>
        <v>A</v>
      </c>
      <c r="C1172" s="142"/>
      <c r="D1172" s="142"/>
      <c r="E1172" s="142"/>
      <c r="F1172" s="142"/>
      <c r="G1172" s="142"/>
      <c r="H1172" s="142"/>
      <c r="J1172" s="142"/>
      <c r="K1172" s="142"/>
      <c r="L1172" s="142"/>
      <c r="M1172" s="142"/>
      <c r="N1172" s="142"/>
      <c r="O1172" s="142"/>
      <c r="Q1172" s="122" t="e">
        <f>+VLOOKUP(CONCATENATE(B1172,"00"),#REF!,3,FALSE)</f>
        <v>#REF!</v>
      </c>
      <c r="R1172" s="122" t="str">
        <f>+IF(ISERROR(VLOOKUP(K1172,'Ecarts de marge'!D:D,1,FALSE)),"PB CODE ARTICLE","")</f>
        <v>PB CODE ARTICLE</v>
      </c>
    </row>
    <row r="1173" spans="1:18" x14ac:dyDescent="0.2">
      <c r="A1173" s="131" t="str">
        <f>+IF(I1173&lt;='Ecarts de marge'!$G$1,"X","")</f>
        <v>X</v>
      </c>
      <c r="B1173" s="122" t="str">
        <f t="shared" si="23"/>
        <v>A</v>
      </c>
      <c r="C1173" s="142"/>
      <c r="D1173" s="142"/>
      <c r="E1173" s="142"/>
      <c r="F1173" s="142"/>
      <c r="G1173" s="142"/>
      <c r="H1173" s="142"/>
      <c r="J1173" s="142"/>
      <c r="K1173" s="142"/>
      <c r="L1173" s="142"/>
      <c r="M1173" s="142"/>
      <c r="N1173" s="142"/>
      <c r="O1173" s="142"/>
      <c r="Q1173" s="122" t="e">
        <f>+VLOOKUP(CONCATENATE(B1173,"00"),#REF!,3,FALSE)</f>
        <v>#REF!</v>
      </c>
      <c r="R1173" s="122" t="str">
        <f>+IF(ISERROR(VLOOKUP(K1173,'Ecarts de marge'!D:D,1,FALSE)),"PB CODE ARTICLE","")</f>
        <v>PB CODE ARTICLE</v>
      </c>
    </row>
    <row r="1174" spans="1:18" x14ac:dyDescent="0.2">
      <c r="A1174" s="131" t="str">
        <f>+IF(I1174&lt;='Ecarts de marge'!$G$1,"X","")</f>
        <v>X</v>
      </c>
      <c r="B1174" s="122" t="str">
        <f t="shared" si="23"/>
        <v>A</v>
      </c>
      <c r="C1174" s="142"/>
      <c r="D1174" s="142"/>
      <c r="E1174" s="142"/>
      <c r="F1174" s="142"/>
      <c r="G1174" s="142"/>
      <c r="H1174" s="142"/>
      <c r="J1174" s="142"/>
      <c r="K1174" s="142"/>
      <c r="L1174" s="142"/>
      <c r="M1174" s="142"/>
      <c r="N1174" s="142"/>
      <c r="O1174" s="142"/>
      <c r="Q1174" s="122" t="e">
        <f>+VLOOKUP(CONCATENATE(B1174,"00"),#REF!,3,FALSE)</f>
        <v>#REF!</v>
      </c>
      <c r="R1174" s="122" t="str">
        <f>+IF(ISERROR(VLOOKUP(K1174,'Ecarts de marge'!D:D,1,FALSE)),"PB CODE ARTICLE","")</f>
        <v>PB CODE ARTICLE</v>
      </c>
    </row>
    <row r="1175" spans="1:18" x14ac:dyDescent="0.2">
      <c r="A1175" s="131" t="str">
        <f>+IF(I1175&lt;='Ecarts de marge'!$G$1,"X","")</f>
        <v>X</v>
      </c>
      <c r="B1175" s="122" t="str">
        <f t="shared" si="23"/>
        <v>A</v>
      </c>
      <c r="C1175" s="142"/>
      <c r="D1175" s="142"/>
      <c r="E1175" s="142"/>
      <c r="F1175" s="142"/>
      <c r="G1175" s="142"/>
      <c r="H1175" s="142"/>
      <c r="J1175" s="142"/>
      <c r="K1175" s="142"/>
      <c r="L1175" s="142"/>
      <c r="M1175" s="142"/>
      <c r="N1175" s="142"/>
      <c r="O1175" s="142"/>
      <c r="Q1175" s="122" t="e">
        <f>+VLOOKUP(CONCATENATE(B1175,"00"),#REF!,3,FALSE)</f>
        <v>#REF!</v>
      </c>
      <c r="R1175" s="122" t="str">
        <f>+IF(ISERROR(VLOOKUP(K1175,'Ecarts de marge'!D:D,1,FALSE)),"PB CODE ARTICLE","")</f>
        <v>PB CODE ARTICLE</v>
      </c>
    </row>
    <row r="1176" spans="1:18" x14ac:dyDescent="0.2">
      <c r="A1176" s="131" t="str">
        <f>+IF(I1176&lt;='Ecarts de marge'!$G$1,"X","")</f>
        <v>X</v>
      </c>
      <c r="B1176" s="122" t="str">
        <f t="shared" si="23"/>
        <v>A</v>
      </c>
      <c r="C1176" s="142"/>
      <c r="D1176" s="142"/>
      <c r="E1176" s="142"/>
      <c r="F1176" s="142"/>
      <c r="G1176" s="142"/>
      <c r="H1176" s="142"/>
      <c r="J1176" s="142"/>
      <c r="K1176" s="142"/>
      <c r="L1176" s="142"/>
      <c r="M1176" s="142"/>
      <c r="N1176" s="142"/>
      <c r="O1176" s="142"/>
      <c r="Q1176" s="122" t="e">
        <f>+VLOOKUP(CONCATENATE(B1176,"00"),#REF!,3,FALSE)</f>
        <v>#REF!</v>
      </c>
      <c r="R1176" s="122" t="str">
        <f>+IF(ISERROR(VLOOKUP(K1176,'Ecarts de marge'!D:D,1,FALSE)),"PB CODE ARTICLE","")</f>
        <v>PB CODE ARTICLE</v>
      </c>
    </row>
    <row r="1177" spans="1:18" x14ac:dyDescent="0.2">
      <c r="A1177" s="131" t="str">
        <f>+IF(I1177&lt;='Ecarts de marge'!$G$1,"X","")</f>
        <v>X</v>
      </c>
      <c r="B1177" s="122" t="str">
        <f t="shared" si="23"/>
        <v>A</v>
      </c>
      <c r="C1177" s="142"/>
      <c r="D1177" s="142"/>
      <c r="E1177" s="142"/>
      <c r="F1177" s="142"/>
      <c r="G1177" s="142"/>
      <c r="H1177" s="142"/>
      <c r="J1177" s="142"/>
      <c r="K1177" s="142"/>
      <c r="L1177" s="142"/>
      <c r="M1177" s="142"/>
      <c r="N1177" s="142"/>
      <c r="O1177" s="142"/>
      <c r="Q1177" s="122" t="e">
        <f>+VLOOKUP(CONCATENATE(B1177,"00"),#REF!,3,FALSE)</f>
        <v>#REF!</v>
      </c>
      <c r="R1177" s="122" t="str">
        <f>+IF(ISERROR(VLOOKUP(K1177,'Ecarts de marge'!D:D,1,FALSE)),"PB CODE ARTICLE","")</f>
        <v>PB CODE ARTICLE</v>
      </c>
    </row>
    <row r="1178" spans="1:18" x14ac:dyDescent="0.2">
      <c r="A1178" s="131" t="str">
        <f>+IF(I1178&lt;='Ecarts de marge'!$G$1,"X","")</f>
        <v>X</v>
      </c>
      <c r="B1178" s="122" t="str">
        <f t="shared" si="23"/>
        <v>A</v>
      </c>
      <c r="C1178" s="142"/>
      <c r="D1178" s="142"/>
      <c r="E1178" s="142"/>
      <c r="F1178" s="142"/>
      <c r="G1178" s="142"/>
      <c r="H1178" s="142"/>
      <c r="J1178" s="142"/>
      <c r="K1178" s="142"/>
      <c r="L1178" s="142"/>
      <c r="M1178" s="142"/>
      <c r="N1178" s="142"/>
      <c r="O1178" s="142"/>
      <c r="Q1178" s="122" t="e">
        <f>+VLOOKUP(CONCATENATE(B1178,"00"),#REF!,3,FALSE)</f>
        <v>#REF!</v>
      </c>
      <c r="R1178" s="122" t="str">
        <f>+IF(ISERROR(VLOOKUP(K1178,'Ecarts de marge'!D:D,1,FALSE)),"PB CODE ARTICLE","")</f>
        <v>PB CODE ARTICLE</v>
      </c>
    </row>
    <row r="1179" spans="1:18" x14ac:dyDescent="0.2">
      <c r="A1179" s="131" t="str">
        <f>+IF(I1179&lt;='Ecarts de marge'!$G$1,"X","")</f>
        <v>X</v>
      </c>
      <c r="B1179" s="122" t="str">
        <f t="shared" si="23"/>
        <v>A</v>
      </c>
      <c r="C1179" s="142"/>
      <c r="D1179" s="142"/>
      <c r="E1179" s="142"/>
      <c r="F1179" s="142"/>
      <c r="G1179" s="142"/>
      <c r="H1179" s="142"/>
      <c r="J1179" s="142"/>
      <c r="K1179" s="142"/>
      <c r="L1179" s="142"/>
      <c r="M1179" s="142"/>
      <c r="N1179" s="142"/>
      <c r="O1179" s="142"/>
      <c r="Q1179" s="122" t="e">
        <f>+VLOOKUP(CONCATENATE(B1179,"00"),#REF!,3,FALSE)</f>
        <v>#REF!</v>
      </c>
      <c r="R1179" s="122" t="str">
        <f>+IF(ISERROR(VLOOKUP(K1179,'Ecarts de marge'!D:D,1,FALSE)),"PB CODE ARTICLE","")</f>
        <v>PB CODE ARTICLE</v>
      </c>
    </row>
    <row r="1180" spans="1:18" x14ac:dyDescent="0.2">
      <c r="A1180" s="131" t="str">
        <f>+IF(I1180&lt;='Ecarts de marge'!$G$1,"X","")</f>
        <v>X</v>
      </c>
      <c r="B1180" s="122" t="str">
        <f t="shared" si="23"/>
        <v>A</v>
      </c>
      <c r="C1180" s="142"/>
      <c r="D1180" s="142"/>
      <c r="E1180" s="142"/>
      <c r="F1180" s="142"/>
      <c r="G1180" s="142"/>
      <c r="H1180" s="142"/>
      <c r="J1180" s="142"/>
      <c r="K1180" s="142"/>
      <c r="L1180" s="142"/>
      <c r="M1180" s="142"/>
      <c r="N1180" s="142"/>
      <c r="O1180" s="142"/>
      <c r="Q1180" s="122" t="e">
        <f>+VLOOKUP(CONCATENATE(B1180,"00"),#REF!,3,FALSE)</f>
        <v>#REF!</v>
      </c>
      <c r="R1180" s="122" t="str">
        <f>+IF(ISERROR(VLOOKUP(K1180,'Ecarts de marge'!D:D,1,FALSE)),"PB CODE ARTICLE","")</f>
        <v>PB CODE ARTICLE</v>
      </c>
    </row>
    <row r="1181" spans="1:18" x14ac:dyDescent="0.2">
      <c r="A1181" s="131" t="str">
        <f>+IF(I1181&lt;='Ecarts de marge'!$G$1,"X","")</f>
        <v>X</v>
      </c>
      <c r="B1181" s="122" t="str">
        <f t="shared" si="23"/>
        <v>A</v>
      </c>
      <c r="C1181" s="142"/>
      <c r="D1181" s="142"/>
      <c r="E1181" s="142"/>
      <c r="F1181" s="142"/>
      <c r="G1181" s="142"/>
      <c r="H1181" s="142"/>
      <c r="J1181" s="142"/>
      <c r="K1181" s="142"/>
      <c r="L1181" s="142"/>
      <c r="M1181" s="142"/>
      <c r="N1181" s="142"/>
      <c r="O1181" s="142"/>
      <c r="Q1181" s="122" t="e">
        <f>+VLOOKUP(CONCATENATE(B1181,"00"),#REF!,3,FALSE)</f>
        <v>#REF!</v>
      </c>
      <c r="R1181" s="122" t="str">
        <f>+IF(ISERROR(VLOOKUP(K1181,'Ecarts de marge'!D:D,1,FALSE)),"PB CODE ARTICLE","")</f>
        <v>PB CODE ARTICLE</v>
      </c>
    </row>
    <row r="1182" spans="1:18" x14ac:dyDescent="0.2">
      <c r="A1182" s="131" t="str">
        <f>+IF(I1182&lt;='Ecarts de marge'!$G$1,"X","")</f>
        <v>X</v>
      </c>
      <c r="B1182" s="122" t="str">
        <f t="shared" si="23"/>
        <v>A</v>
      </c>
      <c r="C1182" s="142"/>
      <c r="D1182" s="142"/>
      <c r="E1182" s="142"/>
      <c r="F1182" s="142"/>
      <c r="G1182" s="142"/>
      <c r="H1182" s="142"/>
      <c r="J1182" s="142"/>
      <c r="K1182" s="142"/>
      <c r="L1182" s="142"/>
      <c r="M1182" s="142"/>
      <c r="N1182" s="142"/>
      <c r="O1182" s="142"/>
      <c r="Q1182" s="122" t="e">
        <f>+VLOOKUP(CONCATENATE(B1182,"00"),#REF!,3,FALSE)</f>
        <v>#REF!</v>
      </c>
      <c r="R1182" s="122" t="str">
        <f>+IF(ISERROR(VLOOKUP(K1182,'Ecarts de marge'!D:D,1,FALSE)),"PB CODE ARTICLE","")</f>
        <v>PB CODE ARTICLE</v>
      </c>
    </row>
    <row r="1183" spans="1:18" x14ac:dyDescent="0.2">
      <c r="A1183" s="131" t="str">
        <f>+IF(I1183&lt;='Ecarts de marge'!$G$1,"X","")</f>
        <v>X</v>
      </c>
      <c r="B1183" s="122" t="str">
        <f t="shared" si="23"/>
        <v>A</v>
      </c>
      <c r="C1183" s="142"/>
      <c r="D1183" s="142"/>
      <c r="E1183" s="142"/>
      <c r="F1183" s="142"/>
      <c r="G1183" s="142"/>
      <c r="H1183" s="142"/>
      <c r="J1183" s="142"/>
      <c r="K1183" s="142"/>
      <c r="L1183" s="142"/>
      <c r="M1183" s="142"/>
      <c r="N1183" s="142"/>
      <c r="O1183" s="142"/>
      <c r="Q1183" s="122" t="e">
        <f>+VLOOKUP(CONCATENATE(B1183,"00"),#REF!,3,FALSE)</f>
        <v>#REF!</v>
      </c>
      <c r="R1183" s="122" t="str">
        <f>+IF(ISERROR(VLOOKUP(K1183,'Ecarts de marge'!D:D,1,FALSE)),"PB CODE ARTICLE","")</f>
        <v>PB CODE ARTICLE</v>
      </c>
    </row>
    <row r="1184" spans="1:18" x14ac:dyDescent="0.2">
      <c r="A1184" s="131" t="str">
        <f>+IF(I1184&lt;='Ecarts de marge'!$G$1,"X","")</f>
        <v>X</v>
      </c>
      <c r="B1184" s="122" t="str">
        <f t="shared" si="23"/>
        <v>A</v>
      </c>
      <c r="C1184" s="142"/>
      <c r="D1184" s="142"/>
      <c r="E1184" s="142"/>
      <c r="F1184" s="142"/>
      <c r="G1184" s="142"/>
      <c r="H1184" s="142"/>
      <c r="J1184" s="142"/>
      <c r="K1184" s="142"/>
      <c r="L1184" s="142"/>
      <c r="M1184" s="142"/>
      <c r="N1184" s="142"/>
      <c r="O1184" s="142"/>
      <c r="Q1184" s="122" t="e">
        <f>+VLOOKUP(CONCATENATE(B1184,"00"),#REF!,3,FALSE)</f>
        <v>#REF!</v>
      </c>
      <c r="R1184" s="122" t="str">
        <f>+IF(ISERROR(VLOOKUP(K1184,'Ecarts de marge'!D:D,1,FALSE)),"PB CODE ARTICLE","")</f>
        <v>PB CODE ARTICLE</v>
      </c>
    </row>
    <row r="1185" spans="1:18" x14ac:dyDescent="0.2">
      <c r="A1185" s="131" t="str">
        <f>+IF(I1185&lt;='Ecarts de marge'!$G$1,"X","")</f>
        <v>X</v>
      </c>
      <c r="B1185" s="122" t="str">
        <f t="shared" si="23"/>
        <v>A</v>
      </c>
      <c r="C1185" s="142"/>
      <c r="D1185" s="142"/>
      <c r="E1185" s="142"/>
      <c r="F1185" s="142"/>
      <c r="G1185" s="142"/>
      <c r="H1185" s="142"/>
      <c r="J1185" s="142"/>
      <c r="K1185" s="142"/>
      <c r="L1185" s="142"/>
      <c r="M1185" s="142"/>
      <c r="N1185" s="142"/>
      <c r="O1185" s="142"/>
      <c r="Q1185" s="122" t="e">
        <f>+VLOOKUP(CONCATENATE(B1185,"00"),#REF!,3,FALSE)</f>
        <v>#REF!</v>
      </c>
      <c r="R1185" s="122" t="str">
        <f>+IF(ISERROR(VLOOKUP(K1185,'Ecarts de marge'!D:D,1,FALSE)),"PB CODE ARTICLE","")</f>
        <v>PB CODE ARTICLE</v>
      </c>
    </row>
    <row r="1186" spans="1:18" x14ac:dyDescent="0.2">
      <c r="A1186" s="131" t="str">
        <f>+IF(I1186&lt;='Ecarts de marge'!$G$1,"X","")</f>
        <v>X</v>
      </c>
      <c r="B1186" s="122" t="str">
        <f t="shared" ref="B1186:B1249" si="24">+"A"&amp;E1186&amp;F1186&amp;G1186</f>
        <v>A</v>
      </c>
      <c r="C1186" s="142"/>
      <c r="D1186" s="142"/>
      <c r="E1186" s="142"/>
      <c r="F1186" s="142"/>
      <c r="G1186" s="142"/>
      <c r="H1186" s="142"/>
      <c r="J1186" s="142"/>
      <c r="K1186" s="142"/>
      <c r="L1186" s="142"/>
      <c r="M1186" s="142"/>
      <c r="N1186" s="142"/>
      <c r="O1186" s="142"/>
      <c r="Q1186" s="122" t="e">
        <f>+VLOOKUP(CONCATENATE(B1186,"00"),#REF!,3,FALSE)</f>
        <v>#REF!</v>
      </c>
      <c r="R1186" s="122" t="str">
        <f>+IF(ISERROR(VLOOKUP(K1186,'Ecarts de marge'!D:D,1,FALSE)),"PB CODE ARTICLE","")</f>
        <v>PB CODE ARTICLE</v>
      </c>
    </row>
    <row r="1187" spans="1:18" x14ac:dyDescent="0.2">
      <c r="A1187" s="131" t="str">
        <f>+IF(I1187&lt;='Ecarts de marge'!$G$1,"X","")</f>
        <v>X</v>
      </c>
      <c r="B1187" s="122" t="str">
        <f t="shared" si="24"/>
        <v>A</v>
      </c>
      <c r="C1187" s="142"/>
      <c r="D1187" s="142"/>
      <c r="E1187" s="142"/>
      <c r="F1187" s="142"/>
      <c r="G1187" s="142"/>
      <c r="H1187" s="142"/>
      <c r="J1187" s="142"/>
      <c r="K1187" s="142"/>
      <c r="L1187" s="142"/>
      <c r="M1187" s="142"/>
      <c r="N1187" s="142"/>
      <c r="O1187" s="142"/>
      <c r="Q1187" s="122" t="e">
        <f>+VLOOKUP(CONCATENATE(B1187,"00"),#REF!,3,FALSE)</f>
        <v>#REF!</v>
      </c>
      <c r="R1187" s="122" t="str">
        <f>+IF(ISERROR(VLOOKUP(K1187,'Ecarts de marge'!D:D,1,FALSE)),"PB CODE ARTICLE","")</f>
        <v>PB CODE ARTICLE</v>
      </c>
    </row>
    <row r="1188" spans="1:18" x14ac:dyDescent="0.2">
      <c r="A1188" s="131" t="str">
        <f>+IF(I1188&lt;='Ecarts de marge'!$G$1,"X","")</f>
        <v>X</v>
      </c>
      <c r="B1188" s="122" t="str">
        <f t="shared" si="24"/>
        <v>A</v>
      </c>
      <c r="C1188" s="142"/>
      <c r="D1188" s="142"/>
      <c r="E1188" s="142"/>
      <c r="F1188" s="142"/>
      <c r="G1188" s="142"/>
      <c r="H1188" s="142"/>
      <c r="J1188" s="142"/>
      <c r="K1188" s="142"/>
      <c r="L1188" s="142"/>
      <c r="M1188" s="142"/>
      <c r="N1188" s="142"/>
      <c r="O1188" s="142"/>
      <c r="Q1188" s="122" t="e">
        <f>+VLOOKUP(CONCATENATE(B1188,"00"),#REF!,3,FALSE)</f>
        <v>#REF!</v>
      </c>
      <c r="R1188" s="122" t="str">
        <f>+IF(ISERROR(VLOOKUP(K1188,'Ecarts de marge'!D:D,1,FALSE)),"PB CODE ARTICLE","")</f>
        <v>PB CODE ARTICLE</v>
      </c>
    </row>
    <row r="1189" spans="1:18" x14ac:dyDescent="0.2">
      <c r="A1189" s="131" t="str">
        <f>+IF(I1189&lt;='Ecarts de marge'!$G$1,"X","")</f>
        <v>X</v>
      </c>
      <c r="B1189" s="122" t="str">
        <f t="shared" si="24"/>
        <v>A</v>
      </c>
      <c r="C1189" s="142"/>
      <c r="D1189" s="142"/>
      <c r="E1189" s="142"/>
      <c r="F1189" s="142"/>
      <c r="G1189" s="142"/>
      <c r="H1189" s="142"/>
      <c r="J1189" s="142"/>
      <c r="K1189" s="142"/>
      <c r="L1189" s="142"/>
      <c r="M1189" s="142"/>
      <c r="N1189" s="142"/>
      <c r="O1189" s="142"/>
      <c r="Q1189" s="122" t="e">
        <f>+VLOOKUP(CONCATENATE(B1189,"00"),#REF!,3,FALSE)</f>
        <v>#REF!</v>
      </c>
      <c r="R1189" s="122" t="str">
        <f>+IF(ISERROR(VLOOKUP(K1189,'Ecarts de marge'!D:D,1,FALSE)),"PB CODE ARTICLE","")</f>
        <v>PB CODE ARTICLE</v>
      </c>
    </row>
    <row r="1190" spans="1:18" x14ac:dyDescent="0.2">
      <c r="A1190" s="131" t="str">
        <f>+IF(I1190&lt;='Ecarts de marge'!$G$1,"X","")</f>
        <v>X</v>
      </c>
      <c r="B1190" s="122" t="str">
        <f t="shared" si="24"/>
        <v>A</v>
      </c>
      <c r="C1190" s="142"/>
      <c r="D1190" s="142"/>
      <c r="E1190" s="142"/>
      <c r="F1190" s="142"/>
      <c r="G1190" s="142"/>
      <c r="H1190" s="142"/>
      <c r="J1190" s="142"/>
      <c r="K1190" s="142"/>
      <c r="L1190" s="142"/>
      <c r="M1190" s="142"/>
      <c r="N1190" s="142"/>
      <c r="O1190" s="142"/>
      <c r="Q1190" s="122" t="e">
        <f>+VLOOKUP(CONCATENATE(B1190,"00"),#REF!,3,FALSE)</f>
        <v>#REF!</v>
      </c>
      <c r="R1190" s="122" t="str">
        <f>+IF(ISERROR(VLOOKUP(K1190,'Ecarts de marge'!D:D,1,FALSE)),"PB CODE ARTICLE","")</f>
        <v>PB CODE ARTICLE</v>
      </c>
    </row>
    <row r="1191" spans="1:18" x14ac:dyDescent="0.2">
      <c r="A1191" s="131" t="str">
        <f>+IF(I1191&lt;='Ecarts de marge'!$G$1,"X","")</f>
        <v>X</v>
      </c>
      <c r="B1191" s="122" t="str">
        <f t="shared" si="24"/>
        <v>A</v>
      </c>
      <c r="C1191" s="142"/>
      <c r="D1191" s="142"/>
      <c r="E1191" s="142"/>
      <c r="F1191" s="142"/>
      <c r="G1191" s="142"/>
      <c r="H1191" s="142"/>
      <c r="J1191" s="142"/>
      <c r="K1191" s="142"/>
      <c r="L1191" s="142"/>
      <c r="M1191" s="142"/>
      <c r="N1191" s="142"/>
      <c r="O1191" s="142"/>
      <c r="Q1191" s="122" t="e">
        <f>+VLOOKUP(CONCATENATE(B1191,"00"),#REF!,3,FALSE)</f>
        <v>#REF!</v>
      </c>
      <c r="R1191" s="122" t="str">
        <f>+IF(ISERROR(VLOOKUP(K1191,'Ecarts de marge'!D:D,1,FALSE)),"PB CODE ARTICLE","")</f>
        <v>PB CODE ARTICLE</v>
      </c>
    </row>
    <row r="1192" spans="1:18" x14ac:dyDescent="0.2">
      <c r="A1192" s="131" t="str">
        <f>+IF(I1192&lt;='Ecarts de marge'!$G$1,"X","")</f>
        <v>X</v>
      </c>
      <c r="B1192" s="122" t="str">
        <f t="shared" si="24"/>
        <v>A</v>
      </c>
      <c r="C1192" s="142"/>
      <c r="D1192" s="142"/>
      <c r="E1192" s="142"/>
      <c r="F1192" s="142"/>
      <c r="G1192" s="142"/>
      <c r="H1192" s="142"/>
      <c r="J1192" s="142"/>
      <c r="K1192" s="142"/>
      <c r="L1192" s="142"/>
      <c r="M1192" s="142"/>
      <c r="N1192" s="142"/>
      <c r="O1192" s="142"/>
      <c r="Q1192" s="122" t="e">
        <f>+VLOOKUP(CONCATENATE(B1192,"00"),#REF!,3,FALSE)</f>
        <v>#REF!</v>
      </c>
      <c r="R1192" s="122" t="str">
        <f>+IF(ISERROR(VLOOKUP(K1192,'Ecarts de marge'!D:D,1,FALSE)),"PB CODE ARTICLE","")</f>
        <v>PB CODE ARTICLE</v>
      </c>
    </row>
    <row r="1193" spans="1:18" x14ac:dyDescent="0.2">
      <c r="A1193" s="131" t="str">
        <f>+IF(I1193&lt;='Ecarts de marge'!$G$1,"X","")</f>
        <v>X</v>
      </c>
      <c r="B1193" s="122" t="str">
        <f t="shared" si="24"/>
        <v>A</v>
      </c>
      <c r="C1193" s="142"/>
      <c r="D1193" s="142"/>
      <c r="E1193" s="142"/>
      <c r="F1193" s="142"/>
      <c r="G1193" s="142"/>
      <c r="H1193" s="142"/>
      <c r="J1193" s="142"/>
      <c r="K1193" s="142"/>
      <c r="L1193" s="142"/>
      <c r="M1193" s="142"/>
      <c r="N1193" s="142"/>
      <c r="O1193" s="142"/>
      <c r="Q1193" s="122" t="e">
        <f>+VLOOKUP(CONCATENATE(B1193,"00"),#REF!,3,FALSE)</f>
        <v>#REF!</v>
      </c>
      <c r="R1193" s="122" t="str">
        <f>+IF(ISERROR(VLOOKUP(K1193,'Ecarts de marge'!D:D,1,FALSE)),"PB CODE ARTICLE","")</f>
        <v>PB CODE ARTICLE</v>
      </c>
    </row>
    <row r="1194" spans="1:18" x14ac:dyDescent="0.2">
      <c r="A1194" s="131" t="str">
        <f>+IF(I1194&lt;='Ecarts de marge'!$G$1,"X","")</f>
        <v>X</v>
      </c>
      <c r="B1194" s="122" t="str">
        <f t="shared" si="24"/>
        <v>A</v>
      </c>
      <c r="C1194" s="142"/>
      <c r="D1194" s="142"/>
      <c r="E1194" s="142"/>
      <c r="F1194" s="142"/>
      <c r="G1194" s="142"/>
      <c r="H1194" s="142"/>
      <c r="J1194" s="142"/>
      <c r="K1194" s="142"/>
      <c r="L1194" s="142"/>
      <c r="M1194" s="142"/>
      <c r="N1194" s="142"/>
      <c r="O1194" s="142"/>
      <c r="Q1194" s="122" t="e">
        <f>+VLOOKUP(CONCATENATE(B1194,"00"),#REF!,3,FALSE)</f>
        <v>#REF!</v>
      </c>
      <c r="R1194" s="122" t="str">
        <f>+IF(ISERROR(VLOOKUP(K1194,'Ecarts de marge'!D:D,1,FALSE)),"PB CODE ARTICLE","")</f>
        <v>PB CODE ARTICLE</v>
      </c>
    </row>
    <row r="1195" spans="1:18" x14ac:dyDescent="0.2">
      <c r="A1195" s="131" t="str">
        <f>+IF(I1195&lt;='Ecarts de marge'!$G$1,"X","")</f>
        <v>X</v>
      </c>
      <c r="B1195" s="122" t="str">
        <f t="shared" si="24"/>
        <v>A</v>
      </c>
      <c r="C1195" s="142"/>
      <c r="D1195" s="142"/>
      <c r="E1195" s="142"/>
      <c r="F1195" s="142"/>
      <c r="G1195" s="142"/>
      <c r="H1195" s="142"/>
      <c r="J1195" s="142"/>
      <c r="K1195" s="142"/>
      <c r="L1195" s="142"/>
      <c r="M1195" s="142"/>
      <c r="N1195" s="142"/>
      <c r="O1195" s="142"/>
      <c r="Q1195" s="122" t="e">
        <f>+VLOOKUP(CONCATENATE(B1195,"00"),#REF!,3,FALSE)</f>
        <v>#REF!</v>
      </c>
      <c r="R1195" s="122" t="str">
        <f>+IF(ISERROR(VLOOKUP(K1195,'Ecarts de marge'!D:D,1,FALSE)),"PB CODE ARTICLE","")</f>
        <v>PB CODE ARTICLE</v>
      </c>
    </row>
    <row r="1196" spans="1:18" x14ac:dyDescent="0.2">
      <c r="A1196" s="131" t="str">
        <f>+IF(I1196&lt;='Ecarts de marge'!$G$1,"X","")</f>
        <v>X</v>
      </c>
      <c r="B1196" s="122" t="str">
        <f t="shared" si="24"/>
        <v>A</v>
      </c>
      <c r="C1196" s="142"/>
      <c r="D1196" s="142"/>
      <c r="E1196" s="142"/>
      <c r="F1196" s="142"/>
      <c r="G1196" s="142"/>
      <c r="H1196" s="142"/>
      <c r="J1196" s="142"/>
      <c r="K1196" s="142"/>
      <c r="L1196" s="142"/>
      <c r="M1196" s="142"/>
      <c r="N1196" s="142"/>
      <c r="O1196" s="142"/>
      <c r="Q1196" s="122" t="e">
        <f>+VLOOKUP(CONCATENATE(B1196,"00"),#REF!,3,FALSE)</f>
        <v>#REF!</v>
      </c>
      <c r="R1196" s="122" t="str">
        <f>+IF(ISERROR(VLOOKUP(K1196,'Ecarts de marge'!D:D,1,FALSE)),"PB CODE ARTICLE","")</f>
        <v>PB CODE ARTICLE</v>
      </c>
    </row>
    <row r="1197" spans="1:18" x14ac:dyDescent="0.2">
      <c r="A1197" s="131" t="str">
        <f>+IF(I1197&lt;='Ecarts de marge'!$G$1,"X","")</f>
        <v>X</v>
      </c>
      <c r="B1197" s="122" t="str">
        <f t="shared" si="24"/>
        <v>A</v>
      </c>
      <c r="C1197" s="142"/>
      <c r="D1197" s="142"/>
      <c r="E1197" s="142"/>
      <c r="F1197" s="142"/>
      <c r="G1197" s="142"/>
      <c r="H1197" s="142"/>
      <c r="J1197" s="142"/>
      <c r="K1197" s="142"/>
      <c r="L1197" s="142"/>
      <c r="M1197" s="142"/>
      <c r="N1197" s="142"/>
      <c r="O1197" s="142"/>
      <c r="Q1197" s="122" t="e">
        <f>+VLOOKUP(CONCATENATE(B1197,"00"),#REF!,3,FALSE)</f>
        <v>#REF!</v>
      </c>
      <c r="R1197" s="122" t="str">
        <f>+IF(ISERROR(VLOOKUP(K1197,'Ecarts de marge'!D:D,1,FALSE)),"PB CODE ARTICLE","")</f>
        <v>PB CODE ARTICLE</v>
      </c>
    </row>
    <row r="1198" spans="1:18" x14ac:dyDescent="0.2">
      <c r="A1198" s="131" t="str">
        <f>+IF(I1198&lt;='Ecarts de marge'!$G$1,"X","")</f>
        <v>X</v>
      </c>
      <c r="B1198" s="122" t="str">
        <f t="shared" si="24"/>
        <v>A</v>
      </c>
      <c r="C1198" s="142"/>
      <c r="D1198" s="142"/>
      <c r="E1198" s="142"/>
      <c r="F1198" s="142"/>
      <c r="G1198" s="142"/>
      <c r="H1198" s="142"/>
      <c r="J1198" s="142"/>
      <c r="K1198" s="142"/>
      <c r="L1198" s="142"/>
      <c r="M1198" s="142"/>
      <c r="N1198" s="142"/>
      <c r="O1198" s="142"/>
      <c r="Q1198" s="122" t="e">
        <f>+VLOOKUP(CONCATENATE(B1198,"00"),#REF!,3,FALSE)</f>
        <v>#REF!</v>
      </c>
      <c r="R1198" s="122" t="str">
        <f>+IF(ISERROR(VLOOKUP(K1198,'Ecarts de marge'!D:D,1,FALSE)),"PB CODE ARTICLE","")</f>
        <v>PB CODE ARTICLE</v>
      </c>
    </row>
    <row r="1199" spans="1:18" x14ac:dyDescent="0.2">
      <c r="A1199" s="131" t="str">
        <f>+IF(I1199&lt;='Ecarts de marge'!$G$1,"X","")</f>
        <v>X</v>
      </c>
      <c r="B1199" s="122" t="str">
        <f t="shared" si="24"/>
        <v>A</v>
      </c>
      <c r="C1199" s="142"/>
      <c r="D1199" s="142"/>
      <c r="E1199" s="142"/>
      <c r="F1199" s="142"/>
      <c r="G1199" s="142"/>
      <c r="H1199" s="142"/>
      <c r="J1199" s="142"/>
      <c r="K1199" s="142"/>
      <c r="L1199" s="142"/>
      <c r="M1199" s="142"/>
      <c r="N1199" s="142"/>
      <c r="O1199" s="142"/>
      <c r="Q1199" s="122" t="e">
        <f>+VLOOKUP(CONCATENATE(B1199,"00"),#REF!,3,FALSE)</f>
        <v>#REF!</v>
      </c>
      <c r="R1199" s="122" t="str">
        <f>+IF(ISERROR(VLOOKUP(K1199,'Ecarts de marge'!D:D,1,FALSE)),"PB CODE ARTICLE","")</f>
        <v>PB CODE ARTICLE</v>
      </c>
    </row>
    <row r="1200" spans="1:18" x14ac:dyDescent="0.2">
      <c r="A1200" s="131" t="str">
        <f>+IF(I1200&lt;='Ecarts de marge'!$G$1,"X","")</f>
        <v>X</v>
      </c>
      <c r="B1200" s="122" t="str">
        <f t="shared" si="24"/>
        <v>A</v>
      </c>
      <c r="C1200" s="142"/>
      <c r="D1200" s="142"/>
      <c r="E1200" s="142"/>
      <c r="F1200" s="142"/>
      <c r="G1200" s="142"/>
      <c r="H1200" s="142"/>
      <c r="J1200" s="142"/>
      <c r="K1200" s="142"/>
      <c r="L1200" s="142"/>
      <c r="M1200" s="142"/>
      <c r="N1200" s="142"/>
      <c r="O1200" s="142"/>
      <c r="Q1200" s="122" t="e">
        <f>+VLOOKUP(CONCATENATE(B1200,"00"),#REF!,3,FALSE)</f>
        <v>#REF!</v>
      </c>
      <c r="R1200" s="122" t="str">
        <f>+IF(ISERROR(VLOOKUP(K1200,'Ecarts de marge'!D:D,1,FALSE)),"PB CODE ARTICLE","")</f>
        <v>PB CODE ARTICLE</v>
      </c>
    </row>
    <row r="1201" spans="1:18" x14ac:dyDescent="0.2">
      <c r="A1201" s="131" t="str">
        <f>+IF(I1201&lt;='Ecarts de marge'!$G$1,"X","")</f>
        <v>X</v>
      </c>
      <c r="B1201" s="122" t="str">
        <f t="shared" si="24"/>
        <v>A</v>
      </c>
      <c r="C1201" s="142"/>
      <c r="D1201" s="142"/>
      <c r="E1201" s="142"/>
      <c r="F1201" s="142"/>
      <c r="G1201" s="142"/>
      <c r="H1201" s="142"/>
      <c r="J1201" s="142"/>
      <c r="K1201" s="142"/>
      <c r="L1201" s="142"/>
      <c r="M1201" s="142"/>
      <c r="N1201" s="142"/>
      <c r="O1201" s="142"/>
      <c r="Q1201" s="122" t="e">
        <f>+VLOOKUP(CONCATENATE(B1201,"00"),#REF!,3,FALSE)</f>
        <v>#REF!</v>
      </c>
      <c r="R1201" s="122" t="str">
        <f>+IF(ISERROR(VLOOKUP(K1201,'Ecarts de marge'!D:D,1,FALSE)),"PB CODE ARTICLE","")</f>
        <v>PB CODE ARTICLE</v>
      </c>
    </row>
    <row r="1202" spans="1:18" x14ac:dyDescent="0.2">
      <c r="A1202" s="131" t="str">
        <f>+IF(I1202&lt;='Ecarts de marge'!$G$1,"X","")</f>
        <v>X</v>
      </c>
      <c r="B1202" s="122" t="str">
        <f t="shared" si="24"/>
        <v>A</v>
      </c>
      <c r="C1202" s="142"/>
      <c r="D1202" s="142"/>
      <c r="E1202" s="142"/>
      <c r="F1202" s="142"/>
      <c r="G1202" s="142"/>
      <c r="H1202" s="142"/>
      <c r="J1202" s="142"/>
      <c r="K1202" s="142"/>
      <c r="L1202" s="142"/>
      <c r="M1202" s="142"/>
      <c r="N1202" s="142"/>
      <c r="O1202" s="142"/>
      <c r="Q1202" s="122" t="e">
        <f>+VLOOKUP(CONCATENATE(B1202,"00"),#REF!,3,FALSE)</f>
        <v>#REF!</v>
      </c>
      <c r="R1202" s="122" t="str">
        <f>+IF(ISERROR(VLOOKUP(K1202,'Ecarts de marge'!D:D,1,FALSE)),"PB CODE ARTICLE","")</f>
        <v>PB CODE ARTICLE</v>
      </c>
    </row>
    <row r="1203" spans="1:18" x14ac:dyDescent="0.2">
      <c r="A1203" s="131" t="str">
        <f>+IF(I1203&lt;='Ecarts de marge'!$G$1,"X","")</f>
        <v>X</v>
      </c>
      <c r="B1203" s="122" t="str">
        <f t="shared" si="24"/>
        <v>A</v>
      </c>
      <c r="C1203" s="142"/>
      <c r="D1203" s="142"/>
      <c r="E1203" s="142"/>
      <c r="F1203" s="142"/>
      <c r="G1203" s="142"/>
      <c r="H1203" s="142"/>
      <c r="J1203" s="142"/>
      <c r="K1203" s="142"/>
      <c r="L1203" s="142"/>
      <c r="M1203" s="142"/>
      <c r="N1203" s="142"/>
      <c r="O1203" s="142"/>
      <c r="Q1203" s="122" t="e">
        <f>+VLOOKUP(CONCATENATE(B1203,"00"),#REF!,3,FALSE)</f>
        <v>#REF!</v>
      </c>
      <c r="R1203" s="122" t="str">
        <f>+IF(ISERROR(VLOOKUP(K1203,'Ecarts de marge'!D:D,1,FALSE)),"PB CODE ARTICLE","")</f>
        <v>PB CODE ARTICLE</v>
      </c>
    </row>
    <row r="1204" spans="1:18" x14ac:dyDescent="0.2">
      <c r="A1204" s="131" t="str">
        <f>+IF(I1204&lt;='Ecarts de marge'!$G$1,"X","")</f>
        <v>X</v>
      </c>
      <c r="B1204" s="122" t="str">
        <f t="shared" si="24"/>
        <v>A</v>
      </c>
      <c r="C1204" s="142"/>
      <c r="D1204" s="142"/>
      <c r="E1204" s="142"/>
      <c r="F1204" s="142"/>
      <c r="G1204" s="142"/>
      <c r="H1204" s="142"/>
      <c r="J1204" s="142"/>
      <c r="K1204" s="142"/>
      <c r="L1204" s="142"/>
      <c r="M1204" s="142"/>
      <c r="N1204" s="142"/>
      <c r="O1204" s="142"/>
      <c r="Q1204" s="122" t="e">
        <f>+VLOOKUP(CONCATENATE(B1204,"00"),#REF!,3,FALSE)</f>
        <v>#REF!</v>
      </c>
      <c r="R1204" s="122" t="str">
        <f>+IF(ISERROR(VLOOKUP(K1204,'Ecarts de marge'!D:D,1,FALSE)),"PB CODE ARTICLE","")</f>
        <v>PB CODE ARTICLE</v>
      </c>
    </row>
    <row r="1205" spans="1:18" x14ac:dyDescent="0.2">
      <c r="A1205" s="131" t="str">
        <f>+IF(I1205&lt;='Ecarts de marge'!$G$1,"X","")</f>
        <v>X</v>
      </c>
      <c r="B1205" s="122" t="str">
        <f t="shared" si="24"/>
        <v>A</v>
      </c>
      <c r="C1205" s="142"/>
      <c r="D1205" s="142"/>
      <c r="E1205" s="142"/>
      <c r="F1205" s="142"/>
      <c r="G1205" s="142"/>
      <c r="H1205" s="142"/>
      <c r="J1205" s="142"/>
      <c r="K1205" s="142"/>
      <c r="L1205" s="142"/>
      <c r="M1205" s="142"/>
      <c r="N1205" s="142"/>
      <c r="O1205" s="142"/>
      <c r="Q1205" s="122" t="e">
        <f>+VLOOKUP(CONCATENATE(B1205,"00"),#REF!,3,FALSE)</f>
        <v>#REF!</v>
      </c>
      <c r="R1205" s="122" t="str">
        <f>+IF(ISERROR(VLOOKUP(K1205,'Ecarts de marge'!D:D,1,FALSE)),"PB CODE ARTICLE","")</f>
        <v>PB CODE ARTICLE</v>
      </c>
    </row>
    <row r="1206" spans="1:18" x14ac:dyDescent="0.2">
      <c r="A1206" s="131" t="str">
        <f>+IF(I1206&lt;='Ecarts de marge'!$G$1,"X","")</f>
        <v>X</v>
      </c>
      <c r="B1206" s="122" t="str">
        <f t="shared" si="24"/>
        <v>A</v>
      </c>
      <c r="C1206" s="142"/>
      <c r="D1206" s="142"/>
      <c r="E1206" s="142"/>
      <c r="F1206" s="142"/>
      <c r="G1206" s="142"/>
      <c r="H1206" s="142"/>
      <c r="J1206" s="142"/>
      <c r="K1206" s="142"/>
      <c r="L1206" s="142"/>
      <c r="M1206" s="142"/>
      <c r="N1206" s="142"/>
      <c r="O1206" s="142"/>
      <c r="Q1206" s="122" t="e">
        <f>+VLOOKUP(CONCATENATE(B1206,"00"),#REF!,3,FALSE)</f>
        <v>#REF!</v>
      </c>
      <c r="R1206" s="122" t="str">
        <f>+IF(ISERROR(VLOOKUP(K1206,'Ecarts de marge'!D:D,1,FALSE)),"PB CODE ARTICLE","")</f>
        <v>PB CODE ARTICLE</v>
      </c>
    </row>
    <row r="1207" spans="1:18" x14ac:dyDescent="0.2">
      <c r="A1207" s="131" t="str">
        <f>+IF(I1207&lt;='Ecarts de marge'!$G$1,"X","")</f>
        <v>X</v>
      </c>
      <c r="B1207" s="122" t="str">
        <f t="shared" si="24"/>
        <v>A</v>
      </c>
      <c r="C1207" s="142"/>
      <c r="D1207" s="142"/>
      <c r="E1207" s="142"/>
      <c r="F1207" s="142"/>
      <c r="G1207" s="142"/>
      <c r="H1207" s="142"/>
      <c r="J1207" s="142"/>
      <c r="K1207" s="142"/>
      <c r="L1207" s="142"/>
      <c r="M1207" s="142"/>
      <c r="N1207" s="142"/>
      <c r="O1207" s="142"/>
      <c r="Q1207" s="122" t="e">
        <f>+VLOOKUP(CONCATENATE(B1207,"00"),#REF!,3,FALSE)</f>
        <v>#REF!</v>
      </c>
      <c r="R1207" s="122" t="str">
        <f>+IF(ISERROR(VLOOKUP(K1207,'Ecarts de marge'!D:D,1,FALSE)),"PB CODE ARTICLE","")</f>
        <v>PB CODE ARTICLE</v>
      </c>
    </row>
    <row r="1208" spans="1:18" x14ac:dyDescent="0.2">
      <c r="A1208" s="131" t="str">
        <f>+IF(I1208&lt;='Ecarts de marge'!$G$1,"X","")</f>
        <v>X</v>
      </c>
      <c r="B1208" s="122" t="str">
        <f t="shared" si="24"/>
        <v>A</v>
      </c>
      <c r="C1208" s="142"/>
      <c r="D1208" s="142"/>
      <c r="E1208" s="142"/>
      <c r="F1208" s="142"/>
      <c r="G1208" s="142"/>
      <c r="H1208" s="142"/>
      <c r="J1208" s="142"/>
      <c r="K1208" s="142"/>
      <c r="L1208" s="142"/>
      <c r="M1208" s="142"/>
      <c r="N1208" s="142"/>
      <c r="O1208" s="142"/>
      <c r="Q1208" s="122" t="e">
        <f>+VLOOKUP(CONCATENATE(B1208,"00"),#REF!,3,FALSE)</f>
        <v>#REF!</v>
      </c>
      <c r="R1208" s="122" t="str">
        <f>+IF(ISERROR(VLOOKUP(K1208,'Ecarts de marge'!D:D,1,FALSE)),"PB CODE ARTICLE","")</f>
        <v>PB CODE ARTICLE</v>
      </c>
    </row>
    <row r="1209" spans="1:18" x14ac:dyDescent="0.2">
      <c r="A1209" s="131" t="str">
        <f>+IF(I1209&lt;='Ecarts de marge'!$G$1,"X","")</f>
        <v>X</v>
      </c>
      <c r="B1209" s="122" t="str">
        <f t="shared" si="24"/>
        <v>A</v>
      </c>
      <c r="C1209" s="142"/>
      <c r="D1209" s="142"/>
      <c r="E1209" s="142"/>
      <c r="F1209" s="142"/>
      <c r="G1209" s="142"/>
      <c r="H1209" s="142"/>
      <c r="J1209" s="142"/>
      <c r="K1209" s="142"/>
      <c r="L1209" s="142"/>
      <c r="M1209" s="142"/>
      <c r="N1209" s="142"/>
      <c r="O1209" s="142"/>
      <c r="Q1209" s="122" t="e">
        <f>+VLOOKUP(CONCATENATE(B1209,"00"),#REF!,3,FALSE)</f>
        <v>#REF!</v>
      </c>
      <c r="R1209" s="122" t="str">
        <f>+IF(ISERROR(VLOOKUP(K1209,'Ecarts de marge'!D:D,1,FALSE)),"PB CODE ARTICLE","")</f>
        <v>PB CODE ARTICLE</v>
      </c>
    </row>
    <row r="1210" spans="1:18" x14ac:dyDescent="0.2">
      <c r="A1210" s="131" t="str">
        <f>+IF(I1210&lt;='Ecarts de marge'!$G$1,"X","")</f>
        <v>X</v>
      </c>
      <c r="B1210" s="122" t="str">
        <f t="shared" si="24"/>
        <v>A</v>
      </c>
      <c r="C1210" s="142"/>
      <c r="D1210" s="142"/>
      <c r="E1210" s="142"/>
      <c r="F1210" s="142"/>
      <c r="G1210" s="142"/>
      <c r="H1210" s="142"/>
      <c r="J1210" s="142"/>
      <c r="K1210" s="142"/>
      <c r="L1210" s="142"/>
      <c r="M1210" s="142"/>
      <c r="N1210" s="142"/>
      <c r="O1210" s="142"/>
      <c r="Q1210" s="122" t="e">
        <f>+VLOOKUP(CONCATENATE(B1210,"00"),#REF!,3,FALSE)</f>
        <v>#REF!</v>
      </c>
      <c r="R1210" s="122" t="str">
        <f>+IF(ISERROR(VLOOKUP(K1210,'Ecarts de marge'!D:D,1,FALSE)),"PB CODE ARTICLE","")</f>
        <v>PB CODE ARTICLE</v>
      </c>
    </row>
    <row r="1211" spans="1:18" x14ac:dyDescent="0.2">
      <c r="A1211" s="131" t="str">
        <f>+IF(I1211&lt;='Ecarts de marge'!$G$1,"X","")</f>
        <v>X</v>
      </c>
      <c r="B1211" s="122" t="str">
        <f t="shared" si="24"/>
        <v>A</v>
      </c>
      <c r="C1211" s="142"/>
      <c r="D1211" s="142"/>
      <c r="E1211" s="142"/>
      <c r="F1211" s="142"/>
      <c r="G1211" s="142"/>
      <c r="H1211" s="142"/>
      <c r="J1211" s="142"/>
      <c r="K1211" s="142"/>
      <c r="L1211" s="142"/>
      <c r="M1211" s="142"/>
      <c r="N1211" s="142"/>
      <c r="O1211" s="142"/>
      <c r="Q1211" s="122" t="e">
        <f>+VLOOKUP(CONCATENATE(B1211,"00"),#REF!,3,FALSE)</f>
        <v>#REF!</v>
      </c>
      <c r="R1211" s="122" t="str">
        <f>+IF(ISERROR(VLOOKUP(K1211,'Ecarts de marge'!D:D,1,FALSE)),"PB CODE ARTICLE","")</f>
        <v>PB CODE ARTICLE</v>
      </c>
    </row>
    <row r="1212" spans="1:18" x14ac:dyDescent="0.2">
      <c r="A1212" s="131" t="str">
        <f>+IF(I1212&lt;='Ecarts de marge'!$G$1,"X","")</f>
        <v>X</v>
      </c>
      <c r="B1212" s="122" t="str">
        <f t="shared" si="24"/>
        <v>A</v>
      </c>
      <c r="C1212" s="142"/>
      <c r="D1212" s="142"/>
      <c r="E1212" s="142"/>
      <c r="F1212" s="142"/>
      <c r="G1212" s="142"/>
      <c r="H1212" s="142"/>
      <c r="J1212" s="142"/>
      <c r="K1212" s="142"/>
      <c r="L1212" s="142"/>
      <c r="M1212" s="142"/>
      <c r="N1212" s="142"/>
      <c r="O1212" s="142"/>
      <c r="Q1212" s="122" t="e">
        <f>+VLOOKUP(CONCATENATE(B1212,"00"),#REF!,3,FALSE)</f>
        <v>#REF!</v>
      </c>
      <c r="R1212" s="122" t="str">
        <f>+IF(ISERROR(VLOOKUP(K1212,'Ecarts de marge'!D:D,1,FALSE)),"PB CODE ARTICLE","")</f>
        <v>PB CODE ARTICLE</v>
      </c>
    </row>
    <row r="1213" spans="1:18" x14ac:dyDescent="0.2">
      <c r="A1213" s="131" t="str">
        <f>+IF(I1213&lt;='Ecarts de marge'!$G$1,"X","")</f>
        <v>X</v>
      </c>
      <c r="B1213" s="122" t="str">
        <f t="shared" si="24"/>
        <v>A</v>
      </c>
      <c r="C1213" s="142"/>
      <c r="D1213" s="142"/>
      <c r="E1213" s="142"/>
      <c r="F1213" s="142"/>
      <c r="G1213" s="142"/>
      <c r="H1213" s="142"/>
      <c r="J1213" s="142"/>
      <c r="K1213" s="142"/>
      <c r="L1213" s="142"/>
      <c r="M1213" s="142"/>
      <c r="N1213" s="142"/>
      <c r="O1213" s="142"/>
      <c r="Q1213" s="122" t="e">
        <f>+VLOOKUP(CONCATENATE(B1213,"00"),#REF!,3,FALSE)</f>
        <v>#REF!</v>
      </c>
      <c r="R1213" s="122" t="str">
        <f>+IF(ISERROR(VLOOKUP(K1213,'Ecarts de marge'!D:D,1,FALSE)),"PB CODE ARTICLE","")</f>
        <v>PB CODE ARTICLE</v>
      </c>
    </row>
    <row r="1214" spans="1:18" x14ac:dyDescent="0.2">
      <c r="A1214" s="131" t="str">
        <f>+IF(I1214&lt;='Ecarts de marge'!$G$1,"X","")</f>
        <v>X</v>
      </c>
      <c r="B1214" s="122" t="str">
        <f t="shared" si="24"/>
        <v>A</v>
      </c>
      <c r="C1214" s="142"/>
      <c r="D1214" s="142"/>
      <c r="E1214" s="142"/>
      <c r="F1214" s="142"/>
      <c r="G1214" s="142"/>
      <c r="H1214" s="142"/>
      <c r="J1214" s="142"/>
      <c r="K1214" s="142"/>
      <c r="L1214" s="142"/>
      <c r="M1214" s="142"/>
      <c r="N1214" s="142"/>
      <c r="O1214" s="142"/>
      <c r="Q1214" s="122" t="e">
        <f>+VLOOKUP(CONCATENATE(B1214,"00"),#REF!,3,FALSE)</f>
        <v>#REF!</v>
      </c>
      <c r="R1214" s="122" t="str">
        <f>+IF(ISERROR(VLOOKUP(K1214,'Ecarts de marge'!D:D,1,FALSE)),"PB CODE ARTICLE","")</f>
        <v>PB CODE ARTICLE</v>
      </c>
    </row>
    <row r="1215" spans="1:18" x14ac:dyDescent="0.2">
      <c r="A1215" s="131" t="str">
        <f>+IF(I1215&lt;='Ecarts de marge'!$G$1,"X","")</f>
        <v>X</v>
      </c>
      <c r="B1215" s="122" t="str">
        <f t="shared" si="24"/>
        <v>A</v>
      </c>
      <c r="C1215" s="142"/>
      <c r="D1215" s="142"/>
      <c r="E1215" s="142"/>
      <c r="F1215" s="142"/>
      <c r="G1215" s="142"/>
      <c r="H1215" s="142"/>
      <c r="J1215" s="142"/>
      <c r="K1215" s="142"/>
      <c r="L1215" s="142"/>
      <c r="M1215" s="142"/>
      <c r="N1215" s="142"/>
      <c r="O1215" s="142"/>
      <c r="Q1215" s="122" t="e">
        <f>+VLOOKUP(CONCATENATE(B1215,"00"),#REF!,3,FALSE)</f>
        <v>#REF!</v>
      </c>
      <c r="R1215" s="122" t="str">
        <f>+IF(ISERROR(VLOOKUP(K1215,'Ecarts de marge'!D:D,1,FALSE)),"PB CODE ARTICLE","")</f>
        <v>PB CODE ARTICLE</v>
      </c>
    </row>
    <row r="1216" spans="1:18" x14ac:dyDescent="0.2">
      <c r="A1216" s="131" t="str">
        <f>+IF(I1216&lt;='Ecarts de marge'!$G$1,"X","")</f>
        <v>X</v>
      </c>
      <c r="B1216" s="122" t="str">
        <f t="shared" si="24"/>
        <v>A</v>
      </c>
      <c r="C1216" s="142"/>
      <c r="D1216" s="142"/>
      <c r="E1216" s="142"/>
      <c r="F1216" s="142"/>
      <c r="G1216" s="142"/>
      <c r="H1216" s="142"/>
      <c r="J1216" s="142"/>
      <c r="K1216" s="142"/>
      <c r="L1216" s="142"/>
      <c r="M1216" s="142"/>
      <c r="N1216" s="142"/>
      <c r="O1216" s="142"/>
      <c r="Q1216" s="122" t="e">
        <f>+VLOOKUP(CONCATENATE(B1216,"00"),#REF!,3,FALSE)</f>
        <v>#REF!</v>
      </c>
      <c r="R1216" s="122" t="str">
        <f>+IF(ISERROR(VLOOKUP(K1216,'Ecarts de marge'!D:D,1,FALSE)),"PB CODE ARTICLE","")</f>
        <v>PB CODE ARTICLE</v>
      </c>
    </row>
    <row r="1217" spans="1:18" x14ac:dyDescent="0.2">
      <c r="A1217" s="131" t="str">
        <f>+IF(I1217&lt;='Ecarts de marge'!$G$1,"X","")</f>
        <v>X</v>
      </c>
      <c r="B1217" s="122" t="str">
        <f t="shared" si="24"/>
        <v>A</v>
      </c>
      <c r="C1217" s="142"/>
      <c r="D1217" s="142"/>
      <c r="E1217" s="142"/>
      <c r="F1217" s="142"/>
      <c r="G1217" s="142"/>
      <c r="H1217" s="142"/>
      <c r="J1217" s="142"/>
      <c r="K1217" s="142"/>
      <c r="L1217" s="142"/>
      <c r="M1217" s="142"/>
      <c r="N1217" s="142"/>
      <c r="O1217" s="142"/>
      <c r="Q1217" s="122" t="e">
        <f>+VLOOKUP(CONCATENATE(B1217,"00"),#REF!,3,FALSE)</f>
        <v>#REF!</v>
      </c>
      <c r="R1217" s="122" t="str">
        <f>+IF(ISERROR(VLOOKUP(K1217,'Ecarts de marge'!D:D,1,FALSE)),"PB CODE ARTICLE","")</f>
        <v>PB CODE ARTICLE</v>
      </c>
    </row>
    <row r="1218" spans="1:18" x14ac:dyDescent="0.2">
      <c r="A1218" s="131" t="str">
        <f>+IF(I1218&lt;='Ecarts de marge'!$G$1,"X","")</f>
        <v>X</v>
      </c>
      <c r="B1218" s="122" t="str">
        <f t="shared" si="24"/>
        <v>A</v>
      </c>
      <c r="C1218" s="142"/>
      <c r="D1218" s="142"/>
      <c r="E1218" s="142"/>
      <c r="F1218" s="142"/>
      <c r="G1218" s="142"/>
      <c r="H1218" s="142"/>
      <c r="J1218" s="142"/>
      <c r="K1218" s="142"/>
      <c r="L1218" s="142"/>
      <c r="M1218" s="142"/>
      <c r="N1218" s="142"/>
      <c r="O1218" s="142"/>
      <c r="Q1218" s="122" t="e">
        <f>+VLOOKUP(CONCATENATE(B1218,"00"),#REF!,3,FALSE)</f>
        <v>#REF!</v>
      </c>
      <c r="R1218" s="122" t="str">
        <f>+IF(ISERROR(VLOOKUP(K1218,'Ecarts de marge'!D:D,1,FALSE)),"PB CODE ARTICLE","")</f>
        <v>PB CODE ARTICLE</v>
      </c>
    </row>
    <row r="1219" spans="1:18" x14ac:dyDescent="0.2">
      <c r="A1219" s="131" t="str">
        <f>+IF(I1219&lt;='Ecarts de marge'!$G$1,"X","")</f>
        <v>X</v>
      </c>
      <c r="B1219" s="122" t="str">
        <f t="shared" si="24"/>
        <v>A</v>
      </c>
      <c r="C1219" s="142"/>
      <c r="D1219" s="142"/>
      <c r="E1219" s="142"/>
      <c r="F1219" s="142"/>
      <c r="G1219" s="142"/>
      <c r="H1219" s="142"/>
      <c r="J1219" s="142"/>
      <c r="K1219" s="142"/>
      <c r="L1219" s="142"/>
      <c r="M1219" s="142"/>
      <c r="N1219" s="142"/>
      <c r="O1219" s="142"/>
      <c r="Q1219" s="122" t="e">
        <f>+VLOOKUP(CONCATENATE(B1219,"00"),#REF!,3,FALSE)</f>
        <v>#REF!</v>
      </c>
      <c r="R1219" s="122" t="str">
        <f>+IF(ISERROR(VLOOKUP(K1219,'Ecarts de marge'!D:D,1,FALSE)),"PB CODE ARTICLE","")</f>
        <v>PB CODE ARTICLE</v>
      </c>
    </row>
    <row r="1220" spans="1:18" x14ac:dyDescent="0.2">
      <c r="A1220" s="131" t="str">
        <f>+IF(I1220&lt;='Ecarts de marge'!$G$1,"X","")</f>
        <v>X</v>
      </c>
      <c r="B1220" s="122" t="str">
        <f t="shared" si="24"/>
        <v>A</v>
      </c>
      <c r="C1220" s="142"/>
      <c r="D1220" s="142"/>
      <c r="E1220" s="142"/>
      <c r="F1220" s="142"/>
      <c r="G1220" s="142"/>
      <c r="H1220" s="142"/>
      <c r="J1220" s="142"/>
      <c r="K1220" s="142"/>
      <c r="L1220" s="142"/>
      <c r="M1220" s="142"/>
      <c r="N1220" s="142"/>
      <c r="O1220" s="142"/>
      <c r="Q1220" s="122" t="e">
        <f>+VLOOKUP(CONCATENATE(B1220,"00"),#REF!,3,FALSE)</f>
        <v>#REF!</v>
      </c>
      <c r="R1220" s="122" t="str">
        <f>+IF(ISERROR(VLOOKUP(K1220,'Ecarts de marge'!D:D,1,FALSE)),"PB CODE ARTICLE","")</f>
        <v>PB CODE ARTICLE</v>
      </c>
    </row>
    <row r="1221" spans="1:18" x14ac:dyDescent="0.2">
      <c r="A1221" s="131" t="str">
        <f>+IF(I1221&lt;='Ecarts de marge'!$G$1,"X","")</f>
        <v>X</v>
      </c>
      <c r="B1221" s="122" t="str">
        <f t="shared" si="24"/>
        <v>A</v>
      </c>
      <c r="C1221" s="142"/>
      <c r="D1221" s="142"/>
      <c r="E1221" s="142"/>
      <c r="F1221" s="142"/>
      <c r="G1221" s="142"/>
      <c r="H1221" s="142"/>
      <c r="J1221" s="142"/>
      <c r="K1221" s="142"/>
      <c r="L1221" s="142"/>
      <c r="M1221" s="142"/>
      <c r="N1221" s="142"/>
      <c r="O1221" s="142"/>
      <c r="Q1221" s="122" t="e">
        <f>+VLOOKUP(CONCATENATE(B1221,"00"),#REF!,3,FALSE)</f>
        <v>#REF!</v>
      </c>
      <c r="R1221" s="122" t="str">
        <f>+IF(ISERROR(VLOOKUP(K1221,'Ecarts de marge'!D:D,1,FALSE)),"PB CODE ARTICLE","")</f>
        <v>PB CODE ARTICLE</v>
      </c>
    </row>
    <row r="1222" spans="1:18" x14ac:dyDescent="0.2">
      <c r="A1222" s="131" t="str">
        <f>+IF(I1222&lt;='Ecarts de marge'!$G$1,"X","")</f>
        <v>X</v>
      </c>
      <c r="B1222" s="122" t="str">
        <f t="shared" si="24"/>
        <v>A</v>
      </c>
      <c r="C1222" s="142"/>
      <c r="D1222" s="142"/>
      <c r="E1222" s="142"/>
      <c r="F1222" s="142"/>
      <c r="G1222" s="142"/>
      <c r="H1222" s="142"/>
      <c r="J1222" s="142"/>
      <c r="K1222" s="142"/>
      <c r="L1222" s="142"/>
      <c r="M1222" s="142"/>
      <c r="N1222" s="142"/>
      <c r="O1222" s="142"/>
      <c r="Q1222" s="122" t="e">
        <f>+VLOOKUP(CONCATENATE(B1222,"00"),#REF!,3,FALSE)</f>
        <v>#REF!</v>
      </c>
      <c r="R1222" s="122" t="str">
        <f>+IF(ISERROR(VLOOKUP(K1222,'Ecarts de marge'!D:D,1,FALSE)),"PB CODE ARTICLE","")</f>
        <v>PB CODE ARTICLE</v>
      </c>
    </row>
    <row r="1223" spans="1:18" x14ac:dyDescent="0.2">
      <c r="A1223" s="131" t="str">
        <f>+IF(I1223&lt;='Ecarts de marge'!$G$1,"X","")</f>
        <v>X</v>
      </c>
      <c r="B1223" s="122" t="str">
        <f t="shared" si="24"/>
        <v>A</v>
      </c>
      <c r="C1223" s="142"/>
      <c r="D1223" s="142"/>
      <c r="E1223" s="142"/>
      <c r="F1223" s="142"/>
      <c r="G1223" s="142"/>
      <c r="H1223" s="142"/>
      <c r="J1223" s="142"/>
      <c r="K1223" s="142"/>
      <c r="L1223" s="142"/>
      <c r="M1223" s="142"/>
      <c r="N1223" s="142"/>
      <c r="O1223" s="142"/>
      <c r="Q1223" s="122" t="e">
        <f>+VLOOKUP(CONCATENATE(B1223,"00"),#REF!,3,FALSE)</f>
        <v>#REF!</v>
      </c>
      <c r="R1223" s="122" t="str">
        <f>+IF(ISERROR(VLOOKUP(K1223,'Ecarts de marge'!D:D,1,FALSE)),"PB CODE ARTICLE","")</f>
        <v>PB CODE ARTICLE</v>
      </c>
    </row>
    <row r="1224" spans="1:18" x14ac:dyDescent="0.2">
      <c r="A1224" s="131" t="str">
        <f>+IF(I1224&lt;='Ecarts de marge'!$G$1,"X","")</f>
        <v>X</v>
      </c>
      <c r="B1224" s="122" t="str">
        <f t="shared" si="24"/>
        <v>A</v>
      </c>
      <c r="C1224" s="142"/>
      <c r="D1224" s="142"/>
      <c r="E1224" s="142"/>
      <c r="F1224" s="142"/>
      <c r="G1224" s="142"/>
      <c r="H1224" s="142"/>
      <c r="J1224" s="142"/>
      <c r="K1224" s="142"/>
      <c r="L1224" s="142"/>
      <c r="M1224" s="142"/>
      <c r="N1224" s="142"/>
      <c r="O1224" s="142"/>
      <c r="Q1224" s="122" t="e">
        <f>+VLOOKUP(CONCATENATE(B1224,"00"),#REF!,3,FALSE)</f>
        <v>#REF!</v>
      </c>
      <c r="R1224" s="122" t="str">
        <f>+IF(ISERROR(VLOOKUP(K1224,'Ecarts de marge'!D:D,1,FALSE)),"PB CODE ARTICLE","")</f>
        <v>PB CODE ARTICLE</v>
      </c>
    </row>
    <row r="1225" spans="1:18" x14ac:dyDescent="0.2">
      <c r="A1225" s="131" t="str">
        <f>+IF(I1225&lt;='Ecarts de marge'!$G$1,"X","")</f>
        <v>X</v>
      </c>
      <c r="B1225" s="122" t="str">
        <f t="shared" si="24"/>
        <v>A</v>
      </c>
      <c r="C1225" s="142"/>
      <c r="D1225" s="142"/>
      <c r="E1225" s="142"/>
      <c r="F1225" s="142"/>
      <c r="G1225" s="142"/>
      <c r="H1225" s="142"/>
      <c r="J1225" s="142"/>
      <c r="K1225" s="142"/>
      <c r="L1225" s="142"/>
      <c r="M1225" s="142"/>
      <c r="N1225" s="142"/>
      <c r="O1225" s="142"/>
      <c r="Q1225" s="122" t="e">
        <f>+VLOOKUP(CONCATENATE(B1225,"00"),#REF!,3,FALSE)</f>
        <v>#REF!</v>
      </c>
      <c r="R1225" s="122" t="str">
        <f>+IF(ISERROR(VLOOKUP(K1225,'Ecarts de marge'!D:D,1,FALSE)),"PB CODE ARTICLE","")</f>
        <v>PB CODE ARTICLE</v>
      </c>
    </row>
    <row r="1226" spans="1:18" x14ac:dyDescent="0.2">
      <c r="A1226" s="131" t="str">
        <f>+IF(I1226&lt;='Ecarts de marge'!$G$1,"X","")</f>
        <v>X</v>
      </c>
      <c r="B1226" s="122" t="str">
        <f t="shared" si="24"/>
        <v>A</v>
      </c>
      <c r="C1226" s="142"/>
      <c r="D1226" s="142"/>
      <c r="E1226" s="142"/>
      <c r="F1226" s="142"/>
      <c r="G1226" s="142"/>
      <c r="H1226" s="142"/>
      <c r="J1226" s="142"/>
      <c r="K1226" s="142"/>
      <c r="L1226" s="142"/>
      <c r="M1226" s="142"/>
      <c r="N1226" s="142"/>
      <c r="O1226" s="142"/>
      <c r="Q1226" s="122" t="e">
        <f>+VLOOKUP(CONCATENATE(B1226,"00"),#REF!,3,FALSE)</f>
        <v>#REF!</v>
      </c>
      <c r="R1226" s="122" t="str">
        <f>+IF(ISERROR(VLOOKUP(K1226,'Ecarts de marge'!D:D,1,FALSE)),"PB CODE ARTICLE","")</f>
        <v>PB CODE ARTICLE</v>
      </c>
    </row>
    <row r="1227" spans="1:18" x14ac:dyDescent="0.2">
      <c r="A1227" s="131" t="str">
        <f>+IF(I1227&lt;='Ecarts de marge'!$G$1,"X","")</f>
        <v>X</v>
      </c>
      <c r="B1227" s="122" t="str">
        <f t="shared" si="24"/>
        <v>A</v>
      </c>
      <c r="C1227" s="142"/>
      <c r="D1227" s="142"/>
      <c r="E1227" s="142"/>
      <c r="F1227" s="142"/>
      <c r="G1227" s="142"/>
      <c r="H1227" s="142"/>
      <c r="J1227" s="142"/>
      <c r="K1227" s="142"/>
      <c r="L1227" s="142"/>
      <c r="M1227" s="142"/>
      <c r="N1227" s="142"/>
      <c r="O1227" s="142"/>
      <c r="Q1227" s="122" t="e">
        <f>+VLOOKUP(CONCATENATE(B1227,"00"),#REF!,3,FALSE)</f>
        <v>#REF!</v>
      </c>
      <c r="R1227" s="122" t="str">
        <f>+IF(ISERROR(VLOOKUP(K1227,'Ecarts de marge'!D:D,1,FALSE)),"PB CODE ARTICLE","")</f>
        <v>PB CODE ARTICLE</v>
      </c>
    </row>
    <row r="1228" spans="1:18" x14ac:dyDescent="0.2">
      <c r="A1228" s="131" t="str">
        <f>+IF(I1228&lt;='Ecarts de marge'!$G$1,"X","")</f>
        <v>X</v>
      </c>
      <c r="B1228" s="122" t="str">
        <f t="shared" si="24"/>
        <v>A</v>
      </c>
      <c r="C1228" s="142"/>
      <c r="D1228" s="142"/>
      <c r="E1228" s="142"/>
      <c r="F1228" s="142"/>
      <c r="G1228" s="142"/>
      <c r="H1228" s="142"/>
      <c r="J1228" s="142"/>
      <c r="K1228" s="142"/>
      <c r="L1228" s="142"/>
      <c r="M1228" s="142"/>
      <c r="N1228" s="142"/>
      <c r="O1228" s="142"/>
      <c r="Q1228" s="122" t="e">
        <f>+VLOOKUP(CONCATENATE(B1228,"00"),#REF!,3,FALSE)</f>
        <v>#REF!</v>
      </c>
      <c r="R1228" s="122" t="str">
        <f>+IF(ISERROR(VLOOKUP(K1228,'Ecarts de marge'!D:D,1,FALSE)),"PB CODE ARTICLE","")</f>
        <v>PB CODE ARTICLE</v>
      </c>
    </row>
    <row r="1229" spans="1:18" x14ac:dyDescent="0.2">
      <c r="A1229" s="131" t="str">
        <f>+IF(I1229&lt;='Ecarts de marge'!$G$1,"X","")</f>
        <v>X</v>
      </c>
      <c r="B1229" s="122" t="str">
        <f t="shared" si="24"/>
        <v>A</v>
      </c>
      <c r="C1229" s="142"/>
      <c r="D1229" s="142"/>
      <c r="E1229" s="142"/>
      <c r="F1229" s="142"/>
      <c r="G1229" s="142"/>
      <c r="H1229" s="142"/>
      <c r="J1229" s="142"/>
      <c r="K1229" s="142"/>
      <c r="L1229" s="142"/>
      <c r="M1229" s="142"/>
      <c r="N1229" s="142"/>
      <c r="O1229" s="142"/>
      <c r="Q1229" s="122" t="e">
        <f>+VLOOKUP(CONCATENATE(B1229,"00"),#REF!,3,FALSE)</f>
        <v>#REF!</v>
      </c>
      <c r="R1229" s="122" t="str">
        <f>+IF(ISERROR(VLOOKUP(K1229,'Ecarts de marge'!D:D,1,FALSE)),"PB CODE ARTICLE","")</f>
        <v>PB CODE ARTICLE</v>
      </c>
    </row>
    <row r="1230" spans="1:18" x14ac:dyDescent="0.2">
      <c r="A1230" s="131" t="str">
        <f>+IF(I1230&lt;='Ecarts de marge'!$G$1,"X","")</f>
        <v>X</v>
      </c>
      <c r="B1230" s="122" t="str">
        <f t="shared" si="24"/>
        <v>A</v>
      </c>
      <c r="C1230" s="142"/>
      <c r="D1230" s="142"/>
      <c r="E1230" s="142"/>
      <c r="F1230" s="142"/>
      <c r="G1230" s="142"/>
      <c r="H1230" s="142"/>
      <c r="J1230" s="142"/>
      <c r="K1230" s="142"/>
      <c r="L1230" s="142"/>
      <c r="M1230" s="142"/>
      <c r="N1230" s="142"/>
      <c r="O1230" s="142"/>
      <c r="Q1230" s="122" t="e">
        <f>+VLOOKUP(CONCATENATE(B1230,"00"),#REF!,3,FALSE)</f>
        <v>#REF!</v>
      </c>
      <c r="R1230" s="122" t="str">
        <f>+IF(ISERROR(VLOOKUP(K1230,'Ecarts de marge'!D:D,1,FALSE)),"PB CODE ARTICLE","")</f>
        <v>PB CODE ARTICLE</v>
      </c>
    </row>
    <row r="1231" spans="1:18" x14ac:dyDescent="0.2">
      <c r="A1231" s="131" t="str">
        <f>+IF(I1231&lt;='Ecarts de marge'!$G$1,"X","")</f>
        <v>X</v>
      </c>
      <c r="B1231" s="122" t="str">
        <f t="shared" si="24"/>
        <v>A</v>
      </c>
      <c r="C1231" s="142"/>
      <c r="D1231" s="142"/>
      <c r="E1231" s="142"/>
      <c r="F1231" s="142"/>
      <c r="G1231" s="142"/>
      <c r="H1231" s="142"/>
      <c r="J1231" s="142"/>
      <c r="K1231" s="142"/>
      <c r="L1231" s="142"/>
      <c r="M1231" s="142"/>
      <c r="N1231" s="142"/>
      <c r="O1231" s="142"/>
      <c r="Q1231" s="122" t="e">
        <f>+VLOOKUP(CONCATENATE(B1231,"00"),#REF!,3,FALSE)</f>
        <v>#REF!</v>
      </c>
      <c r="R1231" s="122" t="str">
        <f>+IF(ISERROR(VLOOKUP(K1231,'Ecarts de marge'!D:D,1,FALSE)),"PB CODE ARTICLE","")</f>
        <v>PB CODE ARTICLE</v>
      </c>
    </row>
    <row r="1232" spans="1:18" x14ac:dyDescent="0.2">
      <c r="A1232" s="131" t="str">
        <f>+IF(I1232&lt;='Ecarts de marge'!$G$1,"X","")</f>
        <v>X</v>
      </c>
      <c r="B1232" s="122" t="str">
        <f t="shared" si="24"/>
        <v>A</v>
      </c>
      <c r="C1232" s="142"/>
      <c r="D1232" s="142"/>
      <c r="E1232" s="142"/>
      <c r="F1232" s="142"/>
      <c r="G1232" s="142"/>
      <c r="H1232" s="142"/>
      <c r="J1232" s="142"/>
      <c r="K1232" s="142"/>
      <c r="L1232" s="142"/>
      <c r="M1232" s="142"/>
      <c r="N1232" s="142"/>
      <c r="O1232" s="142"/>
      <c r="Q1232" s="122" t="e">
        <f>+VLOOKUP(CONCATENATE(B1232,"00"),#REF!,3,FALSE)</f>
        <v>#REF!</v>
      </c>
      <c r="R1232" s="122" t="str">
        <f>+IF(ISERROR(VLOOKUP(K1232,'Ecarts de marge'!D:D,1,FALSE)),"PB CODE ARTICLE","")</f>
        <v>PB CODE ARTICLE</v>
      </c>
    </row>
    <row r="1233" spans="1:18" x14ac:dyDescent="0.2">
      <c r="A1233" s="131" t="str">
        <f>+IF(I1233&lt;='Ecarts de marge'!$G$1,"X","")</f>
        <v>X</v>
      </c>
      <c r="B1233" s="122" t="str">
        <f t="shared" si="24"/>
        <v>A</v>
      </c>
      <c r="C1233" s="142"/>
      <c r="D1233" s="142"/>
      <c r="E1233" s="142"/>
      <c r="F1233" s="142"/>
      <c r="G1233" s="142"/>
      <c r="H1233" s="142"/>
      <c r="J1233" s="142"/>
      <c r="K1233" s="142"/>
      <c r="L1233" s="142"/>
      <c r="M1233" s="142"/>
      <c r="N1233" s="142"/>
      <c r="O1233" s="142"/>
      <c r="Q1233" s="122" t="e">
        <f>+VLOOKUP(CONCATENATE(B1233,"00"),#REF!,3,FALSE)</f>
        <v>#REF!</v>
      </c>
      <c r="R1233" s="122" t="str">
        <f>+IF(ISERROR(VLOOKUP(K1233,'Ecarts de marge'!D:D,1,FALSE)),"PB CODE ARTICLE","")</f>
        <v>PB CODE ARTICLE</v>
      </c>
    </row>
    <row r="1234" spans="1:18" x14ac:dyDescent="0.2">
      <c r="A1234" s="131" t="str">
        <f>+IF(I1234&lt;='Ecarts de marge'!$G$1,"X","")</f>
        <v>X</v>
      </c>
      <c r="B1234" s="122" t="str">
        <f t="shared" si="24"/>
        <v>A</v>
      </c>
      <c r="C1234" s="142"/>
      <c r="D1234" s="142"/>
      <c r="E1234" s="142"/>
      <c r="F1234" s="142"/>
      <c r="G1234" s="142"/>
      <c r="H1234" s="142"/>
      <c r="J1234" s="142"/>
      <c r="K1234" s="142"/>
      <c r="L1234" s="142"/>
      <c r="M1234" s="142"/>
      <c r="N1234" s="142"/>
      <c r="O1234" s="142"/>
      <c r="Q1234" s="122" t="e">
        <f>+VLOOKUP(CONCATENATE(B1234,"00"),#REF!,3,FALSE)</f>
        <v>#REF!</v>
      </c>
      <c r="R1234" s="122" t="str">
        <f>+IF(ISERROR(VLOOKUP(K1234,'Ecarts de marge'!D:D,1,FALSE)),"PB CODE ARTICLE","")</f>
        <v>PB CODE ARTICLE</v>
      </c>
    </row>
    <row r="1235" spans="1:18" x14ac:dyDescent="0.2">
      <c r="A1235" s="131" t="str">
        <f>+IF(I1235&lt;='Ecarts de marge'!$G$1,"X","")</f>
        <v>X</v>
      </c>
      <c r="B1235" s="122" t="str">
        <f t="shared" si="24"/>
        <v>A</v>
      </c>
      <c r="C1235" s="142"/>
      <c r="D1235" s="142"/>
      <c r="E1235" s="142"/>
      <c r="F1235" s="142"/>
      <c r="G1235" s="142"/>
      <c r="H1235" s="142"/>
      <c r="J1235" s="142"/>
      <c r="K1235" s="142"/>
      <c r="L1235" s="142"/>
      <c r="M1235" s="142"/>
      <c r="N1235" s="142"/>
      <c r="O1235" s="142"/>
      <c r="Q1235" s="122" t="e">
        <f>+VLOOKUP(CONCATENATE(B1235,"00"),#REF!,3,FALSE)</f>
        <v>#REF!</v>
      </c>
      <c r="R1235" s="122" t="str">
        <f>+IF(ISERROR(VLOOKUP(K1235,'Ecarts de marge'!D:D,1,FALSE)),"PB CODE ARTICLE","")</f>
        <v>PB CODE ARTICLE</v>
      </c>
    </row>
    <row r="1236" spans="1:18" x14ac:dyDescent="0.2">
      <c r="A1236" s="131" t="str">
        <f>+IF(I1236&lt;='Ecarts de marge'!$G$1,"X","")</f>
        <v>X</v>
      </c>
      <c r="B1236" s="122" t="str">
        <f t="shared" si="24"/>
        <v>A</v>
      </c>
      <c r="C1236" s="142"/>
      <c r="D1236" s="142"/>
      <c r="E1236" s="142"/>
      <c r="F1236" s="142"/>
      <c r="G1236" s="142"/>
      <c r="H1236" s="142"/>
      <c r="J1236" s="142"/>
      <c r="K1236" s="142"/>
      <c r="L1236" s="142"/>
      <c r="M1236" s="142"/>
      <c r="N1236" s="142"/>
      <c r="O1236" s="142"/>
      <c r="Q1236" s="122" t="e">
        <f>+VLOOKUP(CONCATENATE(B1236,"00"),#REF!,3,FALSE)</f>
        <v>#REF!</v>
      </c>
      <c r="R1236" s="122" t="str">
        <f>+IF(ISERROR(VLOOKUP(K1236,'Ecarts de marge'!D:D,1,FALSE)),"PB CODE ARTICLE","")</f>
        <v>PB CODE ARTICLE</v>
      </c>
    </row>
    <row r="1237" spans="1:18" x14ac:dyDescent="0.2">
      <c r="A1237" s="131" t="str">
        <f>+IF(I1237&lt;='Ecarts de marge'!$G$1,"X","")</f>
        <v>X</v>
      </c>
      <c r="B1237" s="122" t="str">
        <f t="shared" si="24"/>
        <v>A</v>
      </c>
      <c r="C1237" s="142"/>
      <c r="D1237" s="142"/>
      <c r="E1237" s="142"/>
      <c r="F1237" s="142"/>
      <c r="G1237" s="142"/>
      <c r="H1237" s="142"/>
      <c r="J1237" s="142"/>
      <c r="K1237" s="142"/>
      <c r="L1237" s="142"/>
      <c r="M1237" s="142"/>
      <c r="N1237" s="142"/>
      <c r="O1237" s="142"/>
      <c r="Q1237" s="122" t="e">
        <f>+VLOOKUP(CONCATENATE(B1237,"00"),#REF!,3,FALSE)</f>
        <v>#REF!</v>
      </c>
      <c r="R1237" s="122" t="str">
        <f>+IF(ISERROR(VLOOKUP(K1237,'Ecarts de marge'!D:D,1,FALSE)),"PB CODE ARTICLE","")</f>
        <v>PB CODE ARTICLE</v>
      </c>
    </row>
    <row r="1238" spans="1:18" x14ac:dyDescent="0.2">
      <c r="A1238" s="131" t="str">
        <f>+IF(I1238&lt;='Ecarts de marge'!$G$1,"X","")</f>
        <v>X</v>
      </c>
      <c r="B1238" s="122" t="str">
        <f t="shared" si="24"/>
        <v>A</v>
      </c>
      <c r="C1238" s="142"/>
      <c r="D1238" s="142"/>
      <c r="E1238" s="142"/>
      <c r="F1238" s="142"/>
      <c r="G1238" s="142"/>
      <c r="H1238" s="142"/>
      <c r="J1238" s="142"/>
      <c r="K1238" s="142"/>
      <c r="L1238" s="142"/>
      <c r="M1238" s="142"/>
      <c r="N1238" s="142"/>
      <c r="O1238" s="142"/>
      <c r="Q1238" s="122" t="e">
        <f>+VLOOKUP(CONCATENATE(B1238,"00"),#REF!,3,FALSE)</f>
        <v>#REF!</v>
      </c>
      <c r="R1238" s="122" t="str">
        <f>+IF(ISERROR(VLOOKUP(K1238,'Ecarts de marge'!D:D,1,FALSE)),"PB CODE ARTICLE","")</f>
        <v>PB CODE ARTICLE</v>
      </c>
    </row>
    <row r="1239" spans="1:18" x14ac:dyDescent="0.2">
      <c r="A1239" s="131" t="str">
        <f>+IF(I1239&lt;='Ecarts de marge'!$G$1,"X","")</f>
        <v>X</v>
      </c>
      <c r="B1239" s="122" t="str">
        <f t="shared" si="24"/>
        <v>A</v>
      </c>
      <c r="C1239" s="142"/>
      <c r="D1239" s="142"/>
      <c r="E1239" s="142"/>
      <c r="F1239" s="142"/>
      <c r="G1239" s="142"/>
      <c r="H1239" s="142"/>
      <c r="J1239" s="142"/>
      <c r="K1239" s="142"/>
      <c r="L1239" s="142"/>
      <c r="M1239" s="142"/>
      <c r="N1239" s="142"/>
      <c r="O1239" s="142"/>
      <c r="Q1239" s="122" t="e">
        <f>+VLOOKUP(CONCATENATE(B1239,"00"),#REF!,3,FALSE)</f>
        <v>#REF!</v>
      </c>
      <c r="R1239" s="122" t="str">
        <f>+IF(ISERROR(VLOOKUP(K1239,'Ecarts de marge'!D:D,1,FALSE)),"PB CODE ARTICLE","")</f>
        <v>PB CODE ARTICLE</v>
      </c>
    </row>
    <row r="1240" spans="1:18" x14ac:dyDescent="0.2">
      <c r="A1240" s="131" t="str">
        <f>+IF(I1240&lt;='Ecarts de marge'!$G$1,"X","")</f>
        <v>X</v>
      </c>
      <c r="B1240" s="122" t="str">
        <f t="shared" si="24"/>
        <v>A</v>
      </c>
      <c r="C1240" s="142"/>
      <c r="D1240" s="142"/>
      <c r="E1240" s="142"/>
      <c r="F1240" s="142"/>
      <c r="G1240" s="142"/>
      <c r="H1240" s="142"/>
      <c r="J1240" s="142"/>
      <c r="K1240" s="142"/>
      <c r="L1240" s="142"/>
      <c r="M1240" s="142"/>
      <c r="N1240" s="142"/>
      <c r="O1240" s="142"/>
      <c r="Q1240" s="122" t="e">
        <f>+VLOOKUP(CONCATENATE(B1240,"00"),#REF!,3,FALSE)</f>
        <v>#REF!</v>
      </c>
      <c r="R1240" s="122" t="str">
        <f>+IF(ISERROR(VLOOKUP(K1240,'Ecarts de marge'!D:D,1,FALSE)),"PB CODE ARTICLE","")</f>
        <v>PB CODE ARTICLE</v>
      </c>
    </row>
    <row r="1241" spans="1:18" x14ac:dyDescent="0.2">
      <c r="A1241" s="131" t="str">
        <f>+IF(I1241&lt;='Ecarts de marge'!$G$1,"X","")</f>
        <v>X</v>
      </c>
      <c r="B1241" s="122" t="str">
        <f t="shared" si="24"/>
        <v>A</v>
      </c>
      <c r="C1241" s="142"/>
      <c r="D1241" s="142"/>
      <c r="E1241" s="142"/>
      <c r="F1241" s="142"/>
      <c r="G1241" s="142"/>
      <c r="H1241" s="142"/>
      <c r="J1241" s="142"/>
      <c r="K1241" s="142"/>
      <c r="L1241" s="142"/>
      <c r="M1241" s="142"/>
      <c r="N1241" s="142"/>
      <c r="O1241" s="142"/>
      <c r="Q1241" s="122" t="e">
        <f>+VLOOKUP(CONCATENATE(B1241,"00"),#REF!,3,FALSE)</f>
        <v>#REF!</v>
      </c>
      <c r="R1241" s="122" t="str">
        <f>+IF(ISERROR(VLOOKUP(K1241,'Ecarts de marge'!D:D,1,FALSE)),"PB CODE ARTICLE","")</f>
        <v>PB CODE ARTICLE</v>
      </c>
    </row>
    <row r="1242" spans="1:18" x14ac:dyDescent="0.2">
      <c r="A1242" s="131" t="str">
        <f>+IF(I1242&lt;='Ecarts de marge'!$G$1,"X","")</f>
        <v>X</v>
      </c>
      <c r="B1242" s="122" t="str">
        <f t="shared" si="24"/>
        <v>A</v>
      </c>
      <c r="C1242" s="142"/>
      <c r="D1242" s="142"/>
      <c r="E1242" s="142"/>
      <c r="F1242" s="142"/>
      <c r="G1242" s="142"/>
      <c r="H1242" s="142"/>
      <c r="J1242" s="142"/>
      <c r="K1242" s="142"/>
      <c r="L1242" s="142"/>
      <c r="M1242" s="142"/>
      <c r="N1242" s="142"/>
      <c r="O1242" s="142"/>
      <c r="Q1242" s="122" t="e">
        <f>+VLOOKUP(CONCATENATE(B1242,"00"),#REF!,3,FALSE)</f>
        <v>#REF!</v>
      </c>
      <c r="R1242" s="122" t="str">
        <f>+IF(ISERROR(VLOOKUP(K1242,'Ecarts de marge'!D:D,1,FALSE)),"PB CODE ARTICLE","")</f>
        <v>PB CODE ARTICLE</v>
      </c>
    </row>
    <row r="1243" spans="1:18" x14ac:dyDescent="0.2">
      <c r="A1243" s="131" t="str">
        <f>+IF(I1243&lt;='Ecarts de marge'!$G$1,"X","")</f>
        <v>X</v>
      </c>
      <c r="B1243" s="122" t="str">
        <f t="shared" si="24"/>
        <v>A</v>
      </c>
      <c r="C1243" s="142"/>
      <c r="D1243" s="142"/>
      <c r="E1243" s="142"/>
      <c r="F1243" s="142"/>
      <c r="G1243" s="142"/>
      <c r="H1243" s="142"/>
      <c r="J1243" s="142"/>
      <c r="K1243" s="142"/>
      <c r="L1243" s="142"/>
      <c r="M1243" s="142"/>
      <c r="N1243" s="142"/>
      <c r="O1243" s="142"/>
      <c r="Q1243" s="122" t="e">
        <f>+VLOOKUP(CONCATENATE(B1243,"00"),#REF!,3,FALSE)</f>
        <v>#REF!</v>
      </c>
      <c r="R1243" s="122" t="str">
        <f>+IF(ISERROR(VLOOKUP(K1243,'Ecarts de marge'!D:D,1,FALSE)),"PB CODE ARTICLE","")</f>
        <v>PB CODE ARTICLE</v>
      </c>
    </row>
    <row r="1244" spans="1:18" x14ac:dyDescent="0.2">
      <c r="A1244" s="131" t="str">
        <f>+IF(I1244&lt;='Ecarts de marge'!$G$1,"X","")</f>
        <v>X</v>
      </c>
      <c r="B1244" s="122" t="str">
        <f t="shared" si="24"/>
        <v>A</v>
      </c>
      <c r="C1244" s="142"/>
      <c r="D1244" s="142"/>
      <c r="E1244" s="142"/>
      <c r="F1244" s="142"/>
      <c r="G1244" s="142"/>
      <c r="H1244" s="142"/>
      <c r="J1244" s="142"/>
      <c r="K1244" s="142"/>
      <c r="L1244" s="142"/>
      <c r="M1244" s="142"/>
      <c r="N1244" s="142"/>
      <c r="O1244" s="142"/>
      <c r="Q1244" s="122" t="e">
        <f>+VLOOKUP(CONCATENATE(B1244,"00"),#REF!,3,FALSE)</f>
        <v>#REF!</v>
      </c>
      <c r="R1244" s="122" t="str">
        <f>+IF(ISERROR(VLOOKUP(K1244,'Ecarts de marge'!D:D,1,FALSE)),"PB CODE ARTICLE","")</f>
        <v>PB CODE ARTICLE</v>
      </c>
    </row>
    <row r="1245" spans="1:18" x14ac:dyDescent="0.2">
      <c r="A1245" s="131" t="str">
        <f>+IF(I1245&lt;='Ecarts de marge'!$G$1,"X","")</f>
        <v>X</v>
      </c>
      <c r="B1245" s="122" t="str">
        <f t="shared" si="24"/>
        <v>A</v>
      </c>
      <c r="C1245" s="142"/>
      <c r="D1245" s="142"/>
      <c r="E1245" s="142"/>
      <c r="F1245" s="142"/>
      <c r="G1245" s="142"/>
      <c r="H1245" s="142"/>
      <c r="J1245" s="142"/>
      <c r="K1245" s="142"/>
      <c r="L1245" s="142"/>
      <c r="M1245" s="142"/>
      <c r="N1245" s="142"/>
      <c r="O1245" s="142"/>
      <c r="Q1245" s="122" t="e">
        <f>+VLOOKUP(CONCATENATE(B1245,"00"),#REF!,3,FALSE)</f>
        <v>#REF!</v>
      </c>
      <c r="R1245" s="122" t="str">
        <f>+IF(ISERROR(VLOOKUP(K1245,'Ecarts de marge'!D:D,1,FALSE)),"PB CODE ARTICLE","")</f>
        <v>PB CODE ARTICLE</v>
      </c>
    </row>
    <row r="1246" spans="1:18" x14ac:dyDescent="0.2">
      <c r="A1246" s="131" t="str">
        <f>+IF(I1246&lt;='Ecarts de marge'!$G$1,"X","")</f>
        <v>X</v>
      </c>
      <c r="B1246" s="122" t="str">
        <f t="shared" si="24"/>
        <v>A</v>
      </c>
      <c r="C1246" s="142"/>
      <c r="D1246" s="142"/>
      <c r="E1246" s="142"/>
      <c r="F1246" s="142"/>
      <c r="G1246" s="142"/>
      <c r="H1246" s="142"/>
      <c r="J1246" s="142"/>
      <c r="K1246" s="142"/>
      <c r="L1246" s="142"/>
      <c r="M1246" s="142"/>
      <c r="N1246" s="142"/>
      <c r="O1246" s="142"/>
      <c r="Q1246" s="122" t="e">
        <f>+VLOOKUP(CONCATENATE(B1246,"00"),#REF!,3,FALSE)</f>
        <v>#REF!</v>
      </c>
      <c r="R1246" s="122" t="str">
        <f>+IF(ISERROR(VLOOKUP(K1246,'Ecarts de marge'!D:D,1,FALSE)),"PB CODE ARTICLE","")</f>
        <v>PB CODE ARTICLE</v>
      </c>
    </row>
    <row r="1247" spans="1:18" x14ac:dyDescent="0.2">
      <c r="A1247" s="131" t="str">
        <f>+IF(I1247&lt;='Ecarts de marge'!$G$1,"X","")</f>
        <v>X</v>
      </c>
      <c r="B1247" s="122" t="str">
        <f t="shared" si="24"/>
        <v>A</v>
      </c>
      <c r="C1247" s="142"/>
      <c r="D1247" s="142"/>
      <c r="E1247" s="142"/>
      <c r="F1247" s="142"/>
      <c r="G1247" s="142"/>
      <c r="H1247" s="142"/>
      <c r="J1247" s="142"/>
      <c r="K1247" s="142"/>
      <c r="L1247" s="142"/>
      <c r="M1247" s="142"/>
      <c r="N1247" s="142"/>
      <c r="O1247" s="142"/>
      <c r="Q1247" s="122" t="e">
        <f>+VLOOKUP(CONCATENATE(B1247,"00"),#REF!,3,FALSE)</f>
        <v>#REF!</v>
      </c>
      <c r="R1247" s="122" t="str">
        <f>+IF(ISERROR(VLOOKUP(K1247,'Ecarts de marge'!D:D,1,FALSE)),"PB CODE ARTICLE","")</f>
        <v>PB CODE ARTICLE</v>
      </c>
    </row>
    <row r="1248" spans="1:18" x14ac:dyDescent="0.2">
      <c r="A1248" s="131" t="str">
        <f>+IF(I1248&lt;='Ecarts de marge'!$G$1,"X","")</f>
        <v>X</v>
      </c>
      <c r="B1248" s="122" t="str">
        <f t="shared" si="24"/>
        <v>A</v>
      </c>
      <c r="C1248" s="142"/>
      <c r="D1248" s="142"/>
      <c r="E1248" s="142"/>
      <c r="F1248" s="142"/>
      <c r="G1248" s="142"/>
      <c r="H1248" s="142"/>
      <c r="J1248" s="142"/>
      <c r="K1248" s="142"/>
      <c r="L1248" s="142"/>
      <c r="M1248" s="142"/>
      <c r="N1248" s="142"/>
      <c r="O1248" s="142"/>
      <c r="Q1248" s="122" t="e">
        <f>+VLOOKUP(CONCATENATE(B1248,"00"),#REF!,3,FALSE)</f>
        <v>#REF!</v>
      </c>
      <c r="R1248" s="122" t="str">
        <f>+IF(ISERROR(VLOOKUP(K1248,'Ecarts de marge'!D:D,1,FALSE)),"PB CODE ARTICLE","")</f>
        <v>PB CODE ARTICLE</v>
      </c>
    </row>
    <row r="1249" spans="1:18" x14ac:dyDescent="0.2">
      <c r="A1249" s="131" t="str">
        <f>+IF(I1249&lt;='Ecarts de marge'!$G$1,"X","")</f>
        <v>X</v>
      </c>
      <c r="B1249" s="122" t="str">
        <f t="shared" si="24"/>
        <v>A</v>
      </c>
      <c r="C1249" s="142"/>
      <c r="D1249" s="142"/>
      <c r="E1249" s="142"/>
      <c r="F1249" s="142"/>
      <c r="G1249" s="142"/>
      <c r="H1249" s="142"/>
      <c r="J1249" s="142"/>
      <c r="K1249" s="142"/>
      <c r="L1249" s="142"/>
      <c r="M1249" s="142"/>
      <c r="N1249" s="142"/>
      <c r="O1249" s="142"/>
      <c r="Q1249" s="122" t="e">
        <f>+VLOOKUP(CONCATENATE(B1249,"00"),#REF!,3,FALSE)</f>
        <v>#REF!</v>
      </c>
      <c r="R1249" s="122" t="str">
        <f>+IF(ISERROR(VLOOKUP(K1249,'Ecarts de marge'!D:D,1,FALSE)),"PB CODE ARTICLE","")</f>
        <v>PB CODE ARTICLE</v>
      </c>
    </row>
    <row r="1250" spans="1:18" x14ac:dyDescent="0.2">
      <c r="A1250" s="131" t="str">
        <f>+IF(I1250&lt;='Ecarts de marge'!$G$1,"X","")</f>
        <v>X</v>
      </c>
      <c r="B1250" s="122" t="str">
        <f t="shared" ref="B1250:B1256" si="25">+"A"&amp;E1250&amp;F1250&amp;G1250</f>
        <v>A</v>
      </c>
      <c r="C1250" s="142"/>
      <c r="D1250" s="142"/>
      <c r="E1250" s="142"/>
      <c r="F1250" s="142"/>
      <c r="G1250" s="142"/>
      <c r="H1250" s="142"/>
      <c r="J1250" s="142"/>
      <c r="K1250" s="142"/>
      <c r="L1250" s="142"/>
      <c r="M1250" s="142"/>
      <c r="N1250" s="142"/>
      <c r="O1250" s="142"/>
      <c r="Q1250" s="122" t="e">
        <f>+VLOOKUP(CONCATENATE(B1250,"00"),#REF!,3,FALSE)</f>
        <v>#REF!</v>
      </c>
      <c r="R1250" s="122" t="str">
        <f>+IF(ISERROR(VLOOKUP(K1250,'Ecarts de marge'!D:D,1,FALSE)),"PB CODE ARTICLE","")</f>
        <v>PB CODE ARTICLE</v>
      </c>
    </row>
    <row r="1251" spans="1:18" x14ac:dyDescent="0.2">
      <c r="A1251" s="131" t="str">
        <f>+IF(I1251&lt;='Ecarts de marge'!$G$1,"X","")</f>
        <v>X</v>
      </c>
      <c r="B1251" s="122" t="str">
        <f t="shared" si="25"/>
        <v>A</v>
      </c>
      <c r="C1251" s="142"/>
      <c r="D1251" s="142"/>
      <c r="E1251" s="142"/>
      <c r="F1251" s="142"/>
      <c r="G1251" s="142"/>
      <c r="H1251" s="142"/>
      <c r="J1251" s="142"/>
      <c r="K1251" s="142"/>
      <c r="L1251" s="142"/>
      <c r="M1251" s="142"/>
      <c r="N1251" s="142"/>
      <c r="O1251" s="142"/>
      <c r="Q1251" s="122" t="e">
        <f>+VLOOKUP(CONCATENATE(B1251,"00"),#REF!,3,FALSE)</f>
        <v>#REF!</v>
      </c>
      <c r="R1251" s="122" t="str">
        <f>+IF(ISERROR(VLOOKUP(K1251,'Ecarts de marge'!D:D,1,FALSE)),"PB CODE ARTICLE","")</f>
        <v>PB CODE ARTICLE</v>
      </c>
    </row>
    <row r="1252" spans="1:18" x14ac:dyDescent="0.2">
      <c r="A1252" s="131" t="str">
        <f>+IF(I1252&lt;='Ecarts de marge'!$G$1,"X","")</f>
        <v>X</v>
      </c>
      <c r="B1252" s="122" t="str">
        <f t="shared" si="25"/>
        <v>A</v>
      </c>
      <c r="C1252" s="142"/>
      <c r="D1252" s="142"/>
      <c r="E1252" s="142"/>
      <c r="F1252" s="142"/>
      <c r="G1252" s="142"/>
      <c r="H1252" s="142"/>
      <c r="J1252" s="142"/>
      <c r="K1252" s="142"/>
      <c r="L1252" s="142"/>
      <c r="M1252" s="142"/>
      <c r="N1252" s="142"/>
      <c r="O1252" s="142"/>
      <c r="Q1252" s="122" t="e">
        <f>+VLOOKUP(CONCATENATE(B1252,"00"),#REF!,3,FALSE)</f>
        <v>#REF!</v>
      </c>
      <c r="R1252" s="122" t="str">
        <f>+IF(ISERROR(VLOOKUP(K1252,'Ecarts de marge'!D:D,1,FALSE)),"PB CODE ARTICLE","")</f>
        <v>PB CODE ARTICLE</v>
      </c>
    </row>
    <row r="1253" spans="1:18" x14ac:dyDescent="0.2">
      <c r="A1253" s="131" t="str">
        <f>+IF(I1253&lt;='Ecarts de marge'!$G$1,"X","")</f>
        <v>X</v>
      </c>
      <c r="B1253" s="122" t="str">
        <f t="shared" si="25"/>
        <v>A</v>
      </c>
      <c r="C1253" s="142"/>
      <c r="D1253" s="142"/>
      <c r="E1253" s="142"/>
      <c r="F1253" s="142"/>
      <c r="G1253" s="142"/>
      <c r="H1253" s="142"/>
      <c r="J1253" s="142"/>
      <c r="K1253" s="142"/>
      <c r="L1253" s="142"/>
      <c r="M1253" s="142"/>
      <c r="N1253" s="142"/>
      <c r="O1253" s="142"/>
      <c r="Q1253" s="122" t="e">
        <f>+VLOOKUP(CONCATENATE(B1253,"00"),#REF!,3,FALSE)</f>
        <v>#REF!</v>
      </c>
      <c r="R1253" s="122" t="str">
        <f>+IF(ISERROR(VLOOKUP(K1253,'Ecarts de marge'!D:D,1,FALSE)),"PB CODE ARTICLE","")</f>
        <v>PB CODE ARTICLE</v>
      </c>
    </row>
    <row r="1254" spans="1:18" x14ac:dyDescent="0.2">
      <c r="A1254" s="131" t="str">
        <f>+IF(I1254&lt;='Ecarts de marge'!$G$1,"X","")</f>
        <v>X</v>
      </c>
      <c r="B1254" s="122" t="str">
        <f t="shared" si="25"/>
        <v>A</v>
      </c>
      <c r="C1254" s="142"/>
      <c r="D1254" s="142"/>
      <c r="E1254" s="142"/>
      <c r="F1254" s="142"/>
      <c r="G1254" s="142"/>
      <c r="H1254" s="142"/>
      <c r="J1254" s="142"/>
      <c r="K1254" s="142"/>
      <c r="L1254" s="142"/>
      <c r="M1254" s="142"/>
      <c r="N1254" s="142"/>
      <c r="O1254" s="142"/>
      <c r="Q1254" s="122" t="e">
        <f>+VLOOKUP(CONCATENATE(B1254,"00"),#REF!,3,FALSE)</f>
        <v>#REF!</v>
      </c>
      <c r="R1254" s="122" t="str">
        <f>+IF(ISERROR(VLOOKUP(K1254,'Ecarts de marge'!D:D,1,FALSE)),"PB CODE ARTICLE","")</f>
        <v>PB CODE ARTICLE</v>
      </c>
    </row>
    <row r="1255" spans="1:18" x14ac:dyDescent="0.2">
      <c r="A1255" s="131" t="str">
        <f>+IF(I1255&lt;='Ecarts de marge'!$G$1,"X","")</f>
        <v>X</v>
      </c>
      <c r="B1255" s="122" t="str">
        <f t="shared" si="25"/>
        <v>A</v>
      </c>
      <c r="C1255" s="142"/>
      <c r="D1255" s="142"/>
      <c r="E1255" s="142"/>
      <c r="F1255" s="142"/>
      <c r="G1255" s="142"/>
      <c r="H1255" s="142"/>
      <c r="J1255" s="142"/>
      <c r="K1255" s="142"/>
      <c r="L1255" s="142"/>
      <c r="M1255" s="142"/>
      <c r="N1255" s="142"/>
      <c r="O1255" s="142"/>
      <c r="Q1255" s="122" t="e">
        <f>+VLOOKUP(CONCATENATE(B1255,"00"),#REF!,3,FALSE)</f>
        <v>#REF!</v>
      </c>
      <c r="R1255" s="122" t="str">
        <f>+IF(ISERROR(VLOOKUP(K1255,'Ecarts de marge'!D:D,1,FALSE)),"PB CODE ARTICLE","")</f>
        <v>PB CODE ARTICLE</v>
      </c>
    </row>
    <row r="1256" spans="1:18" x14ac:dyDescent="0.2">
      <c r="A1256" s="131" t="str">
        <f>+IF(I1256&lt;='Ecarts de marge'!$G$1,"X","")</f>
        <v>X</v>
      </c>
      <c r="B1256" s="122" t="str">
        <f t="shared" si="25"/>
        <v>A</v>
      </c>
      <c r="C1256" s="142"/>
      <c r="D1256" s="142"/>
      <c r="E1256" s="142"/>
      <c r="F1256" s="142"/>
      <c r="G1256" s="142"/>
      <c r="H1256" s="142"/>
      <c r="J1256" s="142"/>
      <c r="K1256" s="142"/>
      <c r="L1256" s="142"/>
      <c r="M1256" s="142"/>
      <c r="N1256" s="142"/>
      <c r="O1256" s="142"/>
      <c r="Q1256" s="122" t="e">
        <f>+VLOOKUP(CONCATENATE(B1256,"00"),#REF!,3,FALSE)</f>
        <v>#REF!</v>
      </c>
      <c r="R1256" s="122" t="str">
        <f>+IF(ISERROR(VLOOKUP(K1256,'Ecarts de marge'!D:D,1,FALSE)),"PB CODE ARTICLE","")</f>
        <v>PB CODE ARTICLE</v>
      </c>
    </row>
    <row r="1257" spans="1:18" x14ac:dyDescent="0.2">
      <c r="A1257" s="131" t="str">
        <f>+IF(I1257&lt;='Ecarts de marge'!$G$1,"X","")</f>
        <v>X</v>
      </c>
      <c r="B1257" s="122" t="str">
        <f t="shared" ref="B1257:B1320" si="26">+"A"&amp;E1257&amp;F1257&amp;G1257</f>
        <v>A</v>
      </c>
      <c r="C1257" s="142"/>
      <c r="D1257" s="142"/>
      <c r="E1257" s="142"/>
      <c r="F1257" s="142"/>
      <c r="G1257" s="142"/>
      <c r="H1257" s="142"/>
      <c r="J1257" s="142"/>
      <c r="K1257" s="142"/>
      <c r="L1257" s="142"/>
      <c r="M1257" s="142"/>
      <c r="N1257" s="142"/>
      <c r="O1257" s="142"/>
      <c r="Q1257" s="122" t="e">
        <f>+VLOOKUP(CONCATENATE(B1257,"00"),#REF!,3,FALSE)</f>
        <v>#REF!</v>
      </c>
      <c r="R1257" s="122" t="str">
        <f>+IF(ISERROR(VLOOKUP(K1257,'Ecarts de marge'!D:D,1,FALSE)),"PB CODE ARTICLE","")</f>
        <v>PB CODE ARTICLE</v>
      </c>
    </row>
    <row r="1258" spans="1:18" x14ac:dyDescent="0.2">
      <c r="A1258" s="131" t="str">
        <f>+IF(I1258&lt;='Ecarts de marge'!$G$1,"X","")</f>
        <v>X</v>
      </c>
      <c r="B1258" s="122" t="str">
        <f t="shared" si="26"/>
        <v>A</v>
      </c>
      <c r="C1258" s="142"/>
      <c r="D1258" s="142"/>
      <c r="E1258" s="142"/>
      <c r="F1258" s="142"/>
      <c r="G1258" s="142"/>
      <c r="H1258" s="142"/>
      <c r="J1258" s="142"/>
      <c r="K1258" s="142"/>
      <c r="L1258" s="142"/>
      <c r="M1258" s="142"/>
      <c r="N1258" s="142"/>
      <c r="O1258" s="142"/>
      <c r="Q1258" s="122" t="e">
        <f>+VLOOKUP(CONCATENATE(B1258,"00"),#REF!,3,FALSE)</f>
        <v>#REF!</v>
      </c>
      <c r="R1258" s="122" t="str">
        <f>+IF(ISERROR(VLOOKUP(K1258,'Ecarts de marge'!D:D,1,FALSE)),"PB CODE ARTICLE","")</f>
        <v>PB CODE ARTICLE</v>
      </c>
    </row>
    <row r="1259" spans="1:18" x14ac:dyDescent="0.2">
      <c r="A1259" s="131" t="str">
        <f>+IF(I1259&lt;='Ecarts de marge'!$G$1,"X","")</f>
        <v>X</v>
      </c>
      <c r="B1259" s="122" t="str">
        <f t="shared" si="26"/>
        <v>A</v>
      </c>
      <c r="C1259" s="142"/>
      <c r="D1259" s="142"/>
      <c r="E1259" s="142"/>
      <c r="F1259" s="142"/>
      <c r="G1259" s="142"/>
      <c r="H1259" s="142"/>
      <c r="J1259" s="142"/>
      <c r="K1259" s="142"/>
      <c r="L1259" s="142"/>
      <c r="M1259" s="142"/>
      <c r="N1259" s="142"/>
      <c r="O1259" s="142"/>
      <c r="Q1259" s="122" t="e">
        <f>+VLOOKUP(CONCATENATE(B1259,"00"),#REF!,3,FALSE)</f>
        <v>#REF!</v>
      </c>
      <c r="R1259" s="122" t="str">
        <f>+IF(ISERROR(VLOOKUP(K1259,'Ecarts de marge'!D:D,1,FALSE)),"PB CODE ARTICLE","")</f>
        <v>PB CODE ARTICLE</v>
      </c>
    </row>
    <row r="1260" spans="1:18" x14ac:dyDescent="0.2">
      <c r="A1260" s="131" t="str">
        <f>+IF(I1260&lt;='Ecarts de marge'!$G$1,"X","")</f>
        <v>X</v>
      </c>
      <c r="B1260" s="122" t="str">
        <f t="shared" si="26"/>
        <v>A</v>
      </c>
      <c r="C1260" s="142"/>
      <c r="D1260" s="142"/>
      <c r="E1260" s="142"/>
      <c r="F1260" s="142"/>
      <c r="G1260" s="142"/>
      <c r="H1260" s="142"/>
      <c r="J1260" s="142"/>
      <c r="K1260" s="142"/>
      <c r="L1260" s="142"/>
      <c r="M1260" s="142"/>
      <c r="N1260" s="142"/>
      <c r="O1260" s="142"/>
      <c r="Q1260" s="122" t="e">
        <f>+VLOOKUP(CONCATENATE(B1260,"00"),#REF!,3,FALSE)</f>
        <v>#REF!</v>
      </c>
      <c r="R1260" s="122" t="str">
        <f>+IF(ISERROR(VLOOKUP(K1260,'Ecarts de marge'!D:D,1,FALSE)),"PB CODE ARTICLE","")</f>
        <v>PB CODE ARTICLE</v>
      </c>
    </row>
    <row r="1261" spans="1:18" x14ac:dyDescent="0.2">
      <c r="A1261" s="131" t="str">
        <f>+IF(I1261&lt;='Ecarts de marge'!$G$1,"X","")</f>
        <v>X</v>
      </c>
      <c r="B1261" s="122" t="str">
        <f t="shared" si="26"/>
        <v>A</v>
      </c>
      <c r="C1261" s="142"/>
      <c r="D1261" s="142"/>
      <c r="E1261" s="142"/>
      <c r="F1261" s="142"/>
      <c r="G1261" s="142"/>
      <c r="H1261" s="142"/>
      <c r="J1261" s="142"/>
      <c r="K1261" s="142"/>
      <c r="L1261" s="142"/>
      <c r="M1261" s="142"/>
      <c r="N1261" s="142"/>
      <c r="O1261" s="142"/>
      <c r="Q1261" s="122" t="e">
        <f>+VLOOKUP(CONCATENATE(B1261,"00"),#REF!,3,FALSE)</f>
        <v>#REF!</v>
      </c>
      <c r="R1261" s="122" t="str">
        <f>+IF(ISERROR(VLOOKUP(K1261,'Ecarts de marge'!D:D,1,FALSE)),"PB CODE ARTICLE","")</f>
        <v>PB CODE ARTICLE</v>
      </c>
    </row>
    <row r="1262" spans="1:18" x14ac:dyDescent="0.2">
      <c r="A1262" s="131" t="str">
        <f>+IF(I1262&lt;='Ecarts de marge'!$G$1,"X","")</f>
        <v>X</v>
      </c>
      <c r="B1262" s="122" t="str">
        <f t="shared" si="26"/>
        <v>A</v>
      </c>
      <c r="C1262" s="142"/>
      <c r="D1262" s="142"/>
      <c r="E1262" s="142"/>
      <c r="F1262" s="142"/>
      <c r="G1262" s="142"/>
      <c r="H1262" s="142"/>
      <c r="J1262" s="142"/>
      <c r="K1262" s="142"/>
      <c r="L1262" s="142"/>
      <c r="M1262" s="142"/>
      <c r="N1262" s="142"/>
      <c r="O1262" s="142"/>
      <c r="Q1262" s="122" t="e">
        <f>+VLOOKUP(CONCATENATE(B1262,"00"),#REF!,3,FALSE)</f>
        <v>#REF!</v>
      </c>
      <c r="R1262" s="122" t="str">
        <f>+IF(ISERROR(VLOOKUP(K1262,'Ecarts de marge'!D:D,1,FALSE)),"PB CODE ARTICLE","")</f>
        <v>PB CODE ARTICLE</v>
      </c>
    </row>
    <row r="1263" spans="1:18" x14ac:dyDescent="0.2">
      <c r="A1263" s="131" t="str">
        <f>+IF(I1263&lt;='Ecarts de marge'!$G$1,"X","")</f>
        <v>X</v>
      </c>
      <c r="B1263" s="122" t="str">
        <f t="shared" si="26"/>
        <v>A</v>
      </c>
      <c r="C1263" s="142"/>
      <c r="D1263" s="142"/>
      <c r="E1263" s="142"/>
      <c r="F1263" s="142"/>
      <c r="G1263" s="142"/>
      <c r="H1263" s="142"/>
      <c r="J1263" s="142"/>
      <c r="K1263" s="142"/>
      <c r="L1263" s="142"/>
      <c r="M1263" s="142"/>
      <c r="N1263" s="142"/>
      <c r="O1263" s="142"/>
      <c r="Q1263" s="122" t="e">
        <f>+VLOOKUP(CONCATENATE(B1263,"00"),#REF!,3,FALSE)</f>
        <v>#REF!</v>
      </c>
      <c r="R1263" s="122" t="str">
        <f>+IF(ISERROR(VLOOKUP(K1263,'Ecarts de marge'!D:D,1,FALSE)),"PB CODE ARTICLE","")</f>
        <v>PB CODE ARTICLE</v>
      </c>
    </row>
    <row r="1264" spans="1:18" x14ac:dyDescent="0.2">
      <c r="A1264" s="131" t="str">
        <f>+IF(I1264&lt;='Ecarts de marge'!$G$1,"X","")</f>
        <v>X</v>
      </c>
      <c r="B1264" s="122" t="str">
        <f t="shared" si="26"/>
        <v>A</v>
      </c>
      <c r="C1264" s="142"/>
      <c r="D1264" s="142"/>
      <c r="E1264" s="142"/>
      <c r="F1264" s="142"/>
      <c r="G1264" s="142"/>
      <c r="H1264" s="142"/>
      <c r="J1264" s="142"/>
      <c r="K1264" s="142"/>
      <c r="L1264" s="142"/>
      <c r="M1264" s="142"/>
      <c r="N1264" s="142"/>
      <c r="O1264" s="142"/>
      <c r="Q1264" s="122" t="e">
        <f>+VLOOKUP(CONCATENATE(B1264,"00"),#REF!,3,FALSE)</f>
        <v>#REF!</v>
      </c>
      <c r="R1264" s="122" t="str">
        <f>+IF(ISERROR(VLOOKUP(K1264,'Ecarts de marge'!D:D,1,FALSE)),"PB CODE ARTICLE","")</f>
        <v>PB CODE ARTICLE</v>
      </c>
    </row>
    <row r="1265" spans="1:18" x14ac:dyDescent="0.2">
      <c r="A1265" s="131" t="str">
        <f>+IF(I1265&lt;='Ecarts de marge'!$G$1,"X","")</f>
        <v>X</v>
      </c>
      <c r="B1265" s="122" t="str">
        <f t="shared" si="26"/>
        <v>A</v>
      </c>
      <c r="C1265" s="142"/>
      <c r="D1265" s="142"/>
      <c r="E1265" s="142"/>
      <c r="F1265" s="142"/>
      <c r="G1265" s="142"/>
      <c r="H1265" s="142"/>
      <c r="J1265" s="142"/>
      <c r="K1265" s="142"/>
      <c r="L1265" s="142"/>
      <c r="M1265" s="142"/>
      <c r="N1265" s="142"/>
      <c r="O1265" s="142"/>
      <c r="Q1265" s="122" t="e">
        <f>+VLOOKUP(CONCATENATE(B1265,"00"),#REF!,3,FALSE)</f>
        <v>#REF!</v>
      </c>
      <c r="R1265" s="122" t="str">
        <f>+IF(ISERROR(VLOOKUP(K1265,'Ecarts de marge'!D:D,1,FALSE)),"PB CODE ARTICLE","")</f>
        <v>PB CODE ARTICLE</v>
      </c>
    </row>
    <row r="1266" spans="1:18" x14ac:dyDescent="0.2">
      <c r="A1266" s="131" t="str">
        <f>+IF(I1266&lt;='Ecarts de marge'!$G$1,"X","")</f>
        <v>X</v>
      </c>
      <c r="B1266" s="122" t="str">
        <f t="shared" si="26"/>
        <v>A</v>
      </c>
      <c r="C1266" s="142"/>
      <c r="D1266" s="142"/>
      <c r="E1266" s="142"/>
      <c r="F1266" s="142"/>
      <c r="G1266" s="142"/>
      <c r="H1266" s="142"/>
      <c r="J1266" s="142"/>
      <c r="K1266" s="142"/>
      <c r="L1266" s="142"/>
      <c r="M1266" s="142"/>
      <c r="N1266" s="142"/>
      <c r="O1266" s="142"/>
      <c r="Q1266" s="122" t="e">
        <f>+VLOOKUP(CONCATENATE(B1266,"00"),#REF!,3,FALSE)</f>
        <v>#REF!</v>
      </c>
      <c r="R1266" s="122" t="str">
        <f>+IF(ISERROR(VLOOKUP(K1266,'Ecarts de marge'!D:D,1,FALSE)),"PB CODE ARTICLE","")</f>
        <v>PB CODE ARTICLE</v>
      </c>
    </row>
    <row r="1267" spans="1:18" x14ac:dyDescent="0.2">
      <c r="A1267" s="131" t="str">
        <f>+IF(I1267&lt;='Ecarts de marge'!$G$1,"X","")</f>
        <v>X</v>
      </c>
      <c r="B1267" s="122" t="str">
        <f t="shared" si="26"/>
        <v>A</v>
      </c>
      <c r="C1267" s="142"/>
      <c r="D1267" s="142"/>
      <c r="E1267" s="142"/>
      <c r="F1267" s="142"/>
      <c r="G1267" s="142"/>
      <c r="H1267" s="142"/>
      <c r="J1267" s="142"/>
      <c r="K1267" s="142"/>
      <c r="L1267" s="142"/>
      <c r="M1267" s="142"/>
      <c r="N1267" s="142"/>
      <c r="O1267" s="142"/>
      <c r="Q1267" s="122" t="e">
        <f>+VLOOKUP(CONCATENATE(B1267,"00"),#REF!,3,FALSE)</f>
        <v>#REF!</v>
      </c>
      <c r="R1267" s="122" t="str">
        <f>+IF(ISERROR(VLOOKUP(K1267,'Ecarts de marge'!D:D,1,FALSE)),"PB CODE ARTICLE","")</f>
        <v>PB CODE ARTICLE</v>
      </c>
    </row>
    <row r="1268" spans="1:18" x14ac:dyDescent="0.2">
      <c r="A1268" s="131" t="str">
        <f>+IF(I1268&lt;='Ecarts de marge'!$G$1,"X","")</f>
        <v>X</v>
      </c>
      <c r="B1268" s="122" t="str">
        <f t="shared" si="26"/>
        <v>A</v>
      </c>
      <c r="C1268" s="142"/>
      <c r="D1268" s="142"/>
      <c r="E1268" s="142"/>
      <c r="F1268" s="142"/>
      <c r="G1268" s="142"/>
      <c r="H1268" s="142"/>
      <c r="J1268" s="142"/>
      <c r="K1268" s="142"/>
      <c r="L1268" s="142"/>
      <c r="M1268" s="142"/>
      <c r="N1268" s="142"/>
      <c r="O1268" s="142"/>
      <c r="Q1268" s="122" t="e">
        <f>+VLOOKUP(CONCATENATE(B1268,"00"),#REF!,3,FALSE)</f>
        <v>#REF!</v>
      </c>
      <c r="R1268" s="122" t="str">
        <f>+IF(ISERROR(VLOOKUP(K1268,'Ecarts de marge'!D:D,1,FALSE)),"PB CODE ARTICLE","")</f>
        <v>PB CODE ARTICLE</v>
      </c>
    </row>
    <row r="1269" spans="1:18" x14ac:dyDescent="0.2">
      <c r="A1269" s="131" t="str">
        <f>+IF(I1269&lt;='Ecarts de marge'!$G$1,"X","")</f>
        <v>X</v>
      </c>
      <c r="B1269" s="122" t="str">
        <f t="shared" si="26"/>
        <v>A</v>
      </c>
      <c r="C1269" s="142"/>
      <c r="D1269" s="142"/>
      <c r="E1269" s="142"/>
      <c r="F1269" s="142"/>
      <c r="G1269" s="142"/>
      <c r="H1269" s="142"/>
      <c r="J1269" s="142"/>
      <c r="K1269" s="142"/>
      <c r="L1269" s="142"/>
      <c r="M1269" s="142"/>
      <c r="N1269" s="142"/>
      <c r="O1269" s="142"/>
      <c r="Q1269" s="122" t="e">
        <f>+VLOOKUP(CONCATENATE(B1269,"00"),#REF!,3,FALSE)</f>
        <v>#REF!</v>
      </c>
      <c r="R1269" s="122" t="str">
        <f>+IF(ISERROR(VLOOKUP(K1269,'Ecarts de marge'!D:D,1,FALSE)),"PB CODE ARTICLE","")</f>
        <v>PB CODE ARTICLE</v>
      </c>
    </row>
    <row r="1270" spans="1:18" x14ac:dyDescent="0.2">
      <c r="A1270" s="131" t="str">
        <f>+IF(I1270&lt;='Ecarts de marge'!$G$1,"X","")</f>
        <v>X</v>
      </c>
      <c r="B1270" s="122" t="str">
        <f t="shared" si="26"/>
        <v>A</v>
      </c>
      <c r="C1270" s="142"/>
      <c r="D1270" s="142"/>
      <c r="E1270" s="142"/>
      <c r="F1270" s="142"/>
      <c r="G1270" s="142"/>
      <c r="H1270" s="142"/>
      <c r="J1270" s="142"/>
      <c r="K1270" s="142"/>
      <c r="L1270" s="142"/>
      <c r="M1270" s="142"/>
      <c r="N1270" s="142"/>
      <c r="O1270" s="142"/>
      <c r="Q1270" s="122" t="e">
        <f>+VLOOKUP(CONCATENATE(B1270,"00"),#REF!,3,FALSE)</f>
        <v>#REF!</v>
      </c>
      <c r="R1270" s="122" t="str">
        <f>+IF(ISERROR(VLOOKUP(K1270,'Ecarts de marge'!D:D,1,FALSE)),"PB CODE ARTICLE","")</f>
        <v>PB CODE ARTICLE</v>
      </c>
    </row>
    <row r="1271" spans="1:18" x14ac:dyDescent="0.2">
      <c r="A1271" s="131" t="str">
        <f>+IF(I1271&lt;='Ecarts de marge'!$G$1,"X","")</f>
        <v>X</v>
      </c>
      <c r="B1271" s="122" t="str">
        <f t="shared" si="26"/>
        <v>A</v>
      </c>
      <c r="C1271" s="142"/>
      <c r="D1271" s="142"/>
      <c r="E1271" s="142"/>
      <c r="F1271" s="142"/>
      <c r="G1271" s="142"/>
      <c r="H1271" s="142"/>
      <c r="J1271" s="142"/>
      <c r="K1271" s="142"/>
      <c r="L1271" s="142"/>
      <c r="M1271" s="142"/>
      <c r="N1271" s="142"/>
      <c r="O1271" s="142"/>
      <c r="Q1271" s="122" t="e">
        <f>+VLOOKUP(CONCATENATE(B1271,"00"),#REF!,3,FALSE)</f>
        <v>#REF!</v>
      </c>
      <c r="R1271" s="122" t="str">
        <f>+IF(ISERROR(VLOOKUP(K1271,'Ecarts de marge'!D:D,1,FALSE)),"PB CODE ARTICLE","")</f>
        <v>PB CODE ARTICLE</v>
      </c>
    </row>
    <row r="1272" spans="1:18" x14ac:dyDescent="0.2">
      <c r="A1272" s="131" t="str">
        <f>+IF(I1272&lt;='Ecarts de marge'!$G$1,"X","")</f>
        <v>X</v>
      </c>
      <c r="B1272" s="122" t="str">
        <f t="shared" si="26"/>
        <v>A</v>
      </c>
      <c r="C1272" s="142"/>
      <c r="D1272" s="142"/>
      <c r="E1272" s="142"/>
      <c r="F1272" s="142"/>
      <c r="G1272" s="142"/>
      <c r="H1272" s="142"/>
      <c r="J1272" s="142"/>
      <c r="K1272" s="142"/>
      <c r="L1272" s="142"/>
      <c r="M1272" s="142"/>
      <c r="N1272" s="142"/>
      <c r="O1272" s="142"/>
      <c r="Q1272" s="122" t="e">
        <f>+VLOOKUP(CONCATENATE(B1272,"00"),#REF!,3,FALSE)</f>
        <v>#REF!</v>
      </c>
      <c r="R1272" s="122" t="str">
        <f>+IF(ISERROR(VLOOKUP(K1272,'Ecarts de marge'!D:D,1,FALSE)),"PB CODE ARTICLE","")</f>
        <v>PB CODE ARTICLE</v>
      </c>
    </row>
    <row r="1273" spans="1:18" x14ac:dyDescent="0.2">
      <c r="A1273" s="131" t="str">
        <f>+IF(I1273&lt;='Ecarts de marge'!$G$1,"X","")</f>
        <v>X</v>
      </c>
      <c r="B1273" s="122" t="str">
        <f t="shared" si="26"/>
        <v>A</v>
      </c>
      <c r="C1273" s="142"/>
      <c r="D1273" s="142"/>
      <c r="E1273" s="142"/>
      <c r="F1273" s="142"/>
      <c r="G1273" s="142"/>
      <c r="H1273" s="142"/>
      <c r="J1273" s="142"/>
      <c r="K1273" s="142"/>
      <c r="L1273" s="142"/>
      <c r="M1273" s="142"/>
      <c r="N1273" s="142"/>
      <c r="O1273" s="142"/>
      <c r="Q1273" s="122" t="e">
        <f>+VLOOKUP(CONCATENATE(B1273,"00"),#REF!,3,FALSE)</f>
        <v>#REF!</v>
      </c>
      <c r="R1273" s="122" t="str">
        <f>+IF(ISERROR(VLOOKUP(K1273,'Ecarts de marge'!D:D,1,FALSE)),"PB CODE ARTICLE","")</f>
        <v>PB CODE ARTICLE</v>
      </c>
    </row>
    <row r="1274" spans="1:18" x14ac:dyDescent="0.2">
      <c r="A1274" s="131" t="str">
        <f>+IF(I1274&lt;='Ecarts de marge'!$G$1,"X","")</f>
        <v>X</v>
      </c>
      <c r="B1274" s="122" t="str">
        <f t="shared" si="26"/>
        <v>A</v>
      </c>
      <c r="C1274" s="142"/>
      <c r="D1274" s="142"/>
      <c r="E1274" s="142"/>
      <c r="F1274" s="142"/>
      <c r="G1274" s="142"/>
      <c r="H1274" s="142"/>
      <c r="J1274" s="142"/>
      <c r="K1274" s="142"/>
      <c r="L1274" s="142"/>
      <c r="M1274" s="142"/>
      <c r="N1274" s="142"/>
      <c r="O1274" s="142"/>
      <c r="Q1274" s="122" t="e">
        <f>+VLOOKUP(CONCATENATE(B1274,"00"),#REF!,3,FALSE)</f>
        <v>#REF!</v>
      </c>
      <c r="R1274" s="122" t="str">
        <f>+IF(ISERROR(VLOOKUP(K1274,'Ecarts de marge'!D:D,1,FALSE)),"PB CODE ARTICLE","")</f>
        <v>PB CODE ARTICLE</v>
      </c>
    </row>
    <row r="1275" spans="1:18" x14ac:dyDescent="0.2">
      <c r="A1275" s="131" t="str">
        <f>+IF(I1275&lt;='Ecarts de marge'!$G$1,"X","")</f>
        <v>X</v>
      </c>
      <c r="B1275" s="122" t="str">
        <f t="shared" si="26"/>
        <v>A</v>
      </c>
      <c r="C1275" s="142"/>
      <c r="D1275" s="142"/>
      <c r="E1275" s="142"/>
      <c r="F1275" s="142"/>
      <c r="G1275" s="142"/>
      <c r="H1275" s="142"/>
      <c r="J1275" s="142"/>
      <c r="K1275" s="142"/>
      <c r="L1275" s="142"/>
      <c r="M1275" s="142"/>
      <c r="N1275" s="142"/>
      <c r="O1275" s="142"/>
      <c r="Q1275" s="122" t="e">
        <f>+VLOOKUP(CONCATENATE(B1275,"00"),#REF!,3,FALSE)</f>
        <v>#REF!</v>
      </c>
      <c r="R1275" s="122" t="str">
        <f>+IF(ISERROR(VLOOKUP(K1275,'Ecarts de marge'!D:D,1,FALSE)),"PB CODE ARTICLE","")</f>
        <v>PB CODE ARTICLE</v>
      </c>
    </row>
    <row r="1276" spans="1:18" x14ac:dyDescent="0.2">
      <c r="A1276" s="131" t="str">
        <f>+IF(I1276&lt;='Ecarts de marge'!$G$1,"X","")</f>
        <v>X</v>
      </c>
      <c r="B1276" s="122" t="str">
        <f t="shared" si="26"/>
        <v>A</v>
      </c>
      <c r="C1276" s="142"/>
      <c r="D1276" s="142"/>
      <c r="E1276" s="142"/>
      <c r="F1276" s="142"/>
      <c r="G1276" s="142"/>
      <c r="H1276" s="142"/>
      <c r="J1276" s="142"/>
      <c r="K1276" s="142"/>
      <c r="L1276" s="142"/>
      <c r="M1276" s="142"/>
      <c r="N1276" s="142"/>
      <c r="O1276" s="142"/>
      <c r="Q1276" s="122" t="e">
        <f>+VLOOKUP(CONCATENATE(B1276,"00"),#REF!,3,FALSE)</f>
        <v>#REF!</v>
      </c>
      <c r="R1276" s="122" t="str">
        <f>+IF(ISERROR(VLOOKUP(K1276,'Ecarts de marge'!D:D,1,FALSE)),"PB CODE ARTICLE","")</f>
        <v>PB CODE ARTICLE</v>
      </c>
    </row>
    <row r="1277" spans="1:18" x14ac:dyDescent="0.2">
      <c r="A1277" s="131" t="str">
        <f>+IF(I1277&lt;='Ecarts de marge'!$G$1,"X","")</f>
        <v>X</v>
      </c>
      <c r="B1277" s="122" t="str">
        <f t="shared" si="26"/>
        <v>A</v>
      </c>
      <c r="C1277" s="142"/>
      <c r="D1277" s="142"/>
      <c r="E1277" s="142"/>
      <c r="F1277" s="142"/>
      <c r="G1277" s="142"/>
      <c r="H1277" s="142"/>
      <c r="J1277" s="142"/>
      <c r="K1277" s="142"/>
      <c r="L1277" s="142"/>
      <c r="M1277" s="142"/>
      <c r="N1277" s="142"/>
      <c r="O1277" s="142"/>
      <c r="Q1277" s="122" t="e">
        <f>+VLOOKUP(CONCATENATE(B1277,"00"),#REF!,3,FALSE)</f>
        <v>#REF!</v>
      </c>
      <c r="R1277" s="122" t="str">
        <f>+IF(ISERROR(VLOOKUP(K1277,'Ecarts de marge'!D:D,1,FALSE)),"PB CODE ARTICLE","")</f>
        <v>PB CODE ARTICLE</v>
      </c>
    </row>
    <row r="1278" spans="1:18" x14ac:dyDescent="0.2">
      <c r="A1278" s="131" t="str">
        <f>+IF(I1278&lt;='Ecarts de marge'!$G$1,"X","")</f>
        <v>X</v>
      </c>
      <c r="B1278" s="122" t="str">
        <f t="shared" si="26"/>
        <v>A</v>
      </c>
      <c r="C1278" s="142"/>
      <c r="D1278" s="142"/>
      <c r="E1278" s="142"/>
      <c r="F1278" s="142"/>
      <c r="G1278" s="142"/>
      <c r="H1278" s="142"/>
      <c r="J1278" s="142"/>
      <c r="K1278" s="142"/>
      <c r="L1278" s="142"/>
      <c r="M1278" s="142"/>
      <c r="N1278" s="142"/>
      <c r="O1278" s="142"/>
      <c r="Q1278" s="122" t="e">
        <f>+VLOOKUP(CONCATENATE(B1278,"00"),#REF!,3,FALSE)</f>
        <v>#REF!</v>
      </c>
      <c r="R1278" s="122" t="str">
        <f>+IF(ISERROR(VLOOKUP(K1278,'Ecarts de marge'!D:D,1,FALSE)),"PB CODE ARTICLE","")</f>
        <v>PB CODE ARTICLE</v>
      </c>
    </row>
    <row r="1279" spans="1:18" x14ac:dyDescent="0.2">
      <c r="A1279" s="131" t="str">
        <f>+IF(I1279&lt;='Ecarts de marge'!$G$1,"X","")</f>
        <v>X</v>
      </c>
      <c r="B1279" s="122" t="str">
        <f t="shared" si="26"/>
        <v>A</v>
      </c>
      <c r="C1279" s="142"/>
      <c r="D1279" s="142"/>
      <c r="E1279" s="142"/>
      <c r="F1279" s="142"/>
      <c r="G1279" s="142"/>
      <c r="H1279" s="142"/>
      <c r="J1279" s="142"/>
      <c r="K1279" s="142"/>
      <c r="L1279" s="142"/>
      <c r="M1279" s="142"/>
      <c r="N1279" s="142"/>
      <c r="O1279" s="142"/>
      <c r="Q1279" s="122" t="e">
        <f>+VLOOKUP(CONCATENATE(B1279,"00"),#REF!,3,FALSE)</f>
        <v>#REF!</v>
      </c>
      <c r="R1279" s="122" t="str">
        <f>+IF(ISERROR(VLOOKUP(K1279,'Ecarts de marge'!D:D,1,FALSE)),"PB CODE ARTICLE","")</f>
        <v>PB CODE ARTICLE</v>
      </c>
    </row>
    <row r="1280" spans="1:18" x14ac:dyDescent="0.2">
      <c r="A1280" s="131" t="str">
        <f>+IF(I1280&lt;='Ecarts de marge'!$G$1,"X","")</f>
        <v>X</v>
      </c>
      <c r="B1280" s="122" t="str">
        <f t="shared" si="26"/>
        <v>A</v>
      </c>
      <c r="C1280" s="142"/>
      <c r="D1280" s="142"/>
      <c r="E1280" s="142"/>
      <c r="F1280" s="142"/>
      <c r="G1280" s="142"/>
      <c r="H1280" s="142"/>
      <c r="J1280" s="142"/>
      <c r="K1280" s="142"/>
      <c r="L1280" s="142"/>
      <c r="M1280" s="142"/>
      <c r="N1280" s="142"/>
      <c r="O1280" s="142"/>
      <c r="Q1280" s="122" t="e">
        <f>+VLOOKUP(CONCATENATE(B1280,"00"),#REF!,3,FALSE)</f>
        <v>#REF!</v>
      </c>
      <c r="R1280" s="122" t="str">
        <f>+IF(ISERROR(VLOOKUP(K1280,'Ecarts de marge'!D:D,1,FALSE)),"PB CODE ARTICLE","")</f>
        <v>PB CODE ARTICLE</v>
      </c>
    </row>
    <row r="1281" spans="1:18" x14ac:dyDescent="0.2">
      <c r="A1281" s="131" t="str">
        <f>+IF(I1281&lt;='Ecarts de marge'!$G$1,"X","")</f>
        <v>X</v>
      </c>
      <c r="B1281" s="122" t="str">
        <f t="shared" si="26"/>
        <v>A</v>
      </c>
      <c r="C1281" s="142"/>
      <c r="D1281" s="142"/>
      <c r="E1281" s="142"/>
      <c r="F1281" s="142"/>
      <c r="G1281" s="142"/>
      <c r="H1281" s="142"/>
      <c r="J1281" s="142"/>
      <c r="K1281" s="142"/>
      <c r="L1281" s="142"/>
      <c r="M1281" s="142"/>
      <c r="N1281" s="142"/>
      <c r="O1281" s="142"/>
      <c r="Q1281" s="122" t="e">
        <f>+VLOOKUP(CONCATENATE(B1281,"00"),#REF!,3,FALSE)</f>
        <v>#REF!</v>
      </c>
      <c r="R1281" s="122" t="str">
        <f>+IF(ISERROR(VLOOKUP(K1281,'Ecarts de marge'!D:D,1,FALSE)),"PB CODE ARTICLE","")</f>
        <v>PB CODE ARTICLE</v>
      </c>
    </row>
    <row r="1282" spans="1:18" x14ac:dyDescent="0.2">
      <c r="A1282" s="131" t="str">
        <f>+IF(I1282&lt;='Ecarts de marge'!$G$1,"X","")</f>
        <v>X</v>
      </c>
      <c r="B1282" s="122" t="str">
        <f t="shared" si="26"/>
        <v>A</v>
      </c>
      <c r="C1282" s="142"/>
      <c r="D1282" s="142"/>
      <c r="E1282" s="142"/>
      <c r="F1282" s="142"/>
      <c r="G1282" s="142"/>
      <c r="H1282" s="142"/>
      <c r="J1282" s="142"/>
      <c r="K1282" s="142"/>
      <c r="L1282" s="142"/>
      <c r="M1282" s="142"/>
      <c r="N1282" s="142"/>
      <c r="O1282" s="142"/>
      <c r="Q1282" s="122" t="e">
        <f>+VLOOKUP(CONCATENATE(B1282,"00"),#REF!,3,FALSE)</f>
        <v>#REF!</v>
      </c>
      <c r="R1282" s="122" t="str">
        <f>+IF(ISERROR(VLOOKUP(K1282,'Ecarts de marge'!D:D,1,FALSE)),"PB CODE ARTICLE","")</f>
        <v>PB CODE ARTICLE</v>
      </c>
    </row>
    <row r="1283" spans="1:18" x14ac:dyDescent="0.2">
      <c r="A1283" s="131" t="str">
        <f>+IF(I1283&lt;='Ecarts de marge'!$G$1,"X","")</f>
        <v>X</v>
      </c>
      <c r="B1283" s="122" t="str">
        <f t="shared" si="26"/>
        <v>A</v>
      </c>
      <c r="C1283" s="142"/>
      <c r="D1283" s="142"/>
      <c r="E1283" s="142"/>
      <c r="F1283" s="142"/>
      <c r="G1283" s="142"/>
      <c r="H1283" s="142"/>
      <c r="J1283" s="142"/>
      <c r="K1283" s="142"/>
      <c r="L1283" s="142"/>
      <c r="M1283" s="142"/>
      <c r="N1283" s="142"/>
      <c r="O1283" s="142"/>
      <c r="Q1283" s="122" t="e">
        <f>+VLOOKUP(CONCATENATE(B1283,"00"),#REF!,3,FALSE)</f>
        <v>#REF!</v>
      </c>
      <c r="R1283" s="122" t="str">
        <f>+IF(ISERROR(VLOOKUP(K1283,'Ecarts de marge'!D:D,1,FALSE)),"PB CODE ARTICLE","")</f>
        <v>PB CODE ARTICLE</v>
      </c>
    </row>
    <row r="1284" spans="1:18" x14ac:dyDescent="0.2">
      <c r="A1284" s="131" t="str">
        <f>+IF(I1284&lt;='Ecarts de marge'!$G$1,"X","")</f>
        <v>X</v>
      </c>
      <c r="B1284" s="122" t="str">
        <f t="shared" si="26"/>
        <v>A</v>
      </c>
      <c r="C1284" s="142"/>
      <c r="D1284" s="142"/>
      <c r="E1284" s="142"/>
      <c r="F1284" s="142"/>
      <c r="G1284" s="142"/>
      <c r="H1284" s="142"/>
      <c r="J1284" s="142"/>
      <c r="K1284" s="142"/>
      <c r="L1284" s="142"/>
      <c r="M1284" s="142"/>
      <c r="N1284" s="142"/>
      <c r="O1284" s="142"/>
      <c r="Q1284" s="122" t="e">
        <f>+VLOOKUP(CONCATENATE(B1284,"00"),#REF!,3,FALSE)</f>
        <v>#REF!</v>
      </c>
      <c r="R1284" s="122" t="str">
        <f>+IF(ISERROR(VLOOKUP(K1284,'Ecarts de marge'!D:D,1,FALSE)),"PB CODE ARTICLE","")</f>
        <v>PB CODE ARTICLE</v>
      </c>
    </row>
    <row r="1285" spans="1:18" x14ac:dyDescent="0.2">
      <c r="A1285" s="131" t="str">
        <f>+IF(I1285&lt;='Ecarts de marge'!$G$1,"X","")</f>
        <v>X</v>
      </c>
      <c r="B1285" s="122" t="str">
        <f t="shared" si="26"/>
        <v>A</v>
      </c>
      <c r="C1285" s="142"/>
      <c r="D1285" s="142"/>
      <c r="E1285" s="142"/>
      <c r="F1285" s="142"/>
      <c r="G1285" s="142"/>
      <c r="H1285" s="142"/>
      <c r="J1285" s="142"/>
      <c r="K1285" s="142"/>
      <c r="L1285" s="142"/>
      <c r="M1285" s="142"/>
      <c r="N1285" s="142"/>
      <c r="O1285" s="142"/>
      <c r="Q1285" s="122" t="e">
        <f>+VLOOKUP(CONCATENATE(B1285,"00"),#REF!,3,FALSE)</f>
        <v>#REF!</v>
      </c>
      <c r="R1285" s="122" t="str">
        <f>+IF(ISERROR(VLOOKUP(K1285,'Ecarts de marge'!D:D,1,FALSE)),"PB CODE ARTICLE","")</f>
        <v>PB CODE ARTICLE</v>
      </c>
    </row>
    <row r="1286" spans="1:18" x14ac:dyDescent="0.2">
      <c r="A1286" s="131" t="str">
        <f>+IF(I1286&lt;='Ecarts de marge'!$G$1,"X","")</f>
        <v>X</v>
      </c>
      <c r="B1286" s="122" t="str">
        <f t="shared" si="26"/>
        <v>A</v>
      </c>
      <c r="C1286" s="142"/>
      <c r="D1286" s="142"/>
      <c r="E1286" s="142"/>
      <c r="F1286" s="142"/>
      <c r="G1286" s="142"/>
      <c r="H1286" s="142"/>
      <c r="J1286" s="142"/>
      <c r="K1286" s="142"/>
      <c r="L1286" s="142"/>
      <c r="M1286" s="142"/>
      <c r="N1286" s="142"/>
      <c r="O1286" s="142"/>
      <c r="Q1286" s="122" t="e">
        <f>+VLOOKUP(CONCATENATE(B1286,"00"),#REF!,3,FALSE)</f>
        <v>#REF!</v>
      </c>
      <c r="R1286" s="122" t="str">
        <f>+IF(ISERROR(VLOOKUP(K1286,'Ecarts de marge'!D:D,1,FALSE)),"PB CODE ARTICLE","")</f>
        <v>PB CODE ARTICLE</v>
      </c>
    </row>
    <row r="1287" spans="1:18" x14ac:dyDescent="0.2">
      <c r="A1287" s="131" t="str">
        <f>+IF(I1287&lt;='Ecarts de marge'!$G$1,"X","")</f>
        <v>X</v>
      </c>
      <c r="B1287" s="122" t="str">
        <f t="shared" si="26"/>
        <v>A</v>
      </c>
      <c r="C1287" s="142"/>
      <c r="D1287" s="142"/>
      <c r="E1287" s="142"/>
      <c r="F1287" s="142"/>
      <c r="G1287" s="142"/>
      <c r="H1287" s="142"/>
      <c r="J1287" s="142"/>
      <c r="K1287" s="142"/>
      <c r="L1287" s="142"/>
      <c r="M1287" s="142"/>
      <c r="N1287" s="142"/>
      <c r="O1287" s="142"/>
      <c r="Q1287" s="122" t="e">
        <f>+VLOOKUP(CONCATENATE(B1287,"00"),#REF!,3,FALSE)</f>
        <v>#REF!</v>
      </c>
      <c r="R1287" s="122" t="str">
        <f>+IF(ISERROR(VLOOKUP(K1287,'Ecarts de marge'!D:D,1,FALSE)),"PB CODE ARTICLE","")</f>
        <v>PB CODE ARTICLE</v>
      </c>
    </row>
    <row r="1288" spans="1:18" x14ac:dyDescent="0.2">
      <c r="A1288" s="131" t="str">
        <f>+IF(I1288&lt;='Ecarts de marge'!$G$1,"X","")</f>
        <v>X</v>
      </c>
      <c r="B1288" s="122" t="str">
        <f t="shared" si="26"/>
        <v>A</v>
      </c>
      <c r="C1288" s="142"/>
      <c r="D1288" s="142"/>
      <c r="E1288" s="142"/>
      <c r="F1288" s="142"/>
      <c r="G1288" s="142"/>
      <c r="H1288" s="142"/>
      <c r="J1288" s="142"/>
      <c r="K1288" s="142"/>
      <c r="L1288" s="142"/>
      <c r="M1288" s="142"/>
      <c r="N1288" s="142"/>
      <c r="O1288" s="142"/>
      <c r="Q1288" s="122" t="e">
        <f>+VLOOKUP(CONCATENATE(B1288,"00"),#REF!,3,FALSE)</f>
        <v>#REF!</v>
      </c>
      <c r="R1288" s="122" t="str">
        <f>+IF(ISERROR(VLOOKUP(K1288,'Ecarts de marge'!D:D,1,FALSE)),"PB CODE ARTICLE","")</f>
        <v>PB CODE ARTICLE</v>
      </c>
    </row>
    <row r="1289" spans="1:18" x14ac:dyDescent="0.2">
      <c r="A1289" s="131" t="str">
        <f>+IF(I1289&lt;='Ecarts de marge'!$G$1,"X","")</f>
        <v>X</v>
      </c>
      <c r="B1289" s="122" t="str">
        <f t="shared" si="26"/>
        <v>A</v>
      </c>
      <c r="C1289" s="142"/>
      <c r="D1289" s="142"/>
      <c r="E1289" s="142"/>
      <c r="F1289" s="142"/>
      <c r="G1289" s="142"/>
      <c r="H1289" s="142"/>
      <c r="J1289" s="142"/>
      <c r="K1289" s="142"/>
      <c r="L1289" s="142"/>
      <c r="M1289" s="142"/>
      <c r="N1289" s="142"/>
      <c r="O1289" s="142"/>
      <c r="Q1289" s="122" t="e">
        <f>+VLOOKUP(CONCATENATE(B1289,"00"),#REF!,3,FALSE)</f>
        <v>#REF!</v>
      </c>
      <c r="R1289" s="122" t="str">
        <f>+IF(ISERROR(VLOOKUP(K1289,'Ecarts de marge'!D:D,1,FALSE)),"PB CODE ARTICLE","")</f>
        <v>PB CODE ARTICLE</v>
      </c>
    </row>
    <row r="1290" spans="1:18" x14ac:dyDescent="0.2">
      <c r="A1290" s="131" t="str">
        <f>+IF(I1290&lt;='Ecarts de marge'!$G$1,"X","")</f>
        <v>X</v>
      </c>
      <c r="B1290" s="122" t="str">
        <f t="shared" si="26"/>
        <v>A</v>
      </c>
      <c r="C1290" s="142"/>
      <c r="D1290" s="142"/>
      <c r="E1290" s="142"/>
      <c r="F1290" s="142"/>
      <c r="G1290" s="142"/>
      <c r="H1290" s="142"/>
      <c r="J1290" s="142"/>
      <c r="K1290" s="142"/>
      <c r="L1290" s="142"/>
      <c r="M1290" s="142"/>
      <c r="N1290" s="142"/>
      <c r="O1290" s="142"/>
      <c r="Q1290" s="122" t="e">
        <f>+VLOOKUP(CONCATENATE(B1290,"00"),#REF!,3,FALSE)</f>
        <v>#REF!</v>
      </c>
      <c r="R1290" s="122" t="str">
        <f>+IF(ISERROR(VLOOKUP(K1290,'Ecarts de marge'!D:D,1,FALSE)),"PB CODE ARTICLE","")</f>
        <v>PB CODE ARTICLE</v>
      </c>
    </row>
    <row r="1291" spans="1:18" x14ac:dyDescent="0.2">
      <c r="A1291" s="131" t="str">
        <f>+IF(I1291&lt;='Ecarts de marge'!$G$1,"X","")</f>
        <v>X</v>
      </c>
      <c r="B1291" s="122" t="str">
        <f t="shared" si="26"/>
        <v>A</v>
      </c>
      <c r="C1291" s="142"/>
      <c r="D1291" s="142"/>
      <c r="E1291" s="142"/>
      <c r="F1291" s="142"/>
      <c r="G1291" s="142"/>
      <c r="H1291" s="142"/>
      <c r="J1291" s="142"/>
      <c r="K1291" s="142"/>
      <c r="L1291" s="142"/>
      <c r="M1291" s="142"/>
      <c r="N1291" s="142"/>
      <c r="O1291" s="142"/>
      <c r="Q1291" s="122" t="e">
        <f>+VLOOKUP(CONCATENATE(B1291,"00"),#REF!,3,FALSE)</f>
        <v>#REF!</v>
      </c>
      <c r="R1291" s="122" t="str">
        <f>+IF(ISERROR(VLOOKUP(K1291,'Ecarts de marge'!D:D,1,FALSE)),"PB CODE ARTICLE","")</f>
        <v>PB CODE ARTICLE</v>
      </c>
    </row>
    <row r="1292" spans="1:18" x14ac:dyDescent="0.2">
      <c r="A1292" s="131" t="str">
        <f>+IF(I1292&lt;='Ecarts de marge'!$G$1,"X","")</f>
        <v>X</v>
      </c>
      <c r="B1292" s="122" t="str">
        <f t="shared" si="26"/>
        <v>A</v>
      </c>
      <c r="C1292" s="142"/>
      <c r="D1292" s="142"/>
      <c r="E1292" s="142"/>
      <c r="F1292" s="142"/>
      <c r="G1292" s="142"/>
      <c r="H1292" s="142"/>
      <c r="J1292" s="142"/>
      <c r="K1292" s="142"/>
      <c r="L1292" s="142"/>
      <c r="M1292" s="142"/>
      <c r="N1292" s="142"/>
      <c r="O1292" s="142"/>
      <c r="Q1292" s="122" t="e">
        <f>+VLOOKUP(CONCATENATE(B1292,"00"),#REF!,3,FALSE)</f>
        <v>#REF!</v>
      </c>
      <c r="R1292" s="122" t="str">
        <f>+IF(ISERROR(VLOOKUP(K1292,'Ecarts de marge'!D:D,1,FALSE)),"PB CODE ARTICLE","")</f>
        <v>PB CODE ARTICLE</v>
      </c>
    </row>
    <row r="1293" spans="1:18" x14ac:dyDescent="0.2">
      <c r="A1293" s="131" t="str">
        <f>+IF(I1293&lt;='Ecarts de marge'!$G$1,"X","")</f>
        <v>X</v>
      </c>
      <c r="B1293" s="122" t="str">
        <f t="shared" si="26"/>
        <v>A</v>
      </c>
      <c r="C1293" s="142"/>
      <c r="D1293" s="142"/>
      <c r="E1293" s="142"/>
      <c r="F1293" s="142"/>
      <c r="G1293" s="142"/>
      <c r="H1293" s="142"/>
      <c r="J1293" s="142"/>
      <c r="K1293" s="142"/>
      <c r="L1293" s="142"/>
      <c r="M1293" s="142"/>
      <c r="N1293" s="142"/>
      <c r="O1293" s="142"/>
      <c r="Q1293" s="122" t="e">
        <f>+VLOOKUP(CONCATENATE(B1293,"00"),#REF!,3,FALSE)</f>
        <v>#REF!</v>
      </c>
      <c r="R1293" s="122" t="str">
        <f>+IF(ISERROR(VLOOKUP(K1293,'Ecarts de marge'!D:D,1,FALSE)),"PB CODE ARTICLE","")</f>
        <v>PB CODE ARTICLE</v>
      </c>
    </row>
    <row r="1294" spans="1:18" x14ac:dyDescent="0.2">
      <c r="A1294" s="131" t="str">
        <f>+IF(I1294&lt;='Ecarts de marge'!$G$1,"X","")</f>
        <v>X</v>
      </c>
      <c r="B1294" s="122" t="str">
        <f t="shared" si="26"/>
        <v>A</v>
      </c>
      <c r="C1294" s="142"/>
      <c r="D1294" s="142"/>
      <c r="E1294" s="142"/>
      <c r="F1294" s="142"/>
      <c r="G1294" s="142"/>
      <c r="H1294" s="142"/>
      <c r="J1294" s="142"/>
      <c r="K1294" s="142"/>
      <c r="L1294" s="142"/>
      <c r="M1294" s="142"/>
      <c r="N1294" s="142"/>
      <c r="O1294" s="142"/>
      <c r="Q1294" s="122" t="e">
        <f>+VLOOKUP(CONCATENATE(B1294,"00"),#REF!,3,FALSE)</f>
        <v>#REF!</v>
      </c>
      <c r="R1294" s="122" t="str">
        <f>+IF(ISERROR(VLOOKUP(K1294,'Ecarts de marge'!D:D,1,FALSE)),"PB CODE ARTICLE","")</f>
        <v>PB CODE ARTICLE</v>
      </c>
    </row>
    <row r="1295" spans="1:18" x14ac:dyDescent="0.2">
      <c r="A1295" s="131" t="str">
        <f>+IF(I1295&lt;='Ecarts de marge'!$G$1,"X","")</f>
        <v>X</v>
      </c>
      <c r="B1295" s="122" t="str">
        <f t="shared" si="26"/>
        <v>A</v>
      </c>
      <c r="C1295" s="142"/>
      <c r="D1295" s="142"/>
      <c r="E1295" s="142"/>
      <c r="F1295" s="142"/>
      <c r="G1295" s="142"/>
      <c r="H1295" s="142"/>
      <c r="J1295" s="142"/>
      <c r="K1295" s="142"/>
      <c r="L1295" s="142"/>
      <c r="M1295" s="142"/>
      <c r="N1295" s="142"/>
      <c r="O1295" s="142"/>
      <c r="Q1295" s="122" t="e">
        <f>+VLOOKUP(CONCATENATE(B1295,"00"),#REF!,3,FALSE)</f>
        <v>#REF!</v>
      </c>
      <c r="R1295" s="122" t="str">
        <f>+IF(ISERROR(VLOOKUP(K1295,'Ecarts de marge'!D:D,1,FALSE)),"PB CODE ARTICLE","")</f>
        <v>PB CODE ARTICLE</v>
      </c>
    </row>
    <row r="1296" spans="1:18" x14ac:dyDescent="0.2">
      <c r="A1296" s="131" t="str">
        <f>+IF(I1296&lt;='Ecarts de marge'!$G$1,"X","")</f>
        <v>X</v>
      </c>
      <c r="B1296" s="122" t="str">
        <f t="shared" si="26"/>
        <v>A</v>
      </c>
      <c r="C1296" s="142"/>
      <c r="D1296" s="142"/>
      <c r="E1296" s="142"/>
      <c r="F1296" s="142"/>
      <c r="G1296" s="142"/>
      <c r="H1296" s="142"/>
      <c r="J1296" s="142"/>
      <c r="K1296" s="142"/>
      <c r="L1296" s="142"/>
      <c r="M1296" s="142"/>
      <c r="N1296" s="142"/>
      <c r="O1296" s="142"/>
      <c r="Q1296" s="122" t="e">
        <f>+VLOOKUP(CONCATENATE(B1296,"00"),#REF!,3,FALSE)</f>
        <v>#REF!</v>
      </c>
      <c r="R1296" s="122" t="str">
        <f>+IF(ISERROR(VLOOKUP(K1296,'Ecarts de marge'!D:D,1,FALSE)),"PB CODE ARTICLE","")</f>
        <v>PB CODE ARTICLE</v>
      </c>
    </row>
    <row r="1297" spans="1:18" x14ac:dyDescent="0.2">
      <c r="A1297" s="131" t="str">
        <f>+IF(I1297&lt;='Ecarts de marge'!$G$1,"X","")</f>
        <v>X</v>
      </c>
      <c r="B1297" s="122" t="str">
        <f t="shared" si="26"/>
        <v>A</v>
      </c>
      <c r="C1297" s="142"/>
      <c r="D1297" s="142"/>
      <c r="E1297" s="142"/>
      <c r="F1297" s="142"/>
      <c r="G1297" s="142"/>
      <c r="H1297" s="142"/>
      <c r="J1297" s="142"/>
      <c r="K1297" s="142"/>
      <c r="L1297" s="142"/>
      <c r="M1297" s="142"/>
      <c r="N1297" s="142"/>
      <c r="O1297" s="142"/>
      <c r="Q1297" s="122" t="e">
        <f>+VLOOKUP(CONCATENATE(B1297,"00"),#REF!,3,FALSE)</f>
        <v>#REF!</v>
      </c>
      <c r="R1297" s="122" t="str">
        <f>+IF(ISERROR(VLOOKUP(K1297,'Ecarts de marge'!D:D,1,FALSE)),"PB CODE ARTICLE","")</f>
        <v>PB CODE ARTICLE</v>
      </c>
    </row>
    <row r="1298" spans="1:18" x14ac:dyDescent="0.2">
      <c r="A1298" s="131" t="str">
        <f>+IF(I1298&lt;='Ecarts de marge'!$G$1,"X","")</f>
        <v>X</v>
      </c>
      <c r="B1298" s="122" t="str">
        <f t="shared" si="26"/>
        <v>A</v>
      </c>
      <c r="C1298" s="142"/>
      <c r="D1298" s="142"/>
      <c r="E1298" s="142"/>
      <c r="F1298" s="142"/>
      <c r="G1298" s="142"/>
      <c r="H1298" s="142"/>
      <c r="J1298" s="142"/>
      <c r="K1298" s="142"/>
      <c r="L1298" s="142"/>
      <c r="M1298" s="142"/>
      <c r="N1298" s="142"/>
      <c r="O1298" s="142"/>
      <c r="Q1298" s="122" t="e">
        <f>+VLOOKUP(CONCATENATE(B1298,"00"),#REF!,3,FALSE)</f>
        <v>#REF!</v>
      </c>
      <c r="R1298" s="122" t="str">
        <f>+IF(ISERROR(VLOOKUP(K1298,'Ecarts de marge'!D:D,1,FALSE)),"PB CODE ARTICLE","")</f>
        <v>PB CODE ARTICLE</v>
      </c>
    </row>
    <row r="1299" spans="1:18" x14ac:dyDescent="0.2">
      <c r="A1299" s="131" t="str">
        <f>+IF(I1299&lt;='Ecarts de marge'!$G$1,"X","")</f>
        <v>X</v>
      </c>
      <c r="B1299" s="122" t="str">
        <f t="shared" si="26"/>
        <v>A</v>
      </c>
      <c r="C1299" s="142"/>
      <c r="D1299" s="142"/>
      <c r="E1299" s="142"/>
      <c r="F1299" s="142"/>
      <c r="G1299" s="142"/>
      <c r="H1299" s="142"/>
      <c r="J1299" s="142"/>
      <c r="K1299" s="142"/>
      <c r="L1299" s="142"/>
      <c r="M1299" s="142"/>
      <c r="N1299" s="142"/>
      <c r="O1299" s="142"/>
      <c r="Q1299" s="122" t="e">
        <f>+VLOOKUP(CONCATENATE(B1299,"00"),#REF!,3,FALSE)</f>
        <v>#REF!</v>
      </c>
      <c r="R1299" s="122" t="str">
        <f>+IF(ISERROR(VLOOKUP(K1299,'Ecarts de marge'!D:D,1,FALSE)),"PB CODE ARTICLE","")</f>
        <v>PB CODE ARTICLE</v>
      </c>
    </row>
    <row r="1300" spans="1:18" x14ac:dyDescent="0.2">
      <c r="A1300" s="131" t="str">
        <f>+IF(I1300&lt;='Ecarts de marge'!$G$1,"X","")</f>
        <v>X</v>
      </c>
      <c r="B1300" s="122" t="str">
        <f t="shared" si="26"/>
        <v>A</v>
      </c>
      <c r="C1300" s="142"/>
      <c r="D1300" s="142"/>
      <c r="E1300" s="142"/>
      <c r="F1300" s="142"/>
      <c r="G1300" s="142"/>
      <c r="H1300" s="142"/>
      <c r="J1300" s="142"/>
      <c r="K1300" s="142"/>
      <c r="L1300" s="142"/>
      <c r="M1300" s="142"/>
      <c r="N1300" s="142"/>
      <c r="O1300" s="142"/>
      <c r="Q1300" s="122" t="e">
        <f>+VLOOKUP(CONCATENATE(B1300,"00"),#REF!,3,FALSE)</f>
        <v>#REF!</v>
      </c>
      <c r="R1300" s="122" t="str">
        <f>+IF(ISERROR(VLOOKUP(K1300,'Ecarts de marge'!D:D,1,FALSE)),"PB CODE ARTICLE","")</f>
        <v>PB CODE ARTICLE</v>
      </c>
    </row>
    <row r="1301" spans="1:18" x14ac:dyDescent="0.2">
      <c r="A1301" s="131" t="str">
        <f>+IF(I1301&lt;='Ecarts de marge'!$G$1,"X","")</f>
        <v>X</v>
      </c>
      <c r="B1301" s="122" t="str">
        <f t="shared" si="26"/>
        <v>A</v>
      </c>
      <c r="C1301" s="142"/>
      <c r="D1301" s="142"/>
      <c r="E1301" s="142"/>
      <c r="F1301" s="142"/>
      <c r="G1301" s="142"/>
      <c r="H1301" s="142"/>
      <c r="J1301" s="142"/>
      <c r="K1301" s="142"/>
      <c r="L1301" s="142"/>
      <c r="M1301" s="142"/>
      <c r="N1301" s="142"/>
      <c r="O1301" s="142"/>
      <c r="Q1301" s="122" t="e">
        <f>+VLOOKUP(CONCATENATE(B1301,"00"),#REF!,3,FALSE)</f>
        <v>#REF!</v>
      </c>
      <c r="R1301" s="122" t="str">
        <f>+IF(ISERROR(VLOOKUP(K1301,'Ecarts de marge'!D:D,1,FALSE)),"PB CODE ARTICLE","")</f>
        <v>PB CODE ARTICLE</v>
      </c>
    </row>
    <row r="1302" spans="1:18" x14ac:dyDescent="0.2">
      <c r="A1302" s="131" t="str">
        <f>+IF(I1302&lt;='Ecarts de marge'!$G$1,"X","")</f>
        <v>X</v>
      </c>
      <c r="B1302" s="122" t="str">
        <f t="shared" si="26"/>
        <v>A</v>
      </c>
      <c r="C1302" s="142"/>
      <c r="D1302" s="142"/>
      <c r="E1302" s="142"/>
      <c r="F1302" s="142"/>
      <c r="G1302" s="142"/>
      <c r="H1302" s="142"/>
      <c r="J1302" s="142"/>
      <c r="K1302" s="142"/>
      <c r="L1302" s="142"/>
      <c r="M1302" s="142"/>
      <c r="N1302" s="142"/>
      <c r="O1302" s="142"/>
      <c r="Q1302" s="122" t="e">
        <f>+VLOOKUP(CONCATENATE(B1302,"00"),#REF!,3,FALSE)</f>
        <v>#REF!</v>
      </c>
      <c r="R1302" s="122" t="str">
        <f>+IF(ISERROR(VLOOKUP(K1302,'Ecarts de marge'!D:D,1,FALSE)),"PB CODE ARTICLE","")</f>
        <v>PB CODE ARTICLE</v>
      </c>
    </row>
    <row r="1303" spans="1:18" x14ac:dyDescent="0.2">
      <c r="A1303" s="131" t="str">
        <f>+IF(I1303&lt;='Ecarts de marge'!$G$1,"X","")</f>
        <v>X</v>
      </c>
      <c r="B1303" s="122" t="str">
        <f t="shared" si="26"/>
        <v>A</v>
      </c>
      <c r="C1303" s="142"/>
      <c r="D1303" s="142"/>
      <c r="E1303" s="142"/>
      <c r="F1303" s="142"/>
      <c r="G1303" s="142"/>
      <c r="H1303" s="142"/>
      <c r="J1303" s="142"/>
      <c r="K1303" s="142"/>
      <c r="L1303" s="142"/>
      <c r="M1303" s="142"/>
      <c r="N1303" s="142"/>
      <c r="O1303" s="142"/>
      <c r="Q1303" s="122" t="e">
        <f>+VLOOKUP(CONCATENATE(B1303,"00"),#REF!,3,FALSE)</f>
        <v>#REF!</v>
      </c>
      <c r="R1303" s="122" t="str">
        <f>+IF(ISERROR(VLOOKUP(K1303,'Ecarts de marge'!D:D,1,FALSE)),"PB CODE ARTICLE","")</f>
        <v>PB CODE ARTICLE</v>
      </c>
    </row>
    <row r="1304" spans="1:18" x14ac:dyDescent="0.2">
      <c r="A1304" s="131" t="str">
        <f>+IF(I1304&lt;='Ecarts de marge'!$G$1,"X","")</f>
        <v>X</v>
      </c>
      <c r="B1304" s="122" t="str">
        <f t="shared" si="26"/>
        <v>A</v>
      </c>
      <c r="C1304" s="142"/>
      <c r="D1304" s="142"/>
      <c r="E1304" s="142"/>
      <c r="F1304" s="142"/>
      <c r="G1304" s="142"/>
      <c r="H1304" s="142"/>
      <c r="J1304" s="142"/>
      <c r="K1304" s="142"/>
      <c r="L1304" s="142"/>
      <c r="M1304" s="142"/>
      <c r="N1304" s="142"/>
      <c r="O1304" s="142"/>
      <c r="Q1304" s="122" t="e">
        <f>+VLOOKUP(CONCATENATE(B1304,"00"),#REF!,3,FALSE)</f>
        <v>#REF!</v>
      </c>
      <c r="R1304" s="122" t="str">
        <f>+IF(ISERROR(VLOOKUP(K1304,'Ecarts de marge'!D:D,1,FALSE)),"PB CODE ARTICLE","")</f>
        <v>PB CODE ARTICLE</v>
      </c>
    </row>
    <row r="1305" spans="1:18" x14ac:dyDescent="0.2">
      <c r="A1305" s="131" t="str">
        <f>+IF(I1305&lt;='Ecarts de marge'!$G$1,"X","")</f>
        <v>X</v>
      </c>
      <c r="B1305" s="122" t="str">
        <f t="shared" si="26"/>
        <v>A</v>
      </c>
      <c r="C1305" s="142"/>
      <c r="D1305" s="142"/>
      <c r="E1305" s="142"/>
      <c r="F1305" s="142"/>
      <c r="G1305" s="142"/>
      <c r="H1305" s="142"/>
      <c r="J1305" s="142"/>
      <c r="K1305" s="142"/>
      <c r="L1305" s="142"/>
      <c r="M1305" s="142"/>
      <c r="N1305" s="142"/>
      <c r="O1305" s="142"/>
      <c r="Q1305" s="122" t="e">
        <f>+VLOOKUP(CONCATENATE(B1305,"00"),#REF!,3,FALSE)</f>
        <v>#REF!</v>
      </c>
      <c r="R1305" s="122" t="str">
        <f>+IF(ISERROR(VLOOKUP(K1305,'Ecarts de marge'!D:D,1,FALSE)),"PB CODE ARTICLE","")</f>
        <v>PB CODE ARTICLE</v>
      </c>
    </row>
    <row r="1306" spans="1:18" x14ac:dyDescent="0.2">
      <c r="A1306" s="131" t="str">
        <f>+IF(I1306&lt;='Ecarts de marge'!$G$1,"X","")</f>
        <v>X</v>
      </c>
      <c r="B1306" s="122" t="str">
        <f t="shared" si="26"/>
        <v>A</v>
      </c>
      <c r="C1306" s="142"/>
      <c r="D1306" s="142"/>
      <c r="E1306" s="142"/>
      <c r="F1306" s="142"/>
      <c r="G1306" s="142"/>
      <c r="H1306" s="142"/>
      <c r="J1306" s="142"/>
      <c r="K1306" s="142"/>
      <c r="L1306" s="142"/>
      <c r="M1306" s="142"/>
      <c r="N1306" s="142"/>
      <c r="O1306" s="142"/>
      <c r="Q1306" s="122" t="e">
        <f>+VLOOKUP(CONCATENATE(B1306,"00"),#REF!,3,FALSE)</f>
        <v>#REF!</v>
      </c>
      <c r="R1306" s="122" t="str">
        <f>+IF(ISERROR(VLOOKUP(K1306,'Ecarts de marge'!D:D,1,FALSE)),"PB CODE ARTICLE","")</f>
        <v>PB CODE ARTICLE</v>
      </c>
    </row>
    <row r="1307" spans="1:18" x14ac:dyDescent="0.2">
      <c r="A1307" s="131" t="str">
        <f>+IF(I1307&lt;='Ecarts de marge'!$G$1,"X","")</f>
        <v>X</v>
      </c>
      <c r="B1307" s="122" t="str">
        <f t="shared" si="26"/>
        <v>A</v>
      </c>
      <c r="C1307" s="142"/>
      <c r="D1307" s="142"/>
      <c r="E1307" s="142"/>
      <c r="F1307" s="142"/>
      <c r="G1307" s="142"/>
      <c r="H1307" s="142"/>
      <c r="J1307" s="142"/>
      <c r="K1307" s="142"/>
      <c r="L1307" s="142"/>
      <c r="M1307" s="142"/>
      <c r="N1307" s="142"/>
      <c r="O1307" s="142"/>
      <c r="Q1307" s="122" t="e">
        <f>+VLOOKUP(CONCATENATE(B1307,"00"),#REF!,3,FALSE)</f>
        <v>#REF!</v>
      </c>
      <c r="R1307" s="122" t="str">
        <f>+IF(ISERROR(VLOOKUP(K1307,'Ecarts de marge'!D:D,1,FALSE)),"PB CODE ARTICLE","")</f>
        <v>PB CODE ARTICLE</v>
      </c>
    </row>
    <row r="1308" spans="1:18" x14ac:dyDescent="0.2">
      <c r="A1308" s="131" t="str">
        <f>+IF(I1308&lt;='Ecarts de marge'!$G$1,"X","")</f>
        <v>X</v>
      </c>
      <c r="B1308" s="122" t="str">
        <f t="shared" si="26"/>
        <v>A</v>
      </c>
      <c r="C1308" s="142"/>
      <c r="D1308" s="142"/>
      <c r="E1308" s="142"/>
      <c r="F1308" s="142"/>
      <c r="G1308" s="142"/>
      <c r="H1308" s="142"/>
      <c r="J1308" s="142"/>
      <c r="K1308" s="142"/>
      <c r="L1308" s="142"/>
      <c r="M1308" s="142"/>
      <c r="N1308" s="142"/>
      <c r="O1308" s="142"/>
      <c r="Q1308" s="122" t="e">
        <f>+VLOOKUP(CONCATENATE(B1308,"00"),#REF!,3,FALSE)</f>
        <v>#REF!</v>
      </c>
      <c r="R1308" s="122" t="str">
        <f>+IF(ISERROR(VLOOKUP(K1308,'Ecarts de marge'!D:D,1,FALSE)),"PB CODE ARTICLE","")</f>
        <v>PB CODE ARTICLE</v>
      </c>
    </row>
    <row r="1309" spans="1:18" x14ac:dyDescent="0.2">
      <c r="A1309" s="131" t="str">
        <f>+IF(I1309&lt;='Ecarts de marge'!$G$1,"X","")</f>
        <v>X</v>
      </c>
      <c r="B1309" s="122" t="str">
        <f t="shared" si="26"/>
        <v>A</v>
      </c>
      <c r="C1309" s="142"/>
      <c r="D1309" s="142"/>
      <c r="E1309" s="142"/>
      <c r="F1309" s="142"/>
      <c r="G1309" s="142"/>
      <c r="H1309" s="142"/>
      <c r="J1309" s="142"/>
      <c r="K1309" s="142"/>
      <c r="L1309" s="142"/>
      <c r="M1309" s="142"/>
      <c r="N1309" s="142"/>
      <c r="O1309" s="142"/>
      <c r="Q1309" s="122" t="e">
        <f>+VLOOKUP(CONCATENATE(B1309,"00"),#REF!,3,FALSE)</f>
        <v>#REF!</v>
      </c>
      <c r="R1309" s="122" t="str">
        <f>+IF(ISERROR(VLOOKUP(K1309,'Ecarts de marge'!D:D,1,FALSE)),"PB CODE ARTICLE","")</f>
        <v>PB CODE ARTICLE</v>
      </c>
    </row>
    <row r="1310" spans="1:18" x14ac:dyDescent="0.2">
      <c r="A1310" s="131" t="str">
        <f>+IF(I1310&lt;='Ecarts de marge'!$G$1,"X","")</f>
        <v>X</v>
      </c>
      <c r="B1310" s="122" t="str">
        <f t="shared" si="26"/>
        <v>A</v>
      </c>
      <c r="C1310" s="142"/>
      <c r="D1310" s="142"/>
      <c r="E1310" s="142"/>
      <c r="F1310" s="142"/>
      <c r="G1310" s="142"/>
      <c r="H1310" s="142"/>
      <c r="J1310" s="142"/>
      <c r="K1310" s="142"/>
      <c r="L1310" s="142"/>
      <c r="M1310" s="142"/>
      <c r="N1310" s="142"/>
      <c r="O1310" s="142"/>
      <c r="Q1310" s="122" t="e">
        <f>+VLOOKUP(CONCATENATE(B1310,"00"),#REF!,3,FALSE)</f>
        <v>#REF!</v>
      </c>
      <c r="R1310" s="122" t="str">
        <f>+IF(ISERROR(VLOOKUP(K1310,'Ecarts de marge'!D:D,1,FALSE)),"PB CODE ARTICLE","")</f>
        <v>PB CODE ARTICLE</v>
      </c>
    </row>
    <row r="1311" spans="1:18" x14ac:dyDescent="0.2">
      <c r="A1311" s="131" t="str">
        <f>+IF(I1311&lt;='Ecarts de marge'!$G$1,"X","")</f>
        <v>X</v>
      </c>
      <c r="B1311" s="122" t="str">
        <f t="shared" si="26"/>
        <v>A</v>
      </c>
      <c r="C1311" s="142"/>
      <c r="D1311" s="142"/>
      <c r="E1311" s="142"/>
      <c r="F1311" s="142"/>
      <c r="G1311" s="142"/>
      <c r="H1311" s="142"/>
      <c r="J1311" s="142"/>
      <c r="K1311" s="142"/>
      <c r="L1311" s="142"/>
      <c r="M1311" s="142"/>
      <c r="N1311" s="142"/>
      <c r="O1311" s="142"/>
      <c r="Q1311" s="122" t="e">
        <f>+VLOOKUP(CONCATENATE(B1311,"00"),#REF!,3,FALSE)</f>
        <v>#REF!</v>
      </c>
      <c r="R1311" s="122" t="str">
        <f>+IF(ISERROR(VLOOKUP(K1311,'Ecarts de marge'!D:D,1,FALSE)),"PB CODE ARTICLE","")</f>
        <v>PB CODE ARTICLE</v>
      </c>
    </row>
    <row r="1312" spans="1:18" x14ac:dyDescent="0.2">
      <c r="A1312" s="131" t="str">
        <f>+IF(I1312&lt;='Ecarts de marge'!$G$1,"X","")</f>
        <v>X</v>
      </c>
      <c r="B1312" s="122" t="str">
        <f t="shared" si="26"/>
        <v>A</v>
      </c>
      <c r="C1312" s="142"/>
      <c r="D1312" s="142"/>
      <c r="E1312" s="142"/>
      <c r="F1312" s="142"/>
      <c r="G1312" s="142"/>
      <c r="H1312" s="142"/>
      <c r="J1312" s="142"/>
      <c r="K1312" s="142"/>
      <c r="L1312" s="142"/>
      <c r="M1312" s="142"/>
      <c r="N1312" s="142"/>
      <c r="O1312" s="142"/>
      <c r="Q1312" s="122" t="e">
        <f>+VLOOKUP(CONCATENATE(B1312,"00"),#REF!,3,FALSE)</f>
        <v>#REF!</v>
      </c>
      <c r="R1312" s="122" t="str">
        <f>+IF(ISERROR(VLOOKUP(K1312,'Ecarts de marge'!D:D,1,FALSE)),"PB CODE ARTICLE","")</f>
        <v>PB CODE ARTICLE</v>
      </c>
    </row>
    <row r="1313" spans="1:18" x14ac:dyDescent="0.2">
      <c r="A1313" s="131" t="str">
        <f>+IF(I1313&lt;='Ecarts de marge'!$G$1,"X","")</f>
        <v>X</v>
      </c>
      <c r="B1313" s="122" t="str">
        <f t="shared" si="26"/>
        <v>A</v>
      </c>
      <c r="C1313" s="142"/>
      <c r="D1313" s="142"/>
      <c r="E1313" s="142"/>
      <c r="F1313" s="142"/>
      <c r="G1313" s="142"/>
      <c r="H1313" s="142"/>
      <c r="J1313" s="142"/>
      <c r="K1313" s="142"/>
      <c r="L1313" s="142"/>
      <c r="M1313" s="142"/>
      <c r="N1313" s="142"/>
      <c r="O1313" s="142"/>
      <c r="Q1313" s="122" t="e">
        <f>+VLOOKUP(CONCATENATE(B1313,"00"),#REF!,3,FALSE)</f>
        <v>#REF!</v>
      </c>
      <c r="R1313" s="122" t="str">
        <f>+IF(ISERROR(VLOOKUP(K1313,'Ecarts de marge'!D:D,1,FALSE)),"PB CODE ARTICLE","")</f>
        <v>PB CODE ARTICLE</v>
      </c>
    </row>
    <row r="1314" spans="1:18" x14ac:dyDescent="0.2">
      <c r="A1314" s="131" t="str">
        <f>+IF(I1314&lt;='Ecarts de marge'!$G$1,"X","")</f>
        <v>X</v>
      </c>
      <c r="B1314" s="122" t="str">
        <f t="shared" si="26"/>
        <v>A</v>
      </c>
      <c r="C1314" s="142"/>
      <c r="D1314" s="142"/>
      <c r="E1314" s="142"/>
      <c r="F1314" s="142"/>
      <c r="G1314" s="142"/>
      <c r="H1314" s="142"/>
      <c r="J1314" s="142"/>
      <c r="K1314" s="142"/>
      <c r="L1314" s="142"/>
      <c r="M1314" s="142"/>
      <c r="N1314" s="142"/>
      <c r="O1314" s="142"/>
      <c r="Q1314" s="122" t="e">
        <f>+VLOOKUP(CONCATENATE(B1314,"00"),#REF!,3,FALSE)</f>
        <v>#REF!</v>
      </c>
      <c r="R1314" s="122" t="str">
        <f>+IF(ISERROR(VLOOKUP(K1314,'Ecarts de marge'!D:D,1,FALSE)),"PB CODE ARTICLE","")</f>
        <v>PB CODE ARTICLE</v>
      </c>
    </row>
    <row r="1315" spans="1:18" x14ac:dyDescent="0.2">
      <c r="A1315" s="131" t="str">
        <f>+IF(I1315&lt;='Ecarts de marge'!$G$1,"X","")</f>
        <v>X</v>
      </c>
      <c r="B1315" s="122" t="str">
        <f t="shared" si="26"/>
        <v>A</v>
      </c>
      <c r="C1315" s="142"/>
      <c r="D1315" s="142"/>
      <c r="E1315" s="142"/>
      <c r="F1315" s="142"/>
      <c r="G1315" s="142"/>
      <c r="H1315" s="142"/>
      <c r="J1315" s="142"/>
      <c r="K1315" s="142"/>
      <c r="L1315" s="142"/>
      <c r="M1315" s="142"/>
      <c r="N1315" s="142"/>
      <c r="O1315" s="142"/>
      <c r="Q1315" s="122" t="e">
        <f>+VLOOKUP(CONCATENATE(B1315,"00"),#REF!,3,FALSE)</f>
        <v>#REF!</v>
      </c>
      <c r="R1315" s="122" t="str">
        <f>+IF(ISERROR(VLOOKUP(K1315,'Ecarts de marge'!D:D,1,FALSE)),"PB CODE ARTICLE","")</f>
        <v>PB CODE ARTICLE</v>
      </c>
    </row>
    <row r="1316" spans="1:18" x14ac:dyDescent="0.2">
      <c r="A1316" s="131" t="str">
        <f>+IF(I1316&lt;='Ecarts de marge'!$G$1,"X","")</f>
        <v>X</v>
      </c>
      <c r="B1316" s="122" t="str">
        <f t="shared" si="26"/>
        <v>A</v>
      </c>
      <c r="C1316" s="142"/>
      <c r="D1316" s="142"/>
      <c r="E1316" s="142"/>
      <c r="F1316" s="142"/>
      <c r="G1316" s="142"/>
      <c r="H1316" s="142"/>
      <c r="J1316" s="142"/>
      <c r="K1316" s="142"/>
      <c r="L1316" s="142"/>
      <c r="M1316" s="142"/>
      <c r="N1316" s="142"/>
      <c r="O1316" s="142"/>
      <c r="Q1316" s="122" t="e">
        <f>+VLOOKUP(CONCATENATE(B1316,"00"),#REF!,3,FALSE)</f>
        <v>#REF!</v>
      </c>
      <c r="R1316" s="122" t="str">
        <f>+IF(ISERROR(VLOOKUP(K1316,'Ecarts de marge'!D:D,1,FALSE)),"PB CODE ARTICLE","")</f>
        <v>PB CODE ARTICLE</v>
      </c>
    </row>
    <row r="1317" spans="1:18" x14ac:dyDescent="0.2">
      <c r="A1317" s="131" t="str">
        <f>+IF(I1317&lt;='Ecarts de marge'!$G$1,"X","")</f>
        <v>X</v>
      </c>
      <c r="B1317" s="122" t="str">
        <f t="shared" si="26"/>
        <v>A</v>
      </c>
      <c r="C1317" s="142"/>
      <c r="D1317" s="142"/>
      <c r="E1317" s="142"/>
      <c r="F1317" s="142"/>
      <c r="G1317" s="142"/>
      <c r="H1317" s="142"/>
      <c r="J1317" s="142"/>
      <c r="K1317" s="142"/>
      <c r="L1317" s="142"/>
      <c r="M1317" s="142"/>
      <c r="N1317" s="142"/>
      <c r="O1317" s="142"/>
      <c r="Q1317" s="122" t="e">
        <f>+VLOOKUP(CONCATENATE(B1317,"00"),#REF!,3,FALSE)</f>
        <v>#REF!</v>
      </c>
      <c r="R1317" s="122" t="str">
        <f>+IF(ISERROR(VLOOKUP(K1317,'Ecarts de marge'!D:D,1,FALSE)),"PB CODE ARTICLE","")</f>
        <v>PB CODE ARTICLE</v>
      </c>
    </row>
    <row r="1318" spans="1:18" x14ac:dyDescent="0.2">
      <c r="A1318" s="131" t="str">
        <f>+IF(I1318&lt;='Ecarts de marge'!$G$1,"X","")</f>
        <v>X</v>
      </c>
      <c r="B1318" s="122" t="str">
        <f t="shared" si="26"/>
        <v>A</v>
      </c>
      <c r="C1318" s="142"/>
      <c r="D1318" s="142"/>
      <c r="E1318" s="142"/>
      <c r="F1318" s="142"/>
      <c r="G1318" s="142"/>
      <c r="H1318" s="142"/>
      <c r="J1318" s="142"/>
      <c r="K1318" s="142"/>
      <c r="L1318" s="142"/>
      <c r="M1318" s="142"/>
      <c r="N1318" s="142"/>
      <c r="O1318" s="142"/>
      <c r="Q1318" s="122" t="e">
        <f>+VLOOKUP(CONCATENATE(B1318,"00"),#REF!,3,FALSE)</f>
        <v>#REF!</v>
      </c>
      <c r="R1318" s="122" t="str">
        <f>+IF(ISERROR(VLOOKUP(K1318,'Ecarts de marge'!D:D,1,FALSE)),"PB CODE ARTICLE","")</f>
        <v>PB CODE ARTICLE</v>
      </c>
    </row>
    <row r="1319" spans="1:18" x14ac:dyDescent="0.2">
      <c r="A1319" s="131" t="str">
        <f>+IF(I1319&lt;='Ecarts de marge'!$G$1,"X","")</f>
        <v>X</v>
      </c>
      <c r="B1319" s="122" t="str">
        <f t="shared" si="26"/>
        <v>A</v>
      </c>
      <c r="C1319" s="142"/>
      <c r="D1319" s="142"/>
      <c r="E1319" s="142"/>
      <c r="F1319" s="142"/>
      <c r="G1319" s="142"/>
      <c r="H1319" s="142"/>
      <c r="J1319" s="142"/>
      <c r="K1319" s="142"/>
      <c r="L1319" s="142"/>
      <c r="M1319" s="142"/>
      <c r="N1319" s="142"/>
      <c r="O1319" s="142"/>
      <c r="Q1319" s="122" t="e">
        <f>+VLOOKUP(CONCATENATE(B1319,"00"),#REF!,3,FALSE)</f>
        <v>#REF!</v>
      </c>
      <c r="R1319" s="122" t="str">
        <f>+IF(ISERROR(VLOOKUP(K1319,'Ecarts de marge'!D:D,1,FALSE)),"PB CODE ARTICLE","")</f>
        <v>PB CODE ARTICLE</v>
      </c>
    </row>
    <row r="1320" spans="1:18" x14ac:dyDescent="0.2">
      <c r="A1320" s="131" t="str">
        <f>+IF(I1320&lt;='Ecarts de marge'!$G$1,"X","")</f>
        <v>X</v>
      </c>
      <c r="B1320" s="122" t="str">
        <f t="shared" si="26"/>
        <v>A</v>
      </c>
      <c r="C1320" s="142"/>
      <c r="D1320" s="142"/>
      <c r="E1320" s="142"/>
      <c r="F1320" s="142"/>
      <c r="G1320" s="142"/>
      <c r="H1320" s="142"/>
      <c r="J1320" s="142"/>
      <c r="K1320" s="142"/>
      <c r="L1320" s="142"/>
      <c r="M1320" s="142"/>
      <c r="N1320" s="142"/>
      <c r="O1320" s="142"/>
      <c r="Q1320" s="122" t="e">
        <f>+VLOOKUP(CONCATENATE(B1320,"00"),#REF!,3,FALSE)</f>
        <v>#REF!</v>
      </c>
      <c r="R1320" s="122" t="str">
        <f>+IF(ISERROR(VLOOKUP(K1320,'Ecarts de marge'!D:D,1,FALSE)),"PB CODE ARTICLE","")</f>
        <v>PB CODE ARTICLE</v>
      </c>
    </row>
    <row r="1321" spans="1:18" x14ac:dyDescent="0.2">
      <c r="A1321" s="131" t="str">
        <f>+IF(I1321&lt;='Ecarts de marge'!$G$1,"X","")</f>
        <v>X</v>
      </c>
      <c r="B1321" s="122" t="str">
        <f t="shared" ref="B1321:B1384" si="27">+"A"&amp;E1321&amp;F1321&amp;G1321</f>
        <v>A</v>
      </c>
      <c r="C1321" s="142"/>
      <c r="D1321" s="142"/>
      <c r="E1321" s="142"/>
      <c r="F1321" s="142"/>
      <c r="G1321" s="142"/>
      <c r="H1321" s="142"/>
      <c r="J1321" s="142"/>
      <c r="K1321" s="142"/>
      <c r="L1321" s="142"/>
      <c r="M1321" s="142"/>
      <c r="N1321" s="142"/>
      <c r="O1321" s="142"/>
      <c r="Q1321" s="122" t="e">
        <f>+VLOOKUP(CONCATENATE(B1321,"00"),#REF!,3,FALSE)</f>
        <v>#REF!</v>
      </c>
      <c r="R1321" s="122" t="str">
        <f>+IF(ISERROR(VLOOKUP(K1321,'Ecarts de marge'!D:D,1,FALSE)),"PB CODE ARTICLE","")</f>
        <v>PB CODE ARTICLE</v>
      </c>
    </row>
    <row r="1322" spans="1:18" x14ac:dyDescent="0.2">
      <c r="A1322" s="131" t="str">
        <f>+IF(I1322&lt;='Ecarts de marge'!$G$1,"X","")</f>
        <v>X</v>
      </c>
      <c r="B1322" s="122" t="str">
        <f t="shared" si="27"/>
        <v>A</v>
      </c>
      <c r="C1322" s="142"/>
      <c r="D1322" s="142"/>
      <c r="E1322" s="142"/>
      <c r="F1322" s="142"/>
      <c r="G1322" s="142"/>
      <c r="H1322" s="142"/>
      <c r="J1322" s="142"/>
      <c r="K1322" s="142"/>
      <c r="L1322" s="142"/>
      <c r="M1322" s="142"/>
      <c r="N1322" s="142"/>
      <c r="O1322" s="142"/>
      <c r="Q1322" s="122" t="e">
        <f>+VLOOKUP(CONCATENATE(B1322,"00"),#REF!,3,FALSE)</f>
        <v>#REF!</v>
      </c>
      <c r="R1322" s="122" t="str">
        <f>+IF(ISERROR(VLOOKUP(K1322,'Ecarts de marge'!D:D,1,FALSE)),"PB CODE ARTICLE","")</f>
        <v>PB CODE ARTICLE</v>
      </c>
    </row>
    <row r="1323" spans="1:18" x14ac:dyDescent="0.2">
      <c r="A1323" s="131" t="str">
        <f>+IF(I1323&lt;='Ecarts de marge'!$G$1,"X","")</f>
        <v>X</v>
      </c>
      <c r="B1323" s="122" t="str">
        <f t="shared" si="27"/>
        <v>A</v>
      </c>
      <c r="C1323" s="142"/>
      <c r="D1323" s="142"/>
      <c r="E1323" s="142"/>
      <c r="F1323" s="142"/>
      <c r="G1323" s="142"/>
      <c r="H1323" s="142"/>
      <c r="J1323" s="142"/>
      <c r="K1323" s="142"/>
      <c r="L1323" s="142"/>
      <c r="M1323" s="142"/>
      <c r="N1323" s="142"/>
      <c r="O1323" s="142"/>
      <c r="Q1323" s="122" t="e">
        <f>+VLOOKUP(CONCATENATE(B1323,"00"),#REF!,3,FALSE)</f>
        <v>#REF!</v>
      </c>
      <c r="R1323" s="122" t="str">
        <f>+IF(ISERROR(VLOOKUP(K1323,'Ecarts de marge'!D:D,1,FALSE)),"PB CODE ARTICLE","")</f>
        <v>PB CODE ARTICLE</v>
      </c>
    </row>
    <row r="1324" spans="1:18" x14ac:dyDescent="0.2">
      <c r="A1324" s="131" t="str">
        <f>+IF(I1324&lt;='Ecarts de marge'!$G$1,"X","")</f>
        <v>X</v>
      </c>
      <c r="B1324" s="122" t="str">
        <f t="shared" si="27"/>
        <v>A</v>
      </c>
      <c r="C1324" s="142"/>
      <c r="D1324" s="142"/>
      <c r="E1324" s="142"/>
      <c r="F1324" s="142"/>
      <c r="G1324" s="142"/>
      <c r="H1324" s="142"/>
      <c r="J1324" s="142"/>
      <c r="K1324" s="142"/>
      <c r="L1324" s="142"/>
      <c r="M1324" s="142"/>
      <c r="N1324" s="142"/>
      <c r="O1324" s="142"/>
      <c r="Q1324" s="122" t="e">
        <f>+VLOOKUP(CONCATENATE(B1324,"00"),#REF!,3,FALSE)</f>
        <v>#REF!</v>
      </c>
      <c r="R1324" s="122" t="str">
        <f>+IF(ISERROR(VLOOKUP(K1324,'Ecarts de marge'!D:D,1,FALSE)),"PB CODE ARTICLE","")</f>
        <v>PB CODE ARTICLE</v>
      </c>
    </row>
    <row r="1325" spans="1:18" x14ac:dyDescent="0.2">
      <c r="A1325" s="131" t="str">
        <f>+IF(I1325&lt;='Ecarts de marge'!$G$1,"X","")</f>
        <v>X</v>
      </c>
      <c r="B1325" s="122" t="str">
        <f t="shared" si="27"/>
        <v>A</v>
      </c>
      <c r="C1325" s="142"/>
      <c r="D1325" s="142"/>
      <c r="E1325" s="142"/>
      <c r="F1325" s="142"/>
      <c r="G1325" s="142"/>
      <c r="H1325" s="142"/>
      <c r="J1325" s="142"/>
      <c r="K1325" s="142"/>
      <c r="L1325" s="142"/>
      <c r="M1325" s="142"/>
      <c r="N1325" s="142"/>
      <c r="O1325" s="142"/>
      <c r="Q1325" s="122" t="e">
        <f>+VLOOKUP(CONCATENATE(B1325,"00"),#REF!,3,FALSE)</f>
        <v>#REF!</v>
      </c>
      <c r="R1325" s="122" t="str">
        <f>+IF(ISERROR(VLOOKUP(K1325,'Ecarts de marge'!D:D,1,FALSE)),"PB CODE ARTICLE","")</f>
        <v>PB CODE ARTICLE</v>
      </c>
    </row>
    <row r="1326" spans="1:18" x14ac:dyDescent="0.2">
      <c r="A1326" s="131" t="str">
        <f>+IF(I1326&lt;='Ecarts de marge'!$G$1,"X","")</f>
        <v>X</v>
      </c>
      <c r="B1326" s="122" t="str">
        <f t="shared" si="27"/>
        <v>A</v>
      </c>
      <c r="C1326" s="142"/>
      <c r="D1326" s="142"/>
      <c r="E1326" s="142"/>
      <c r="F1326" s="142"/>
      <c r="G1326" s="142"/>
      <c r="H1326" s="142"/>
      <c r="J1326" s="142"/>
      <c r="K1326" s="142"/>
      <c r="L1326" s="142"/>
      <c r="M1326" s="142"/>
      <c r="N1326" s="142"/>
      <c r="O1326" s="142"/>
      <c r="Q1326" s="122" t="e">
        <f>+VLOOKUP(CONCATENATE(B1326,"00"),#REF!,3,FALSE)</f>
        <v>#REF!</v>
      </c>
      <c r="R1326" s="122" t="str">
        <f>+IF(ISERROR(VLOOKUP(K1326,'Ecarts de marge'!D:D,1,FALSE)),"PB CODE ARTICLE","")</f>
        <v>PB CODE ARTICLE</v>
      </c>
    </row>
    <row r="1327" spans="1:18" x14ac:dyDescent="0.2">
      <c r="A1327" s="131" t="str">
        <f>+IF(I1327&lt;='Ecarts de marge'!$G$1,"X","")</f>
        <v>X</v>
      </c>
      <c r="B1327" s="122" t="str">
        <f t="shared" si="27"/>
        <v>A</v>
      </c>
      <c r="C1327" s="142"/>
      <c r="D1327" s="142"/>
      <c r="E1327" s="142"/>
      <c r="F1327" s="142"/>
      <c r="G1327" s="142"/>
      <c r="H1327" s="142"/>
      <c r="J1327" s="142"/>
      <c r="K1327" s="142"/>
      <c r="L1327" s="142"/>
      <c r="M1327" s="142"/>
      <c r="N1327" s="142"/>
      <c r="O1327" s="142"/>
      <c r="Q1327" s="122" t="e">
        <f>+VLOOKUP(CONCATENATE(B1327,"00"),#REF!,3,FALSE)</f>
        <v>#REF!</v>
      </c>
      <c r="R1327" s="122" t="str">
        <f>+IF(ISERROR(VLOOKUP(K1327,'Ecarts de marge'!D:D,1,FALSE)),"PB CODE ARTICLE","")</f>
        <v>PB CODE ARTICLE</v>
      </c>
    </row>
    <row r="1328" spans="1:18" x14ac:dyDescent="0.2">
      <c r="A1328" s="131" t="str">
        <f>+IF(I1328&lt;='Ecarts de marge'!$G$1,"X","")</f>
        <v>X</v>
      </c>
      <c r="B1328" s="122" t="str">
        <f t="shared" si="27"/>
        <v>A</v>
      </c>
      <c r="C1328" s="142"/>
      <c r="D1328" s="142"/>
      <c r="E1328" s="142"/>
      <c r="F1328" s="142"/>
      <c r="G1328" s="142"/>
      <c r="H1328" s="142"/>
      <c r="J1328" s="142"/>
      <c r="K1328" s="142"/>
      <c r="L1328" s="142"/>
      <c r="M1328" s="142"/>
      <c r="N1328" s="142"/>
      <c r="O1328" s="142"/>
      <c r="Q1328" s="122" t="e">
        <f>+VLOOKUP(CONCATENATE(B1328,"00"),#REF!,3,FALSE)</f>
        <v>#REF!</v>
      </c>
      <c r="R1328" s="122" t="str">
        <f>+IF(ISERROR(VLOOKUP(K1328,'Ecarts de marge'!D:D,1,FALSE)),"PB CODE ARTICLE","")</f>
        <v>PB CODE ARTICLE</v>
      </c>
    </row>
    <row r="1329" spans="1:18" x14ac:dyDescent="0.2">
      <c r="A1329" s="131" t="str">
        <f>+IF(I1329&lt;='Ecarts de marge'!$G$1,"X","")</f>
        <v>X</v>
      </c>
      <c r="B1329" s="122" t="str">
        <f t="shared" si="27"/>
        <v>A</v>
      </c>
      <c r="C1329" s="142"/>
      <c r="D1329" s="142"/>
      <c r="E1329" s="142"/>
      <c r="F1329" s="142"/>
      <c r="G1329" s="142"/>
      <c r="H1329" s="142"/>
      <c r="J1329" s="142"/>
      <c r="K1329" s="142"/>
      <c r="L1329" s="142"/>
      <c r="M1329" s="142"/>
      <c r="N1329" s="142"/>
      <c r="O1329" s="142"/>
      <c r="Q1329" s="122" t="e">
        <f>+VLOOKUP(CONCATENATE(B1329,"00"),#REF!,3,FALSE)</f>
        <v>#REF!</v>
      </c>
      <c r="R1329" s="122" t="str">
        <f>+IF(ISERROR(VLOOKUP(K1329,'Ecarts de marge'!D:D,1,FALSE)),"PB CODE ARTICLE","")</f>
        <v>PB CODE ARTICLE</v>
      </c>
    </row>
    <row r="1330" spans="1:18" x14ac:dyDescent="0.2">
      <c r="A1330" s="131" t="str">
        <f>+IF(I1330&lt;='Ecarts de marge'!$G$1,"X","")</f>
        <v>X</v>
      </c>
      <c r="B1330" s="122" t="str">
        <f t="shared" si="27"/>
        <v>A</v>
      </c>
      <c r="C1330" s="142"/>
      <c r="D1330" s="142"/>
      <c r="E1330" s="142"/>
      <c r="F1330" s="142"/>
      <c r="G1330" s="142"/>
      <c r="H1330" s="142"/>
      <c r="J1330" s="142"/>
      <c r="K1330" s="142"/>
      <c r="L1330" s="142"/>
      <c r="M1330" s="142"/>
      <c r="N1330" s="142"/>
      <c r="O1330" s="142"/>
      <c r="Q1330" s="122" t="e">
        <f>+VLOOKUP(CONCATENATE(B1330,"00"),#REF!,3,FALSE)</f>
        <v>#REF!</v>
      </c>
      <c r="R1330" s="122" t="str">
        <f>+IF(ISERROR(VLOOKUP(K1330,'Ecarts de marge'!D:D,1,FALSE)),"PB CODE ARTICLE","")</f>
        <v>PB CODE ARTICLE</v>
      </c>
    </row>
    <row r="1331" spans="1:18" x14ac:dyDescent="0.2">
      <c r="A1331" s="131" t="str">
        <f>+IF(I1331&lt;='Ecarts de marge'!$G$1,"X","")</f>
        <v>X</v>
      </c>
      <c r="B1331" s="122" t="str">
        <f t="shared" si="27"/>
        <v>A</v>
      </c>
      <c r="C1331" s="142"/>
      <c r="D1331" s="142"/>
      <c r="E1331" s="142"/>
      <c r="F1331" s="142"/>
      <c r="G1331" s="142"/>
      <c r="H1331" s="142"/>
      <c r="J1331" s="142"/>
      <c r="K1331" s="142"/>
      <c r="L1331" s="142"/>
      <c r="M1331" s="142"/>
      <c r="N1331" s="142"/>
      <c r="O1331" s="142"/>
      <c r="Q1331" s="122" t="e">
        <f>+VLOOKUP(CONCATENATE(B1331,"00"),#REF!,3,FALSE)</f>
        <v>#REF!</v>
      </c>
      <c r="R1331" s="122" t="str">
        <f>+IF(ISERROR(VLOOKUP(K1331,'Ecarts de marge'!D:D,1,FALSE)),"PB CODE ARTICLE","")</f>
        <v>PB CODE ARTICLE</v>
      </c>
    </row>
    <row r="1332" spans="1:18" x14ac:dyDescent="0.2">
      <c r="A1332" s="131" t="str">
        <f>+IF(I1332&lt;='Ecarts de marge'!$G$1,"X","")</f>
        <v>X</v>
      </c>
      <c r="B1332" s="122" t="str">
        <f t="shared" si="27"/>
        <v>A</v>
      </c>
      <c r="C1332" s="142"/>
      <c r="D1332" s="142"/>
      <c r="E1332" s="142"/>
      <c r="F1332" s="142"/>
      <c r="G1332" s="142"/>
      <c r="H1332" s="142"/>
      <c r="J1332" s="142"/>
      <c r="K1332" s="142"/>
      <c r="L1332" s="142"/>
      <c r="M1332" s="142"/>
      <c r="N1332" s="142"/>
      <c r="O1332" s="142"/>
      <c r="Q1332" s="122" t="e">
        <f>+VLOOKUP(CONCATENATE(B1332,"00"),#REF!,3,FALSE)</f>
        <v>#REF!</v>
      </c>
      <c r="R1332" s="122" t="str">
        <f>+IF(ISERROR(VLOOKUP(K1332,'Ecarts de marge'!D:D,1,FALSE)),"PB CODE ARTICLE","")</f>
        <v>PB CODE ARTICLE</v>
      </c>
    </row>
    <row r="1333" spans="1:18" x14ac:dyDescent="0.2">
      <c r="A1333" s="131" t="str">
        <f>+IF(I1333&lt;='Ecarts de marge'!$G$1,"X","")</f>
        <v>X</v>
      </c>
      <c r="B1333" s="122" t="str">
        <f t="shared" si="27"/>
        <v>A</v>
      </c>
      <c r="C1333" s="142"/>
      <c r="D1333" s="142"/>
      <c r="E1333" s="142"/>
      <c r="F1333" s="142"/>
      <c r="G1333" s="142"/>
      <c r="H1333" s="142"/>
      <c r="J1333" s="142"/>
      <c r="K1333" s="142"/>
      <c r="L1333" s="142"/>
      <c r="M1333" s="142"/>
      <c r="N1333" s="142"/>
      <c r="O1333" s="142"/>
      <c r="Q1333" s="122" t="e">
        <f>+VLOOKUP(CONCATENATE(B1333,"00"),#REF!,3,FALSE)</f>
        <v>#REF!</v>
      </c>
      <c r="R1333" s="122" t="str">
        <f>+IF(ISERROR(VLOOKUP(K1333,'Ecarts de marge'!D:D,1,FALSE)),"PB CODE ARTICLE","")</f>
        <v>PB CODE ARTICLE</v>
      </c>
    </row>
    <row r="1334" spans="1:18" x14ac:dyDescent="0.2">
      <c r="A1334" s="131" t="str">
        <f>+IF(I1334&lt;='Ecarts de marge'!$G$1,"X","")</f>
        <v>X</v>
      </c>
      <c r="B1334" s="122" t="str">
        <f t="shared" si="27"/>
        <v>A</v>
      </c>
      <c r="C1334" s="142"/>
      <c r="D1334" s="142"/>
      <c r="E1334" s="142"/>
      <c r="F1334" s="142"/>
      <c r="G1334" s="142"/>
      <c r="H1334" s="142"/>
      <c r="J1334" s="142"/>
      <c r="K1334" s="142"/>
      <c r="L1334" s="142"/>
      <c r="M1334" s="142"/>
      <c r="N1334" s="142"/>
      <c r="O1334" s="142"/>
      <c r="Q1334" s="122" t="e">
        <f>+VLOOKUP(CONCATENATE(B1334,"00"),#REF!,3,FALSE)</f>
        <v>#REF!</v>
      </c>
      <c r="R1334" s="122" t="str">
        <f>+IF(ISERROR(VLOOKUP(K1334,'Ecarts de marge'!D:D,1,FALSE)),"PB CODE ARTICLE","")</f>
        <v>PB CODE ARTICLE</v>
      </c>
    </row>
    <row r="1335" spans="1:18" x14ac:dyDescent="0.2">
      <c r="A1335" s="131" t="str">
        <f>+IF(I1335&lt;='Ecarts de marge'!$G$1,"X","")</f>
        <v>X</v>
      </c>
      <c r="B1335" s="122" t="str">
        <f t="shared" si="27"/>
        <v>A</v>
      </c>
      <c r="C1335" s="142"/>
      <c r="D1335" s="142"/>
      <c r="E1335" s="142"/>
      <c r="F1335" s="142"/>
      <c r="G1335" s="142"/>
      <c r="H1335" s="142"/>
      <c r="J1335" s="142"/>
      <c r="K1335" s="142"/>
      <c r="L1335" s="142"/>
      <c r="M1335" s="142"/>
      <c r="N1335" s="142"/>
      <c r="O1335" s="142"/>
      <c r="Q1335" s="122" t="e">
        <f>+VLOOKUP(CONCATENATE(B1335,"00"),#REF!,3,FALSE)</f>
        <v>#REF!</v>
      </c>
      <c r="R1335" s="122" t="str">
        <f>+IF(ISERROR(VLOOKUP(K1335,'Ecarts de marge'!D:D,1,FALSE)),"PB CODE ARTICLE","")</f>
        <v>PB CODE ARTICLE</v>
      </c>
    </row>
    <row r="1336" spans="1:18" x14ac:dyDescent="0.2">
      <c r="A1336" s="131" t="str">
        <f>+IF(I1336&lt;='Ecarts de marge'!$G$1,"X","")</f>
        <v>X</v>
      </c>
      <c r="B1336" s="122" t="str">
        <f t="shared" si="27"/>
        <v>A</v>
      </c>
      <c r="C1336" s="142"/>
      <c r="D1336" s="142"/>
      <c r="E1336" s="142"/>
      <c r="F1336" s="142"/>
      <c r="G1336" s="142"/>
      <c r="H1336" s="142"/>
      <c r="J1336" s="142"/>
      <c r="K1336" s="142"/>
      <c r="L1336" s="142"/>
      <c r="M1336" s="142"/>
      <c r="N1336" s="142"/>
      <c r="O1336" s="142"/>
      <c r="Q1336" s="122" t="e">
        <f>+VLOOKUP(CONCATENATE(B1336,"00"),#REF!,3,FALSE)</f>
        <v>#REF!</v>
      </c>
      <c r="R1336" s="122" t="str">
        <f>+IF(ISERROR(VLOOKUP(K1336,'Ecarts de marge'!D:D,1,FALSE)),"PB CODE ARTICLE","")</f>
        <v>PB CODE ARTICLE</v>
      </c>
    </row>
    <row r="1337" spans="1:18" x14ac:dyDescent="0.2">
      <c r="A1337" s="131" t="str">
        <f>+IF(I1337&lt;='Ecarts de marge'!$G$1,"X","")</f>
        <v>X</v>
      </c>
      <c r="B1337" s="122" t="str">
        <f t="shared" si="27"/>
        <v>A</v>
      </c>
      <c r="C1337" s="142"/>
      <c r="D1337" s="142"/>
      <c r="E1337" s="142"/>
      <c r="F1337" s="142"/>
      <c r="G1337" s="142"/>
      <c r="H1337" s="142"/>
      <c r="J1337" s="142"/>
      <c r="K1337" s="142"/>
      <c r="L1337" s="142"/>
      <c r="M1337" s="142"/>
      <c r="N1337" s="142"/>
      <c r="O1337" s="142"/>
      <c r="Q1337" s="122" t="e">
        <f>+VLOOKUP(CONCATENATE(B1337,"00"),#REF!,3,FALSE)</f>
        <v>#REF!</v>
      </c>
      <c r="R1337" s="122" t="str">
        <f>+IF(ISERROR(VLOOKUP(K1337,'Ecarts de marge'!D:D,1,FALSE)),"PB CODE ARTICLE","")</f>
        <v>PB CODE ARTICLE</v>
      </c>
    </row>
    <row r="1338" spans="1:18" x14ac:dyDescent="0.2">
      <c r="A1338" s="131" t="str">
        <f>+IF(I1338&lt;='Ecarts de marge'!$G$1,"X","")</f>
        <v>X</v>
      </c>
      <c r="B1338" s="122" t="str">
        <f t="shared" si="27"/>
        <v>A</v>
      </c>
      <c r="C1338" s="142"/>
      <c r="D1338" s="142"/>
      <c r="E1338" s="142"/>
      <c r="F1338" s="142"/>
      <c r="G1338" s="142"/>
      <c r="H1338" s="142"/>
      <c r="J1338" s="142"/>
      <c r="K1338" s="142"/>
      <c r="L1338" s="142"/>
      <c r="M1338" s="142"/>
      <c r="N1338" s="142"/>
      <c r="O1338" s="142"/>
      <c r="Q1338" s="122" t="e">
        <f>+VLOOKUP(CONCATENATE(B1338,"00"),#REF!,3,FALSE)</f>
        <v>#REF!</v>
      </c>
      <c r="R1338" s="122" t="str">
        <f>+IF(ISERROR(VLOOKUP(K1338,'Ecarts de marge'!D:D,1,FALSE)),"PB CODE ARTICLE","")</f>
        <v>PB CODE ARTICLE</v>
      </c>
    </row>
    <row r="1339" spans="1:18" x14ac:dyDescent="0.2">
      <c r="A1339" s="131" t="str">
        <f>+IF(I1339&lt;='Ecarts de marge'!$G$1,"X","")</f>
        <v>X</v>
      </c>
      <c r="B1339" s="122" t="str">
        <f t="shared" si="27"/>
        <v>A</v>
      </c>
      <c r="C1339" s="142"/>
      <c r="D1339" s="142"/>
      <c r="E1339" s="142"/>
      <c r="F1339" s="142"/>
      <c r="G1339" s="142"/>
      <c r="H1339" s="142"/>
      <c r="J1339" s="142"/>
      <c r="K1339" s="142"/>
      <c r="L1339" s="142"/>
      <c r="M1339" s="142"/>
      <c r="N1339" s="142"/>
      <c r="O1339" s="142"/>
      <c r="Q1339" s="122" t="e">
        <f>+VLOOKUP(CONCATENATE(B1339,"00"),#REF!,3,FALSE)</f>
        <v>#REF!</v>
      </c>
      <c r="R1339" s="122" t="str">
        <f>+IF(ISERROR(VLOOKUP(K1339,'Ecarts de marge'!D:D,1,FALSE)),"PB CODE ARTICLE","")</f>
        <v>PB CODE ARTICLE</v>
      </c>
    </row>
    <row r="1340" spans="1:18" x14ac:dyDescent="0.2">
      <c r="A1340" s="131" t="str">
        <f>+IF(I1340&lt;='Ecarts de marge'!$G$1,"X","")</f>
        <v>X</v>
      </c>
      <c r="B1340" s="122" t="str">
        <f t="shared" si="27"/>
        <v>A</v>
      </c>
      <c r="C1340" s="142"/>
      <c r="D1340" s="142"/>
      <c r="E1340" s="142"/>
      <c r="F1340" s="142"/>
      <c r="G1340" s="142"/>
      <c r="H1340" s="142"/>
      <c r="J1340" s="142"/>
      <c r="K1340" s="142"/>
      <c r="L1340" s="142"/>
      <c r="M1340" s="142"/>
      <c r="N1340" s="142"/>
      <c r="O1340" s="142"/>
      <c r="Q1340" s="122" t="e">
        <f>+VLOOKUP(CONCATENATE(B1340,"00"),#REF!,3,FALSE)</f>
        <v>#REF!</v>
      </c>
      <c r="R1340" s="122" t="str">
        <f>+IF(ISERROR(VLOOKUP(K1340,'Ecarts de marge'!D:D,1,FALSE)),"PB CODE ARTICLE","")</f>
        <v>PB CODE ARTICLE</v>
      </c>
    </row>
    <row r="1341" spans="1:18" x14ac:dyDescent="0.2">
      <c r="A1341" s="131" t="str">
        <f>+IF(I1341&lt;='Ecarts de marge'!$G$1,"X","")</f>
        <v>X</v>
      </c>
      <c r="B1341" s="122" t="str">
        <f t="shared" si="27"/>
        <v>A</v>
      </c>
      <c r="C1341" s="142"/>
      <c r="D1341" s="142"/>
      <c r="E1341" s="142"/>
      <c r="F1341" s="142"/>
      <c r="G1341" s="142"/>
      <c r="H1341" s="142"/>
      <c r="J1341" s="142"/>
      <c r="K1341" s="142"/>
      <c r="L1341" s="142"/>
      <c r="M1341" s="142"/>
      <c r="N1341" s="142"/>
      <c r="O1341" s="142"/>
      <c r="Q1341" s="122" t="e">
        <f>+VLOOKUP(CONCATENATE(B1341,"00"),#REF!,3,FALSE)</f>
        <v>#REF!</v>
      </c>
      <c r="R1341" s="122" t="str">
        <f>+IF(ISERROR(VLOOKUP(K1341,'Ecarts de marge'!D:D,1,FALSE)),"PB CODE ARTICLE","")</f>
        <v>PB CODE ARTICLE</v>
      </c>
    </row>
    <row r="1342" spans="1:18" x14ac:dyDescent="0.2">
      <c r="A1342" s="131" t="str">
        <f>+IF(I1342&lt;='Ecarts de marge'!$G$1,"X","")</f>
        <v>X</v>
      </c>
      <c r="B1342" s="122" t="str">
        <f t="shared" si="27"/>
        <v>A</v>
      </c>
      <c r="C1342" s="142"/>
      <c r="D1342" s="142"/>
      <c r="E1342" s="142"/>
      <c r="F1342" s="142"/>
      <c r="G1342" s="142"/>
      <c r="H1342" s="142"/>
      <c r="J1342" s="142"/>
      <c r="K1342" s="142"/>
      <c r="L1342" s="142"/>
      <c r="M1342" s="142"/>
      <c r="N1342" s="142"/>
      <c r="O1342" s="142"/>
      <c r="Q1342" s="122" t="e">
        <f>+VLOOKUP(CONCATENATE(B1342,"00"),#REF!,3,FALSE)</f>
        <v>#REF!</v>
      </c>
      <c r="R1342" s="122" t="str">
        <f>+IF(ISERROR(VLOOKUP(K1342,'Ecarts de marge'!D:D,1,FALSE)),"PB CODE ARTICLE","")</f>
        <v>PB CODE ARTICLE</v>
      </c>
    </row>
    <row r="1343" spans="1:18" x14ac:dyDescent="0.2">
      <c r="A1343" s="131" t="str">
        <f>+IF(I1343&lt;='Ecarts de marge'!$G$1,"X","")</f>
        <v>X</v>
      </c>
      <c r="B1343" s="122" t="str">
        <f t="shared" si="27"/>
        <v>A</v>
      </c>
      <c r="C1343" s="142"/>
      <c r="D1343" s="142"/>
      <c r="E1343" s="142"/>
      <c r="F1343" s="142"/>
      <c r="G1343" s="142"/>
      <c r="H1343" s="142"/>
      <c r="J1343" s="142"/>
      <c r="K1343" s="142"/>
      <c r="L1343" s="142"/>
      <c r="M1343" s="142"/>
      <c r="N1343" s="142"/>
      <c r="O1343" s="142"/>
      <c r="Q1343" s="122" t="e">
        <f>+VLOOKUP(CONCATENATE(B1343,"00"),#REF!,3,FALSE)</f>
        <v>#REF!</v>
      </c>
      <c r="R1343" s="122" t="str">
        <f>+IF(ISERROR(VLOOKUP(K1343,'Ecarts de marge'!D:D,1,FALSE)),"PB CODE ARTICLE","")</f>
        <v>PB CODE ARTICLE</v>
      </c>
    </row>
    <row r="1344" spans="1:18" x14ac:dyDescent="0.2">
      <c r="A1344" s="131" t="str">
        <f>+IF(I1344&lt;='Ecarts de marge'!$G$1,"X","")</f>
        <v>X</v>
      </c>
      <c r="B1344" s="122" t="str">
        <f t="shared" si="27"/>
        <v>A</v>
      </c>
      <c r="C1344" s="142"/>
      <c r="D1344" s="142"/>
      <c r="E1344" s="142"/>
      <c r="F1344" s="142"/>
      <c r="G1344" s="142"/>
      <c r="H1344" s="142"/>
      <c r="J1344" s="142"/>
      <c r="K1344" s="142"/>
      <c r="L1344" s="142"/>
      <c r="M1344" s="142"/>
      <c r="N1344" s="142"/>
      <c r="O1344" s="142"/>
      <c r="Q1344" s="122" t="e">
        <f>+VLOOKUP(CONCATENATE(B1344,"00"),#REF!,3,FALSE)</f>
        <v>#REF!</v>
      </c>
      <c r="R1344" s="122" t="str">
        <f>+IF(ISERROR(VLOOKUP(K1344,'Ecarts de marge'!D:D,1,FALSE)),"PB CODE ARTICLE","")</f>
        <v>PB CODE ARTICLE</v>
      </c>
    </row>
    <row r="1345" spans="1:18" x14ac:dyDescent="0.2">
      <c r="A1345" s="131" t="str">
        <f>+IF(I1345&lt;='Ecarts de marge'!$G$1,"X","")</f>
        <v>X</v>
      </c>
      <c r="B1345" s="122" t="str">
        <f t="shared" si="27"/>
        <v>A</v>
      </c>
      <c r="C1345" s="142"/>
      <c r="D1345" s="142"/>
      <c r="E1345" s="142"/>
      <c r="F1345" s="142"/>
      <c r="G1345" s="142"/>
      <c r="H1345" s="142"/>
      <c r="J1345" s="142"/>
      <c r="K1345" s="142"/>
      <c r="L1345" s="142"/>
      <c r="M1345" s="142"/>
      <c r="N1345" s="142"/>
      <c r="O1345" s="142"/>
      <c r="Q1345" s="122" t="e">
        <f>+VLOOKUP(CONCATENATE(B1345,"00"),#REF!,3,FALSE)</f>
        <v>#REF!</v>
      </c>
      <c r="R1345" s="122" t="str">
        <f>+IF(ISERROR(VLOOKUP(K1345,'Ecarts de marge'!D:D,1,FALSE)),"PB CODE ARTICLE","")</f>
        <v>PB CODE ARTICLE</v>
      </c>
    </row>
    <row r="1346" spans="1:18" x14ac:dyDescent="0.2">
      <c r="A1346" s="131" t="str">
        <f>+IF(I1346&lt;='Ecarts de marge'!$G$1,"X","")</f>
        <v>X</v>
      </c>
      <c r="B1346" s="122" t="str">
        <f t="shared" si="27"/>
        <v>A</v>
      </c>
      <c r="C1346" s="142"/>
      <c r="D1346" s="142"/>
      <c r="E1346" s="142"/>
      <c r="F1346" s="142"/>
      <c r="G1346" s="142"/>
      <c r="H1346" s="142"/>
      <c r="J1346" s="142"/>
      <c r="K1346" s="142"/>
      <c r="L1346" s="142"/>
      <c r="M1346" s="142"/>
      <c r="N1346" s="142"/>
      <c r="O1346" s="142"/>
      <c r="Q1346" s="122" t="e">
        <f>+VLOOKUP(CONCATENATE(B1346,"00"),#REF!,3,FALSE)</f>
        <v>#REF!</v>
      </c>
      <c r="R1346" s="122" t="str">
        <f>+IF(ISERROR(VLOOKUP(K1346,'Ecarts de marge'!D:D,1,FALSE)),"PB CODE ARTICLE","")</f>
        <v>PB CODE ARTICLE</v>
      </c>
    </row>
    <row r="1347" spans="1:18" x14ac:dyDescent="0.2">
      <c r="A1347" s="131" t="str">
        <f>+IF(I1347&lt;='Ecarts de marge'!$G$1,"X","")</f>
        <v>X</v>
      </c>
      <c r="B1347" s="122" t="str">
        <f t="shared" si="27"/>
        <v>A</v>
      </c>
      <c r="C1347" s="142"/>
      <c r="D1347" s="142"/>
      <c r="E1347" s="142"/>
      <c r="F1347" s="142"/>
      <c r="G1347" s="142"/>
      <c r="H1347" s="142"/>
      <c r="J1347" s="142"/>
      <c r="K1347" s="142"/>
      <c r="L1347" s="142"/>
      <c r="M1347" s="142"/>
      <c r="N1347" s="142"/>
      <c r="O1347" s="142"/>
      <c r="Q1347" s="122" t="e">
        <f>+VLOOKUP(CONCATENATE(B1347,"00"),#REF!,3,FALSE)</f>
        <v>#REF!</v>
      </c>
      <c r="R1347" s="122" t="str">
        <f>+IF(ISERROR(VLOOKUP(K1347,'Ecarts de marge'!D:D,1,FALSE)),"PB CODE ARTICLE","")</f>
        <v>PB CODE ARTICLE</v>
      </c>
    </row>
    <row r="1348" spans="1:18" x14ac:dyDescent="0.2">
      <c r="A1348" s="131" t="str">
        <f>+IF(I1348&lt;='Ecarts de marge'!$G$1,"X","")</f>
        <v>X</v>
      </c>
      <c r="B1348" s="122" t="str">
        <f t="shared" si="27"/>
        <v>A</v>
      </c>
      <c r="C1348" s="142"/>
      <c r="D1348" s="142"/>
      <c r="E1348" s="142"/>
      <c r="F1348" s="142"/>
      <c r="G1348" s="142"/>
      <c r="H1348" s="142"/>
      <c r="J1348" s="142"/>
      <c r="K1348" s="142"/>
      <c r="L1348" s="142"/>
      <c r="M1348" s="142"/>
      <c r="N1348" s="142"/>
      <c r="O1348" s="142"/>
      <c r="Q1348" s="122" t="e">
        <f>+VLOOKUP(CONCATENATE(B1348,"00"),#REF!,3,FALSE)</f>
        <v>#REF!</v>
      </c>
      <c r="R1348" s="122" t="str">
        <f>+IF(ISERROR(VLOOKUP(K1348,'Ecarts de marge'!D:D,1,FALSE)),"PB CODE ARTICLE","")</f>
        <v>PB CODE ARTICLE</v>
      </c>
    </row>
    <row r="1349" spans="1:18" x14ac:dyDescent="0.2">
      <c r="A1349" s="131" t="str">
        <f>+IF(I1349&lt;='Ecarts de marge'!$G$1,"X","")</f>
        <v>X</v>
      </c>
      <c r="B1349" s="122" t="str">
        <f t="shared" si="27"/>
        <v>A</v>
      </c>
      <c r="C1349" s="142"/>
      <c r="D1349" s="142"/>
      <c r="E1349" s="142"/>
      <c r="F1349" s="142"/>
      <c r="G1349" s="142"/>
      <c r="H1349" s="142"/>
      <c r="J1349" s="142"/>
      <c r="K1349" s="142"/>
      <c r="L1349" s="142"/>
      <c r="M1349" s="142"/>
      <c r="N1349" s="142"/>
      <c r="O1349" s="142"/>
      <c r="Q1349" s="122" t="e">
        <f>+VLOOKUP(CONCATENATE(B1349,"00"),#REF!,3,FALSE)</f>
        <v>#REF!</v>
      </c>
      <c r="R1349" s="122" t="str">
        <f>+IF(ISERROR(VLOOKUP(K1349,'Ecarts de marge'!D:D,1,FALSE)),"PB CODE ARTICLE","")</f>
        <v>PB CODE ARTICLE</v>
      </c>
    </row>
    <row r="1350" spans="1:18" x14ac:dyDescent="0.2">
      <c r="A1350" s="131" t="str">
        <f>+IF(I1350&lt;='Ecarts de marge'!$G$1,"X","")</f>
        <v>X</v>
      </c>
      <c r="B1350" s="122" t="str">
        <f t="shared" si="27"/>
        <v>A</v>
      </c>
      <c r="C1350" s="142"/>
      <c r="D1350" s="142"/>
      <c r="E1350" s="142"/>
      <c r="F1350" s="142"/>
      <c r="G1350" s="142"/>
      <c r="H1350" s="142"/>
      <c r="J1350" s="142"/>
      <c r="K1350" s="142"/>
      <c r="L1350" s="142"/>
      <c r="M1350" s="142"/>
      <c r="N1350" s="142"/>
      <c r="O1350" s="142"/>
      <c r="Q1350" s="122" t="e">
        <f>+VLOOKUP(CONCATENATE(B1350,"00"),#REF!,3,FALSE)</f>
        <v>#REF!</v>
      </c>
      <c r="R1350" s="122" t="str">
        <f>+IF(ISERROR(VLOOKUP(K1350,'Ecarts de marge'!D:D,1,FALSE)),"PB CODE ARTICLE","")</f>
        <v>PB CODE ARTICLE</v>
      </c>
    </row>
    <row r="1351" spans="1:18" x14ac:dyDescent="0.2">
      <c r="A1351" s="131" t="str">
        <f>+IF(I1351&lt;='Ecarts de marge'!$G$1,"X","")</f>
        <v>X</v>
      </c>
      <c r="B1351" s="122" t="str">
        <f t="shared" si="27"/>
        <v>A</v>
      </c>
      <c r="C1351" s="142"/>
      <c r="D1351" s="142"/>
      <c r="E1351" s="142"/>
      <c r="F1351" s="142"/>
      <c r="G1351" s="142"/>
      <c r="H1351" s="142"/>
      <c r="J1351" s="142"/>
      <c r="K1351" s="142"/>
      <c r="L1351" s="142"/>
      <c r="M1351" s="142"/>
      <c r="N1351" s="142"/>
      <c r="O1351" s="142"/>
      <c r="Q1351" s="122" t="e">
        <f>+VLOOKUP(CONCATENATE(B1351,"00"),#REF!,3,FALSE)</f>
        <v>#REF!</v>
      </c>
      <c r="R1351" s="122" t="str">
        <f>+IF(ISERROR(VLOOKUP(K1351,'Ecarts de marge'!D:D,1,FALSE)),"PB CODE ARTICLE","")</f>
        <v>PB CODE ARTICLE</v>
      </c>
    </row>
    <row r="1352" spans="1:18" x14ac:dyDescent="0.2">
      <c r="A1352" s="131" t="str">
        <f>+IF(I1352&lt;='Ecarts de marge'!$G$1,"X","")</f>
        <v>X</v>
      </c>
      <c r="B1352" s="122" t="str">
        <f t="shared" si="27"/>
        <v>A</v>
      </c>
      <c r="C1352" s="142"/>
      <c r="D1352" s="142"/>
      <c r="E1352" s="142"/>
      <c r="F1352" s="142"/>
      <c r="G1352" s="142"/>
      <c r="H1352" s="142"/>
      <c r="J1352" s="142"/>
      <c r="K1352" s="142"/>
      <c r="L1352" s="142"/>
      <c r="M1352" s="142"/>
      <c r="N1352" s="142"/>
      <c r="O1352" s="142"/>
      <c r="Q1352" s="122" t="e">
        <f>+VLOOKUP(CONCATENATE(B1352,"00"),#REF!,3,FALSE)</f>
        <v>#REF!</v>
      </c>
      <c r="R1352" s="122" t="str">
        <f>+IF(ISERROR(VLOOKUP(K1352,'Ecarts de marge'!D:D,1,FALSE)),"PB CODE ARTICLE","")</f>
        <v>PB CODE ARTICLE</v>
      </c>
    </row>
    <row r="1353" spans="1:18" x14ac:dyDescent="0.2">
      <c r="A1353" s="131" t="str">
        <f>+IF(I1353&lt;='Ecarts de marge'!$G$1,"X","")</f>
        <v>X</v>
      </c>
      <c r="B1353" s="122" t="str">
        <f t="shared" si="27"/>
        <v>A</v>
      </c>
      <c r="C1353" s="142"/>
      <c r="D1353" s="142"/>
      <c r="E1353" s="142"/>
      <c r="F1353" s="142"/>
      <c r="G1353" s="142"/>
      <c r="H1353" s="142"/>
      <c r="J1353" s="142"/>
      <c r="K1353" s="142"/>
      <c r="L1353" s="142"/>
      <c r="M1353" s="142"/>
      <c r="N1353" s="142"/>
      <c r="O1353" s="142"/>
      <c r="Q1353" s="122" t="e">
        <f>+VLOOKUP(CONCATENATE(B1353,"00"),#REF!,3,FALSE)</f>
        <v>#REF!</v>
      </c>
      <c r="R1353" s="122" t="str">
        <f>+IF(ISERROR(VLOOKUP(K1353,'Ecarts de marge'!D:D,1,FALSE)),"PB CODE ARTICLE","")</f>
        <v>PB CODE ARTICLE</v>
      </c>
    </row>
    <row r="1354" spans="1:18" x14ac:dyDescent="0.2">
      <c r="A1354" s="131" t="str">
        <f>+IF(I1354&lt;='Ecarts de marge'!$G$1,"X","")</f>
        <v>X</v>
      </c>
      <c r="B1354" s="122" t="str">
        <f t="shared" si="27"/>
        <v>A</v>
      </c>
      <c r="C1354" s="142"/>
      <c r="D1354" s="142"/>
      <c r="E1354" s="142"/>
      <c r="F1354" s="142"/>
      <c r="G1354" s="142"/>
      <c r="H1354" s="142"/>
      <c r="J1354" s="142"/>
      <c r="K1354" s="142"/>
      <c r="L1354" s="142"/>
      <c r="M1354" s="142"/>
      <c r="N1354" s="142"/>
      <c r="O1354" s="142"/>
      <c r="Q1354" s="122" t="e">
        <f>+VLOOKUP(CONCATENATE(B1354,"00"),#REF!,3,FALSE)</f>
        <v>#REF!</v>
      </c>
      <c r="R1354" s="122" t="str">
        <f>+IF(ISERROR(VLOOKUP(K1354,'Ecarts de marge'!D:D,1,FALSE)),"PB CODE ARTICLE","")</f>
        <v>PB CODE ARTICLE</v>
      </c>
    </row>
    <row r="1355" spans="1:18" x14ac:dyDescent="0.2">
      <c r="A1355" s="131" t="str">
        <f>+IF(I1355&lt;='Ecarts de marge'!$G$1,"X","")</f>
        <v>X</v>
      </c>
      <c r="B1355" s="122" t="str">
        <f t="shared" si="27"/>
        <v>A</v>
      </c>
      <c r="C1355" s="142"/>
      <c r="D1355" s="142"/>
      <c r="E1355" s="142"/>
      <c r="F1355" s="142"/>
      <c r="G1355" s="142"/>
      <c r="H1355" s="142"/>
      <c r="J1355" s="142"/>
      <c r="K1355" s="142"/>
      <c r="L1355" s="142"/>
      <c r="M1355" s="142"/>
      <c r="N1355" s="142"/>
      <c r="O1355" s="142"/>
      <c r="Q1355" s="122" t="e">
        <f>+VLOOKUP(CONCATENATE(B1355,"00"),#REF!,3,FALSE)</f>
        <v>#REF!</v>
      </c>
      <c r="R1355" s="122" t="str">
        <f>+IF(ISERROR(VLOOKUP(K1355,'Ecarts de marge'!D:D,1,FALSE)),"PB CODE ARTICLE","")</f>
        <v>PB CODE ARTICLE</v>
      </c>
    </row>
    <row r="1356" spans="1:18" x14ac:dyDescent="0.2">
      <c r="A1356" s="131" t="str">
        <f>+IF(I1356&lt;='Ecarts de marge'!$G$1,"X","")</f>
        <v>X</v>
      </c>
      <c r="B1356" s="122" t="str">
        <f t="shared" si="27"/>
        <v>A</v>
      </c>
      <c r="C1356" s="142"/>
      <c r="D1356" s="142"/>
      <c r="E1356" s="142"/>
      <c r="F1356" s="142"/>
      <c r="G1356" s="142"/>
      <c r="H1356" s="142"/>
      <c r="J1356" s="142"/>
      <c r="K1356" s="142"/>
      <c r="L1356" s="142"/>
      <c r="M1356" s="142"/>
      <c r="N1356" s="142"/>
      <c r="O1356" s="142"/>
      <c r="Q1356" s="122" t="e">
        <f>+VLOOKUP(CONCATENATE(B1356,"00"),#REF!,3,FALSE)</f>
        <v>#REF!</v>
      </c>
      <c r="R1356" s="122" t="str">
        <f>+IF(ISERROR(VLOOKUP(K1356,'Ecarts de marge'!D:D,1,FALSE)),"PB CODE ARTICLE","")</f>
        <v>PB CODE ARTICLE</v>
      </c>
    </row>
    <row r="1357" spans="1:18" x14ac:dyDescent="0.2">
      <c r="A1357" s="131" t="str">
        <f>+IF(I1357&lt;='Ecarts de marge'!$G$1,"X","")</f>
        <v>X</v>
      </c>
      <c r="B1357" s="122" t="str">
        <f t="shared" si="27"/>
        <v>A</v>
      </c>
      <c r="C1357" s="142"/>
      <c r="D1357" s="142"/>
      <c r="E1357" s="142"/>
      <c r="F1357" s="142"/>
      <c r="G1357" s="142"/>
      <c r="H1357" s="142"/>
      <c r="J1357" s="142"/>
      <c r="K1357" s="142"/>
      <c r="L1357" s="142"/>
      <c r="M1357" s="142"/>
      <c r="N1357" s="142"/>
      <c r="O1357" s="142"/>
      <c r="Q1357" s="122" t="e">
        <f>+VLOOKUP(CONCATENATE(B1357,"00"),#REF!,3,FALSE)</f>
        <v>#REF!</v>
      </c>
      <c r="R1357" s="122" t="str">
        <f>+IF(ISERROR(VLOOKUP(K1357,'Ecarts de marge'!D:D,1,FALSE)),"PB CODE ARTICLE","")</f>
        <v>PB CODE ARTICLE</v>
      </c>
    </row>
    <row r="1358" spans="1:18" x14ac:dyDescent="0.2">
      <c r="A1358" s="131" t="str">
        <f>+IF(I1358&lt;='Ecarts de marge'!$G$1,"X","")</f>
        <v>X</v>
      </c>
      <c r="B1358" s="122" t="str">
        <f t="shared" si="27"/>
        <v>A</v>
      </c>
      <c r="C1358" s="142"/>
      <c r="D1358" s="142"/>
      <c r="E1358" s="142"/>
      <c r="F1358" s="142"/>
      <c r="G1358" s="142"/>
      <c r="H1358" s="142"/>
      <c r="J1358" s="142"/>
      <c r="K1358" s="142"/>
      <c r="L1358" s="142"/>
      <c r="M1358" s="142"/>
      <c r="N1358" s="142"/>
      <c r="O1358" s="142"/>
      <c r="Q1358" s="122" t="e">
        <f>+VLOOKUP(CONCATENATE(B1358,"00"),#REF!,3,FALSE)</f>
        <v>#REF!</v>
      </c>
      <c r="R1358" s="122" t="str">
        <f>+IF(ISERROR(VLOOKUP(K1358,'Ecarts de marge'!D:D,1,FALSE)),"PB CODE ARTICLE","")</f>
        <v>PB CODE ARTICLE</v>
      </c>
    </row>
    <row r="1359" spans="1:18" x14ac:dyDescent="0.2">
      <c r="A1359" s="131" t="str">
        <f>+IF(I1359&lt;='Ecarts de marge'!$G$1,"X","")</f>
        <v>X</v>
      </c>
      <c r="B1359" s="122" t="str">
        <f t="shared" si="27"/>
        <v>A</v>
      </c>
      <c r="C1359" s="142"/>
      <c r="D1359" s="142"/>
      <c r="E1359" s="142"/>
      <c r="F1359" s="142"/>
      <c r="G1359" s="142"/>
      <c r="H1359" s="142"/>
      <c r="J1359" s="142"/>
      <c r="K1359" s="142"/>
      <c r="L1359" s="142"/>
      <c r="M1359" s="142"/>
      <c r="N1359" s="142"/>
      <c r="O1359" s="142"/>
      <c r="Q1359" s="122" t="e">
        <f>+VLOOKUP(CONCATENATE(B1359,"00"),#REF!,3,FALSE)</f>
        <v>#REF!</v>
      </c>
      <c r="R1359" s="122" t="str">
        <f>+IF(ISERROR(VLOOKUP(K1359,'Ecarts de marge'!D:D,1,FALSE)),"PB CODE ARTICLE","")</f>
        <v>PB CODE ARTICLE</v>
      </c>
    </row>
    <row r="1360" spans="1:18" x14ac:dyDescent="0.2">
      <c r="A1360" s="131" t="str">
        <f>+IF(I1360&lt;='Ecarts de marge'!$G$1,"X","")</f>
        <v>X</v>
      </c>
      <c r="B1360" s="122" t="str">
        <f t="shared" si="27"/>
        <v>A</v>
      </c>
      <c r="C1360" s="142"/>
      <c r="D1360" s="142"/>
      <c r="E1360" s="142"/>
      <c r="F1360" s="142"/>
      <c r="G1360" s="142"/>
      <c r="H1360" s="142"/>
      <c r="J1360" s="142"/>
      <c r="K1360" s="142"/>
      <c r="L1360" s="142"/>
      <c r="M1360" s="142"/>
      <c r="N1360" s="142"/>
      <c r="O1360" s="142"/>
      <c r="Q1360" s="122" t="e">
        <f>+VLOOKUP(CONCATENATE(B1360,"00"),#REF!,3,FALSE)</f>
        <v>#REF!</v>
      </c>
      <c r="R1360" s="122" t="str">
        <f>+IF(ISERROR(VLOOKUP(K1360,'Ecarts de marge'!D:D,1,FALSE)),"PB CODE ARTICLE","")</f>
        <v>PB CODE ARTICLE</v>
      </c>
    </row>
    <row r="1361" spans="1:18" x14ac:dyDescent="0.2">
      <c r="A1361" s="131" t="str">
        <f>+IF(I1361&lt;='Ecarts de marge'!$G$1,"X","")</f>
        <v>X</v>
      </c>
      <c r="B1361" s="122" t="str">
        <f t="shared" si="27"/>
        <v>A</v>
      </c>
      <c r="C1361" s="142"/>
      <c r="D1361" s="142"/>
      <c r="E1361" s="142"/>
      <c r="F1361" s="142"/>
      <c r="G1361" s="142"/>
      <c r="H1361" s="142"/>
      <c r="J1361" s="142"/>
      <c r="K1361" s="142"/>
      <c r="L1361" s="142"/>
      <c r="M1361" s="142"/>
      <c r="N1361" s="142"/>
      <c r="O1361" s="142"/>
      <c r="Q1361" s="122" t="e">
        <f>+VLOOKUP(CONCATENATE(B1361,"00"),#REF!,3,FALSE)</f>
        <v>#REF!</v>
      </c>
      <c r="R1361" s="122" t="str">
        <f>+IF(ISERROR(VLOOKUP(K1361,'Ecarts de marge'!D:D,1,FALSE)),"PB CODE ARTICLE","")</f>
        <v>PB CODE ARTICLE</v>
      </c>
    </row>
    <row r="1362" spans="1:18" x14ac:dyDescent="0.2">
      <c r="A1362" s="131" t="str">
        <f>+IF(I1362&lt;='Ecarts de marge'!$G$1,"X","")</f>
        <v>X</v>
      </c>
      <c r="B1362" s="122" t="str">
        <f t="shared" si="27"/>
        <v>A</v>
      </c>
      <c r="C1362" s="142"/>
      <c r="D1362" s="142"/>
      <c r="E1362" s="142"/>
      <c r="F1362" s="142"/>
      <c r="G1362" s="142"/>
      <c r="H1362" s="142"/>
      <c r="J1362" s="142"/>
      <c r="K1362" s="142"/>
      <c r="L1362" s="142"/>
      <c r="M1362" s="142"/>
      <c r="N1362" s="142"/>
      <c r="O1362" s="142"/>
      <c r="Q1362" s="122" t="e">
        <f>+VLOOKUP(CONCATENATE(B1362,"00"),#REF!,3,FALSE)</f>
        <v>#REF!</v>
      </c>
      <c r="R1362" s="122" t="str">
        <f>+IF(ISERROR(VLOOKUP(K1362,'Ecarts de marge'!D:D,1,FALSE)),"PB CODE ARTICLE","")</f>
        <v>PB CODE ARTICLE</v>
      </c>
    </row>
    <row r="1363" spans="1:18" x14ac:dyDescent="0.2">
      <c r="A1363" s="131" t="str">
        <f>+IF(I1363&lt;='Ecarts de marge'!$G$1,"X","")</f>
        <v>X</v>
      </c>
      <c r="B1363" s="122" t="str">
        <f t="shared" si="27"/>
        <v>A</v>
      </c>
      <c r="C1363" s="142"/>
      <c r="D1363" s="142"/>
      <c r="E1363" s="142"/>
      <c r="F1363" s="142"/>
      <c r="G1363" s="142"/>
      <c r="H1363" s="142"/>
      <c r="J1363" s="142"/>
      <c r="K1363" s="142"/>
      <c r="L1363" s="142"/>
      <c r="M1363" s="142"/>
      <c r="N1363" s="142"/>
      <c r="O1363" s="142"/>
      <c r="Q1363" s="122" t="e">
        <f>+VLOOKUP(CONCATENATE(B1363,"00"),#REF!,3,FALSE)</f>
        <v>#REF!</v>
      </c>
      <c r="R1363" s="122" t="str">
        <f>+IF(ISERROR(VLOOKUP(K1363,'Ecarts de marge'!D:D,1,FALSE)),"PB CODE ARTICLE","")</f>
        <v>PB CODE ARTICLE</v>
      </c>
    </row>
    <row r="1364" spans="1:18" x14ac:dyDescent="0.2">
      <c r="A1364" s="131" t="str">
        <f>+IF(I1364&lt;='Ecarts de marge'!$G$1,"X","")</f>
        <v>X</v>
      </c>
      <c r="B1364" s="122" t="str">
        <f t="shared" si="27"/>
        <v>A</v>
      </c>
      <c r="C1364" s="142"/>
      <c r="D1364" s="142"/>
      <c r="E1364" s="142"/>
      <c r="F1364" s="142"/>
      <c r="G1364" s="142"/>
      <c r="H1364" s="142"/>
      <c r="J1364" s="142"/>
      <c r="K1364" s="142"/>
      <c r="L1364" s="142"/>
      <c r="M1364" s="142"/>
      <c r="N1364" s="142"/>
      <c r="O1364" s="142"/>
      <c r="Q1364" s="122" t="e">
        <f>+VLOOKUP(CONCATENATE(B1364,"00"),#REF!,3,FALSE)</f>
        <v>#REF!</v>
      </c>
      <c r="R1364" s="122" t="str">
        <f>+IF(ISERROR(VLOOKUP(K1364,'Ecarts de marge'!D:D,1,FALSE)),"PB CODE ARTICLE","")</f>
        <v>PB CODE ARTICLE</v>
      </c>
    </row>
    <row r="1365" spans="1:18" x14ac:dyDescent="0.2">
      <c r="A1365" s="131" t="str">
        <f>+IF(I1365&lt;='Ecarts de marge'!$G$1,"X","")</f>
        <v>X</v>
      </c>
      <c r="B1365" s="122" t="str">
        <f t="shared" si="27"/>
        <v>A</v>
      </c>
      <c r="C1365" s="142"/>
      <c r="D1365" s="142"/>
      <c r="E1365" s="142"/>
      <c r="F1365" s="142"/>
      <c r="G1365" s="142"/>
      <c r="H1365" s="142"/>
      <c r="J1365" s="142"/>
      <c r="K1365" s="142"/>
      <c r="L1365" s="142"/>
      <c r="M1365" s="142"/>
      <c r="N1365" s="142"/>
      <c r="O1365" s="142"/>
      <c r="Q1365" s="122" t="e">
        <f>+VLOOKUP(CONCATENATE(B1365,"00"),#REF!,3,FALSE)</f>
        <v>#REF!</v>
      </c>
      <c r="R1365" s="122" t="str">
        <f>+IF(ISERROR(VLOOKUP(K1365,'Ecarts de marge'!D:D,1,FALSE)),"PB CODE ARTICLE","")</f>
        <v>PB CODE ARTICLE</v>
      </c>
    </row>
    <row r="1366" spans="1:18" x14ac:dyDescent="0.2">
      <c r="A1366" s="131" t="str">
        <f>+IF(I1366&lt;='Ecarts de marge'!$G$1,"X","")</f>
        <v>X</v>
      </c>
      <c r="B1366" s="122" t="str">
        <f t="shared" si="27"/>
        <v>A</v>
      </c>
      <c r="C1366" s="142"/>
      <c r="D1366" s="142"/>
      <c r="E1366" s="142"/>
      <c r="F1366" s="142"/>
      <c r="G1366" s="142"/>
      <c r="H1366" s="142"/>
      <c r="J1366" s="142"/>
      <c r="K1366" s="142"/>
      <c r="L1366" s="142"/>
      <c r="M1366" s="142"/>
      <c r="N1366" s="142"/>
      <c r="O1366" s="142"/>
      <c r="Q1366" s="122" t="e">
        <f>+VLOOKUP(CONCATENATE(B1366,"00"),#REF!,3,FALSE)</f>
        <v>#REF!</v>
      </c>
      <c r="R1366" s="122" t="str">
        <f>+IF(ISERROR(VLOOKUP(K1366,'Ecarts de marge'!D:D,1,FALSE)),"PB CODE ARTICLE","")</f>
        <v>PB CODE ARTICLE</v>
      </c>
    </row>
    <row r="1367" spans="1:18" x14ac:dyDescent="0.2">
      <c r="A1367" s="131" t="str">
        <f>+IF(I1367&lt;='Ecarts de marge'!$G$1,"X","")</f>
        <v>X</v>
      </c>
      <c r="B1367" s="122" t="str">
        <f t="shared" si="27"/>
        <v>A</v>
      </c>
      <c r="C1367" s="142"/>
      <c r="D1367" s="142"/>
      <c r="E1367" s="142"/>
      <c r="F1367" s="142"/>
      <c r="G1367" s="142"/>
      <c r="H1367" s="142"/>
      <c r="J1367" s="142"/>
      <c r="K1367" s="142"/>
      <c r="L1367" s="142"/>
      <c r="M1367" s="142"/>
      <c r="N1367" s="142"/>
      <c r="O1367" s="142"/>
      <c r="Q1367" s="122" t="e">
        <f>+VLOOKUP(CONCATENATE(B1367,"00"),#REF!,3,FALSE)</f>
        <v>#REF!</v>
      </c>
      <c r="R1367" s="122" t="str">
        <f>+IF(ISERROR(VLOOKUP(K1367,'Ecarts de marge'!D:D,1,FALSE)),"PB CODE ARTICLE","")</f>
        <v>PB CODE ARTICLE</v>
      </c>
    </row>
    <row r="1368" spans="1:18" x14ac:dyDescent="0.2">
      <c r="A1368" s="131" t="str">
        <f>+IF(I1368&lt;='Ecarts de marge'!$G$1,"X","")</f>
        <v>X</v>
      </c>
      <c r="B1368" s="122" t="str">
        <f t="shared" si="27"/>
        <v>A</v>
      </c>
      <c r="C1368" s="142"/>
      <c r="D1368" s="142"/>
      <c r="E1368" s="142"/>
      <c r="F1368" s="142"/>
      <c r="G1368" s="142"/>
      <c r="H1368" s="142"/>
      <c r="J1368" s="142"/>
      <c r="K1368" s="142"/>
      <c r="L1368" s="142"/>
      <c r="M1368" s="142"/>
      <c r="N1368" s="142"/>
      <c r="O1368" s="142"/>
      <c r="Q1368" s="122" t="e">
        <f>+VLOOKUP(CONCATENATE(B1368,"00"),#REF!,3,FALSE)</f>
        <v>#REF!</v>
      </c>
      <c r="R1368" s="122" t="str">
        <f>+IF(ISERROR(VLOOKUP(K1368,'Ecarts de marge'!D:D,1,FALSE)),"PB CODE ARTICLE","")</f>
        <v>PB CODE ARTICLE</v>
      </c>
    </row>
    <row r="1369" spans="1:18" x14ac:dyDescent="0.2">
      <c r="A1369" s="131" t="str">
        <f>+IF(I1369&lt;='Ecarts de marge'!$G$1,"X","")</f>
        <v>X</v>
      </c>
      <c r="B1369" s="122" t="str">
        <f t="shared" si="27"/>
        <v>A</v>
      </c>
      <c r="C1369" s="142"/>
      <c r="D1369" s="142"/>
      <c r="E1369" s="142"/>
      <c r="F1369" s="142"/>
      <c r="G1369" s="142"/>
      <c r="H1369" s="142"/>
      <c r="J1369" s="142"/>
      <c r="K1369" s="142"/>
      <c r="L1369" s="142"/>
      <c r="M1369" s="142"/>
      <c r="N1369" s="142"/>
      <c r="O1369" s="142"/>
      <c r="Q1369" s="122" t="e">
        <f>+VLOOKUP(CONCATENATE(B1369,"00"),#REF!,3,FALSE)</f>
        <v>#REF!</v>
      </c>
      <c r="R1369" s="122" t="str">
        <f>+IF(ISERROR(VLOOKUP(K1369,'Ecarts de marge'!D:D,1,FALSE)),"PB CODE ARTICLE","")</f>
        <v>PB CODE ARTICLE</v>
      </c>
    </row>
    <row r="1370" spans="1:18" x14ac:dyDescent="0.2">
      <c r="A1370" s="131" t="str">
        <f>+IF(I1370&lt;='Ecarts de marge'!$G$1,"X","")</f>
        <v>X</v>
      </c>
      <c r="B1370" s="122" t="str">
        <f t="shared" si="27"/>
        <v>A</v>
      </c>
      <c r="C1370" s="142"/>
      <c r="D1370" s="142"/>
      <c r="E1370" s="142"/>
      <c r="F1370" s="142"/>
      <c r="G1370" s="142"/>
      <c r="H1370" s="142"/>
      <c r="J1370" s="142"/>
      <c r="K1370" s="142"/>
      <c r="L1370" s="142"/>
      <c r="M1370" s="142"/>
      <c r="N1370" s="142"/>
      <c r="O1370" s="142"/>
      <c r="Q1370" s="122" t="e">
        <f>+VLOOKUP(CONCATENATE(B1370,"00"),#REF!,3,FALSE)</f>
        <v>#REF!</v>
      </c>
      <c r="R1370" s="122" t="str">
        <f>+IF(ISERROR(VLOOKUP(K1370,'Ecarts de marge'!D:D,1,FALSE)),"PB CODE ARTICLE","")</f>
        <v>PB CODE ARTICLE</v>
      </c>
    </row>
    <row r="1371" spans="1:18" x14ac:dyDescent="0.2">
      <c r="A1371" s="131" t="str">
        <f>+IF(I1371&lt;='Ecarts de marge'!$G$1,"X","")</f>
        <v>X</v>
      </c>
      <c r="B1371" s="122" t="str">
        <f t="shared" si="27"/>
        <v>A</v>
      </c>
      <c r="C1371" s="142"/>
      <c r="D1371" s="142"/>
      <c r="E1371" s="142"/>
      <c r="F1371" s="142"/>
      <c r="G1371" s="142"/>
      <c r="H1371" s="142"/>
      <c r="J1371" s="142"/>
      <c r="K1371" s="142"/>
      <c r="L1371" s="142"/>
      <c r="M1371" s="142"/>
      <c r="N1371" s="142"/>
      <c r="O1371" s="142"/>
      <c r="Q1371" s="122" t="e">
        <f>+VLOOKUP(CONCATENATE(B1371,"00"),#REF!,3,FALSE)</f>
        <v>#REF!</v>
      </c>
      <c r="R1371" s="122" t="str">
        <f>+IF(ISERROR(VLOOKUP(K1371,'Ecarts de marge'!D:D,1,FALSE)),"PB CODE ARTICLE","")</f>
        <v>PB CODE ARTICLE</v>
      </c>
    </row>
    <row r="1372" spans="1:18" x14ac:dyDescent="0.2">
      <c r="A1372" s="131" t="str">
        <f>+IF(I1372&lt;='Ecarts de marge'!$G$1,"X","")</f>
        <v>X</v>
      </c>
      <c r="B1372" s="122" t="str">
        <f t="shared" si="27"/>
        <v>A</v>
      </c>
      <c r="C1372" s="142"/>
      <c r="D1372" s="142"/>
      <c r="E1372" s="142"/>
      <c r="F1372" s="142"/>
      <c r="G1372" s="142"/>
      <c r="H1372" s="142"/>
      <c r="J1372" s="142"/>
      <c r="K1372" s="142"/>
      <c r="L1372" s="142"/>
      <c r="M1372" s="142"/>
      <c r="N1372" s="142"/>
      <c r="O1372" s="142"/>
      <c r="Q1372" s="122" t="e">
        <f>+VLOOKUP(CONCATENATE(B1372,"00"),#REF!,3,FALSE)</f>
        <v>#REF!</v>
      </c>
      <c r="R1372" s="122" t="str">
        <f>+IF(ISERROR(VLOOKUP(K1372,'Ecarts de marge'!D:D,1,FALSE)),"PB CODE ARTICLE","")</f>
        <v>PB CODE ARTICLE</v>
      </c>
    </row>
    <row r="1373" spans="1:18" x14ac:dyDescent="0.2">
      <c r="A1373" s="131" t="str">
        <f>+IF(I1373&lt;='Ecarts de marge'!$G$1,"X","")</f>
        <v>X</v>
      </c>
      <c r="B1373" s="122" t="str">
        <f t="shared" si="27"/>
        <v>A</v>
      </c>
      <c r="C1373" s="142"/>
      <c r="D1373" s="142"/>
      <c r="E1373" s="142"/>
      <c r="F1373" s="142"/>
      <c r="G1373" s="142"/>
      <c r="H1373" s="142"/>
      <c r="J1373" s="142"/>
      <c r="K1373" s="142"/>
      <c r="L1373" s="142"/>
      <c r="M1373" s="142"/>
      <c r="N1373" s="142"/>
      <c r="O1373" s="142"/>
      <c r="Q1373" s="122" t="e">
        <f>+VLOOKUP(CONCATENATE(B1373,"00"),#REF!,3,FALSE)</f>
        <v>#REF!</v>
      </c>
      <c r="R1373" s="122" t="str">
        <f>+IF(ISERROR(VLOOKUP(K1373,'Ecarts de marge'!D:D,1,FALSE)),"PB CODE ARTICLE","")</f>
        <v>PB CODE ARTICLE</v>
      </c>
    </row>
    <row r="1374" spans="1:18" x14ac:dyDescent="0.2">
      <c r="A1374" s="131" t="str">
        <f>+IF(I1374&lt;='Ecarts de marge'!$G$1,"X","")</f>
        <v>X</v>
      </c>
      <c r="B1374" s="122" t="str">
        <f t="shared" si="27"/>
        <v>A</v>
      </c>
      <c r="C1374" s="142"/>
      <c r="D1374" s="142"/>
      <c r="E1374" s="142"/>
      <c r="F1374" s="142"/>
      <c r="G1374" s="142"/>
      <c r="H1374" s="142"/>
      <c r="J1374" s="142"/>
      <c r="K1374" s="142"/>
      <c r="L1374" s="142"/>
      <c r="M1374" s="142"/>
      <c r="N1374" s="142"/>
      <c r="O1374" s="142"/>
      <c r="Q1374" s="122" t="e">
        <f>+VLOOKUP(CONCATENATE(B1374,"00"),#REF!,3,FALSE)</f>
        <v>#REF!</v>
      </c>
      <c r="R1374" s="122" t="str">
        <f>+IF(ISERROR(VLOOKUP(K1374,'Ecarts de marge'!D:D,1,FALSE)),"PB CODE ARTICLE","")</f>
        <v>PB CODE ARTICLE</v>
      </c>
    </row>
    <row r="1375" spans="1:18" x14ac:dyDescent="0.2">
      <c r="A1375" s="131" t="str">
        <f>+IF(I1375&lt;='Ecarts de marge'!$G$1,"X","")</f>
        <v>X</v>
      </c>
      <c r="B1375" s="122" t="str">
        <f t="shared" si="27"/>
        <v>A</v>
      </c>
      <c r="C1375" s="142"/>
      <c r="D1375" s="142"/>
      <c r="E1375" s="142"/>
      <c r="F1375" s="142"/>
      <c r="G1375" s="142"/>
      <c r="H1375" s="142"/>
      <c r="J1375" s="142"/>
      <c r="K1375" s="142"/>
      <c r="L1375" s="142"/>
      <c r="M1375" s="142"/>
      <c r="N1375" s="142"/>
      <c r="O1375" s="142"/>
      <c r="Q1375" s="122" t="e">
        <f>+VLOOKUP(CONCATENATE(B1375,"00"),#REF!,3,FALSE)</f>
        <v>#REF!</v>
      </c>
      <c r="R1375" s="122" t="str">
        <f>+IF(ISERROR(VLOOKUP(K1375,'Ecarts de marge'!D:D,1,FALSE)),"PB CODE ARTICLE","")</f>
        <v>PB CODE ARTICLE</v>
      </c>
    </row>
    <row r="1376" spans="1:18" x14ac:dyDescent="0.2">
      <c r="A1376" s="131" t="str">
        <f>+IF(I1376&lt;='Ecarts de marge'!$G$1,"X","")</f>
        <v>X</v>
      </c>
      <c r="B1376" s="122" t="str">
        <f t="shared" si="27"/>
        <v>A</v>
      </c>
      <c r="C1376" s="142"/>
      <c r="D1376" s="142"/>
      <c r="E1376" s="142"/>
      <c r="F1376" s="142"/>
      <c r="G1376" s="142"/>
      <c r="H1376" s="142"/>
      <c r="J1376" s="142"/>
      <c r="K1376" s="142"/>
      <c r="L1376" s="142"/>
      <c r="M1376" s="142"/>
      <c r="N1376" s="142"/>
      <c r="O1376" s="142"/>
      <c r="Q1376" s="122" t="e">
        <f>+VLOOKUP(CONCATENATE(B1376,"00"),#REF!,3,FALSE)</f>
        <v>#REF!</v>
      </c>
      <c r="R1376" s="122" t="str">
        <f>+IF(ISERROR(VLOOKUP(K1376,'Ecarts de marge'!D:D,1,FALSE)),"PB CODE ARTICLE","")</f>
        <v>PB CODE ARTICLE</v>
      </c>
    </row>
    <row r="1377" spans="1:18" x14ac:dyDescent="0.2">
      <c r="A1377" s="131" t="str">
        <f>+IF(I1377&lt;='Ecarts de marge'!$G$1,"X","")</f>
        <v>X</v>
      </c>
      <c r="B1377" s="122" t="str">
        <f t="shared" si="27"/>
        <v>A</v>
      </c>
      <c r="C1377" s="142"/>
      <c r="D1377" s="142"/>
      <c r="E1377" s="142"/>
      <c r="F1377" s="142"/>
      <c r="G1377" s="142"/>
      <c r="H1377" s="142"/>
      <c r="J1377" s="142"/>
      <c r="K1377" s="142"/>
      <c r="L1377" s="142"/>
      <c r="M1377" s="142"/>
      <c r="N1377" s="142"/>
      <c r="O1377" s="142"/>
      <c r="Q1377" s="122" t="e">
        <f>+VLOOKUP(CONCATENATE(B1377,"00"),#REF!,3,FALSE)</f>
        <v>#REF!</v>
      </c>
      <c r="R1377" s="122" t="str">
        <f>+IF(ISERROR(VLOOKUP(K1377,'Ecarts de marge'!D:D,1,FALSE)),"PB CODE ARTICLE","")</f>
        <v>PB CODE ARTICLE</v>
      </c>
    </row>
    <row r="1378" spans="1:18" x14ac:dyDescent="0.2">
      <c r="A1378" s="131" t="str">
        <f>+IF(I1378&lt;='Ecarts de marge'!$G$1,"X","")</f>
        <v>X</v>
      </c>
      <c r="B1378" s="122" t="str">
        <f t="shared" si="27"/>
        <v>A</v>
      </c>
      <c r="C1378" s="142"/>
      <c r="D1378" s="142"/>
      <c r="E1378" s="142"/>
      <c r="F1378" s="142"/>
      <c r="G1378" s="142"/>
      <c r="H1378" s="142"/>
      <c r="J1378" s="142"/>
      <c r="K1378" s="142"/>
      <c r="L1378" s="142"/>
      <c r="M1378" s="142"/>
      <c r="N1378" s="142"/>
      <c r="O1378" s="142"/>
      <c r="Q1378" s="122" t="e">
        <f>+VLOOKUP(CONCATENATE(B1378,"00"),#REF!,3,FALSE)</f>
        <v>#REF!</v>
      </c>
      <c r="R1378" s="122" t="str">
        <f>+IF(ISERROR(VLOOKUP(K1378,'Ecarts de marge'!D:D,1,FALSE)),"PB CODE ARTICLE","")</f>
        <v>PB CODE ARTICLE</v>
      </c>
    </row>
    <row r="1379" spans="1:18" x14ac:dyDescent="0.2">
      <c r="A1379" s="131" t="str">
        <f>+IF(I1379&lt;='Ecarts de marge'!$G$1,"X","")</f>
        <v>X</v>
      </c>
      <c r="B1379" s="122" t="str">
        <f t="shared" si="27"/>
        <v>A</v>
      </c>
      <c r="C1379" s="142"/>
      <c r="D1379" s="142"/>
      <c r="E1379" s="142"/>
      <c r="F1379" s="142"/>
      <c r="G1379" s="142"/>
      <c r="H1379" s="142"/>
      <c r="J1379" s="142"/>
      <c r="K1379" s="142"/>
      <c r="L1379" s="142"/>
      <c r="M1379" s="142"/>
      <c r="N1379" s="142"/>
      <c r="O1379" s="142"/>
      <c r="Q1379" s="122" t="e">
        <f>+VLOOKUP(CONCATENATE(B1379,"00"),#REF!,3,FALSE)</f>
        <v>#REF!</v>
      </c>
      <c r="R1379" s="122" t="str">
        <f>+IF(ISERROR(VLOOKUP(K1379,'Ecarts de marge'!D:D,1,FALSE)),"PB CODE ARTICLE","")</f>
        <v>PB CODE ARTICLE</v>
      </c>
    </row>
    <row r="1380" spans="1:18" x14ac:dyDescent="0.2">
      <c r="A1380" s="131" t="str">
        <f>+IF(I1380&lt;='Ecarts de marge'!$G$1,"X","")</f>
        <v>X</v>
      </c>
      <c r="B1380" s="122" t="str">
        <f t="shared" si="27"/>
        <v>A</v>
      </c>
      <c r="C1380" s="142"/>
      <c r="D1380" s="142"/>
      <c r="E1380" s="142"/>
      <c r="F1380" s="142"/>
      <c r="G1380" s="142"/>
      <c r="H1380" s="142"/>
      <c r="J1380" s="142"/>
      <c r="K1380" s="142"/>
      <c r="L1380" s="142"/>
      <c r="M1380" s="142"/>
      <c r="N1380" s="142"/>
      <c r="O1380" s="142"/>
      <c r="Q1380" s="122" t="e">
        <f>+VLOOKUP(CONCATENATE(B1380,"00"),#REF!,3,FALSE)</f>
        <v>#REF!</v>
      </c>
      <c r="R1380" s="122" t="str">
        <f>+IF(ISERROR(VLOOKUP(K1380,'Ecarts de marge'!D:D,1,FALSE)),"PB CODE ARTICLE","")</f>
        <v>PB CODE ARTICLE</v>
      </c>
    </row>
    <row r="1381" spans="1:18" x14ac:dyDescent="0.2">
      <c r="A1381" s="131" t="str">
        <f>+IF(I1381&lt;='Ecarts de marge'!$G$1,"X","")</f>
        <v>X</v>
      </c>
      <c r="B1381" s="122" t="str">
        <f t="shared" si="27"/>
        <v>A</v>
      </c>
      <c r="C1381" s="142"/>
      <c r="D1381" s="142"/>
      <c r="E1381" s="142"/>
      <c r="F1381" s="142"/>
      <c r="G1381" s="142"/>
      <c r="H1381" s="142"/>
      <c r="J1381" s="142"/>
      <c r="K1381" s="142"/>
      <c r="L1381" s="142"/>
      <c r="M1381" s="142"/>
      <c r="N1381" s="142"/>
      <c r="O1381" s="142"/>
      <c r="Q1381" s="122" t="e">
        <f>+VLOOKUP(CONCATENATE(B1381,"00"),#REF!,3,FALSE)</f>
        <v>#REF!</v>
      </c>
      <c r="R1381" s="122" t="str">
        <f>+IF(ISERROR(VLOOKUP(K1381,'Ecarts de marge'!D:D,1,FALSE)),"PB CODE ARTICLE","")</f>
        <v>PB CODE ARTICLE</v>
      </c>
    </row>
    <row r="1382" spans="1:18" x14ac:dyDescent="0.2">
      <c r="A1382" s="131" t="str">
        <f>+IF(I1382&lt;='Ecarts de marge'!$G$1,"X","")</f>
        <v>X</v>
      </c>
      <c r="B1382" s="122" t="str">
        <f t="shared" si="27"/>
        <v>A</v>
      </c>
      <c r="C1382" s="142"/>
      <c r="D1382" s="142"/>
      <c r="E1382" s="142"/>
      <c r="F1382" s="142"/>
      <c r="G1382" s="142"/>
      <c r="H1382" s="142"/>
      <c r="J1382" s="142"/>
      <c r="K1382" s="142"/>
      <c r="L1382" s="142"/>
      <c r="M1382" s="142"/>
      <c r="N1382" s="142"/>
      <c r="O1382" s="142"/>
      <c r="Q1382" s="122" t="e">
        <f>+VLOOKUP(CONCATENATE(B1382,"00"),#REF!,3,FALSE)</f>
        <v>#REF!</v>
      </c>
      <c r="R1382" s="122" t="str">
        <f>+IF(ISERROR(VLOOKUP(K1382,'Ecarts de marge'!D:D,1,FALSE)),"PB CODE ARTICLE","")</f>
        <v>PB CODE ARTICLE</v>
      </c>
    </row>
    <row r="1383" spans="1:18" x14ac:dyDescent="0.2">
      <c r="A1383" s="131" t="str">
        <f>+IF(I1383&lt;='Ecarts de marge'!$G$1,"X","")</f>
        <v>X</v>
      </c>
      <c r="B1383" s="122" t="str">
        <f t="shared" si="27"/>
        <v>A</v>
      </c>
      <c r="C1383" s="142"/>
      <c r="D1383" s="142"/>
      <c r="E1383" s="142"/>
      <c r="F1383" s="142"/>
      <c r="G1383" s="142"/>
      <c r="H1383" s="142"/>
      <c r="J1383" s="142"/>
      <c r="K1383" s="142"/>
      <c r="L1383" s="142"/>
      <c r="M1383" s="142"/>
      <c r="N1383" s="142"/>
      <c r="O1383" s="142"/>
      <c r="Q1383" s="122" t="e">
        <f>+VLOOKUP(CONCATENATE(B1383,"00"),#REF!,3,FALSE)</f>
        <v>#REF!</v>
      </c>
      <c r="R1383" s="122" t="str">
        <f>+IF(ISERROR(VLOOKUP(K1383,'Ecarts de marge'!D:D,1,FALSE)),"PB CODE ARTICLE","")</f>
        <v>PB CODE ARTICLE</v>
      </c>
    </row>
    <row r="1384" spans="1:18" x14ac:dyDescent="0.2">
      <c r="A1384" s="131" t="str">
        <f>+IF(I1384&lt;='Ecarts de marge'!$G$1,"X","")</f>
        <v>X</v>
      </c>
      <c r="B1384" s="122" t="str">
        <f t="shared" si="27"/>
        <v>A</v>
      </c>
      <c r="C1384" s="142"/>
      <c r="D1384" s="142"/>
      <c r="E1384" s="142"/>
      <c r="F1384" s="142"/>
      <c r="G1384" s="142"/>
      <c r="H1384" s="142"/>
      <c r="J1384" s="142"/>
      <c r="K1384" s="142"/>
      <c r="L1384" s="142"/>
      <c r="M1384" s="142"/>
      <c r="N1384" s="142"/>
      <c r="O1384" s="142"/>
      <c r="Q1384" s="122" t="e">
        <f>+VLOOKUP(CONCATENATE(B1384,"00"),#REF!,3,FALSE)</f>
        <v>#REF!</v>
      </c>
      <c r="R1384" s="122" t="str">
        <f>+IF(ISERROR(VLOOKUP(K1384,'Ecarts de marge'!D:D,1,FALSE)),"PB CODE ARTICLE","")</f>
        <v>PB CODE ARTICLE</v>
      </c>
    </row>
    <row r="1385" spans="1:18" x14ac:dyDescent="0.2">
      <c r="A1385" s="131" t="str">
        <f>+IF(I1385&lt;='Ecarts de marge'!$G$1,"X","")</f>
        <v>X</v>
      </c>
      <c r="B1385" s="122" t="str">
        <f t="shared" ref="B1385:B1407" si="28">+"A"&amp;E1385&amp;F1385&amp;G1385</f>
        <v>A</v>
      </c>
      <c r="C1385" s="142"/>
      <c r="D1385" s="142"/>
      <c r="E1385" s="142"/>
      <c r="F1385" s="142"/>
      <c r="G1385" s="142"/>
      <c r="H1385" s="142"/>
      <c r="J1385" s="142"/>
      <c r="K1385" s="142"/>
      <c r="L1385" s="142"/>
      <c r="M1385" s="142"/>
      <c r="N1385" s="142"/>
      <c r="O1385" s="142"/>
      <c r="Q1385" s="122" t="e">
        <f>+VLOOKUP(CONCATENATE(B1385,"00"),#REF!,3,FALSE)</f>
        <v>#REF!</v>
      </c>
      <c r="R1385" s="122" t="str">
        <f>+IF(ISERROR(VLOOKUP(K1385,'Ecarts de marge'!D:D,1,FALSE)),"PB CODE ARTICLE","")</f>
        <v>PB CODE ARTICLE</v>
      </c>
    </row>
    <row r="1386" spans="1:18" x14ac:dyDescent="0.2">
      <c r="A1386" s="131" t="str">
        <f>+IF(I1386&lt;='Ecarts de marge'!$G$1,"X","")</f>
        <v>X</v>
      </c>
      <c r="B1386" s="122" t="str">
        <f t="shared" si="28"/>
        <v>A</v>
      </c>
      <c r="C1386" s="142"/>
      <c r="D1386" s="142"/>
      <c r="E1386" s="142"/>
      <c r="F1386" s="142"/>
      <c r="G1386" s="142"/>
      <c r="H1386" s="142"/>
      <c r="J1386" s="142"/>
      <c r="K1386" s="142"/>
      <c r="L1386" s="142"/>
      <c r="M1386" s="142"/>
      <c r="N1386" s="142"/>
      <c r="O1386" s="142"/>
      <c r="Q1386" s="122" t="e">
        <f>+VLOOKUP(CONCATENATE(B1386,"00"),#REF!,3,FALSE)</f>
        <v>#REF!</v>
      </c>
      <c r="R1386" s="122" t="str">
        <f>+IF(ISERROR(VLOOKUP(K1386,'Ecarts de marge'!D:D,1,FALSE)),"PB CODE ARTICLE","")</f>
        <v>PB CODE ARTICLE</v>
      </c>
    </row>
    <row r="1387" spans="1:18" x14ac:dyDescent="0.2">
      <c r="A1387" s="131" t="str">
        <f>+IF(I1387&lt;='Ecarts de marge'!$G$1,"X","")</f>
        <v>X</v>
      </c>
      <c r="B1387" s="122" t="str">
        <f t="shared" si="28"/>
        <v>A</v>
      </c>
      <c r="C1387" s="142"/>
      <c r="D1387" s="142"/>
      <c r="E1387" s="142"/>
      <c r="F1387" s="142"/>
      <c r="G1387" s="142"/>
      <c r="H1387" s="142"/>
      <c r="J1387" s="142"/>
      <c r="K1387" s="142"/>
      <c r="L1387" s="142"/>
      <c r="M1387" s="142"/>
      <c r="N1387" s="142"/>
      <c r="O1387" s="142"/>
      <c r="Q1387" s="122" t="e">
        <f>+VLOOKUP(CONCATENATE(B1387,"00"),#REF!,3,FALSE)</f>
        <v>#REF!</v>
      </c>
      <c r="R1387" s="122" t="str">
        <f>+IF(ISERROR(VLOOKUP(K1387,'Ecarts de marge'!D:D,1,FALSE)),"PB CODE ARTICLE","")</f>
        <v>PB CODE ARTICLE</v>
      </c>
    </row>
    <row r="1388" spans="1:18" x14ac:dyDescent="0.2">
      <c r="A1388" s="131" t="str">
        <f>+IF(I1388&lt;='Ecarts de marge'!$G$1,"X","")</f>
        <v>X</v>
      </c>
      <c r="B1388" s="122" t="str">
        <f t="shared" si="28"/>
        <v>A</v>
      </c>
      <c r="C1388" s="142"/>
      <c r="D1388" s="142"/>
      <c r="E1388" s="142"/>
      <c r="F1388" s="142"/>
      <c r="G1388" s="142"/>
      <c r="H1388" s="142"/>
      <c r="J1388" s="142"/>
      <c r="K1388" s="142"/>
      <c r="L1388" s="142"/>
      <c r="M1388" s="142"/>
      <c r="N1388" s="142"/>
      <c r="O1388" s="142"/>
      <c r="Q1388" s="122" t="e">
        <f>+VLOOKUP(CONCATENATE(B1388,"00"),#REF!,3,FALSE)</f>
        <v>#REF!</v>
      </c>
      <c r="R1388" s="122" t="str">
        <f>+IF(ISERROR(VLOOKUP(K1388,'Ecarts de marge'!D:D,1,FALSE)),"PB CODE ARTICLE","")</f>
        <v>PB CODE ARTICLE</v>
      </c>
    </row>
    <row r="1389" spans="1:18" x14ac:dyDescent="0.2">
      <c r="A1389" s="131" t="str">
        <f>+IF(I1389&lt;='Ecarts de marge'!$G$1,"X","")</f>
        <v>X</v>
      </c>
      <c r="B1389" s="122" t="str">
        <f t="shared" si="28"/>
        <v>A</v>
      </c>
      <c r="C1389" s="142"/>
      <c r="D1389" s="142"/>
      <c r="E1389" s="142"/>
      <c r="F1389" s="142"/>
      <c r="G1389" s="142"/>
      <c r="H1389" s="142"/>
      <c r="J1389" s="142"/>
      <c r="K1389" s="142"/>
      <c r="L1389" s="142"/>
      <c r="M1389" s="142"/>
      <c r="N1389" s="142"/>
      <c r="O1389" s="142"/>
      <c r="Q1389" s="122" t="e">
        <f>+VLOOKUP(CONCATENATE(B1389,"00"),#REF!,3,FALSE)</f>
        <v>#REF!</v>
      </c>
      <c r="R1389" s="122" t="str">
        <f>+IF(ISERROR(VLOOKUP(K1389,'Ecarts de marge'!D:D,1,FALSE)),"PB CODE ARTICLE","")</f>
        <v>PB CODE ARTICLE</v>
      </c>
    </row>
    <row r="1390" spans="1:18" x14ac:dyDescent="0.2">
      <c r="A1390" s="131" t="str">
        <f>+IF(I1390&lt;='Ecarts de marge'!$G$1,"X","")</f>
        <v>X</v>
      </c>
      <c r="B1390" s="122" t="str">
        <f t="shared" si="28"/>
        <v>A</v>
      </c>
      <c r="C1390" s="142"/>
      <c r="D1390" s="142"/>
      <c r="E1390" s="142"/>
      <c r="F1390" s="142"/>
      <c r="G1390" s="142"/>
      <c r="H1390" s="142"/>
      <c r="J1390" s="142"/>
      <c r="K1390" s="142"/>
      <c r="L1390" s="142"/>
      <c r="M1390" s="142"/>
      <c r="N1390" s="142"/>
      <c r="O1390" s="142"/>
      <c r="Q1390" s="122" t="e">
        <f>+VLOOKUP(CONCATENATE(B1390,"00"),#REF!,3,FALSE)</f>
        <v>#REF!</v>
      </c>
      <c r="R1390" s="122" t="str">
        <f>+IF(ISERROR(VLOOKUP(K1390,'Ecarts de marge'!D:D,1,FALSE)),"PB CODE ARTICLE","")</f>
        <v>PB CODE ARTICLE</v>
      </c>
    </row>
    <row r="1391" spans="1:18" x14ac:dyDescent="0.2">
      <c r="A1391" s="131" t="str">
        <f>+IF(I1391&lt;='Ecarts de marge'!$G$1,"X","")</f>
        <v>X</v>
      </c>
      <c r="B1391" s="122" t="str">
        <f t="shared" si="28"/>
        <v>A</v>
      </c>
      <c r="C1391" s="142"/>
      <c r="D1391" s="142"/>
      <c r="E1391" s="142"/>
      <c r="F1391" s="142"/>
      <c r="G1391" s="142"/>
      <c r="H1391" s="142"/>
      <c r="J1391" s="142"/>
      <c r="K1391" s="142"/>
      <c r="L1391" s="142"/>
      <c r="M1391" s="142"/>
      <c r="N1391" s="142"/>
      <c r="O1391" s="142"/>
      <c r="Q1391" s="122" t="e">
        <f>+VLOOKUP(CONCATENATE(B1391,"00"),#REF!,3,FALSE)</f>
        <v>#REF!</v>
      </c>
      <c r="R1391" s="122" t="str">
        <f>+IF(ISERROR(VLOOKUP(K1391,'Ecarts de marge'!D:D,1,FALSE)),"PB CODE ARTICLE","")</f>
        <v>PB CODE ARTICLE</v>
      </c>
    </row>
    <row r="1392" spans="1:18" x14ac:dyDescent="0.2">
      <c r="A1392" s="131" t="str">
        <f>+IF(I1392&lt;='Ecarts de marge'!$G$1,"X","")</f>
        <v>X</v>
      </c>
      <c r="B1392" s="122" t="str">
        <f t="shared" si="28"/>
        <v>A</v>
      </c>
      <c r="C1392" s="142"/>
      <c r="D1392" s="142"/>
      <c r="E1392" s="142"/>
      <c r="F1392" s="142"/>
      <c r="G1392" s="142"/>
      <c r="H1392" s="142"/>
      <c r="J1392" s="142"/>
      <c r="K1392" s="142"/>
      <c r="L1392" s="142"/>
      <c r="M1392" s="142"/>
      <c r="N1392" s="142"/>
      <c r="O1392" s="142"/>
      <c r="Q1392" s="122" t="e">
        <f>+VLOOKUP(CONCATENATE(B1392,"00"),#REF!,3,FALSE)</f>
        <v>#REF!</v>
      </c>
      <c r="R1392" s="122" t="str">
        <f>+IF(ISERROR(VLOOKUP(K1392,'Ecarts de marge'!D:D,1,FALSE)),"PB CODE ARTICLE","")</f>
        <v>PB CODE ARTICLE</v>
      </c>
    </row>
    <row r="1393" spans="1:18" x14ac:dyDescent="0.2">
      <c r="A1393" s="131" t="str">
        <f>+IF(I1393&lt;='Ecarts de marge'!$G$1,"X","")</f>
        <v>X</v>
      </c>
      <c r="B1393" s="122" t="str">
        <f t="shared" si="28"/>
        <v>A</v>
      </c>
      <c r="C1393" s="142"/>
      <c r="D1393" s="142"/>
      <c r="E1393" s="142"/>
      <c r="F1393" s="142"/>
      <c r="G1393" s="142"/>
      <c r="H1393" s="142"/>
      <c r="J1393" s="142"/>
      <c r="K1393" s="142"/>
      <c r="L1393" s="142"/>
      <c r="M1393" s="142"/>
      <c r="N1393" s="142"/>
      <c r="O1393" s="142"/>
      <c r="Q1393" s="122" t="e">
        <f>+VLOOKUP(CONCATENATE(B1393,"00"),#REF!,3,FALSE)</f>
        <v>#REF!</v>
      </c>
      <c r="R1393" s="122" t="str">
        <f>+IF(ISERROR(VLOOKUP(K1393,'Ecarts de marge'!D:D,1,FALSE)),"PB CODE ARTICLE","")</f>
        <v>PB CODE ARTICLE</v>
      </c>
    </row>
    <row r="1394" spans="1:18" x14ac:dyDescent="0.2">
      <c r="A1394" s="131" t="str">
        <f>+IF(I1394&lt;='Ecarts de marge'!$G$1,"X","")</f>
        <v>X</v>
      </c>
      <c r="B1394" s="122" t="str">
        <f t="shared" si="28"/>
        <v>A</v>
      </c>
      <c r="C1394" s="142"/>
      <c r="D1394" s="142"/>
      <c r="E1394" s="142"/>
      <c r="F1394" s="142"/>
      <c r="G1394" s="142"/>
      <c r="H1394" s="142"/>
      <c r="J1394" s="142"/>
      <c r="K1394" s="142"/>
      <c r="L1394" s="142"/>
      <c r="M1394" s="142"/>
      <c r="N1394" s="142"/>
      <c r="O1394" s="142"/>
      <c r="Q1394" s="122" t="e">
        <f>+VLOOKUP(CONCATENATE(B1394,"00"),#REF!,3,FALSE)</f>
        <v>#REF!</v>
      </c>
      <c r="R1394" s="122" t="str">
        <f>+IF(ISERROR(VLOOKUP(K1394,'Ecarts de marge'!D:D,1,FALSE)),"PB CODE ARTICLE","")</f>
        <v>PB CODE ARTICLE</v>
      </c>
    </row>
    <row r="1395" spans="1:18" x14ac:dyDescent="0.2">
      <c r="A1395" s="131" t="str">
        <f>+IF(I1395&lt;='Ecarts de marge'!$G$1,"X","")</f>
        <v>X</v>
      </c>
      <c r="B1395" s="122" t="str">
        <f t="shared" si="28"/>
        <v>A</v>
      </c>
      <c r="C1395" s="142"/>
      <c r="D1395" s="142"/>
      <c r="E1395" s="142"/>
      <c r="F1395" s="142"/>
      <c r="G1395" s="142"/>
      <c r="H1395" s="142"/>
      <c r="J1395" s="142"/>
      <c r="K1395" s="142"/>
      <c r="L1395" s="142"/>
      <c r="M1395" s="142"/>
      <c r="N1395" s="142"/>
      <c r="O1395" s="142"/>
      <c r="Q1395" s="122" t="e">
        <f>+VLOOKUP(CONCATENATE(B1395,"00"),#REF!,3,FALSE)</f>
        <v>#REF!</v>
      </c>
      <c r="R1395" s="122" t="str">
        <f>+IF(ISERROR(VLOOKUP(K1395,'Ecarts de marge'!D:D,1,FALSE)),"PB CODE ARTICLE","")</f>
        <v>PB CODE ARTICLE</v>
      </c>
    </row>
    <row r="1396" spans="1:18" x14ac:dyDescent="0.2">
      <c r="A1396" s="131" t="str">
        <f>+IF(I1396&lt;='Ecarts de marge'!$G$1,"X","")</f>
        <v>X</v>
      </c>
      <c r="B1396" s="122" t="str">
        <f t="shared" si="28"/>
        <v>A</v>
      </c>
      <c r="C1396" s="142"/>
      <c r="D1396" s="142"/>
      <c r="E1396" s="142"/>
      <c r="F1396" s="142"/>
      <c r="G1396" s="142"/>
      <c r="H1396" s="142"/>
      <c r="J1396" s="142"/>
      <c r="K1396" s="142"/>
      <c r="L1396" s="142"/>
      <c r="M1396" s="142"/>
      <c r="N1396" s="142"/>
      <c r="O1396" s="142"/>
      <c r="Q1396" s="122" t="e">
        <f>+VLOOKUP(CONCATENATE(B1396,"00"),#REF!,3,FALSE)</f>
        <v>#REF!</v>
      </c>
      <c r="R1396" s="122" t="str">
        <f>+IF(ISERROR(VLOOKUP(K1396,'Ecarts de marge'!D:D,1,FALSE)),"PB CODE ARTICLE","")</f>
        <v>PB CODE ARTICLE</v>
      </c>
    </row>
    <row r="1397" spans="1:18" x14ac:dyDescent="0.2">
      <c r="A1397" s="131" t="str">
        <f>+IF(I1397&lt;='Ecarts de marge'!$G$1,"X","")</f>
        <v>X</v>
      </c>
      <c r="B1397" s="122" t="str">
        <f t="shared" si="28"/>
        <v>A</v>
      </c>
      <c r="C1397" s="142"/>
      <c r="D1397" s="142"/>
      <c r="E1397" s="142"/>
      <c r="F1397" s="142"/>
      <c r="G1397" s="142"/>
      <c r="H1397" s="142"/>
      <c r="J1397" s="142"/>
      <c r="K1397" s="142"/>
      <c r="L1397" s="142"/>
      <c r="M1397" s="142"/>
      <c r="N1397" s="142"/>
      <c r="O1397" s="142"/>
      <c r="Q1397" s="122" t="e">
        <f>+VLOOKUP(CONCATENATE(B1397,"00"),#REF!,3,FALSE)</f>
        <v>#REF!</v>
      </c>
      <c r="R1397" s="122" t="str">
        <f>+IF(ISERROR(VLOOKUP(K1397,'Ecarts de marge'!D:D,1,FALSE)),"PB CODE ARTICLE","")</f>
        <v>PB CODE ARTICLE</v>
      </c>
    </row>
    <row r="1398" spans="1:18" x14ac:dyDescent="0.2">
      <c r="A1398" s="131" t="str">
        <f>+IF(I1398&lt;='Ecarts de marge'!$G$1,"X","")</f>
        <v>X</v>
      </c>
      <c r="B1398" s="122" t="str">
        <f t="shared" si="28"/>
        <v>A</v>
      </c>
      <c r="C1398" s="142"/>
      <c r="D1398" s="142"/>
      <c r="E1398" s="142"/>
      <c r="F1398" s="142"/>
      <c r="G1398" s="142"/>
      <c r="H1398" s="142"/>
      <c r="J1398" s="142"/>
      <c r="K1398" s="142"/>
      <c r="L1398" s="142"/>
      <c r="M1398" s="142"/>
      <c r="N1398" s="142"/>
      <c r="O1398" s="142"/>
      <c r="Q1398" s="122" t="e">
        <f>+VLOOKUP(CONCATENATE(B1398,"00"),#REF!,3,FALSE)</f>
        <v>#REF!</v>
      </c>
      <c r="R1398" s="122" t="str">
        <f>+IF(ISERROR(VLOOKUP(K1398,'Ecarts de marge'!D:D,1,FALSE)),"PB CODE ARTICLE","")</f>
        <v>PB CODE ARTICLE</v>
      </c>
    </row>
    <row r="1399" spans="1:18" x14ac:dyDescent="0.2">
      <c r="A1399" s="131" t="str">
        <f>+IF(I1399&lt;='Ecarts de marge'!$G$1,"X","")</f>
        <v>X</v>
      </c>
      <c r="B1399" s="122" t="str">
        <f t="shared" si="28"/>
        <v>A</v>
      </c>
      <c r="C1399" s="142"/>
      <c r="D1399" s="142"/>
      <c r="E1399" s="142"/>
      <c r="F1399" s="142"/>
      <c r="G1399" s="142"/>
      <c r="H1399" s="142"/>
      <c r="J1399" s="142"/>
      <c r="K1399" s="142"/>
      <c r="L1399" s="142"/>
      <c r="M1399" s="142"/>
      <c r="N1399" s="142"/>
      <c r="O1399" s="142"/>
      <c r="Q1399" s="122" t="e">
        <f>+VLOOKUP(CONCATENATE(B1399,"00"),#REF!,3,FALSE)</f>
        <v>#REF!</v>
      </c>
      <c r="R1399" s="122" t="str">
        <f>+IF(ISERROR(VLOOKUP(K1399,'Ecarts de marge'!D:D,1,FALSE)),"PB CODE ARTICLE","")</f>
        <v>PB CODE ARTICLE</v>
      </c>
    </row>
    <row r="1400" spans="1:18" x14ac:dyDescent="0.2">
      <c r="A1400" s="131" t="str">
        <f>+IF(I1400&lt;='Ecarts de marge'!$G$1,"X","")</f>
        <v>X</v>
      </c>
      <c r="B1400" s="122" t="str">
        <f t="shared" si="28"/>
        <v>A</v>
      </c>
      <c r="C1400" s="142"/>
      <c r="D1400" s="142"/>
      <c r="E1400" s="142"/>
      <c r="F1400" s="142"/>
      <c r="G1400" s="142"/>
      <c r="H1400" s="142"/>
      <c r="J1400" s="142"/>
      <c r="K1400" s="142"/>
      <c r="L1400" s="142"/>
      <c r="M1400" s="142"/>
      <c r="N1400" s="142"/>
      <c r="O1400" s="142"/>
      <c r="Q1400" s="122" t="e">
        <f>+VLOOKUP(CONCATENATE(B1400,"00"),#REF!,3,FALSE)</f>
        <v>#REF!</v>
      </c>
      <c r="R1400" s="122" t="str">
        <f>+IF(ISERROR(VLOOKUP(K1400,'Ecarts de marge'!D:D,1,FALSE)),"PB CODE ARTICLE","")</f>
        <v>PB CODE ARTICLE</v>
      </c>
    </row>
    <row r="1401" spans="1:18" x14ac:dyDescent="0.2">
      <c r="A1401" s="131" t="str">
        <f>+IF(I1401&lt;='Ecarts de marge'!$G$1,"X","")</f>
        <v>X</v>
      </c>
      <c r="B1401" s="122" t="str">
        <f t="shared" si="28"/>
        <v>A</v>
      </c>
      <c r="C1401" s="142"/>
      <c r="D1401" s="142"/>
      <c r="E1401" s="142"/>
      <c r="F1401" s="142"/>
      <c r="G1401" s="142"/>
      <c r="H1401" s="142"/>
      <c r="J1401" s="142"/>
      <c r="K1401" s="142"/>
      <c r="L1401" s="142"/>
      <c r="M1401" s="142"/>
      <c r="N1401" s="142"/>
      <c r="O1401" s="142"/>
      <c r="Q1401" s="122" t="e">
        <f>+VLOOKUP(CONCATENATE(B1401,"00"),#REF!,3,FALSE)</f>
        <v>#REF!</v>
      </c>
      <c r="R1401" s="122" t="str">
        <f>+IF(ISERROR(VLOOKUP(K1401,'Ecarts de marge'!D:D,1,FALSE)),"PB CODE ARTICLE","")</f>
        <v>PB CODE ARTICLE</v>
      </c>
    </row>
    <row r="1402" spans="1:18" x14ac:dyDescent="0.2">
      <c r="A1402" s="131" t="str">
        <f>+IF(I1402&lt;='Ecarts de marge'!$G$1,"X","")</f>
        <v>X</v>
      </c>
      <c r="B1402" s="122" t="str">
        <f t="shared" si="28"/>
        <v>A</v>
      </c>
      <c r="C1402" s="142"/>
      <c r="D1402" s="142"/>
      <c r="E1402" s="142"/>
      <c r="F1402" s="142"/>
      <c r="G1402" s="142"/>
      <c r="H1402" s="142"/>
      <c r="J1402" s="142"/>
      <c r="K1402" s="142"/>
      <c r="L1402" s="142"/>
      <c r="M1402" s="142"/>
      <c r="N1402" s="142"/>
      <c r="O1402" s="142"/>
      <c r="Q1402" s="122" t="e">
        <f>+VLOOKUP(CONCATENATE(B1402,"00"),#REF!,3,FALSE)</f>
        <v>#REF!</v>
      </c>
      <c r="R1402" s="122" t="str">
        <f>+IF(ISERROR(VLOOKUP(K1402,'Ecarts de marge'!D:D,1,FALSE)),"PB CODE ARTICLE","")</f>
        <v>PB CODE ARTICLE</v>
      </c>
    </row>
    <row r="1403" spans="1:18" x14ac:dyDescent="0.2">
      <c r="A1403" s="131" t="str">
        <f>+IF(I1403&lt;='Ecarts de marge'!$G$1,"X","")</f>
        <v>X</v>
      </c>
      <c r="B1403" s="122" t="str">
        <f t="shared" si="28"/>
        <v>A</v>
      </c>
      <c r="C1403" s="142"/>
      <c r="D1403" s="142"/>
      <c r="E1403" s="142"/>
      <c r="F1403" s="142"/>
      <c r="G1403" s="142"/>
      <c r="H1403" s="142"/>
      <c r="J1403" s="142"/>
      <c r="K1403" s="142"/>
      <c r="L1403" s="142"/>
      <c r="M1403" s="142"/>
      <c r="N1403" s="142"/>
      <c r="O1403" s="142"/>
      <c r="Q1403" s="122" t="e">
        <f>+VLOOKUP(CONCATENATE(B1403,"00"),#REF!,3,FALSE)</f>
        <v>#REF!</v>
      </c>
      <c r="R1403" s="122" t="str">
        <f>+IF(ISERROR(VLOOKUP(K1403,'Ecarts de marge'!D:D,1,FALSE)),"PB CODE ARTICLE","")</f>
        <v>PB CODE ARTICLE</v>
      </c>
    </row>
    <row r="1404" spans="1:18" x14ac:dyDescent="0.2">
      <c r="A1404" s="131" t="str">
        <f>+IF(I1404&lt;='Ecarts de marge'!$G$1,"X","")</f>
        <v>X</v>
      </c>
      <c r="B1404" s="122" t="str">
        <f t="shared" si="28"/>
        <v>A</v>
      </c>
      <c r="C1404" s="142"/>
      <c r="D1404" s="142"/>
      <c r="E1404" s="142"/>
      <c r="F1404" s="142"/>
      <c r="G1404" s="142"/>
      <c r="H1404" s="142"/>
      <c r="J1404" s="142"/>
      <c r="K1404" s="142"/>
      <c r="L1404" s="142"/>
      <c r="M1404" s="142"/>
      <c r="N1404" s="142"/>
      <c r="O1404" s="142"/>
      <c r="Q1404" s="122" t="e">
        <f>+VLOOKUP(CONCATENATE(B1404,"00"),#REF!,3,FALSE)</f>
        <v>#REF!</v>
      </c>
      <c r="R1404" s="122" t="str">
        <f>+IF(ISERROR(VLOOKUP(K1404,'Ecarts de marge'!D:D,1,FALSE)),"PB CODE ARTICLE","")</f>
        <v>PB CODE ARTICLE</v>
      </c>
    </row>
    <row r="1405" spans="1:18" x14ac:dyDescent="0.2">
      <c r="A1405" s="131" t="str">
        <f>+IF(I1405&lt;='Ecarts de marge'!$G$1,"X","")</f>
        <v>X</v>
      </c>
      <c r="B1405" s="122" t="str">
        <f t="shared" si="28"/>
        <v>A</v>
      </c>
      <c r="C1405" s="142"/>
      <c r="D1405" s="142"/>
      <c r="E1405" s="142"/>
      <c r="F1405" s="142"/>
      <c r="G1405" s="142"/>
      <c r="H1405" s="142"/>
      <c r="J1405" s="142"/>
      <c r="K1405" s="142"/>
      <c r="L1405" s="142"/>
      <c r="M1405" s="142"/>
      <c r="N1405" s="142"/>
      <c r="O1405" s="142"/>
      <c r="Q1405" s="122" t="e">
        <f>+VLOOKUP(CONCATENATE(B1405,"00"),#REF!,3,FALSE)</f>
        <v>#REF!</v>
      </c>
      <c r="R1405" s="122" t="str">
        <f>+IF(ISERROR(VLOOKUP(K1405,'Ecarts de marge'!D:D,1,FALSE)),"PB CODE ARTICLE","")</f>
        <v>PB CODE ARTICLE</v>
      </c>
    </row>
    <row r="1406" spans="1:18" x14ac:dyDescent="0.2">
      <c r="A1406" s="131" t="str">
        <f>+IF(I1406&lt;='Ecarts de marge'!$G$1,"X","")</f>
        <v>X</v>
      </c>
      <c r="B1406" s="122" t="str">
        <f t="shared" si="28"/>
        <v>A</v>
      </c>
      <c r="C1406" s="142"/>
      <c r="D1406" s="142"/>
      <c r="E1406" s="142"/>
      <c r="F1406" s="142"/>
      <c r="G1406" s="142"/>
      <c r="H1406" s="142"/>
      <c r="J1406" s="142"/>
      <c r="K1406" s="142"/>
      <c r="L1406" s="142"/>
      <c r="M1406" s="142"/>
      <c r="N1406" s="142"/>
      <c r="O1406" s="142"/>
      <c r="Q1406" s="122" t="e">
        <f>+VLOOKUP(CONCATENATE(B1406,"00"),#REF!,3,FALSE)</f>
        <v>#REF!</v>
      </c>
      <c r="R1406" s="122" t="str">
        <f>+IF(ISERROR(VLOOKUP(K1406,'Ecarts de marge'!D:D,1,FALSE)),"PB CODE ARTICLE","")</f>
        <v>PB CODE ARTICLE</v>
      </c>
    </row>
    <row r="1407" spans="1:18" x14ac:dyDescent="0.2">
      <c r="A1407" s="131" t="str">
        <f>+IF(I1407&lt;='Ecarts de marge'!$G$1,"X","")</f>
        <v>X</v>
      </c>
      <c r="B1407" s="122" t="str">
        <f t="shared" si="28"/>
        <v>A</v>
      </c>
      <c r="C1407" s="142"/>
      <c r="D1407" s="142"/>
      <c r="E1407" s="142"/>
      <c r="F1407" s="142"/>
      <c r="G1407" s="142"/>
      <c r="H1407" s="142"/>
      <c r="J1407" s="142"/>
      <c r="K1407" s="142"/>
      <c r="L1407" s="142"/>
      <c r="M1407" s="142"/>
      <c r="N1407" s="142"/>
      <c r="O1407" s="142"/>
      <c r="Q1407" s="122" t="e">
        <f>+VLOOKUP(CONCATENATE(B1407,"00"),#REF!,3,FALSE)</f>
        <v>#REF!</v>
      </c>
      <c r="R1407" s="122" t="str">
        <f>+IF(ISERROR(VLOOKUP(K1407,'Ecarts de marge'!D:D,1,FALSE)),"PB CODE ARTICLE","")</f>
        <v>PB CODE ARTICLE</v>
      </c>
    </row>
    <row r="1408" spans="1:18" x14ac:dyDescent="0.2">
      <c r="A1408" s="131" t="str">
        <f>+IF(I1408&lt;='Ecarts de marge'!$G$1,"X","")</f>
        <v>X</v>
      </c>
      <c r="B1408" s="122" t="str">
        <f t="shared" ref="B1408:B1410" si="29">+"A"&amp;E1408&amp;F1408&amp;G1408</f>
        <v>A</v>
      </c>
      <c r="C1408" s="142"/>
      <c r="D1408" s="142"/>
      <c r="E1408" s="142"/>
      <c r="F1408" s="142"/>
      <c r="G1408" s="142"/>
      <c r="H1408" s="142"/>
      <c r="J1408" s="142"/>
      <c r="K1408" s="142"/>
      <c r="L1408" s="142"/>
      <c r="M1408" s="142"/>
      <c r="N1408" s="142"/>
      <c r="O1408" s="142"/>
      <c r="Q1408" s="122" t="e">
        <f>+VLOOKUP(CONCATENATE(B1408,"00"),#REF!,3,FALSE)</f>
        <v>#REF!</v>
      </c>
      <c r="R1408" s="122" t="str">
        <f>+IF(ISERROR(VLOOKUP(K1408,'Ecarts de marge'!D:D,1,FALSE)),"PB CODE ARTICLE","")</f>
        <v>PB CODE ARTICLE</v>
      </c>
    </row>
    <row r="1409" spans="1:18" x14ac:dyDescent="0.2">
      <c r="A1409" s="131" t="str">
        <f>+IF(I1409&lt;='Ecarts de marge'!$G$1,"X","")</f>
        <v>X</v>
      </c>
      <c r="B1409" s="122" t="str">
        <f t="shared" si="29"/>
        <v>A</v>
      </c>
      <c r="C1409" s="142"/>
      <c r="D1409" s="142"/>
      <c r="E1409" s="142"/>
      <c r="F1409" s="142"/>
      <c r="G1409" s="142"/>
      <c r="H1409" s="142"/>
      <c r="J1409" s="142"/>
      <c r="K1409" s="142"/>
      <c r="L1409" s="142"/>
      <c r="M1409" s="142"/>
      <c r="N1409" s="142"/>
      <c r="O1409" s="142"/>
      <c r="Q1409" s="122" t="e">
        <f>+VLOOKUP(CONCATENATE(B1409,"00"),#REF!,3,FALSE)</f>
        <v>#REF!</v>
      </c>
      <c r="R1409" s="122" t="str">
        <f>+IF(ISERROR(VLOOKUP(K1409,'Ecarts de marge'!D:D,1,FALSE)),"PB CODE ARTICLE","")</f>
        <v>PB CODE ARTICLE</v>
      </c>
    </row>
    <row r="1410" spans="1:18" x14ac:dyDescent="0.2">
      <c r="A1410" s="131" t="str">
        <f>+IF(I1410&lt;='Ecarts de marge'!$G$1,"X","")</f>
        <v>X</v>
      </c>
      <c r="B1410" s="122" t="str">
        <f t="shared" si="29"/>
        <v>A</v>
      </c>
      <c r="C1410" s="142"/>
      <c r="D1410" s="142"/>
      <c r="E1410" s="142"/>
      <c r="F1410" s="142"/>
      <c r="G1410" s="142"/>
      <c r="H1410" s="142"/>
      <c r="J1410" s="142"/>
      <c r="K1410" s="142"/>
      <c r="L1410" s="142"/>
      <c r="M1410" s="142"/>
      <c r="N1410" s="142"/>
      <c r="O1410" s="142"/>
      <c r="Q1410" s="122" t="e">
        <f>+VLOOKUP(CONCATENATE(B1410,"00"),#REF!,3,FALSE)</f>
        <v>#REF!</v>
      </c>
      <c r="R1410" s="122" t="str">
        <f>+IF(ISERROR(VLOOKUP(K1410,'Ecarts de marge'!D:D,1,FALSE)),"PB CODE ARTICLE","")</f>
        <v>PB CODE ARTICLE</v>
      </c>
    </row>
    <row r="1411" spans="1:18" x14ac:dyDescent="0.2">
      <c r="A1411" s="131" t="str">
        <f>+IF(I1411&lt;='Ecarts de marge'!$G$1,"X","")</f>
        <v>X</v>
      </c>
      <c r="B1411" s="122" t="str">
        <f t="shared" ref="B1411:B1466" si="30">+"A"&amp;E1411&amp;F1411&amp;G1411</f>
        <v>A</v>
      </c>
      <c r="C1411" s="142"/>
      <c r="D1411" s="142"/>
      <c r="E1411" s="142"/>
      <c r="F1411" s="142"/>
      <c r="G1411" s="142"/>
      <c r="H1411" s="142"/>
      <c r="J1411" s="142"/>
      <c r="K1411" s="142"/>
      <c r="L1411" s="142"/>
      <c r="M1411" s="142"/>
      <c r="N1411" s="142"/>
      <c r="O1411" s="142"/>
      <c r="Q1411" s="122" t="e">
        <f>+VLOOKUP(CONCATENATE(B1411,"00"),#REF!,3,FALSE)</f>
        <v>#REF!</v>
      </c>
      <c r="R1411" s="122" t="str">
        <f>+IF(ISERROR(VLOOKUP(K1411,'Ecarts de marge'!D:D,1,FALSE)),"PB CODE ARTICLE","")</f>
        <v>PB CODE ARTICLE</v>
      </c>
    </row>
    <row r="1412" spans="1:18" x14ac:dyDescent="0.2">
      <c r="A1412" s="131" t="str">
        <f>+IF(I1412&lt;='Ecarts de marge'!$G$1,"X","")</f>
        <v>X</v>
      </c>
      <c r="B1412" s="122" t="str">
        <f t="shared" si="30"/>
        <v>A</v>
      </c>
      <c r="C1412" s="142"/>
      <c r="D1412" s="142"/>
      <c r="E1412" s="142"/>
      <c r="F1412" s="142"/>
      <c r="G1412" s="142"/>
      <c r="H1412" s="142"/>
      <c r="J1412" s="142"/>
      <c r="K1412" s="142"/>
      <c r="L1412" s="142"/>
      <c r="M1412" s="142"/>
      <c r="N1412" s="142"/>
      <c r="O1412" s="142"/>
      <c r="Q1412" s="122" t="e">
        <f>+VLOOKUP(CONCATENATE(B1412,"00"),#REF!,3,FALSE)</f>
        <v>#REF!</v>
      </c>
      <c r="R1412" s="122" t="str">
        <f>+IF(ISERROR(VLOOKUP(K1412,'Ecarts de marge'!D:D,1,FALSE)),"PB CODE ARTICLE","")</f>
        <v>PB CODE ARTICLE</v>
      </c>
    </row>
    <row r="1413" spans="1:18" x14ac:dyDescent="0.2">
      <c r="A1413" s="131" t="str">
        <f>+IF(I1413&lt;='Ecarts de marge'!$G$1,"X","")</f>
        <v>X</v>
      </c>
      <c r="B1413" s="122" t="str">
        <f t="shared" si="30"/>
        <v>A</v>
      </c>
      <c r="C1413" s="142"/>
      <c r="D1413" s="142"/>
      <c r="E1413" s="142"/>
      <c r="F1413" s="142"/>
      <c r="G1413" s="142"/>
      <c r="H1413" s="142"/>
      <c r="J1413" s="142"/>
      <c r="K1413" s="142"/>
      <c r="L1413" s="142"/>
      <c r="M1413" s="142"/>
      <c r="N1413" s="142"/>
      <c r="O1413" s="142"/>
      <c r="Q1413" s="122" t="e">
        <f>+VLOOKUP(CONCATENATE(B1413,"00"),#REF!,3,FALSE)</f>
        <v>#REF!</v>
      </c>
      <c r="R1413" s="122" t="str">
        <f>+IF(ISERROR(VLOOKUP(K1413,'Ecarts de marge'!D:D,1,FALSE)),"PB CODE ARTICLE","")</f>
        <v>PB CODE ARTICLE</v>
      </c>
    </row>
    <row r="1414" spans="1:18" x14ac:dyDescent="0.2">
      <c r="A1414" s="131" t="str">
        <f>+IF(I1414&lt;='Ecarts de marge'!$G$1,"X","")</f>
        <v>X</v>
      </c>
      <c r="B1414" s="122" t="str">
        <f t="shared" si="30"/>
        <v>A</v>
      </c>
      <c r="C1414" s="142"/>
      <c r="D1414" s="142"/>
      <c r="E1414" s="142"/>
      <c r="F1414" s="142"/>
      <c r="G1414" s="142"/>
      <c r="H1414" s="142"/>
      <c r="J1414" s="142"/>
      <c r="K1414" s="142"/>
      <c r="L1414" s="142"/>
      <c r="M1414" s="142"/>
      <c r="N1414" s="142"/>
      <c r="O1414" s="142"/>
      <c r="Q1414" s="122" t="e">
        <f>+VLOOKUP(CONCATENATE(B1414,"00"),#REF!,3,FALSE)</f>
        <v>#REF!</v>
      </c>
      <c r="R1414" s="122" t="str">
        <f>+IF(ISERROR(VLOOKUP(K1414,'Ecarts de marge'!D:D,1,FALSE)),"PB CODE ARTICLE","")</f>
        <v>PB CODE ARTICLE</v>
      </c>
    </row>
    <row r="1415" spans="1:18" x14ac:dyDescent="0.2">
      <c r="A1415" s="131" t="str">
        <f>+IF(I1415&lt;='Ecarts de marge'!$G$1,"X","")</f>
        <v>X</v>
      </c>
      <c r="B1415" s="122" t="str">
        <f t="shared" si="30"/>
        <v>A</v>
      </c>
      <c r="C1415" s="142"/>
      <c r="D1415" s="142"/>
      <c r="E1415" s="142"/>
      <c r="F1415" s="142"/>
      <c r="G1415" s="142"/>
      <c r="H1415" s="142"/>
      <c r="J1415" s="142"/>
      <c r="K1415" s="142"/>
      <c r="L1415" s="142"/>
      <c r="M1415" s="142"/>
      <c r="N1415" s="142"/>
      <c r="O1415" s="142"/>
      <c r="Q1415" s="122" t="e">
        <f>+VLOOKUP(CONCATENATE(B1415,"00"),#REF!,3,FALSE)</f>
        <v>#REF!</v>
      </c>
      <c r="R1415" s="122" t="str">
        <f>+IF(ISERROR(VLOOKUP(K1415,'Ecarts de marge'!D:D,1,FALSE)),"PB CODE ARTICLE","")</f>
        <v>PB CODE ARTICLE</v>
      </c>
    </row>
    <row r="1416" spans="1:18" x14ac:dyDescent="0.2">
      <c r="A1416" s="131" t="str">
        <f>+IF(I1416&lt;='Ecarts de marge'!$G$1,"X","")</f>
        <v>X</v>
      </c>
      <c r="B1416" s="122" t="str">
        <f t="shared" si="30"/>
        <v>A</v>
      </c>
      <c r="C1416" s="142"/>
      <c r="D1416" s="142"/>
      <c r="E1416" s="142"/>
      <c r="F1416" s="142"/>
      <c r="G1416" s="142"/>
      <c r="H1416" s="142"/>
      <c r="J1416" s="142"/>
      <c r="K1416" s="142"/>
      <c r="L1416" s="142"/>
      <c r="M1416" s="142"/>
      <c r="N1416" s="142"/>
      <c r="O1416" s="142"/>
      <c r="Q1416" s="122" t="e">
        <f>+VLOOKUP(CONCATENATE(B1416,"00"),#REF!,3,FALSE)</f>
        <v>#REF!</v>
      </c>
      <c r="R1416" s="122" t="str">
        <f>+IF(ISERROR(VLOOKUP(K1416,'Ecarts de marge'!D:D,1,FALSE)),"PB CODE ARTICLE","")</f>
        <v>PB CODE ARTICLE</v>
      </c>
    </row>
    <row r="1417" spans="1:18" x14ac:dyDescent="0.2">
      <c r="A1417" s="131" t="str">
        <f>+IF(I1417&lt;='Ecarts de marge'!$G$1,"X","")</f>
        <v>X</v>
      </c>
      <c r="B1417" s="122" t="str">
        <f t="shared" si="30"/>
        <v>A</v>
      </c>
      <c r="C1417" s="142"/>
      <c r="D1417" s="142"/>
      <c r="E1417" s="142"/>
      <c r="F1417" s="142"/>
      <c r="G1417" s="142"/>
      <c r="H1417" s="142"/>
      <c r="J1417" s="142"/>
      <c r="K1417" s="142"/>
      <c r="L1417" s="142"/>
      <c r="M1417" s="142"/>
      <c r="N1417" s="142"/>
      <c r="O1417" s="142"/>
      <c r="Q1417" s="122" t="e">
        <f>+VLOOKUP(CONCATENATE(B1417,"00"),#REF!,3,FALSE)</f>
        <v>#REF!</v>
      </c>
      <c r="R1417" s="122" t="str">
        <f>+IF(ISERROR(VLOOKUP(K1417,'Ecarts de marge'!D:D,1,FALSE)),"PB CODE ARTICLE","")</f>
        <v>PB CODE ARTICLE</v>
      </c>
    </row>
    <row r="1418" spans="1:18" x14ac:dyDescent="0.2">
      <c r="A1418" s="131" t="str">
        <f>+IF(I1418&lt;='Ecarts de marge'!$G$1,"X","")</f>
        <v>X</v>
      </c>
      <c r="B1418" s="122" t="str">
        <f t="shared" si="30"/>
        <v>A</v>
      </c>
      <c r="C1418" s="142"/>
      <c r="D1418" s="142"/>
      <c r="E1418" s="142"/>
      <c r="F1418" s="142"/>
      <c r="G1418" s="142"/>
      <c r="H1418" s="142"/>
      <c r="J1418" s="142"/>
      <c r="K1418" s="142"/>
      <c r="L1418" s="142"/>
      <c r="M1418" s="142"/>
      <c r="N1418" s="142"/>
      <c r="O1418" s="142"/>
      <c r="Q1418" s="122" t="e">
        <f>+VLOOKUP(CONCATENATE(B1418,"00"),#REF!,3,FALSE)</f>
        <v>#REF!</v>
      </c>
      <c r="R1418" s="122" t="str">
        <f>+IF(ISERROR(VLOOKUP(K1418,'Ecarts de marge'!D:D,1,FALSE)),"PB CODE ARTICLE","")</f>
        <v>PB CODE ARTICLE</v>
      </c>
    </row>
    <row r="1419" spans="1:18" x14ac:dyDescent="0.2">
      <c r="A1419" s="131" t="str">
        <f>+IF(I1419&lt;='Ecarts de marge'!$G$1,"X","")</f>
        <v>X</v>
      </c>
      <c r="B1419" s="122" t="str">
        <f t="shared" si="30"/>
        <v>A</v>
      </c>
      <c r="C1419" s="142"/>
      <c r="D1419" s="142"/>
      <c r="E1419" s="142"/>
      <c r="F1419" s="142"/>
      <c r="G1419" s="142"/>
      <c r="H1419" s="142"/>
      <c r="J1419" s="142"/>
      <c r="K1419" s="142"/>
      <c r="L1419" s="142"/>
      <c r="M1419" s="142"/>
      <c r="N1419" s="142"/>
      <c r="O1419" s="142"/>
      <c r="Q1419" s="122" t="e">
        <f>+VLOOKUP(CONCATENATE(B1419,"00"),#REF!,3,FALSE)</f>
        <v>#REF!</v>
      </c>
      <c r="R1419" s="122" t="str">
        <f>+IF(ISERROR(VLOOKUP(K1419,'Ecarts de marge'!D:D,1,FALSE)),"PB CODE ARTICLE","")</f>
        <v>PB CODE ARTICLE</v>
      </c>
    </row>
    <row r="1420" spans="1:18" x14ac:dyDescent="0.2">
      <c r="A1420" s="131" t="str">
        <f>+IF(I1420&lt;='Ecarts de marge'!$G$1,"X","")</f>
        <v>X</v>
      </c>
      <c r="B1420" s="122" t="str">
        <f t="shared" si="30"/>
        <v>A</v>
      </c>
      <c r="C1420" s="142"/>
      <c r="D1420" s="142"/>
      <c r="E1420" s="142"/>
      <c r="F1420" s="142"/>
      <c r="G1420" s="142"/>
      <c r="H1420" s="142"/>
      <c r="J1420" s="142"/>
      <c r="K1420" s="142"/>
      <c r="L1420" s="142"/>
      <c r="M1420" s="142"/>
      <c r="N1420" s="142"/>
      <c r="O1420" s="142"/>
      <c r="Q1420" s="122" t="e">
        <f>+VLOOKUP(CONCATENATE(B1420,"00"),#REF!,3,FALSE)</f>
        <v>#REF!</v>
      </c>
      <c r="R1420" s="122" t="str">
        <f>+IF(ISERROR(VLOOKUP(K1420,'Ecarts de marge'!D:D,1,FALSE)),"PB CODE ARTICLE","")</f>
        <v>PB CODE ARTICLE</v>
      </c>
    </row>
    <row r="1421" spans="1:18" x14ac:dyDescent="0.2">
      <c r="A1421" s="131" t="str">
        <f>+IF(I1421&lt;='Ecarts de marge'!$G$1,"X","")</f>
        <v>X</v>
      </c>
      <c r="B1421" s="122" t="str">
        <f t="shared" si="30"/>
        <v>A</v>
      </c>
      <c r="C1421" s="142"/>
      <c r="D1421" s="142"/>
      <c r="E1421" s="142"/>
      <c r="F1421" s="142"/>
      <c r="G1421" s="142"/>
      <c r="H1421" s="142"/>
      <c r="J1421" s="142"/>
      <c r="K1421" s="142"/>
      <c r="L1421" s="142"/>
      <c r="M1421" s="142"/>
      <c r="N1421" s="142"/>
      <c r="O1421" s="142"/>
      <c r="Q1421" s="122" t="e">
        <f>+VLOOKUP(CONCATENATE(B1421,"00"),#REF!,3,FALSE)</f>
        <v>#REF!</v>
      </c>
      <c r="R1421" s="122" t="str">
        <f>+IF(ISERROR(VLOOKUP(K1421,'Ecarts de marge'!D:D,1,FALSE)),"PB CODE ARTICLE","")</f>
        <v>PB CODE ARTICLE</v>
      </c>
    </row>
    <row r="1422" spans="1:18" x14ac:dyDescent="0.2">
      <c r="A1422" s="131" t="str">
        <f>+IF(I1422&lt;='Ecarts de marge'!$G$1,"X","")</f>
        <v>X</v>
      </c>
      <c r="B1422" s="122" t="str">
        <f t="shared" si="30"/>
        <v>A</v>
      </c>
      <c r="C1422" s="142"/>
      <c r="D1422" s="142"/>
      <c r="E1422" s="142"/>
      <c r="F1422" s="142"/>
      <c r="G1422" s="142"/>
      <c r="H1422" s="142"/>
      <c r="J1422" s="142"/>
      <c r="K1422" s="142"/>
      <c r="L1422" s="142"/>
      <c r="M1422" s="142"/>
      <c r="N1422" s="142"/>
      <c r="O1422" s="142"/>
      <c r="Q1422" s="122" t="e">
        <f>+VLOOKUP(CONCATENATE(B1422,"00"),#REF!,3,FALSE)</f>
        <v>#REF!</v>
      </c>
      <c r="R1422" s="122" t="str">
        <f>+IF(ISERROR(VLOOKUP(K1422,'Ecarts de marge'!D:D,1,FALSE)),"PB CODE ARTICLE","")</f>
        <v>PB CODE ARTICLE</v>
      </c>
    </row>
    <row r="1423" spans="1:18" x14ac:dyDescent="0.2">
      <c r="A1423" s="131" t="str">
        <f>+IF(I1423&lt;='Ecarts de marge'!$G$1,"X","")</f>
        <v>X</v>
      </c>
      <c r="B1423" s="122" t="str">
        <f t="shared" si="30"/>
        <v>A</v>
      </c>
      <c r="C1423" s="142"/>
      <c r="D1423" s="142"/>
      <c r="E1423" s="142"/>
      <c r="F1423" s="142"/>
      <c r="G1423" s="142"/>
      <c r="H1423" s="142"/>
      <c r="J1423" s="142"/>
      <c r="K1423" s="142"/>
      <c r="L1423" s="142"/>
      <c r="M1423" s="142"/>
      <c r="N1423" s="142"/>
      <c r="O1423" s="142"/>
      <c r="Q1423" s="122" t="e">
        <f>+VLOOKUP(CONCATENATE(B1423,"00"),#REF!,3,FALSE)</f>
        <v>#REF!</v>
      </c>
      <c r="R1423" s="122" t="str">
        <f>+IF(ISERROR(VLOOKUP(K1423,'Ecarts de marge'!D:D,1,FALSE)),"PB CODE ARTICLE","")</f>
        <v>PB CODE ARTICLE</v>
      </c>
    </row>
    <row r="1424" spans="1:18" x14ac:dyDescent="0.2">
      <c r="A1424" s="131" t="str">
        <f>+IF(I1424&lt;='Ecarts de marge'!$G$1,"X","")</f>
        <v>X</v>
      </c>
      <c r="B1424" s="122" t="str">
        <f t="shared" si="30"/>
        <v>A</v>
      </c>
      <c r="C1424" s="142"/>
      <c r="D1424" s="142"/>
      <c r="E1424" s="142"/>
      <c r="F1424" s="142"/>
      <c r="G1424" s="142"/>
      <c r="H1424" s="142"/>
      <c r="J1424" s="142"/>
      <c r="K1424" s="142"/>
      <c r="L1424" s="142"/>
      <c r="M1424" s="142"/>
      <c r="N1424" s="142"/>
      <c r="O1424" s="142"/>
      <c r="Q1424" s="122" t="e">
        <f>+VLOOKUP(CONCATENATE(B1424,"00"),#REF!,3,FALSE)</f>
        <v>#REF!</v>
      </c>
      <c r="R1424" s="122" t="str">
        <f>+IF(ISERROR(VLOOKUP(K1424,'Ecarts de marge'!D:D,1,FALSE)),"PB CODE ARTICLE","")</f>
        <v>PB CODE ARTICLE</v>
      </c>
    </row>
    <row r="1425" spans="1:18" x14ac:dyDescent="0.2">
      <c r="A1425" s="131" t="str">
        <f>+IF(I1425&lt;='Ecarts de marge'!$G$1,"X","")</f>
        <v>X</v>
      </c>
      <c r="B1425" s="122" t="str">
        <f t="shared" si="30"/>
        <v>A</v>
      </c>
      <c r="C1425" s="142"/>
      <c r="D1425" s="142"/>
      <c r="E1425" s="142"/>
      <c r="F1425" s="142"/>
      <c r="G1425" s="142"/>
      <c r="H1425" s="142"/>
      <c r="J1425" s="142"/>
      <c r="K1425" s="142"/>
      <c r="L1425" s="142"/>
      <c r="M1425" s="142"/>
      <c r="N1425" s="142"/>
      <c r="O1425" s="142"/>
      <c r="Q1425" s="122" t="e">
        <f>+VLOOKUP(CONCATENATE(B1425,"00"),#REF!,3,FALSE)</f>
        <v>#REF!</v>
      </c>
      <c r="R1425" s="122" t="str">
        <f>+IF(ISERROR(VLOOKUP(K1425,'Ecarts de marge'!D:D,1,FALSE)),"PB CODE ARTICLE","")</f>
        <v>PB CODE ARTICLE</v>
      </c>
    </row>
    <row r="1426" spans="1:18" x14ac:dyDescent="0.2">
      <c r="A1426" s="131" t="str">
        <f>+IF(I1426&lt;='Ecarts de marge'!$G$1,"X","")</f>
        <v>X</v>
      </c>
      <c r="B1426" s="122" t="str">
        <f t="shared" si="30"/>
        <v>A</v>
      </c>
      <c r="C1426" s="142"/>
      <c r="D1426" s="142"/>
      <c r="E1426" s="142"/>
      <c r="F1426" s="142"/>
      <c r="G1426" s="142"/>
      <c r="H1426" s="142"/>
      <c r="J1426" s="142"/>
      <c r="K1426" s="142"/>
      <c r="L1426" s="142"/>
      <c r="M1426" s="142"/>
      <c r="N1426" s="142"/>
      <c r="O1426" s="142"/>
      <c r="Q1426" s="122" t="e">
        <f>+VLOOKUP(CONCATENATE(B1426,"00"),#REF!,3,FALSE)</f>
        <v>#REF!</v>
      </c>
      <c r="R1426" s="122" t="str">
        <f>+IF(ISERROR(VLOOKUP(K1426,'Ecarts de marge'!D:D,1,FALSE)),"PB CODE ARTICLE","")</f>
        <v>PB CODE ARTICLE</v>
      </c>
    </row>
    <row r="1427" spans="1:18" x14ac:dyDescent="0.2">
      <c r="A1427" s="131" t="str">
        <f>+IF(I1427&lt;='Ecarts de marge'!$G$1,"X","")</f>
        <v>X</v>
      </c>
      <c r="B1427" s="122" t="str">
        <f t="shared" si="30"/>
        <v>A</v>
      </c>
      <c r="C1427" s="142"/>
      <c r="D1427" s="142"/>
      <c r="E1427" s="142"/>
      <c r="F1427" s="142"/>
      <c r="G1427" s="142"/>
      <c r="H1427" s="142"/>
      <c r="J1427" s="142"/>
      <c r="K1427" s="142"/>
      <c r="L1427" s="142"/>
      <c r="M1427" s="142"/>
      <c r="N1427" s="142"/>
      <c r="O1427" s="142"/>
      <c r="Q1427" s="122" t="e">
        <f>+VLOOKUP(CONCATENATE(B1427,"00"),#REF!,3,FALSE)</f>
        <v>#REF!</v>
      </c>
      <c r="R1427" s="122" t="str">
        <f>+IF(ISERROR(VLOOKUP(K1427,'Ecarts de marge'!D:D,1,FALSE)),"PB CODE ARTICLE","")</f>
        <v>PB CODE ARTICLE</v>
      </c>
    </row>
    <row r="1428" spans="1:18" x14ac:dyDescent="0.2">
      <c r="A1428" s="131" t="str">
        <f>+IF(I1428&lt;='Ecarts de marge'!$G$1,"X","")</f>
        <v>X</v>
      </c>
      <c r="B1428" s="122" t="str">
        <f t="shared" si="30"/>
        <v>A</v>
      </c>
      <c r="C1428" s="142"/>
      <c r="D1428" s="142"/>
      <c r="E1428" s="142"/>
      <c r="F1428" s="142"/>
      <c r="G1428" s="142"/>
      <c r="H1428" s="142"/>
      <c r="J1428" s="142"/>
      <c r="K1428" s="142"/>
      <c r="L1428" s="142"/>
      <c r="M1428" s="142"/>
      <c r="N1428" s="142"/>
      <c r="O1428" s="142"/>
      <c r="Q1428" s="122" t="e">
        <f>+VLOOKUP(CONCATENATE(B1428,"00"),#REF!,3,FALSE)</f>
        <v>#REF!</v>
      </c>
      <c r="R1428" s="122" t="str">
        <f>+IF(ISERROR(VLOOKUP(K1428,'Ecarts de marge'!D:D,1,FALSE)),"PB CODE ARTICLE","")</f>
        <v>PB CODE ARTICLE</v>
      </c>
    </row>
    <row r="1429" spans="1:18" x14ac:dyDescent="0.2">
      <c r="A1429" s="131" t="str">
        <f>+IF(I1429&lt;='Ecarts de marge'!$G$1,"X","")</f>
        <v>X</v>
      </c>
      <c r="B1429" s="122" t="str">
        <f t="shared" si="30"/>
        <v>A</v>
      </c>
      <c r="C1429" s="142"/>
      <c r="D1429" s="142"/>
      <c r="E1429" s="142"/>
      <c r="F1429" s="142"/>
      <c r="G1429" s="142"/>
      <c r="H1429" s="142"/>
      <c r="J1429" s="142"/>
      <c r="K1429" s="142"/>
      <c r="L1429" s="142"/>
      <c r="M1429" s="142"/>
      <c r="N1429" s="142"/>
      <c r="O1429" s="142"/>
      <c r="Q1429" s="122" t="e">
        <f>+VLOOKUP(CONCATENATE(B1429,"00"),#REF!,3,FALSE)</f>
        <v>#REF!</v>
      </c>
      <c r="R1429" s="122" t="str">
        <f>+IF(ISERROR(VLOOKUP(K1429,'Ecarts de marge'!D:D,1,FALSE)),"PB CODE ARTICLE","")</f>
        <v>PB CODE ARTICLE</v>
      </c>
    </row>
    <row r="1430" spans="1:18" x14ac:dyDescent="0.2">
      <c r="A1430" s="131" t="str">
        <f>+IF(I1430&lt;='Ecarts de marge'!$G$1,"X","")</f>
        <v>X</v>
      </c>
      <c r="B1430" s="122" t="str">
        <f t="shared" si="30"/>
        <v>A</v>
      </c>
      <c r="C1430" s="142"/>
      <c r="D1430" s="142"/>
      <c r="E1430" s="142"/>
      <c r="F1430" s="142"/>
      <c r="G1430" s="142"/>
      <c r="H1430" s="142"/>
      <c r="J1430" s="142"/>
      <c r="K1430" s="142"/>
      <c r="L1430" s="142"/>
      <c r="M1430" s="142"/>
      <c r="N1430" s="142"/>
      <c r="O1430" s="142"/>
      <c r="Q1430" s="122" t="e">
        <f>+VLOOKUP(CONCATENATE(B1430,"00"),#REF!,3,FALSE)</f>
        <v>#REF!</v>
      </c>
      <c r="R1430" s="122" t="str">
        <f>+IF(ISERROR(VLOOKUP(K1430,'Ecarts de marge'!D:D,1,FALSE)),"PB CODE ARTICLE","")</f>
        <v>PB CODE ARTICLE</v>
      </c>
    </row>
    <row r="1431" spans="1:18" x14ac:dyDescent="0.2">
      <c r="A1431" s="131" t="str">
        <f>+IF(I1431&lt;='Ecarts de marge'!$G$1,"X","")</f>
        <v>X</v>
      </c>
      <c r="B1431" s="122" t="str">
        <f t="shared" si="30"/>
        <v>A</v>
      </c>
      <c r="C1431" s="142"/>
      <c r="D1431" s="142"/>
      <c r="E1431" s="142"/>
      <c r="F1431" s="142"/>
      <c r="G1431" s="142"/>
      <c r="H1431" s="142"/>
      <c r="J1431" s="142"/>
      <c r="K1431" s="142"/>
      <c r="L1431" s="142"/>
      <c r="M1431" s="142"/>
      <c r="N1431" s="142"/>
      <c r="O1431" s="142"/>
      <c r="Q1431" s="122" t="e">
        <f>+VLOOKUP(CONCATENATE(B1431,"00"),#REF!,3,FALSE)</f>
        <v>#REF!</v>
      </c>
      <c r="R1431" s="122" t="str">
        <f>+IF(ISERROR(VLOOKUP(K1431,'Ecarts de marge'!D:D,1,FALSE)),"PB CODE ARTICLE","")</f>
        <v>PB CODE ARTICLE</v>
      </c>
    </row>
    <row r="1432" spans="1:18" x14ac:dyDescent="0.2">
      <c r="A1432" s="131" t="str">
        <f>+IF(I1432&lt;='Ecarts de marge'!$G$1,"X","")</f>
        <v>X</v>
      </c>
      <c r="B1432" s="122" t="str">
        <f t="shared" si="30"/>
        <v>A</v>
      </c>
      <c r="C1432" s="142"/>
      <c r="D1432" s="142"/>
      <c r="E1432" s="142"/>
      <c r="F1432" s="142"/>
      <c r="G1432" s="142"/>
      <c r="H1432" s="142"/>
      <c r="J1432" s="142"/>
      <c r="K1432" s="142"/>
      <c r="L1432" s="142"/>
      <c r="M1432" s="142"/>
      <c r="N1432" s="142"/>
      <c r="O1432" s="142"/>
      <c r="Q1432" s="122" t="e">
        <f>+VLOOKUP(CONCATENATE(B1432,"00"),#REF!,3,FALSE)</f>
        <v>#REF!</v>
      </c>
      <c r="R1432" s="122" t="str">
        <f>+IF(ISERROR(VLOOKUP(K1432,'Ecarts de marge'!D:D,1,FALSE)),"PB CODE ARTICLE","")</f>
        <v>PB CODE ARTICLE</v>
      </c>
    </row>
    <row r="1433" spans="1:18" x14ac:dyDescent="0.2">
      <c r="A1433" s="131" t="str">
        <f>+IF(I1433&lt;='Ecarts de marge'!$G$1,"X","")</f>
        <v>X</v>
      </c>
      <c r="B1433" s="122" t="str">
        <f t="shared" si="30"/>
        <v>A</v>
      </c>
      <c r="C1433" s="142"/>
      <c r="D1433" s="142"/>
      <c r="E1433" s="142"/>
      <c r="F1433" s="142"/>
      <c r="G1433" s="142"/>
      <c r="H1433" s="142"/>
      <c r="J1433" s="142"/>
      <c r="K1433" s="142"/>
      <c r="L1433" s="142"/>
      <c r="M1433" s="142"/>
      <c r="N1433" s="142"/>
      <c r="O1433" s="142"/>
      <c r="Q1433" s="122" t="e">
        <f>+VLOOKUP(CONCATENATE(B1433,"00"),#REF!,3,FALSE)</f>
        <v>#REF!</v>
      </c>
      <c r="R1433" s="122" t="str">
        <f>+IF(ISERROR(VLOOKUP(K1433,'Ecarts de marge'!D:D,1,FALSE)),"PB CODE ARTICLE","")</f>
        <v>PB CODE ARTICLE</v>
      </c>
    </row>
    <row r="1434" spans="1:18" x14ac:dyDescent="0.2">
      <c r="A1434" s="131" t="str">
        <f>+IF(I1434&lt;='Ecarts de marge'!$G$1,"X","")</f>
        <v>X</v>
      </c>
      <c r="B1434" s="122" t="str">
        <f t="shared" si="30"/>
        <v>A</v>
      </c>
      <c r="C1434" s="142"/>
      <c r="D1434" s="142"/>
      <c r="E1434" s="142"/>
      <c r="F1434" s="142"/>
      <c r="G1434" s="142"/>
      <c r="H1434" s="142"/>
      <c r="J1434" s="142"/>
      <c r="K1434" s="142"/>
      <c r="L1434" s="142"/>
      <c r="M1434" s="142"/>
      <c r="N1434" s="142"/>
      <c r="O1434" s="142"/>
      <c r="Q1434" s="122" t="e">
        <f>+VLOOKUP(CONCATENATE(B1434,"00"),#REF!,3,FALSE)</f>
        <v>#REF!</v>
      </c>
      <c r="R1434" s="122" t="str">
        <f>+IF(ISERROR(VLOOKUP(K1434,'Ecarts de marge'!D:D,1,FALSE)),"PB CODE ARTICLE","")</f>
        <v>PB CODE ARTICLE</v>
      </c>
    </row>
    <row r="1435" spans="1:18" x14ac:dyDescent="0.2">
      <c r="A1435" s="131" t="str">
        <f>+IF(I1435&lt;='Ecarts de marge'!$G$1,"X","")</f>
        <v>X</v>
      </c>
      <c r="B1435" s="122" t="str">
        <f t="shared" si="30"/>
        <v>A</v>
      </c>
      <c r="C1435" s="142"/>
      <c r="D1435" s="142"/>
      <c r="E1435" s="142"/>
      <c r="F1435" s="142"/>
      <c r="G1435" s="142"/>
      <c r="H1435" s="142"/>
      <c r="J1435" s="142"/>
      <c r="K1435" s="142"/>
      <c r="L1435" s="142"/>
      <c r="M1435" s="142"/>
      <c r="N1435" s="142"/>
      <c r="O1435" s="142"/>
      <c r="Q1435" s="122" t="e">
        <f>+VLOOKUP(CONCATENATE(B1435,"00"),#REF!,3,FALSE)</f>
        <v>#REF!</v>
      </c>
      <c r="R1435" s="122" t="str">
        <f>+IF(ISERROR(VLOOKUP(K1435,'Ecarts de marge'!D:D,1,FALSE)),"PB CODE ARTICLE","")</f>
        <v>PB CODE ARTICLE</v>
      </c>
    </row>
    <row r="1436" spans="1:18" x14ac:dyDescent="0.2">
      <c r="A1436" s="131" t="str">
        <f>+IF(I1436&lt;='Ecarts de marge'!$G$1,"X","")</f>
        <v>X</v>
      </c>
      <c r="B1436" s="122" t="str">
        <f t="shared" si="30"/>
        <v>A</v>
      </c>
      <c r="C1436" s="142"/>
      <c r="D1436" s="142"/>
      <c r="E1436" s="142"/>
      <c r="F1436" s="142"/>
      <c r="G1436" s="142"/>
      <c r="H1436" s="142"/>
      <c r="J1436" s="142"/>
      <c r="K1436" s="142"/>
      <c r="L1436" s="142"/>
      <c r="M1436" s="142"/>
      <c r="N1436" s="142"/>
      <c r="O1436" s="142"/>
      <c r="Q1436" s="122" t="e">
        <f>+VLOOKUP(CONCATENATE(B1436,"00"),#REF!,3,FALSE)</f>
        <v>#REF!</v>
      </c>
      <c r="R1436" s="122" t="str">
        <f>+IF(ISERROR(VLOOKUP(K1436,'Ecarts de marge'!D:D,1,FALSE)),"PB CODE ARTICLE","")</f>
        <v>PB CODE ARTICLE</v>
      </c>
    </row>
    <row r="1437" spans="1:18" x14ac:dyDescent="0.2">
      <c r="A1437" s="131" t="str">
        <f>+IF(I1437&lt;='Ecarts de marge'!$G$1,"X","")</f>
        <v>X</v>
      </c>
      <c r="B1437" s="122" t="str">
        <f t="shared" si="30"/>
        <v>A</v>
      </c>
      <c r="C1437" s="142"/>
      <c r="D1437" s="142"/>
      <c r="E1437" s="142"/>
      <c r="F1437" s="142"/>
      <c r="G1437" s="142"/>
      <c r="H1437" s="142"/>
      <c r="J1437" s="142"/>
      <c r="K1437" s="142"/>
      <c r="L1437" s="142"/>
      <c r="M1437" s="142"/>
      <c r="N1437" s="142"/>
      <c r="O1437" s="142"/>
      <c r="Q1437" s="122" t="e">
        <f>+VLOOKUP(CONCATENATE(B1437,"00"),#REF!,3,FALSE)</f>
        <v>#REF!</v>
      </c>
      <c r="R1437" s="122" t="str">
        <f>+IF(ISERROR(VLOOKUP(K1437,'Ecarts de marge'!D:D,1,FALSE)),"PB CODE ARTICLE","")</f>
        <v>PB CODE ARTICLE</v>
      </c>
    </row>
    <row r="1438" spans="1:18" x14ac:dyDescent="0.2">
      <c r="A1438" s="131" t="str">
        <f>+IF(I1438&lt;='Ecarts de marge'!$G$1,"X","")</f>
        <v>X</v>
      </c>
      <c r="B1438" s="122" t="str">
        <f t="shared" si="30"/>
        <v>A</v>
      </c>
      <c r="C1438" s="142"/>
      <c r="D1438" s="142"/>
      <c r="E1438" s="142"/>
      <c r="F1438" s="142"/>
      <c r="G1438" s="142"/>
      <c r="H1438" s="142"/>
      <c r="J1438" s="142"/>
      <c r="K1438" s="142"/>
      <c r="L1438" s="142"/>
      <c r="M1438" s="142"/>
      <c r="N1438" s="142"/>
      <c r="O1438" s="142"/>
      <c r="Q1438" s="122" t="e">
        <f>+VLOOKUP(CONCATENATE(B1438,"00"),#REF!,3,FALSE)</f>
        <v>#REF!</v>
      </c>
      <c r="R1438" s="122" t="str">
        <f>+IF(ISERROR(VLOOKUP(K1438,'Ecarts de marge'!D:D,1,FALSE)),"PB CODE ARTICLE","")</f>
        <v>PB CODE ARTICLE</v>
      </c>
    </row>
    <row r="1439" spans="1:18" x14ac:dyDescent="0.2">
      <c r="A1439" s="131" t="str">
        <f>+IF(I1439&lt;='Ecarts de marge'!$G$1,"X","")</f>
        <v>X</v>
      </c>
      <c r="B1439" s="122" t="str">
        <f t="shared" si="30"/>
        <v>A</v>
      </c>
      <c r="C1439" s="142"/>
      <c r="D1439" s="142"/>
      <c r="E1439" s="142"/>
      <c r="F1439" s="142"/>
      <c r="G1439" s="142"/>
      <c r="H1439" s="142"/>
      <c r="J1439" s="142"/>
      <c r="K1439" s="142"/>
      <c r="L1439" s="142"/>
      <c r="M1439" s="142"/>
      <c r="N1439" s="142"/>
      <c r="O1439" s="142"/>
      <c r="Q1439" s="122" t="e">
        <f>+VLOOKUP(CONCATENATE(B1439,"00"),#REF!,3,FALSE)</f>
        <v>#REF!</v>
      </c>
      <c r="R1439" s="122" t="str">
        <f>+IF(ISERROR(VLOOKUP(K1439,'Ecarts de marge'!D:D,1,FALSE)),"PB CODE ARTICLE","")</f>
        <v>PB CODE ARTICLE</v>
      </c>
    </row>
    <row r="1440" spans="1:18" x14ac:dyDescent="0.2">
      <c r="A1440" s="131" t="str">
        <f>+IF(I1440&lt;='Ecarts de marge'!$G$1,"X","")</f>
        <v>X</v>
      </c>
      <c r="B1440" s="122" t="str">
        <f t="shared" si="30"/>
        <v>A</v>
      </c>
      <c r="C1440" s="142"/>
      <c r="D1440" s="142"/>
      <c r="E1440" s="142"/>
      <c r="F1440" s="142"/>
      <c r="G1440" s="142"/>
      <c r="H1440" s="142"/>
      <c r="J1440" s="142"/>
      <c r="K1440" s="142"/>
      <c r="L1440" s="142"/>
      <c r="M1440" s="142"/>
      <c r="N1440" s="142"/>
      <c r="O1440" s="142"/>
      <c r="Q1440" s="122" t="e">
        <f>+VLOOKUP(CONCATENATE(B1440,"00"),#REF!,3,FALSE)</f>
        <v>#REF!</v>
      </c>
      <c r="R1440" s="122" t="str">
        <f>+IF(ISERROR(VLOOKUP(K1440,'Ecarts de marge'!D:D,1,FALSE)),"PB CODE ARTICLE","")</f>
        <v>PB CODE ARTICLE</v>
      </c>
    </row>
    <row r="1441" spans="1:18" x14ac:dyDescent="0.2">
      <c r="A1441" s="131" t="str">
        <f>+IF(I1441&lt;='Ecarts de marge'!$G$1,"X","")</f>
        <v>X</v>
      </c>
      <c r="B1441" s="122" t="str">
        <f t="shared" si="30"/>
        <v>A</v>
      </c>
      <c r="C1441" s="142"/>
      <c r="D1441" s="142"/>
      <c r="E1441" s="142"/>
      <c r="F1441" s="142"/>
      <c r="G1441" s="142"/>
      <c r="H1441" s="142"/>
      <c r="J1441" s="142"/>
      <c r="K1441" s="142"/>
      <c r="L1441" s="142"/>
      <c r="M1441" s="142"/>
      <c r="N1441" s="142"/>
      <c r="O1441" s="142"/>
      <c r="Q1441" s="122" t="e">
        <f>+VLOOKUP(CONCATENATE(B1441,"00"),#REF!,3,FALSE)</f>
        <v>#REF!</v>
      </c>
      <c r="R1441" s="122" t="str">
        <f>+IF(ISERROR(VLOOKUP(K1441,'Ecarts de marge'!D:D,1,FALSE)),"PB CODE ARTICLE","")</f>
        <v>PB CODE ARTICLE</v>
      </c>
    </row>
    <row r="1442" spans="1:18" x14ac:dyDescent="0.2">
      <c r="A1442" s="131" t="str">
        <f>+IF(I1442&lt;='Ecarts de marge'!$G$1,"X","")</f>
        <v>X</v>
      </c>
      <c r="B1442" s="122" t="str">
        <f t="shared" si="30"/>
        <v>A</v>
      </c>
      <c r="C1442" s="142"/>
      <c r="D1442" s="142"/>
      <c r="E1442" s="142"/>
      <c r="F1442" s="142"/>
      <c r="G1442" s="142"/>
      <c r="H1442" s="142"/>
      <c r="J1442" s="142"/>
      <c r="K1442" s="142"/>
      <c r="L1442" s="142"/>
      <c r="M1442" s="142"/>
      <c r="N1442" s="142"/>
      <c r="O1442" s="142"/>
      <c r="Q1442" s="122" t="e">
        <f>+VLOOKUP(CONCATENATE(B1442,"00"),#REF!,3,FALSE)</f>
        <v>#REF!</v>
      </c>
      <c r="R1442" s="122" t="str">
        <f>+IF(ISERROR(VLOOKUP(K1442,'Ecarts de marge'!D:D,1,FALSE)),"PB CODE ARTICLE","")</f>
        <v>PB CODE ARTICLE</v>
      </c>
    </row>
    <row r="1443" spans="1:18" x14ac:dyDescent="0.2">
      <c r="A1443" s="131" t="str">
        <f>+IF(I1443&lt;='Ecarts de marge'!$G$1,"X","")</f>
        <v>X</v>
      </c>
      <c r="B1443" s="122" t="str">
        <f t="shared" si="30"/>
        <v>A</v>
      </c>
      <c r="C1443" s="142"/>
      <c r="D1443" s="142"/>
      <c r="E1443" s="142"/>
      <c r="F1443" s="142"/>
      <c r="G1443" s="142"/>
      <c r="H1443" s="142"/>
      <c r="J1443" s="142"/>
      <c r="K1443" s="142"/>
      <c r="L1443" s="142"/>
      <c r="M1443" s="142"/>
      <c r="N1443" s="142"/>
      <c r="O1443" s="142"/>
      <c r="Q1443" s="122" t="e">
        <f>+VLOOKUP(CONCATENATE(B1443,"00"),#REF!,3,FALSE)</f>
        <v>#REF!</v>
      </c>
      <c r="R1443" s="122" t="str">
        <f>+IF(ISERROR(VLOOKUP(K1443,'Ecarts de marge'!D:D,1,FALSE)),"PB CODE ARTICLE","")</f>
        <v>PB CODE ARTICLE</v>
      </c>
    </row>
    <row r="1444" spans="1:18" x14ac:dyDescent="0.2">
      <c r="A1444" s="131" t="str">
        <f>+IF(I1444&lt;='Ecarts de marge'!$G$1,"X","")</f>
        <v>X</v>
      </c>
      <c r="B1444" s="122" t="str">
        <f t="shared" si="30"/>
        <v>A</v>
      </c>
      <c r="C1444" s="142"/>
      <c r="D1444" s="142"/>
      <c r="E1444" s="142"/>
      <c r="F1444" s="142"/>
      <c r="G1444" s="142"/>
      <c r="H1444" s="142"/>
      <c r="J1444" s="142"/>
      <c r="K1444" s="142"/>
      <c r="L1444" s="142"/>
      <c r="M1444" s="142"/>
      <c r="N1444" s="142"/>
      <c r="O1444" s="142"/>
      <c r="Q1444" s="122" t="e">
        <f>+VLOOKUP(CONCATENATE(B1444,"00"),#REF!,3,FALSE)</f>
        <v>#REF!</v>
      </c>
      <c r="R1444" s="122" t="str">
        <f>+IF(ISERROR(VLOOKUP(K1444,'Ecarts de marge'!D:D,1,FALSE)),"PB CODE ARTICLE","")</f>
        <v>PB CODE ARTICLE</v>
      </c>
    </row>
    <row r="1445" spans="1:18" x14ac:dyDescent="0.2">
      <c r="A1445" s="131" t="str">
        <f>+IF(I1445&lt;='Ecarts de marge'!$G$1,"X","")</f>
        <v>X</v>
      </c>
      <c r="B1445" s="122" t="str">
        <f t="shared" si="30"/>
        <v>A</v>
      </c>
      <c r="C1445" s="142"/>
      <c r="D1445" s="142"/>
      <c r="E1445" s="142"/>
      <c r="F1445" s="142"/>
      <c r="G1445" s="142"/>
      <c r="H1445" s="142"/>
      <c r="J1445" s="142"/>
      <c r="K1445" s="142"/>
      <c r="L1445" s="142"/>
      <c r="M1445" s="142"/>
      <c r="N1445" s="142"/>
      <c r="O1445" s="142"/>
      <c r="Q1445" s="122" t="e">
        <f>+VLOOKUP(CONCATENATE(B1445,"00"),#REF!,3,FALSE)</f>
        <v>#REF!</v>
      </c>
      <c r="R1445" s="122" t="str">
        <f>+IF(ISERROR(VLOOKUP(K1445,'Ecarts de marge'!D:D,1,FALSE)),"PB CODE ARTICLE","")</f>
        <v>PB CODE ARTICLE</v>
      </c>
    </row>
    <row r="1446" spans="1:18" x14ac:dyDescent="0.2">
      <c r="A1446" s="131" t="str">
        <f>+IF(I1446&lt;='Ecarts de marge'!$G$1,"X","")</f>
        <v>X</v>
      </c>
      <c r="B1446" s="122" t="str">
        <f t="shared" si="30"/>
        <v>A</v>
      </c>
      <c r="C1446" s="142"/>
      <c r="D1446" s="142"/>
      <c r="E1446" s="142"/>
      <c r="F1446" s="142"/>
      <c r="G1446" s="142"/>
      <c r="H1446" s="142"/>
      <c r="J1446" s="142"/>
      <c r="K1446" s="142"/>
      <c r="L1446" s="142"/>
      <c r="M1446" s="142"/>
      <c r="N1446" s="142"/>
      <c r="O1446" s="142"/>
      <c r="Q1446" s="122" t="e">
        <f>+VLOOKUP(CONCATENATE(B1446,"00"),#REF!,3,FALSE)</f>
        <v>#REF!</v>
      </c>
      <c r="R1446" s="122" t="str">
        <f>+IF(ISERROR(VLOOKUP(K1446,'Ecarts de marge'!D:D,1,FALSE)),"PB CODE ARTICLE","")</f>
        <v>PB CODE ARTICLE</v>
      </c>
    </row>
    <row r="1447" spans="1:18" x14ac:dyDescent="0.2">
      <c r="A1447" s="131" t="str">
        <f>+IF(I1447&lt;='Ecarts de marge'!$G$1,"X","")</f>
        <v>X</v>
      </c>
      <c r="B1447" s="122" t="str">
        <f t="shared" si="30"/>
        <v>A</v>
      </c>
      <c r="C1447" s="142"/>
      <c r="D1447" s="142"/>
      <c r="E1447" s="142"/>
      <c r="F1447" s="142"/>
      <c r="G1447" s="142"/>
      <c r="H1447" s="142"/>
      <c r="J1447" s="142"/>
      <c r="K1447" s="142"/>
      <c r="L1447" s="142"/>
      <c r="M1447" s="142"/>
      <c r="N1447" s="142"/>
      <c r="O1447" s="142"/>
      <c r="Q1447" s="122" t="e">
        <f>+VLOOKUP(CONCATENATE(B1447,"00"),#REF!,3,FALSE)</f>
        <v>#REF!</v>
      </c>
      <c r="R1447" s="122" t="str">
        <f>+IF(ISERROR(VLOOKUP(K1447,'Ecarts de marge'!D:D,1,FALSE)),"PB CODE ARTICLE","")</f>
        <v>PB CODE ARTICLE</v>
      </c>
    </row>
    <row r="1448" spans="1:18" x14ac:dyDescent="0.2">
      <c r="A1448" s="131" t="str">
        <f>+IF(I1448&lt;='Ecarts de marge'!$G$1,"X","")</f>
        <v>X</v>
      </c>
      <c r="B1448" s="122" t="str">
        <f t="shared" si="30"/>
        <v>A</v>
      </c>
      <c r="C1448" s="142"/>
      <c r="D1448" s="142"/>
      <c r="E1448" s="142"/>
      <c r="F1448" s="142"/>
      <c r="G1448" s="142"/>
      <c r="H1448" s="142"/>
      <c r="J1448" s="142"/>
      <c r="K1448" s="142"/>
      <c r="L1448" s="142"/>
      <c r="M1448" s="142"/>
      <c r="N1448" s="142"/>
      <c r="O1448" s="142"/>
      <c r="Q1448" s="122" t="e">
        <f>+VLOOKUP(CONCATENATE(B1448,"00"),#REF!,3,FALSE)</f>
        <v>#REF!</v>
      </c>
      <c r="R1448" s="122" t="str">
        <f>+IF(ISERROR(VLOOKUP(K1448,'Ecarts de marge'!D:D,1,FALSE)),"PB CODE ARTICLE","")</f>
        <v>PB CODE ARTICLE</v>
      </c>
    </row>
    <row r="1449" spans="1:18" x14ac:dyDescent="0.2">
      <c r="A1449" s="131" t="str">
        <f>+IF(I1449&lt;='Ecarts de marge'!$G$1,"X","")</f>
        <v>X</v>
      </c>
      <c r="B1449" s="122" t="str">
        <f t="shared" si="30"/>
        <v>A</v>
      </c>
      <c r="C1449" s="142"/>
      <c r="D1449" s="142"/>
      <c r="E1449" s="142"/>
      <c r="F1449" s="142"/>
      <c r="G1449" s="142"/>
      <c r="H1449" s="142"/>
      <c r="J1449" s="142"/>
      <c r="K1449" s="142"/>
      <c r="L1449" s="142"/>
      <c r="M1449" s="142"/>
      <c r="N1449" s="142"/>
      <c r="O1449" s="142"/>
      <c r="Q1449" s="122" t="e">
        <f>+VLOOKUP(CONCATENATE(B1449,"00"),#REF!,3,FALSE)</f>
        <v>#REF!</v>
      </c>
      <c r="R1449" s="122" t="str">
        <f>+IF(ISERROR(VLOOKUP(K1449,'Ecarts de marge'!D:D,1,FALSE)),"PB CODE ARTICLE","")</f>
        <v>PB CODE ARTICLE</v>
      </c>
    </row>
    <row r="1450" spans="1:18" x14ac:dyDescent="0.2">
      <c r="A1450" s="131" t="str">
        <f>+IF(I1450&lt;='Ecarts de marge'!$G$1,"X","")</f>
        <v>X</v>
      </c>
      <c r="B1450" s="122" t="str">
        <f t="shared" si="30"/>
        <v>A</v>
      </c>
      <c r="C1450" s="142"/>
      <c r="D1450" s="142"/>
      <c r="E1450" s="142"/>
      <c r="F1450" s="142"/>
      <c r="G1450" s="142"/>
      <c r="H1450" s="142"/>
      <c r="J1450" s="142"/>
      <c r="K1450" s="142"/>
      <c r="L1450" s="142"/>
      <c r="M1450" s="142"/>
      <c r="N1450" s="142"/>
      <c r="O1450" s="142"/>
      <c r="Q1450" s="122" t="e">
        <f>+VLOOKUP(CONCATENATE(B1450,"00"),#REF!,3,FALSE)</f>
        <v>#REF!</v>
      </c>
      <c r="R1450" s="122" t="str">
        <f>+IF(ISERROR(VLOOKUP(K1450,'Ecarts de marge'!D:D,1,FALSE)),"PB CODE ARTICLE","")</f>
        <v>PB CODE ARTICLE</v>
      </c>
    </row>
    <row r="1451" spans="1:18" x14ac:dyDescent="0.2">
      <c r="A1451" s="131" t="str">
        <f>+IF(I1451&lt;='Ecarts de marge'!$G$1,"X","")</f>
        <v>X</v>
      </c>
      <c r="B1451" s="122" t="str">
        <f t="shared" si="30"/>
        <v>A</v>
      </c>
      <c r="C1451" s="142"/>
      <c r="D1451" s="142"/>
      <c r="E1451" s="142"/>
      <c r="F1451" s="142"/>
      <c r="G1451" s="142"/>
      <c r="H1451" s="142"/>
      <c r="J1451" s="142"/>
      <c r="K1451" s="142"/>
      <c r="L1451" s="142"/>
      <c r="M1451" s="142"/>
      <c r="N1451" s="142"/>
      <c r="O1451" s="142"/>
      <c r="Q1451" s="122" t="e">
        <f>+VLOOKUP(CONCATENATE(B1451,"00"),#REF!,3,FALSE)</f>
        <v>#REF!</v>
      </c>
      <c r="R1451" s="122" t="str">
        <f>+IF(ISERROR(VLOOKUP(K1451,'Ecarts de marge'!D:D,1,FALSE)),"PB CODE ARTICLE","")</f>
        <v>PB CODE ARTICLE</v>
      </c>
    </row>
    <row r="1452" spans="1:18" x14ac:dyDescent="0.2">
      <c r="A1452" s="131" t="str">
        <f>+IF(I1452&lt;='Ecarts de marge'!$G$1,"X","")</f>
        <v>X</v>
      </c>
      <c r="B1452" s="122" t="str">
        <f t="shared" si="30"/>
        <v>A</v>
      </c>
      <c r="C1452" s="142"/>
      <c r="D1452" s="142"/>
      <c r="E1452" s="142"/>
      <c r="F1452" s="142"/>
      <c r="G1452" s="142"/>
      <c r="H1452" s="142"/>
      <c r="J1452" s="142"/>
      <c r="K1452" s="142"/>
      <c r="L1452" s="142"/>
      <c r="M1452" s="142"/>
      <c r="N1452" s="142"/>
      <c r="O1452" s="142"/>
      <c r="Q1452" s="122" t="e">
        <f>+VLOOKUP(CONCATENATE(B1452,"00"),#REF!,3,FALSE)</f>
        <v>#REF!</v>
      </c>
      <c r="R1452" s="122" t="str">
        <f>+IF(ISERROR(VLOOKUP(K1452,'Ecarts de marge'!D:D,1,FALSE)),"PB CODE ARTICLE","")</f>
        <v>PB CODE ARTICLE</v>
      </c>
    </row>
    <row r="1453" spans="1:18" x14ac:dyDescent="0.2">
      <c r="A1453" s="131" t="str">
        <f>+IF(I1453&lt;='Ecarts de marge'!$G$1,"X","")</f>
        <v>X</v>
      </c>
      <c r="B1453" s="122" t="str">
        <f t="shared" si="30"/>
        <v>A</v>
      </c>
      <c r="C1453" s="142"/>
      <c r="D1453" s="142"/>
      <c r="E1453" s="142"/>
      <c r="F1453" s="142"/>
      <c r="G1453" s="142"/>
      <c r="H1453" s="142"/>
      <c r="J1453" s="142"/>
      <c r="K1453" s="142"/>
      <c r="L1453" s="142"/>
      <c r="M1453" s="142"/>
      <c r="N1453" s="142"/>
      <c r="O1453" s="142"/>
      <c r="Q1453" s="122" t="e">
        <f>+VLOOKUP(CONCATENATE(B1453,"00"),#REF!,3,FALSE)</f>
        <v>#REF!</v>
      </c>
      <c r="R1453" s="122" t="str">
        <f>+IF(ISERROR(VLOOKUP(K1453,'Ecarts de marge'!D:D,1,FALSE)),"PB CODE ARTICLE","")</f>
        <v>PB CODE ARTICLE</v>
      </c>
    </row>
    <row r="1454" spans="1:18" x14ac:dyDescent="0.2">
      <c r="A1454" s="131" t="str">
        <f>+IF(I1454&lt;='Ecarts de marge'!$G$1,"X","")</f>
        <v>X</v>
      </c>
      <c r="B1454" s="122" t="str">
        <f t="shared" si="30"/>
        <v>A</v>
      </c>
      <c r="C1454" s="142"/>
      <c r="D1454" s="142"/>
      <c r="E1454" s="142"/>
      <c r="F1454" s="142"/>
      <c r="G1454" s="142"/>
      <c r="H1454" s="142"/>
      <c r="J1454" s="142"/>
      <c r="K1454" s="142"/>
      <c r="L1454" s="142"/>
      <c r="M1454" s="142"/>
      <c r="N1454" s="142"/>
      <c r="O1454" s="142"/>
      <c r="Q1454" s="122" t="e">
        <f>+VLOOKUP(CONCATENATE(B1454,"00"),#REF!,3,FALSE)</f>
        <v>#REF!</v>
      </c>
      <c r="R1454" s="122" t="str">
        <f>+IF(ISERROR(VLOOKUP(K1454,'Ecarts de marge'!D:D,1,FALSE)),"PB CODE ARTICLE","")</f>
        <v>PB CODE ARTICLE</v>
      </c>
    </row>
    <row r="1455" spans="1:18" x14ac:dyDescent="0.2">
      <c r="A1455" s="131" t="str">
        <f>+IF(I1455&lt;='Ecarts de marge'!$G$1,"X","")</f>
        <v>X</v>
      </c>
      <c r="B1455" s="122" t="str">
        <f t="shared" si="30"/>
        <v>A</v>
      </c>
      <c r="C1455" s="142"/>
      <c r="D1455" s="142"/>
      <c r="E1455" s="142"/>
      <c r="F1455" s="142"/>
      <c r="G1455" s="142"/>
      <c r="H1455" s="142"/>
      <c r="J1455" s="142"/>
      <c r="K1455" s="142"/>
      <c r="L1455" s="142"/>
      <c r="M1455" s="142"/>
      <c r="N1455" s="142"/>
      <c r="O1455" s="142"/>
      <c r="Q1455" s="122" t="e">
        <f>+VLOOKUP(CONCATENATE(B1455,"00"),#REF!,3,FALSE)</f>
        <v>#REF!</v>
      </c>
      <c r="R1455" s="122" t="str">
        <f>+IF(ISERROR(VLOOKUP(K1455,'Ecarts de marge'!D:D,1,FALSE)),"PB CODE ARTICLE","")</f>
        <v>PB CODE ARTICLE</v>
      </c>
    </row>
    <row r="1456" spans="1:18" x14ac:dyDescent="0.2">
      <c r="A1456" s="131" t="str">
        <f>+IF(I1456&lt;='Ecarts de marge'!$G$1,"X","")</f>
        <v>X</v>
      </c>
      <c r="B1456" s="122" t="str">
        <f t="shared" si="30"/>
        <v>A</v>
      </c>
      <c r="C1456" s="142"/>
      <c r="D1456" s="142"/>
      <c r="E1456" s="142"/>
      <c r="F1456" s="142"/>
      <c r="G1456" s="142"/>
      <c r="H1456" s="142"/>
      <c r="J1456" s="142"/>
      <c r="K1456" s="142"/>
      <c r="L1456" s="142"/>
      <c r="M1456" s="142"/>
      <c r="N1456" s="142"/>
      <c r="O1456" s="142"/>
      <c r="Q1456" s="122" t="e">
        <f>+VLOOKUP(CONCATENATE(B1456,"00"),#REF!,3,FALSE)</f>
        <v>#REF!</v>
      </c>
      <c r="R1456" s="122" t="str">
        <f>+IF(ISERROR(VLOOKUP(K1456,'Ecarts de marge'!D:D,1,FALSE)),"PB CODE ARTICLE","")</f>
        <v>PB CODE ARTICLE</v>
      </c>
    </row>
    <row r="1457" spans="1:18" x14ac:dyDescent="0.2">
      <c r="A1457" s="131" t="str">
        <f>+IF(I1457&lt;='Ecarts de marge'!$G$1,"X","")</f>
        <v>X</v>
      </c>
      <c r="B1457" s="122" t="str">
        <f t="shared" si="30"/>
        <v>A</v>
      </c>
      <c r="C1457" s="142"/>
      <c r="D1457" s="142"/>
      <c r="E1457" s="142"/>
      <c r="F1457" s="142"/>
      <c r="G1457" s="142"/>
      <c r="H1457" s="142"/>
      <c r="J1457" s="142"/>
      <c r="K1457" s="142"/>
      <c r="L1457" s="142"/>
      <c r="M1457" s="142"/>
      <c r="N1457" s="142"/>
      <c r="O1457" s="142"/>
      <c r="Q1457" s="122" t="e">
        <f>+VLOOKUP(CONCATENATE(B1457,"00"),#REF!,3,FALSE)</f>
        <v>#REF!</v>
      </c>
      <c r="R1457" s="122" t="str">
        <f>+IF(ISERROR(VLOOKUP(K1457,'Ecarts de marge'!D:D,1,FALSE)),"PB CODE ARTICLE","")</f>
        <v>PB CODE ARTICLE</v>
      </c>
    </row>
    <row r="1458" spans="1:18" x14ac:dyDescent="0.2">
      <c r="A1458" s="131" t="str">
        <f>+IF(I1458&lt;='Ecarts de marge'!$G$1,"X","")</f>
        <v>X</v>
      </c>
      <c r="B1458" s="122" t="str">
        <f t="shared" si="30"/>
        <v>A</v>
      </c>
      <c r="C1458" s="142"/>
      <c r="D1458" s="142"/>
      <c r="E1458" s="142"/>
      <c r="F1458" s="142"/>
      <c r="G1458" s="142"/>
      <c r="H1458" s="142"/>
      <c r="J1458" s="142"/>
      <c r="K1458" s="142"/>
      <c r="L1458" s="142"/>
      <c r="M1458" s="142"/>
      <c r="N1458" s="142"/>
      <c r="O1458" s="142"/>
      <c r="Q1458" s="122" t="e">
        <f>+VLOOKUP(CONCATENATE(B1458,"00"),#REF!,3,FALSE)</f>
        <v>#REF!</v>
      </c>
      <c r="R1458" s="122" t="str">
        <f>+IF(ISERROR(VLOOKUP(K1458,'Ecarts de marge'!D:D,1,FALSE)),"PB CODE ARTICLE","")</f>
        <v>PB CODE ARTICLE</v>
      </c>
    </row>
    <row r="1459" spans="1:18" x14ac:dyDescent="0.2">
      <c r="A1459" s="131" t="str">
        <f>+IF(I1459&lt;='Ecarts de marge'!$G$1,"X","")</f>
        <v>X</v>
      </c>
      <c r="B1459" s="122" t="str">
        <f t="shared" si="30"/>
        <v>A</v>
      </c>
      <c r="C1459" s="142"/>
      <c r="D1459" s="142"/>
      <c r="E1459" s="142"/>
      <c r="F1459" s="142"/>
      <c r="G1459" s="142"/>
      <c r="H1459" s="142"/>
      <c r="J1459" s="142"/>
      <c r="K1459" s="142"/>
      <c r="L1459" s="142"/>
      <c r="M1459" s="142"/>
      <c r="N1459" s="142"/>
      <c r="O1459" s="142"/>
      <c r="Q1459" s="122" t="e">
        <f>+VLOOKUP(CONCATENATE(B1459,"00"),#REF!,3,FALSE)</f>
        <v>#REF!</v>
      </c>
      <c r="R1459" s="122" t="str">
        <f>+IF(ISERROR(VLOOKUP(K1459,'Ecarts de marge'!D:D,1,FALSE)),"PB CODE ARTICLE","")</f>
        <v>PB CODE ARTICLE</v>
      </c>
    </row>
    <row r="1460" spans="1:18" x14ac:dyDescent="0.2">
      <c r="A1460" s="131" t="str">
        <f>+IF(I1460&lt;='Ecarts de marge'!$G$1,"X","")</f>
        <v>X</v>
      </c>
      <c r="B1460" s="122" t="str">
        <f t="shared" si="30"/>
        <v>A</v>
      </c>
      <c r="C1460" s="142"/>
      <c r="D1460" s="142"/>
      <c r="E1460" s="142"/>
      <c r="F1460" s="142"/>
      <c r="G1460" s="142"/>
      <c r="H1460" s="142"/>
      <c r="J1460" s="142"/>
      <c r="K1460" s="142"/>
      <c r="L1460" s="142"/>
      <c r="M1460" s="142"/>
      <c r="N1460" s="142"/>
      <c r="O1460" s="142"/>
      <c r="Q1460" s="122" t="e">
        <f>+VLOOKUP(CONCATENATE(B1460,"00"),#REF!,3,FALSE)</f>
        <v>#REF!</v>
      </c>
      <c r="R1460" s="122" t="str">
        <f>+IF(ISERROR(VLOOKUP(K1460,'Ecarts de marge'!D:D,1,FALSE)),"PB CODE ARTICLE","")</f>
        <v>PB CODE ARTICLE</v>
      </c>
    </row>
    <row r="1461" spans="1:18" x14ac:dyDescent="0.2">
      <c r="A1461" s="131" t="str">
        <f>+IF(I1461&lt;='Ecarts de marge'!$G$1,"X","")</f>
        <v>X</v>
      </c>
      <c r="B1461" s="122" t="str">
        <f t="shared" si="30"/>
        <v>A</v>
      </c>
      <c r="C1461" s="142"/>
      <c r="D1461" s="142"/>
      <c r="E1461" s="142"/>
      <c r="F1461" s="142"/>
      <c r="G1461" s="142"/>
      <c r="H1461" s="142"/>
      <c r="J1461" s="142"/>
      <c r="K1461" s="142"/>
      <c r="L1461" s="142"/>
      <c r="M1461" s="142"/>
      <c r="N1461" s="142"/>
      <c r="O1461" s="142"/>
      <c r="Q1461" s="122" t="e">
        <f>+VLOOKUP(CONCATENATE(B1461,"00"),#REF!,3,FALSE)</f>
        <v>#REF!</v>
      </c>
      <c r="R1461" s="122" t="str">
        <f>+IF(ISERROR(VLOOKUP(K1461,'Ecarts de marge'!D:D,1,FALSE)),"PB CODE ARTICLE","")</f>
        <v>PB CODE ARTICLE</v>
      </c>
    </row>
    <row r="1462" spans="1:18" x14ac:dyDescent="0.2">
      <c r="A1462" s="131" t="str">
        <f>+IF(I1462&lt;='Ecarts de marge'!$G$1,"X","")</f>
        <v>X</v>
      </c>
      <c r="B1462" s="122" t="str">
        <f t="shared" si="30"/>
        <v>A</v>
      </c>
      <c r="C1462" s="142"/>
      <c r="D1462" s="142"/>
      <c r="E1462" s="142"/>
      <c r="F1462" s="142"/>
      <c r="G1462" s="142"/>
      <c r="H1462" s="142"/>
      <c r="J1462" s="142"/>
      <c r="K1462" s="142"/>
      <c r="L1462" s="142"/>
      <c r="M1462" s="142"/>
      <c r="N1462" s="142"/>
      <c r="O1462" s="142"/>
      <c r="Q1462" s="122" t="e">
        <f>+VLOOKUP(CONCATENATE(B1462,"00"),#REF!,3,FALSE)</f>
        <v>#REF!</v>
      </c>
      <c r="R1462" s="122" t="str">
        <f>+IF(ISERROR(VLOOKUP(K1462,'Ecarts de marge'!D:D,1,FALSE)),"PB CODE ARTICLE","")</f>
        <v>PB CODE ARTICLE</v>
      </c>
    </row>
    <row r="1463" spans="1:18" x14ac:dyDescent="0.2">
      <c r="A1463" s="131" t="str">
        <f>+IF(I1463&lt;='Ecarts de marge'!$G$1,"X","")</f>
        <v>X</v>
      </c>
      <c r="B1463" s="122" t="str">
        <f t="shared" si="30"/>
        <v>A</v>
      </c>
      <c r="C1463" s="142"/>
      <c r="D1463" s="142"/>
      <c r="E1463" s="142"/>
      <c r="F1463" s="142"/>
      <c r="G1463" s="142"/>
      <c r="H1463" s="142"/>
      <c r="J1463" s="142"/>
      <c r="K1463" s="142"/>
      <c r="L1463" s="142"/>
      <c r="M1463" s="142"/>
      <c r="N1463" s="142"/>
      <c r="O1463" s="142"/>
      <c r="Q1463" s="122" t="e">
        <f>+VLOOKUP(CONCATENATE(B1463,"00"),#REF!,3,FALSE)</f>
        <v>#REF!</v>
      </c>
      <c r="R1463" s="122" t="str">
        <f>+IF(ISERROR(VLOOKUP(K1463,'Ecarts de marge'!D:D,1,FALSE)),"PB CODE ARTICLE","")</f>
        <v>PB CODE ARTICLE</v>
      </c>
    </row>
    <row r="1464" spans="1:18" x14ac:dyDescent="0.2">
      <c r="A1464" s="131" t="str">
        <f>+IF(I1464&lt;='Ecarts de marge'!$G$1,"X","")</f>
        <v>X</v>
      </c>
      <c r="B1464" s="122" t="str">
        <f t="shared" si="30"/>
        <v>A</v>
      </c>
      <c r="C1464" s="142"/>
      <c r="D1464" s="142"/>
      <c r="E1464" s="142"/>
      <c r="F1464" s="142"/>
      <c r="G1464" s="142"/>
      <c r="H1464" s="142"/>
      <c r="J1464" s="142"/>
      <c r="K1464" s="142"/>
      <c r="L1464" s="142"/>
      <c r="M1464" s="142"/>
      <c r="N1464" s="142"/>
      <c r="O1464" s="142"/>
      <c r="Q1464" s="122" t="e">
        <f>+VLOOKUP(CONCATENATE(B1464,"00"),#REF!,3,FALSE)</f>
        <v>#REF!</v>
      </c>
      <c r="R1464" s="122" t="str">
        <f>+IF(ISERROR(VLOOKUP(K1464,'Ecarts de marge'!D:D,1,FALSE)),"PB CODE ARTICLE","")</f>
        <v>PB CODE ARTICLE</v>
      </c>
    </row>
    <row r="1465" spans="1:18" x14ac:dyDescent="0.2">
      <c r="A1465" s="131" t="str">
        <f>+IF(I1465&lt;='Ecarts de marge'!$G$1,"X","")</f>
        <v>X</v>
      </c>
      <c r="B1465" s="122" t="str">
        <f t="shared" si="30"/>
        <v>A</v>
      </c>
      <c r="C1465" s="142"/>
      <c r="D1465" s="142"/>
      <c r="E1465" s="142"/>
      <c r="F1465" s="142"/>
      <c r="G1465" s="142"/>
      <c r="H1465" s="142"/>
      <c r="J1465" s="142"/>
      <c r="K1465" s="142"/>
      <c r="L1465" s="142"/>
      <c r="M1465" s="142"/>
      <c r="N1465" s="142"/>
      <c r="O1465" s="142"/>
      <c r="Q1465" s="122" t="e">
        <f>+VLOOKUP(CONCATENATE(B1465,"00"),#REF!,3,FALSE)</f>
        <v>#REF!</v>
      </c>
      <c r="R1465" s="122" t="str">
        <f>+IF(ISERROR(VLOOKUP(K1465,'Ecarts de marge'!D:D,1,FALSE)),"PB CODE ARTICLE","")</f>
        <v>PB CODE ARTICLE</v>
      </c>
    </row>
    <row r="1466" spans="1:18" x14ac:dyDescent="0.2">
      <c r="A1466" s="131" t="str">
        <f>+IF(I1466&lt;='Ecarts de marge'!$G$1,"X","")</f>
        <v>X</v>
      </c>
      <c r="B1466" s="122" t="str">
        <f t="shared" si="30"/>
        <v>A</v>
      </c>
      <c r="C1466" s="142"/>
      <c r="D1466" s="142"/>
      <c r="E1466" s="142"/>
      <c r="F1466" s="142"/>
      <c r="G1466" s="142"/>
      <c r="H1466" s="142"/>
      <c r="J1466" s="142"/>
      <c r="K1466" s="142"/>
      <c r="L1466" s="142"/>
      <c r="M1466" s="142"/>
      <c r="N1466" s="142"/>
      <c r="O1466" s="142"/>
      <c r="Q1466" s="122" t="e">
        <f>+VLOOKUP(CONCATENATE(B1466,"00"),#REF!,3,FALSE)</f>
        <v>#REF!</v>
      </c>
      <c r="R1466" s="122" t="str">
        <f>+IF(ISERROR(VLOOKUP(K1466,'Ecarts de marge'!D:D,1,FALSE)),"PB CODE ARTICLE","")</f>
        <v>PB CODE ARTICLE</v>
      </c>
    </row>
    <row r="1467" spans="1:18" x14ac:dyDescent="0.2">
      <c r="A1467" s="131" t="str">
        <f>+IF(I1467&lt;='Ecarts de marge'!$G$1,"X","")</f>
        <v>X</v>
      </c>
      <c r="B1467" s="122" t="str">
        <f t="shared" ref="B1467:B1530" si="31">+"A"&amp;E1467&amp;F1467&amp;G1467</f>
        <v>A</v>
      </c>
      <c r="C1467" s="142"/>
      <c r="D1467" s="142"/>
      <c r="E1467" s="142"/>
      <c r="F1467" s="142"/>
      <c r="G1467" s="142"/>
      <c r="H1467" s="142"/>
      <c r="J1467" s="142"/>
      <c r="K1467" s="142"/>
      <c r="L1467" s="142"/>
      <c r="M1467" s="142"/>
      <c r="N1467" s="142"/>
      <c r="O1467" s="142"/>
      <c r="Q1467" s="122" t="e">
        <f>+VLOOKUP(CONCATENATE(B1467,"00"),#REF!,3,FALSE)</f>
        <v>#REF!</v>
      </c>
      <c r="R1467" s="122" t="str">
        <f>+IF(ISERROR(VLOOKUP(K1467,'Ecarts de marge'!D:D,1,FALSE)),"PB CODE ARTICLE","")</f>
        <v>PB CODE ARTICLE</v>
      </c>
    </row>
    <row r="1468" spans="1:18" x14ac:dyDescent="0.2">
      <c r="A1468" s="131" t="str">
        <f>+IF(I1468&lt;='Ecarts de marge'!$G$1,"X","")</f>
        <v>X</v>
      </c>
      <c r="B1468" s="122" t="str">
        <f t="shared" si="31"/>
        <v>A</v>
      </c>
      <c r="C1468" s="142"/>
      <c r="D1468" s="142"/>
      <c r="E1468" s="142"/>
      <c r="F1468" s="142"/>
      <c r="G1468" s="142"/>
      <c r="H1468" s="142"/>
      <c r="J1468" s="142"/>
      <c r="K1468" s="142"/>
      <c r="L1468" s="142"/>
      <c r="M1468" s="142"/>
      <c r="N1468" s="142"/>
      <c r="O1468" s="142"/>
      <c r="Q1468" s="122" t="e">
        <f>+VLOOKUP(CONCATENATE(B1468,"00"),#REF!,3,FALSE)</f>
        <v>#REF!</v>
      </c>
      <c r="R1468" s="122" t="str">
        <f>+IF(ISERROR(VLOOKUP(K1468,'Ecarts de marge'!D:D,1,FALSE)),"PB CODE ARTICLE","")</f>
        <v>PB CODE ARTICLE</v>
      </c>
    </row>
    <row r="1469" spans="1:18" x14ac:dyDescent="0.2">
      <c r="A1469" s="131" t="str">
        <f>+IF(I1469&lt;='Ecarts de marge'!$G$1,"X","")</f>
        <v>X</v>
      </c>
      <c r="B1469" s="122" t="str">
        <f t="shared" si="31"/>
        <v>A</v>
      </c>
      <c r="C1469" s="142"/>
      <c r="D1469" s="142"/>
      <c r="E1469" s="142"/>
      <c r="F1469" s="142"/>
      <c r="G1469" s="142"/>
      <c r="H1469" s="142"/>
      <c r="J1469" s="142"/>
      <c r="K1469" s="142"/>
      <c r="L1469" s="142"/>
      <c r="M1469" s="142"/>
      <c r="N1469" s="142"/>
      <c r="O1469" s="142"/>
      <c r="Q1469" s="122" t="e">
        <f>+VLOOKUP(CONCATENATE(B1469,"00"),#REF!,3,FALSE)</f>
        <v>#REF!</v>
      </c>
      <c r="R1469" s="122" t="str">
        <f>+IF(ISERROR(VLOOKUP(K1469,'Ecarts de marge'!D:D,1,FALSE)),"PB CODE ARTICLE","")</f>
        <v>PB CODE ARTICLE</v>
      </c>
    </row>
    <row r="1470" spans="1:18" x14ac:dyDescent="0.2">
      <c r="A1470" s="131" t="str">
        <f>+IF(I1470&lt;='Ecarts de marge'!$G$1,"X","")</f>
        <v>X</v>
      </c>
      <c r="B1470" s="122" t="str">
        <f t="shared" si="31"/>
        <v>A</v>
      </c>
      <c r="C1470" s="142"/>
      <c r="D1470" s="142"/>
      <c r="E1470" s="142"/>
      <c r="F1470" s="142"/>
      <c r="G1470" s="142"/>
      <c r="H1470" s="142"/>
      <c r="J1470" s="142"/>
      <c r="K1470" s="142"/>
      <c r="L1470" s="142"/>
      <c r="M1470" s="142"/>
      <c r="N1470" s="142"/>
      <c r="O1470" s="142"/>
      <c r="Q1470" s="122" t="e">
        <f>+VLOOKUP(CONCATENATE(B1470,"00"),#REF!,3,FALSE)</f>
        <v>#REF!</v>
      </c>
      <c r="R1470" s="122" t="str">
        <f>+IF(ISERROR(VLOOKUP(K1470,'Ecarts de marge'!D:D,1,FALSE)),"PB CODE ARTICLE","")</f>
        <v>PB CODE ARTICLE</v>
      </c>
    </row>
    <row r="1471" spans="1:18" x14ac:dyDescent="0.2">
      <c r="A1471" s="131" t="str">
        <f>+IF(I1471&lt;='Ecarts de marge'!$G$1,"X","")</f>
        <v>X</v>
      </c>
      <c r="B1471" s="122" t="str">
        <f t="shared" si="31"/>
        <v>A</v>
      </c>
      <c r="C1471" s="142"/>
      <c r="D1471" s="142"/>
      <c r="E1471" s="142"/>
      <c r="F1471" s="142"/>
      <c r="G1471" s="142"/>
      <c r="H1471" s="142"/>
      <c r="J1471" s="142"/>
      <c r="K1471" s="142"/>
      <c r="L1471" s="142"/>
      <c r="M1471" s="142"/>
      <c r="N1471" s="142"/>
      <c r="O1471" s="142"/>
      <c r="Q1471" s="122" t="e">
        <f>+VLOOKUP(CONCATENATE(B1471,"00"),#REF!,3,FALSE)</f>
        <v>#REF!</v>
      </c>
      <c r="R1471" s="122" t="str">
        <f>+IF(ISERROR(VLOOKUP(K1471,'Ecarts de marge'!D:D,1,FALSE)),"PB CODE ARTICLE","")</f>
        <v>PB CODE ARTICLE</v>
      </c>
    </row>
    <row r="1472" spans="1:18" x14ac:dyDescent="0.2">
      <c r="A1472" s="131" t="str">
        <f>+IF(I1472&lt;='Ecarts de marge'!$G$1,"X","")</f>
        <v>X</v>
      </c>
      <c r="B1472" s="122" t="str">
        <f t="shared" si="31"/>
        <v>A</v>
      </c>
      <c r="C1472" s="142"/>
      <c r="D1472" s="142"/>
      <c r="E1472" s="142"/>
      <c r="F1472" s="142"/>
      <c r="G1472" s="142"/>
      <c r="H1472" s="142"/>
      <c r="J1472" s="142"/>
      <c r="K1472" s="142"/>
      <c r="L1472" s="142"/>
      <c r="M1472" s="142"/>
      <c r="N1472" s="142"/>
      <c r="O1472" s="142"/>
      <c r="Q1472" s="122" t="e">
        <f>+VLOOKUP(CONCATENATE(B1472,"00"),#REF!,3,FALSE)</f>
        <v>#REF!</v>
      </c>
      <c r="R1472" s="122" t="str">
        <f>+IF(ISERROR(VLOOKUP(K1472,'Ecarts de marge'!D:D,1,FALSE)),"PB CODE ARTICLE","")</f>
        <v>PB CODE ARTICLE</v>
      </c>
    </row>
    <row r="1473" spans="1:18" x14ac:dyDescent="0.2">
      <c r="A1473" s="131" t="str">
        <f>+IF(I1473&lt;='Ecarts de marge'!$G$1,"X","")</f>
        <v>X</v>
      </c>
      <c r="B1473" s="122" t="str">
        <f t="shared" si="31"/>
        <v>A</v>
      </c>
      <c r="C1473" s="142"/>
      <c r="D1473" s="142"/>
      <c r="E1473" s="142"/>
      <c r="F1473" s="142"/>
      <c r="G1473" s="142"/>
      <c r="H1473" s="142"/>
      <c r="J1473" s="142"/>
      <c r="K1473" s="142"/>
      <c r="L1473" s="142"/>
      <c r="M1473" s="142"/>
      <c r="N1473" s="142"/>
      <c r="O1473" s="142"/>
      <c r="Q1473" s="122" t="e">
        <f>+VLOOKUP(CONCATENATE(B1473,"00"),#REF!,3,FALSE)</f>
        <v>#REF!</v>
      </c>
      <c r="R1473" s="122" t="str">
        <f>+IF(ISERROR(VLOOKUP(K1473,'Ecarts de marge'!D:D,1,FALSE)),"PB CODE ARTICLE","")</f>
        <v>PB CODE ARTICLE</v>
      </c>
    </row>
    <row r="1474" spans="1:18" x14ac:dyDescent="0.2">
      <c r="A1474" s="131" t="str">
        <f>+IF(I1474&lt;='Ecarts de marge'!$G$1,"X","")</f>
        <v>X</v>
      </c>
      <c r="B1474" s="122" t="str">
        <f t="shared" si="31"/>
        <v>A</v>
      </c>
      <c r="C1474" s="142"/>
      <c r="D1474" s="142"/>
      <c r="E1474" s="142"/>
      <c r="F1474" s="142"/>
      <c r="G1474" s="142"/>
      <c r="H1474" s="142"/>
      <c r="J1474" s="142"/>
      <c r="K1474" s="142"/>
      <c r="L1474" s="142"/>
      <c r="M1474" s="142"/>
      <c r="N1474" s="142"/>
      <c r="O1474" s="142"/>
      <c r="Q1474" s="122" t="e">
        <f>+VLOOKUP(CONCATENATE(B1474,"00"),#REF!,3,FALSE)</f>
        <v>#REF!</v>
      </c>
      <c r="R1474" s="122" t="str">
        <f>+IF(ISERROR(VLOOKUP(K1474,'Ecarts de marge'!D:D,1,FALSE)),"PB CODE ARTICLE","")</f>
        <v>PB CODE ARTICLE</v>
      </c>
    </row>
    <row r="1475" spans="1:18" x14ac:dyDescent="0.2">
      <c r="A1475" s="131" t="str">
        <f>+IF(I1475&lt;='Ecarts de marge'!$G$1,"X","")</f>
        <v>X</v>
      </c>
      <c r="B1475" s="122" t="str">
        <f t="shared" si="31"/>
        <v>A</v>
      </c>
      <c r="C1475" s="142"/>
      <c r="D1475" s="142"/>
      <c r="E1475" s="142"/>
      <c r="F1475" s="142"/>
      <c r="G1475" s="142"/>
      <c r="H1475" s="142"/>
      <c r="J1475" s="142"/>
      <c r="K1475" s="142"/>
      <c r="L1475" s="142"/>
      <c r="M1475" s="142"/>
      <c r="N1475" s="142"/>
      <c r="O1475" s="142"/>
      <c r="Q1475" s="122" t="e">
        <f>+VLOOKUP(CONCATENATE(B1475,"00"),#REF!,3,FALSE)</f>
        <v>#REF!</v>
      </c>
      <c r="R1475" s="122" t="str">
        <f>+IF(ISERROR(VLOOKUP(K1475,'Ecarts de marge'!D:D,1,FALSE)),"PB CODE ARTICLE","")</f>
        <v>PB CODE ARTICLE</v>
      </c>
    </row>
    <row r="1476" spans="1:18" x14ac:dyDescent="0.2">
      <c r="A1476" s="131" t="str">
        <f>+IF(I1476&lt;='Ecarts de marge'!$G$1,"X","")</f>
        <v>X</v>
      </c>
      <c r="B1476" s="122" t="str">
        <f t="shared" si="31"/>
        <v>A</v>
      </c>
      <c r="C1476" s="142"/>
      <c r="D1476" s="142"/>
      <c r="E1476" s="142"/>
      <c r="F1476" s="142"/>
      <c r="G1476" s="142"/>
      <c r="H1476" s="142"/>
      <c r="J1476" s="142"/>
      <c r="K1476" s="142"/>
      <c r="L1476" s="142"/>
      <c r="M1476" s="142"/>
      <c r="N1476" s="142"/>
      <c r="O1476" s="142"/>
      <c r="Q1476" s="122" t="e">
        <f>+VLOOKUP(CONCATENATE(B1476,"00"),#REF!,3,FALSE)</f>
        <v>#REF!</v>
      </c>
      <c r="R1476" s="122" t="str">
        <f>+IF(ISERROR(VLOOKUP(K1476,'Ecarts de marge'!D:D,1,FALSE)),"PB CODE ARTICLE","")</f>
        <v>PB CODE ARTICLE</v>
      </c>
    </row>
    <row r="1477" spans="1:18" x14ac:dyDescent="0.2">
      <c r="A1477" s="131" t="str">
        <f>+IF(I1477&lt;='Ecarts de marge'!$G$1,"X","")</f>
        <v>X</v>
      </c>
      <c r="B1477" s="122" t="str">
        <f t="shared" si="31"/>
        <v>A</v>
      </c>
      <c r="C1477" s="142"/>
      <c r="D1477" s="142"/>
      <c r="E1477" s="142"/>
      <c r="F1477" s="142"/>
      <c r="G1477" s="142"/>
      <c r="H1477" s="142"/>
      <c r="J1477" s="142"/>
      <c r="K1477" s="142"/>
      <c r="L1477" s="142"/>
      <c r="M1477" s="142"/>
      <c r="N1477" s="142"/>
      <c r="O1477" s="142"/>
      <c r="Q1477" s="122" t="e">
        <f>+VLOOKUP(CONCATENATE(B1477,"00"),#REF!,3,FALSE)</f>
        <v>#REF!</v>
      </c>
      <c r="R1477" s="122" t="str">
        <f>+IF(ISERROR(VLOOKUP(K1477,'Ecarts de marge'!D:D,1,FALSE)),"PB CODE ARTICLE","")</f>
        <v>PB CODE ARTICLE</v>
      </c>
    </row>
    <row r="1478" spans="1:18" x14ac:dyDescent="0.2">
      <c r="A1478" s="131" t="str">
        <f>+IF(I1478&lt;='Ecarts de marge'!$G$1,"X","")</f>
        <v>X</v>
      </c>
      <c r="B1478" s="122" t="str">
        <f t="shared" si="31"/>
        <v>A</v>
      </c>
      <c r="C1478" s="142"/>
      <c r="D1478" s="142"/>
      <c r="E1478" s="142"/>
      <c r="F1478" s="142"/>
      <c r="G1478" s="142"/>
      <c r="H1478" s="142"/>
      <c r="J1478" s="142"/>
      <c r="K1478" s="142"/>
      <c r="L1478" s="142"/>
      <c r="M1478" s="142"/>
      <c r="N1478" s="142"/>
      <c r="O1478" s="142"/>
      <c r="Q1478" s="122" t="e">
        <f>+VLOOKUP(CONCATENATE(B1478,"00"),#REF!,3,FALSE)</f>
        <v>#REF!</v>
      </c>
      <c r="R1478" s="122" t="str">
        <f>+IF(ISERROR(VLOOKUP(K1478,'Ecarts de marge'!D:D,1,FALSE)),"PB CODE ARTICLE","")</f>
        <v>PB CODE ARTICLE</v>
      </c>
    </row>
    <row r="1479" spans="1:18" x14ac:dyDescent="0.2">
      <c r="A1479" s="131" t="str">
        <f>+IF(I1479&lt;='Ecarts de marge'!$G$1,"X","")</f>
        <v>X</v>
      </c>
      <c r="B1479" s="122" t="str">
        <f t="shared" si="31"/>
        <v>A</v>
      </c>
      <c r="C1479" s="142"/>
      <c r="D1479" s="142"/>
      <c r="E1479" s="142"/>
      <c r="F1479" s="142"/>
      <c r="G1479" s="142"/>
      <c r="H1479" s="142"/>
      <c r="J1479" s="142"/>
      <c r="K1479" s="142"/>
      <c r="L1479" s="142"/>
      <c r="M1479" s="142"/>
      <c r="N1479" s="142"/>
      <c r="O1479" s="142"/>
      <c r="Q1479" s="122" t="e">
        <f>+VLOOKUP(CONCATENATE(B1479,"00"),#REF!,3,FALSE)</f>
        <v>#REF!</v>
      </c>
      <c r="R1479" s="122" t="str">
        <f>+IF(ISERROR(VLOOKUP(K1479,'Ecarts de marge'!D:D,1,FALSE)),"PB CODE ARTICLE","")</f>
        <v>PB CODE ARTICLE</v>
      </c>
    </row>
    <row r="1480" spans="1:18" x14ac:dyDescent="0.2">
      <c r="A1480" s="131" t="str">
        <f>+IF(I1480&lt;='Ecarts de marge'!$G$1,"X","")</f>
        <v>X</v>
      </c>
      <c r="B1480" s="122" t="str">
        <f t="shared" si="31"/>
        <v>A</v>
      </c>
      <c r="C1480" s="142"/>
      <c r="D1480" s="142"/>
      <c r="E1480" s="142"/>
      <c r="F1480" s="142"/>
      <c r="G1480" s="142"/>
      <c r="H1480" s="142"/>
      <c r="J1480" s="142"/>
      <c r="K1480" s="142"/>
      <c r="L1480" s="142"/>
      <c r="M1480" s="142"/>
      <c r="N1480" s="142"/>
      <c r="O1480" s="142"/>
      <c r="Q1480" s="122" t="e">
        <f>+VLOOKUP(CONCATENATE(B1480,"00"),#REF!,3,FALSE)</f>
        <v>#REF!</v>
      </c>
      <c r="R1480" s="122" t="str">
        <f>+IF(ISERROR(VLOOKUP(K1480,'Ecarts de marge'!D:D,1,FALSE)),"PB CODE ARTICLE","")</f>
        <v>PB CODE ARTICLE</v>
      </c>
    </row>
    <row r="1481" spans="1:18" x14ac:dyDescent="0.2">
      <c r="A1481" s="131" t="str">
        <f>+IF(I1481&lt;='Ecarts de marge'!$G$1,"X","")</f>
        <v>X</v>
      </c>
      <c r="B1481" s="122" t="str">
        <f t="shared" si="31"/>
        <v>A</v>
      </c>
      <c r="C1481" s="142"/>
      <c r="D1481" s="142"/>
      <c r="E1481" s="142"/>
      <c r="F1481" s="142"/>
      <c r="G1481" s="142"/>
      <c r="H1481" s="142"/>
      <c r="J1481" s="142"/>
      <c r="K1481" s="142"/>
      <c r="L1481" s="142"/>
      <c r="M1481" s="142"/>
      <c r="N1481" s="142"/>
      <c r="O1481" s="142"/>
      <c r="Q1481" s="122" t="e">
        <f>+VLOOKUP(CONCATENATE(B1481,"00"),#REF!,3,FALSE)</f>
        <v>#REF!</v>
      </c>
      <c r="R1481" s="122" t="str">
        <f>+IF(ISERROR(VLOOKUP(K1481,'Ecarts de marge'!D:D,1,FALSE)),"PB CODE ARTICLE","")</f>
        <v>PB CODE ARTICLE</v>
      </c>
    </row>
    <row r="1482" spans="1:18" x14ac:dyDescent="0.2">
      <c r="A1482" s="131" t="str">
        <f>+IF(I1482&lt;='Ecarts de marge'!$G$1,"X","")</f>
        <v>X</v>
      </c>
      <c r="B1482" s="122" t="str">
        <f t="shared" si="31"/>
        <v>A</v>
      </c>
      <c r="C1482" s="142"/>
      <c r="D1482" s="142"/>
      <c r="E1482" s="142"/>
      <c r="F1482" s="142"/>
      <c r="G1482" s="142"/>
      <c r="H1482" s="142"/>
      <c r="J1482" s="142"/>
      <c r="K1482" s="142"/>
      <c r="L1482" s="142"/>
      <c r="M1482" s="142"/>
      <c r="N1482" s="142"/>
      <c r="O1482" s="142"/>
      <c r="Q1482" s="122" t="e">
        <f>+VLOOKUP(CONCATENATE(B1482,"00"),#REF!,3,FALSE)</f>
        <v>#REF!</v>
      </c>
      <c r="R1482" s="122" t="str">
        <f>+IF(ISERROR(VLOOKUP(K1482,'Ecarts de marge'!D:D,1,FALSE)),"PB CODE ARTICLE","")</f>
        <v>PB CODE ARTICLE</v>
      </c>
    </row>
    <row r="1483" spans="1:18" x14ac:dyDescent="0.2">
      <c r="A1483" s="131" t="str">
        <f>+IF(I1483&lt;='Ecarts de marge'!$G$1,"X","")</f>
        <v>X</v>
      </c>
      <c r="B1483" s="122" t="str">
        <f t="shared" si="31"/>
        <v>A</v>
      </c>
      <c r="C1483" s="142"/>
      <c r="D1483" s="142"/>
      <c r="E1483" s="142"/>
      <c r="F1483" s="142"/>
      <c r="G1483" s="142"/>
      <c r="H1483" s="142"/>
      <c r="J1483" s="142"/>
      <c r="K1483" s="142"/>
      <c r="L1483" s="142"/>
      <c r="M1483" s="142"/>
      <c r="N1483" s="142"/>
      <c r="O1483" s="142"/>
      <c r="Q1483" s="122" t="e">
        <f>+VLOOKUP(CONCATENATE(B1483,"00"),#REF!,3,FALSE)</f>
        <v>#REF!</v>
      </c>
      <c r="R1483" s="122" t="str">
        <f>+IF(ISERROR(VLOOKUP(K1483,'Ecarts de marge'!D:D,1,FALSE)),"PB CODE ARTICLE","")</f>
        <v>PB CODE ARTICLE</v>
      </c>
    </row>
    <row r="1484" spans="1:18" x14ac:dyDescent="0.2">
      <c r="A1484" s="131" t="str">
        <f>+IF(I1484&lt;='Ecarts de marge'!$G$1,"X","")</f>
        <v>X</v>
      </c>
      <c r="B1484" s="122" t="str">
        <f t="shared" si="31"/>
        <v>A</v>
      </c>
      <c r="C1484" s="142"/>
      <c r="D1484" s="142"/>
      <c r="E1484" s="142"/>
      <c r="F1484" s="142"/>
      <c r="G1484" s="142"/>
      <c r="H1484" s="142"/>
      <c r="J1484" s="142"/>
      <c r="K1484" s="142"/>
      <c r="L1484" s="142"/>
      <c r="M1484" s="142"/>
      <c r="N1484" s="142"/>
      <c r="O1484" s="142"/>
      <c r="Q1484" s="122" t="e">
        <f>+VLOOKUP(CONCATENATE(B1484,"00"),#REF!,3,FALSE)</f>
        <v>#REF!</v>
      </c>
      <c r="R1484" s="122" t="str">
        <f>+IF(ISERROR(VLOOKUP(K1484,'Ecarts de marge'!D:D,1,FALSE)),"PB CODE ARTICLE","")</f>
        <v>PB CODE ARTICLE</v>
      </c>
    </row>
    <row r="1485" spans="1:18" x14ac:dyDescent="0.2">
      <c r="A1485" s="131" t="str">
        <f>+IF(I1485&lt;='Ecarts de marge'!$G$1,"X","")</f>
        <v>X</v>
      </c>
      <c r="B1485" s="122" t="str">
        <f t="shared" si="31"/>
        <v>A</v>
      </c>
      <c r="C1485" s="142"/>
      <c r="D1485" s="142"/>
      <c r="E1485" s="142"/>
      <c r="F1485" s="142"/>
      <c r="G1485" s="142"/>
      <c r="H1485" s="142"/>
      <c r="J1485" s="142"/>
      <c r="K1485" s="142"/>
      <c r="L1485" s="142"/>
      <c r="M1485" s="142"/>
      <c r="N1485" s="142"/>
      <c r="O1485" s="142"/>
      <c r="Q1485" s="122" t="e">
        <f>+VLOOKUP(CONCATENATE(B1485,"00"),#REF!,3,FALSE)</f>
        <v>#REF!</v>
      </c>
      <c r="R1485" s="122" t="str">
        <f>+IF(ISERROR(VLOOKUP(K1485,'Ecarts de marge'!D:D,1,FALSE)),"PB CODE ARTICLE","")</f>
        <v>PB CODE ARTICLE</v>
      </c>
    </row>
    <row r="1486" spans="1:18" x14ac:dyDescent="0.2">
      <c r="A1486" s="131" t="str">
        <f>+IF(I1486&lt;='Ecarts de marge'!$G$1,"X","")</f>
        <v>X</v>
      </c>
      <c r="B1486" s="122" t="str">
        <f t="shared" si="31"/>
        <v>A</v>
      </c>
      <c r="C1486" s="142"/>
      <c r="D1486" s="142"/>
      <c r="E1486" s="142"/>
      <c r="F1486" s="142"/>
      <c r="G1486" s="142"/>
      <c r="H1486" s="142"/>
      <c r="J1486" s="142"/>
      <c r="K1486" s="142"/>
      <c r="L1486" s="142"/>
      <c r="M1486" s="142"/>
      <c r="N1486" s="142"/>
      <c r="O1486" s="142"/>
      <c r="Q1486" s="122" t="e">
        <f>+VLOOKUP(CONCATENATE(B1486,"00"),#REF!,3,FALSE)</f>
        <v>#REF!</v>
      </c>
      <c r="R1486" s="122" t="str">
        <f>+IF(ISERROR(VLOOKUP(K1486,'Ecarts de marge'!D:D,1,FALSE)),"PB CODE ARTICLE","")</f>
        <v>PB CODE ARTICLE</v>
      </c>
    </row>
    <row r="1487" spans="1:18" x14ac:dyDescent="0.2">
      <c r="A1487" s="131" t="str">
        <f>+IF(I1487&lt;='Ecarts de marge'!$G$1,"X","")</f>
        <v>X</v>
      </c>
      <c r="B1487" s="122" t="str">
        <f t="shared" si="31"/>
        <v>A</v>
      </c>
      <c r="C1487" s="142"/>
      <c r="D1487" s="142"/>
      <c r="E1487" s="142"/>
      <c r="F1487" s="142"/>
      <c r="G1487" s="142"/>
      <c r="H1487" s="142"/>
      <c r="J1487" s="142"/>
      <c r="K1487" s="142"/>
      <c r="L1487" s="142"/>
      <c r="M1487" s="142"/>
      <c r="N1487" s="142"/>
      <c r="O1487" s="142"/>
      <c r="Q1487" s="122" t="e">
        <f>+VLOOKUP(CONCATENATE(B1487,"00"),#REF!,3,FALSE)</f>
        <v>#REF!</v>
      </c>
      <c r="R1487" s="122" t="str">
        <f>+IF(ISERROR(VLOOKUP(K1487,'Ecarts de marge'!D:D,1,FALSE)),"PB CODE ARTICLE","")</f>
        <v>PB CODE ARTICLE</v>
      </c>
    </row>
    <row r="1488" spans="1:18" x14ac:dyDescent="0.2">
      <c r="A1488" s="131" t="str">
        <f>+IF(I1488&lt;='Ecarts de marge'!$G$1,"X","")</f>
        <v>X</v>
      </c>
      <c r="B1488" s="122" t="str">
        <f t="shared" si="31"/>
        <v>A</v>
      </c>
      <c r="C1488" s="142"/>
      <c r="D1488" s="142"/>
      <c r="E1488" s="142"/>
      <c r="F1488" s="142"/>
      <c r="G1488" s="142"/>
      <c r="H1488" s="142"/>
      <c r="J1488" s="142"/>
      <c r="K1488" s="142"/>
      <c r="L1488" s="142"/>
      <c r="M1488" s="142"/>
      <c r="N1488" s="142"/>
      <c r="O1488" s="142"/>
      <c r="Q1488" s="122" t="e">
        <f>+VLOOKUP(CONCATENATE(B1488,"00"),#REF!,3,FALSE)</f>
        <v>#REF!</v>
      </c>
      <c r="R1488" s="122" t="str">
        <f>+IF(ISERROR(VLOOKUP(K1488,'Ecarts de marge'!D:D,1,FALSE)),"PB CODE ARTICLE","")</f>
        <v>PB CODE ARTICLE</v>
      </c>
    </row>
    <row r="1489" spans="1:18" x14ac:dyDescent="0.2">
      <c r="A1489" s="131" t="str">
        <f>+IF(I1489&lt;='Ecarts de marge'!$G$1,"X","")</f>
        <v>X</v>
      </c>
      <c r="B1489" s="122" t="str">
        <f t="shared" si="31"/>
        <v>A</v>
      </c>
      <c r="C1489" s="142"/>
      <c r="D1489" s="142"/>
      <c r="E1489" s="142"/>
      <c r="F1489" s="142"/>
      <c r="G1489" s="142"/>
      <c r="H1489" s="142"/>
      <c r="J1489" s="142"/>
      <c r="K1489" s="142"/>
      <c r="L1489" s="142"/>
      <c r="M1489" s="142"/>
      <c r="N1489" s="142"/>
      <c r="O1489" s="142"/>
      <c r="Q1489" s="122" t="e">
        <f>+VLOOKUP(CONCATENATE(B1489,"00"),#REF!,3,FALSE)</f>
        <v>#REF!</v>
      </c>
      <c r="R1489" s="122" t="str">
        <f>+IF(ISERROR(VLOOKUP(K1489,'Ecarts de marge'!D:D,1,FALSE)),"PB CODE ARTICLE","")</f>
        <v>PB CODE ARTICLE</v>
      </c>
    </row>
    <row r="1490" spans="1:18" x14ac:dyDescent="0.2">
      <c r="A1490" s="131" t="str">
        <f>+IF(I1490&lt;='Ecarts de marge'!$G$1,"X","")</f>
        <v>X</v>
      </c>
      <c r="B1490" s="122" t="str">
        <f t="shared" si="31"/>
        <v>A</v>
      </c>
      <c r="C1490" s="142"/>
      <c r="D1490" s="142"/>
      <c r="E1490" s="142"/>
      <c r="F1490" s="142"/>
      <c r="G1490" s="142"/>
      <c r="H1490" s="142"/>
      <c r="J1490" s="142"/>
      <c r="K1490" s="142"/>
      <c r="L1490" s="142"/>
      <c r="M1490" s="142"/>
      <c r="N1490" s="142"/>
      <c r="O1490" s="142"/>
      <c r="Q1490" s="122" t="e">
        <f>+VLOOKUP(CONCATENATE(B1490,"00"),#REF!,3,FALSE)</f>
        <v>#REF!</v>
      </c>
      <c r="R1490" s="122" t="str">
        <f>+IF(ISERROR(VLOOKUP(K1490,'Ecarts de marge'!D:D,1,FALSE)),"PB CODE ARTICLE","")</f>
        <v>PB CODE ARTICLE</v>
      </c>
    </row>
    <row r="1491" spans="1:18" x14ac:dyDescent="0.2">
      <c r="A1491" s="131" t="str">
        <f>+IF(I1491&lt;='Ecarts de marge'!$G$1,"X","")</f>
        <v>X</v>
      </c>
      <c r="B1491" s="122" t="str">
        <f t="shared" si="31"/>
        <v>A</v>
      </c>
      <c r="C1491" s="142"/>
      <c r="D1491" s="142"/>
      <c r="E1491" s="142"/>
      <c r="F1491" s="142"/>
      <c r="G1491" s="142"/>
      <c r="H1491" s="142"/>
      <c r="J1491" s="142"/>
      <c r="K1491" s="142"/>
      <c r="L1491" s="142"/>
      <c r="M1491" s="142"/>
      <c r="N1491" s="142"/>
      <c r="O1491" s="142"/>
      <c r="Q1491" s="122" t="e">
        <f>+VLOOKUP(CONCATENATE(B1491,"00"),#REF!,3,FALSE)</f>
        <v>#REF!</v>
      </c>
      <c r="R1491" s="122" t="str">
        <f>+IF(ISERROR(VLOOKUP(K1491,'Ecarts de marge'!D:D,1,FALSE)),"PB CODE ARTICLE","")</f>
        <v>PB CODE ARTICLE</v>
      </c>
    </row>
    <row r="1492" spans="1:18" x14ac:dyDescent="0.2">
      <c r="A1492" s="131" t="str">
        <f>+IF(I1492&lt;='Ecarts de marge'!$G$1,"X","")</f>
        <v>X</v>
      </c>
      <c r="B1492" s="122" t="str">
        <f t="shared" si="31"/>
        <v>A</v>
      </c>
      <c r="C1492" s="142"/>
      <c r="D1492" s="142"/>
      <c r="E1492" s="142"/>
      <c r="F1492" s="142"/>
      <c r="G1492" s="142"/>
      <c r="H1492" s="142"/>
      <c r="J1492" s="142"/>
      <c r="K1492" s="142"/>
      <c r="L1492" s="142"/>
      <c r="M1492" s="142"/>
      <c r="N1492" s="142"/>
      <c r="O1492" s="142"/>
      <c r="Q1492" s="122" t="e">
        <f>+VLOOKUP(CONCATENATE(B1492,"00"),#REF!,3,FALSE)</f>
        <v>#REF!</v>
      </c>
      <c r="R1492" s="122" t="str">
        <f>+IF(ISERROR(VLOOKUP(K1492,'Ecarts de marge'!D:D,1,FALSE)),"PB CODE ARTICLE","")</f>
        <v>PB CODE ARTICLE</v>
      </c>
    </row>
    <row r="1493" spans="1:18" x14ac:dyDescent="0.2">
      <c r="A1493" s="131" t="str">
        <f>+IF(I1493&lt;='Ecarts de marge'!$G$1,"X","")</f>
        <v>X</v>
      </c>
      <c r="B1493" s="122" t="str">
        <f t="shared" si="31"/>
        <v>A</v>
      </c>
      <c r="C1493" s="142"/>
      <c r="D1493" s="142"/>
      <c r="E1493" s="142"/>
      <c r="F1493" s="142"/>
      <c r="G1493" s="142"/>
      <c r="H1493" s="142"/>
      <c r="J1493" s="142"/>
      <c r="K1493" s="142"/>
      <c r="L1493" s="142"/>
      <c r="M1493" s="142"/>
      <c r="N1493" s="142"/>
      <c r="O1493" s="142"/>
      <c r="Q1493" s="122" t="e">
        <f>+VLOOKUP(CONCATENATE(B1493,"00"),#REF!,3,FALSE)</f>
        <v>#REF!</v>
      </c>
      <c r="R1493" s="122" t="str">
        <f>+IF(ISERROR(VLOOKUP(K1493,'Ecarts de marge'!D:D,1,FALSE)),"PB CODE ARTICLE","")</f>
        <v>PB CODE ARTICLE</v>
      </c>
    </row>
    <row r="1494" spans="1:18" x14ac:dyDescent="0.2">
      <c r="A1494" s="131" t="str">
        <f>+IF(I1494&lt;='Ecarts de marge'!$G$1,"X","")</f>
        <v>X</v>
      </c>
      <c r="B1494" s="122" t="str">
        <f t="shared" si="31"/>
        <v>A</v>
      </c>
      <c r="C1494" s="142"/>
      <c r="D1494" s="142"/>
      <c r="E1494" s="142"/>
      <c r="F1494" s="142"/>
      <c r="G1494" s="142"/>
      <c r="H1494" s="142"/>
      <c r="J1494" s="142"/>
      <c r="K1494" s="142"/>
      <c r="L1494" s="142"/>
      <c r="M1494" s="142"/>
      <c r="N1494" s="142"/>
      <c r="O1494" s="142"/>
      <c r="Q1494" s="122" t="e">
        <f>+VLOOKUP(CONCATENATE(B1494,"00"),#REF!,3,FALSE)</f>
        <v>#REF!</v>
      </c>
      <c r="R1494" s="122" t="str">
        <f>+IF(ISERROR(VLOOKUP(K1494,'Ecarts de marge'!D:D,1,FALSE)),"PB CODE ARTICLE","")</f>
        <v>PB CODE ARTICLE</v>
      </c>
    </row>
    <row r="1495" spans="1:18" x14ac:dyDescent="0.2">
      <c r="A1495" s="131" t="str">
        <f>+IF(I1495&lt;='Ecarts de marge'!$G$1,"X","")</f>
        <v>X</v>
      </c>
      <c r="B1495" s="122" t="str">
        <f t="shared" si="31"/>
        <v>A</v>
      </c>
      <c r="C1495" s="142"/>
      <c r="D1495" s="142"/>
      <c r="E1495" s="142"/>
      <c r="F1495" s="142"/>
      <c r="G1495" s="142"/>
      <c r="H1495" s="142"/>
      <c r="J1495" s="142"/>
      <c r="K1495" s="142"/>
      <c r="L1495" s="142"/>
      <c r="M1495" s="142"/>
      <c r="N1495" s="142"/>
      <c r="O1495" s="142"/>
      <c r="Q1495" s="122" t="e">
        <f>+VLOOKUP(CONCATENATE(B1495,"00"),#REF!,3,FALSE)</f>
        <v>#REF!</v>
      </c>
      <c r="R1495" s="122" t="str">
        <f>+IF(ISERROR(VLOOKUP(K1495,'Ecarts de marge'!D:D,1,FALSE)),"PB CODE ARTICLE","")</f>
        <v>PB CODE ARTICLE</v>
      </c>
    </row>
    <row r="1496" spans="1:18" x14ac:dyDescent="0.2">
      <c r="A1496" s="131" t="str">
        <f>+IF(I1496&lt;='Ecarts de marge'!$G$1,"X","")</f>
        <v>X</v>
      </c>
      <c r="B1496" s="122" t="str">
        <f t="shared" si="31"/>
        <v>A</v>
      </c>
      <c r="C1496" s="142"/>
      <c r="D1496" s="142"/>
      <c r="E1496" s="142"/>
      <c r="F1496" s="142"/>
      <c r="G1496" s="142"/>
      <c r="H1496" s="142"/>
      <c r="J1496" s="142"/>
      <c r="K1496" s="142"/>
      <c r="L1496" s="142"/>
      <c r="M1496" s="142"/>
      <c r="N1496" s="142"/>
      <c r="O1496" s="142"/>
      <c r="Q1496" s="122" t="e">
        <f>+VLOOKUP(CONCATENATE(B1496,"00"),#REF!,3,FALSE)</f>
        <v>#REF!</v>
      </c>
      <c r="R1496" s="122" t="str">
        <f>+IF(ISERROR(VLOOKUP(K1496,'Ecarts de marge'!D:D,1,FALSE)),"PB CODE ARTICLE","")</f>
        <v>PB CODE ARTICLE</v>
      </c>
    </row>
    <row r="1497" spans="1:18" x14ac:dyDescent="0.2">
      <c r="A1497" s="131" t="str">
        <f>+IF(I1497&lt;='Ecarts de marge'!$G$1,"X","")</f>
        <v>X</v>
      </c>
      <c r="B1497" s="122" t="str">
        <f t="shared" si="31"/>
        <v>A</v>
      </c>
      <c r="C1497" s="142"/>
      <c r="D1497" s="142"/>
      <c r="E1497" s="142"/>
      <c r="F1497" s="142"/>
      <c r="G1497" s="142"/>
      <c r="H1497" s="142"/>
      <c r="J1497" s="142"/>
      <c r="K1497" s="142"/>
      <c r="L1497" s="142"/>
      <c r="M1497" s="142"/>
      <c r="N1497" s="142"/>
      <c r="O1497" s="142"/>
      <c r="Q1497" s="122" t="e">
        <f>+VLOOKUP(CONCATENATE(B1497,"00"),#REF!,3,FALSE)</f>
        <v>#REF!</v>
      </c>
      <c r="R1497" s="122" t="str">
        <f>+IF(ISERROR(VLOOKUP(K1497,'Ecarts de marge'!D:D,1,FALSE)),"PB CODE ARTICLE","")</f>
        <v>PB CODE ARTICLE</v>
      </c>
    </row>
    <row r="1498" spans="1:18" x14ac:dyDescent="0.2">
      <c r="A1498" s="131" t="str">
        <f>+IF(I1498&lt;='Ecarts de marge'!$G$1,"X","")</f>
        <v>X</v>
      </c>
      <c r="B1498" s="122" t="str">
        <f t="shared" si="31"/>
        <v>A</v>
      </c>
      <c r="C1498" s="142"/>
      <c r="D1498" s="142"/>
      <c r="E1498" s="142"/>
      <c r="F1498" s="142"/>
      <c r="G1498" s="142"/>
      <c r="H1498" s="142"/>
      <c r="J1498" s="142"/>
      <c r="K1498" s="142"/>
      <c r="L1498" s="142"/>
      <c r="M1498" s="142"/>
      <c r="N1498" s="142"/>
      <c r="O1498" s="142"/>
      <c r="Q1498" s="122" t="e">
        <f>+VLOOKUP(CONCATENATE(B1498,"00"),#REF!,3,FALSE)</f>
        <v>#REF!</v>
      </c>
      <c r="R1498" s="122" t="str">
        <f>+IF(ISERROR(VLOOKUP(K1498,'Ecarts de marge'!D:D,1,FALSE)),"PB CODE ARTICLE","")</f>
        <v>PB CODE ARTICLE</v>
      </c>
    </row>
    <row r="1499" spans="1:18" x14ac:dyDescent="0.2">
      <c r="A1499" s="131" t="str">
        <f>+IF(I1499&lt;='Ecarts de marge'!$G$1,"X","")</f>
        <v>X</v>
      </c>
      <c r="B1499" s="122" t="str">
        <f t="shared" si="31"/>
        <v>A</v>
      </c>
      <c r="C1499" s="142"/>
      <c r="D1499" s="142"/>
      <c r="E1499" s="142"/>
      <c r="F1499" s="142"/>
      <c r="G1499" s="142"/>
      <c r="H1499" s="142"/>
      <c r="J1499" s="142"/>
      <c r="K1499" s="142"/>
      <c r="L1499" s="142"/>
      <c r="M1499" s="142"/>
      <c r="N1499" s="142"/>
      <c r="O1499" s="142"/>
      <c r="Q1499" s="122" t="e">
        <f>+VLOOKUP(CONCATENATE(B1499,"00"),#REF!,3,FALSE)</f>
        <v>#REF!</v>
      </c>
      <c r="R1499" s="122" t="str">
        <f>+IF(ISERROR(VLOOKUP(K1499,'Ecarts de marge'!D:D,1,FALSE)),"PB CODE ARTICLE","")</f>
        <v>PB CODE ARTICLE</v>
      </c>
    </row>
    <row r="1500" spans="1:18" x14ac:dyDescent="0.2">
      <c r="A1500" s="131" t="str">
        <f>+IF(I1500&lt;='Ecarts de marge'!$G$1,"X","")</f>
        <v>X</v>
      </c>
      <c r="B1500" s="122" t="str">
        <f t="shared" si="31"/>
        <v>A</v>
      </c>
      <c r="C1500" s="142"/>
      <c r="D1500" s="142"/>
      <c r="E1500" s="142"/>
      <c r="F1500" s="142"/>
      <c r="G1500" s="142"/>
      <c r="H1500" s="142"/>
      <c r="J1500" s="142"/>
      <c r="K1500" s="142"/>
      <c r="L1500" s="142"/>
      <c r="M1500" s="142"/>
      <c r="N1500" s="142"/>
      <c r="O1500" s="142"/>
      <c r="Q1500" s="122" t="e">
        <f>+VLOOKUP(CONCATENATE(B1500,"00"),#REF!,3,FALSE)</f>
        <v>#REF!</v>
      </c>
      <c r="R1500" s="122" t="str">
        <f>+IF(ISERROR(VLOOKUP(K1500,'Ecarts de marge'!D:D,1,FALSE)),"PB CODE ARTICLE","")</f>
        <v>PB CODE ARTICLE</v>
      </c>
    </row>
    <row r="1501" spans="1:18" x14ac:dyDescent="0.2">
      <c r="A1501" s="131" t="str">
        <f>+IF(I1501&lt;='Ecarts de marge'!$G$1,"X","")</f>
        <v>X</v>
      </c>
      <c r="B1501" s="122" t="str">
        <f t="shared" si="31"/>
        <v>A</v>
      </c>
      <c r="C1501" s="142"/>
      <c r="D1501" s="142"/>
      <c r="E1501" s="142"/>
      <c r="F1501" s="142"/>
      <c r="G1501" s="142"/>
      <c r="H1501" s="142"/>
      <c r="J1501" s="142"/>
      <c r="K1501" s="142"/>
      <c r="L1501" s="142"/>
      <c r="M1501" s="142"/>
      <c r="N1501" s="142"/>
      <c r="O1501" s="142"/>
      <c r="Q1501" s="122" t="e">
        <f>+VLOOKUP(CONCATENATE(B1501,"00"),#REF!,3,FALSE)</f>
        <v>#REF!</v>
      </c>
      <c r="R1501" s="122" t="str">
        <f>+IF(ISERROR(VLOOKUP(K1501,'Ecarts de marge'!D:D,1,FALSE)),"PB CODE ARTICLE","")</f>
        <v>PB CODE ARTICLE</v>
      </c>
    </row>
    <row r="1502" spans="1:18" x14ac:dyDescent="0.2">
      <c r="A1502" s="131" t="str">
        <f>+IF(I1502&lt;='Ecarts de marge'!$G$1,"X","")</f>
        <v>X</v>
      </c>
      <c r="B1502" s="122" t="str">
        <f t="shared" si="31"/>
        <v>A</v>
      </c>
      <c r="C1502" s="142"/>
      <c r="D1502" s="142"/>
      <c r="E1502" s="142"/>
      <c r="F1502" s="142"/>
      <c r="G1502" s="142"/>
      <c r="H1502" s="142"/>
      <c r="J1502" s="142"/>
      <c r="K1502" s="142"/>
      <c r="L1502" s="142"/>
      <c r="M1502" s="142"/>
      <c r="N1502" s="142"/>
      <c r="O1502" s="142"/>
      <c r="Q1502" s="122" t="e">
        <f>+VLOOKUP(CONCATENATE(B1502,"00"),#REF!,3,FALSE)</f>
        <v>#REF!</v>
      </c>
      <c r="R1502" s="122" t="str">
        <f>+IF(ISERROR(VLOOKUP(K1502,'Ecarts de marge'!D:D,1,FALSE)),"PB CODE ARTICLE","")</f>
        <v>PB CODE ARTICLE</v>
      </c>
    </row>
    <row r="1503" spans="1:18" x14ac:dyDescent="0.2">
      <c r="A1503" s="131" t="str">
        <f>+IF(I1503&lt;='Ecarts de marge'!$G$1,"X","")</f>
        <v>X</v>
      </c>
      <c r="B1503" s="122" t="str">
        <f t="shared" si="31"/>
        <v>A</v>
      </c>
      <c r="C1503" s="142"/>
      <c r="D1503" s="142"/>
      <c r="E1503" s="142"/>
      <c r="F1503" s="142"/>
      <c r="G1503" s="142"/>
      <c r="H1503" s="142"/>
      <c r="J1503" s="142"/>
      <c r="K1503" s="142"/>
      <c r="L1503" s="142"/>
      <c r="M1503" s="142"/>
      <c r="N1503" s="142"/>
      <c r="O1503" s="142"/>
      <c r="Q1503" s="122" t="e">
        <f>+VLOOKUP(CONCATENATE(B1503,"00"),#REF!,3,FALSE)</f>
        <v>#REF!</v>
      </c>
      <c r="R1503" s="122" t="str">
        <f>+IF(ISERROR(VLOOKUP(K1503,'Ecarts de marge'!D:D,1,FALSE)),"PB CODE ARTICLE","")</f>
        <v>PB CODE ARTICLE</v>
      </c>
    </row>
    <row r="1504" spans="1:18" x14ac:dyDescent="0.2">
      <c r="A1504" s="131" t="str">
        <f>+IF(I1504&lt;='Ecarts de marge'!$G$1,"X","")</f>
        <v>X</v>
      </c>
      <c r="B1504" s="122" t="str">
        <f t="shared" si="31"/>
        <v>A</v>
      </c>
      <c r="C1504" s="142"/>
      <c r="D1504" s="142"/>
      <c r="E1504" s="142"/>
      <c r="F1504" s="142"/>
      <c r="G1504" s="142"/>
      <c r="H1504" s="142"/>
      <c r="J1504" s="142"/>
      <c r="K1504" s="142"/>
      <c r="L1504" s="142"/>
      <c r="M1504" s="142"/>
      <c r="N1504" s="142"/>
      <c r="O1504" s="142"/>
      <c r="Q1504" s="122" t="e">
        <f>+VLOOKUP(CONCATENATE(B1504,"00"),#REF!,3,FALSE)</f>
        <v>#REF!</v>
      </c>
      <c r="R1504" s="122" t="str">
        <f>+IF(ISERROR(VLOOKUP(K1504,'Ecarts de marge'!D:D,1,FALSE)),"PB CODE ARTICLE","")</f>
        <v>PB CODE ARTICLE</v>
      </c>
    </row>
    <row r="1505" spans="1:18" x14ac:dyDescent="0.2">
      <c r="A1505" s="131" t="str">
        <f>+IF(I1505&lt;='Ecarts de marge'!$G$1,"X","")</f>
        <v>X</v>
      </c>
      <c r="B1505" s="122" t="str">
        <f t="shared" si="31"/>
        <v>A</v>
      </c>
      <c r="C1505" s="142"/>
      <c r="D1505" s="142"/>
      <c r="E1505" s="142"/>
      <c r="F1505" s="142"/>
      <c r="G1505" s="142"/>
      <c r="H1505" s="142"/>
      <c r="J1505" s="142"/>
      <c r="K1505" s="142"/>
      <c r="L1505" s="142"/>
      <c r="M1505" s="142"/>
      <c r="N1505" s="142"/>
      <c r="O1505" s="142"/>
      <c r="Q1505" s="122" t="e">
        <f>+VLOOKUP(CONCATENATE(B1505,"00"),#REF!,3,FALSE)</f>
        <v>#REF!</v>
      </c>
      <c r="R1505" s="122" t="str">
        <f>+IF(ISERROR(VLOOKUP(K1505,'Ecarts de marge'!D:D,1,FALSE)),"PB CODE ARTICLE","")</f>
        <v>PB CODE ARTICLE</v>
      </c>
    </row>
    <row r="1506" spans="1:18" x14ac:dyDescent="0.2">
      <c r="A1506" s="131" t="str">
        <f>+IF(I1506&lt;='Ecarts de marge'!$G$1,"X","")</f>
        <v>X</v>
      </c>
      <c r="B1506" s="122" t="str">
        <f t="shared" si="31"/>
        <v>A</v>
      </c>
      <c r="C1506" s="142"/>
      <c r="D1506" s="142"/>
      <c r="E1506" s="142"/>
      <c r="F1506" s="142"/>
      <c r="G1506" s="142"/>
      <c r="H1506" s="142"/>
      <c r="J1506" s="142"/>
      <c r="K1506" s="142"/>
      <c r="L1506" s="142"/>
      <c r="M1506" s="142"/>
      <c r="N1506" s="142"/>
      <c r="O1506" s="142"/>
      <c r="Q1506" s="122" t="e">
        <f>+VLOOKUP(CONCATENATE(B1506,"00"),#REF!,3,FALSE)</f>
        <v>#REF!</v>
      </c>
      <c r="R1506" s="122" t="str">
        <f>+IF(ISERROR(VLOOKUP(K1506,'Ecarts de marge'!D:D,1,FALSE)),"PB CODE ARTICLE","")</f>
        <v>PB CODE ARTICLE</v>
      </c>
    </row>
    <row r="1507" spans="1:18" x14ac:dyDescent="0.2">
      <c r="A1507" s="131" t="str">
        <f>+IF(I1507&lt;='Ecarts de marge'!$G$1,"X","")</f>
        <v>X</v>
      </c>
      <c r="B1507" s="122" t="str">
        <f t="shared" si="31"/>
        <v>A</v>
      </c>
      <c r="C1507" s="142"/>
      <c r="D1507" s="142"/>
      <c r="E1507" s="142"/>
      <c r="F1507" s="142"/>
      <c r="G1507" s="142"/>
      <c r="H1507" s="142"/>
      <c r="J1507" s="142"/>
      <c r="K1507" s="142"/>
      <c r="L1507" s="142"/>
      <c r="M1507" s="142"/>
      <c r="N1507" s="142"/>
      <c r="O1507" s="142"/>
      <c r="Q1507" s="122" t="e">
        <f>+VLOOKUP(CONCATENATE(B1507,"00"),#REF!,3,FALSE)</f>
        <v>#REF!</v>
      </c>
      <c r="R1507" s="122" t="str">
        <f>+IF(ISERROR(VLOOKUP(K1507,'Ecarts de marge'!D:D,1,FALSE)),"PB CODE ARTICLE","")</f>
        <v>PB CODE ARTICLE</v>
      </c>
    </row>
    <row r="1508" spans="1:18" x14ac:dyDescent="0.2">
      <c r="A1508" s="131" t="str">
        <f>+IF(I1508&lt;='Ecarts de marge'!$G$1,"X","")</f>
        <v>X</v>
      </c>
      <c r="B1508" s="122" t="str">
        <f t="shared" si="31"/>
        <v>A</v>
      </c>
      <c r="C1508" s="142"/>
      <c r="D1508" s="142"/>
      <c r="E1508" s="142"/>
      <c r="F1508" s="142"/>
      <c r="G1508" s="142"/>
      <c r="H1508" s="142"/>
      <c r="J1508" s="142"/>
      <c r="K1508" s="142"/>
      <c r="L1508" s="142"/>
      <c r="M1508" s="142"/>
      <c r="N1508" s="142"/>
      <c r="O1508" s="142"/>
      <c r="Q1508" s="122" t="e">
        <f>+VLOOKUP(CONCATENATE(B1508,"00"),#REF!,3,FALSE)</f>
        <v>#REF!</v>
      </c>
      <c r="R1508" s="122" t="str">
        <f>+IF(ISERROR(VLOOKUP(K1508,'Ecarts de marge'!D:D,1,FALSE)),"PB CODE ARTICLE","")</f>
        <v>PB CODE ARTICLE</v>
      </c>
    </row>
    <row r="1509" spans="1:18" x14ac:dyDescent="0.2">
      <c r="A1509" s="131" t="str">
        <f>+IF(I1509&lt;='Ecarts de marge'!$G$1,"X","")</f>
        <v>X</v>
      </c>
      <c r="B1509" s="122" t="str">
        <f t="shared" si="31"/>
        <v>A</v>
      </c>
      <c r="C1509" s="142"/>
      <c r="D1509" s="142"/>
      <c r="E1509" s="142"/>
      <c r="F1509" s="142"/>
      <c r="G1509" s="142"/>
      <c r="H1509" s="142"/>
      <c r="J1509" s="142"/>
      <c r="K1509" s="142"/>
      <c r="L1509" s="142"/>
      <c r="M1509" s="142"/>
      <c r="N1509" s="142"/>
      <c r="O1509" s="142"/>
      <c r="Q1509" s="122" t="e">
        <f>+VLOOKUP(CONCATENATE(B1509,"00"),#REF!,3,FALSE)</f>
        <v>#REF!</v>
      </c>
      <c r="R1509" s="122" t="str">
        <f>+IF(ISERROR(VLOOKUP(K1509,'Ecarts de marge'!D:D,1,FALSE)),"PB CODE ARTICLE","")</f>
        <v>PB CODE ARTICLE</v>
      </c>
    </row>
    <row r="1510" spans="1:18" x14ac:dyDescent="0.2">
      <c r="A1510" s="131" t="str">
        <f>+IF(I1510&lt;='Ecarts de marge'!$G$1,"X","")</f>
        <v>X</v>
      </c>
      <c r="B1510" s="122" t="str">
        <f t="shared" si="31"/>
        <v>A</v>
      </c>
      <c r="C1510" s="142"/>
      <c r="D1510" s="142"/>
      <c r="E1510" s="142"/>
      <c r="F1510" s="142"/>
      <c r="G1510" s="142"/>
      <c r="H1510" s="142"/>
      <c r="J1510" s="142"/>
      <c r="K1510" s="142"/>
      <c r="L1510" s="142"/>
      <c r="M1510" s="142"/>
      <c r="N1510" s="142"/>
      <c r="O1510" s="142"/>
      <c r="Q1510" s="122" t="e">
        <f>+VLOOKUP(CONCATENATE(B1510,"00"),#REF!,3,FALSE)</f>
        <v>#REF!</v>
      </c>
      <c r="R1510" s="122" t="str">
        <f>+IF(ISERROR(VLOOKUP(K1510,'Ecarts de marge'!D:D,1,FALSE)),"PB CODE ARTICLE","")</f>
        <v>PB CODE ARTICLE</v>
      </c>
    </row>
    <row r="1511" spans="1:18" x14ac:dyDescent="0.2">
      <c r="A1511" s="131" t="str">
        <f>+IF(I1511&lt;='Ecarts de marge'!$G$1,"X","")</f>
        <v>X</v>
      </c>
      <c r="B1511" s="122" t="str">
        <f t="shared" si="31"/>
        <v>A</v>
      </c>
      <c r="C1511" s="142"/>
      <c r="D1511" s="142"/>
      <c r="E1511" s="142"/>
      <c r="F1511" s="142"/>
      <c r="G1511" s="142"/>
      <c r="H1511" s="142"/>
      <c r="J1511" s="142"/>
      <c r="K1511" s="142"/>
      <c r="L1511" s="142"/>
      <c r="M1511" s="142"/>
      <c r="N1511" s="142"/>
      <c r="O1511" s="142"/>
      <c r="Q1511" s="122" t="e">
        <f>+VLOOKUP(CONCATENATE(B1511,"00"),#REF!,3,FALSE)</f>
        <v>#REF!</v>
      </c>
      <c r="R1511" s="122" t="str">
        <f>+IF(ISERROR(VLOOKUP(K1511,'Ecarts de marge'!D:D,1,FALSE)),"PB CODE ARTICLE","")</f>
        <v>PB CODE ARTICLE</v>
      </c>
    </row>
    <row r="1512" spans="1:18" x14ac:dyDescent="0.2">
      <c r="A1512" s="131" t="str">
        <f>+IF(I1512&lt;='Ecarts de marge'!$G$1,"X","")</f>
        <v>X</v>
      </c>
      <c r="B1512" s="122" t="str">
        <f t="shared" si="31"/>
        <v>A</v>
      </c>
      <c r="C1512" s="142"/>
      <c r="D1512" s="142"/>
      <c r="E1512" s="142"/>
      <c r="F1512" s="142"/>
      <c r="G1512" s="142"/>
      <c r="H1512" s="142"/>
      <c r="J1512" s="142"/>
      <c r="K1512" s="142"/>
      <c r="L1512" s="142"/>
      <c r="M1512" s="142"/>
      <c r="N1512" s="142"/>
      <c r="O1512" s="142"/>
      <c r="Q1512" s="122" t="e">
        <f>+VLOOKUP(CONCATENATE(B1512,"00"),#REF!,3,FALSE)</f>
        <v>#REF!</v>
      </c>
      <c r="R1512" s="122" t="str">
        <f>+IF(ISERROR(VLOOKUP(K1512,'Ecarts de marge'!D:D,1,FALSE)),"PB CODE ARTICLE","")</f>
        <v>PB CODE ARTICLE</v>
      </c>
    </row>
    <row r="1513" spans="1:18" x14ac:dyDescent="0.2">
      <c r="A1513" s="131" t="str">
        <f>+IF(I1513&lt;='Ecarts de marge'!$G$1,"X","")</f>
        <v>X</v>
      </c>
      <c r="B1513" s="122" t="str">
        <f t="shared" si="31"/>
        <v>A</v>
      </c>
      <c r="C1513" s="142"/>
      <c r="D1513" s="142"/>
      <c r="E1513" s="142"/>
      <c r="F1513" s="142"/>
      <c r="G1513" s="142"/>
      <c r="H1513" s="142"/>
      <c r="J1513" s="142"/>
      <c r="K1513" s="142"/>
      <c r="L1513" s="142"/>
      <c r="M1513" s="142"/>
      <c r="N1513" s="142"/>
      <c r="O1513" s="142"/>
      <c r="Q1513" s="122" t="e">
        <f>+VLOOKUP(CONCATENATE(B1513,"00"),#REF!,3,FALSE)</f>
        <v>#REF!</v>
      </c>
      <c r="R1513" s="122" t="str">
        <f>+IF(ISERROR(VLOOKUP(K1513,'Ecarts de marge'!D:D,1,FALSE)),"PB CODE ARTICLE","")</f>
        <v>PB CODE ARTICLE</v>
      </c>
    </row>
    <row r="1514" spans="1:18" x14ac:dyDescent="0.2">
      <c r="A1514" s="131" t="str">
        <f>+IF(I1514&lt;='Ecarts de marge'!$G$1,"X","")</f>
        <v>X</v>
      </c>
      <c r="B1514" s="122" t="str">
        <f t="shared" si="31"/>
        <v>A</v>
      </c>
      <c r="C1514" s="142"/>
      <c r="D1514" s="142"/>
      <c r="E1514" s="142"/>
      <c r="F1514" s="142"/>
      <c r="G1514" s="142"/>
      <c r="H1514" s="142"/>
      <c r="J1514" s="142"/>
      <c r="K1514" s="142"/>
      <c r="L1514" s="142"/>
      <c r="M1514" s="142"/>
      <c r="N1514" s="142"/>
      <c r="O1514" s="142"/>
      <c r="Q1514" s="122" t="e">
        <f>+VLOOKUP(CONCATENATE(B1514,"00"),#REF!,3,FALSE)</f>
        <v>#REF!</v>
      </c>
      <c r="R1514" s="122" t="str">
        <f>+IF(ISERROR(VLOOKUP(K1514,'Ecarts de marge'!D:D,1,FALSE)),"PB CODE ARTICLE","")</f>
        <v>PB CODE ARTICLE</v>
      </c>
    </row>
    <row r="1515" spans="1:18" x14ac:dyDescent="0.2">
      <c r="A1515" s="131" t="str">
        <f>+IF(I1515&lt;='Ecarts de marge'!$G$1,"X","")</f>
        <v>X</v>
      </c>
      <c r="B1515" s="122" t="str">
        <f t="shared" si="31"/>
        <v>A</v>
      </c>
      <c r="C1515" s="142"/>
      <c r="D1515" s="142"/>
      <c r="E1515" s="142"/>
      <c r="F1515" s="142"/>
      <c r="G1515" s="142"/>
      <c r="H1515" s="142"/>
      <c r="J1515" s="142"/>
      <c r="K1515" s="142"/>
      <c r="L1515" s="142"/>
      <c r="M1515" s="142"/>
      <c r="N1515" s="142"/>
      <c r="O1515" s="142"/>
      <c r="Q1515" s="122" t="e">
        <f>+VLOOKUP(CONCATENATE(B1515,"00"),#REF!,3,FALSE)</f>
        <v>#REF!</v>
      </c>
      <c r="R1515" s="122" t="str">
        <f>+IF(ISERROR(VLOOKUP(K1515,'Ecarts de marge'!D:D,1,FALSE)),"PB CODE ARTICLE","")</f>
        <v>PB CODE ARTICLE</v>
      </c>
    </row>
    <row r="1516" spans="1:18" x14ac:dyDescent="0.2">
      <c r="A1516" s="131" t="str">
        <f>+IF(I1516&lt;='Ecarts de marge'!$G$1,"X","")</f>
        <v>X</v>
      </c>
      <c r="B1516" s="122" t="str">
        <f t="shared" si="31"/>
        <v>A</v>
      </c>
      <c r="C1516" s="142"/>
      <c r="D1516" s="142"/>
      <c r="E1516" s="142"/>
      <c r="F1516" s="142"/>
      <c r="G1516" s="142"/>
      <c r="H1516" s="142"/>
      <c r="J1516" s="142"/>
      <c r="K1516" s="142"/>
      <c r="L1516" s="142"/>
      <c r="M1516" s="142"/>
      <c r="N1516" s="142"/>
      <c r="O1516" s="142"/>
      <c r="Q1516" s="122" t="e">
        <f>+VLOOKUP(CONCATENATE(B1516,"00"),#REF!,3,FALSE)</f>
        <v>#REF!</v>
      </c>
      <c r="R1516" s="122" t="str">
        <f>+IF(ISERROR(VLOOKUP(K1516,'Ecarts de marge'!D:D,1,FALSE)),"PB CODE ARTICLE","")</f>
        <v>PB CODE ARTICLE</v>
      </c>
    </row>
    <row r="1517" spans="1:18" x14ac:dyDescent="0.2">
      <c r="A1517" s="131" t="str">
        <f>+IF(I1517&lt;='Ecarts de marge'!$G$1,"X","")</f>
        <v>X</v>
      </c>
      <c r="B1517" s="122" t="str">
        <f t="shared" si="31"/>
        <v>A</v>
      </c>
      <c r="C1517" s="142"/>
      <c r="D1517" s="142"/>
      <c r="E1517" s="142"/>
      <c r="F1517" s="142"/>
      <c r="G1517" s="142"/>
      <c r="H1517" s="142"/>
      <c r="J1517" s="142"/>
      <c r="K1517" s="142"/>
      <c r="L1517" s="142"/>
      <c r="M1517" s="142"/>
      <c r="N1517" s="142"/>
      <c r="O1517" s="142"/>
      <c r="Q1517" s="122" t="e">
        <f>+VLOOKUP(CONCATENATE(B1517,"00"),#REF!,3,FALSE)</f>
        <v>#REF!</v>
      </c>
      <c r="R1517" s="122" t="str">
        <f>+IF(ISERROR(VLOOKUP(K1517,'Ecarts de marge'!D:D,1,FALSE)),"PB CODE ARTICLE","")</f>
        <v>PB CODE ARTICLE</v>
      </c>
    </row>
    <row r="1518" spans="1:18" x14ac:dyDescent="0.2">
      <c r="A1518" s="131" t="str">
        <f>+IF(I1518&lt;='Ecarts de marge'!$G$1,"X","")</f>
        <v>X</v>
      </c>
      <c r="B1518" s="122" t="str">
        <f t="shared" si="31"/>
        <v>A</v>
      </c>
      <c r="C1518" s="142"/>
      <c r="D1518" s="142"/>
      <c r="E1518" s="142"/>
      <c r="F1518" s="142"/>
      <c r="G1518" s="142"/>
      <c r="H1518" s="142"/>
      <c r="J1518" s="142"/>
      <c r="K1518" s="142"/>
      <c r="L1518" s="142"/>
      <c r="M1518" s="142"/>
      <c r="N1518" s="142"/>
      <c r="O1518" s="142"/>
      <c r="Q1518" s="122" t="e">
        <f>+VLOOKUP(CONCATENATE(B1518,"00"),#REF!,3,FALSE)</f>
        <v>#REF!</v>
      </c>
      <c r="R1518" s="122" t="str">
        <f>+IF(ISERROR(VLOOKUP(K1518,'Ecarts de marge'!D:D,1,FALSE)),"PB CODE ARTICLE","")</f>
        <v>PB CODE ARTICLE</v>
      </c>
    </row>
    <row r="1519" spans="1:18" x14ac:dyDescent="0.2">
      <c r="A1519" s="131" t="str">
        <f>+IF(I1519&lt;='Ecarts de marge'!$G$1,"X","")</f>
        <v>X</v>
      </c>
      <c r="B1519" s="122" t="str">
        <f t="shared" si="31"/>
        <v>A</v>
      </c>
      <c r="C1519" s="142"/>
      <c r="D1519" s="142"/>
      <c r="E1519" s="142"/>
      <c r="F1519" s="142"/>
      <c r="G1519" s="142"/>
      <c r="H1519" s="142"/>
      <c r="J1519" s="142"/>
      <c r="K1519" s="142"/>
      <c r="L1519" s="142"/>
      <c r="M1519" s="142"/>
      <c r="N1519" s="142"/>
      <c r="O1519" s="142"/>
      <c r="Q1519" s="122" t="e">
        <f>+VLOOKUP(CONCATENATE(B1519,"00"),#REF!,3,FALSE)</f>
        <v>#REF!</v>
      </c>
      <c r="R1519" s="122" t="str">
        <f>+IF(ISERROR(VLOOKUP(K1519,'Ecarts de marge'!D:D,1,FALSE)),"PB CODE ARTICLE","")</f>
        <v>PB CODE ARTICLE</v>
      </c>
    </row>
    <row r="1520" spans="1:18" x14ac:dyDescent="0.2">
      <c r="A1520" s="131" t="str">
        <f>+IF(I1520&lt;='Ecarts de marge'!$G$1,"X","")</f>
        <v>X</v>
      </c>
      <c r="B1520" s="122" t="str">
        <f t="shared" si="31"/>
        <v>A</v>
      </c>
      <c r="C1520" s="142"/>
      <c r="D1520" s="142"/>
      <c r="E1520" s="142"/>
      <c r="F1520" s="142"/>
      <c r="G1520" s="142"/>
      <c r="H1520" s="142"/>
      <c r="J1520" s="142"/>
      <c r="K1520" s="142"/>
      <c r="L1520" s="142"/>
      <c r="M1520" s="142"/>
      <c r="N1520" s="142"/>
      <c r="O1520" s="142"/>
      <c r="Q1520" s="122" t="e">
        <f>+VLOOKUP(CONCATENATE(B1520,"00"),#REF!,3,FALSE)</f>
        <v>#REF!</v>
      </c>
      <c r="R1520" s="122" t="str">
        <f>+IF(ISERROR(VLOOKUP(K1520,'Ecarts de marge'!D:D,1,FALSE)),"PB CODE ARTICLE","")</f>
        <v>PB CODE ARTICLE</v>
      </c>
    </row>
    <row r="1521" spans="1:18" x14ac:dyDescent="0.2">
      <c r="A1521" s="131" t="str">
        <f>+IF(I1521&lt;='Ecarts de marge'!$G$1,"X","")</f>
        <v>X</v>
      </c>
      <c r="B1521" s="122" t="str">
        <f t="shared" si="31"/>
        <v>A</v>
      </c>
      <c r="C1521" s="142"/>
      <c r="D1521" s="142"/>
      <c r="E1521" s="142"/>
      <c r="F1521" s="142"/>
      <c r="G1521" s="142"/>
      <c r="H1521" s="142"/>
      <c r="J1521" s="142"/>
      <c r="K1521" s="142"/>
      <c r="L1521" s="142"/>
      <c r="M1521" s="142"/>
      <c r="N1521" s="142"/>
      <c r="O1521" s="142"/>
      <c r="Q1521" s="122" t="e">
        <f>+VLOOKUP(CONCATENATE(B1521,"00"),#REF!,3,FALSE)</f>
        <v>#REF!</v>
      </c>
      <c r="R1521" s="122" t="str">
        <f>+IF(ISERROR(VLOOKUP(K1521,'Ecarts de marge'!D:D,1,FALSE)),"PB CODE ARTICLE","")</f>
        <v>PB CODE ARTICLE</v>
      </c>
    </row>
    <row r="1522" spans="1:18" x14ac:dyDescent="0.2">
      <c r="A1522" s="131" t="str">
        <f>+IF(I1522&lt;='Ecarts de marge'!$G$1,"X","")</f>
        <v>X</v>
      </c>
      <c r="B1522" s="122" t="str">
        <f t="shared" si="31"/>
        <v>A</v>
      </c>
      <c r="C1522" s="142"/>
      <c r="D1522" s="142"/>
      <c r="E1522" s="142"/>
      <c r="F1522" s="142"/>
      <c r="G1522" s="142"/>
      <c r="H1522" s="142"/>
      <c r="J1522" s="142"/>
      <c r="K1522" s="142"/>
      <c r="L1522" s="142"/>
      <c r="M1522" s="142"/>
      <c r="N1522" s="142"/>
      <c r="O1522" s="142"/>
      <c r="Q1522" s="122" t="e">
        <f>+VLOOKUP(CONCATENATE(B1522,"00"),#REF!,3,FALSE)</f>
        <v>#REF!</v>
      </c>
      <c r="R1522" s="122" t="str">
        <f>+IF(ISERROR(VLOOKUP(K1522,'Ecarts de marge'!D:D,1,FALSE)),"PB CODE ARTICLE","")</f>
        <v>PB CODE ARTICLE</v>
      </c>
    </row>
    <row r="1523" spans="1:18" x14ac:dyDescent="0.2">
      <c r="A1523" s="131" t="str">
        <f>+IF(I1523&lt;='Ecarts de marge'!$G$1,"X","")</f>
        <v>X</v>
      </c>
      <c r="B1523" s="122" t="str">
        <f t="shared" si="31"/>
        <v>A</v>
      </c>
      <c r="C1523" s="142"/>
      <c r="D1523" s="142"/>
      <c r="E1523" s="142"/>
      <c r="F1523" s="142"/>
      <c r="G1523" s="142"/>
      <c r="H1523" s="142"/>
      <c r="J1523" s="142"/>
      <c r="K1523" s="142"/>
      <c r="L1523" s="142"/>
      <c r="M1523" s="142"/>
      <c r="N1523" s="142"/>
      <c r="O1523" s="142"/>
      <c r="Q1523" s="122" t="e">
        <f>+VLOOKUP(CONCATENATE(B1523,"00"),#REF!,3,FALSE)</f>
        <v>#REF!</v>
      </c>
      <c r="R1523" s="122" t="str">
        <f>+IF(ISERROR(VLOOKUP(K1523,'Ecarts de marge'!D:D,1,FALSE)),"PB CODE ARTICLE","")</f>
        <v>PB CODE ARTICLE</v>
      </c>
    </row>
    <row r="1524" spans="1:18" x14ac:dyDescent="0.2">
      <c r="A1524" s="131" t="str">
        <f>+IF(I1524&lt;='Ecarts de marge'!$G$1,"X","")</f>
        <v>X</v>
      </c>
      <c r="B1524" s="122" t="str">
        <f t="shared" si="31"/>
        <v>A</v>
      </c>
      <c r="C1524" s="142"/>
      <c r="D1524" s="142"/>
      <c r="E1524" s="142"/>
      <c r="F1524" s="142"/>
      <c r="G1524" s="142"/>
      <c r="H1524" s="142"/>
      <c r="J1524" s="142"/>
      <c r="K1524" s="142"/>
      <c r="L1524" s="142"/>
      <c r="M1524" s="142"/>
      <c r="N1524" s="142"/>
      <c r="O1524" s="142"/>
      <c r="Q1524" s="122" t="e">
        <f>+VLOOKUP(CONCATENATE(B1524,"00"),#REF!,3,FALSE)</f>
        <v>#REF!</v>
      </c>
      <c r="R1524" s="122" t="str">
        <f>+IF(ISERROR(VLOOKUP(K1524,'Ecarts de marge'!D:D,1,FALSE)),"PB CODE ARTICLE","")</f>
        <v>PB CODE ARTICLE</v>
      </c>
    </row>
    <row r="1525" spans="1:18" x14ac:dyDescent="0.2">
      <c r="A1525" s="131" t="str">
        <f>+IF(I1525&lt;='Ecarts de marge'!$G$1,"X","")</f>
        <v>X</v>
      </c>
      <c r="B1525" s="122" t="str">
        <f t="shared" si="31"/>
        <v>A</v>
      </c>
      <c r="C1525" s="142"/>
      <c r="D1525" s="142"/>
      <c r="E1525" s="142"/>
      <c r="F1525" s="142"/>
      <c r="G1525" s="142"/>
      <c r="H1525" s="142"/>
      <c r="J1525" s="142"/>
      <c r="K1525" s="142"/>
      <c r="L1525" s="142"/>
      <c r="M1525" s="142"/>
      <c r="N1525" s="142"/>
      <c r="O1525" s="142"/>
      <c r="Q1525" s="122" t="e">
        <f>+VLOOKUP(CONCATENATE(B1525,"00"),#REF!,3,FALSE)</f>
        <v>#REF!</v>
      </c>
      <c r="R1525" s="122" t="str">
        <f>+IF(ISERROR(VLOOKUP(K1525,'Ecarts de marge'!D:D,1,FALSE)),"PB CODE ARTICLE","")</f>
        <v>PB CODE ARTICLE</v>
      </c>
    </row>
    <row r="1526" spans="1:18" x14ac:dyDescent="0.2">
      <c r="A1526" s="131" t="str">
        <f>+IF(I1526&lt;='Ecarts de marge'!$G$1,"X","")</f>
        <v>X</v>
      </c>
      <c r="B1526" s="122" t="str">
        <f t="shared" si="31"/>
        <v>A</v>
      </c>
      <c r="C1526" s="142"/>
      <c r="D1526" s="142"/>
      <c r="E1526" s="142"/>
      <c r="F1526" s="142"/>
      <c r="G1526" s="142"/>
      <c r="H1526" s="142"/>
      <c r="J1526" s="142"/>
      <c r="K1526" s="142"/>
      <c r="L1526" s="142"/>
      <c r="M1526" s="142"/>
      <c r="N1526" s="142"/>
      <c r="O1526" s="142"/>
      <c r="Q1526" s="122" t="e">
        <f>+VLOOKUP(CONCATENATE(B1526,"00"),#REF!,3,FALSE)</f>
        <v>#REF!</v>
      </c>
      <c r="R1526" s="122" t="str">
        <f>+IF(ISERROR(VLOOKUP(K1526,'Ecarts de marge'!D:D,1,FALSE)),"PB CODE ARTICLE","")</f>
        <v>PB CODE ARTICLE</v>
      </c>
    </row>
    <row r="1527" spans="1:18" x14ac:dyDescent="0.2">
      <c r="A1527" s="131" t="str">
        <f>+IF(I1527&lt;='Ecarts de marge'!$G$1,"X","")</f>
        <v>X</v>
      </c>
      <c r="B1527" s="122" t="str">
        <f t="shared" si="31"/>
        <v>A</v>
      </c>
      <c r="C1527" s="142"/>
      <c r="D1527" s="142"/>
      <c r="E1527" s="142"/>
      <c r="F1527" s="142"/>
      <c r="G1527" s="142"/>
      <c r="H1527" s="142"/>
      <c r="J1527" s="142"/>
      <c r="K1527" s="142"/>
      <c r="L1527" s="142"/>
      <c r="M1527" s="142"/>
      <c r="N1527" s="142"/>
      <c r="O1527" s="142"/>
      <c r="Q1527" s="122" t="e">
        <f>+VLOOKUP(CONCATENATE(B1527,"00"),#REF!,3,FALSE)</f>
        <v>#REF!</v>
      </c>
      <c r="R1527" s="122" t="str">
        <f>+IF(ISERROR(VLOOKUP(K1527,'Ecarts de marge'!D:D,1,FALSE)),"PB CODE ARTICLE","")</f>
        <v>PB CODE ARTICLE</v>
      </c>
    </row>
    <row r="1528" spans="1:18" x14ac:dyDescent="0.2">
      <c r="A1528" s="131" t="str">
        <f>+IF(I1528&lt;='Ecarts de marge'!$G$1,"X","")</f>
        <v>X</v>
      </c>
      <c r="B1528" s="122" t="str">
        <f t="shared" si="31"/>
        <v>A</v>
      </c>
      <c r="C1528" s="142"/>
      <c r="D1528" s="142"/>
      <c r="E1528" s="142"/>
      <c r="F1528" s="142"/>
      <c r="G1528" s="142"/>
      <c r="H1528" s="142"/>
      <c r="J1528" s="142"/>
      <c r="K1528" s="142"/>
      <c r="L1528" s="142"/>
      <c r="M1528" s="142"/>
      <c r="N1528" s="142"/>
      <c r="O1528" s="142"/>
      <c r="Q1528" s="122" t="e">
        <f>+VLOOKUP(CONCATENATE(B1528,"00"),#REF!,3,FALSE)</f>
        <v>#REF!</v>
      </c>
      <c r="R1528" s="122" t="str">
        <f>+IF(ISERROR(VLOOKUP(K1528,'Ecarts de marge'!D:D,1,FALSE)),"PB CODE ARTICLE","")</f>
        <v>PB CODE ARTICLE</v>
      </c>
    </row>
    <row r="1529" spans="1:18" x14ac:dyDescent="0.2">
      <c r="A1529" s="131" t="str">
        <f>+IF(I1529&lt;='Ecarts de marge'!$G$1,"X","")</f>
        <v>X</v>
      </c>
      <c r="B1529" s="122" t="str">
        <f t="shared" si="31"/>
        <v>A</v>
      </c>
      <c r="C1529" s="142"/>
      <c r="D1529" s="142"/>
      <c r="E1529" s="142"/>
      <c r="F1529" s="142"/>
      <c r="G1529" s="142"/>
      <c r="H1529" s="142"/>
      <c r="J1529" s="142"/>
      <c r="K1529" s="142"/>
      <c r="L1529" s="142"/>
      <c r="M1529" s="142"/>
      <c r="N1529" s="142"/>
      <c r="O1529" s="142"/>
      <c r="Q1529" s="122" t="e">
        <f>+VLOOKUP(CONCATENATE(B1529,"00"),#REF!,3,FALSE)</f>
        <v>#REF!</v>
      </c>
      <c r="R1529" s="122" t="str">
        <f>+IF(ISERROR(VLOOKUP(K1529,'Ecarts de marge'!D:D,1,FALSE)),"PB CODE ARTICLE","")</f>
        <v>PB CODE ARTICLE</v>
      </c>
    </row>
    <row r="1530" spans="1:18" x14ac:dyDescent="0.2">
      <c r="A1530" s="131" t="str">
        <f>+IF(I1530&lt;='Ecarts de marge'!$G$1,"X","")</f>
        <v>X</v>
      </c>
      <c r="B1530" s="122" t="str">
        <f t="shared" si="31"/>
        <v>A</v>
      </c>
      <c r="C1530" s="142"/>
      <c r="D1530" s="142"/>
      <c r="E1530" s="142"/>
      <c r="F1530" s="142"/>
      <c r="G1530" s="142"/>
      <c r="H1530" s="142"/>
      <c r="J1530" s="142"/>
      <c r="K1530" s="142"/>
      <c r="L1530" s="142"/>
      <c r="M1530" s="142"/>
      <c r="N1530" s="142"/>
      <c r="O1530" s="142"/>
      <c r="Q1530" s="122" t="e">
        <f>+VLOOKUP(CONCATENATE(B1530,"00"),#REF!,3,FALSE)</f>
        <v>#REF!</v>
      </c>
      <c r="R1530" s="122" t="str">
        <f>+IF(ISERROR(VLOOKUP(K1530,'Ecarts de marge'!D:D,1,FALSE)),"PB CODE ARTICLE","")</f>
        <v>PB CODE ARTICLE</v>
      </c>
    </row>
    <row r="1531" spans="1:18" x14ac:dyDescent="0.2">
      <c r="A1531" s="131" t="str">
        <f>+IF(I1531&lt;='Ecarts de marge'!$G$1,"X","")</f>
        <v>X</v>
      </c>
      <c r="B1531" s="122" t="str">
        <f t="shared" ref="B1531:B1560" si="32">+"A"&amp;E1531&amp;F1531&amp;G1531</f>
        <v>A</v>
      </c>
      <c r="C1531" s="142"/>
      <c r="D1531" s="142"/>
      <c r="E1531" s="142"/>
      <c r="F1531" s="142"/>
      <c r="G1531" s="142"/>
      <c r="H1531" s="142"/>
      <c r="J1531" s="142"/>
      <c r="K1531" s="142"/>
      <c r="L1531" s="142"/>
      <c r="M1531" s="142"/>
      <c r="N1531" s="142"/>
      <c r="O1531" s="142"/>
      <c r="Q1531" s="122" t="e">
        <f>+VLOOKUP(CONCATENATE(B1531,"00"),#REF!,3,FALSE)</f>
        <v>#REF!</v>
      </c>
      <c r="R1531" s="122" t="str">
        <f>+IF(ISERROR(VLOOKUP(K1531,'Ecarts de marge'!D:D,1,FALSE)),"PB CODE ARTICLE","")</f>
        <v>PB CODE ARTICLE</v>
      </c>
    </row>
    <row r="1532" spans="1:18" x14ac:dyDescent="0.2">
      <c r="A1532" s="131" t="str">
        <f>+IF(I1532&lt;='Ecarts de marge'!$G$1,"X","")</f>
        <v>X</v>
      </c>
      <c r="B1532" s="122" t="str">
        <f t="shared" si="32"/>
        <v>A</v>
      </c>
      <c r="C1532" s="142"/>
      <c r="D1532" s="142"/>
      <c r="E1532" s="142"/>
      <c r="F1532" s="142"/>
      <c r="G1532" s="142"/>
      <c r="H1532" s="142"/>
      <c r="J1532" s="142"/>
      <c r="K1532" s="142"/>
      <c r="L1532" s="142"/>
      <c r="M1532" s="142"/>
      <c r="N1532" s="142"/>
      <c r="O1532" s="142"/>
      <c r="Q1532" s="122" t="e">
        <f>+VLOOKUP(CONCATENATE(B1532,"00"),#REF!,3,FALSE)</f>
        <v>#REF!</v>
      </c>
      <c r="R1532" s="122" t="str">
        <f>+IF(ISERROR(VLOOKUP(K1532,'Ecarts de marge'!D:D,1,FALSE)),"PB CODE ARTICLE","")</f>
        <v>PB CODE ARTICLE</v>
      </c>
    </row>
    <row r="1533" spans="1:18" x14ac:dyDescent="0.2">
      <c r="A1533" s="131" t="str">
        <f>+IF(I1533&lt;='Ecarts de marge'!$G$1,"X","")</f>
        <v>X</v>
      </c>
      <c r="B1533" s="122" t="str">
        <f t="shared" si="32"/>
        <v>A</v>
      </c>
      <c r="C1533" s="142"/>
      <c r="D1533" s="142"/>
      <c r="E1533" s="142"/>
      <c r="F1533" s="142"/>
      <c r="G1533" s="142"/>
      <c r="H1533" s="142"/>
      <c r="J1533" s="142"/>
      <c r="K1533" s="142"/>
      <c r="L1533" s="142"/>
      <c r="M1533" s="142"/>
      <c r="N1533" s="142"/>
      <c r="O1533" s="142"/>
      <c r="Q1533" s="122" t="e">
        <f>+VLOOKUP(CONCATENATE(B1533,"00"),#REF!,3,FALSE)</f>
        <v>#REF!</v>
      </c>
      <c r="R1533" s="122" t="str">
        <f>+IF(ISERROR(VLOOKUP(K1533,'Ecarts de marge'!D:D,1,FALSE)),"PB CODE ARTICLE","")</f>
        <v>PB CODE ARTICLE</v>
      </c>
    </row>
    <row r="1534" spans="1:18" x14ac:dyDescent="0.2">
      <c r="A1534" s="131" t="str">
        <f>+IF(I1534&lt;='Ecarts de marge'!$G$1,"X","")</f>
        <v>X</v>
      </c>
      <c r="B1534" s="122" t="str">
        <f t="shared" si="32"/>
        <v>A</v>
      </c>
      <c r="C1534" s="142"/>
      <c r="D1534" s="142"/>
      <c r="E1534" s="142"/>
      <c r="F1534" s="142"/>
      <c r="G1534" s="142"/>
      <c r="H1534" s="142"/>
      <c r="J1534" s="142"/>
      <c r="K1534" s="142"/>
      <c r="L1534" s="142"/>
      <c r="M1534" s="142"/>
      <c r="N1534" s="142"/>
      <c r="O1534" s="142"/>
      <c r="Q1534" s="122" t="e">
        <f>+VLOOKUP(CONCATENATE(B1534,"00"),#REF!,3,FALSE)</f>
        <v>#REF!</v>
      </c>
      <c r="R1534" s="122" t="str">
        <f>+IF(ISERROR(VLOOKUP(K1534,'Ecarts de marge'!D:D,1,FALSE)),"PB CODE ARTICLE","")</f>
        <v>PB CODE ARTICLE</v>
      </c>
    </row>
    <row r="1535" spans="1:18" x14ac:dyDescent="0.2">
      <c r="A1535" s="131" t="str">
        <f>+IF(I1535&lt;='Ecarts de marge'!$G$1,"X","")</f>
        <v>X</v>
      </c>
      <c r="B1535" s="122" t="str">
        <f t="shared" si="32"/>
        <v>A</v>
      </c>
      <c r="C1535" s="142"/>
      <c r="D1535" s="142"/>
      <c r="E1535" s="142"/>
      <c r="F1535" s="142"/>
      <c r="G1535" s="142"/>
      <c r="H1535" s="142"/>
      <c r="J1535" s="142"/>
      <c r="K1535" s="142"/>
      <c r="L1535" s="142"/>
      <c r="M1535" s="142"/>
      <c r="N1535" s="142"/>
      <c r="O1535" s="142"/>
      <c r="Q1535" s="122" t="e">
        <f>+VLOOKUP(CONCATENATE(B1535,"00"),#REF!,3,FALSE)</f>
        <v>#REF!</v>
      </c>
      <c r="R1535" s="122" t="str">
        <f>+IF(ISERROR(VLOOKUP(K1535,'Ecarts de marge'!D:D,1,FALSE)),"PB CODE ARTICLE","")</f>
        <v>PB CODE ARTICLE</v>
      </c>
    </row>
    <row r="1536" spans="1:18" x14ac:dyDescent="0.2">
      <c r="A1536" s="131" t="str">
        <f>+IF(I1536&lt;='Ecarts de marge'!$G$1,"X","")</f>
        <v>X</v>
      </c>
      <c r="B1536" s="122" t="str">
        <f t="shared" si="32"/>
        <v>A</v>
      </c>
      <c r="C1536" s="142"/>
      <c r="D1536" s="142"/>
      <c r="E1536" s="142"/>
      <c r="F1536" s="142"/>
      <c r="G1536" s="142"/>
      <c r="H1536" s="142"/>
      <c r="J1536" s="142"/>
      <c r="K1536" s="142"/>
      <c r="L1536" s="142"/>
      <c r="M1536" s="142"/>
      <c r="N1536" s="142"/>
      <c r="O1536" s="142"/>
      <c r="Q1536" s="122" t="e">
        <f>+VLOOKUP(CONCATENATE(B1536,"00"),#REF!,3,FALSE)</f>
        <v>#REF!</v>
      </c>
      <c r="R1536" s="122" t="str">
        <f>+IF(ISERROR(VLOOKUP(K1536,'Ecarts de marge'!D:D,1,FALSE)),"PB CODE ARTICLE","")</f>
        <v>PB CODE ARTICLE</v>
      </c>
    </row>
    <row r="1537" spans="1:18" x14ac:dyDescent="0.2">
      <c r="A1537" s="131" t="str">
        <f>+IF(I1537&lt;='Ecarts de marge'!$G$1,"X","")</f>
        <v>X</v>
      </c>
      <c r="B1537" s="122" t="str">
        <f t="shared" si="32"/>
        <v>A</v>
      </c>
      <c r="C1537" s="142"/>
      <c r="D1537" s="142"/>
      <c r="E1537" s="142"/>
      <c r="F1537" s="142"/>
      <c r="G1537" s="142"/>
      <c r="H1537" s="142"/>
      <c r="J1537" s="142"/>
      <c r="K1537" s="142"/>
      <c r="L1537" s="142"/>
      <c r="M1537" s="142"/>
      <c r="N1537" s="142"/>
      <c r="O1537" s="142"/>
      <c r="Q1537" s="122" t="e">
        <f>+VLOOKUP(CONCATENATE(B1537,"00"),#REF!,3,FALSE)</f>
        <v>#REF!</v>
      </c>
      <c r="R1537" s="122" t="str">
        <f>+IF(ISERROR(VLOOKUP(K1537,'Ecarts de marge'!D:D,1,FALSE)),"PB CODE ARTICLE","")</f>
        <v>PB CODE ARTICLE</v>
      </c>
    </row>
    <row r="1538" spans="1:18" x14ac:dyDescent="0.2">
      <c r="A1538" s="131" t="str">
        <f>+IF(I1538&lt;='Ecarts de marge'!$G$1,"X","")</f>
        <v>X</v>
      </c>
      <c r="B1538" s="122" t="str">
        <f t="shared" si="32"/>
        <v>A</v>
      </c>
      <c r="C1538" s="142"/>
      <c r="D1538" s="142"/>
      <c r="E1538" s="142"/>
      <c r="F1538" s="142"/>
      <c r="G1538" s="142"/>
      <c r="H1538" s="142"/>
      <c r="J1538" s="142"/>
      <c r="K1538" s="142"/>
      <c r="L1538" s="142"/>
      <c r="M1538" s="142"/>
      <c r="N1538" s="142"/>
      <c r="O1538" s="142"/>
      <c r="Q1538" s="122" t="e">
        <f>+VLOOKUP(CONCATENATE(B1538,"00"),#REF!,3,FALSE)</f>
        <v>#REF!</v>
      </c>
      <c r="R1538" s="122" t="str">
        <f>+IF(ISERROR(VLOOKUP(K1538,'Ecarts de marge'!D:D,1,FALSE)),"PB CODE ARTICLE","")</f>
        <v>PB CODE ARTICLE</v>
      </c>
    </row>
    <row r="1539" spans="1:18" x14ac:dyDescent="0.2">
      <c r="A1539" s="131" t="str">
        <f>+IF(I1539&lt;='Ecarts de marge'!$G$1,"X","")</f>
        <v>X</v>
      </c>
      <c r="B1539" s="122" t="str">
        <f t="shared" si="32"/>
        <v>A</v>
      </c>
      <c r="C1539" s="142"/>
      <c r="D1539" s="142"/>
      <c r="E1539" s="142"/>
      <c r="F1539" s="142"/>
      <c r="G1539" s="142"/>
      <c r="H1539" s="142"/>
      <c r="J1539" s="142"/>
      <c r="K1539" s="142"/>
      <c r="L1539" s="142"/>
      <c r="M1539" s="142"/>
      <c r="N1539" s="142"/>
      <c r="O1539" s="142"/>
      <c r="Q1539" s="122" t="e">
        <f>+VLOOKUP(CONCATENATE(B1539,"00"),#REF!,3,FALSE)</f>
        <v>#REF!</v>
      </c>
      <c r="R1539" s="122" t="str">
        <f>+IF(ISERROR(VLOOKUP(K1539,'Ecarts de marge'!D:D,1,FALSE)),"PB CODE ARTICLE","")</f>
        <v>PB CODE ARTICLE</v>
      </c>
    </row>
    <row r="1540" spans="1:18" x14ac:dyDescent="0.2">
      <c r="A1540" s="131" t="str">
        <f>+IF(I1540&lt;='Ecarts de marge'!$G$1,"X","")</f>
        <v>X</v>
      </c>
      <c r="B1540" s="122" t="str">
        <f t="shared" si="32"/>
        <v>A</v>
      </c>
      <c r="C1540" s="142"/>
      <c r="D1540" s="142"/>
      <c r="E1540" s="142"/>
      <c r="F1540" s="142"/>
      <c r="G1540" s="142"/>
      <c r="H1540" s="142"/>
      <c r="J1540" s="142"/>
      <c r="K1540" s="142"/>
      <c r="L1540" s="142"/>
      <c r="M1540" s="142"/>
      <c r="N1540" s="142"/>
      <c r="O1540" s="142"/>
      <c r="Q1540" s="122" t="e">
        <f>+VLOOKUP(CONCATENATE(B1540,"00"),#REF!,3,FALSE)</f>
        <v>#REF!</v>
      </c>
      <c r="R1540" s="122" t="str">
        <f>+IF(ISERROR(VLOOKUP(K1540,'Ecarts de marge'!D:D,1,FALSE)),"PB CODE ARTICLE","")</f>
        <v>PB CODE ARTICLE</v>
      </c>
    </row>
    <row r="1541" spans="1:18" x14ac:dyDescent="0.2">
      <c r="A1541" s="131" t="str">
        <f>+IF(I1541&lt;='Ecarts de marge'!$G$1,"X","")</f>
        <v>X</v>
      </c>
      <c r="B1541" s="122" t="str">
        <f t="shared" si="32"/>
        <v>A</v>
      </c>
      <c r="C1541" s="142"/>
      <c r="D1541" s="142"/>
      <c r="E1541" s="142"/>
      <c r="F1541" s="142"/>
      <c r="G1541" s="142"/>
      <c r="H1541" s="142"/>
      <c r="J1541" s="142"/>
      <c r="K1541" s="142"/>
      <c r="L1541" s="142"/>
      <c r="M1541" s="142"/>
      <c r="N1541" s="142"/>
      <c r="O1541" s="142"/>
      <c r="Q1541" s="122" t="e">
        <f>+VLOOKUP(CONCATENATE(B1541,"00"),#REF!,3,FALSE)</f>
        <v>#REF!</v>
      </c>
      <c r="R1541" s="122" t="str">
        <f>+IF(ISERROR(VLOOKUP(K1541,'Ecarts de marge'!D:D,1,FALSE)),"PB CODE ARTICLE","")</f>
        <v>PB CODE ARTICLE</v>
      </c>
    </row>
    <row r="1542" spans="1:18" x14ac:dyDescent="0.2">
      <c r="A1542" s="131" t="str">
        <f>+IF(I1542&lt;='Ecarts de marge'!$G$1,"X","")</f>
        <v>X</v>
      </c>
      <c r="B1542" s="122" t="str">
        <f t="shared" si="32"/>
        <v>A</v>
      </c>
      <c r="C1542" s="142"/>
      <c r="D1542" s="142"/>
      <c r="E1542" s="142"/>
      <c r="F1542" s="142"/>
      <c r="G1542" s="142"/>
      <c r="H1542" s="142"/>
      <c r="J1542" s="142"/>
      <c r="K1542" s="142"/>
      <c r="L1542" s="142"/>
      <c r="M1542" s="142"/>
      <c r="N1542" s="142"/>
      <c r="O1542" s="142"/>
      <c r="Q1542" s="122" t="e">
        <f>+VLOOKUP(CONCATENATE(B1542,"00"),#REF!,3,FALSE)</f>
        <v>#REF!</v>
      </c>
      <c r="R1542" s="122" t="str">
        <f>+IF(ISERROR(VLOOKUP(K1542,'Ecarts de marge'!D:D,1,FALSE)),"PB CODE ARTICLE","")</f>
        <v>PB CODE ARTICLE</v>
      </c>
    </row>
    <row r="1543" spans="1:18" x14ac:dyDescent="0.2">
      <c r="A1543" s="131" t="str">
        <f>+IF(I1543&lt;='Ecarts de marge'!$G$1,"X","")</f>
        <v>X</v>
      </c>
      <c r="B1543" s="122" t="str">
        <f t="shared" si="32"/>
        <v>A</v>
      </c>
      <c r="C1543" s="142"/>
      <c r="D1543" s="142"/>
      <c r="E1543" s="142"/>
      <c r="F1543" s="142"/>
      <c r="G1543" s="142"/>
      <c r="H1543" s="142"/>
      <c r="J1543" s="142"/>
      <c r="K1543" s="142"/>
      <c r="L1543" s="142"/>
      <c r="M1543" s="142"/>
      <c r="N1543" s="142"/>
      <c r="O1543" s="142"/>
      <c r="Q1543" s="122" t="e">
        <f>+VLOOKUP(CONCATENATE(B1543,"00"),#REF!,3,FALSE)</f>
        <v>#REF!</v>
      </c>
      <c r="R1543" s="122" t="str">
        <f>+IF(ISERROR(VLOOKUP(K1543,'Ecarts de marge'!D:D,1,FALSE)),"PB CODE ARTICLE","")</f>
        <v>PB CODE ARTICLE</v>
      </c>
    </row>
    <row r="1544" spans="1:18" x14ac:dyDescent="0.2">
      <c r="A1544" s="131" t="str">
        <f>+IF(I1544&lt;='Ecarts de marge'!$G$1,"X","")</f>
        <v>X</v>
      </c>
      <c r="B1544" s="122" t="str">
        <f t="shared" si="32"/>
        <v>A</v>
      </c>
      <c r="C1544" s="142"/>
      <c r="D1544" s="142"/>
      <c r="E1544" s="142"/>
      <c r="F1544" s="142"/>
      <c r="G1544" s="142"/>
      <c r="H1544" s="142"/>
      <c r="J1544" s="142"/>
      <c r="K1544" s="142"/>
      <c r="L1544" s="142"/>
      <c r="M1544" s="142"/>
      <c r="N1544" s="142"/>
      <c r="O1544" s="142"/>
      <c r="Q1544" s="122" t="e">
        <f>+VLOOKUP(CONCATENATE(B1544,"00"),#REF!,3,FALSE)</f>
        <v>#REF!</v>
      </c>
      <c r="R1544" s="122" t="str">
        <f>+IF(ISERROR(VLOOKUP(K1544,'Ecarts de marge'!D:D,1,FALSE)),"PB CODE ARTICLE","")</f>
        <v>PB CODE ARTICLE</v>
      </c>
    </row>
    <row r="1545" spans="1:18" x14ac:dyDescent="0.2">
      <c r="A1545" s="131" t="str">
        <f>+IF(I1545&lt;='Ecarts de marge'!$G$1,"X","")</f>
        <v>X</v>
      </c>
      <c r="B1545" s="122" t="str">
        <f t="shared" si="32"/>
        <v>A</v>
      </c>
      <c r="C1545" s="142"/>
      <c r="D1545" s="142"/>
      <c r="E1545" s="142"/>
      <c r="F1545" s="142"/>
      <c r="G1545" s="142"/>
      <c r="H1545" s="142"/>
      <c r="J1545" s="142"/>
      <c r="K1545" s="142"/>
      <c r="L1545" s="142"/>
      <c r="M1545" s="142"/>
      <c r="N1545" s="142"/>
      <c r="O1545" s="142"/>
      <c r="Q1545" s="122" t="e">
        <f>+VLOOKUP(CONCATENATE(B1545,"00"),#REF!,3,FALSE)</f>
        <v>#REF!</v>
      </c>
      <c r="R1545" s="122" t="str">
        <f>+IF(ISERROR(VLOOKUP(K1545,'Ecarts de marge'!D:D,1,FALSE)),"PB CODE ARTICLE","")</f>
        <v>PB CODE ARTICLE</v>
      </c>
    </row>
    <row r="1546" spans="1:18" x14ac:dyDescent="0.2">
      <c r="A1546" s="131" t="str">
        <f>+IF(I1546&lt;='Ecarts de marge'!$G$1,"X","")</f>
        <v>X</v>
      </c>
      <c r="B1546" s="122" t="str">
        <f t="shared" si="32"/>
        <v>A</v>
      </c>
      <c r="C1546" s="142"/>
      <c r="D1546" s="142"/>
      <c r="E1546" s="142"/>
      <c r="F1546" s="142"/>
      <c r="G1546" s="142"/>
      <c r="H1546" s="142"/>
      <c r="J1546" s="142"/>
      <c r="K1546" s="142"/>
      <c r="L1546" s="142"/>
      <c r="M1546" s="142"/>
      <c r="N1546" s="142"/>
      <c r="O1546" s="142"/>
      <c r="Q1546" s="122" t="e">
        <f>+VLOOKUP(CONCATENATE(B1546,"00"),#REF!,3,FALSE)</f>
        <v>#REF!</v>
      </c>
      <c r="R1546" s="122" t="str">
        <f>+IF(ISERROR(VLOOKUP(K1546,'Ecarts de marge'!D:D,1,FALSE)),"PB CODE ARTICLE","")</f>
        <v>PB CODE ARTICLE</v>
      </c>
    </row>
    <row r="1547" spans="1:18" x14ac:dyDescent="0.2">
      <c r="A1547" s="131" t="str">
        <f>+IF(I1547&lt;='Ecarts de marge'!$G$1,"X","")</f>
        <v>X</v>
      </c>
      <c r="B1547" s="122" t="str">
        <f t="shared" si="32"/>
        <v>A</v>
      </c>
      <c r="C1547" s="142"/>
      <c r="D1547" s="142"/>
      <c r="E1547" s="142"/>
      <c r="F1547" s="142"/>
      <c r="G1547" s="142"/>
      <c r="H1547" s="142"/>
      <c r="J1547" s="142"/>
      <c r="K1547" s="142"/>
      <c r="L1547" s="142"/>
      <c r="M1547" s="142"/>
      <c r="N1547" s="142"/>
      <c r="O1547" s="142"/>
      <c r="Q1547" s="122" t="e">
        <f>+VLOOKUP(CONCATENATE(B1547,"00"),#REF!,3,FALSE)</f>
        <v>#REF!</v>
      </c>
      <c r="R1547" s="122" t="str">
        <f>+IF(ISERROR(VLOOKUP(K1547,'Ecarts de marge'!D:D,1,FALSE)),"PB CODE ARTICLE","")</f>
        <v>PB CODE ARTICLE</v>
      </c>
    </row>
    <row r="1548" spans="1:18" x14ac:dyDescent="0.2">
      <c r="A1548" s="131" t="str">
        <f>+IF(I1548&lt;='Ecarts de marge'!$G$1,"X","")</f>
        <v>X</v>
      </c>
      <c r="B1548" s="122" t="str">
        <f t="shared" si="32"/>
        <v>A</v>
      </c>
      <c r="C1548" s="142"/>
      <c r="D1548" s="142"/>
      <c r="E1548" s="142"/>
      <c r="F1548" s="142"/>
      <c r="G1548" s="142"/>
      <c r="H1548" s="142"/>
      <c r="J1548" s="142"/>
      <c r="K1548" s="142"/>
      <c r="L1548" s="142"/>
      <c r="M1548" s="142"/>
      <c r="N1548" s="142"/>
      <c r="O1548" s="142"/>
      <c r="Q1548" s="122" t="e">
        <f>+VLOOKUP(CONCATENATE(B1548,"00"),#REF!,3,FALSE)</f>
        <v>#REF!</v>
      </c>
      <c r="R1548" s="122" t="str">
        <f>+IF(ISERROR(VLOOKUP(K1548,'Ecarts de marge'!D:D,1,FALSE)),"PB CODE ARTICLE","")</f>
        <v>PB CODE ARTICLE</v>
      </c>
    </row>
    <row r="1549" spans="1:18" x14ac:dyDescent="0.2">
      <c r="A1549" s="131" t="str">
        <f>+IF(I1549&lt;='Ecarts de marge'!$G$1,"X","")</f>
        <v>X</v>
      </c>
      <c r="B1549" s="122" t="str">
        <f t="shared" si="32"/>
        <v>A</v>
      </c>
      <c r="C1549" s="142"/>
      <c r="D1549" s="142"/>
      <c r="E1549" s="142"/>
      <c r="F1549" s="142"/>
      <c r="G1549" s="142"/>
      <c r="H1549" s="142"/>
      <c r="J1549" s="142"/>
      <c r="K1549" s="142"/>
      <c r="L1549" s="142"/>
      <c r="M1549" s="142"/>
      <c r="N1549" s="142"/>
      <c r="O1549" s="142"/>
      <c r="Q1549" s="122" t="e">
        <f>+VLOOKUP(CONCATENATE(B1549,"00"),#REF!,3,FALSE)</f>
        <v>#REF!</v>
      </c>
      <c r="R1549" s="122" t="str">
        <f>+IF(ISERROR(VLOOKUP(K1549,'Ecarts de marge'!D:D,1,FALSE)),"PB CODE ARTICLE","")</f>
        <v>PB CODE ARTICLE</v>
      </c>
    </row>
    <row r="1550" spans="1:18" x14ac:dyDescent="0.2">
      <c r="A1550" s="131" t="str">
        <f>+IF(I1550&lt;='Ecarts de marge'!$G$1,"X","")</f>
        <v>X</v>
      </c>
      <c r="B1550" s="122" t="str">
        <f t="shared" si="32"/>
        <v>A</v>
      </c>
      <c r="C1550" s="142"/>
      <c r="D1550" s="142"/>
      <c r="E1550" s="142"/>
      <c r="F1550" s="142"/>
      <c r="G1550" s="142"/>
      <c r="H1550" s="142"/>
      <c r="J1550" s="142"/>
      <c r="K1550" s="142"/>
      <c r="L1550" s="142"/>
      <c r="M1550" s="142"/>
      <c r="N1550" s="142"/>
      <c r="O1550" s="142"/>
      <c r="Q1550" s="122" t="e">
        <f>+VLOOKUP(CONCATENATE(B1550,"00"),#REF!,3,FALSE)</f>
        <v>#REF!</v>
      </c>
      <c r="R1550" s="122" t="str">
        <f>+IF(ISERROR(VLOOKUP(K1550,'Ecarts de marge'!D:D,1,FALSE)),"PB CODE ARTICLE","")</f>
        <v>PB CODE ARTICLE</v>
      </c>
    </row>
    <row r="1551" spans="1:18" x14ac:dyDescent="0.2">
      <c r="A1551" s="131" t="str">
        <f>+IF(I1551&lt;='Ecarts de marge'!$G$1,"X","")</f>
        <v>X</v>
      </c>
      <c r="B1551" s="122" t="str">
        <f t="shared" si="32"/>
        <v>A</v>
      </c>
      <c r="C1551" s="142"/>
      <c r="D1551" s="142"/>
      <c r="E1551" s="142"/>
      <c r="F1551" s="142"/>
      <c r="G1551" s="142"/>
      <c r="H1551" s="142"/>
      <c r="J1551" s="142"/>
      <c r="K1551" s="142"/>
      <c r="L1551" s="142"/>
      <c r="M1551" s="142"/>
      <c r="N1551" s="142"/>
      <c r="O1551" s="142"/>
      <c r="Q1551" s="122" t="e">
        <f>+VLOOKUP(CONCATENATE(B1551,"00"),#REF!,3,FALSE)</f>
        <v>#REF!</v>
      </c>
      <c r="R1551" s="122" t="str">
        <f>+IF(ISERROR(VLOOKUP(K1551,'Ecarts de marge'!D:D,1,FALSE)),"PB CODE ARTICLE","")</f>
        <v>PB CODE ARTICLE</v>
      </c>
    </row>
    <row r="1552" spans="1:18" x14ac:dyDescent="0.2">
      <c r="A1552" s="131" t="str">
        <f>+IF(I1552&lt;='Ecarts de marge'!$G$1,"X","")</f>
        <v>X</v>
      </c>
      <c r="B1552" s="122" t="str">
        <f t="shared" si="32"/>
        <v>A</v>
      </c>
      <c r="C1552" s="142"/>
      <c r="D1552" s="142"/>
      <c r="E1552" s="142"/>
      <c r="F1552" s="142"/>
      <c r="G1552" s="142"/>
      <c r="H1552" s="142"/>
      <c r="J1552" s="142"/>
      <c r="K1552" s="142"/>
      <c r="L1552" s="142"/>
      <c r="M1552" s="142"/>
      <c r="N1552" s="142"/>
      <c r="O1552" s="142"/>
      <c r="Q1552" s="122" t="e">
        <f>+VLOOKUP(CONCATENATE(B1552,"00"),#REF!,3,FALSE)</f>
        <v>#REF!</v>
      </c>
      <c r="R1552" s="122" t="str">
        <f>+IF(ISERROR(VLOOKUP(K1552,'Ecarts de marge'!D:D,1,FALSE)),"PB CODE ARTICLE","")</f>
        <v>PB CODE ARTICLE</v>
      </c>
    </row>
    <row r="1553" spans="1:18" x14ac:dyDescent="0.2">
      <c r="A1553" s="131" t="str">
        <f>+IF(I1553&lt;='Ecarts de marge'!$G$1,"X","")</f>
        <v>X</v>
      </c>
      <c r="B1553" s="122" t="str">
        <f t="shared" si="32"/>
        <v>A</v>
      </c>
      <c r="C1553" s="142"/>
      <c r="D1553" s="142"/>
      <c r="E1553" s="142"/>
      <c r="F1553" s="142"/>
      <c r="G1553" s="142"/>
      <c r="H1553" s="142"/>
      <c r="J1553" s="142"/>
      <c r="K1553" s="142"/>
      <c r="L1553" s="142"/>
      <c r="M1553" s="142"/>
      <c r="N1553" s="142"/>
      <c r="O1553" s="142"/>
      <c r="Q1553" s="122" t="e">
        <f>+VLOOKUP(CONCATENATE(B1553,"00"),#REF!,3,FALSE)</f>
        <v>#REF!</v>
      </c>
      <c r="R1553" s="122" t="str">
        <f>+IF(ISERROR(VLOOKUP(K1553,'Ecarts de marge'!D:D,1,FALSE)),"PB CODE ARTICLE","")</f>
        <v>PB CODE ARTICLE</v>
      </c>
    </row>
    <row r="1554" spans="1:18" x14ac:dyDescent="0.2">
      <c r="A1554" s="131" t="str">
        <f>+IF(I1554&lt;='Ecarts de marge'!$G$1,"X","")</f>
        <v>X</v>
      </c>
      <c r="B1554" s="122" t="str">
        <f t="shared" si="32"/>
        <v>A</v>
      </c>
      <c r="C1554" s="142"/>
      <c r="D1554" s="142"/>
      <c r="E1554" s="142"/>
      <c r="F1554" s="142"/>
      <c r="G1554" s="142"/>
      <c r="H1554" s="142"/>
      <c r="J1554" s="142"/>
      <c r="K1554" s="142"/>
      <c r="L1554" s="142"/>
      <c r="M1554" s="142"/>
      <c r="N1554" s="142"/>
      <c r="O1554" s="142"/>
      <c r="Q1554" s="122" t="e">
        <f>+VLOOKUP(CONCATENATE(B1554,"00"),#REF!,3,FALSE)</f>
        <v>#REF!</v>
      </c>
      <c r="R1554" s="122" t="str">
        <f>+IF(ISERROR(VLOOKUP(K1554,'Ecarts de marge'!D:D,1,FALSE)),"PB CODE ARTICLE","")</f>
        <v>PB CODE ARTICLE</v>
      </c>
    </row>
    <row r="1555" spans="1:18" x14ac:dyDescent="0.2">
      <c r="A1555" s="131" t="str">
        <f>+IF(I1555&lt;='Ecarts de marge'!$G$1,"X","")</f>
        <v>X</v>
      </c>
      <c r="B1555" s="122" t="str">
        <f t="shared" si="32"/>
        <v>A</v>
      </c>
      <c r="C1555" s="142"/>
      <c r="D1555" s="142"/>
      <c r="E1555" s="142"/>
      <c r="F1555" s="142"/>
      <c r="G1555" s="142"/>
      <c r="H1555" s="142"/>
      <c r="J1555" s="142"/>
      <c r="K1555" s="142"/>
      <c r="L1555" s="142"/>
      <c r="M1555" s="142"/>
      <c r="N1555" s="142"/>
      <c r="O1555" s="142"/>
      <c r="Q1555" s="122" t="e">
        <f>+VLOOKUP(CONCATENATE(B1555,"00"),#REF!,3,FALSE)</f>
        <v>#REF!</v>
      </c>
      <c r="R1555" s="122" t="str">
        <f>+IF(ISERROR(VLOOKUP(K1555,'Ecarts de marge'!D:D,1,FALSE)),"PB CODE ARTICLE","")</f>
        <v>PB CODE ARTICLE</v>
      </c>
    </row>
    <row r="1556" spans="1:18" x14ac:dyDescent="0.2">
      <c r="A1556" s="131" t="str">
        <f>+IF(I1556&lt;='Ecarts de marge'!$G$1,"X","")</f>
        <v>X</v>
      </c>
      <c r="B1556" s="122" t="str">
        <f t="shared" si="32"/>
        <v>A</v>
      </c>
      <c r="C1556" s="142"/>
      <c r="D1556" s="142"/>
      <c r="E1556" s="142"/>
      <c r="F1556" s="142"/>
      <c r="G1556" s="142"/>
      <c r="H1556" s="142"/>
      <c r="J1556" s="142"/>
      <c r="K1556" s="142"/>
      <c r="L1556" s="142"/>
      <c r="M1556" s="142"/>
      <c r="N1556" s="142"/>
      <c r="O1556" s="142"/>
      <c r="Q1556" s="122" t="e">
        <f>+VLOOKUP(CONCATENATE(B1556,"00"),#REF!,3,FALSE)</f>
        <v>#REF!</v>
      </c>
      <c r="R1556" s="122" t="str">
        <f>+IF(ISERROR(VLOOKUP(K1556,'Ecarts de marge'!D:D,1,FALSE)),"PB CODE ARTICLE","")</f>
        <v>PB CODE ARTICLE</v>
      </c>
    </row>
    <row r="1557" spans="1:18" x14ac:dyDescent="0.2">
      <c r="A1557" s="131" t="str">
        <f>+IF(I1557&lt;='Ecarts de marge'!$G$1,"X","")</f>
        <v>X</v>
      </c>
      <c r="B1557" s="122" t="str">
        <f t="shared" si="32"/>
        <v>A</v>
      </c>
      <c r="C1557" s="142"/>
      <c r="D1557" s="142"/>
      <c r="E1557" s="142"/>
      <c r="F1557" s="142"/>
      <c r="G1557" s="142"/>
      <c r="H1557" s="142"/>
      <c r="J1557" s="142"/>
      <c r="K1557" s="142"/>
      <c r="L1557" s="142"/>
      <c r="M1557" s="142"/>
      <c r="N1557" s="142"/>
      <c r="O1557" s="142"/>
      <c r="Q1557" s="122" t="e">
        <f>+VLOOKUP(CONCATENATE(B1557,"00"),#REF!,3,FALSE)</f>
        <v>#REF!</v>
      </c>
      <c r="R1557" s="122" t="str">
        <f>+IF(ISERROR(VLOOKUP(K1557,'Ecarts de marge'!D:D,1,FALSE)),"PB CODE ARTICLE","")</f>
        <v>PB CODE ARTICLE</v>
      </c>
    </row>
    <row r="1558" spans="1:18" x14ac:dyDescent="0.2">
      <c r="A1558" s="131" t="str">
        <f>+IF(I1558&lt;='Ecarts de marge'!$G$1,"X","")</f>
        <v>X</v>
      </c>
      <c r="B1558" s="122" t="str">
        <f t="shared" si="32"/>
        <v>A</v>
      </c>
      <c r="C1558" s="142"/>
      <c r="D1558" s="142"/>
      <c r="E1558" s="142"/>
      <c r="F1558" s="142"/>
      <c r="G1558" s="142"/>
      <c r="H1558" s="142"/>
      <c r="J1558" s="142"/>
      <c r="K1558" s="142"/>
      <c r="L1558" s="142"/>
      <c r="M1558" s="142"/>
      <c r="N1558" s="142"/>
      <c r="O1558" s="142"/>
      <c r="Q1558" s="122" t="e">
        <f>+VLOOKUP(CONCATENATE(B1558,"00"),#REF!,3,FALSE)</f>
        <v>#REF!</v>
      </c>
      <c r="R1558" s="122" t="str">
        <f>+IF(ISERROR(VLOOKUP(K1558,'Ecarts de marge'!D:D,1,FALSE)),"PB CODE ARTICLE","")</f>
        <v>PB CODE ARTICLE</v>
      </c>
    </row>
    <row r="1559" spans="1:18" x14ac:dyDescent="0.2">
      <c r="A1559" s="131" t="str">
        <f>+IF(I1559&lt;='Ecarts de marge'!$G$1,"X","")</f>
        <v>X</v>
      </c>
      <c r="B1559" s="122" t="str">
        <f t="shared" si="32"/>
        <v>A</v>
      </c>
      <c r="C1559" s="142"/>
      <c r="D1559" s="142"/>
      <c r="E1559" s="142"/>
      <c r="F1559" s="142"/>
      <c r="G1559" s="142"/>
      <c r="H1559" s="142"/>
      <c r="J1559" s="142"/>
      <c r="K1559" s="142"/>
      <c r="L1559" s="142"/>
      <c r="M1559" s="142"/>
      <c r="N1559" s="142"/>
      <c r="O1559" s="142"/>
      <c r="Q1559" s="122" t="e">
        <f>+VLOOKUP(CONCATENATE(B1559,"00"),#REF!,3,FALSE)</f>
        <v>#REF!</v>
      </c>
      <c r="R1559" s="122" t="str">
        <f>+IF(ISERROR(VLOOKUP(K1559,'Ecarts de marge'!D:D,1,FALSE)),"PB CODE ARTICLE","")</f>
        <v>PB CODE ARTICLE</v>
      </c>
    </row>
    <row r="1560" spans="1:18" x14ac:dyDescent="0.2">
      <c r="A1560" s="131" t="str">
        <f>+IF(I1560&lt;='Ecarts de marge'!$G$1,"X","")</f>
        <v>X</v>
      </c>
      <c r="B1560" s="122" t="str">
        <f t="shared" si="32"/>
        <v>A</v>
      </c>
      <c r="C1560" s="142"/>
      <c r="D1560" s="142"/>
      <c r="E1560" s="142"/>
      <c r="F1560" s="142"/>
      <c r="G1560" s="142"/>
      <c r="H1560" s="142"/>
      <c r="J1560" s="142"/>
      <c r="K1560" s="142"/>
      <c r="L1560" s="142"/>
      <c r="M1560" s="142"/>
      <c r="N1560" s="142"/>
      <c r="O1560" s="142"/>
      <c r="Q1560" s="122" t="e">
        <f>+VLOOKUP(CONCATENATE(B1560,"00"),#REF!,3,FALSE)</f>
        <v>#REF!</v>
      </c>
      <c r="R1560" s="122" t="str">
        <f>+IF(ISERROR(VLOOKUP(K1560,'Ecarts de marge'!D:D,1,FALSE)),"PB CODE ARTICLE","")</f>
        <v>PB CODE ARTICLE</v>
      </c>
    </row>
    <row r="1561" spans="1:18" x14ac:dyDescent="0.2">
      <c r="A1561" s="131" t="str">
        <f>+IF(I1561&lt;='Ecarts de marge'!$G$1,"X","")</f>
        <v>X</v>
      </c>
      <c r="B1561" s="122" t="str">
        <f t="shared" ref="B1561:B1624" si="33">+"A"&amp;E1561&amp;F1561&amp;G1561</f>
        <v>A</v>
      </c>
      <c r="C1561" s="142"/>
      <c r="D1561" s="142"/>
      <c r="E1561" s="142"/>
      <c r="F1561" s="142"/>
      <c r="G1561" s="142"/>
      <c r="H1561" s="142"/>
      <c r="J1561" s="142"/>
      <c r="K1561" s="142"/>
      <c r="L1561" s="142"/>
      <c r="M1561" s="142"/>
      <c r="N1561" s="142"/>
      <c r="O1561" s="142"/>
      <c r="Q1561" s="122" t="e">
        <f>+VLOOKUP(CONCATENATE(B1561,"00"),#REF!,3,FALSE)</f>
        <v>#REF!</v>
      </c>
      <c r="R1561" s="122" t="str">
        <f>+IF(ISERROR(VLOOKUP(K1561,'Ecarts de marge'!D:D,1,FALSE)),"PB CODE ARTICLE","")</f>
        <v>PB CODE ARTICLE</v>
      </c>
    </row>
    <row r="1562" spans="1:18" x14ac:dyDescent="0.2">
      <c r="A1562" s="131" t="str">
        <f>+IF(I1562&lt;='Ecarts de marge'!$G$1,"X","")</f>
        <v>X</v>
      </c>
      <c r="B1562" s="122" t="str">
        <f t="shared" si="33"/>
        <v>A</v>
      </c>
      <c r="C1562" s="142"/>
      <c r="D1562" s="142"/>
      <c r="E1562" s="142"/>
      <c r="F1562" s="142"/>
      <c r="G1562" s="142"/>
      <c r="H1562" s="142"/>
      <c r="J1562" s="142"/>
      <c r="K1562" s="142"/>
      <c r="L1562" s="142"/>
      <c r="M1562" s="142"/>
      <c r="N1562" s="142"/>
      <c r="O1562" s="142"/>
      <c r="Q1562" s="122" t="e">
        <f>+VLOOKUP(CONCATENATE(B1562,"00"),#REF!,3,FALSE)</f>
        <v>#REF!</v>
      </c>
      <c r="R1562" s="122" t="str">
        <f>+IF(ISERROR(VLOOKUP(K1562,'Ecarts de marge'!D:D,1,FALSE)),"PB CODE ARTICLE","")</f>
        <v>PB CODE ARTICLE</v>
      </c>
    </row>
    <row r="1563" spans="1:18" x14ac:dyDescent="0.2">
      <c r="A1563" s="131" t="str">
        <f>+IF(I1563&lt;='Ecarts de marge'!$G$1,"X","")</f>
        <v>X</v>
      </c>
      <c r="B1563" s="122" t="str">
        <f t="shared" si="33"/>
        <v>A</v>
      </c>
      <c r="C1563" s="142"/>
      <c r="D1563" s="142"/>
      <c r="E1563" s="142"/>
      <c r="F1563" s="142"/>
      <c r="G1563" s="142"/>
      <c r="H1563" s="142"/>
      <c r="J1563" s="142"/>
      <c r="K1563" s="142"/>
      <c r="L1563" s="142"/>
      <c r="M1563" s="142"/>
      <c r="N1563" s="142"/>
      <c r="O1563" s="142"/>
      <c r="Q1563" s="122" t="e">
        <f>+VLOOKUP(CONCATENATE(B1563,"00"),#REF!,3,FALSE)</f>
        <v>#REF!</v>
      </c>
      <c r="R1563" s="122" t="str">
        <f>+IF(ISERROR(VLOOKUP(K1563,'Ecarts de marge'!D:D,1,FALSE)),"PB CODE ARTICLE","")</f>
        <v>PB CODE ARTICLE</v>
      </c>
    </row>
    <row r="1564" spans="1:18" x14ac:dyDescent="0.2">
      <c r="A1564" s="131" t="str">
        <f>+IF(I1564&lt;='Ecarts de marge'!$G$1,"X","")</f>
        <v>X</v>
      </c>
      <c r="B1564" s="122" t="str">
        <f t="shared" si="33"/>
        <v>A</v>
      </c>
      <c r="C1564" s="142"/>
      <c r="D1564" s="142"/>
      <c r="E1564" s="142"/>
      <c r="F1564" s="142"/>
      <c r="G1564" s="142"/>
      <c r="H1564" s="142"/>
      <c r="J1564" s="142"/>
      <c r="K1564" s="142"/>
      <c r="L1564" s="142"/>
      <c r="M1564" s="142"/>
      <c r="N1564" s="142"/>
      <c r="O1564" s="142"/>
      <c r="Q1564" s="122" t="e">
        <f>+VLOOKUP(CONCATENATE(B1564,"00"),#REF!,3,FALSE)</f>
        <v>#REF!</v>
      </c>
      <c r="R1564" s="122" t="str">
        <f>+IF(ISERROR(VLOOKUP(K1564,'Ecarts de marge'!D:D,1,FALSE)),"PB CODE ARTICLE","")</f>
        <v>PB CODE ARTICLE</v>
      </c>
    </row>
    <row r="1565" spans="1:18" x14ac:dyDescent="0.2">
      <c r="A1565" s="131" t="str">
        <f>+IF(I1565&lt;='Ecarts de marge'!$G$1,"X","")</f>
        <v>X</v>
      </c>
      <c r="B1565" s="122" t="str">
        <f t="shared" si="33"/>
        <v>A</v>
      </c>
      <c r="C1565" s="142"/>
      <c r="D1565" s="142"/>
      <c r="E1565" s="142"/>
      <c r="F1565" s="142"/>
      <c r="G1565" s="142"/>
      <c r="H1565" s="142"/>
      <c r="J1565" s="142"/>
      <c r="K1565" s="142"/>
      <c r="L1565" s="142"/>
      <c r="M1565" s="142"/>
      <c r="N1565" s="142"/>
      <c r="O1565" s="142"/>
      <c r="Q1565" s="122" t="e">
        <f>+VLOOKUP(CONCATENATE(B1565,"00"),#REF!,3,FALSE)</f>
        <v>#REF!</v>
      </c>
      <c r="R1565" s="122" t="str">
        <f>+IF(ISERROR(VLOOKUP(K1565,'Ecarts de marge'!D:D,1,FALSE)),"PB CODE ARTICLE","")</f>
        <v>PB CODE ARTICLE</v>
      </c>
    </row>
    <row r="1566" spans="1:18" x14ac:dyDescent="0.2">
      <c r="A1566" s="131" t="str">
        <f>+IF(I1566&lt;='Ecarts de marge'!$G$1,"X","")</f>
        <v>X</v>
      </c>
      <c r="B1566" s="122" t="str">
        <f t="shared" si="33"/>
        <v>A</v>
      </c>
      <c r="C1566" s="142"/>
      <c r="D1566" s="142"/>
      <c r="E1566" s="142"/>
      <c r="F1566" s="142"/>
      <c r="G1566" s="142"/>
      <c r="H1566" s="142"/>
      <c r="J1566" s="142"/>
      <c r="K1566" s="142"/>
      <c r="L1566" s="142"/>
      <c r="M1566" s="142"/>
      <c r="N1566" s="142"/>
      <c r="O1566" s="142"/>
      <c r="Q1566" s="122" t="e">
        <f>+VLOOKUP(CONCATENATE(B1566,"00"),#REF!,3,FALSE)</f>
        <v>#REF!</v>
      </c>
      <c r="R1566" s="122" t="str">
        <f>+IF(ISERROR(VLOOKUP(K1566,'Ecarts de marge'!D:D,1,FALSE)),"PB CODE ARTICLE","")</f>
        <v>PB CODE ARTICLE</v>
      </c>
    </row>
    <row r="1567" spans="1:18" x14ac:dyDescent="0.2">
      <c r="A1567" s="131" t="str">
        <f>+IF(I1567&lt;='Ecarts de marge'!$G$1,"X","")</f>
        <v>X</v>
      </c>
      <c r="B1567" s="122" t="str">
        <f t="shared" si="33"/>
        <v>A</v>
      </c>
      <c r="C1567" s="142"/>
      <c r="D1567" s="142"/>
      <c r="E1567" s="142"/>
      <c r="F1567" s="142"/>
      <c r="G1567" s="142"/>
      <c r="H1567" s="142"/>
      <c r="J1567" s="142"/>
      <c r="K1567" s="142"/>
      <c r="L1567" s="142"/>
      <c r="M1567" s="142"/>
      <c r="N1567" s="142"/>
      <c r="O1567" s="142"/>
      <c r="Q1567" s="122" t="e">
        <f>+VLOOKUP(CONCATENATE(B1567,"00"),#REF!,3,FALSE)</f>
        <v>#REF!</v>
      </c>
      <c r="R1567" s="122" t="str">
        <f>+IF(ISERROR(VLOOKUP(K1567,'Ecarts de marge'!D:D,1,FALSE)),"PB CODE ARTICLE","")</f>
        <v>PB CODE ARTICLE</v>
      </c>
    </row>
    <row r="1568" spans="1:18" x14ac:dyDescent="0.2">
      <c r="A1568" s="131" t="str">
        <f>+IF(I1568&lt;='Ecarts de marge'!$G$1,"X","")</f>
        <v>X</v>
      </c>
      <c r="B1568" s="122" t="str">
        <f t="shared" si="33"/>
        <v>A</v>
      </c>
      <c r="C1568" s="142"/>
      <c r="D1568" s="142"/>
      <c r="E1568" s="142"/>
      <c r="F1568" s="142"/>
      <c r="G1568" s="142"/>
      <c r="H1568" s="142"/>
      <c r="J1568" s="142"/>
      <c r="K1568" s="142"/>
      <c r="L1568" s="142"/>
      <c r="M1568" s="142"/>
      <c r="N1568" s="142"/>
      <c r="O1568" s="142"/>
      <c r="Q1568" s="122" t="e">
        <f>+VLOOKUP(CONCATENATE(B1568,"00"),#REF!,3,FALSE)</f>
        <v>#REF!</v>
      </c>
      <c r="R1568" s="122" t="str">
        <f>+IF(ISERROR(VLOOKUP(K1568,'Ecarts de marge'!D:D,1,FALSE)),"PB CODE ARTICLE","")</f>
        <v>PB CODE ARTICLE</v>
      </c>
    </row>
    <row r="1569" spans="1:18" x14ac:dyDescent="0.2">
      <c r="A1569" s="131" t="str">
        <f>+IF(I1569&lt;='Ecarts de marge'!$G$1,"X","")</f>
        <v>X</v>
      </c>
      <c r="B1569" s="122" t="str">
        <f t="shared" si="33"/>
        <v>A</v>
      </c>
      <c r="C1569" s="142"/>
      <c r="D1569" s="142"/>
      <c r="E1569" s="142"/>
      <c r="F1569" s="142"/>
      <c r="G1569" s="142"/>
      <c r="H1569" s="142"/>
      <c r="J1569" s="142"/>
      <c r="K1569" s="142"/>
      <c r="L1569" s="142"/>
      <c r="M1569" s="142"/>
      <c r="N1569" s="142"/>
      <c r="O1569" s="142"/>
      <c r="Q1569" s="122" t="e">
        <f>+VLOOKUP(CONCATENATE(B1569,"00"),#REF!,3,FALSE)</f>
        <v>#REF!</v>
      </c>
      <c r="R1569" s="122" t="str">
        <f>+IF(ISERROR(VLOOKUP(K1569,'Ecarts de marge'!D:D,1,FALSE)),"PB CODE ARTICLE","")</f>
        <v>PB CODE ARTICLE</v>
      </c>
    </row>
    <row r="1570" spans="1:18" x14ac:dyDescent="0.2">
      <c r="A1570" s="131" t="str">
        <f>+IF(I1570&lt;='Ecarts de marge'!$G$1,"X","")</f>
        <v>X</v>
      </c>
      <c r="B1570" s="122" t="str">
        <f t="shared" si="33"/>
        <v>A</v>
      </c>
      <c r="C1570" s="142"/>
      <c r="D1570" s="142"/>
      <c r="E1570" s="142"/>
      <c r="F1570" s="142"/>
      <c r="G1570" s="142"/>
      <c r="H1570" s="142"/>
      <c r="J1570" s="142"/>
      <c r="K1570" s="142"/>
      <c r="L1570" s="142"/>
      <c r="M1570" s="142"/>
      <c r="N1570" s="142"/>
      <c r="O1570" s="142"/>
      <c r="Q1570" s="122" t="e">
        <f>+VLOOKUP(CONCATENATE(B1570,"00"),#REF!,3,FALSE)</f>
        <v>#REF!</v>
      </c>
      <c r="R1570" s="122" t="str">
        <f>+IF(ISERROR(VLOOKUP(K1570,'Ecarts de marge'!D:D,1,FALSE)),"PB CODE ARTICLE","")</f>
        <v>PB CODE ARTICLE</v>
      </c>
    </row>
    <row r="1571" spans="1:18" x14ac:dyDescent="0.2">
      <c r="A1571" s="131" t="str">
        <f>+IF(I1571&lt;='Ecarts de marge'!$G$1,"X","")</f>
        <v>X</v>
      </c>
      <c r="B1571" s="122" t="str">
        <f t="shared" si="33"/>
        <v>A</v>
      </c>
      <c r="C1571" s="142"/>
      <c r="D1571" s="142"/>
      <c r="E1571" s="142"/>
      <c r="F1571" s="142"/>
      <c r="G1571" s="142"/>
      <c r="H1571" s="142"/>
      <c r="J1571" s="142"/>
      <c r="K1571" s="142"/>
      <c r="L1571" s="142"/>
      <c r="M1571" s="142"/>
      <c r="N1571" s="142"/>
      <c r="O1571" s="142"/>
      <c r="Q1571" s="122" t="e">
        <f>+VLOOKUP(CONCATENATE(B1571,"00"),#REF!,3,FALSE)</f>
        <v>#REF!</v>
      </c>
      <c r="R1571" s="122" t="str">
        <f>+IF(ISERROR(VLOOKUP(K1571,'Ecarts de marge'!D:D,1,FALSE)),"PB CODE ARTICLE","")</f>
        <v>PB CODE ARTICLE</v>
      </c>
    </row>
    <row r="1572" spans="1:18" x14ac:dyDescent="0.2">
      <c r="A1572" s="131" t="str">
        <f>+IF(I1572&lt;='Ecarts de marge'!$G$1,"X","")</f>
        <v>X</v>
      </c>
      <c r="B1572" s="122" t="str">
        <f t="shared" si="33"/>
        <v>A</v>
      </c>
      <c r="C1572" s="142"/>
      <c r="D1572" s="142"/>
      <c r="E1572" s="142"/>
      <c r="F1572" s="142"/>
      <c r="G1572" s="142"/>
      <c r="H1572" s="142"/>
      <c r="J1572" s="142"/>
      <c r="K1572" s="142"/>
      <c r="L1572" s="142"/>
      <c r="M1572" s="142"/>
      <c r="N1572" s="142"/>
      <c r="O1572" s="142"/>
      <c r="Q1572" s="122" t="e">
        <f>+VLOOKUP(CONCATENATE(B1572,"00"),#REF!,3,FALSE)</f>
        <v>#REF!</v>
      </c>
      <c r="R1572" s="122" t="str">
        <f>+IF(ISERROR(VLOOKUP(K1572,'Ecarts de marge'!D:D,1,FALSE)),"PB CODE ARTICLE","")</f>
        <v>PB CODE ARTICLE</v>
      </c>
    </row>
    <row r="1573" spans="1:18" x14ac:dyDescent="0.2">
      <c r="A1573" s="131" t="str">
        <f>+IF(I1573&lt;='Ecarts de marge'!$G$1,"X","")</f>
        <v>X</v>
      </c>
      <c r="B1573" s="122" t="str">
        <f t="shared" si="33"/>
        <v>A</v>
      </c>
      <c r="C1573" s="142"/>
      <c r="D1573" s="142"/>
      <c r="E1573" s="142"/>
      <c r="F1573" s="142"/>
      <c r="G1573" s="142"/>
      <c r="H1573" s="142"/>
      <c r="J1573" s="142"/>
      <c r="K1573" s="142"/>
      <c r="L1573" s="142"/>
      <c r="M1573" s="142"/>
      <c r="N1573" s="142"/>
      <c r="O1573" s="142"/>
      <c r="Q1573" s="122" t="e">
        <f>+VLOOKUP(CONCATENATE(B1573,"00"),#REF!,3,FALSE)</f>
        <v>#REF!</v>
      </c>
      <c r="R1573" s="122" t="str">
        <f>+IF(ISERROR(VLOOKUP(K1573,'Ecarts de marge'!D:D,1,FALSE)),"PB CODE ARTICLE","")</f>
        <v>PB CODE ARTICLE</v>
      </c>
    </row>
    <row r="1574" spans="1:18" x14ac:dyDescent="0.2">
      <c r="A1574" s="131" t="str">
        <f>+IF(I1574&lt;='Ecarts de marge'!$G$1,"X","")</f>
        <v>X</v>
      </c>
      <c r="B1574" s="122" t="str">
        <f t="shared" si="33"/>
        <v>A</v>
      </c>
      <c r="C1574" s="142"/>
      <c r="D1574" s="142"/>
      <c r="E1574" s="142"/>
      <c r="F1574" s="142"/>
      <c r="G1574" s="142"/>
      <c r="H1574" s="142"/>
      <c r="J1574" s="142"/>
      <c r="K1574" s="142"/>
      <c r="L1574" s="142"/>
      <c r="M1574" s="142"/>
      <c r="N1574" s="142"/>
      <c r="O1574" s="142"/>
      <c r="Q1574" s="122" t="e">
        <f>+VLOOKUP(CONCATENATE(B1574,"00"),#REF!,3,FALSE)</f>
        <v>#REF!</v>
      </c>
      <c r="R1574" s="122" t="str">
        <f>+IF(ISERROR(VLOOKUP(K1574,'Ecarts de marge'!D:D,1,FALSE)),"PB CODE ARTICLE","")</f>
        <v>PB CODE ARTICLE</v>
      </c>
    </row>
    <row r="1575" spans="1:18" x14ac:dyDescent="0.2">
      <c r="A1575" s="131" t="str">
        <f>+IF(I1575&lt;='Ecarts de marge'!$G$1,"X","")</f>
        <v>X</v>
      </c>
      <c r="B1575" s="122" t="str">
        <f t="shared" si="33"/>
        <v>A</v>
      </c>
      <c r="C1575" s="142"/>
      <c r="D1575" s="142"/>
      <c r="E1575" s="142"/>
      <c r="F1575" s="142"/>
      <c r="G1575" s="142"/>
      <c r="H1575" s="142"/>
      <c r="J1575" s="142"/>
      <c r="K1575" s="142"/>
      <c r="L1575" s="142"/>
      <c r="M1575" s="142"/>
      <c r="N1575" s="142"/>
      <c r="O1575" s="142"/>
      <c r="Q1575" s="122" t="e">
        <f>+VLOOKUP(CONCATENATE(B1575,"00"),#REF!,3,FALSE)</f>
        <v>#REF!</v>
      </c>
      <c r="R1575" s="122" t="str">
        <f>+IF(ISERROR(VLOOKUP(K1575,'Ecarts de marge'!D:D,1,FALSE)),"PB CODE ARTICLE","")</f>
        <v>PB CODE ARTICLE</v>
      </c>
    </row>
    <row r="1576" spans="1:18" x14ac:dyDescent="0.2">
      <c r="A1576" s="131" t="str">
        <f>+IF(I1576&lt;='Ecarts de marge'!$G$1,"X","")</f>
        <v>X</v>
      </c>
      <c r="B1576" s="122" t="str">
        <f t="shared" si="33"/>
        <v>A</v>
      </c>
      <c r="C1576" s="142"/>
      <c r="D1576" s="142"/>
      <c r="E1576" s="142"/>
      <c r="F1576" s="142"/>
      <c r="G1576" s="142"/>
      <c r="H1576" s="142"/>
      <c r="J1576" s="142"/>
      <c r="K1576" s="142"/>
      <c r="L1576" s="142"/>
      <c r="M1576" s="142"/>
      <c r="N1576" s="142"/>
      <c r="O1576" s="142"/>
      <c r="Q1576" s="122" t="e">
        <f>+VLOOKUP(CONCATENATE(B1576,"00"),#REF!,3,FALSE)</f>
        <v>#REF!</v>
      </c>
      <c r="R1576" s="122" t="str">
        <f>+IF(ISERROR(VLOOKUP(K1576,'Ecarts de marge'!D:D,1,FALSE)),"PB CODE ARTICLE","")</f>
        <v>PB CODE ARTICLE</v>
      </c>
    </row>
    <row r="1577" spans="1:18" x14ac:dyDescent="0.2">
      <c r="A1577" s="131" t="str">
        <f>+IF(I1577&lt;='Ecarts de marge'!$G$1,"X","")</f>
        <v>X</v>
      </c>
      <c r="B1577" s="122" t="str">
        <f t="shared" si="33"/>
        <v>A</v>
      </c>
      <c r="C1577" s="142"/>
      <c r="D1577" s="142"/>
      <c r="E1577" s="142"/>
      <c r="F1577" s="142"/>
      <c r="G1577" s="142"/>
      <c r="H1577" s="142"/>
      <c r="J1577" s="142"/>
      <c r="K1577" s="142"/>
      <c r="L1577" s="142"/>
      <c r="M1577" s="142"/>
      <c r="N1577" s="142"/>
      <c r="O1577" s="142"/>
      <c r="Q1577" s="122" t="e">
        <f>+VLOOKUP(CONCATENATE(B1577,"00"),#REF!,3,FALSE)</f>
        <v>#REF!</v>
      </c>
      <c r="R1577" s="122" t="str">
        <f>+IF(ISERROR(VLOOKUP(K1577,'Ecarts de marge'!D:D,1,FALSE)),"PB CODE ARTICLE","")</f>
        <v>PB CODE ARTICLE</v>
      </c>
    </row>
    <row r="1578" spans="1:18" x14ac:dyDescent="0.2">
      <c r="A1578" s="131" t="str">
        <f>+IF(I1578&lt;='Ecarts de marge'!$G$1,"X","")</f>
        <v>X</v>
      </c>
      <c r="B1578" s="122" t="str">
        <f t="shared" si="33"/>
        <v>A</v>
      </c>
      <c r="C1578" s="142"/>
      <c r="D1578" s="142"/>
      <c r="E1578" s="142"/>
      <c r="F1578" s="142"/>
      <c r="G1578" s="142"/>
      <c r="H1578" s="142"/>
      <c r="J1578" s="142"/>
      <c r="K1578" s="142"/>
      <c r="L1578" s="142"/>
      <c r="M1578" s="142"/>
      <c r="N1578" s="142"/>
      <c r="O1578" s="142"/>
      <c r="Q1578" s="122" t="e">
        <f>+VLOOKUP(CONCATENATE(B1578,"00"),#REF!,3,FALSE)</f>
        <v>#REF!</v>
      </c>
      <c r="R1578" s="122" t="str">
        <f>+IF(ISERROR(VLOOKUP(K1578,'Ecarts de marge'!D:D,1,FALSE)),"PB CODE ARTICLE","")</f>
        <v>PB CODE ARTICLE</v>
      </c>
    </row>
    <row r="1579" spans="1:18" x14ac:dyDescent="0.2">
      <c r="A1579" s="131" t="str">
        <f>+IF(I1579&lt;='Ecarts de marge'!$G$1,"X","")</f>
        <v>X</v>
      </c>
      <c r="B1579" s="122" t="str">
        <f t="shared" si="33"/>
        <v>A</v>
      </c>
      <c r="C1579" s="142"/>
      <c r="D1579" s="142"/>
      <c r="E1579" s="142"/>
      <c r="F1579" s="142"/>
      <c r="G1579" s="142"/>
      <c r="H1579" s="142"/>
      <c r="J1579" s="142"/>
      <c r="K1579" s="142"/>
      <c r="L1579" s="142"/>
      <c r="M1579" s="142"/>
      <c r="N1579" s="142"/>
      <c r="O1579" s="142"/>
      <c r="Q1579" s="122" t="e">
        <f>+VLOOKUP(CONCATENATE(B1579,"00"),#REF!,3,FALSE)</f>
        <v>#REF!</v>
      </c>
      <c r="R1579" s="122" t="str">
        <f>+IF(ISERROR(VLOOKUP(K1579,'Ecarts de marge'!D:D,1,FALSE)),"PB CODE ARTICLE","")</f>
        <v>PB CODE ARTICLE</v>
      </c>
    </row>
    <row r="1580" spans="1:18" x14ac:dyDescent="0.2">
      <c r="A1580" s="131" t="str">
        <f>+IF(I1580&lt;='Ecarts de marge'!$G$1,"X","")</f>
        <v>X</v>
      </c>
      <c r="B1580" s="122" t="str">
        <f t="shared" si="33"/>
        <v>A</v>
      </c>
      <c r="C1580" s="142"/>
      <c r="D1580" s="142"/>
      <c r="E1580" s="142"/>
      <c r="F1580" s="142"/>
      <c r="G1580" s="142"/>
      <c r="H1580" s="142"/>
      <c r="J1580" s="142"/>
      <c r="K1580" s="142"/>
      <c r="L1580" s="142"/>
      <c r="M1580" s="142"/>
      <c r="N1580" s="142"/>
      <c r="O1580" s="142"/>
      <c r="Q1580" s="122" t="e">
        <f>+VLOOKUP(CONCATENATE(B1580,"00"),#REF!,3,FALSE)</f>
        <v>#REF!</v>
      </c>
      <c r="R1580" s="122" t="str">
        <f>+IF(ISERROR(VLOOKUP(K1580,'Ecarts de marge'!D:D,1,FALSE)),"PB CODE ARTICLE","")</f>
        <v>PB CODE ARTICLE</v>
      </c>
    </row>
    <row r="1581" spans="1:18" x14ac:dyDescent="0.2">
      <c r="A1581" s="131" t="str">
        <f>+IF(I1581&lt;='Ecarts de marge'!$G$1,"X","")</f>
        <v>X</v>
      </c>
      <c r="B1581" s="122" t="str">
        <f t="shared" si="33"/>
        <v>A</v>
      </c>
      <c r="C1581" s="142"/>
      <c r="D1581" s="142"/>
      <c r="E1581" s="142"/>
      <c r="F1581" s="142"/>
      <c r="G1581" s="142"/>
      <c r="H1581" s="142"/>
      <c r="J1581" s="142"/>
      <c r="K1581" s="142"/>
      <c r="L1581" s="142"/>
      <c r="M1581" s="142"/>
      <c r="N1581" s="142"/>
      <c r="O1581" s="142"/>
      <c r="Q1581" s="122" t="e">
        <f>+VLOOKUP(CONCATENATE(B1581,"00"),#REF!,3,FALSE)</f>
        <v>#REF!</v>
      </c>
      <c r="R1581" s="122" t="str">
        <f>+IF(ISERROR(VLOOKUP(K1581,'Ecarts de marge'!D:D,1,FALSE)),"PB CODE ARTICLE","")</f>
        <v>PB CODE ARTICLE</v>
      </c>
    </row>
    <row r="1582" spans="1:18" x14ac:dyDescent="0.2">
      <c r="A1582" s="131" t="str">
        <f>+IF(I1582&lt;='Ecarts de marge'!$G$1,"X","")</f>
        <v>X</v>
      </c>
      <c r="B1582" s="122" t="str">
        <f t="shared" si="33"/>
        <v>A</v>
      </c>
      <c r="C1582" s="142"/>
      <c r="D1582" s="142"/>
      <c r="E1582" s="142"/>
      <c r="F1582" s="142"/>
      <c r="G1582" s="142"/>
      <c r="H1582" s="142"/>
      <c r="J1582" s="142"/>
      <c r="K1582" s="142"/>
      <c r="L1582" s="142"/>
      <c r="M1582" s="142"/>
      <c r="N1582" s="142"/>
      <c r="O1582" s="142"/>
      <c r="Q1582" s="122" t="e">
        <f>+VLOOKUP(CONCATENATE(B1582,"00"),#REF!,3,FALSE)</f>
        <v>#REF!</v>
      </c>
      <c r="R1582" s="122" t="str">
        <f>+IF(ISERROR(VLOOKUP(K1582,'Ecarts de marge'!D:D,1,FALSE)),"PB CODE ARTICLE","")</f>
        <v>PB CODE ARTICLE</v>
      </c>
    </row>
    <row r="1583" spans="1:18" x14ac:dyDescent="0.2">
      <c r="A1583" s="131" t="str">
        <f>+IF(I1583&lt;='Ecarts de marge'!$G$1,"X","")</f>
        <v>X</v>
      </c>
      <c r="B1583" s="122" t="str">
        <f t="shared" si="33"/>
        <v>A</v>
      </c>
      <c r="C1583" s="142"/>
      <c r="D1583" s="142"/>
      <c r="E1583" s="142"/>
      <c r="F1583" s="142"/>
      <c r="G1583" s="142"/>
      <c r="H1583" s="142"/>
      <c r="J1583" s="142"/>
      <c r="K1583" s="142"/>
      <c r="L1583" s="142"/>
      <c r="M1583" s="142"/>
      <c r="N1583" s="142"/>
      <c r="O1583" s="142"/>
      <c r="Q1583" s="122" t="e">
        <f>+VLOOKUP(CONCATENATE(B1583,"00"),#REF!,3,FALSE)</f>
        <v>#REF!</v>
      </c>
      <c r="R1583" s="122" t="str">
        <f>+IF(ISERROR(VLOOKUP(K1583,'Ecarts de marge'!D:D,1,FALSE)),"PB CODE ARTICLE","")</f>
        <v>PB CODE ARTICLE</v>
      </c>
    </row>
    <row r="1584" spans="1:18" x14ac:dyDescent="0.2">
      <c r="A1584" s="131" t="str">
        <f>+IF(I1584&lt;='Ecarts de marge'!$G$1,"X","")</f>
        <v>X</v>
      </c>
      <c r="B1584" s="122" t="str">
        <f t="shared" si="33"/>
        <v>A</v>
      </c>
      <c r="C1584" s="142"/>
      <c r="D1584" s="142"/>
      <c r="E1584" s="142"/>
      <c r="F1584" s="142"/>
      <c r="G1584" s="142"/>
      <c r="H1584" s="142"/>
      <c r="J1584" s="142"/>
      <c r="K1584" s="142"/>
      <c r="L1584" s="142"/>
      <c r="M1584" s="142"/>
      <c r="N1584" s="142"/>
      <c r="O1584" s="142"/>
      <c r="Q1584" s="122" t="e">
        <f>+VLOOKUP(CONCATENATE(B1584,"00"),#REF!,3,FALSE)</f>
        <v>#REF!</v>
      </c>
      <c r="R1584" s="122" t="str">
        <f>+IF(ISERROR(VLOOKUP(K1584,'Ecarts de marge'!D:D,1,FALSE)),"PB CODE ARTICLE","")</f>
        <v>PB CODE ARTICLE</v>
      </c>
    </row>
    <row r="1585" spans="1:18" x14ac:dyDescent="0.2">
      <c r="A1585" s="131" t="str">
        <f>+IF(I1585&lt;='Ecarts de marge'!$G$1,"X","")</f>
        <v>X</v>
      </c>
      <c r="B1585" s="122" t="str">
        <f t="shared" si="33"/>
        <v>A</v>
      </c>
      <c r="C1585" s="142"/>
      <c r="D1585" s="142"/>
      <c r="E1585" s="142"/>
      <c r="F1585" s="142"/>
      <c r="G1585" s="142"/>
      <c r="H1585" s="142"/>
      <c r="J1585" s="142"/>
      <c r="K1585" s="142"/>
      <c r="L1585" s="142"/>
      <c r="M1585" s="142"/>
      <c r="N1585" s="142"/>
      <c r="O1585" s="142"/>
      <c r="Q1585" s="122" t="e">
        <f>+VLOOKUP(CONCATENATE(B1585,"00"),#REF!,3,FALSE)</f>
        <v>#REF!</v>
      </c>
      <c r="R1585" s="122" t="str">
        <f>+IF(ISERROR(VLOOKUP(K1585,'Ecarts de marge'!D:D,1,FALSE)),"PB CODE ARTICLE","")</f>
        <v>PB CODE ARTICLE</v>
      </c>
    </row>
    <row r="1586" spans="1:18" x14ac:dyDescent="0.2">
      <c r="A1586" s="131" t="str">
        <f>+IF(I1586&lt;='Ecarts de marge'!$G$1,"X","")</f>
        <v>X</v>
      </c>
      <c r="B1586" s="122" t="str">
        <f t="shared" si="33"/>
        <v>A</v>
      </c>
      <c r="C1586" s="142"/>
      <c r="D1586" s="142"/>
      <c r="E1586" s="142"/>
      <c r="F1586" s="142"/>
      <c r="G1586" s="142"/>
      <c r="H1586" s="142"/>
      <c r="J1586" s="142"/>
      <c r="K1586" s="142"/>
      <c r="L1586" s="142"/>
      <c r="M1586" s="142"/>
      <c r="N1586" s="142"/>
      <c r="O1586" s="142"/>
      <c r="Q1586" s="122" t="e">
        <f>+VLOOKUP(CONCATENATE(B1586,"00"),#REF!,3,FALSE)</f>
        <v>#REF!</v>
      </c>
      <c r="R1586" s="122" t="str">
        <f>+IF(ISERROR(VLOOKUP(K1586,'Ecarts de marge'!D:D,1,FALSE)),"PB CODE ARTICLE","")</f>
        <v>PB CODE ARTICLE</v>
      </c>
    </row>
    <row r="1587" spans="1:18" x14ac:dyDescent="0.2">
      <c r="A1587" s="131" t="str">
        <f>+IF(I1587&lt;='Ecarts de marge'!$G$1,"X","")</f>
        <v>X</v>
      </c>
      <c r="B1587" s="122" t="str">
        <f t="shared" si="33"/>
        <v>A</v>
      </c>
      <c r="C1587" s="142"/>
      <c r="D1587" s="142"/>
      <c r="E1587" s="142"/>
      <c r="F1587" s="142"/>
      <c r="G1587" s="142"/>
      <c r="H1587" s="142"/>
      <c r="J1587" s="142"/>
      <c r="K1587" s="142"/>
      <c r="L1587" s="142"/>
      <c r="M1587" s="142"/>
      <c r="N1587" s="142"/>
      <c r="O1587" s="142"/>
      <c r="Q1587" s="122" t="e">
        <f>+VLOOKUP(CONCATENATE(B1587,"00"),#REF!,3,FALSE)</f>
        <v>#REF!</v>
      </c>
      <c r="R1587" s="122" t="str">
        <f>+IF(ISERROR(VLOOKUP(K1587,'Ecarts de marge'!D:D,1,FALSE)),"PB CODE ARTICLE","")</f>
        <v>PB CODE ARTICLE</v>
      </c>
    </row>
    <row r="1588" spans="1:18" x14ac:dyDescent="0.2">
      <c r="A1588" s="131" t="str">
        <f>+IF(I1588&lt;='Ecarts de marge'!$G$1,"X","")</f>
        <v>X</v>
      </c>
      <c r="B1588" s="122" t="str">
        <f t="shared" si="33"/>
        <v>A</v>
      </c>
      <c r="C1588" s="142"/>
      <c r="D1588" s="142"/>
      <c r="E1588" s="142"/>
      <c r="F1588" s="142"/>
      <c r="G1588" s="142"/>
      <c r="H1588" s="142"/>
      <c r="J1588" s="142"/>
      <c r="K1588" s="142"/>
      <c r="L1588" s="142"/>
      <c r="M1588" s="142"/>
      <c r="N1588" s="142"/>
      <c r="O1588" s="142"/>
      <c r="Q1588" s="122" t="e">
        <f>+VLOOKUP(CONCATENATE(B1588,"00"),#REF!,3,FALSE)</f>
        <v>#REF!</v>
      </c>
      <c r="R1588" s="122" t="str">
        <f>+IF(ISERROR(VLOOKUP(K1588,'Ecarts de marge'!D:D,1,FALSE)),"PB CODE ARTICLE","")</f>
        <v>PB CODE ARTICLE</v>
      </c>
    </row>
    <row r="1589" spans="1:18" x14ac:dyDescent="0.2">
      <c r="A1589" s="131" t="str">
        <f>+IF(I1589&lt;='Ecarts de marge'!$G$1,"X","")</f>
        <v>X</v>
      </c>
      <c r="B1589" s="122" t="str">
        <f t="shared" si="33"/>
        <v>A</v>
      </c>
      <c r="C1589" s="142"/>
      <c r="D1589" s="142"/>
      <c r="E1589" s="142"/>
      <c r="F1589" s="142"/>
      <c r="G1589" s="142"/>
      <c r="H1589" s="142"/>
      <c r="J1589" s="142"/>
      <c r="K1589" s="142"/>
      <c r="L1589" s="142"/>
      <c r="M1589" s="142"/>
      <c r="N1589" s="142"/>
      <c r="O1589" s="142"/>
      <c r="Q1589" s="122" t="e">
        <f>+VLOOKUP(CONCATENATE(B1589,"00"),#REF!,3,FALSE)</f>
        <v>#REF!</v>
      </c>
      <c r="R1589" s="122" t="str">
        <f>+IF(ISERROR(VLOOKUP(K1589,'Ecarts de marge'!D:D,1,FALSE)),"PB CODE ARTICLE","")</f>
        <v>PB CODE ARTICLE</v>
      </c>
    </row>
    <row r="1590" spans="1:18" x14ac:dyDescent="0.2">
      <c r="A1590" s="131" t="str">
        <f>+IF(I1590&lt;='Ecarts de marge'!$G$1,"X","")</f>
        <v>X</v>
      </c>
      <c r="B1590" s="122" t="str">
        <f t="shared" si="33"/>
        <v>A</v>
      </c>
      <c r="C1590" s="142"/>
      <c r="D1590" s="142"/>
      <c r="E1590" s="142"/>
      <c r="F1590" s="142"/>
      <c r="G1590" s="142"/>
      <c r="H1590" s="142"/>
      <c r="J1590" s="142"/>
      <c r="K1590" s="142"/>
      <c r="L1590" s="142"/>
      <c r="M1590" s="142"/>
      <c r="N1590" s="142"/>
      <c r="O1590" s="142"/>
      <c r="Q1590" s="122" t="e">
        <f>+VLOOKUP(CONCATENATE(B1590,"00"),#REF!,3,FALSE)</f>
        <v>#REF!</v>
      </c>
      <c r="R1590" s="122" t="str">
        <f>+IF(ISERROR(VLOOKUP(K1590,'Ecarts de marge'!D:D,1,FALSE)),"PB CODE ARTICLE","")</f>
        <v>PB CODE ARTICLE</v>
      </c>
    </row>
    <row r="1591" spans="1:18" x14ac:dyDescent="0.2">
      <c r="A1591" s="131" t="str">
        <f>+IF(I1591&lt;='Ecarts de marge'!$G$1,"X","")</f>
        <v>X</v>
      </c>
      <c r="B1591" s="122" t="str">
        <f t="shared" si="33"/>
        <v>A</v>
      </c>
      <c r="C1591" s="142"/>
      <c r="D1591" s="142"/>
      <c r="E1591" s="142"/>
      <c r="F1591" s="142"/>
      <c r="G1591" s="142"/>
      <c r="H1591" s="142"/>
      <c r="J1591" s="142"/>
      <c r="K1591" s="142"/>
      <c r="L1591" s="142"/>
      <c r="M1591" s="142"/>
      <c r="N1591" s="142"/>
      <c r="O1591" s="142"/>
      <c r="Q1591" s="122" t="e">
        <f>+VLOOKUP(CONCATENATE(B1591,"00"),#REF!,3,FALSE)</f>
        <v>#REF!</v>
      </c>
      <c r="R1591" s="122" t="str">
        <f>+IF(ISERROR(VLOOKUP(K1591,'Ecarts de marge'!D:D,1,FALSE)),"PB CODE ARTICLE","")</f>
        <v>PB CODE ARTICLE</v>
      </c>
    </row>
    <row r="1592" spans="1:18" x14ac:dyDescent="0.2">
      <c r="A1592" s="131" t="str">
        <f>+IF(I1592&lt;='Ecarts de marge'!$G$1,"X","")</f>
        <v>X</v>
      </c>
      <c r="B1592" s="122" t="str">
        <f t="shared" si="33"/>
        <v>A</v>
      </c>
      <c r="C1592" s="142"/>
      <c r="D1592" s="142"/>
      <c r="E1592" s="142"/>
      <c r="F1592" s="142"/>
      <c r="G1592" s="142"/>
      <c r="H1592" s="142"/>
      <c r="J1592" s="142"/>
      <c r="K1592" s="142"/>
      <c r="L1592" s="142"/>
      <c r="M1592" s="142"/>
      <c r="N1592" s="142"/>
      <c r="O1592" s="142"/>
      <c r="Q1592" s="122" t="e">
        <f>+VLOOKUP(CONCATENATE(B1592,"00"),#REF!,3,FALSE)</f>
        <v>#REF!</v>
      </c>
      <c r="R1592" s="122" t="str">
        <f>+IF(ISERROR(VLOOKUP(K1592,'Ecarts de marge'!D:D,1,FALSE)),"PB CODE ARTICLE","")</f>
        <v>PB CODE ARTICLE</v>
      </c>
    </row>
    <row r="1593" spans="1:18" x14ac:dyDescent="0.2">
      <c r="A1593" s="131" t="str">
        <f>+IF(I1593&lt;='Ecarts de marge'!$G$1,"X","")</f>
        <v>X</v>
      </c>
      <c r="B1593" s="122" t="str">
        <f t="shared" si="33"/>
        <v>A</v>
      </c>
      <c r="C1593" s="142"/>
      <c r="D1593" s="142"/>
      <c r="E1593" s="142"/>
      <c r="F1593" s="142"/>
      <c r="G1593" s="142"/>
      <c r="H1593" s="142"/>
      <c r="J1593" s="142"/>
      <c r="K1593" s="142"/>
      <c r="L1593" s="142"/>
      <c r="M1593" s="142"/>
      <c r="N1593" s="142"/>
      <c r="O1593" s="142"/>
      <c r="Q1593" s="122" t="e">
        <f>+VLOOKUP(CONCATENATE(B1593,"00"),#REF!,3,FALSE)</f>
        <v>#REF!</v>
      </c>
      <c r="R1593" s="122" t="str">
        <f>+IF(ISERROR(VLOOKUP(K1593,'Ecarts de marge'!D:D,1,FALSE)),"PB CODE ARTICLE","")</f>
        <v>PB CODE ARTICLE</v>
      </c>
    </row>
    <row r="1594" spans="1:18" x14ac:dyDescent="0.2">
      <c r="A1594" s="131" t="str">
        <f>+IF(I1594&lt;='Ecarts de marge'!$G$1,"X","")</f>
        <v>X</v>
      </c>
      <c r="B1594" s="122" t="str">
        <f t="shared" si="33"/>
        <v>A</v>
      </c>
      <c r="C1594" s="142"/>
      <c r="D1594" s="142"/>
      <c r="E1594" s="142"/>
      <c r="F1594" s="142"/>
      <c r="G1594" s="142"/>
      <c r="H1594" s="142"/>
      <c r="J1594" s="142"/>
      <c r="K1594" s="142"/>
      <c r="L1594" s="142"/>
      <c r="M1594" s="142"/>
      <c r="N1594" s="142"/>
      <c r="O1594" s="142"/>
      <c r="Q1594" s="122" t="e">
        <f>+VLOOKUP(CONCATENATE(B1594,"00"),#REF!,3,FALSE)</f>
        <v>#REF!</v>
      </c>
      <c r="R1594" s="122" t="str">
        <f>+IF(ISERROR(VLOOKUP(K1594,'Ecarts de marge'!D:D,1,FALSE)),"PB CODE ARTICLE","")</f>
        <v>PB CODE ARTICLE</v>
      </c>
    </row>
    <row r="1595" spans="1:18" x14ac:dyDescent="0.2">
      <c r="A1595" s="131" t="str">
        <f>+IF(I1595&lt;='Ecarts de marge'!$G$1,"X","")</f>
        <v>X</v>
      </c>
      <c r="B1595" s="122" t="str">
        <f t="shared" si="33"/>
        <v>A</v>
      </c>
      <c r="C1595" s="142"/>
      <c r="D1595" s="142"/>
      <c r="E1595" s="142"/>
      <c r="F1595" s="142"/>
      <c r="G1595" s="142"/>
      <c r="H1595" s="142"/>
      <c r="J1595" s="142"/>
      <c r="K1595" s="142"/>
      <c r="L1595" s="142"/>
      <c r="M1595" s="142"/>
      <c r="N1595" s="142"/>
      <c r="O1595" s="142"/>
      <c r="Q1595" s="122" t="e">
        <f>+VLOOKUP(CONCATENATE(B1595,"00"),#REF!,3,FALSE)</f>
        <v>#REF!</v>
      </c>
      <c r="R1595" s="122" t="str">
        <f>+IF(ISERROR(VLOOKUP(K1595,'Ecarts de marge'!D:D,1,FALSE)),"PB CODE ARTICLE","")</f>
        <v>PB CODE ARTICLE</v>
      </c>
    </row>
    <row r="1596" spans="1:18" x14ac:dyDescent="0.2">
      <c r="A1596" s="131" t="str">
        <f>+IF(I1596&lt;='Ecarts de marge'!$G$1,"X","")</f>
        <v>X</v>
      </c>
      <c r="B1596" s="122" t="str">
        <f t="shared" si="33"/>
        <v>A</v>
      </c>
      <c r="C1596" s="142"/>
      <c r="D1596" s="142"/>
      <c r="E1596" s="142"/>
      <c r="F1596" s="142"/>
      <c r="G1596" s="142"/>
      <c r="H1596" s="142"/>
      <c r="J1596" s="142"/>
      <c r="K1596" s="142"/>
      <c r="L1596" s="142"/>
      <c r="M1596" s="142"/>
      <c r="N1596" s="142"/>
      <c r="O1596" s="142"/>
      <c r="Q1596" s="122" t="e">
        <f>+VLOOKUP(CONCATENATE(B1596,"00"),#REF!,3,FALSE)</f>
        <v>#REF!</v>
      </c>
      <c r="R1596" s="122" t="str">
        <f>+IF(ISERROR(VLOOKUP(K1596,'Ecarts de marge'!D:D,1,FALSE)),"PB CODE ARTICLE","")</f>
        <v>PB CODE ARTICLE</v>
      </c>
    </row>
    <row r="1597" spans="1:18" x14ac:dyDescent="0.2">
      <c r="A1597" s="131" t="str">
        <f>+IF(I1597&lt;='Ecarts de marge'!$G$1,"X","")</f>
        <v>X</v>
      </c>
      <c r="B1597" s="122" t="str">
        <f t="shared" si="33"/>
        <v>A</v>
      </c>
      <c r="C1597" s="142"/>
      <c r="D1597" s="142"/>
      <c r="E1597" s="142"/>
      <c r="F1597" s="142"/>
      <c r="G1597" s="142"/>
      <c r="H1597" s="142"/>
      <c r="J1597" s="142"/>
      <c r="K1597" s="142"/>
      <c r="L1597" s="142"/>
      <c r="M1597" s="142"/>
      <c r="N1597" s="142"/>
      <c r="O1597" s="142"/>
      <c r="Q1597" s="122" t="e">
        <f>+VLOOKUP(CONCATENATE(B1597,"00"),#REF!,3,FALSE)</f>
        <v>#REF!</v>
      </c>
      <c r="R1597" s="122" t="str">
        <f>+IF(ISERROR(VLOOKUP(K1597,'Ecarts de marge'!D:D,1,FALSE)),"PB CODE ARTICLE","")</f>
        <v>PB CODE ARTICLE</v>
      </c>
    </row>
    <row r="1598" spans="1:18" x14ac:dyDescent="0.2">
      <c r="A1598" s="131" t="str">
        <f>+IF(I1598&lt;='Ecarts de marge'!$G$1,"X","")</f>
        <v>X</v>
      </c>
      <c r="B1598" s="122" t="str">
        <f t="shared" si="33"/>
        <v>A</v>
      </c>
      <c r="C1598" s="142"/>
      <c r="D1598" s="142"/>
      <c r="E1598" s="142"/>
      <c r="F1598" s="142"/>
      <c r="G1598" s="142"/>
      <c r="H1598" s="142"/>
      <c r="J1598" s="142"/>
      <c r="K1598" s="142"/>
      <c r="L1598" s="142"/>
      <c r="M1598" s="142"/>
      <c r="N1598" s="142"/>
      <c r="O1598" s="142"/>
      <c r="Q1598" s="122" t="e">
        <f>+VLOOKUP(CONCATENATE(B1598,"00"),#REF!,3,FALSE)</f>
        <v>#REF!</v>
      </c>
      <c r="R1598" s="122" t="str">
        <f>+IF(ISERROR(VLOOKUP(K1598,'Ecarts de marge'!D:D,1,FALSE)),"PB CODE ARTICLE","")</f>
        <v>PB CODE ARTICLE</v>
      </c>
    </row>
    <row r="1599" spans="1:18" x14ac:dyDescent="0.2">
      <c r="A1599" s="131" t="str">
        <f>+IF(I1599&lt;='Ecarts de marge'!$G$1,"X","")</f>
        <v>X</v>
      </c>
      <c r="B1599" s="122" t="str">
        <f t="shared" si="33"/>
        <v>A</v>
      </c>
      <c r="C1599" s="142"/>
      <c r="D1599" s="142"/>
      <c r="E1599" s="142"/>
      <c r="F1599" s="142"/>
      <c r="G1599" s="142"/>
      <c r="H1599" s="142"/>
      <c r="J1599" s="142"/>
      <c r="K1599" s="142"/>
      <c r="L1599" s="142"/>
      <c r="M1599" s="142"/>
      <c r="N1599" s="142"/>
      <c r="O1599" s="142"/>
      <c r="Q1599" s="122" t="e">
        <f>+VLOOKUP(CONCATENATE(B1599,"00"),#REF!,3,FALSE)</f>
        <v>#REF!</v>
      </c>
      <c r="R1599" s="122" t="str">
        <f>+IF(ISERROR(VLOOKUP(K1599,'Ecarts de marge'!D:D,1,FALSE)),"PB CODE ARTICLE","")</f>
        <v>PB CODE ARTICLE</v>
      </c>
    </row>
    <row r="1600" spans="1:18" x14ac:dyDescent="0.2">
      <c r="A1600" s="131" t="str">
        <f>+IF(I1600&lt;='Ecarts de marge'!$G$1,"X","")</f>
        <v>X</v>
      </c>
      <c r="B1600" s="122" t="str">
        <f t="shared" si="33"/>
        <v>A</v>
      </c>
      <c r="C1600" s="142"/>
      <c r="D1600" s="142"/>
      <c r="E1600" s="142"/>
      <c r="F1600" s="142"/>
      <c r="G1600" s="142"/>
      <c r="H1600" s="142"/>
      <c r="J1600" s="142"/>
      <c r="K1600" s="142"/>
      <c r="L1600" s="142"/>
      <c r="M1600" s="142"/>
      <c r="N1600" s="142"/>
      <c r="O1600" s="142"/>
      <c r="Q1600" s="122" t="e">
        <f>+VLOOKUP(CONCATENATE(B1600,"00"),#REF!,3,FALSE)</f>
        <v>#REF!</v>
      </c>
      <c r="R1600" s="122" t="str">
        <f>+IF(ISERROR(VLOOKUP(K1600,'Ecarts de marge'!D:D,1,FALSE)),"PB CODE ARTICLE","")</f>
        <v>PB CODE ARTICLE</v>
      </c>
    </row>
    <row r="1601" spans="1:18" x14ac:dyDescent="0.2">
      <c r="A1601" s="131" t="str">
        <f>+IF(I1601&lt;='Ecarts de marge'!$G$1,"X","")</f>
        <v>X</v>
      </c>
      <c r="B1601" s="122" t="str">
        <f t="shared" si="33"/>
        <v>A</v>
      </c>
      <c r="C1601" s="142"/>
      <c r="D1601" s="142"/>
      <c r="E1601" s="142"/>
      <c r="F1601" s="142"/>
      <c r="G1601" s="142"/>
      <c r="H1601" s="142"/>
      <c r="J1601" s="142"/>
      <c r="K1601" s="142"/>
      <c r="L1601" s="142"/>
      <c r="M1601" s="142"/>
      <c r="N1601" s="142"/>
      <c r="O1601" s="142"/>
      <c r="Q1601" s="122" t="e">
        <f>+VLOOKUP(CONCATENATE(B1601,"00"),#REF!,3,FALSE)</f>
        <v>#REF!</v>
      </c>
      <c r="R1601" s="122" t="str">
        <f>+IF(ISERROR(VLOOKUP(K1601,'Ecarts de marge'!D:D,1,FALSE)),"PB CODE ARTICLE","")</f>
        <v>PB CODE ARTICLE</v>
      </c>
    </row>
    <row r="1602" spans="1:18" x14ac:dyDescent="0.2">
      <c r="A1602" s="131" t="str">
        <f>+IF(I1602&lt;='Ecarts de marge'!$G$1,"X","")</f>
        <v>X</v>
      </c>
      <c r="B1602" s="122" t="str">
        <f t="shared" si="33"/>
        <v>A</v>
      </c>
      <c r="C1602" s="142"/>
      <c r="D1602" s="142"/>
      <c r="E1602" s="142"/>
      <c r="F1602" s="142"/>
      <c r="G1602" s="142"/>
      <c r="H1602" s="142"/>
      <c r="J1602" s="142"/>
      <c r="K1602" s="142"/>
      <c r="L1602" s="142"/>
      <c r="M1602" s="142"/>
      <c r="N1602" s="142"/>
      <c r="O1602" s="142"/>
      <c r="Q1602" s="122" t="e">
        <f>+VLOOKUP(CONCATENATE(B1602,"00"),#REF!,3,FALSE)</f>
        <v>#REF!</v>
      </c>
      <c r="R1602" s="122" t="str">
        <f>+IF(ISERROR(VLOOKUP(K1602,'Ecarts de marge'!D:D,1,FALSE)),"PB CODE ARTICLE","")</f>
        <v>PB CODE ARTICLE</v>
      </c>
    </row>
    <row r="1603" spans="1:18" x14ac:dyDescent="0.2">
      <c r="A1603" s="131" t="str">
        <f>+IF(I1603&lt;='Ecarts de marge'!$G$1,"X","")</f>
        <v>X</v>
      </c>
      <c r="B1603" s="122" t="str">
        <f t="shared" si="33"/>
        <v>A</v>
      </c>
      <c r="C1603" s="142"/>
      <c r="D1603" s="142"/>
      <c r="E1603" s="142"/>
      <c r="F1603" s="142"/>
      <c r="G1603" s="142"/>
      <c r="H1603" s="142"/>
      <c r="J1603" s="142"/>
      <c r="K1603" s="142"/>
      <c r="L1603" s="142"/>
      <c r="M1603" s="142"/>
      <c r="N1603" s="142"/>
      <c r="O1603" s="142"/>
      <c r="Q1603" s="122" t="e">
        <f>+VLOOKUP(CONCATENATE(B1603,"00"),#REF!,3,FALSE)</f>
        <v>#REF!</v>
      </c>
      <c r="R1603" s="122" t="str">
        <f>+IF(ISERROR(VLOOKUP(K1603,'Ecarts de marge'!D:D,1,FALSE)),"PB CODE ARTICLE","")</f>
        <v>PB CODE ARTICLE</v>
      </c>
    </row>
    <row r="1604" spans="1:18" x14ac:dyDescent="0.2">
      <c r="A1604" s="131" t="str">
        <f>+IF(I1604&lt;='Ecarts de marge'!$G$1,"X","")</f>
        <v>X</v>
      </c>
      <c r="B1604" s="122" t="str">
        <f t="shared" si="33"/>
        <v>A</v>
      </c>
      <c r="C1604" s="142"/>
      <c r="D1604" s="142"/>
      <c r="E1604" s="142"/>
      <c r="F1604" s="142"/>
      <c r="G1604" s="142"/>
      <c r="H1604" s="142"/>
      <c r="J1604" s="142"/>
      <c r="K1604" s="142"/>
      <c r="L1604" s="142"/>
      <c r="M1604" s="142"/>
      <c r="N1604" s="142"/>
      <c r="O1604" s="142"/>
      <c r="Q1604" s="122" t="e">
        <f>+VLOOKUP(CONCATENATE(B1604,"00"),#REF!,3,FALSE)</f>
        <v>#REF!</v>
      </c>
      <c r="R1604" s="122" t="str">
        <f>+IF(ISERROR(VLOOKUP(K1604,'Ecarts de marge'!D:D,1,FALSE)),"PB CODE ARTICLE","")</f>
        <v>PB CODE ARTICLE</v>
      </c>
    </row>
    <row r="1605" spans="1:18" x14ac:dyDescent="0.2">
      <c r="A1605" s="131" t="str">
        <f>+IF(I1605&lt;='Ecarts de marge'!$G$1,"X","")</f>
        <v>X</v>
      </c>
      <c r="B1605" s="122" t="str">
        <f t="shared" si="33"/>
        <v>A</v>
      </c>
      <c r="C1605" s="142"/>
      <c r="D1605" s="142"/>
      <c r="E1605" s="142"/>
      <c r="F1605" s="142"/>
      <c r="G1605" s="142"/>
      <c r="H1605" s="142"/>
      <c r="J1605" s="142"/>
      <c r="K1605" s="142"/>
      <c r="L1605" s="142"/>
      <c r="M1605" s="142"/>
      <c r="N1605" s="142"/>
      <c r="O1605" s="142"/>
      <c r="Q1605" s="122" t="e">
        <f>+VLOOKUP(CONCATENATE(B1605,"00"),#REF!,3,FALSE)</f>
        <v>#REF!</v>
      </c>
      <c r="R1605" s="122" t="str">
        <f>+IF(ISERROR(VLOOKUP(K1605,'Ecarts de marge'!D:D,1,FALSE)),"PB CODE ARTICLE","")</f>
        <v>PB CODE ARTICLE</v>
      </c>
    </row>
    <row r="1606" spans="1:18" x14ac:dyDescent="0.2">
      <c r="A1606" s="131" t="str">
        <f>+IF(I1606&lt;='Ecarts de marge'!$G$1,"X","")</f>
        <v>X</v>
      </c>
      <c r="B1606" s="122" t="str">
        <f t="shared" si="33"/>
        <v>A</v>
      </c>
      <c r="C1606" s="142"/>
      <c r="D1606" s="142"/>
      <c r="E1606" s="142"/>
      <c r="F1606" s="142"/>
      <c r="G1606" s="142"/>
      <c r="H1606" s="142"/>
      <c r="J1606" s="142"/>
      <c r="K1606" s="142"/>
      <c r="L1606" s="142"/>
      <c r="M1606" s="142"/>
      <c r="N1606" s="142"/>
      <c r="O1606" s="142"/>
      <c r="Q1606" s="122" t="e">
        <f>+VLOOKUP(CONCATENATE(B1606,"00"),#REF!,3,FALSE)</f>
        <v>#REF!</v>
      </c>
      <c r="R1606" s="122" t="str">
        <f>+IF(ISERROR(VLOOKUP(K1606,'Ecarts de marge'!D:D,1,FALSE)),"PB CODE ARTICLE","")</f>
        <v>PB CODE ARTICLE</v>
      </c>
    </row>
    <row r="1607" spans="1:18" x14ac:dyDescent="0.2">
      <c r="A1607" s="131" t="str">
        <f>+IF(I1607&lt;='Ecarts de marge'!$G$1,"X","")</f>
        <v>X</v>
      </c>
      <c r="B1607" s="122" t="str">
        <f t="shared" si="33"/>
        <v>A</v>
      </c>
      <c r="C1607" s="142"/>
      <c r="D1607" s="142"/>
      <c r="E1607" s="142"/>
      <c r="F1607" s="142"/>
      <c r="G1607" s="142"/>
      <c r="H1607" s="142"/>
      <c r="J1607" s="142"/>
      <c r="K1607" s="142"/>
      <c r="L1607" s="142"/>
      <c r="M1607" s="142"/>
      <c r="N1607" s="142"/>
      <c r="O1607" s="142"/>
      <c r="Q1607" s="122" t="e">
        <f>+VLOOKUP(CONCATENATE(B1607,"00"),#REF!,3,FALSE)</f>
        <v>#REF!</v>
      </c>
      <c r="R1607" s="122" t="str">
        <f>+IF(ISERROR(VLOOKUP(K1607,'Ecarts de marge'!D:D,1,FALSE)),"PB CODE ARTICLE","")</f>
        <v>PB CODE ARTICLE</v>
      </c>
    </row>
    <row r="1608" spans="1:18" x14ac:dyDescent="0.2">
      <c r="A1608" s="131" t="str">
        <f>+IF(I1608&lt;='Ecarts de marge'!$G$1,"X","")</f>
        <v>X</v>
      </c>
      <c r="B1608" s="122" t="str">
        <f t="shared" si="33"/>
        <v>A</v>
      </c>
      <c r="C1608" s="142"/>
      <c r="D1608" s="142"/>
      <c r="E1608" s="142"/>
      <c r="F1608" s="142"/>
      <c r="G1608" s="142"/>
      <c r="H1608" s="142"/>
      <c r="J1608" s="142"/>
      <c r="K1608" s="142"/>
      <c r="L1608" s="142"/>
      <c r="M1608" s="142"/>
      <c r="N1608" s="142"/>
      <c r="O1608" s="142"/>
      <c r="Q1608" s="122" t="e">
        <f>+VLOOKUP(CONCATENATE(B1608,"00"),#REF!,3,FALSE)</f>
        <v>#REF!</v>
      </c>
      <c r="R1608" s="122" t="str">
        <f>+IF(ISERROR(VLOOKUP(K1608,'Ecarts de marge'!D:D,1,FALSE)),"PB CODE ARTICLE","")</f>
        <v>PB CODE ARTICLE</v>
      </c>
    </row>
    <row r="1609" spans="1:18" x14ac:dyDescent="0.2">
      <c r="A1609" s="131" t="str">
        <f>+IF(I1609&lt;='Ecarts de marge'!$G$1,"X","")</f>
        <v>X</v>
      </c>
      <c r="B1609" s="122" t="str">
        <f t="shared" si="33"/>
        <v>A</v>
      </c>
      <c r="C1609" s="142"/>
      <c r="D1609" s="142"/>
      <c r="E1609" s="142"/>
      <c r="F1609" s="142"/>
      <c r="G1609" s="142"/>
      <c r="H1609" s="142"/>
      <c r="J1609" s="142"/>
      <c r="K1609" s="142"/>
      <c r="L1609" s="142"/>
      <c r="M1609" s="142"/>
      <c r="N1609" s="142"/>
      <c r="O1609" s="142"/>
      <c r="Q1609" s="122" t="e">
        <f>+VLOOKUP(CONCATENATE(B1609,"00"),#REF!,3,FALSE)</f>
        <v>#REF!</v>
      </c>
      <c r="R1609" s="122" t="str">
        <f>+IF(ISERROR(VLOOKUP(K1609,'Ecarts de marge'!D:D,1,FALSE)),"PB CODE ARTICLE","")</f>
        <v>PB CODE ARTICLE</v>
      </c>
    </row>
    <row r="1610" spans="1:18" x14ac:dyDescent="0.2">
      <c r="A1610" s="131" t="str">
        <f>+IF(I1610&lt;='Ecarts de marge'!$G$1,"X","")</f>
        <v>X</v>
      </c>
      <c r="B1610" s="122" t="str">
        <f t="shared" si="33"/>
        <v>A</v>
      </c>
      <c r="C1610" s="142"/>
      <c r="D1610" s="142"/>
      <c r="E1610" s="142"/>
      <c r="F1610" s="142"/>
      <c r="G1610" s="142"/>
      <c r="H1610" s="142"/>
      <c r="J1610" s="142"/>
      <c r="K1610" s="142"/>
      <c r="L1610" s="142"/>
      <c r="M1610" s="142"/>
      <c r="N1610" s="142"/>
      <c r="O1610" s="142"/>
      <c r="Q1610" s="122" t="e">
        <f>+VLOOKUP(CONCATENATE(B1610,"00"),#REF!,3,FALSE)</f>
        <v>#REF!</v>
      </c>
      <c r="R1610" s="122" t="str">
        <f>+IF(ISERROR(VLOOKUP(K1610,'Ecarts de marge'!D:D,1,FALSE)),"PB CODE ARTICLE","")</f>
        <v>PB CODE ARTICLE</v>
      </c>
    </row>
    <row r="1611" spans="1:18" x14ac:dyDescent="0.2">
      <c r="A1611" s="131" t="str">
        <f>+IF(I1611&lt;='Ecarts de marge'!$G$1,"X","")</f>
        <v>X</v>
      </c>
      <c r="B1611" s="122" t="str">
        <f t="shared" si="33"/>
        <v>A</v>
      </c>
      <c r="C1611" s="142"/>
      <c r="D1611" s="142"/>
      <c r="E1611" s="142"/>
      <c r="F1611" s="142"/>
      <c r="G1611" s="142"/>
      <c r="H1611" s="142"/>
      <c r="J1611" s="142"/>
      <c r="K1611" s="142"/>
      <c r="L1611" s="142"/>
      <c r="M1611" s="142"/>
      <c r="N1611" s="142"/>
      <c r="O1611" s="142"/>
      <c r="Q1611" s="122" t="e">
        <f>+VLOOKUP(CONCATENATE(B1611,"00"),#REF!,3,FALSE)</f>
        <v>#REF!</v>
      </c>
      <c r="R1611" s="122" t="str">
        <f>+IF(ISERROR(VLOOKUP(K1611,'Ecarts de marge'!D:D,1,FALSE)),"PB CODE ARTICLE","")</f>
        <v>PB CODE ARTICLE</v>
      </c>
    </row>
    <row r="1612" spans="1:18" x14ac:dyDescent="0.2">
      <c r="A1612" s="131" t="str">
        <f>+IF(I1612&lt;='Ecarts de marge'!$G$1,"X","")</f>
        <v>X</v>
      </c>
      <c r="B1612" s="122" t="str">
        <f t="shared" si="33"/>
        <v>A</v>
      </c>
      <c r="C1612" s="142"/>
      <c r="D1612" s="142"/>
      <c r="E1612" s="142"/>
      <c r="F1612" s="142"/>
      <c r="G1612" s="142"/>
      <c r="H1612" s="142"/>
      <c r="J1612" s="142"/>
      <c r="K1612" s="142"/>
      <c r="L1612" s="142"/>
      <c r="M1612" s="142"/>
      <c r="N1612" s="142"/>
      <c r="O1612" s="142"/>
      <c r="Q1612" s="122" t="e">
        <f>+VLOOKUP(CONCATENATE(B1612,"00"),#REF!,3,FALSE)</f>
        <v>#REF!</v>
      </c>
      <c r="R1612" s="122" t="str">
        <f>+IF(ISERROR(VLOOKUP(K1612,'Ecarts de marge'!D:D,1,FALSE)),"PB CODE ARTICLE","")</f>
        <v>PB CODE ARTICLE</v>
      </c>
    </row>
    <row r="1613" spans="1:18" x14ac:dyDescent="0.2">
      <c r="A1613" s="131" t="str">
        <f>+IF(I1613&lt;='Ecarts de marge'!$G$1,"X","")</f>
        <v>X</v>
      </c>
      <c r="B1613" s="122" t="str">
        <f t="shared" si="33"/>
        <v>A</v>
      </c>
      <c r="C1613" s="142"/>
      <c r="D1613" s="142"/>
      <c r="E1613" s="142"/>
      <c r="F1613" s="142"/>
      <c r="G1613" s="142"/>
      <c r="H1613" s="142"/>
      <c r="J1613" s="142"/>
      <c r="K1613" s="142"/>
      <c r="L1613" s="142"/>
      <c r="M1613" s="142"/>
      <c r="N1613" s="142"/>
      <c r="O1613" s="142"/>
      <c r="Q1613" s="122" t="e">
        <f>+VLOOKUP(CONCATENATE(B1613,"00"),#REF!,3,FALSE)</f>
        <v>#REF!</v>
      </c>
      <c r="R1613" s="122" t="str">
        <f>+IF(ISERROR(VLOOKUP(K1613,'Ecarts de marge'!D:D,1,FALSE)),"PB CODE ARTICLE","")</f>
        <v>PB CODE ARTICLE</v>
      </c>
    </row>
    <row r="1614" spans="1:18" x14ac:dyDescent="0.2">
      <c r="A1614" s="131" t="str">
        <f>+IF(I1614&lt;='Ecarts de marge'!$G$1,"X","")</f>
        <v>X</v>
      </c>
      <c r="B1614" s="122" t="str">
        <f t="shared" si="33"/>
        <v>A</v>
      </c>
      <c r="C1614" s="142"/>
      <c r="D1614" s="142"/>
      <c r="E1614" s="142"/>
      <c r="F1614" s="142"/>
      <c r="G1614" s="142"/>
      <c r="H1614" s="142"/>
      <c r="J1614" s="142"/>
      <c r="K1614" s="142"/>
      <c r="L1614" s="142"/>
      <c r="M1614" s="142"/>
      <c r="N1614" s="142"/>
      <c r="O1614" s="142"/>
      <c r="Q1614" s="122" t="e">
        <f>+VLOOKUP(CONCATENATE(B1614,"00"),#REF!,3,FALSE)</f>
        <v>#REF!</v>
      </c>
      <c r="R1614" s="122" t="str">
        <f>+IF(ISERROR(VLOOKUP(K1614,'Ecarts de marge'!D:D,1,FALSE)),"PB CODE ARTICLE","")</f>
        <v>PB CODE ARTICLE</v>
      </c>
    </row>
    <row r="1615" spans="1:18" x14ac:dyDescent="0.2">
      <c r="A1615" s="131" t="str">
        <f>+IF(I1615&lt;='Ecarts de marge'!$G$1,"X","")</f>
        <v>X</v>
      </c>
      <c r="B1615" s="122" t="str">
        <f t="shared" si="33"/>
        <v>A</v>
      </c>
      <c r="C1615" s="142"/>
      <c r="D1615" s="142"/>
      <c r="E1615" s="142"/>
      <c r="F1615" s="142"/>
      <c r="G1615" s="142"/>
      <c r="H1615" s="142"/>
      <c r="J1615" s="142"/>
      <c r="K1615" s="142"/>
      <c r="L1615" s="142"/>
      <c r="M1615" s="142"/>
      <c r="N1615" s="142"/>
      <c r="O1615" s="142"/>
      <c r="Q1615" s="122" t="e">
        <f>+VLOOKUP(CONCATENATE(B1615,"00"),#REF!,3,FALSE)</f>
        <v>#REF!</v>
      </c>
      <c r="R1615" s="122" t="str">
        <f>+IF(ISERROR(VLOOKUP(K1615,'Ecarts de marge'!D:D,1,FALSE)),"PB CODE ARTICLE","")</f>
        <v>PB CODE ARTICLE</v>
      </c>
    </row>
    <row r="1616" spans="1:18" x14ac:dyDescent="0.2">
      <c r="A1616" s="131" t="str">
        <f>+IF(I1616&lt;='Ecarts de marge'!$G$1,"X","")</f>
        <v>X</v>
      </c>
      <c r="B1616" s="122" t="str">
        <f t="shared" si="33"/>
        <v>A</v>
      </c>
      <c r="C1616" s="142"/>
      <c r="D1616" s="142"/>
      <c r="E1616" s="142"/>
      <c r="F1616" s="142"/>
      <c r="G1616" s="142"/>
      <c r="H1616" s="142"/>
      <c r="J1616" s="142"/>
      <c r="K1616" s="142"/>
      <c r="L1616" s="142"/>
      <c r="M1616" s="142"/>
      <c r="N1616" s="142"/>
      <c r="O1616" s="142"/>
      <c r="Q1616" s="122" t="e">
        <f>+VLOOKUP(CONCATENATE(B1616,"00"),#REF!,3,FALSE)</f>
        <v>#REF!</v>
      </c>
      <c r="R1616" s="122" t="str">
        <f>+IF(ISERROR(VLOOKUP(K1616,'Ecarts de marge'!D:D,1,FALSE)),"PB CODE ARTICLE","")</f>
        <v>PB CODE ARTICLE</v>
      </c>
    </row>
    <row r="1617" spans="1:18" x14ac:dyDescent="0.2">
      <c r="A1617" s="131" t="str">
        <f>+IF(I1617&lt;='Ecarts de marge'!$G$1,"X","")</f>
        <v>X</v>
      </c>
      <c r="B1617" s="122" t="str">
        <f t="shared" si="33"/>
        <v>A</v>
      </c>
      <c r="C1617" s="142"/>
      <c r="D1617" s="142"/>
      <c r="E1617" s="142"/>
      <c r="F1617" s="142"/>
      <c r="G1617" s="142"/>
      <c r="H1617" s="142"/>
      <c r="J1617" s="142"/>
      <c r="K1617" s="142"/>
      <c r="L1617" s="142"/>
      <c r="M1617" s="142"/>
      <c r="N1617" s="142"/>
      <c r="O1617" s="142"/>
      <c r="Q1617" s="122" t="e">
        <f>+VLOOKUP(CONCATENATE(B1617,"00"),#REF!,3,FALSE)</f>
        <v>#REF!</v>
      </c>
      <c r="R1617" s="122" t="str">
        <f>+IF(ISERROR(VLOOKUP(K1617,'Ecarts de marge'!D:D,1,FALSE)),"PB CODE ARTICLE","")</f>
        <v>PB CODE ARTICLE</v>
      </c>
    </row>
    <row r="1618" spans="1:18" x14ac:dyDescent="0.2">
      <c r="A1618" s="131" t="str">
        <f>+IF(I1618&lt;='Ecarts de marge'!$G$1,"X","")</f>
        <v>X</v>
      </c>
      <c r="B1618" s="122" t="str">
        <f t="shared" si="33"/>
        <v>A</v>
      </c>
      <c r="C1618" s="142"/>
      <c r="D1618" s="142"/>
      <c r="E1618" s="142"/>
      <c r="F1618" s="142"/>
      <c r="G1618" s="142"/>
      <c r="H1618" s="142"/>
      <c r="J1618" s="142"/>
      <c r="K1618" s="142"/>
      <c r="L1618" s="142"/>
      <c r="M1618" s="142"/>
      <c r="N1618" s="142"/>
      <c r="O1618" s="142"/>
      <c r="Q1618" s="122" t="e">
        <f>+VLOOKUP(CONCATENATE(B1618,"00"),#REF!,3,FALSE)</f>
        <v>#REF!</v>
      </c>
      <c r="R1618" s="122" t="str">
        <f>+IF(ISERROR(VLOOKUP(K1618,'Ecarts de marge'!D:D,1,FALSE)),"PB CODE ARTICLE","")</f>
        <v>PB CODE ARTICLE</v>
      </c>
    </row>
    <row r="1619" spans="1:18" x14ac:dyDescent="0.2">
      <c r="A1619" s="131" t="str">
        <f>+IF(I1619&lt;='Ecarts de marge'!$G$1,"X","")</f>
        <v>X</v>
      </c>
      <c r="B1619" s="122" t="str">
        <f t="shared" si="33"/>
        <v>A</v>
      </c>
      <c r="C1619" s="142"/>
      <c r="D1619" s="142"/>
      <c r="E1619" s="142"/>
      <c r="F1619" s="142"/>
      <c r="G1619" s="142"/>
      <c r="H1619" s="142"/>
      <c r="J1619" s="142"/>
      <c r="K1619" s="142"/>
      <c r="L1619" s="142"/>
      <c r="M1619" s="142"/>
      <c r="N1619" s="142"/>
      <c r="O1619" s="142"/>
      <c r="Q1619" s="122" t="e">
        <f>+VLOOKUP(CONCATENATE(B1619,"00"),#REF!,3,FALSE)</f>
        <v>#REF!</v>
      </c>
      <c r="R1619" s="122" t="str">
        <f>+IF(ISERROR(VLOOKUP(K1619,'Ecarts de marge'!D:D,1,FALSE)),"PB CODE ARTICLE","")</f>
        <v>PB CODE ARTICLE</v>
      </c>
    </row>
    <row r="1620" spans="1:18" x14ac:dyDescent="0.2">
      <c r="A1620" s="131" t="str">
        <f>+IF(I1620&lt;='Ecarts de marge'!$G$1,"X","")</f>
        <v>X</v>
      </c>
      <c r="B1620" s="122" t="str">
        <f t="shared" si="33"/>
        <v>A</v>
      </c>
      <c r="C1620" s="142"/>
      <c r="D1620" s="142"/>
      <c r="E1620" s="142"/>
      <c r="F1620" s="142"/>
      <c r="G1620" s="142"/>
      <c r="H1620" s="142"/>
      <c r="J1620" s="142"/>
      <c r="K1620" s="142"/>
      <c r="L1620" s="142"/>
      <c r="M1620" s="142"/>
      <c r="N1620" s="142"/>
      <c r="O1620" s="142"/>
      <c r="Q1620" s="122" t="e">
        <f>+VLOOKUP(CONCATENATE(B1620,"00"),#REF!,3,FALSE)</f>
        <v>#REF!</v>
      </c>
      <c r="R1620" s="122" t="str">
        <f>+IF(ISERROR(VLOOKUP(K1620,'Ecarts de marge'!D:D,1,FALSE)),"PB CODE ARTICLE","")</f>
        <v>PB CODE ARTICLE</v>
      </c>
    </row>
    <row r="1621" spans="1:18" x14ac:dyDescent="0.2">
      <c r="A1621" s="131" t="str">
        <f>+IF(I1621&lt;='Ecarts de marge'!$G$1,"X","")</f>
        <v>X</v>
      </c>
      <c r="B1621" s="122" t="str">
        <f t="shared" si="33"/>
        <v>A</v>
      </c>
      <c r="C1621" s="142"/>
      <c r="D1621" s="142"/>
      <c r="E1621" s="142"/>
      <c r="F1621" s="142"/>
      <c r="G1621" s="142"/>
      <c r="H1621" s="142"/>
      <c r="J1621" s="142"/>
      <c r="K1621" s="142"/>
      <c r="L1621" s="142"/>
      <c r="M1621" s="142"/>
      <c r="N1621" s="142"/>
      <c r="O1621" s="142"/>
      <c r="Q1621" s="122" t="e">
        <f>+VLOOKUP(CONCATENATE(B1621,"00"),#REF!,3,FALSE)</f>
        <v>#REF!</v>
      </c>
      <c r="R1621" s="122" t="str">
        <f>+IF(ISERROR(VLOOKUP(K1621,'Ecarts de marge'!D:D,1,FALSE)),"PB CODE ARTICLE","")</f>
        <v>PB CODE ARTICLE</v>
      </c>
    </row>
    <row r="1622" spans="1:18" x14ac:dyDescent="0.2">
      <c r="A1622" s="131" t="str">
        <f>+IF(I1622&lt;='Ecarts de marge'!$G$1,"X","")</f>
        <v>X</v>
      </c>
      <c r="B1622" s="122" t="str">
        <f t="shared" si="33"/>
        <v>A</v>
      </c>
      <c r="C1622" s="142"/>
      <c r="D1622" s="142"/>
      <c r="E1622" s="142"/>
      <c r="F1622" s="142"/>
      <c r="G1622" s="142"/>
      <c r="H1622" s="142"/>
      <c r="J1622" s="142"/>
      <c r="K1622" s="142"/>
      <c r="L1622" s="142"/>
      <c r="M1622" s="142"/>
      <c r="N1622" s="142"/>
      <c r="O1622" s="142"/>
      <c r="Q1622" s="122" t="e">
        <f>+VLOOKUP(CONCATENATE(B1622,"00"),#REF!,3,FALSE)</f>
        <v>#REF!</v>
      </c>
      <c r="R1622" s="122" t="str">
        <f>+IF(ISERROR(VLOOKUP(K1622,'Ecarts de marge'!D:D,1,FALSE)),"PB CODE ARTICLE","")</f>
        <v>PB CODE ARTICLE</v>
      </c>
    </row>
    <row r="1623" spans="1:18" x14ac:dyDescent="0.2">
      <c r="A1623" s="131" t="str">
        <f>+IF(I1623&lt;='Ecarts de marge'!$G$1,"X","")</f>
        <v>X</v>
      </c>
      <c r="B1623" s="122" t="str">
        <f t="shared" si="33"/>
        <v>A</v>
      </c>
      <c r="C1623" s="142"/>
      <c r="D1623" s="142"/>
      <c r="E1623" s="142"/>
      <c r="F1623" s="142"/>
      <c r="G1623" s="142"/>
      <c r="H1623" s="142"/>
      <c r="J1623" s="142"/>
      <c r="K1623" s="142"/>
      <c r="L1623" s="142"/>
      <c r="M1623" s="142"/>
      <c r="N1623" s="142"/>
      <c r="O1623" s="142"/>
      <c r="Q1623" s="122" t="e">
        <f>+VLOOKUP(CONCATENATE(B1623,"00"),#REF!,3,FALSE)</f>
        <v>#REF!</v>
      </c>
      <c r="R1623" s="122" t="str">
        <f>+IF(ISERROR(VLOOKUP(K1623,'Ecarts de marge'!D:D,1,FALSE)),"PB CODE ARTICLE","")</f>
        <v>PB CODE ARTICLE</v>
      </c>
    </row>
    <row r="1624" spans="1:18" x14ac:dyDescent="0.2">
      <c r="A1624" s="131" t="str">
        <f>+IF(I1624&lt;='Ecarts de marge'!$G$1,"X","")</f>
        <v>X</v>
      </c>
      <c r="B1624" s="122" t="str">
        <f t="shared" si="33"/>
        <v>A</v>
      </c>
      <c r="C1624" s="142"/>
      <c r="D1624" s="142"/>
      <c r="E1624" s="142"/>
      <c r="F1624" s="142"/>
      <c r="G1624" s="142"/>
      <c r="H1624" s="142"/>
      <c r="J1624" s="142"/>
      <c r="K1624" s="142"/>
      <c r="L1624" s="142"/>
      <c r="M1624" s="142"/>
      <c r="N1624" s="142"/>
      <c r="O1624" s="142"/>
      <c r="Q1624" s="122" t="e">
        <f>+VLOOKUP(CONCATENATE(B1624,"00"),#REF!,3,FALSE)</f>
        <v>#REF!</v>
      </c>
      <c r="R1624" s="122" t="str">
        <f>+IF(ISERROR(VLOOKUP(K1624,'Ecarts de marge'!D:D,1,FALSE)),"PB CODE ARTICLE","")</f>
        <v>PB CODE ARTICLE</v>
      </c>
    </row>
    <row r="1625" spans="1:18" x14ac:dyDescent="0.2">
      <c r="A1625" s="131" t="str">
        <f>+IF(I1625&lt;='Ecarts de marge'!$G$1,"X","")</f>
        <v>X</v>
      </c>
      <c r="B1625" s="122" t="str">
        <f t="shared" ref="B1625:B1688" si="34">+"A"&amp;E1625&amp;F1625&amp;G1625</f>
        <v>A</v>
      </c>
      <c r="C1625" s="142"/>
      <c r="D1625" s="142"/>
      <c r="E1625" s="142"/>
      <c r="F1625" s="142"/>
      <c r="G1625" s="142"/>
      <c r="H1625" s="142"/>
      <c r="J1625" s="142"/>
      <c r="K1625" s="142"/>
      <c r="L1625" s="142"/>
      <c r="M1625" s="142"/>
      <c r="N1625" s="142"/>
      <c r="O1625" s="142"/>
      <c r="Q1625" s="122" t="e">
        <f>+VLOOKUP(CONCATENATE(B1625,"00"),#REF!,3,FALSE)</f>
        <v>#REF!</v>
      </c>
      <c r="R1625" s="122" t="str">
        <f>+IF(ISERROR(VLOOKUP(K1625,'Ecarts de marge'!D:D,1,FALSE)),"PB CODE ARTICLE","")</f>
        <v>PB CODE ARTICLE</v>
      </c>
    </row>
    <row r="1626" spans="1:18" x14ac:dyDescent="0.2">
      <c r="A1626" s="131" t="str">
        <f>+IF(I1626&lt;='Ecarts de marge'!$G$1,"X","")</f>
        <v>X</v>
      </c>
      <c r="B1626" s="122" t="str">
        <f t="shared" si="34"/>
        <v>A</v>
      </c>
      <c r="C1626" s="142"/>
      <c r="D1626" s="142"/>
      <c r="E1626" s="142"/>
      <c r="F1626" s="142"/>
      <c r="G1626" s="142"/>
      <c r="H1626" s="142"/>
      <c r="J1626" s="142"/>
      <c r="K1626" s="142"/>
      <c r="L1626" s="142"/>
      <c r="M1626" s="142"/>
      <c r="N1626" s="142"/>
      <c r="O1626" s="142"/>
      <c r="Q1626" s="122" t="e">
        <f>+VLOOKUP(CONCATENATE(B1626,"00"),#REF!,3,FALSE)</f>
        <v>#REF!</v>
      </c>
      <c r="R1626" s="122" t="str">
        <f>+IF(ISERROR(VLOOKUP(K1626,'Ecarts de marge'!D:D,1,FALSE)),"PB CODE ARTICLE","")</f>
        <v>PB CODE ARTICLE</v>
      </c>
    </row>
    <row r="1627" spans="1:18" x14ac:dyDescent="0.2">
      <c r="A1627" s="131" t="str">
        <f>+IF(I1627&lt;='Ecarts de marge'!$G$1,"X","")</f>
        <v>X</v>
      </c>
      <c r="B1627" s="122" t="str">
        <f t="shared" si="34"/>
        <v>A</v>
      </c>
      <c r="C1627" s="142"/>
      <c r="D1627" s="142"/>
      <c r="E1627" s="142"/>
      <c r="F1627" s="142"/>
      <c r="G1627" s="142"/>
      <c r="H1627" s="142"/>
      <c r="J1627" s="142"/>
      <c r="K1627" s="142"/>
      <c r="L1627" s="142"/>
      <c r="M1627" s="142"/>
      <c r="N1627" s="142"/>
      <c r="O1627" s="142"/>
      <c r="Q1627" s="122" t="e">
        <f>+VLOOKUP(CONCATENATE(B1627,"00"),#REF!,3,FALSE)</f>
        <v>#REF!</v>
      </c>
      <c r="R1627" s="122" t="str">
        <f>+IF(ISERROR(VLOOKUP(K1627,'Ecarts de marge'!D:D,1,FALSE)),"PB CODE ARTICLE","")</f>
        <v>PB CODE ARTICLE</v>
      </c>
    </row>
    <row r="1628" spans="1:18" x14ac:dyDescent="0.2">
      <c r="A1628" s="131" t="str">
        <f>+IF(I1628&lt;='Ecarts de marge'!$G$1,"X","")</f>
        <v>X</v>
      </c>
      <c r="B1628" s="122" t="str">
        <f t="shared" si="34"/>
        <v>A</v>
      </c>
      <c r="C1628" s="142"/>
      <c r="D1628" s="142"/>
      <c r="E1628" s="142"/>
      <c r="F1628" s="142"/>
      <c r="G1628" s="142"/>
      <c r="H1628" s="142"/>
      <c r="J1628" s="142"/>
      <c r="K1628" s="142"/>
      <c r="L1628" s="142"/>
      <c r="M1628" s="142"/>
      <c r="N1628" s="142"/>
      <c r="O1628" s="142"/>
      <c r="Q1628" s="122" t="e">
        <f>+VLOOKUP(CONCATENATE(B1628,"00"),#REF!,3,FALSE)</f>
        <v>#REF!</v>
      </c>
      <c r="R1628" s="122" t="str">
        <f>+IF(ISERROR(VLOOKUP(K1628,'Ecarts de marge'!D:D,1,FALSE)),"PB CODE ARTICLE","")</f>
        <v>PB CODE ARTICLE</v>
      </c>
    </row>
    <row r="1629" spans="1:18" x14ac:dyDescent="0.2">
      <c r="A1629" s="131" t="str">
        <f>+IF(I1629&lt;='Ecarts de marge'!$G$1,"X","")</f>
        <v>X</v>
      </c>
      <c r="B1629" s="122" t="str">
        <f t="shared" si="34"/>
        <v>A</v>
      </c>
      <c r="C1629" s="142"/>
      <c r="D1629" s="142"/>
      <c r="E1629" s="142"/>
      <c r="F1629" s="142"/>
      <c r="G1629" s="142"/>
      <c r="H1629" s="142"/>
      <c r="J1629" s="142"/>
      <c r="K1629" s="142"/>
      <c r="L1629" s="142"/>
      <c r="M1629" s="142"/>
      <c r="N1629" s="142"/>
      <c r="O1629" s="142"/>
      <c r="Q1629" s="122" t="e">
        <f>+VLOOKUP(CONCATENATE(B1629,"00"),#REF!,3,FALSE)</f>
        <v>#REF!</v>
      </c>
      <c r="R1629" s="122" t="str">
        <f>+IF(ISERROR(VLOOKUP(K1629,'Ecarts de marge'!D:D,1,FALSE)),"PB CODE ARTICLE","")</f>
        <v>PB CODE ARTICLE</v>
      </c>
    </row>
    <row r="1630" spans="1:18" x14ac:dyDescent="0.2">
      <c r="A1630" s="131" t="str">
        <f>+IF(I1630&lt;='Ecarts de marge'!$G$1,"X","")</f>
        <v>X</v>
      </c>
      <c r="B1630" s="122" t="str">
        <f t="shared" si="34"/>
        <v>A</v>
      </c>
      <c r="C1630" s="142"/>
      <c r="D1630" s="142"/>
      <c r="E1630" s="142"/>
      <c r="F1630" s="142"/>
      <c r="G1630" s="142"/>
      <c r="H1630" s="142"/>
      <c r="J1630" s="142"/>
      <c r="K1630" s="142"/>
      <c r="L1630" s="142"/>
      <c r="M1630" s="142"/>
      <c r="N1630" s="142"/>
      <c r="O1630" s="142"/>
      <c r="Q1630" s="122" t="e">
        <f>+VLOOKUP(CONCATENATE(B1630,"00"),#REF!,3,FALSE)</f>
        <v>#REF!</v>
      </c>
      <c r="R1630" s="122" t="str">
        <f>+IF(ISERROR(VLOOKUP(K1630,'Ecarts de marge'!D:D,1,FALSE)),"PB CODE ARTICLE","")</f>
        <v>PB CODE ARTICLE</v>
      </c>
    </row>
    <row r="1631" spans="1:18" x14ac:dyDescent="0.2">
      <c r="A1631" s="131" t="str">
        <f>+IF(I1631&lt;='Ecarts de marge'!$G$1,"X","")</f>
        <v>X</v>
      </c>
      <c r="B1631" s="122" t="str">
        <f t="shared" si="34"/>
        <v>A</v>
      </c>
      <c r="C1631" s="142"/>
      <c r="D1631" s="142"/>
      <c r="E1631" s="142"/>
      <c r="F1631" s="142"/>
      <c r="G1631" s="142"/>
      <c r="H1631" s="142"/>
      <c r="J1631" s="142"/>
      <c r="K1631" s="142"/>
      <c r="L1631" s="142"/>
      <c r="M1631" s="142"/>
      <c r="N1631" s="142"/>
      <c r="O1631" s="142"/>
      <c r="Q1631" s="122" t="e">
        <f>+VLOOKUP(CONCATENATE(B1631,"00"),#REF!,3,FALSE)</f>
        <v>#REF!</v>
      </c>
      <c r="R1631" s="122" t="str">
        <f>+IF(ISERROR(VLOOKUP(K1631,'Ecarts de marge'!D:D,1,FALSE)),"PB CODE ARTICLE","")</f>
        <v>PB CODE ARTICLE</v>
      </c>
    </row>
    <row r="1632" spans="1:18" x14ac:dyDescent="0.2">
      <c r="A1632" s="131" t="str">
        <f>+IF(I1632&lt;='Ecarts de marge'!$G$1,"X","")</f>
        <v>X</v>
      </c>
      <c r="B1632" s="122" t="str">
        <f t="shared" si="34"/>
        <v>A</v>
      </c>
      <c r="C1632" s="142"/>
      <c r="D1632" s="142"/>
      <c r="E1632" s="142"/>
      <c r="F1632" s="142"/>
      <c r="G1632" s="142"/>
      <c r="H1632" s="142"/>
      <c r="J1632" s="142"/>
      <c r="K1632" s="142"/>
      <c r="L1632" s="142"/>
      <c r="M1632" s="142"/>
      <c r="N1632" s="142"/>
      <c r="O1632" s="142"/>
      <c r="Q1632" s="122" t="e">
        <f>+VLOOKUP(CONCATENATE(B1632,"00"),#REF!,3,FALSE)</f>
        <v>#REF!</v>
      </c>
      <c r="R1632" s="122" t="str">
        <f>+IF(ISERROR(VLOOKUP(K1632,'Ecarts de marge'!D:D,1,FALSE)),"PB CODE ARTICLE","")</f>
        <v>PB CODE ARTICLE</v>
      </c>
    </row>
    <row r="1633" spans="1:18" x14ac:dyDescent="0.2">
      <c r="A1633" s="131" t="str">
        <f>+IF(I1633&lt;='Ecarts de marge'!$G$1,"X","")</f>
        <v>X</v>
      </c>
      <c r="B1633" s="122" t="str">
        <f t="shared" si="34"/>
        <v>A</v>
      </c>
      <c r="C1633" s="142"/>
      <c r="D1633" s="142"/>
      <c r="E1633" s="142"/>
      <c r="F1633" s="142"/>
      <c r="G1633" s="142"/>
      <c r="H1633" s="142"/>
      <c r="J1633" s="142"/>
      <c r="K1633" s="142"/>
      <c r="L1633" s="142"/>
      <c r="M1633" s="142"/>
      <c r="N1633" s="142"/>
      <c r="O1633" s="142"/>
      <c r="Q1633" s="122" t="e">
        <f>+VLOOKUP(CONCATENATE(B1633,"00"),#REF!,3,FALSE)</f>
        <v>#REF!</v>
      </c>
      <c r="R1633" s="122" t="str">
        <f>+IF(ISERROR(VLOOKUP(K1633,'Ecarts de marge'!D:D,1,FALSE)),"PB CODE ARTICLE","")</f>
        <v>PB CODE ARTICLE</v>
      </c>
    </row>
    <row r="1634" spans="1:18" x14ac:dyDescent="0.2">
      <c r="A1634" s="131" t="str">
        <f>+IF(I1634&lt;='Ecarts de marge'!$G$1,"X","")</f>
        <v>X</v>
      </c>
      <c r="B1634" s="122" t="str">
        <f t="shared" si="34"/>
        <v>A</v>
      </c>
      <c r="C1634" s="142"/>
      <c r="D1634" s="142"/>
      <c r="E1634" s="142"/>
      <c r="F1634" s="142"/>
      <c r="G1634" s="142"/>
      <c r="H1634" s="142"/>
      <c r="J1634" s="142"/>
      <c r="K1634" s="142"/>
      <c r="L1634" s="142"/>
      <c r="M1634" s="142"/>
      <c r="N1634" s="142"/>
      <c r="O1634" s="142"/>
      <c r="Q1634" s="122" t="e">
        <f>+VLOOKUP(CONCATENATE(B1634,"00"),#REF!,3,FALSE)</f>
        <v>#REF!</v>
      </c>
      <c r="R1634" s="122" t="str">
        <f>+IF(ISERROR(VLOOKUP(K1634,'Ecarts de marge'!D:D,1,FALSE)),"PB CODE ARTICLE","")</f>
        <v>PB CODE ARTICLE</v>
      </c>
    </row>
    <row r="1635" spans="1:18" x14ac:dyDescent="0.2">
      <c r="A1635" s="131" t="str">
        <f>+IF(I1635&lt;='Ecarts de marge'!$G$1,"X","")</f>
        <v>X</v>
      </c>
      <c r="B1635" s="122" t="str">
        <f t="shared" si="34"/>
        <v>A</v>
      </c>
      <c r="C1635" s="142"/>
      <c r="D1635" s="142"/>
      <c r="E1635" s="142"/>
      <c r="F1635" s="142"/>
      <c r="G1635" s="142"/>
      <c r="H1635" s="142"/>
      <c r="J1635" s="142"/>
      <c r="K1635" s="142"/>
      <c r="L1635" s="142"/>
      <c r="M1635" s="142"/>
      <c r="N1635" s="142"/>
      <c r="O1635" s="142"/>
      <c r="Q1635" s="122" t="e">
        <f>+VLOOKUP(CONCATENATE(B1635,"00"),#REF!,3,FALSE)</f>
        <v>#REF!</v>
      </c>
      <c r="R1635" s="122" t="str">
        <f>+IF(ISERROR(VLOOKUP(K1635,'Ecarts de marge'!D:D,1,FALSE)),"PB CODE ARTICLE","")</f>
        <v>PB CODE ARTICLE</v>
      </c>
    </row>
    <row r="1636" spans="1:18" x14ac:dyDescent="0.2">
      <c r="A1636" s="131" t="str">
        <f>+IF(I1636&lt;='Ecarts de marge'!$G$1,"X","")</f>
        <v>X</v>
      </c>
      <c r="B1636" s="122" t="str">
        <f t="shared" si="34"/>
        <v>A</v>
      </c>
      <c r="C1636" s="142"/>
      <c r="D1636" s="142"/>
      <c r="E1636" s="142"/>
      <c r="F1636" s="142"/>
      <c r="G1636" s="142"/>
      <c r="H1636" s="142"/>
      <c r="J1636" s="142"/>
      <c r="K1636" s="142"/>
      <c r="L1636" s="142"/>
      <c r="M1636" s="142"/>
      <c r="N1636" s="142"/>
      <c r="O1636" s="142"/>
      <c r="Q1636" s="122" t="e">
        <f>+VLOOKUP(CONCATENATE(B1636,"00"),#REF!,3,FALSE)</f>
        <v>#REF!</v>
      </c>
      <c r="R1636" s="122" t="str">
        <f>+IF(ISERROR(VLOOKUP(K1636,'Ecarts de marge'!D:D,1,FALSE)),"PB CODE ARTICLE","")</f>
        <v>PB CODE ARTICLE</v>
      </c>
    </row>
    <row r="1637" spans="1:18" x14ac:dyDescent="0.2">
      <c r="A1637" s="131" t="str">
        <f>+IF(I1637&lt;='Ecarts de marge'!$G$1,"X","")</f>
        <v>X</v>
      </c>
      <c r="B1637" s="122" t="str">
        <f t="shared" si="34"/>
        <v>A</v>
      </c>
      <c r="C1637" s="142"/>
      <c r="D1637" s="142"/>
      <c r="E1637" s="142"/>
      <c r="F1637" s="142"/>
      <c r="G1637" s="142"/>
      <c r="H1637" s="142"/>
      <c r="J1637" s="142"/>
      <c r="K1637" s="142"/>
      <c r="L1637" s="142"/>
      <c r="M1637" s="142"/>
      <c r="N1637" s="142"/>
      <c r="O1637" s="142"/>
      <c r="Q1637" s="122" t="e">
        <f>+VLOOKUP(CONCATENATE(B1637,"00"),#REF!,3,FALSE)</f>
        <v>#REF!</v>
      </c>
      <c r="R1637" s="122" t="str">
        <f>+IF(ISERROR(VLOOKUP(K1637,'Ecarts de marge'!D:D,1,FALSE)),"PB CODE ARTICLE","")</f>
        <v>PB CODE ARTICLE</v>
      </c>
    </row>
    <row r="1638" spans="1:18" x14ac:dyDescent="0.2">
      <c r="A1638" s="131" t="str">
        <f>+IF(I1638&lt;='Ecarts de marge'!$G$1,"X","")</f>
        <v>X</v>
      </c>
      <c r="B1638" s="122" t="str">
        <f t="shared" si="34"/>
        <v>A</v>
      </c>
      <c r="C1638" s="142"/>
      <c r="D1638" s="142"/>
      <c r="E1638" s="142"/>
      <c r="F1638" s="142"/>
      <c r="G1638" s="142"/>
      <c r="H1638" s="142"/>
      <c r="J1638" s="142"/>
      <c r="K1638" s="142"/>
      <c r="L1638" s="142"/>
      <c r="M1638" s="142"/>
      <c r="N1638" s="142"/>
      <c r="O1638" s="142"/>
      <c r="Q1638" s="122" t="e">
        <f>+VLOOKUP(CONCATENATE(B1638,"00"),#REF!,3,FALSE)</f>
        <v>#REF!</v>
      </c>
      <c r="R1638" s="122" t="str">
        <f>+IF(ISERROR(VLOOKUP(K1638,'Ecarts de marge'!D:D,1,FALSE)),"PB CODE ARTICLE","")</f>
        <v>PB CODE ARTICLE</v>
      </c>
    </row>
    <row r="1639" spans="1:18" x14ac:dyDescent="0.2">
      <c r="A1639" s="131" t="str">
        <f>+IF(I1639&lt;='Ecarts de marge'!$G$1,"X","")</f>
        <v>X</v>
      </c>
      <c r="B1639" s="122" t="str">
        <f t="shared" si="34"/>
        <v>A</v>
      </c>
      <c r="C1639" s="142"/>
      <c r="D1639" s="142"/>
      <c r="E1639" s="142"/>
      <c r="F1639" s="142"/>
      <c r="G1639" s="142"/>
      <c r="H1639" s="142"/>
      <c r="J1639" s="142"/>
      <c r="K1639" s="142"/>
      <c r="L1639" s="142"/>
      <c r="M1639" s="142"/>
      <c r="N1639" s="142"/>
      <c r="O1639" s="142"/>
      <c r="Q1639" s="122" t="e">
        <f>+VLOOKUP(CONCATENATE(B1639,"00"),#REF!,3,FALSE)</f>
        <v>#REF!</v>
      </c>
      <c r="R1639" s="122" t="str">
        <f>+IF(ISERROR(VLOOKUP(K1639,'Ecarts de marge'!D:D,1,FALSE)),"PB CODE ARTICLE","")</f>
        <v>PB CODE ARTICLE</v>
      </c>
    </row>
    <row r="1640" spans="1:18" x14ac:dyDescent="0.2">
      <c r="A1640" s="131" t="str">
        <f>+IF(I1640&lt;='Ecarts de marge'!$G$1,"X","")</f>
        <v>X</v>
      </c>
      <c r="B1640" s="122" t="str">
        <f t="shared" si="34"/>
        <v>A</v>
      </c>
      <c r="C1640" s="142"/>
      <c r="D1640" s="142"/>
      <c r="E1640" s="142"/>
      <c r="F1640" s="142"/>
      <c r="G1640" s="142"/>
      <c r="H1640" s="142"/>
      <c r="J1640" s="142"/>
      <c r="K1640" s="142"/>
      <c r="L1640" s="142"/>
      <c r="M1640" s="142"/>
      <c r="N1640" s="142"/>
      <c r="O1640" s="142"/>
      <c r="Q1640" s="122" t="e">
        <f>+VLOOKUP(CONCATENATE(B1640,"00"),#REF!,3,FALSE)</f>
        <v>#REF!</v>
      </c>
      <c r="R1640" s="122" t="str">
        <f>+IF(ISERROR(VLOOKUP(K1640,'Ecarts de marge'!D:D,1,FALSE)),"PB CODE ARTICLE","")</f>
        <v>PB CODE ARTICLE</v>
      </c>
    </row>
    <row r="1641" spans="1:18" x14ac:dyDescent="0.2">
      <c r="A1641" s="131" t="str">
        <f>+IF(I1641&lt;='Ecarts de marge'!$G$1,"X","")</f>
        <v>X</v>
      </c>
      <c r="B1641" s="122" t="str">
        <f t="shared" si="34"/>
        <v>A</v>
      </c>
      <c r="C1641" s="142"/>
      <c r="D1641" s="142"/>
      <c r="E1641" s="142"/>
      <c r="F1641" s="142"/>
      <c r="G1641" s="142"/>
      <c r="H1641" s="142"/>
      <c r="J1641" s="142"/>
      <c r="K1641" s="142"/>
      <c r="L1641" s="142"/>
      <c r="M1641" s="142"/>
      <c r="N1641" s="142"/>
      <c r="O1641" s="142"/>
      <c r="Q1641" s="122" t="e">
        <f>+VLOOKUP(CONCATENATE(B1641,"00"),#REF!,3,FALSE)</f>
        <v>#REF!</v>
      </c>
      <c r="R1641" s="122" t="str">
        <f>+IF(ISERROR(VLOOKUP(K1641,'Ecarts de marge'!D:D,1,FALSE)),"PB CODE ARTICLE","")</f>
        <v>PB CODE ARTICLE</v>
      </c>
    </row>
    <row r="1642" spans="1:18" x14ac:dyDescent="0.2">
      <c r="A1642" s="131" t="str">
        <f>+IF(I1642&lt;='Ecarts de marge'!$G$1,"X","")</f>
        <v>X</v>
      </c>
      <c r="B1642" s="122" t="str">
        <f t="shared" si="34"/>
        <v>A</v>
      </c>
      <c r="C1642" s="142"/>
      <c r="D1642" s="142"/>
      <c r="E1642" s="142"/>
      <c r="F1642" s="142"/>
      <c r="G1642" s="142"/>
      <c r="H1642" s="142"/>
      <c r="J1642" s="142"/>
      <c r="K1642" s="142"/>
      <c r="L1642" s="142"/>
      <c r="M1642" s="142"/>
      <c r="N1642" s="142"/>
      <c r="O1642" s="142"/>
      <c r="Q1642" s="122" t="e">
        <f>+VLOOKUP(CONCATENATE(B1642,"00"),#REF!,3,FALSE)</f>
        <v>#REF!</v>
      </c>
      <c r="R1642" s="122" t="str">
        <f>+IF(ISERROR(VLOOKUP(K1642,'Ecarts de marge'!D:D,1,FALSE)),"PB CODE ARTICLE","")</f>
        <v>PB CODE ARTICLE</v>
      </c>
    </row>
    <row r="1643" spans="1:18" x14ac:dyDescent="0.2">
      <c r="A1643" s="131" t="str">
        <f>+IF(I1643&lt;='Ecarts de marge'!$G$1,"X","")</f>
        <v>X</v>
      </c>
      <c r="B1643" s="122" t="str">
        <f t="shared" si="34"/>
        <v>A</v>
      </c>
      <c r="C1643" s="142"/>
      <c r="D1643" s="142"/>
      <c r="E1643" s="142"/>
      <c r="F1643" s="142"/>
      <c r="G1643" s="142"/>
      <c r="H1643" s="142"/>
      <c r="J1643" s="142"/>
      <c r="K1643" s="142"/>
      <c r="L1643" s="142"/>
      <c r="M1643" s="142"/>
      <c r="N1643" s="142"/>
      <c r="O1643" s="142"/>
      <c r="Q1643" s="122" t="e">
        <f>+VLOOKUP(CONCATENATE(B1643,"00"),#REF!,3,FALSE)</f>
        <v>#REF!</v>
      </c>
      <c r="R1643" s="122" t="str">
        <f>+IF(ISERROR(VLOOKUP(K1643,'Ecarts de marge'!D:D,1,FALSE)),"PB CODE ARTICLE","")</f>
        <v>PB CODE ARTICLE</v>
      </c>
    </row>
    <row r="1644" spans="1:18" x14ac:dyDescent="0.2">
      <c r="A1644" s="131" t="str">
        <f>+IF(I1644&lt;='Ecarts de marge'!$G$1,"X","")</f>
        <v>X</v>
      </c>
      <c r="B1644" s="122" t="str">
        <f t="shared" si="34"/>
        <v>A</v>
      </c>
      <c r="C1644" s="142"/>
      <c r="D1644" s="142"/>
      <c r="E1644" s="142"/>
      <c r="F1644" s="142"/>
      <c r="G1644" s="142"/>
      <c r="H1644" s="142"/>
      <c r="J1644" s="142"/>
      <c r="K1644" s="142"/>
      <c r="L1644" s="142"/>
      <c r="M1644" s="142"/>
      <c r="N1644" s="142"/>
      <c r="O1644" s="142"/>
      <c r="Q1644" s="122" t="e">
        <f>+VLOOKUP(CONCATENATE(B1644,"00"),#REF!,3,FALSE)</f>
        <v>#REF!</v>
      </c>
      <c r="R1644" s="122" t="str">
        <f>+IF(ISERROR(VLOOKUP(K1644,'Ecarts de marge'!D:D,1,FALSE)),"PB CODE ARTICLE","")</f>
        <v>PB CODE ARTICLE</v>
      </c>
    </row>
    <row r="1645" spans="1:18" x14ac:dyDescent="0.2">
      <c r="A1645" s="131" t="str">
        <f>+IF(I1645&lt;='Ecarts de marge'!$G$1,"X","")</f>
        <v>X</v>
      </c>
      <c r="B1645" s="122" t="str">
        <f t="shared" si="34"/>
        <v>A</v>
      </c>
      <c r="C1645" s="142"/>
      <c r="D1645" s="142"/>
      <c r="E1645" s="142"/>
      <c r="F1645" s="142"/>
      <c r="G1645" s="142"/>
      <c r="H1645" s="142"/>
      <c r="J1645" s="142"/>
      <c r="K1645" s="142"/>
      <c r="L1645" s="142"/>
      <c r="M1645" s="142"/>
      <c r="N1645" s="142"/>
      <c r="O1645" s="142"/>
      <c r="Q1645" s="122" t="e">
        <f>+VLOOKUP(CONCATENATE(B1645,"00"),#REF!,3,FALSE)</f>
        <v>#REF!</v>
      </c>
      <c r="R1645" s="122" t="str">
        <f>+IF(ISERROR(VLOOKUP(K1645,'Ecarts de marge'!D:D,1,FALSE)),"PB CODE ARTICLE","")</f>
        <v>PB CODE ARTICLE</v>
      </c>
    </row>
    <row r="1646" spans="1:18" x14ac:dyDescent="0.2">
      <c r="A1646" s="131" t="str">
        <f>+IF(I1646&lt;='Ecarts de marge'!$G$1,"X","")</f>
        <v>X</v>
      </c>
      <c r="B1646" s="122" t="str">
        <f t="shared" si="34"/>
        <v>A</v>
      </c>
      <c r="C1646" s="142"/>
      <c r="D1646" s="142"/>
      <c r="E1646" s="142"/>
      <c r="F1646" s="142"/>
      <c r="G1646" s="142"/>
      <c r="H1646" s="142"/>
      <c r="J1646" s="142"/>
      <c r="K1646" s="142"/>
      <c r="L1646" s="142"/>
      <c r="M1646" s="142"/>
      <c r="N1646" s="142"/>
      <c r="O1646" s="142"/>
      <c r="Q1646" s="122" t="e">
        <f>+VLOOKUP(CONCATENATE(B1646,"00"),#REF!,3,FALSE)</f>
        <v>#REF!</v>
      </c>
      <c r="R1646" s="122" t="str">
        <f>+IF(ISERROR(VLOOKUP(K1646,'Ecarts de marge'!D:D,1,FALSE)),"PB CODE ARTICLE","")</f>
        <v>PB CODE ARTICLE</v>
      </c>
    </row>
    <row r="1647" spans="1:18" x14ac:dyDescent="0.2">
      <c r="A1647" s="131" t="str">
        <f>+IF(I1647&lt;='Ecarts de marge'!$G$1,"X","")</f>
        <v>X</v>
      </c>
      <c r="B1647" s="122" t="str">
        <f t="shared" si="34"/>
        <v>A</v>
      </c>
      <c r="C1647" s="142"/>
      <c r="D1647" s="142"/>
      <c r="E1647" s="142"/>
      <c r="F1647" s="142"/>
      <c r="G1647" s="142"/>
      <c r="H1647" s="142"/>
      <c r="J1647" s="142"/>
      <c r="K1647" s="142"/>
      <c r="L1647" s="142"/>
      <c r="M1647" s="142"/>
      <c r="N1647" s="142"/>
      <c r="O1647" s="142"/>
      <c r="Q1647" s="122" t="e">
        <f>+VLOOKUP(CONCATENATE(B1647,"00"),#REF!,3,FALSE)</f>
        <v>#REF!</v>
      </c>
      <c r="R1647" s="122" t="str">
        <f>+IF(ISERROR(VLOOKUP(K1647,'Ecarts de marge'!D:D,1,FALSE)),"PB CODE ARTICLE","")</f>
        <v>PB CODE ARTICLE</v>
      </c>
    </row>
    <row r="1648" spans="1:18" x14ac:dyDescent="0.2">
      <c r="A1648" s="131" t="str">
        <f>+IF(I1648&lt;='Ecarts de marge'!$G$1,"X","")</f>
        <v>X</v>
      </c>
      <c r="B1648" s="122" t="str">
        <f t="shared" si="34"/>
        <v>A</v>
      </c>
      <c r="C1648" s="142"/>
      <c r="D1648" s="142"/>
      <c r="E1648" s="142"/>
      <c r="F1648" s="142"/>
      <c r="G1648" s="142"/>
      <c r="H1648" s="142"/>
      <c r="J1648" s="142"/>
      <c r="K1648" s="142"/>
      <c r="L1648" s="142"/>
      <c r="M1648" s="142"/>
      <c r="N1648" s="142"/>
      <c r="O1648" s="142"/>
      <c r="Q1648" s="122" t="e">
        <f>+VLOOKUP(CONCATENATE(B1648,"00"),#REF!,3,FALSE)</f>
        <v>#REF!</v>
      </c>
      <c r="R1648" s="122" t="str">
        <f>+IF(ISERROR(VLOOKUP(K1648,'Ecarts de marge'!D:D,1,FALSE)),"PB CODE ARTICLE","")</f>
        <v>PB CODE ARTICLE</v>
      </c>
    </row>
    <row r="1649" spans="1:18" x14ac:dyDescent="0.2">
      <c r="A1649" s="131" t="str">
        <f>+IF(I1649&lt;='Ecarts de marge'!$G$1,"X","")</f>
        <v>X</v>
      </c>
      <c r="B1649" s="122" t="str">
        <f t="shared" si="34"/>
        <v>A</v>
      </c>
      <c r="C1649" s="142"/>
      <c r="D1649" s="142"/>
      <c r="E1649" s="142"/>
      <c r="F1649" s="142"/>
      <c r="G1649" s="142"/>
      <c r="H1649" s="142"/>
      <c r="J1649" s="142"/>
      <c r="K1649" s="142"/>
      <c r="L1649" s="142"/>
      <c r="M1649" s="142"/>
      <c r="N1649" s="142"/>
      <c r="O1649" s="142"/>
      <c r="Q1649" s="122" t="e">
        <f>+VLOOKUP(CONCATENATE(B1649,"00"),#REF!,3,FALSE)</f>
        <v>#REF!</v>
      </c>
      <c r="R1649" s="122" t="str">
        <f>+IF(ISERROR(VLOOKUP(K1649,'Ecarts de marge'!D:D,1,FALSE)),"PB CODE ARTICLE","")</f>
        <v>PB CODE ARTICLE</v>
      </c>
    </row>
    <row r="1650" spans="1:18" x14ac:dyDescent="0.2">
      <c r="A1650" s="131" t="str">
        <f>+IF(I1650&lt;='Ecarts de marge'!$G$1,"X","")</f>
        <v>X</v>
      </c>
      <c r="B1650" s="122" t="str">
        <f t="shared" si="34"/>
        <v>A</v>
      </c>
      <c r="C1650" s="142"/>
      <c r="D1650" s="142"/>
      <c r="E1650" s="142"/>
      <c r="F1650" s="142"/>
      <c r="G1650" s="142"/>
      <c r="H1650" s="142"/>
      <c r="J1650" s="142"/>
      <c r="K1650" s="142"/>
      <c r="L1650" s="142"/>
      <c r="M1650" s="142"/>
      <c r="N1650" s="142"/>
      <c r="O1650" s="142"/>
      <c r="Q1650" s="122" t="e">
        <f>+VLOOKUP(CONCATENATE(B1650,"00"),#REF!,3,FALSE)</f>
        <v>#REF!</v>
      </c>
      <c r="R1650" s="122" t="str">
        <f>+IF(ISERROR(VLOOKUP(K1650,'Ecarts de marge'!D:D,1,FALSE)),"PB CODE ARTICLE","")</f>
        <v>PB CODE ARTICLE</v>
      </c>
    </row>
    <row r="1651" spans="1:18" x14ac:dyDescent="0.2">
      <c r="A1651" s="131" t="str">
        <f>+IF(I1651&lt;='Ecarts de marge'!$G$1,"X","")</f>
        <v>X</v>
      </c>
      <c r="B1651" s="122" t="str">
        <f t="shared" si="34"/>
        <v>A</v>
      </c>
      <c r="C1651" s="142"/>
      <c r="D1651" s="142"/>
      <c r="E1651" s="142"/>
      <c r="F1651" s="142"/>
      <c r="G1651" s="142"/>
      <c r="H1651" s="142"/>
      <c r="J1651" s="142"/>
      <c r="K1651" s="142"/>
      <c r="L1651" s="142"/>
      <c r="M1651" s="142"/>
      <c r="N1651" s="142"/>
      <c r="O1651" s="142"/>
      <c r="Q1651" s="122" t="e">
        <f>+VLOOKUP(CONCATENATE(B1651,"00"),#REF!,3,FALSE)</f>
        <v>#REF!</v>
      </c>
      <c r="R1651" s="122" t="str">
        <f>+IF(ISERROR(VLOOKUP(K1651,'Ecarts de marge'!D:D,1,FALSE)),"PB CODE ARTICLE","")</f>
        <v>PB CODE ARTICLE</v>
      </c>
    </row>
    <row r="1652" spans="1:18" x14ac:dyDescent="0.2">
      <c r="A1652" s="131" t="str">
        <f>+IF(I1652&lt;='Ecarts de marge'!$G$1,"X","")</f>
        <v>X</v>
      </c>
      <c r="B1652" s="122" t="str">
        <f t="shared" si="34"/>
        <v>A</v>
      </c>
      <c r="C1652" s="142"/>
      <c r="D1652" s="142"/>
      <c r="E1652" s="142"/>
      <c r="F1652" s="142"/>
      <c r="G1652" s="142"/>
      <c r="H1652" s="142"/>
      <c r="J1652" s="142"/>
      <c r="K1652" s="142"/>
      <c r="L1652" s="142"/>
      <c r="M1652" s="142"/>
      <c r="N1652" s="142"/>
      <c r="O1652" s="142"/>
      <c r="Q1652" s="122" t="e">
        <f>+VLOOKUP(CONCATENATE(B1652,"00"),#REF!,3,FALSE)</f>
        <v>#REF!</v>
      </c>
      <c r="R1652" s="122" t="str">
        <f>+IF(ISERROR(VLOOKUP(K1652,'Ecarts de marge'!D:D,1,FALSE)),"PB CODE ARTICLE","")</f>
        <v>PB CODE ARTICLE</v>
      </c>
    </row>
    <row r="1653" spans="1:18" x14ac:dyDescent="0.2">
      <c r="A1653" s="131" t="str">
        <f>+IF(I1653&lt;='Ecarts de marge'!$G$1,"X","")</f>
        <v>X</v>
      </c>
      <c r="B1653" s="122" t="str">
        <f t="shared" si="34"/>
        <v>A</v>
      </c>
      <c r="C1653" s="142"/>
      <c r="D1653" s="142"/>
      <c r="E1653" s="142"/>
      <c r="F1653" s="142"/>
      <c r="G1653" s="142"/>
      <c r="H1653" s="142"/>
      <c r="J1653" s="142"/>
      <c r="K1653" s="142"/>
      <c r="L1653" s="142"/>
      <c r="M1653" s="142"/>
      <c r="N1653" s="142"/>
      <c r="O1653" s="142"/>
      <c r="Q1653" s="122" t="e">
        <f>+VLOOKUP(CONCATENATE(B1653,"00"),#REF!,3,FALSE)</f>
        <v>#REF!</v>
      </c>
      <c r="R1653" s="122" t="str">
        <f>+IF(ISERROR(VLOOKUP(K1653,'Ecarts de marge'!D:D,1,FALSE)),"PB CODE ARTICLE","")</f>
        <v>PB CODE ARTICLE</v>
      </c>
    </row>
    <row r="1654" spans="1:18" x14ac:dyDescent="0.2">
      <c r="A1654" s="131" t="str">
        <f>+IF(I1654&lt;='Ecarts de marge'!$G$1,"X","")</f>
        <v>X</v>
      </c>
      <c r="B1654" s="122" t="str">
        <f t="shared" si="34"/>
        <v>A</v>
      </c>
      <c r="C1654" s="142"/>
      <c r="D1654" s="142"/>
      <c r="E1654" s="142"/>
      <c r="F1654" s="142"/>
      <c r="G1654" s="142"/>
      <c r="H1654" s="142"/>
      <c r="J1654" s="142"/>
      <c r="K1654" s="142"/>
      <c r="L1654" s="142"/>
      <c r="M1654" s="142"/>
      <c r="N1654" s="142"/>
      <c r="O1654" s="142"/>
      <c r="Q1654" s="122" t="e">
        <f>+VLOOKUP(CONCATENATE(B1654,"00"),#REF!,3,FALSE)</f>
        <v>#REF!</v>
      </c>
      <c r="R1654" s="122" t="str">
        <f>+IF(ISERROR(VLOOKUP(K1654,'Ecarts de marge'!D:D,1,FALSE)),"PB CODE ARTICLE","")</f>
        <v>PB CODE ARTICLE</v>
      </c>
    </row>
    <row r="1655" spans="1:18" x14ac:dyDescent="0.2">
      <c r="A1655" s="131" t="str">
        <f>+IF(I1655&lt;='Ecarts de marge'!$G$1,"X","")</f>
        <v>X</v>
      </c>
      <c r="B1655" s="122" t="str">
        <f t="shared" si="34"/>
        <v>A</v>
      </c>
      <c r="C1655" s="142"/>
      <c r="D1655" s="142"/>
      <c r="E1655" s="142"/>
      <c r="F1655" s="142"/>
      <c r="G1655" s="142"/>
      <c r="H1655" s="142"/>
      <c r="J1655" s="142"/>
      <c r="K1655" s="142"/>
      <c r="L1655" s="142"/>
      <c r="M1655" s="142"/>
      <c r="N1655" s="142"/>
      <c r="O1655" s="142"/>
      <c r="Q1655" s="122" t="e">
        <f>+VLOOKUP(CONCATENATE(B1655,"00"),#REF!,3,FALSE)</f>
        <v>#REF!</v>
      </c>
      <c r="R1655" s="122" t="str">
        <f>+IF(ISERROR(VLOOKUP(K1655,'Ecarts de marge'!D:D,1,FALSE)),"PB CODE ARTICLE","")</f>
        <v>PB CODE ARTICLE</v>
      </c>
    </row>
    <row r="1656" spans="1:18" x14ac:dyDescent="0.2">
      <c r="A1656" s="131" t="str">
        <f>+IF(I1656&lt;='Ecarts de marge'!$G$1,"X","")</f>
        <v>X</v>
      </c>
      <c r="B1656" s="122" t="str">
        <f t="shared" si="34"/>
        <v>A</v>
      </c>
      <c r="C1656" s="142"/>
      <c r="D1656" s="142"/>
      <c r="E1656" s="142"/>
      <c r="F1656" s="142"/>
      <c r="G1656" s="142"/>
      <c r="H1656" s="142"/>
      <c r="J1656" s="142"/>
      <c r="K1656" s="142"/>
      <c r="L1656" s="142"/>
      <c r="M1656" s="142"/>
      <c r="N1656" s="142"/>
      <c r="O1656" s="142"/>
      <c r="Q1656" s="122" t="e">
        <f>+VLOOKUP(CONCATENATE(B1656,"00"),#REF!,3,FALSE)</f>
        <v>#REF!</v>
      </c>
      <c r="R1656" s="122" t="str">
        <f>+IF(ISERROR(VLOOKUP(K1656,'Ecarts de marge'!D:D,1,FALSE)),"PB CODE ARTICLE","")</f>
        <v>PB CODE ARTICLE</v>
      </c>
    </row>
    <row r="1657" spans="1:18" x14ac:dyDescent="0.2">
      <c r="A1657" s="131" t="str">
        <f>+IF(I1657&lt;='Ecarts de marge'!$G$1,"X","")</f>
        <v>X</v>
      </c>
      <c r="B1657" s="122" t="str">
        <f t="shared" si="34"/>
        <v>A</v>
      </c>
      <c r="C1657" s="142"/>
      <c r="D1657" s="142"/>
      <c r="E1657" s="142"/>
      <c r="F1657" s="142"/>
      <c r="G1657" s="142"/>
      <c r="H1657" s="142"/>
      <c r="J1657" s="142"/>
      <c r="K1657" s="142"/>
      <c r="L1657" s="142"/>
      <c r="M1657" s="142"/>
      <c r="N1657" s="142"/>
      <c r="O1657" s="142"/>
      <c r="Q1657" s="122" t="e">
        <f>+VLOOKUP(CONCATENATE(B1657,"00"),#REF!,3,FALSE)</f>
        <v>#REF!</v>
      </c>
      <c r="R1657" s="122" t="str">
        <f>+IF(ISERROR(VLOOKUP(K1657,'Ecarts de marge'!D:D,1,FALSE)),"PB CODE ARTICLE","")</f>
        <v>PB CODE ARTICLE</v>
      </c>
    </row>
    <row r="1658" spans="1:18" x14ac:dyDescent="0.2">
      <c r="A1658" s="131" t="str">
        <f>+IF(I1658&lt;='Ecarts de marge'!$G$1,"X","")</f>
        <v>X</v>
      </c>
      <c r="B1658" s="122" t="str">
        <f t="shared" si="34"/>
        <v>A</v>
      </c>
      <c r="C1658" s="142"/>
      <c r="D1658" s="142"/>
      <c r="E1658" s="142"/>
      <c r="F1658" s="142"/>
      <c r="G1658" s="142"/>
      <c r="H1658" s="142"/>
      <c r="J1658" s="142"/>
      <c r="K1658" s="142"/>
      <c r="L1658" s="142"/>
      <c r="M1658" s="142"/>
      <c r="N1658" s="142"/>
      <c r="O1658" s="142"/>
      <c r="Q1658" s="122" t="e">
        <f>+VLOOKUP(CONCATENATE(B1658,"00"),#REF!,3,FALSE)</f>
        <v>#REF!</v>
      </c>
      <c r="R1658" s="122" t="str">
        <f>+IF(ISERROR(VLOOKUP(K1658,'Ecarts de marge'!D:D,1,FALSE)),"PB CODE ARTICLE","")</f>
        <v>PB CODE ARTICLE</v>
      </c>
    </row>
    <row r="1659" spans="1:18" x14ac:dyDescent="0.2">
      <c r="A1659" s="131" t="str">
        <f>+IF(I1659&lt;='Ecarts de marge'!$G$1,"X","")</f>
        <v>X</v>
      </c>
      <c r="B1659" s="122" t="str">
        <f t="shared" si="34"/>
        <v>A</v>
      </c>
      <c r="C1659" s="142"/>
      <c r="D1659" s="142"/>
      <c r="E1659" s="142"/>
      <c r="F1659" s="142"/>
      <c r="G1659" s="142"/>
      <c r="H1659" s="142"/>
      <c r="J1659" s="142"/>
      <c r="K1659" s="142"/>
      <c r="L1659" s="142"/>
      <c r="M1659" s="142"/>
      <c r="N1659" s="142"/>
      <c r="O1659" s="142"/>
      <c r="Q1659" s="122" t="e">
        <f>+VLOOKUP(CONCATENATE(B1659,"00"),#REF!,3,FALSE)</f>
        <v>#REF!</v>
      </c>
      <c r="R1659" s="122" t="str">
        <f>+IF(ISERROR(VLOOKUP(K1659,'Ecarts de marge'!D:D,1,FALSE)),"PB CODE ARTICLE","")</f>
        <v>PB CODE ARTICLE</v>
      </c>
    </row>
    <row r="1660" spans="1:18" x14ac:dyDescent="0.2">
      <c r="A1660" s="131" t="str">
        <f>+IF(I1660&lt;='Ecarts de marge'!$G$1,"X","")</f>
        <v>X</v>
      </c>
      <c r="B1660" s="122" t="str">
        <f t="shared" si="34"/>
        <v>A</v>
      </c>
      <c r="C1660" s="142"/>
      <c r="D1660" s="142"/>
      <c r="E1660" s="142"/>
      <c r="F1660" s="142"/>
      <c r="G1660" s="142"/>
      <c r="H1660" s="142"/>
      <c r="J1660" s="142"/>
      <c r="K1660" s="142"/>
      <c r="L1660" s="142"/>
      <c r="M1660" s="142"/>
      <c r="N1660" s="142"/>
      <c r="O1660" s="142"/>
      <c r="Q1660" s="122" t="e">
        <f>+VLOOKUP(CONCATENATE(B1660,"00"),#REF!,3,FALSE)</f>
        <v>#REF!</v>
      </c>
      <c r="R1660" s="122" t="str">
        <f>+IF(ISERROR(VLOOKUP(K1660,'Ecarts de marge'!D:D,1,FALSE)),"PB CODE ARTICLE","")</f>
        <v>PB CODE ARTICLE</v>
      </c>
    </row>
    <row r="1661" spans="1:18" x14ac:dyDescent="0.2">
      <c r="A1661" s="131" t="str">
        <f>+IF(I1661&lt;='Ecarts de marge'!$G$1,"X","")</f>
        <v>X</v>
      </c>
      <c r="B1661" s="122" t="str">
        <f t="shared" si="34"/>
        <v>A</v>
      </c>
      <c r="C1661" s="142"/>
      <c r="D1661" s="142"/>
      <c r="E1661" s="142"/>
      <c r="F1661" s="142"/>
      <c r="G1661" s="142"/>
      <c r="H1661" s="142"/>
      <c r="J1661" s="142"/>
      <c r="K1661" s="142"/>
      <c r="L1661" s="142"/>
      <c r="M1661" s="142"/>
      <c r="N1661" s="142"/>
      <c r="O1661" s="142"/>
      <c r="Q1661" s="122" t="e">
        <f>+VLOOKUP(CONCATENATE(B1661,"00"),#REF!,3,FALSE)</f>
        <v>#REF!</v>
      </c>
      <c r="R1661" s="122" t="str">
        <f>+IF(ISERROR(VLOOKUP(K1661,'Ecarts de marge'!D:D,1,FALSE)),"PB CODE ARTICLE","")</f>
        <v>PB CODE ARTICLE</v>
      </c>
    </row>
    <row r="1662" spans="1:18" x14ac:dyDescent="0.2">
      <c r="A1662" s="131" t="str">
        <f>+IF(I1662&lt;='Ecarts de marge'!$G$1,"X","")</f>
        <v>X</v>
      </c>
      <c r="B1662" s="122" t="str">
        <f t="shared" si="34"/>
        <v>A</v>
      </c>
      <c r="C1662" s="142"/>
      <c r="D1662" s="142"/>
      <c r="E1662" s="142"/>
      <c r="F1662" s="142"/>
      <c r="G1662" s="142"/>
      <c r="H1662" s="142"/>
      <c r="J1662" s="142"/>
      <c r="K1662" s="142"/>
      <c r="L1662" s="142"/>
      <c r="M1662" s="142"/>
      <c r="N1662" s="142"/>
      <c r="O1662" s="142"/>
      <c r="Q1662" s="122" t="e">
        <f>+VLOOKUP(CONCATENATE(B1662,"00"),#REF!,3,FALSE)</f>
        <v>#REF!</v>
      </c>
      <c r="R1662" s="122" t="str">
        <f>+IF(ISERROR(VLOOKUP(K1662,'Ecarts de marge'!D:D,1,FALSE)),"PB CODE ARTICLE","")</f>
        <v>PB CODE ARTICLE</v>
      </c>
    </row>
    <row r="1663" spans="1:18" x14ac:dyDescent="0.2">
      <c r="A1663" s="131" t="str">
        <f>+IF(I1663&lt;='Ecarts de marge'!$G$1,"X","")</f>
        <v>X</v>
      </c>
      <c r="B1663" s="122" t="str">
        <f t="shared" si="34"/>
        <v>A</v>
      </c>
      <c r="C1663" s="142"/>
      <c r="D1663" s="142"/>
      <c r="E1663" s="142"/>
      <c r="F1663" s="142"/>
      <c r="G1663" s="142"/>
      <c r="H1663" s="142"/>
      <c r="J1663" s="142"/>
      <c r="K1663" s="142"/>
      <c r="L1663" s="142"/>
      <c r="M1663" s="142"/>
      <c r="N1663" s="142"/>
      <c r="O1663" s="142"/>
      <c r="Q1663" s="122" t="e">
        <f>+VLOOKUP(CONCATENATE(B1663,"00"),#REF!,3,FALSE)</f>
        <v>#REF!</v>
      </c>
      <c r="R1663" s="122" t="str">
        <f>+IF(ISERROR(VLOOKUP(K1663,'Ecarts de marge'!D:D,1,FALSE)),"PB CODE ARTICLE","")</f>
        <v>PB CODE ARTICLE</v>
      </c>
    </row>
    <row r="1664" spans="1:18" x14ac:dyDescent="0.2">
      <c r="A1664" s="131" t="str">
        <f>+IF(I1664&lt;='Ecarts de marge'!$G$1,"X","")</f>
        <v>X</v>
      </c>
      <c r="B1664" s="122" t="str">
        <f t="shared" si="34"/>
        <v>A</v>
      </c>
      <c r="C1664" s="142"/>
      <c r="D1664" s="142"/>
      <c r="E1664" s="142"/>
      <c r="F1664" s="142"/>
      <c r="G1664" s="142"/>
      <c r="H1664" s="142"/>
      <c r="J1664" s="142"/>
      <c r="K1664" s="142"/>
      <c r="L1664" s="142"/>
      <c r="M1664" s="142"/>
      <c r="N1664" s="142"/>
      <c r="O1664" s="142"/>
      <c r="Q1664" s="122" t="e">
        <f>+VLOOKUP(CONCATENATE(B1664,"00"),#REF!,3,FALSE)</f>
        <v>#REF!</v>
      </c>
      <c r="R1664" s="122" t="str">
        <f>+IF(ISERROR(VLOOKUP(K1664,'Ecarts de marge'!D:D,1,FALSE)),"PB CODE ARTICLE","")</f>
        <v>PB CODE ARTICLE</v>
      </c>
    </row>
    <row r="1665" spans="1:18" x14ac:dyDescent="0.2">
      <c r="A1665" s="131" t="str">
        <f>+IF(I1665&lt;='Ecarts de marge'!$G$1,"X","")</f>
        <v>X</v>
      </c>
      <c r="B1665" s="122" t="str">
        <f t="shared" si="34"/>
        <v>A</v>
      </c>
      <c r="C1665" s="142"/>
      <c r="D1665" s="142"/>
      <c r="E1665" s="142"/>
      <c r="F1665" s="142"/>
      <c r="G1665" s="142"/>
      <c r="H1665" s="142"/>
      <c r="J1665" s="142"/>
      <c r="K1665" s="142"/>
      <c r="L1665" s="142"/>
      <c r="M1665" s="142"/>
      <c r="N1665" s="142"/>
      <c r="O1665" s="142"/>
      <c r="Q1665" s="122" t="e">
        <f>+VLOOKUP(CONCATENATE(B1665,"00"),#REF!,3,FALSE)</f>
        <v>#REF!</v>
      </c>
      <c r="R1665" s="122" t="str">
        <f>+IF(ISERROR(VLOOKUP(K1665,'Ecarts de marge'!D:D,1,FALSE)),"PB CODE ARTICLE","")</f>
        <v>PB CODE ARTICLE</v>
      </c>
    </row>
    <row r="1666" spans="1:18" x14ac:dyDescent="0.2">
      <c r="A1666" s="131" t="str">
        <f>+IF(I1666&lt;='Ecarts de marge'!$G$1,"X","")</f>
        <v>X</v>
      </c>
      <c r="B1666" s="122" t="str">
        <f t="shared" si="34"/>
        <v>A</v>
      </c>
      <c r="C1666" s="142"/>
      <c r="D1666" s="142"/>
      <c r="E1666" s="142"/>
      <c r="F1666" s="142"/>
      <c r="G1666" s="142"/>
      <c r="H1666" s="142"/>
      <c r="J1666" s="142"/>
      <c r="K1666" s="142"/>
      <c r="L1666" s="142"/>
      <c r="M1666" s="142"/>
      <c r="N1666" s="142"/>
      <c r="O1666" s="142"/>
      <c r="Q1666" s="122" t="e">
        <f>+VLOOKUP(CONCATENATE(B1666,"00"),#REF!,3,FALSE)</f>
        <v>#REF!</v>
      </c>
      <c r="R1666" s="122" t="str">
        <f>+IF(ISERROR(VLOOKUP(K1666,'Ecarts de marge'!D:D,1,FALSE)),"PB CODE ARTICLE","")</f>
        <v>PB CODE ARTICLE</v>
      </c>
    </row>
    <row r="1667" spans="1:18" x14ac:dyDescent="0.2">
      <c r="A1667" s="131" t="str">
        <f>+IF(I1667&lt;='Ecarts de marge'!$G$1,"X","")</f>
        <v>X</v>
      </c>
      <c r="B1667" s="122" t="str">
        <f t="shared" si="34"/>
        <v>A</v>
      </c>
      <c r="C1667" s="142"/>
      <c r="D1667" s="142"/>
      <c r="E1667" s="142"/>
      <c r="F1667" s="142"/>
      <c r="G1667" s="142"/>
      <c r="H1667" s="142"/>
      <c r="J1667" s="142"/>
      <c r="K1667" s="142"/>
      <c r="L1667" s="142"/>
      <c r="M1667" s="142"/>
      <c r="N1667" s="142"/>
      <c r="O1667" s="142"/>
      <c r="Q1667" s="122" t="e">
        <f>+VLOOKUP(CONCATENATE(B1667,"00"),#REF!,3,FALSE)</f>
        <v>#REF!</v>
      </c>
      <c r="R1667" s="122" t="str">
        <f>+IF(ISERROR(VLOOKUP(K1667,'Ecarts de marge'!D:D,1,FALSE)),"PB CODE ARTICLE","")</f>
        <v>PB CODE ARTICLE</v>
      </c>
    </row>
    <row r="1668" spans="1:18" x14ac:dyDescent="0.2">
      <c r="A1668" s="131" t="str">
        <f>+IF(I1668&lt;='Ecarts de marge'!$G$1,"X","")</f>
        <v>X</v>
      </c>
      <c r="B1668" s="122" t="str">
        <f t="shared" si="34"/>
        <v>A</v>
      </c>
      <c r="C1668" s="142"/>
      <c r="D1668" s="142"/>
      <c r="E1668" s="142"/>
      <c r="F1668" s="142"/>
      <c r="G1668" s="142"/>
      <c r="H1668" s="142"/>
      <c r="J1668" s="142"/>
      <c r="K1668" s="142"/>
      <c r="L1668" s="142"/>
      <c r="M1668" s="142"/>
      <c r="N1668" s="142"/>
      <c r="O1668" s="142"/>
      <c r="Q1668" s="122" t="e">
        <f>+VLOOKUP(CONCATENATE(B1668,"00"),#REF!,3,FALSE)</f>
        <v>#REF!</v>
      </c>
      <c r="R1668" s="122" t="str">
        <f>+IF(ISERROR(VLOOKUP(K1668,'Ecarts de marge'!D:D,1,FALSE)),"PB CODE ARTICLE","")</f>
        <v>PB CODE ARTICLE</v>
      </c>
    </row>
    <row r="1669" spans="1:18" x14ac:dyDescent="0.2">
      <c r="A1669" s="131" t="str">
        <f>+IF(I1669&lt;='Ecarts de marge'!$G$1,"X","")</f>
        <v>X</v>
      </c>
      <c r="B1669" s="122" t="str">
        <f t="shared" si="34"/>
        <v>A</v>
      </c>
      <c r="C1669" s="142"/>
      <c r="D1669" s="142"/>
      <c r="E1669" s="142"/>
      <c r="F1669" s="142"/>
      <c r="G1669" s="142"/>
      <c r="H1669" s="142"/>
      <c r="J1669" s="142"/>
      <c r="K1669" s="142"/>
      <c r="L1669" s="142"/>
      <c r="M1669" s="142"/>
      <c r="N1669" s="142"/>
      <c r="O1669" s="142"/>
      <c r="Q1669" s="122" t="e">
        <f>+VLOOKUP(CONCATENATE(B1669,"00"),#REF!,3,FALSE)</f>
        <v>#REF!</v>
      </c>
      <c r="R1669" s="122" t="str">
        <f>+IF(ISERROR(VLOOKUP(K1669,'Ecarts de marge'!D:D,1,FALSE)),"PB CODE ARTICLE","")</f>
        <v>PB CODE ARTICLE</v>
      </c>
    </row>
    <row r="1670" spans="1:18" x14ac:dyDescent="0.2">
      <c r="A1670" s="131" t="str">
        <f>+IF(I1670&lt;='Ecarts de marge'!$G$1,"X","")</f>
        <v>X</v>
      </c>
      <c r="B1670" s="122" t="str">
        <f t="shared" si="34"/>
        <v>A</v>
      </c>
      <c r="C1670" s="142"/>
      <c r="D1670" s="142"/>
      <c r="E1670" s="142"/>
      <c r="F1670" s="142"/>
      <c r="G1670" s="142"/>
      <c r="H1670" s="142"/>
      <c r="J1670" s="142"/>
      <c r="K1670" s="142"/>
      <c r="L1670" s="142"/>
      <c r="M1670" s="142"/>
      <c r="N1670" s="142"/>
      <c r="O1670" s="142"/>
      <c r="Q1670" s="122" t="e">
        <f>+VLOOKUP(CONCATENATE(B1670,"00"),#REF!,3,FALSE)</f>
        <v>#REF!</v>
      </c>
      <c r="R1670" s="122" t="str">
        <f>+IF(ISERROR(VLOOKUP(K1670,'Ecarts de marge'!D:D,1,FALSE)),"PB CODE ARTICLE","")</f>
        <v>PB CODE ARTICLE</v>
      </c>
    </row>
    <row r="1671" spans="1:18" x14ac:dyDescent="0.2">
      <c r="A1671" s="131" t="str">
        <f>+IF(I1671&lt;='Ecarts de marge'!$G$1,"X","")</f>
        <v>X</v>
      </c>
      <c r="B1671" s="122" t="str">
        <f t="shared" si="34"/>
        <v>A</v>
      </c>
      <c r="C1671" s="142"/>
      <c r="D1671" s="142"/>
      <c r="E1671" s="142"/>
      <c r="F1671" s="142"/>
      <c r="G1671" s="142"/>
      <c r="H1671" s="142"/>
      <c r="J1671" s="142"/>
      <c r="K1671" s="142"/>
      <c r="L1671" s="142"/>
      <c r="M1671" s="142"/>
      <c r="N1671" s="142"/>
      <c r="O1671" s="142"/>
      <c r="Q1671" s="122" t="e">
        <f>+VLOOKUP(CONCATENATE(B1671,"00"),#REF!,3,FALSE)</f>
        <v>#REF!</v>
      </c>
      <c r="R1671" s="122" t="str">
        <f>+IF(ISERROR(VLOOKUP(K1671,'Ecarts de marge'!D:D,1,FALSE)),"PB CODE ARTICLE","")</f>
        <v>PB CODE ARTICLE</v>
      </c>
    </row>
    <row r="1672" spans="1:18" x14ac:dyDescent="0.2">
      <c r="A1672" s="131" t="str">
        <f>+IF(I1672&lt;='Ecarts de marge'!$G$1,"X","")</f>
        <v>X</v>
      </c>
      <c r="B1672" s="122" t="str">
        <f t="shared" si="34"/>
        <v>A</v>
      </c>
      <c r="C1672" s="142"/>
      <c r="D1672" s="142"/>
      <c r="E1672" s="142"/>
      <c r="F1672" s="142"/>
      <c r="G1672" s="142"/>
      <c r="H1672" s="142"/>
      <c r="J1672" s="142"/>
      <c r="K1672" s="142"/>
      <c r="L1672" s="142"/>
      <c r="M1672" s="142"/>
      <c r="N1672" s="142"/>
      <c r="O1672" s="142"/>
      <c r="Q1672" s="122" t="e">
        <f>+VLOOKUP(CONCATENATE(B1672,"00"),#REF!,3,FALSE)</f>
        <v>#REF!</v>
      </c>
      <c r="R1672" s="122" t="str">
        <f>+IF(ISERROR(VLOOKUP(K1672,'Ecarts de marge'!D:D,1,FALSE)),"PB CODE ARTICLE","")</f>
        <v>PB CODE ARTICLE</v>
      </c>
    </row>
    <row r="1673" spans="1:18" x14ac:dyDescent="0.2">
      <c r="A1673" s="131" t="str">
        <f>+IF(I1673&lt;='Ecarts de marge'!$G$1,"X","")</f>
        <v>X</v>
      </c>
      <c r="B1673" s="122" t="str">
        <f t="shared" si="34"/>
        <v>A</v>
      </c>
      <c r="C1673" s="142"/>
      <c r="D1673" s="142"/>
      <c r="E1673" s="142"/>
      <c r="F1673" s="142"/>
      <c r="G1673" s="142"/>
      <c r="H1673" s="142"/>
      <c r="J1673" s="142"/>
      <c r="K1673" s="142"/>
      <c r="L1673" s="142"/>
      <c r="M1673" s="142"/>
      <c r="N1673" s="142"/>
      <c r="O1673" s="142"/>
      <c r="Q1673" s="122" t="e">
        <f>+VLOOKUP(CONCATENATE(B1673,"00"),#REF!,3,FALSE)</f>
        <v>#REF!</v>
      </c>
      <c r="R1673" s="122" t="str">
        <f>+IF(ISERROR(VLOOKUP(K1673,'Ecarts de marge'!D:D,1,FALSE)),"PB CODE ARTICLE","")</f>
        <v>PB CODE ARTICLE</v>
      </c>
    </row>
    <row r="1674" spans="1:18" x14ac:dyDescent="0.2">
      <c r="A1674" s="131" t="str">
        <f>+IF(I1674&lt;='Ecarts de marge'!$G$1,"X","")</f>
        <v>X</v>
      </c>
      <c r="B1674" s="122" t="str">
        <f t="shared" si="34"/>
        <v>A</v>
      </c>
      <c r="C1674" s="142"/>
      <c r="D1674" s="142"/>
      <c r="E1674" s="142"/>
      <c r="F1674" s="142"/>
      <c r="G1674" s="142"/>
      <c r="H1674" s="142"/>
      <c r="J1674" s="142"/>
      <c r="K1674" s="142"/>
      <c r="L1674" s="142"/>
      <c r="M1674" s="142"/>
      <c r="N1674" s="142"/>
      <c r="O1674" s="142"/>
      <c r="Q1674" s="122" t="e">
        <f>+VLOOKUP(CONCATENATE(B1674,"00"),#REF!,3,FALSE)</f>
        <v>#REF!</v>
      </c>
      <c r="R1674" s="122" t="str">
        <f>+IF(ISERROR(VLOOKUP(K1674,'Ecarts de marge'!D:D,1,FALSE)),"PB CODE ARTICLE","")</f>
        <v>PB CODE ARTICLE</v>
      </c>
    </row>
    <row r="1675" spans="1:18" x14ac:dyDescent="0.2">
      <c r="A1675" s="131" t="str">
        <f>+IF(I1675&lt;='Ecarts de marge'!$G$1,"X","")</f>
        <v>X</v>
      </c>
      <c r="B1675" s="122" t="str">
        <f t="shared" si="34"/>
        <v>A</v>
      </c>
      <c r="C1675" s="142"/>
      <c r="D1675" s="142"/>
      <c r="E1675" s="142"/>
      <c r="F1675" s="142"/>
      <c r="G1675" s="142"/>
      <c r="H1675" s="142"/>
      <c r="J1675" s="142"/>
      <c r="K1675" s="142"/>
      <c r="L1675" s="142"/>
      <c r="M1675" s="142"/>
      <c r="N1675" s="142"/>
      <c r="O1675" s="142"/>
      <c r="Q1675" s="122" t="e">
        <f>+VLOOKUP(CONCATENATE(B1675,"00"),#REF!,3,FALSE)</f>
        <v>#REF!</v>
      </c>
      <c r="R1675" s="122" t="str">
        <f>+IF(ISERROR(VLOOKUP(K1675,'Ecarts de marge'!D:D,1,FALSE)),"PB CODE ARTICLE","")</f>
        <v>PB CODE ARTICLE</v>
      </c>
    </row>
    <row r="1676" spans="1:18" x14ac:dyDescent="0.2">
      <c r="A1676" s="131" t="str">
        <f>+IF(I1676&lt;='Ecarts de marge'!$G$1,"X","")</f>
        <v>X</v>
      </c>
      <c r="B1676" s="122" t="str">
        <f t="shared" si="34"/>
        <v>A</v>
      </c>
      <c r="C1676" s="142"/>
      <c r="D1676" s="142"/>
      <c r="E1676" s="142"/>
      <c r="F1676" s="142"/>
      <c r="G1676" s="142"/>
      <c r="H1676" s="142"/>
      <c r="J1676" s="142"/>
      <c r="K1676" s="142"/>
      <c r="L1676" s="142"/>
      <c r="M1676" s="142"/>
      <c r="N1676" s="142"/>
      <c r="O1676" s="142"/>
      <c r="Q1676" s="122" t="e">
        <f>+VLOOKUP(CONCATENATE(B1676,"00"),#REF!,3,FALSE)</f>
        <v>#REF!</v>
      </c>
      <c r="R1676" s="122" t="str">
        <f>+IF(ISERROR(VLOOKUP(K1676,'Ecarts de marge'!D:D,1,FALSE)),"PB CODE ARTICLE","")</f>
        <v>PB CODE ARTICLE</v>
      </c>
    </row>
    <row r="1677" spans="1:18" x14ac:dyDescent="0.2">
      <c r="A1677" s="131" t="str">
        <f>+IF(I1677&lt;='Ecarts de marge'!$G$1,"X","")</f>
        <v>X</v>
      </c>
      <c r="B1677" s="122" t="str">
        <f t="shared" si="34"/>
        <v>A</v>
      </c>
      <c r="C1677" s="142"/>
      <c r="D1677" s="142"/>
      <c r="E1677" s="142"/>
      <c r="F1677" s="142"/>
      <c r="G1677" s="142"/>
      <c r="H1677" s="142"/>
      <c r="J1677" s="142"/>
      <c r="K1677" s="142"/>
      <c r="L1677" s="142"/>
      <c r="M1677" s="142"/>
      <c r="N1677" s="142"/>
      <c r="O1677" s="142"/>
      <c r="Q1677" s="122" t="e">
        <f>+VLOOKUP(CONCATENATE(B1677,"00"),#REF!,3,FALSE)</f>
        <v>#REF!</v>
      </c>
      <c r="R1677" s="122" t="str">
        <f>+IF(ISERROR(VLOOKUP(K1677,'Ecarts de marge'!D:D,1,FALSE)),"PB CODE ARTICLE","")</f>
        <v>PB CODE ARTICLE</v>
      </c>
    </row>
    <row r="1678" spans="1:18" x14ac:dyDescent="0.2">
      <c r="A1678" s="131" t="str">
        <f>+IF(I1678&lt;='Ecarts de marge'!$G$1,"X","")</f>
        <v>X</v>
      </c>
      <c r="B1678" s="122" t="str">
        <f t="shared" si="34"/>
        <v>A</v>
      </c>
      <c r="C1678" s="142"/>
      <c r="D1678" s="142"/>
      <c r="E1678" s="142"/>
      <c r="F1678" s="142"/>
      <c r="G1678" s="142"/>
      <c r="H1678" s="142"/>
      <c r="J1678" s="142"/>
      <c r="K1678" s="142"/>
      <c r="L1678" s="142"/>
      <c r="M1678" s="142"/>
      <c r="N1678" s="142"/>
      <c r="O1678" s="142"/>
      <c r="Q1678" s="122" t="e">
        <f>+VLOOKUP(CONCATENATE(B1678,"00"),#REF!,3,FALSE)</f>
        <v>#REF!</v>
      </c>
      <c r="R1678" s="122" t="str">
        <f>+IF(ISERROR(VLOOKUP(K1678,'Ecarts de marge'!D:D,1,FALSE)),"PB CODE ARTICLE","")</f>
        <v>PB CODE ARTICLE</v>
      </c>
    </row>
    <row r="1679" spans="1:18" x14ac:dyDescent="0.2">
      <c r="A1679" s="131" t="str">
        <f>+IF(I1679&lt;='Ecarts de marge'!$G$1,"X","")</f>
        <v>X</v>
      </c>
      <c r="B1679" s="122" t="str">
        <f t="shared" si="34"/>
        <v>A</v>
      </c>
      <c r="C1679" s="142"/>
      <c r="D1679" s="142"/>
      <c r="E1679" s="142"/>
      <c r="F1679" s="142"/>
      <c r="G1679" s="142"/>
      <c r="H1679" s="142"/>
      <c r="J1679" s="142"/>
      <c r="K1679" s="142"/>
      <c r="L1679" s="142"/>
      <c r="M1679" s="142"/>
      <c r="N1679" s="142"/>
      <c r="O1679" s="142"/>
      <c r="Q1679" s="122" t="e">
        <f>+VLOOKUP(CONCATENATE(B1679,"00"),#REF!,3,FALSE)</f>
        <v>#REF!</v>
      </c>
      <c r="R1679" s="122" t="str">
        <f>+IF(ISERROR(VLOOKUP(K1679,'Ecarts de marge'!D:D,1,FALSE)),"PB CODE ARTICLE","")</f>
        <v>PB CODE ARTICLE</v>
      </c>
    </row>
    <row r="1680" spans="1:18" x14ac:dyDescent="0.2">
      <c r="A1680" s="131" t="str">
        <f>+IF(I1680&lt;='Ecarts de marge'!$G$1,"X","")</f>
        <v>X</v>
      </c>
      <c r="B1680" s="122" t="str">
        <f t="shared" si="34"/>
        <v>A</v>
      </c>
      <c r="C1680" s="142"/>
      <c r="D1680" s="142"/>
      <c r="E1680" s="142"/>
      <c r="F1680" s="142"/>
      <c r="G1680" s="142"/>
      <c r="H1680" s="142"/>
      <c r="J1680" s="142"/>
      <c r="K1680" s="142"/>
      <c r="L1680" s="142"/>
      <c r="M1680" s="142"/>
      <c r="N1680" s="142"/>
      <c r="O1680" s="142"/>
      <c r="Q1680" s="122" t="e">
        <f>+VLOOKUP(CONCATENATE(B1680,"00"),#REF!,3,FALSE)</f>
        <v>#REF!</v>
      </c>
      <c r="R1680" s="122" t="str">
        <f>+IF(ISERROR(VLOOKUP(K1680,'Ecarts de marge'!D:D,1,FALSE)),"PB CODE ARTICLE","")</f>
        <v>PB CODE ARTICLE</v>
      </c>
    </row>
    <row r="1681" spans="1:18" x14ac:dyDescent="0.2">
      <c r="A1681" s="131" t="str">
        <f>+IF(I1681&lt;='Ecarts de marge'!$G$1,"X","")</f>
        <v>X</v>
      </c>
      <c r="B1681" s="122" t="str">
        <f t="shared" si="34"/>
        <v>A</v>
      </c>
      <c r="C1681" s="142"/>
      <c r="D1681" s="142"/>
      <c r="E1681" s="142"/>
      <c r="F1681" s="142"/>
      <c r="G1681" s="142"/>
      <c r="H1681" s="142"/>
      <c r="J1681" s="142"/>
      <c r="K1681" s="142"/>
      <c r="L1681" s="142"/>
      <c r="M1681" s="142"/>
      <c r="N1681" s="142"/>
      <c r="O1681" s="142"/>
      <c r="Q1681" s="122" t="e">
        <f>+VLOOKUP(CONCATENATE(B1681,"00"),#REF!,3,FALSE)</f>
        <v>#REF!</v>
      </c>
      <c r="R1681" s="122" t="str">
        <f>+IF(ISERROR(VLOOKUP(K1681,'Ecarts de marge'!D:D,1,FALSE)),"PB CODE ARTICLE","")</f>
        <v>PB CODE ARTICLE</v>
      </c>
    </row>
    <row r="1682" spans="1:18" x14ac:dyDescent="0.2">
      <c r="A1682" s="131" t="str">
        <f>+IF(I1682&lt;='Ecarts de marge'!$G$1,"X","")</f>
        <v>X</v>
      </c>
      <c r="B1682" s="122" t="str">
        <f t="shared" si="34"/>
        <v>A</v>
      </c>
      <c r="C1682" s="142"/>
      <c r="D1682" s="142"/>
      <c r="E1682" s="142"/>
      <c r="F1682" s="142"/>
      <c r="G1682" s="142"/>
      <c r="H1682" s="142"/>
      <c r="J1682" s="142"/>
      <c r="K1682" s="142"/>
      <c r="L1682" s="142"/>
      <c r="M1682" s="142"/>
      <c r="N1682" s="142"/>
      <c r="O1682" s="142"/>
      <c r="Q1682" s="122" t="e">
        <f>+VLOOKUP(CONCATENATE(B1682,"00"),#REF!,3,FALSE)</f>
        <v>#REF!</v>
      </c>
      <c r="R1682" s="122" t="str">
        <f>+IF(ISERROR(VLOOKUP(K1682,'Ecarts de marge'!D:D,1,FALSE)),"PB CODE ARTICLE","")</f>
        <v>PB CODE ARTICLE</v>
      </c>
    </row>
    <row r="1683" spans="1:18" x14ac:dyDescent="0.2">
      <c r="A1683" s="131" t="str">
        <f>+IF(I1683&lt;='Ecarts de marge'!$G$1,"X","")</f>
        <v>X</v>
      </c>
      <c r="B1683" s="122" t="str">
        <f t="shared" si="34"/>
        <v>A</v>
      </c>
      <c r="C1683" s="142"/>
      <c r="D1683" s="142"/>
      <c r="E1683" s="142"/>
      <c r="F1683" s="142"/>
      <c r="G1683" s="142"/>
      <c r="H1683" s="142"/>
      <c r="J1683" s="142"/>
      <c r="K1683" s="142"/>
      <c r="L1683" s="142"/>
      <c r="M1683" s="142"/>
      <c r="N1683" s="142"/>
      <c r="O1683" s="142"/>
      <c r="Q1683" s="122" t="e">
        <f>+VLOOKUP(CONCATENATE(B1683,"00"),#REF!,3,FALSE)</f>
        <v>#REF!</v>
      </c>
      <c r="R1683" s="122" t="str">
        <f>+IF(ISERROR(VLOOKUP(K1683,'Ecarts de marge'!D:D,1,FALSE)),"PB CODE ARTICLE","")</f>
        <v>PB CODE ARTICLE</v>
      </c>
    </row>
    <row r="1684" spans="1:18" x14ac:dyDescent="0.2">
      <c r="A1684" s="131" t="str">
        <f>+IF(I1684&lt;='Ecarts de marge'!$G$1,"X","")</f>
        <v>X</v>
      </c>
      <c r="B1684" s="122" t="str">
        <f t="shared" si="34"/>
        <v>A</v>
      </c>
      <c r="C1684" s="142"/>
      <c r="D1684" s="142"/>
      <c r="E1684" s="142"/>
      <c r="F1684" s="142"/>
      <c r="G1684" s="142"/>
      <c r="H1684" s="142"/>
      <c r="J1684" s="142"/>
      <c r="K1684" s="142"/>
      <c r="L1684" s="142"/>
      <c r="M1684" s="142"/>
      <c r="N1684" s="142"/>
      <c r="O1684" s="142"/>
      <c r="Q1684" s="122" t="e">
        <f>+VLOOKUP(CONCATENATE(B1684,"00"),#REF!,3,FALSE)</f>
        <v>#REF!</v>
      </c>
      <c r="R1684" s="122" t="str">
        <f>+IF(ISERROR(VLOOKUP(K1684,'Ecarts de marge'!D:D,1,FALSE)),"PB CODE ARTICLE","")</f>
        <v>PB CODE ARTICLE</v>
      </c>
    </row>
    <row r="1685" spans="1:18" x14ac:dyDescent="0.2">
      <c r="A1685" s="131" t="str">
        <f>+IF(I1685&lt;='Ecarts de marge'!$G$1,"X","")</f>
        <v>X</v>
      </c>
      <c r="B1685" s="122" t="str">
        <f t="shared" si="34"/>
        <v>A</v>
      </c>
      <c r="C1685" s="142"/>
      <c r="D1685" s="142"/>
      <c r="E1685" s="142"/>
      <c r="F1685" s="142"/>
      <c r="G1685" s="142"/>
      <c r="H1685" s="142"/>
      <c r="J1685" s="142"/>
      <c r="K1685" s="142"/>
      <c r="L1685" s="142"/>
      <c r="M1685" s="142"/>
      <c r="N1685" s="142"/>
      <c r="O1685" s="142"/>
      <c r="Q1685" s="122" t="e">
        <f>+VLOOKUP(CONCATENATE(B1685,"00"),#REF!,3,FALSE)</f>
        <v>#REF!</v>
      </c>
      <c r="R1685" s="122" t="str">
        <f>+IF(ISERROR(VLOOKUP(K1685,'Ecarts de marge'!D:D,1,FALSE)),"PB CODE ARTICLE","")</f>
        <v>PB CODE ARTICLE</v>
      </c>
    </row>
    <row r="1686" spans="1:18" x14ac:dyDescent="0.2">
      <c r="A1686" s="131" t="str">
        <f>+IF(I1686&lt;='Ecarts de marge'!$G$1,"X","")</f>
        <v>X</v>
      </c>
      <c r="B1686" s="122" t="str">
        <f t="shared" si="34"/>
        <v>A</v>
      </c>
      <c r="C1686" s="142"/>
      <c r="D1686" s="142"/>
      <c r="E1686" s="142"/>
      <c r="F1686" s="142"/>
      <c r="G1686" s="142"/>
      <c r="H1686" s="142"/>
      <c r="J1686" s="142"/>
      <c r="K1686" s="142"/>
      <c r="L1686" s="142"/>
      <c r="M1686" s="142"/>
      <c r="N1686" s="142"/>
      <c r="O1686" s="142"/>
      <c r="Q1686" s="122" t="e">
        <f>+VLOOKUP(CONCATENATE(B1686,"00"),#REF!,3,FALSE)</f>
        <v>#REF!</v>
      </c>
      <c r="R1686" s="122" t="str">
        <f>+IF(ISERROR(VLOOKUP(K1686,'Ecarts de marge'!D:D,1,FALSE)),"PB CODE ARTICLE","")</f>
        <v>PB CODE ARTICLE</v>
      </c>
    </row>
    <row r="1687" spans="1:18" x14ac:dyDescent="0.2">
      <c r="A1687" s="131" t="str">
        <f>+IF(I1687&lt;='Ecarts de marge'!$G$1,"X","")</f>
        <v>X</v>
      </c>
      <c r="B1687" s="122" t="str">
        <f t="shared" si="34"/>
        <v>A</v>
      </c>
      <c r="C1687" s="142"/>
      <c r="D1687" s="142"/>
      <c r="E1687" s="142"/>
      <c r="F1687" s="142"/>
      <c r="G1687" s="142"/>
      <c r="H1687" s="142"/>
      <c r="J1687" s="142"/>
      <c r="K1687" s="142"/>
      <c r="L1687" s="142"/>
      <c r="M1687" s="142"/>
      <c r="N1687" s="142"/>
      <c r="O1687" s="142"/>
      <c r="Q1687" s="122" t="e">
        <f>+VLOOKUP(CONCATENATE(B1687,"00"),#REF!,3,FALSE)</f>
        <v>#REF!</v>
      </c>
      <c r="R1687" s="122" t="str">
        <f>+IF(ISERROR(VLOOKUP(K1687,'Ecarts de marge'!D:D,1,FALSE)),"PB CODE ARTICLE","")</f>
        <v>PB CODE ARTICLE</v>
      </c>
    </row>
    <row r="1688" spans="1:18" x14ac:dyDescent="0.2">
      <c r="A1688" s="131" t="str">
        <f>+IF(I1688&lt;='Ecarts de marge'!$G$1,"X","")</f>
        <v>X</v>
      </c>
      <c r="B1688" s="122" t="str">
        <f t="shared" si="34"/>
        <v>A</v>
      </c>
      <c r="C1688" s="142"/>
      <c r="D1688" s="142"/>
      <c r="E1688" s="142"/>
      <c r="F1688" s="142"/>
      <c r="G1688" s="142"/>
      <c r="H1688" s="142"/>
      <c r="J1688" s="142"/>
      <c r="K1688" s="142"/>
      <c r="L1688" s="142"/>
      <c r="M1688" s="142"/>
      <c r="N1688" s="142"/>
      <c r="O1688" s="142"/>
      <c r="Q1688" s="122" t="e">
        <f>+VLOOKUP(CONCATENATE(B1688,"00"),#REF!,3,FALSE)</f>
        <v>#REF!</v>
      </c>
      <c r="R1688" s="122" t="str">
        <f>+IF(ISERROR(VLOOKUP(K1688,'Ecarts de marge'!D:D,1,FALSE)),"PB CODE ARTICLE","")</f>
        <v>PB CODE ARTICLE</v>
      </c>
    </row>
    <row r="1689" spans="1:18" x14ac:dyDescent="0.2">
      <c r="A1689" s="131" t="str">
        <f>+IF(I1689&lt;='Ecarts de marge'!$G$1,"X","")</f>
        <v>X</v>
      </c>
      <c r="B1689" s="122" t="str">
        <f t="shared" ref="B1689:B1752" si="35">+"A"&amp;E1689&amp;F1689&amp;G1689</f>
        <v>A</v>
      </c>
      <c r="C1689" s="142"/>
      <c r="D1689" s="142"/>
      <c r="E1689" s="142"/>
      <c r="F1689" s="142"/>
      <c r="G1689" s="142"/>
      <c r="H1689" s="142"/>
      <c r="J1689" s="142"/>
      <c r="K1689" s="142"/>
      <c r="L1689" s="142"/>
      <c r="M1689" s="142"/>
      <c r="N1689" s="142"/>
      <c r="O1689" s="142"/>
      <c r="Q1689" s="122" t="e">
        <f>+VLOOKUP(CONCATENATE(B1689,"00"),#REF!,3,FALSE)</f>
        <v>#REF!</v>
      </c>
      <c r="R1689" s="122" t="str">
        <f>+IF(ISERROR(VLOOKUP(K1689,'Ecarts de marge'!D:D,1,FALSE)),"PB CODE ARTICLE","")</f>
        <v>PB CODE ARTICLE</v>
      </c>
    </row>
    <row r="1690" spans="1:18" x14ac:dyDescent="0.2">
      <c r="A1690" s="131" t="str">
        <f>+IF(I1690&lt;='Ecarts de marge'!$G$1,"X","")</f>
        <v>X</v>
      </c>
      <c r="B1690" s="122" t="str">
        <f t="shared" si="35"/>
        <v>A</v>
      </c>
      <c r="C1690" s="142"/>
      <c r="D1690" s="142"/>
      <c r="E1690" s="142"/>
      <c r="F1690" s="142"/>
      <c r="G1690" s="142"/>
      <c r="H1690" s="142"/>
      <c r="J1690" s="142"/>
      <c r="K1690" s="142"/>
      <c r="L1690" s="142"/>
      <c r="M1690" s="142"/>
      <c r="N1690" s="142"/>
      <c r="O1690" s="142"/>
      <c r="Q1690" s="122" t="e">
        <f>+VLOOKUP(CONCATENATE(B1690,"00"),#REF!,3,FALSE)</f>
        <v>#REF!</v>
      </c>
      <c r="R1690" s="122" t="str">
        <f>+IF(ISERROR(VLOOKUP(K1690,'Ecarts de marge'!D:D,1,FALSE)),"PB CODE ARTICLE","")</f>
        <v>PB CODE ARTICLE</v>
      </c>
    </row>
    <row r="1691" spans="1:18" x14ac:dyDescent="0.2">
      <c r="A1691" s="131" t="str">
        <f>+IF(I1691&lt;='Ecarts de marge'!$G$1,"X","")</f>
        <v>X</v>
      </c>
      <c r="B1691" s="122" t="str">
        <f t="shared" si="35"/>
        <v>A</v>
      </c>
      <c r="C1691" s="142"/>
      <c r="D1691" s="142"/>
      <c r="E1691" s="142"/>
      <c r="F1691" s="142"/>
      <c r="G1691" s="142"/>
      <c r="H1691" s="142"/>
      <c r="J1691" s="142"/>
      <c r="K1691" s="142"/>
      <c r="L1691" s="142"/>
      <c r="M1691" s="142"/>
      <c r="N1691" s="142"/>
      <c r="O1691" s="142"/>
      <c r="Q1691" s="122" t="e">
        <f>+VLOOKUP(CONCATENATE(B1691,"00"),#REF!,3,FALSE)</f>
        <v>#REF!</v>
      </c>
      <c r="R1691" s="122" t="str">
        <f>+IF(ISERROR(VLOOKUP(K1691,'Ecarts de marge'!D:D,1,FALSE)),"PB CODE ARTICLE","")</f>
        <v>PB CODE ARTICLE</v>
      </c>
    </row>
    <row r="1692" spans="1:18" x14ac:dyDescent="0.2">
      <c r="A1692" s="131" t="str">
        <f>+IF(I1692&lt;='Ecarts de marge'!$G$1,"X","")</f>
        <v>X</v>
      </c>
      <c r="B1692" s="122" t="str">
        <f t="shared" si="35"/>
        <v>A</v>
      </c>
      <c r="C1692" s="142"/>
      <c r="D1692" s="142"/>
      <c r="E1692" s="142"/>
      <c r="F1692" s="142"/>
      <c r="G1692" s="142"/>
      <c r="H1692" s="142"/>
      <c r="J1692" s="142"/>
      <c r="K1692" s="142"/>
      <c r="L1692" s="142"/>
      <c r="M1692" s="142"/>
      <c r="N1692" s="142"/>
      <c r="O1692" s="142"/>
      <c r="Q1692" s="122" t="e">
        <f>+VLOOKUP(CONCATENATE(B1692,"00"),#REF!,3,FALSE)</f>
        <v>#REF!</v>
      </c>
      <c r="R1692" s="122" t="str">
        <f>+IF(ISERROR(VLOOKUP(K1692,'Ecarts de marge'!D:D,1,FALSE)),"PB CODE ARTICLE","")</f>
        <v>PB CODE ARTICLE</v>
      </c>
    </row>
    <row r="1693" spans="1:18" x14ac:dyDescent="0.2">
      <c r="A1693" s="131" t="str">
        <f>+IF(I1693&lt;='Ecarts de marge'!$G$1,"X","")</f>
        <v>X</v>
      </c>
      <c r="B1693" s="122" t="str">
        <f t="shared" si="35"/>
        <v>A</v>
      </c>
      <c r="C1693" s="142"/>
      <c r="D1693" s="142"/>
      <c r="E1693" s="142"/>
      <c r="F1693" s="142"/>
      <c r="G1693" s="142"/>
      <c r="H1693" s="142"/>
      <c r="J1693" s="142"/>
      <c r="K1693" s="142"/>
      <c r="L1693" s="142"/>
      <c r="M1693" s="142"/>
      <c r="N1693" s="142"/>
      <c r="O1693" s="142"/>
      <c r="Q1693" s="122" t="e">
        <f>+VLOOKUP(CONCATENATE(B1693,"00"),#REF!,3,FALSE)</f>
        <v>#REF!</v>
      </c>
      <c r="R1693" s="122" t="str">
        <f>+IF(ISERROR(VLOOKUP(K1693,'Ecarts de marge'!D:D,1,FALSE)),"PB CODE ARTICLE","")</f>
        <v>PB CODE ARTICLE</v>
      </c>
    </row>
    <row r="1694" spans="1:18" x14ac:dyDescent="0.2">
      <c r="A1694" s="131" t="str">
        <f>+IF(I1694&lt;='Ecarts de marge'!$G$1,"X","")</f>
        <v>X</v>
      </c>
      <c r="B1694" s="122" t="str">
        <f t="shared" si="35"/>
        <v>A</v>
      </c>
      <c r="C1694" s="142"/>
      <c r="D1694" s="142"/>
      <c r="E1694" s="142"/>
      <c r="F1694" s="142"/>
      <c r="G1694" s="142"/>
      <c r="H1694" s="142"/>
      <c r="J1694" s="142"/>
      <c r="K1694" s="142"/>
      <c r="L1694" s="142"/>
      <c r="M1694" s="142"/>
      <c r="N1694" s="142"/>
      <c r="O1694" s="142"/>
      <c r="Q1694" s="122" t="e">
        <f>+VLOOKUP(CONCATENATE(B1694,"00"),#REF!,3,FALSE)</f>
        <v>#REF!</v>
      </c>
      <c r="R1694" s="122" t="str">
        <f>+IF(ISERROR(VLOOKUP(K1694,'Ecarts de marge'!D:D,1,FALSE)),"PB CODE ARTICLE","")</f>
        <v>PB CODE ARTICLE</v>
      </c>
    </row>
    <row r="1695" spans="1:18" x14ac:dyDescent="0.2">
      <c r="A1695" s="131" t="str">
        <f>+IF(I1695&lt;='Ecarts de marge'!$G$1,"X","")</f>
        <v>X</v>
      </c>
      <c r="B1695" s="122" t="str">
        <f t="shared" si="35"/>
        <v>A</v>
      </c>
      <c r="C1695" s="142"/>
      <c r="D1695" s="142"/>
      <c r="E1695" s="142"/>
      <c r="F1695" s="142"/>
      <c r="G1695" s="142"/>
      <c r="H1695" s="142"/>
      <c r="J1695" s="142"/>
      <c r="K1695" s="142"/>
      <c r="L1695" s="142"/>
      <c r="M1695" s="142"/>
      <c r="N1695" s="142"/>
      <c r="O1695" s="142"/>
      <c r="Q1695" s="122" t="e">
        <f>+VLOOKUP(CONCATENATE(B1695,"00"),#REF!,3,FALSE)</f>
        <v>#REF!</v>
      </c>
      <c r="R1695" s="122" t="str">
        <f>+IF(ISERROR(VLOOKUP(K1695,'Ecarts de marge'!D:D,1,FALSE)),"PB CODE ARTICLE","")</f>
        <v>PB CODE ARTICLE</v>
      </c>
    </row>
    <row r="1696" spans="1:18" x14ac:dyDescent="0.2">
      <c r="A1696" s="131" t="str">
        <f>+IF(I1696&lt;='Ecarts de marge'!$G$1,"X","")</f>
        <v>X</v>
      </c>
      <c r="B1696" s="122" t="str">
        <f t="shared" si="35"/>
        <v>A</v>
      </c>
      <c r="C1696" s="142"/>
      <c r="D1696" s="142"/>
      <c r="E1696" s="142"/>
      <c r="F1696" s="142"/>
      <c r="G1696" s="142"/>
      <c r="H1696" s="142"/>
      <c r="J1696" s="142"/>
      <c r="K1696" s="142"/>
      <c r="L1696" s="142"/>
      <c r="M1696" s="142"/>
      <c r="N1696" s="142"/>
      <c r="O1696" s="142"/>
      <c r="Q1696" s="122" t="e">
        <f>+VLOOKUP(CONCATENATE(B1696,"00"),#REF!,3,FALSE)</f>
        <v>#REF!</v>
      </c>
      <c r="R1696" s="122" t="str">
        <f>+IF(ISERROR(VLOOKUP(K1696,'Ecarts de marge'!D:D,1,FALSE)),"PB CODE ARTICLE","")</f>
        <v>PB CODE ARTICLE</v>
      </c>
    </row>
    <row r="1697" spans="1:18" x14ac:dyDescent="0.2">
      <c r="A1697" s="131" t="str">
        <f>+IF(I1697&lt;='Ecarts de marge'!$G$1,"X","")</f>
        <v>X</v>
      </c>
      <c r="B1697" s="122" t="str">
        <f t="shared" si="35"/>
        <v>A</v>
      </c>
      <c r="C1697" s="142"/>
      <c r="D1697" s="142"/>
      <c r="E1697" s="142"/>
      <c r="F1697" s="142"/>
      <c r="G1697" s="142"/>
      <c r="H1697" s="142"/>
      <c r="J1697" s="142"/>
      <c r="K1697" s="142"/>
      <c r="L1697" s="142"/>
      <c r="M1697" s="142"/>
      <c r="N1697" s="142"/>
      <c r="O1697" s="142"/>
      <c r="Q1697" s="122" t="e">
        <f>+VLOOKUP(CONCATENATE(B1697,"00"),#REF!,3,FALSE)</f>
        <v>#REF!</v>
      </c>
      <c r="R1697" s="122" t="str">
        <f>+IF(ISERROR(VLOOKUP(K1697,'Ecarts de marge'!D:D,1,FALSE)),"PB CODE ARTICLE","")</f>
        <v>PB CODE ARTICLE</v>
      </c>
    </row>
    <row r="1698" spans="1:18" x14ac:dyDescent="0.2">
      <c r="A1698" s="131" t="str">
        <f>+IF(I1698&lt;='Ecarts de marge'!$G$1,"X","")</f>
        <v>X</v>
      </c>
      <c r="B1698" s="122" t="str">
        <f t="shared" si="35"/>
        <v>A</v>
      </c>
      <c r="C1698" s="142"/>
      <c r="D1698" s="142"/>
      <c r="E1698" s="142"/>
      <c r="F1698" s="142"/>
      <c r="G1698" s="142"/>
      <c r="H1698" s="142"/>
      <c r="J1698" s="142"/>
      <c r="K1698" s="142"/>
      <c r="L1698" s="142"/>
      <c r="M1698" s="142"/>
      <c r="N1698" s="142"/>
      <c r="O1698" s="142"/>
      <c r="Q1698" s="122" t="e">
        <f>+VLOOKUP(CONCATENATE(B1698,"00"),#REF!,3,FALSE)</f>
        <v>#REF!</v>
      </c>
      <c r="R1698" s="122" t="str">
        <f>+IF(ISERROR(VLOOKUP(K1698,'Ecarts de marge'!D:D,1,FALSE)),"PB CODE ARTICLE","")</f>
        <v>PB CODE ARTICLE</v>
      </c>
    </row>
    <row r="1699" spans="1:18" x14ac:dyDescent="0.2">
      <c r="A1699" s="131" t="str">
        <f>+IF(I1699&lt;='Ecarts de marge'!$G$1,"X","")</f>
        <v>X</v>
      </c>
      <c r="B1699" s="122" t="str">
        <f t="shared" si="35"/>
        <v>A</v>
      </c>
      <c r="C1699" s="142"/>
      <c r="D1699" s="142"/>
      <c r="E1699" s="142"/>
      <c r="F1699" s="142"/>
      <c r="G1699" s="142"/>
      <c r="H1699" s="142"/>
      <c r="J1699" s="142"/>
      <c r="K1699" s="142"/>
      <c r="L1699" s="142"/>
      <c r="M1699" s="142"/>
      <c r="N1699" s="142"/>
      <c r="O1699" s="142"/>
      <c r="Q1699" s="122" t="e">
        <f>+VLOOKUP(CONCATENATE(B1699,"00"),#REF!,3,FALSE)</f>
        <v>#REF!</v>
      </c>
      <c r="R1699" s="122" t="str">
        <f>+IF(ISERROR(VLOOKUP(K1699,'Ecarts de marge'!D:D,1,FALSE)),"PB CODE ARTICLE","")</f>
        <v>PB CODE ARTICLE</v>
      </c>
    </row>
    <row r="1700" spans="1:18" x14ac:dyDescent="0.2">
      <c r="A1700" s="131" t="str">
        <f>+IF(I1700&lt;='Ecarts de marge'!$G$1,"X","")</f>
        <v>X</v>
      </c>
      <c r="B1700" s="122" t="str">
        <f t="shared" si="35"/>
        <v>A</v>
      </c>
      <c r="C1700" s="142"/>
      <c r="D1700" s="142"/>
      <c r="E1700" s="142"/>
      <c r="F1700" s="142"/>
      <c r="G1700" s="142"/>
      <c r="H1700" s="142"/>
      <c r="J1700" s="142"/>
      <c r="K1700" s="142"/>
      <c r="L1700" s="142"/>
      <c r="M1700" s="142"/>
      <c r="N1700" s="142"/>
      <c r="O1700" s="142"/>
      <c r="Q1700" s="122" t="e">
        <f>+VLOOKUP(CONCATENATE(B1700,"00"),#REF!,3,FALSE)</f>
        <v>#REF!</v>
      </c>
      <c r="R1700" s="122" t="str">
        <f>+IF(ISERROR(VLOOKUP(K1700,'Ecarts de marge'!D:D,1,FALSE)),"PB CODE ARTICLE","")</f>
        <v>PB CODE ARTICLE</v>
      </c>
    </row>
    <row r="1701" spans="1:18" x14ac:dyDescent="0.2">
      <c r="A1701" s="131" t="str">
        <f>+IF(I1701&lt;='Ecarts de marge'!$G$1,"X","")</f>
        <v>X</v>
      </c>
      <c r="B1701" s="122" t="str">
        <f t="shared" si="35"/>
        <v>A</v>
      </c>
      <c r="C1701" s="142"/>
      <c r="D1701" s="142"/>
      <c r="E1701" s="142"/>
      <c r="F1701" s="142"/>
      <c r="G1701" s="142"/>
      <c r="H1701" s="142"/>
      <c r="J1701" s="142"/>
      <c r="K1701" s="142"/>
      <c r="L1701" s="142"/>
      <c r="M1701" s="142"/>
      <c r="N1701" s="142"/>
      <c r="O1701" s="142"/>
      <c r="Q1701" s="122" t="e">
        <f>+VLOOKUP(CONCATENATE(B1701,"00"),#REF!,3,FALSE)</f>
        <v>#REF!</v>
      </c>
      <c r="R1701" s="122" t="str">
        <f>+IF(ISERROR(VLOOKUP(K1701,'Ecarts de marge'!D:D,1,FALSE)),"PB CODE ARTICLE","")</f>
        <v>PB CODE ARTICLE</v>
      </c>
    </row>
    <row r="1702" spans="1:18" x14ac:dyDescent="0.2">
      <c r="A1702" s="131" t="str">
        <f>+IF(I1702&lt;='Ecarts de marge'!$G$1,"X","")</f>
        <v>X</v>
      </c>
      <c r="B1702" s="122" t="str">
        <f t="shared" si="35"/>
        <v>A</v>
      </c>
      <c r="C1702" s="142"/>
      <c r="D1702" s="142"/>
      <c r="E1702" s="142"/>
      <c r="F1702" s="142"/>
      <c r="G1702" s="142"/>
      <c r="H1702" s="142"/>
      <c r="J1702" s="142"/>
      <c r="K1702" s="142"/>
      <c r="L1702" s="142"/>
      <c r="M1702" s="142"/>
      <c r="N1702" s="142"/>
      <c r="O1702" s="142"/>
      <c r="Q1702" s="122" t="e">
        <f>+VLOOKUP(CONCATENATE(B1702,"00"),#REF!,3,FALSE)</f>
        <v>#REF!</v>
      </c>
      <c r="R1702" s="122" t="str">
        <f>+IF(ISERROR(VLOOKUP(K1702,'Ecarts de marge'!D:D,1,FALSE)),"PB CODE ARTICLE","")</f>
        <v>PB CODE ARTICLE</v>
      </c>
    </row>
    <row r="1703" spans="1:18" x14ac:dyDescent="0.2">
      <c r="A1703" s="131" t="str">
        <f>+IF(I1703&lt;='Ecarts de marge'!$G$1,"X","")</f>
        <v>X</v>
      </c>
      <c r="B1703" s="122" t="str">
        <f t="shared" si="35"/>
        <v>A</v>
      </c>
      <c r="C1703" s="142"/>
      <c r="D1703" s="142"/>
      <c r="E1703" s="142"/>
      <c r="F1703" s="142"/>
      <c r="G1703" s="142"/>
      <c r="H1703" s="142"/>
      <c r="J1703" s="142"/>
      <c r="K1703" s="142"/>
      <c r="L1703" s="142"/>
      <c r="M1703" s="142"/>
      <c r="N1703" s="142"/>
      <c r="O1703" s="142"/>
      <c r="Q1703" s="122" t="e">
        <f>+VLOOKUP(CONCATENATE(B1703,"00"),#REF!,3,FALSE)</f>
        <v>#REF!</v>
      </c>
      <c r="R1703" s="122" t="str">
        <f>+IF(ISERROR(VLOOKUP(K1703,'Ecarts de marge'!D:D,1,FALSE)),"PB CODE ARTICLE","")</f>
        <v>PB CODE ARTICLE</v>
      </c>
    </row>
    <row r="1704" spans="1:18" x14ac:dyDescent="0.2">
      <c r="A1704" s="131" t="str">
        <f>+IF(I1704&lt;='Ecarts de marge'!$G$1,"X","")</f>
        <v>X</v>
      </c>
      <c r="B1704" s="122" t="str">
        <f t="shared" si="35"/>
        <v>A</v>
      </c>
      <c r="C1704" s="142"/>
      <c r="D1704" s="142"/>
      <c r="E1704" s="142"/>
      <c r="F1704" s="142"/>
      <c r="G1704" s="142"/>
      <c r="H1704" s="142"/>
      <c r="J1704" s="142"/>
      <c r="K1704" s="142"/>
      <c r="L1704" s="142"/>
      <c r="M1704" s="142"/>
      <c r="N1704" s="142"/>
      <c r="O1704" s="142"/>
      <c r="Q1704" s="122" t="e">
        <f>+VLOOKUP(CONCATENATE(B1704,"00"),#REF!,3,FALSE)</f>
        <v>#REF!</v>
      </c>
      <c r="R1704" s="122" t="str">
        <f>+IF(ISERROR(VLOOKUP(K1704,'Ecarts de marge'!D:D,1,FALSE)),"PB CODE ARTICLE","")</f>
        <v>PB CODE ARTICLE</v>
      </c>
    </row>
    <row r="1705" spans="1:18" x14ac:dyDescent="0.2">
      <c r="A1705" s="131" t="str">
        <f>+IF(I1705&lt;='Ecarts de marge'!$G$1,"X","")</f>
        <v>X</v>
      </c>
      <c r="B1705" s="122" t="str">
        <f t="shared" si="35"/>
        <v>A</v>
      </c>
      <c r="C1705" s="142"/>
      <c r="D1705" s="142"/>
      <c r="E1705" s="142"/>
      <c r="F1705" s="142"/>
      <c r="G1705" s="142"/>
      <c r="H1705" s="142"/>
      <c r="J1705" s="142"/>
      <c r="K1705" s="142"/>
      <c r="L1705" s="142"/>
      <c r="M1705" s="142"/>
      <c r="N1705" s="142"/>
      <c r="O1705" s="142"/>
      <c r="Q1705" s="122" t="e">
        <f>+VLOOKUP(CONCATENATE(B1705,"00"),#REF!,3,FALSE)</f>
        <v>#REF!</v>
      </c>
      <c r="R1705" s="122" t="str">
        <f>+IF(ISERROR(VLOOKUP(K1705,'Ecarts de marge'!D:D,1,FALSE)),"PB CODE ARTICLE","")</f>
        <v>PB CODE ARTICLE</v>
      </c>
    </row>
    <row r="1706" spans="1:18" x14ac:dyDescent="0.2">
      <c r="A1706" s="131" t="str">
        <f>+IF(I1706&lt;='Ecarts de marge'!$G$1,"X","")</f>
        <v>X</v>
      </c>
      <c r="B1706" s="122" t="str">
        <f t="shared" si="35"/>
        <v>A</v>
      </c>
      <c r="C1706" s="142"/>
      <c r="D1706" s="142"/>
      <c r="E1706" s="142"/>
      <c r="F1706" s="142"/>
      <c r="G1706" s="142"/>
      <c r="H1706" s="142"/>
      <c r="J1706" s="142"/>
      <c r="K1706" s="142"/>
      <c r="L1706" s="142"/>
      <c r="M1706" s="142"/>
      <c r="N1706" s="142"/>
      <c r="O1706" s="142"/>
      <c r="Q1706" s="122" t="e">
        <f>+VLOOKUP(CONCATENATE(B1706,"00"),#REF!,3,FALSE)</f>
        <v>#REF!</v>
      </c>
      <c r="R1706" s="122" t="str">
        <f>+IF(ISERROR(VLOOKUP(K1706,'Ecarts de marge'!D:D,1,FALSE)),"PB CODE ARTICLE","")</f>
        <v>PB CODE ARTICLE</v>
      </c>
    </row>
    <row r="1707" spans="1:18" x14ac:dyDescent="0.2">
      <c r="A1707" s="131" t="str">
        <f>+IF(I1707&lt;='Ecarts de marge'!$G$1,"X","")</f>
        <v>X</v>
      </c>
      <c r="B1707" s="122" t="str">
        <f t="shared" si="35"/>
        <v>A</v>
      </c>
      <c r="C1707" s="142"/>
      <c r="D1707" s="142"/>
      <c r="E1707" s="142"/>
      <c r="F1707" s="142"/>
      <c r="G1707" s="142"/>
      <c r="H1707" s="142"/>
      <c r="J1707" s="142"/>
      <c r="K1707" s="142"/>
      <c r="L1707" s="142"/>
      <c r="M1707" s="142"/>
      <c r="N1707" s="142"/>
      <c r="O1707" s="142"/>
      <c r="Q1707" s="122" t="e">
        <f>+VLOOKUP(CONCATENATE(B1707,"00"),#REF!,3,FALSE)</f>
        <v>#REF!</v>
      </c>
      <c r="R1707" s="122" t="str">
        <f>+IF(ISERROR(VLOOKUP(K1707,'Ecarts de marge'!D:D,1,FALSE)),"PB CODE ARTICLE","")</f>
        <v>PB CODE ARTICLE</v>
      </c>
    </row>
    <row r="1708" spans="1:18" x14ac:dyDescent="0.2">
      <c r="A1708" s="131" t="str">
        <f>+IF(I1708&lt;='Ecarts de marge'!$G$1,"X","")</f>
        <v>X</v>
      </c>
      <c r="B1708" s="122" t="str">
        <f t="shared" si="35"/>
        <v>A</v>
      </c>
      <c r="C1708" s="142"/>
      <c r="D1708" s="142"/>
      <c r="E1708" s="142"/>
      <c r="F1708" s="142"/>
      <c r="G1708" s="142"/>
      <c r="H1708" s="142"/>
      <c r="J1708" s="142"/>
      <c r="K1708" s="142"/>
      <c r="L1708" s="142"/>
      <c r="M1708" s="142"/>
      <c r="N1708" s="142"/>
      <c r="O1708" s="142"/>
      <c r="Q1708" s="122" t="e">
        <f>+VLOOKUP(CONCATENATE(B1708,"00"),#REF!,3,FALSE)</f>
        <v>#REF!</v>
      </c>
      <c r="R1708" s="122" t="str">
        <f>+IF(ISERROR(VLOOKUP(K1708,'Ecarts de marge'!D:D,1,FALSE)),"PB CODE ARTICLE","")</f>
        <v>PB CODE ARTICLE</v>
      </c>
    </row>
    <row r="1709" spans="1:18" x14ac:dyDescent="0.2">
      <c r="A1709" s="131" t="str">
        <f>+IF(I1709&lt;='Ecarts de marge'!$G$1,"X","")</f>
        <v>X</v>
      </c>
      <c r="B1709" s="122" t="str">
        <f t="shared" si="35"/>
        <v>A</v>
      </c>
      <c r="C1709" s="142"/>
      <c r="D1709" s="142"/>
      <c r="E1709" s="142"/>
      <c r="F1709" s="142"/>
      <c r="G1709" s="142"/>
      <c r="H1709" s="142"/>
      <c r="J1709" s="142"/>
      <c r="K1709" s="142"/>
      <c r="L1709" s="142"/>
      <c r="M1709" s="142"/>
      <c r="N1709" s="142"/>
      <c r="O1709" s="142"/>
      <c r="Q1709" s="122" t="e">
        <f>+VLOOKUP(CONCATENATE(B1709,"00"),#REF!,3,FALSE)</f>
        <v>#REF!</v>
      </c>
      <c r="R1709" s="122" t="str">
        <f>+IF(ISERROR(VLOOKUP(K1709,'Ecarts de marge'!D:D,1,FALSE)),"PB CODE ARTICLE","")</f>
        <v>PB CODE ARTICLE</v>
      </c>
    </row>
    <row r="1710" spans="1:18" x14ac:dyDescent="0.2">
      <c r="A1710" s="131" t="str">
        <f>+IF(I1710&lt;='Ecarts de marge'!$G$1,"X","")</f>
        <v>X</v>
      </c>
      <c r="B1710" s="122" t="str">
        <f t="shared" si="35"/>
        <v>A</v>
      </c>
      <c r="C1710" s="142"/>
      <c r="D1710" s="142"/>
      <c r="E1710" s="142"/>
      <c r="F1710" s="142"/>
      <c r="G1710" s="142"/>
      <c r="H1710" s="142"/>
      <c r="J1710" s="142"/>
      <c r="K1710" s="142"/>
      <c r="L1710" s="142"/>
      <c r="M1710" s="142"/>
      <c r="N1710" s="142"/>
      <c r="O1710" s="142"/>
      <c r="Q1710" s="122" t="e">
        <f>+VLOOKUP(CONCATENATE(B1710,"00"),#REF!,3,FALSE)</f>
        <v>#REF!</v>
      </c>
      <c r="R1710" s="122" t="str">
        <f>+IF(ISERROR(VLOOKUP(K1710,'Ecarts de marge'!D:D,1,FALSE)),"PB CODE ARTICLE","")</f>
        <v>PB CODE ARTICLE</v>
      </c>
    </row>
    <row r="1711" spans="1:18" x14ac:dyDescent="0.2">
      <c r="A1711" s="131" t="str">
        <f>+IF(I1711&lt;='Ecarts de marge'!$G$1,"X","")</f>
        <v>X</v>
      </c>
      <c r="B1711" s="122" t="str">
        <f t="shared" si="35"/>
        <v>A</v>
      </c>
      <c r="C1711" s="142"/>
      <c r="D1711" s="142"/>
      <c r="E1711" s="142"/>
      <c r="F1711" s="142"/>
      <c r="G1711" s="142"/>
      <c r="H1711" s="142"/>
      <c r="J1711" s="142"/>
      <c r="K1711" s="142"/>
      <c r="L1711" s="142"/>
      <c r="M1711" s="142"/>
      <c r="N1711" s="142"/>
      <c r="O1711" s="142"/>
      <c r="Q1711" s="122" t="e">
        <f>+VLOOKUP(CONCATENATE(B1711,"00"),#REF!,3,FALSE)</f>
        <v>#REF!</v>
      </c>
      <c r="R1711" s="122" t="str">
        <f>+IF(ISERROR(VLOOKUP(K1711,'Ecarts de marge'!D:D,1,FALSE)),"PB CODE ARTICLE","")</f>
        <v>PB CODE ARTICLE</v>
      </c>
    </row>
    <row r="1712" spans="1:18" x14ac:dyDescent="0.2">
      <c r="A1712" s="131" t="str">
        <f>+IF(I1712&lt;='Ecarts de marge'!$G$1,"X","")</f>
        <v>X</v>
      </c>
      <c r="B1712" s="122" t="str">
        <f t="shared" si="35"/>
        <v>A</v>
      </c>
      <c r="C1712" s="142"/>
      <c r="D1712" s="142"/>
      <c r="E1712" s="142"/>
      <c r="F1712" s="142"/>
      <c r="G1712" s="142"/>
      <c r="H1712" s="142"/>
      <c r="J1712" s="142"/>
      <c r="K1712" s="142"/>
      <c r="L1712" s="142"/>
      <c r="M1712" s="142"/>
      <c r="N1712" s="142"/>
      <c r="O1712" s="142"/>
      <c r="Q1712" s="122" t="e">
        <f>+VLOOKUP(CONCATENATE(B1712,"00"),#REF!,3,FALSE)</f>
        <v>#REF!</v>
      </c>
      <c r="R1712" s="122" t="str">
        <f>+IF(ISERROR(VLOOKUP(K1712,'Ecarts de marge'!D:D,1,FALSE)),"PB CODE ARTICLE","")</f>
        <v>PB CODE ARTICLE</v>
      </c>
    </row>
    <row r="1713" spans="1:18" x14ac:dyDescent="0.2">
      <c r="A1713" s="131" t="str">
        <f>+IF(I1713&lt;='Ecarts de marge'!$G$1,"X","")</f>
        <v>X</v>
      </c>
      <c r="B1713" s="122" t="str">
        <f t="shared" si="35"/>
        <v>A</v>
      </c>
      <c r="C1713" s="142"/>
      <c r="D1713" s="142"/>
      <c r="E1713" s="142"/>
      <c r="F1713" s="142"/>
      <c r="G1713" s="142"/>
      <c r="H1713" s="142"/>
      <c r="J1713" s="142"/>
      <c r="K1713" s="142"/>
      <c r="L1713" s="142"/>
      <c r="M1713" s="142"/>
      <c r="N1713" s="142"/>
      <c r="O1713" s="142"/>
      <c r="Q1713" s="122" t="e">
        <f>+VLOOKUP(CONCATENATE(B1713,"00"),#REF!,3,FALSE)</f>
        <v>#REF!</v>
      </c>
      <c r="R1713" s="122" t="str">
        <f>+IF(ISERROR(VLOOKUP(K1713,'Ecarts de marge'!D:D,1,FALSE)),"PB CODE ARTICLE","")</f>
        <v>PB CODE ARTICLE</v>
      </c>
    </row>
    <row r="1714" spans="1:18" x14ac:dyDescent="0.2">
      <c r="A1714" s="131" t="str">
        <f>+IF(I1714&lt;='Ecarts de marge'!$G$1,"X","")</f>
        <v>X</v>
      </c>
      <c r="B1714" s="122" t="str">
        <f t="shared" si="35"/>
        <v>A</v>
      </c>
      <c r="C1714" s="142"/>
      <c r="D1714" s="142"/>
      <c r="E1714" s="142"/>
      <c r="F1714" s="142"/>
      <c r="G1714" s="142"/>
      <c r="H1714" s="142"/>
      <c r="J1714" s="142"/>
      <c r="K1714" s="142"/>
      <c r="L1714" s="142"/>
      <c r="M1714" s="142"/>
      <c r="N1714" s="142"/>
      <c r="O1714" s="142"/>
      <c r="Q1714" s="122" t="e">
        <f>+VLOOKUP(CONCATENATE(B1714,"00"),#REF!,3,FALSE)</f>
        <v>#REF!</v>
      </c>
      <c r="R1714" s="122" t="str">
        <f>+IF(ISERROR(VLOOKUP(K1714,'Ecarts de marge'!D:D,1,FALSE)),"PB CODE ARTICLE","")</f>
        <v>PB CODE ARTICLE</v>
      </c>
    </row>
    <row r="1715" spans="1:18" x14ac:dyDescent="0.2">
      <c r="A1715" s="131" t="str">
        <f>+IF(I1715&lt;='Ecarts de marge'!$G$1,"X","")</f>
        <v>X</v>
      </c>
      <c r="B1715" s="122" t="str">
        <f t="shared" si="35"/>
        <v>A</v>
      </c>
      <c r="C1715" s="142"/>
      <c r="D1715" s="142"/>
      <c r="E1715" s="142"/>
      <c r="F1715" s="142"/>
      <c r="G1715" s="142"/>
      <c r="H1715" s="142"/>
      <c r="J1715" s="142"/>
      <c r="K1715" s="142"/>
      <c r="L1715" s="142"/>
      <c r="M1715" s="142"/>
      <c r="N1715" s="142"/>
      <c r="O1715" s="142"/>
      <c r="Q1715" s="122" t="e">
        <f>+VLOOKUP(CONCATENATE(B1715,"00"),#REF!,3,FALSE)</f>
        <v>#REF!</v>
      </c>
      <c r="R1715" s="122" t="str">
        <f>+IF(ISERROR(VLOOKUP(K1715,'Ecarts de marge'!D:D,1,FALSE)),"PB CODE ARTICLE","")</f>
        <v>PB CODE ARTICLE</v>
      </c>
    </row>
    <row r="1716" spans="1:18" x14ac:dyDescent="0.2">
      <c r="A1716" s="131" t="str">
        <f>+IF(I1716&lt;='Ecarts de marge'!$G$1,"X","")</f>
        <v>X</v>
      </c>
      <c r="B1716" s="122" t="str">
        <f t="shared" si="35"/>
        <v>A</v>
      </c>
      <c r="C1716" s="142"/>
      <c r="D1716" s="142"/>
      <c r="E1716" s="142"/>
      <c r="F1716" s="142"/>
      <c r="G1716" s="142"/>
      <c r="H1716" s="142"/>
      <c r="J1716" s="142"/>
      <c r="K1716" s="142"/>
      <c r="L1716" s="142"/>
      <c r="M1716" s="142"/>
      <c r="N1716" s="142"/>
      <c r="O1716" s="142"/>
      <c r="Q1716" s="122" t="e">
        <f>+VLOOKUP(CONCATENATE(B1716,"00"),#REF!,3,FALSE)</f>
        <v>#REF!</v>
      </c>
      <c r="R1716" s="122" t="str">
        <f>+IF(ISERROR(VLOOKUP(K1716,'Ecarts de marge'!D:D,1,FALSE)),"PB CODE ARTICLE","")</f>
        <v>PB CODE ARTICLE</v>
      </c>
    </row>
    <row r="1717" spans="1:18" x14ac:dyDescent="0.2">
      <c r="A1717" s="131" t="str">
        <f>+IF(I1717&lt;='Ecarts de marge'!$G$1,"X","")</f>
        <v>X</v>
      </c>
      <c r="B1717" s="122" t="str">
        <f t="shared" si="35"/>
        <v>A</v>
      </c>
      <c r="C1717" s="142"/>
      <c r="D1717" s="142"/>
      <c r="E1717" s="142"/>
      <c r="F1717" s="142"/>
      <c r="G1717" s="142"/>
      <c r="H1717" s="142"/>
      <c r="J1717" s="142"/>
      <c r="K1717" s="142"/>
      <c r="L1717" s="142"/>
      <c r="M1717" s="142"/>
      <c r="N1717" s="142"/>
      <c r="O1717" s="142"/>
      <c r="Q1717" s="122" t="e">
        <f>+VLOOKUP(CONCATENATE(B1717,"00"),#REF!,3,FALSE)</f>
        <v>#REF!</v>
      </c>
      <c r="R1717" s="122" t="str">
        <f>+IF(ISERROR(VLOOKUP(K1717,'Ecarts de marge'!D:D,1,FALSE)),"PB CODE ARTICLE","")</f>
        <v>PB CODE ARTICLE</v>
      </c>
    </row>
    <row r="1718" spans="1:18" x14ac:dyDescent="0.2">
      <c r="A1718" s="131" t="str">
        <f>+IF(I1718&lt;='Ecarts de marge'!$G$1,"X","")</f>
        <v>X</v>
      </c>
      <c r="B1718" s="122" t="str">
        <f t="shared" si="35"/>
        <v>A</v>
      </c>
      <c r="C1718" s="142"/>
      <c r="D1718" s="142"/>
      <c r="E1718" s="142"/>
      <c r="F1718" s="142"/>
      <c r="G1718" s="142"/>
      <c r="H1718" s="142"/>
      <c r="J1718" s="142"/>
      <c r="K1718" s="142"/>
      <c r="L1718" s="142"/>
      <c r="M1718" s="142"/>
      <c r="N1718" s="142"/>
      <c r="O1718" s="142"/>
      <c r="Q1718" s="122" t="e">
        <f>+VLOOKUP(CONCATENATE(B1718,"00"),#REF!,3,FALSE)</f>
        <v>#REF!</v>
      </c>
      <c r="R1718" s="122" t="str">
        <f>+IF(ISERROR(VLOOKUP(K1718,'Ecarts de marge'!D:D,1,FALSE)),"PB CODE ARTICLE","")</f>
        <v>PB CODE ARTICLE</v>
      </c>
    </row>
    <row r="1719" spans="1:18" x14ac:dyDescent="0.2">
      <c r="A1719" s="131" t="str">
        <f>+IF(I1719&lt;='Ecarts de marge'!$G$1,"X","")</f>
        <v>X</v>
      </c>
      <c r="B1719" s="122" t="str">
        <f t="shared" si="35"/>
        <v>A</v>
      </c>
      <c r="C1719" s="142"/>
      <c r="D1719" s="142"/>
      <c r="E1719" s="142"/>
      <c r="F1719" s="142"/>
      <c r="G1719" s="142"/>
      <c r="H1719" s="142"/>
      <c r="J1719" s="142"/>
      <c r="K1719" s="142"/>
      <c r="L1719" s="142"/>
      <c r="M1719" s="142"/>
      <c r="N1719" s="142"/>
      <c r="O1719" s="142"/>
      <c r="Q1719" s="122" t="e">
        <f>+VLOOKUP(CONCATENATE(B1719,"00"),#REF!,3,FALSE)</f>
        <v>#REF!</v>
      </c>
      <c r="R1719" s="122" t="str">
        <f>+IF(ISERROR(VLOOKUP(K1719,'Ecarts de marge'!D:D,1,FALSE)),"PB CODE ARTICLE","")</f>
        <v>PB CODE ARTICLE</v>
      </c>
    </row>
    <row r="1720" spans="1:18" x14ac:dyDescent="0.2">
      <c r="A1720" s="131" t="str">
        <f>+IF(I1720&lt;='Ecarts de marge'!$G$1,"X","")</f>
        <v>X</v>
      </c>
      <c r="B1720" s="122" t="str">
        <f t="shared" si="35"/>
        <v>A</v>
      </c>
      <c r="C1720" s="142"/>
      <c r="D1720" s="142"/>
      <c r="E1720" s="142"/>
      <c r="F1720" s="142"/>
      <c r="G1720" s="142"/>
      <c r="H1720" s="142"/>
      <c r="J1720" s="142"/>
      <c r="K1720" s="142"/>
      <c r="L1720" s="142"/>
      <c r="M1720" s="142"/>
      <c r="N1720" s="142"/>
      <c r="O1720" s="142"/>
      <c r="Q1720" s="122" t="e">
        <f>+VLOOKUP(CONCATENATE(B1720,"00"),#REF!,3,FALSE)</f>
        <v>#REF!</v>
      </c>
      <c r="R1720" s="122" t="str">
        <f>+IF(ISERROR(VLOOKUP(K1720,'Ecarts de marge'!D:D,1,FALSE)),"PB CODE ARTICLE","")</f>
        <v>PB CODE ARTICLE</v>
      </c>
    </row>
    <row r="1721" spans="1:18" x14ac:dyDescent="0.2">
      <c r="A1721" s="131" t="str">
        <f>+IF(I1721&lt;='Ecarts de marge'!$G$1,"X","")</f>
        <v>X</v>
      </c>
      <c r="B1721" s="122" t="str">
        <f t="shared" si="35"/>
        <v>A</v>
      </c>
      <c r="C1721" s="142"/>
      <c r="D1721" s="142"/>
      <c r="E1721" s="142"/>
      <c r="F1721" s="142"/>
      <c r="G1721" s="142"/>
      <c r="H1721" s="142"/>
      <c r="J1721" s="142"/>
      <c r="K1721" s="142"/>
      <c r="L1721" s="142"/>
      <c r="M1721" s="142"/>
      <c r="N1721" s="142"/>
      <c r="O1721" s="142"/>
      <c r="Q1721" s="122" t="e">
        <f>+VLOOKUP(CONCATENATE(B1721,"00"),#REF!,3,FALSE)</f>
        <v>#REF!</v>
      </c>
      <c r="R1721" s="122" t="str">
        <f>+IF(ISERROR(VLOOKUP(K1721,'Ecarts de marge'!D:D,1,FALSE)),"PB CODE ARTICLE","")</f>
        <v>PB CODE ARTICLE</v>
      </c>
    </row>
    <row r="1722" spans="1:18" x14ac:dyDescent="0.2">
      <c r="A1722" s="131" t="str">
        <f>+IF(I1722&lt;='Ecarts de marge'!$G$1,"X","")</f>
        <v>X</v>
      </c>
      <c r="B1722" s="122" t="str">
        <f t="shared" si="35"/>
        <v>A</v>
      </c>
      <c r="C1722" s="142"/>
      <c r="D1722" s="142"/>
      <c r="E1722" s="142"/>
      <c r="F1722" s="142"/>
      <c r="G1722" s="142"/>
      <c r="H1722" s="142"/>
      <c r="J1722" s="142"/>
      <c r="K1722" s="142"/>
      <c r="L1722" s="142"/>
      <c r="M1722" s="142"/>
      <c r="N1722" s="142"/>
      <c r="O1722" s="142"/>
      <c r="Q1722" s="122" t="e">
        <f>+VLOOKUP(CONCATENATE(B1722,"00"),#REF!,3,FALSE)</f>
        <v>#REF!</v>
      </c>
      <c r="R1722" s="122" t="str">
        <f>+IF(ISERROR(VLOOKUP(K1722,'Ecarts de marge'!D:D,1,FALSE)),"PB CODE ARTICLE","")</f>
        <v>PB CODE ARTICLE</v>
      </c>
    </row>
    <row r="1723" spans="1:18" x14ac:dyDescent="0.2">
      <c r="A1723" s="131" t="str">
        <f>+IF(I1723&lt;='Ecarts de marge'!$G$1,"X","")</f>
        <v>X</v>
      </c>
      <c r="B1723" s="122" t="str">
        <f t="shared" si="35"/>
        <v>A</v>
      </c>
      <c r="C1723" s="142"/>
      <c r="D1723" s="142"/>
      <c r="E1723" s="142"/>
      <c r="F1723" s="142"/>
      <c r="G1723" s="142"/>
      <c r="H1723" s="142"/>
      <c r="J1723" s="142"/>
      <c r="K1723" s="142"/>
      <c r="L1723" s="142"/>
      <c r="M1723" s="142"/>
      <c r="N1723" s="142"/>
      <c r="O1723" s="142"/>
      <c r="Q1723" s="122" t="e">
        <f>+VLOOKUP(CONCATENATE(B1723,"00"),#REF!,3,FALSE)</f>
        <v>#REF!</v>
      </c>
      <c r="R1723" s="122" t="str">
        <f>+IF(ISERROR(VLOOKUP(K1723,'Ecarts de marge'!D:D,1,FALSE)),"PB CODE ARTICLE","")</f>
        <v>PB CODE ARTICLE</v>
      </c>
    </row>
    <row r="1724" spans="1:18" x14ac:dyDescent="0.2">
      <c r="A1724" s="131" t="str">
        <f>+IF(I1724&lt;='Ecarts de marge'!$G$1,"X","")</f>
        <v>X</v>
      </c>
      <c r="B1724" s="122" t="str">
        <f t="shared" si="35"/>
        <v>A</v>
      </c>
      <c r="C1724" s="142"/>
      <c r="D1724" s="142"/>
      <c r="E1724" s="142"/>
      <c r="F1724" s="142"/>
      <c r="G1724" s="142"/>
      <c r="H1724" s="142"/>
      <c r="J1724" s="142"/>
      <c r="K1724" s="142"/>
      <c r="L1724" s="142"/>
      <c r="M1724" s="142"/>
      <c r="N1724" s="142"/>
      <c r="O1724" s="142"/>
      <c r="Q1724" s="122" t="e">
        <f>+VLOOKUP(CONCATENATE(B1724,"00"),#REF!,3,FALSE)</f>
        <v>#REF!</v>
      </c>
      <c r="R1724" s="122" t="str">
        <f>+IF(ISERROR(VLOOKUP(K1724,'Ecarts de marge'!D:D,1,FALSE)),"PB CODE ARTICLE","")</f>
        <v>PB CODE ARTICLE</v>
      </c>
    </row>
    <row r="1725" spans="1:18" x14ac:dyDescent="0.2">
      <c r="A1725" s="131" t="str">
        <f>+IF(I1725&lt;='Ecarts de marge'!$G$1,"X","")</f>
        <v>X</v>
      </c>
      <c r="B1725" s="122" t="str">
        <f t="shared" si="35"/>
        <v>A</v>
      </c>
      <c r="C1725" s="142"/>
      <c r="D1725" s="142"/>
      <c r="E1725" s="142"/>
      <c r="F1725" s="142"/>
      <c r="G1725" s="142"/>
      <c r="H1725" s="142"/>
      <c r="J1725" s="142"/>
      <c r="K1725" s="142"/>
      <c r="L1725" s="142"/>
      <c r="M1725" s="142"/>
      <c r="N1725" s="142"/>
      <c r="O1725" s="142"/>
      <c r="Q1725" s="122" t="e">
        <f>+VLOOKUP(CONCATENATE(B1725,"00"),#REF!,3,FALSE)</f>
        <v>#REF!</v>
      </c>
      <c r="R1725" s="122" t="str">
        <f>+IF(ISERROR(VLOOKUP(K1725,'Ecarts de marge'!D:D,1,FALSE)),"PB CODE ARTICLE","")</f>
        <v>PB CODE ARTICLE</v>
      </c>
    </row>
    <row r="1726" spans="1:18" x14ac:dyDescent="0.2">
      <c r="A1726" s="131" t="str">
        <f>+IF(I1726&lt;='Ecarts de marge'!$G$1,"X","")</f>
        <v>X</v>
      </c>
      <c r="B1726" s="122" t="str">
        <f t="shared" si="35"/>
        <v>A</v>
      </c>
      <c r="C1726" s="142"/>
      <c r="D1726" s="142"/>
      <c r="E1726" s="142"/>
      <c r="F1726" s="142"/>
      <c r="G1726" s="142"/>
      <c r="H1726" s="142"/>
      <c r="J1726" s="142"/>
      <c r="K1726" s="142"/>
      <c r="L1726" s="142"/>
      <c r="M1726" s="142"/>
      <c r="N1726" s="142"/>
      <c r="O1726" s="142"/>
      <c r="Q1726" s="122" t="e">
        <f>+VLOOKUP(CONCATENATE(B1726,"00"),#REF!,3,FALSE)</f>
        <v>#REF!</v>
      </c>
      <c r="R1726" s="122" t="str">
        <f>+IF(ISERROR(VLOOKUP(K1726,'Ecarts de marge'!D:D,1,FALSE)),"PB CODE ARTICLE","")</f>
        <v>PB CODE ARTICLE</v>
      </c>
    </row>
    <row r="1727" spans="1:18" x14ac:dyDescent="0.2">
      <c r="A1727" s="131" t="str">
        <f>+IF(I1727&lt;='Ecarts de marge'!$G$1,"X","")</f>
        <v>X</v>
      </c>
      <c r="B1727" s="122" t="str">
        <f t="shared" si="35"/>
        <v>A</v>
      </c>
      <c r="C1727" s="142"/>
      <c r="D1727" s="142"/>
      <c r="E1727" s="142"/>
      <c r="F1727" s="142"/>
      <c r="G1727" s="142"/>
      <c r="H1727" s="142"/>
      <c r="J1727" s="142"/>
      <c r="K1727" s="142"/>
      <c r="L1727" s="142"/>
      <c r="M1727" s="142"/>
      <c r="N1727" s="142"/>
      <c r="O1727" s="142"/>
      <c r="Q1727" s="122" t="e">
        <f>+VLOOKUP(CONCATENATE(B1727,"00"),#REF!,3,FALSE)</f>
        <v>#REF!</v>
      </c>
      <c r="R1727" s="122" t="str">
        <f>+IF(ISERROR(VLOOKUP(K1727,'Ecarts de marge'!D:D,1,FALSE)),"PB CODE ARTICLE","")</f>
        <v>PB CODE ARTICLE</v>
      </c>
    </row>
    <row r="1728" spans="1:18" x14ac:dyDescent="0.2">
      <c r="A1728" s="131" t="str">
        <f>+IF(I1728&lt;='Ecarts de marge'!$G$1,"X","")</f>
        <v>X</v>
      </c>
      <c r="B1728" s="122" t="str">
        <f t="shared" si="35"/>
        <v>A</v>
      </c>
      <c r="C1728" s="142"/>
      <c r="D1728" s="142"/>
      <c r="E1728" s="142"/>
      <c r="F1728" s="142"/>
      <c r="G1728" s="142"/>
      <c r="H1728" s="142"/>
      <c r="J1728" s="142"/>
      <c r="K1728" s="142"/>
      <c r="L1728" s="142"/>
      <c r="M1728" s="142"/>
      <c r="N1728" s="142"/>
      <c r="O1728" s="142"/>
      <c r="Q1728" s="122" t="e">
        <f>+VLOOKUP(CONCATENATE(B1728,"00"),#REF!,3,FALSE)</f>
        <v>#REF!</v>
      </c>
      <c r="R1728" s="122" t="str">
        <f>+IF(ISERROR(VLOOKUP(K1728,'Ecarts de marge'!D:D,1,FALSE)),"PB CODE ARTICLE","")</f>
        <v>PB CODE ARTICLE</v>
      </c>
    </row>
    <row r="1729" spans="1:18" x14ac:dyDescent="0.2">
      <c r="A1729" s="131" t="str">
        <f>+IF(I1729&lt;='Ecarts de marge'!$G$1,"X","")</f>
        <v>X</v>
      </c>
      <c r="B1729" s="122" t="str">
        <f t="shared" si="35"/>
        <v>A</v>
      </c>
      <c r="C1729" s="142"/>
      <c r="D1729" s="142"/>
      <c r="E1729" s="142"/>
      <c r="F1729" s="142"/>
      <c r="G1729" s="142"/>
      <c r="H1729" s="142"/>
      <c r="J1729" s="142"/>
      <c r="K1729" s="142"/>
      <c r="L1729" s="142"/>
      <c r="M1729" s="142"/>
      <c r="N1729" s="142"/>
      <c r="O1729" s="142"/>
      <c r="Q1729" s="122" t="e">
        <f>+VLOOKUP(CONCATENATE(B1729,"00"),#REF!,3,FALSE)</f>
        <v>#REF!</v>
      </c>
      <c r="R1729" s="122" t="str">
        <f>+IF(ISERROR(VLOOKUP(K1729,'Ecarts de marge'!D:D,1,FALSE)),"PB CODE ARTICLE","")</f>
        <v>PB CODE ARTICLE</v>
      </c>
    </row>
    <row r="1730" spans="1:18" x14ac:dyDescent="0.2">
      <c r="A1730" s="131" t="str">
        <f>+IF(I1730&lt;='Ecarts de marge'!$G$1,"X","")</f>
        <v>X</v>
      </c>
      <c r="B1730" s="122" t="str">
        <f t="shared" si="35"/>
        <v>A</v>
      </c>
      <c r="C1730" s="142"/>
      <c r="D1730" s="142"/>
      <c r="E1730" s="142"/>
      <c r="F1730" s="142"/>
      <c r="G1730" s="142"/>
      <c r="H1730" s="142"/>
      <c r="J1730" s="142"/>
      <c r="K1730" s="142"/>
      <c r="L1730" s="142"/>
      <c r="M1730" s="142"/>
      <c r="N1730" s="142"/>
      <c r="O1730" s="142"/>
      <c r="Q1730" s="122" t="e">
        <f>+VLOOKUP(CONCATENATE(B1730,"00"),#REF!,3,FALSE)</f>
        <v>#REF!</v>
      </c>
      <c r="R1730" s="122" t="str">
        <f>+IF(ISERROR(VLOOKUP(K1730,'Ecarts de marge'!D:D,1,FALSE)),"PB CODE ARTICLE","")</f>
        <v>PB CODE ARTICLE</v>
      </c>
    </row>
    <row r="1731" spans="1:18" x14ac:dyDescent="0.2">
      <c r="A1731" s="131" t="str">
        <f>+IF(I1731&lt;='Ecarts de marge'!$G$1,"X","")</f>
        <v>X</v>
      </c>
      <c r="B1731" s="122" t="str">
        <f t="shared" si="35"/>
        <v>A</v>
      </c>
      <c r="C1731" s="142"/>
      <c r="D1731" s="142"/>
      <c r="E1731" s="142"/>
      <c r="F1731" s="142"/>
      <c r="G1731" s="142"/>
      <c r="H1731" s="142"/>
      <c r="J1731" s="142"/>
      <c r="K1731" s="142"/>
      <c r="L1731" s="142"/>
      <c r="M1731" s="142"/>
      <c r="N1731" s="142"/>
      <c r="O1731" s="142"/>
      <c r="Q1731" s="122" t="e">
        <f>+VLOOKUP(CONCATENATE(B1731,"00"),#REF!,3,FALSE)</f>
        <v>#REF!</v>
      </c>
      <c r="R1731" s="122" t="str">
        <f>+IF(ISERROR(VLOOKUP(K1731,'Ecarts de marge'!D:D,1,FALSE)),"PB CODE ARTICLE","")</f>
        <v>PB CODE ARTICLE</v>
      </c>
    </row>
    <row r="1732" spans="1:18" x14ac:dyDescent="0.2">
      <c r="A1732" s="131" t="str">
        <f>+IF(I1732&lt;='Ecarts de marge'!$G$1,"X","")</f>
        <v>X</v>
      </c>
      <c r="B1732" s="122" t="str">
        <f t="shared" si="35"/>
        <v>A</v>
      </c>
      <c r="C1732" s="142"/>
      <c r="D1732" s="142"/>
      <c r="E1732" s="142"/>
      <c r="F1732" s="142"/>
      <c r="G1732" s="142"/>
      <c r="H1732" s="142"/>
      <c r="J1732" s="142"/>
      <c r="K1732" s="142"/>
      <c r="L1732" s="142"/>
      <c r="M1732" s="142"/>
      <c r="N1732" s="142"/>
      <c r="O1732" s="142"/>
      <c r="Q1732" s="122" t="e">
        <f>+VLOOKUP(CONCATENATE(B1732,"00"),#REF!,3,FALSE)</f>
        <v>#REF!</v>
      </c>
      <c r="R1732" s="122" t="str">
        <f>+IF(ISERROR(VLOOKUP(K1732,'Ecarts de marge'!D:D,1,FALSE)),"PB CODE ARTICLE","")</f>
        <v>PB CODE ARTICLE</v>
      </c>
    </row>
    <row r="1733" spans="1:18" x14ac:dyDescent="0.2">
      <c r="A1733" s="131" t="str">
        <f>+IF(I1733&lt;='Ecarts de marge'!$G$1,"X","")</f>
        <v>X</v>
      </c>
      <c r="B1733" s="122" t="str">
        <f t="shared" si="35"/>
        <v>A</v>
      </c>
      <c r="C1733" s="142"/>
      <c r="D1733" s="142"/>
      <c r="E1733" s="142"/>
      <c r="F1733" s="142"/>
      <c r="G1733" s="142"/>
      <c r="H1733" s="142"/>
      <c r="J1733" s="142"/>
      <c r="K1733" s="142"/>
      <c r="L1733" s="142"/>
      <c r="M1733" s="142"/>
      <c r="N1733" s="142"/>
      <c r="O1733" s="142"/>
      <c r="Q1733" s="122" t="e">
        <f>+VLOOKUP(CONCATENATE(B1733,"00"),#REF!,3,FALSE)</f>
        <v>#REF!</v>
      </c>
      <c r="R1733" s="122" t="str">
        <f>+IF(ISERROR(VLOOKUP(K1733,'Ecarts de marge'!D:D,1,FALSE)),"PB CODE ARTICLE","")</f>
        <v>PB CODE ARTICLE</v>
      </c>
    </row>
    <row r="1734" spans="1:18" x14ac:dyDescent="0.2">
      <c r="A1734" s="131" t="str">
        <f>+IF(I1734&lt;='Ecarts de marge'!$G$1,"X","")</f>
        <v>X</v>
      </c>
      <c r="B1734" s="122" t="str">
        <f t="shared" si="35"/>
        <v>A</v>
      </c>
      <c r="C1734" s="142"/>
      <c r="D1734" s="142"/>
      <c r="E1734" s="142"/>
      <c r="F1734" s="142"/>
      <c r="G1734" s="142"/>
      <c r="H1734" s="142"/>
      <c r="J1734" s="142"/>
      <c r="K1734" s="142"/>
      <c r="L1734" s="142"/>
      <c r="M1734" s="142"/>
      <c r="N1734" s="142"/>
      <c r="O1734" s="142"/>
      <c r="Q1734" s="122" t="e">
        <f>+VLOOKUP(CONCATENATE(B1734,"00"),#REF!,3,FALSE)</f>
        <v>#REF!</v>
      </c>
      <c r="R1734" s="122" t="str">
        <f>+IF(ISERROR(VLOOKUP(K1734,'Ecarts de marge'!D:D,1,FALSE)),"PB CODE ARTICLE","")</f>
        <v>PB CODE ARTICLE</v>
      </c>
    </row>
    <row r="1735" spans="1:18" x14ac:dyDescent="0.2">
      <c r="A1735" s="131" t="str">
        <f>+IF(I1735&lt;='Ecarts de marge'!$G$1,"X","")</f>
        <v>X</v>
      </c>
      <c r="B1735" s="122" t="str">
        <f t="shared" si="35"/>
        <v>A</v>
      </c>
      <c r="C1735" s="142"/>
      <c r="D1735" s="142"/>
      <c r="E1735" s="142"/>
      <c r="F1735" s="142"/>
      <c r="G1735" s="142"/>
      <c r="H1735" s="142"/>
      <c r="J1735" s="142"/>
      <c r="K1735" s="142"/>
      <c r="L1735" s="142"/>
      <c r="M1735" s="142"/>
      <c r="N1735" s="142"/>
      <c r="O1735" s="142"/>
      <c r="Q1735" s="122" t="e">
        <f>+VLOOKUP(CONCATENATE(B1735,"00"),#REF!,3,FALSE)</f>
        <v>#REF!</v>
      </c>
      <c r="R1735" s="122" t="str">
        <f>+IF(ISERROR(VLOOKUP(K1735,'Ecarts de marge'!D:D,1,FALSE)),"PB CODE ARTICLE","")</f>
        <v>PB CODE ARTICLE</v>
      </c>
    </row>
    <row r="1736" spans="1:18" x14ac:dyDescent="0.2">
      <c r="A1736" s="131" t="str">
        <f>+IF(I1736&lt;='Ecarts de marge'!$G$1,"X","")</f>
        <v>X</v>
      </c>
      <c r="B1736" s="122" t="str">
        <f t="shared" si="35"/>
        <v>A</v>
      </c>
      <c r="C1736" s="142"/>
      <c r="D1736" s="142"/>
      <c r="E1736" s="142"/>
      <c r="F1736" s="142"/>
      <c r="G1736" s="142"/>
      <c r="H1736" s="142"/>
      <c r="J1736" s="142"/>
      <c r="K1736" s="142"/>
      <c r="L1736" s="142"/>
      <c r="M1736" s="142"/>
      <c r="N1736" s="142"/>
      <c r="O1736" s="142"/>
      <c r="Q1736" s="122" t="e">
        <f>+VLOOKUP(CONCATENATE(B1736,"00"),#REF!,3,FALSE)</f>
        <v>#REF!</v>
      </c>
      <c r="R1736" s="122" t="str">
        <f>+IF(ISERROR(VLOOKUP(K1736,'Ecarts de marge'!D:D,1,FALSE)),"PB CODE ARTICLE","")</f>
        <v>PB CODE ARTICLE</v>
      </c>
    </row>
    <row r="1737" spans="1:18" x14ac:dyDescent="0.2">
      <c r="A1737" s="131" t="str">
        <f>+IF(I1737&lt;='Ecarts de marge'!$G$1,"X","")</f>
        <v>X</v>
      </c>
      <c r="B1737" s="122" t="str">
        <f t="shared" si="35"/>
        <v>A</v>
      </c>
      <c r="C1737" s="142"/>
      <c r="D1737" s="142"/>
      <c r="E1737" s="142"/>
      <c r="F1737" s="142"/>
      <c r="G1737" s="142"/>
      <c r="H1737" s="142"/>
      <c r="J1737" s="142"/>
      <c r="K1737" s="142"/>
      <c r="L1737" s="142"/>
      <c r="M1737" s="142"/>
      <c r="N1737" s="142"/>
      <c r="O1737" s="142"/>
      <c r="Q1737" s="122" t="e">
        <f>+VLOOKUP(CONCATENATE(B1737,"00"),#REF!,3,FALSE)</f>
        <v>#REF!</v>
      </c>
      <c r="R1737" s="122" t="str">
        <f>+IF(ISERROR(VLOOKUP(K1737,'Ecarts de marge'!D:D,1,FALSE)),"PB CODE ARTICLE","")</f>
        <v>PB CODE ARTICLE</v>
      </c>
    </row>
    <row r="1738" spans="1:18" x14ac:dyDescent="0.2">
      <c r="A1738" s="131" t="str">
        <f>+IF(I1738&lt;='Ecarts de marge'!$G$1,"X","")</f>
        <v>X</v>
      </c>
      <c r="B1738" s="122" t="str">
        <f t="shared" si="35"/>
        <v>A</v>
      </c>
      <c r="C1738" s="142"/>
      <c r="D1738" s="142"/>
      <c r="E1738" s="142"/>
      <c r="F1738" s="142"/>
      <c r="G1738" s="142"/>
      <c r="H1738" s="142"/>
      <c r="J1738" s="142"/>
      <c r="K1738" s="142"/>
      <c r="L1738" s="142"/>
      <c r="M1738" s="142"/>
      <c r="N1738" s="142"/>
      <c r="O1738" s="142"/>
      <c r="Q1738" s="122" t="e">
        <f>+VLOOKUP(CONCATENATE(B1738,"00"),#REF!,3,FALSE)</f>
        <v>#REF!</v>
      </c>
      <c r="R1738" s="122" t="str">
        <f>+IF(ISERROR(VLOOKUP(K1738,'Ecarts de marge'!D:D,1,FALSE)),"PB CODE ARTICLE","")</f>
        <v>PB CODE ARTICLE</v>
      </c>
    </row>
    <row r="1739" spans="1:18" x14ac:dyDescent="0.2">
      <c r="A1739" s="131" t="str">
        <f>+IF(I1739&lt;='Ecarts de marge'!$G$1,"X","")</f>
        <v>X</v>
      </c>
      <c r="B1739" s="122" t="str">
        <f t="shared" si="35"/>
        <v>A</v>
      </c>
      <c r="C1739" s="142"/>
      <c r="D1739" s="142"/>
      <c r="E1739" s="142"/>
      <c r="F1739" s="142"/>
      <c r="G1739" s="142"/>
      <c r="H1739" s="142"/>
      <c r="J1739" s="142"/>
      <c r="K1739" s="142"/>
      <c r="L1739" s="142"/>
      <c r="M1739" s="142"/>
      <c r="N1739" s="142"/>
      <c r="O1739" s="142"/>
      <c r="Q1739" s="122" t="e">
        <f>+VLOOKUP(CONCATENATE(B1739,"00"),#REF!,3,FALSE)</f>
        <v>#REF!</v>
      </c>
      <c r="R1739" s="122" t="str">
        <f>+IF(ISERROR(VLOOKUP(K1739,'Ecarts de marge'!D:D,1,FALSE)),"PB CODE ARTICLE","")</f>
        <v>PB CODE ARTICLE</v>
      </c>
    </row>
    <row r="1740" spans="1:18" x14ac:dyDescent="0.2">
      <c r="A1740" s="131" t="str">
        <f>+IF(I1740&lt;='Ecarts de marge'!$G$1,"X","")</f>
        <v>X</v>
      </c>
      <c r="B1740" s="122" t="str">
        <f t="shared" si="35"/>
        <v>A</v>
      </c>
      <c r="C1740" s="142"/>
      <c r="D1740" s="142"/>
      <c r="E1740" s="142"/>
      <c r="F1740" s="142"/>
      <c r="G1740" s="142"/>
      <c r="H1740" s="142"/>
      <c r="J1740" s="142"/>
      <c r="K1740" s="142"/>
      <c r="L1740" s="142"/>
      <c r="M1740" s="142"/>
      <c r="N1740" s="142"/>
      <c r="O1740" s="142"/>
      <c r="Q1740" s="122" t="e">
        <f>+VLOOKUP(CONCATENATE(B1740,"00"),#REF!,3,FALSE)</f>
        <v>#REF!</v>
      </c>
      <c r="R1740" s="122" t="str">
        <f>+IF(ISERROR(VLOOKUP(K1740,'Ecarts de marge'!D:D,1,FALSE)),"PB CODE ARTICLE","")</f>
        <v>PB CODE ARTICLE</v>
      </c>
    </row>
    <row r="1741" spans="1:18" x14ac:dyDescent="0.2">
      <c r="A1741" s="131" t="str">
        <f>+IF(I1741&lt;='Ecarts de marge'!$G$1,"X","")</f>
        <v>X</v>
      </c>
      <c r="B1741" s="122" t="str">
        <f t="shared" si="35"/>
        <v>A</v>
      </c>
      <c r="C1741" s="142"/>
      <c r="D1741" s="142"/>
      <c r="E1741" s="142"/>
      <c r="F1741" s="142"/>
      <c r="G1741" s="142"/>
      <c r="H1741" s="142"/>
      <c r="J1741" s="142"/>
      <c r="K1741" s="142"/>
      <c r="L1741" s="142"/>
      <c r="M1741" s="142"/>
      <c r="N1741" s="142"/>
      <c r="O1741" s="142"/>
      <c r="Q1741" s="122" t="e">
        <f>+VLOOKUP(CONCATENATE(B1741,"00"),#REF!,3,FALSE)</f>
        <v>#REF!</v>
      </c>
      <c r="R1741" s="122" t="str">
        <f>+IF(ISERROR(VLOOKUP(K1741,'Ecarts de marge'!D:D,1,FALSE)),"PB CODE ARTICLE","")</f>
        <v>PB CODE ARTICLE</v>
      </c>
    </row>
    <row r="1742" spans="1:18" x14ac:dyDescent="0.2">
      <c r="A1742" s="131" t="str">
        <f>+IF(I1742&lt;='Ecarts de marge'!$G$1,"X","")</f>
        <v>X</v>
      </c>
      <c r="B1742" s="122" t="str">
        <f t="shared" si="35"/>
        <v>A</v>
      </c>
      <c r="C1742" s="142"/>
      <c r="D1742" s="142"/>
      <c r="E1742" s="142"/>
      <c r="F1742" s="142"/>
      <c r="G1742" s="142"/>
      <c r="H1742" s="142"/>
      <c r="J1742" s="142"/>
      <c r="K1742" s="142"/>
      <c r="L1742" s="142"/>
      <c r="M1742" s="142"/>
      <c r="N1742" s="142"/>
      <c r="O1742" s="142"/>
      <c r="Q1742" s="122" t="e">
        <f>+VLOOKUP(CONCATENATE(B1742,"00"),#REF!,3,FALSE)</f>
        <v>#REF!</v>
      </c>
      <c r="R1742" s="122" t="str">
        <f>+IF(ISERROR(VLOOKUP(K1742,'Ecarts de marge'!D:D,1,FALSE)),"PB CODE ARTICLE","")</f>
        <v>PB CODE ARTICLE</v>
      </c>
    </row>
    <row r="1743" spans="1:18" x14ac:dyDescent="0.2">
      <c r="A1743" s="131" t="str">
        <f>+IF(I1743&lt;='Ecarts de marge'!$G$1,"X","")</f>
        <v>X</v>
      </c>
      <c r="B1743" s="122" t="str">
        <f t="shared" si="35"/>
        <v>A</v>
      </c>
      <c r="C1743" s="142"/>
      <c r="D1743" s="142"/>
      <c r="E1743" s="142"/>
      <c r="F1743" s="142"/>
      <c r="G1743" s="142"/>
      <c r="H1743" s="142"/>
      <c r="J1743" s="142"/>
      <c r="K1743" s="142"/>
      <c r="L1743" s="142"/>
      <c r="M1743" s="142"/>
      <c r="N1743" s="142"/>
      <c r="O1743" s="142"/>
      <c r="Q1743" s="122" t="e">
        <f>+VLOOKUP(CONCATENATE(B1743,"00"),#REF!,3,FALSE)</f>
        <v>#REF!</v>
      </c>
      <c r="R1743" s="122" t="str">
        <f>+IF(ISERROR(VLOOKUP(K1743,'Ecarts de marge'!D:D,1,FALSE)),"PB CODE ARTICLE","")</f>
        <v>PB CODE ARTICLE</v>
      </c>
    </row>
    <row r="1744" spans="1:18" x14ac:dyDescent="0.2">
      <c r="A1744" s="131" t="str">
        <f>+IF(I1744&lt;='Ecarts de marge'!$G$1,"X","")</f>
        <v>X</v>
      </c>
      <c r="B1744" s="122" t="str">
        <f t="shared" si="35"/>
        <v>A</v>
      </c>
      <c r="C1744" s="142"/>
      <c r="D1744" s="142"/>
      <c r="E1744" s="142"/>
      <c r="F1744" s="142"/>
      <c r="G1744" s="142"/>
      <c r="H1744" s="142"/>
      <c r="J1744" s="142"/>
      <c r="K1744" s="142"/>
      <c r="L1744" s="142"/>
      <c r="M1744" s="142"/>
      <c r="N1744" s="142"/>
      <c r="O1744" s="142"/>
      <c r="Q1744" s="122" t="e">
        <f>+VLOOKUP(CONCATENATE(B1744,"00"),#REF!,3,FALSE)</f>
        <v>#REF!</v>
      </c>
      <c r="R1744" s="122" t="str">
        <f>+IF(ISERROR(VLOOKUP(K1744,'Ecarts de marge'!D:D,1,FALSE)),"PB CODE ARTICLE","")</f>
        <v>PB CODE ARTICLE</v>
      </c>
    </row>
    <row r="1745" spans="1:18" x14ac:dyDescent="0.2">
      <c r="A1745" s="131" t="str">
        <f>+IF(I1745&lt;='Ecarts de marge'!$G$1,"X","")</f>
        <v>X</v>
      </c>
      <c r="B1745" s="122" t="str">
        <f t="shared" si="35"/>
        <v>A</v>
      </c>
      <c r="C1745" s="142"/>
      <c r="D1745" s="142"/>
      <c r="E1745" s="142"/>
      <c r="F1745" s="142"/>
      <c r="G1745" s="142"/>
      <c r="H1745" s="142"/>
      <c r="J1745" s="142"/>
      <c r="K1745" s="142"/>
      <c r="L1745" s="142"/>
      <c r="M1745" s="142"/>
      <c r="N1745" s="142"/>
      <c r="O1745" s="142"/>
      <c r="Q1745" s="122" t="e">
        <f>+VLOOKUP(CONCATENATE(B1745,"00"),#REF!,3,FALSE)</f>
        <v>#REF!</v>
      </c>
      <c r="R1745" s="122" t="str">
        <f>+IF(ISERROR(VLOOKUP(K1745,'Ecarts de marge'!D:D,1,FALSE)),"PB CODE ARTICLE","")</f>
        <v>PB CODE ARTICLE</v>
      </c>
    </row>
    <row r="1746" spans="1:18" x14ac:dyDescent="0.2">
      <c r="A1746" s="131" t="str">
        <f>+IF(I1746&lt;='Ecarts de marge'!$G$1,"X","")</f>
        <v>X</v>
      </c>
      <c r="B1746" s="122" t="str">
        <f t="shared" si="35"/>
        <v>A</v>
      </c>
      <c r="C1746" s="142"/>
      <c r="D1746" s="142"/>
      <c r="E1746" s="142"/>
      <c r="F1746" s="142"/>
      <c r="G1746" s="142"/>
      <c r="H1746" s="142"/>
      <c r="J1746" s="142"/>
      <c r="K1746" s="142"/>
      <c r="L1746" s="142"/>
      <c r="M1746" s="142"/>
      <c r="N1746" s="142"/>
      <c r="O1746" s="142"/>
      <c r="Q1746" s="122" t="e">
        <f>+VLOOKUP(CONCATENATE(B1746,"00"),#REF!,3,FALSE)</f>
        <v>#REF!</v>
      </c>
      <c r="R1746" s="122" t="str">
        <f>+IF(ISERROR(VLOOKUP(K1746,'Ecarts de marge'!D:D,1,FALSE)),"PB CODE ARTICLE","")</f>
        <v>PB CODE ARTICLE</v>
      </c>
    </row>
    <row r="1747" spans="1:18" x14ac:dyDescent="0.2">
      <c r="A1747" s="131" t="str">
        <f>+IF(I1747&lt;='Ecarts de marge'!$G$1,"X","")</f>
        <v>X</v>
      </c>
      <c r="B1747" s="122" t="str">
        <f t="shared" si="35"/>
        <v>A</v>
      </c>
      <c r="C1747" s="142"/>
      <c r="D1747" s="142"/>
      <c r="E1747" s="142"/>
      <c r="F1747" s="142"/>
      <c r="G1747" s="142"/>
      <c r="H1747" s="142"/>
      <c r="J1747" s="142"/>
      <c r="K1747" s="142"/>
      <c r="L1747" s="142"/>
      <c r="M1747" s="142"/>
      <c r="N1747" s="142"/>
      <c r="O1747" s="142"/>
      <c r="Q1747" s="122" t="e">
        <f>+VLOOKUP(CONCATENATE(B1747,"00"),#REF!,3,FALSE)</f>
        <v>#REF!</v>
      </c>
      <c r="R1747" s="122" t="str">
        <f>+IF(ISERROR(VLOOKUP(K1747,'Ecarts de marge'!D:D,1,FALSE)),"PB CODE ARTICLE","")</f>
        <v>PB CODE ARTICLE</v>
      </c>
    </row>
    <row r="1748" spans="1:18" x14ac:dyDescent="0.2">
      <c r="A1748" s="131" t="str">
        <f>+IF(I1748&lt;='Ecarts de marge'!$G$1,"X","")</f>
        <v>X</v>
      </c>
      <c r="B1748" s="122" t="str">
        <f t="shared" si="35"/>
        <v>A</v>
      </c>
      <c r="C1748" s="142"/>
      <c r="D1748" s="142"/>
      <c r="E1748" s="142"/>
      <c r="F1748" s="142"/>
      <c r="G1748" s="142"/>
      <c r="H1748" s="142"/>
      <c r="J1748" s="142"/>
      <c r="K1748" s="142"/>
      <c r="L1748" s="142"/>
      <c r="M1748" s="142"/>
      <c r="N1748" s="142"/>
      <c r="O1748" s="142"/>
      <c r="Q1748" s="122" t="e">
        <f>+VLOOKUP(CONCATENATE(B1748,"00"),#REF!,3,FALSE)</f>
        <v>#REF!</v>
      </c>
      <c r="R1748" s="122" t="str">
        <f>+IF(ISERROR(VLOOKUP(K1748,'Ecarts de marge'!D:D,1,FALSE)),"PB CODE ARTICLE","")</f>
        <v>PB CODE ARTICLE</v>
      </c>
    </row>
    <row r="1749" spans="1:18" x14ac:dyDescent="0.2">
      <c r="A1749" s="131" t="str">
        <f>+IF(I1749&lt;='Ecarts de marge'!$G$1,"X","")</f>
        <v>X</v>
      </c>
      <c r="B1749" s="122" t="str">
        <f t="shared" si="35"/>
        <v>A</v>
      </c>
      <c r="C1749" s="142"/>
      <c r="D1749" s="142"/>
      <c r="E1749" s="142"/>
      <c r="F1749" s="142"/>
      <c r="G1749" s="142"/>
      <c r="H1749" s="142"/>
      <c r="J1749" s="142"/>
      <c r="K1749" s="142"/>
      <c r="L1749" s="142"/>
      <c r="M1749" s="142"/>
      <c r="N1749" s="142"/>
      <c r="O1749" s="142"/>
      <c r="Q1749" s="122" t="e">
        <f>+VLOOKUP(CONCATENATE(B1749,"00"),#REF!,3,FALSE)</f>
        <v>#REF!</v>
      </c>
      <c r="R1749" s="122" t="str">
        <f>+IF(ISERROR(VLOOKUP(K1749,'Ecarts de marge'!D:D,1,FALSE)),"PB CODE ARTICLE","")</f>
        <v>PB CODE ARTICLE</v>
      </c>
    </row>
    <row r="1750" spans="1:18" x14ac:dyDescent="0.2">
      <c r="A1750" s="131" t="str">
        <f>+IF(I1750&lt;='Ecarts de marge'!$G$1,"X","")</f>
        <v>X</v>
      </c>
      <c r="B1750" s="122" t="str">
        <f t="shared" si="35"/>
        <v>A</v>
      </c>
      <c r="C1750" s="142"/>
      <c r="D1750" s="142"/>
      <c r="E1750" s="142"/>
      <c r="F1750" s="142"/>
      <c r="G1750" s="142"/>
      <c r="H1750" s="142"/>
      <c r="J1750" s="142"/>
      <c r="K1750" s="142"/>
      <c r="L1750" s="142"/>
      <c r="M1750" s="142"/>
      <c r="N1750" s="142"/>
      <c r="O1750" s="142"/>
      <c r="Q1750" s="122" t="e">
        <f>+VLOOKUP(CONCATENATE(B1750,"00"),#REF!,3,FALSE)</f>
        <v>#REF!</v>
      </c>
      <c r="R1750" s="122" t="str">
        <f>+IF(ISERROR(VLOOKUP(K1750,'Ecarts de marge'!D:D,1,FALSE)),"PB CODE ARTICLE","")</f>
        <v>PB CODE ARTICLE</v>
      </c>
    </row>
    <row r="1751" spans="1:18" x14ac:dyDescent="0.2">
      <c r="A1751" s="131" t="str">
        <f>+IF(I1751&lt;='Ecarts de marge'!$G$1,"X","")</f>
        <v>X</v>
      </c>
      <c r="B1751" s="122" t="str">
        <f t="shared" si="35"/>
        <v>A</v>
      </c>
      <c r="C1751" s="142"/>
      <c r="D1751" s="142"/>
      <c r="E1751" s="142"/>
      <c r="F1751" s="142"/>
      <c r="G1751" s="142"/>
      <c r="H1751" s="142"/>
      <c r="J1751" s="142"/>
      <c r="K1751" s="142"/>
      <c r="L1751" s="142"/>
      <c r="M1751" s="142"/>
      <c r="N1751" s="142"/>
      <c r="O1751" s="142"/>
      <c r="Q1751" s="122" t="e">
        <f>+VLOOKUP(CONCATENATE(B1751,"00"),#REF!,3,FALSE)</f>
        <v>#REF!</v>
      </c>
      <c r="R1751" s="122" t="str">
        <f>+IF(ISERROR(VLOOKUP(K1751,'Ecarts de marge'!D:D,1,FALSE)),"PB CODE ARTICLE","")</f>
        <v>PB CODE ARTICLE</v>
      </c>
    </row>
    <row r="1752" spans="1:18" x14ac:dyDescent="0.2">
      <c r="A1752" s="131" t="str">
        <f>+IF(I1752&lt;='Ecarts de marge'!$G$1,"X","")</f>
        <v>X</v>
      </c>
      <c r="B1752" s="122" t="str">
        <f t="shared" si="35"/>
        <v>A</v>
      </c>
      <c r="C1752" s="142"/>
      <c r="D1752" s="142"/>
      <c r="E1752" s="142"/>
      <c r="F1752" s="142"/>
      <c r="G1752" s="142"/>
      <c r="H1752" s="142"/>
      <c r="J1752" s="142"/>
      <c r="K1752" s="142"/>
      <c r="L1752" s="142"/>
      <c r="M1752" s="142"/>
      <c r="N1752" s="142"/>
      <c r="O1752" s="142"/>
      <c r="Q1752" s="122" t="e">
        <f>+VLOOKUP(CONCATENATE(B1752,"00"),#REF!,3,FALSE)</f>
        <v>#REF!</v>
      </c>
      <c r="R1752" s="122" t="str">
        <f>+IF(ISERROR(VLOOKUP(K1752,'Ecarts de marge'!D:D,1,FALSE)),"PB CODE ARTICLE","")</f>
        <v>PB CODE ARTICLE</v>
      </c>
    </row>
    <row r="1753" spans="1:18" x14ac:dyDescent="0.2">
      <c r="A1753" s="131" t="str">
        <f>+IF(I1753&lt;='Ecarts de marge'!$G$1,"X","")</f>
        <v>X</v>
      </c>
      <c r="B1753" s="122" t="str">
        <f t="shared" ref="B1753:B1760" si="36">+"A"&amp;E1753&amp;F1753&amp;G1753</f>
        <v>A</v>
      </c>
      <c r="C1753" s="142"/>
      <c r="D1753" s="142"/>
      <c r="E1753" s="142"/>
      <c r="F1753" s="142"/>
      <c r="G1753" s="142"/>
      <c r="H1753" s="142"/>
      <c r="J1753" s="142"/>
      <c r="K1753" s="142"/>
      <c r="L1753" s="142"/>
      <c r="M1753" s="142"/>
      <c r="N1753" s="142"/>
      <c r="O1753" s="142"/>
      <c r="Q1753" s="122" t="e">
        <f>+VLOOKUP(CONCATENATE(B1753,"00"),#REF!,3,FALSE)</f>
        <v>#REF!</v>
      </c>
      <c r="R1753" s="122" t="str">
        <f>+IF(ISERROR(VLOOKUP(K1753,'Ecarts de marge'!D:D,1,FALSE)),"PB CODE ARTICLE","")</f>
        <v>PB CODE ARTICLE</v>
      </c>
    </row>
    <row r="1754" spans="1:18" x14ac:dyDescent="0.2">
      <c r="A1754" s="131" t="str">
        <f>+IF(I1754&lt;='Ecarts de marge'!$G$1,"X","")</f>
        <v>X</v>
      </c>
      <c r="B1754" s="122" t="str">
        <f t="shared" si="36"/>
        <v>A</v>
      </c>
      <c r="C1754" s="142"/>
      <c r="D1754" s="142"/>
      <c r="E1754" s="142"/>
      <c r="F1754" s="142"/>
      <c r="G1754" s="142"/>
      <c r="H1754" s="142"/>
      <c r="J1754" s="142"/>
      <c r="K1754" s="142"/>
      <c r="L1754" s="142"/>
      <c r="M1754" s="142"/>
      <c r="N1754" s="142"/>
      <c r="O1754" s="142"/>
      <c r="Q1754" s="122" t="e">
        <f>+VLOOKUP(CONCATENATE(B1754,"00"),#REF!,3,FALSE)</f>
        <v>#REF!</v>
      </c>
      <c r="R1754" s="122" t="str">
        <f>+IF(ISERROR(VLOOKUP(K1754,'Ecarts de marge'!D:D,1,FALSE)),"PB CODE ARTICLE","")</f>
        <v>PB CODE ARTICLE</v>
      </c>
    </row>
    <row r="1755" spans="1:18" x14ac:dyDescent="0.2">
      <c r="A1755" s="131" t="str">
        <f>+IF(I1755&lt;='Ecarts de marge'!$G$1,"X","")</f>
        <v>X</v>
      </c>
      <c r="B1755" s="122" t="str">
        <f t="shared" si="36"/>
        <v>A</v>
      </c>
      <c r="C1755" s="142"/>
      <c r="D1755" s="142"/>
      <c r="E1755" s="142"/>
      <c r="F1755" s="142"/>
      <c r="G1755" s="142"/>
      <c r="H1755" s="142"/>
      <c r="J1755" s="142"/>
      <c r="K1755" s="142"/>
      <c r="L1755" s="142"/>
      <c r="M1755" s="142"/>
      <c r="N1755" s="142"/>
      <c r="O1755" s="142"/>
      <c r="Q1755" s="122" t="e">
        <f>+VLOOKUP(CONCATENATE(B1755,"00"),#REF!,3,FALSE)</f>
        <v>#REF!</v>
      </c>
      <c r="R1755" s="122" t="str">
        <f>+IF(ISERROR(VLOOKUP(K1755,'Ecarts de marge'!D:D,1,FALSE)),"PB CODE ARTICLE","")</f>
        <v>PB CODE ARTICLE</v>
      </c>
    </row>
    <row r="1756" spans="1:18" x14ac:dyDescent="0.2">
      <c r="A1756" s="131" t="str">
        <f>+IF(I1756&lt;='Ecarts de marge'!$G$1,"X","")</f>
        <v>X</v>
      </c>
      <c r="B1756" s="122" t="str">
        <f t="shared" si="36"/>
        <v>A</v>
      </c>
      <c r="C1756" s="142"/>
      <c r="D1756" s="142"/>
      <c r="E1756" s="142"/>
      <c r="F1756" s="142"/>
      <c r="G1756" s="142"/>
      <c r="H1756" s="142"/>
      <c r="J1756" s="142"/>
      <c r="K1756" s="142"/>
      <c r="L1756" s="142"/>
      <c r="M1756" s="142"/>
      <c r="N1756" s="142"/>
      <c r="O1756" s="142"/>
      <c r="Q1756" s="122" t="e">
        <f>+VLOOKUP(CONCATENATE(B1756,"00"),#REF!,3,FALSE)</f>
        <v>#REF!</v>
      </c>
      <c r="R1756" s="122" t="str">
        <f>+IF(ISERROR(VLOOKUP(K1756,'Ecarts de marge'!D:D,1,FALSE)),"PB CODE ARTICLE","")</f>
        <v>PB CODE ARTICLE</v>
      </c>
    </row>
    <row r="1757" spans="1:18" x14ac:dyDescent="0.2">
      <c r="A1757" s="131" t="str">
        <f>+IF(I1757&lt;='Ecarts de marge'!$G$1,"X","")</f>
        <v>X</v>
      </c>
      <c r="B1757" s="122" t="str">
        <f t="shared" si="36"/>
        <v>A</v>
      </c>
      <c r="C1757" s="142"/>
      <c r="D1757" s="142"/>
      <c r="E1757" s="142"/>
      <c r="F1757" s="142"/>
      <c r="G1757" s="142"/>
      <c r="H1757" s="142"/>
      <c r="J1757" s="142"/>
      <c r="K1757" s="142"/>
      <c r="L1757" s="142"/>
      <c r="M1757" s="142"/>
      <c r="N1757" s="142"/>
      <c r="O1757" s="142"/>
      <c r="Q1757" s="122" t="e">
        <f>+VLOOKUP(CONCATENATE(B1757,"00"),#REF!,3,FALSE)</f>
        <v>#REF!</v>
      </c>
      <c r="R1757" s="122" t="str">
        <f>+IF(ISERROR(VLOOKUP(K1757,'Ecarts de marge'!D:D,1,FALSE)),"PB CODE ARTICLE","")</f>
        <v>PB CODE ARTICLE</v>
      </c>
    </row>
    <row r="1758" spans="1:18" x14ac:dyDescent="0.2">
      <c r="A1758" s="131" t="str">
        <f>+IF(I1758&lt;='Ecarts de marge'!$G$1,"X","")</f>
        <v>X</v>
      </c>
      <c r="B1758" s="122" t="str">
        <f t="shared" si="36"/>
        <v>A</v>
      </c>
      <c r="C1758" s="142"/>
      <c r="D1758" s="142"/>
      <c r="E1758" s="142"/>
      <c r="F1758" s="142"/>
      <c r="G1758" s="142"/>
      <c r="H1758" s="142"/>
      <c r="J1758" s="142"/>
      <c r="K1758" s="142"/>
      <c r="L1758" s="142"/>
      <c r="M1758" s="142"/>
      <c r="N1758" s="142"/>
      <c r="O1758" s="142"/>
      <c r="Q1758" s="122" t="e">
        <f>+VLOOKUP(CONCATENATE(B1758,"00"),#REF!,3,FALSE)</f>
        <v>#REF!</v>
      </c>
      <c r="R1758" s="122" t="str">
        <f>+IF(ISERROR(VLOOKUP(K1758,'Ecarts de marge'!D:D,1,FALSE)),"PB CODE ARTICLE","")</f>
        <v>PB CODE ARTICLE</v>
      </c>
    </row>
    <row r="1759" spans="1:18" x14ac:dyDescent="0.2">
      <c r="A1759" s="131" t="str">
        <f>+IF(I1759&lt;='Ecarts de marge'!$G$1,"X","")</f>
        <v>X</v>
      </c>
      <c r="B1759" s="122" t="str">
        <f t="shared" si="36"/>
        <v>A</v>
      </c>
      <c r="C1759" s="142"/>
      <c r="D1759" s="142"/>
      <c r="E1759" s="142"/>
      <c r="F1759" s="142"/>
      <c r="G1759" s="142"/>
      <c r="H1759" s="142"/>
      <c r="J1759" s="142"/>
      <c r="K1759" s="142"/>
      <c r="L1759" s="142"/>
      <c r="M1759" s="142"/>
      <c r="N1759" s="142"/>
      <c r="O1759" s="142"/>
      <c r="Q1759" s="122" t="e">
        <f>+VLOOKUP(CONCATENATE(B1759,"00"),#REF!,3,FALSE)</f>
        <v>#REF!</v>
      </c>
      <c r="R1759" s="122" t="str">
        <f>+IF(ISERROR(VLOOKUP(K1759,'Ecarts de marge'!D:D,1,FALSE)),"PB CODE ARTICLE","")</f>
        <v>PB CODE ARTICLE</v>
      </c>
    </row>
    <row r="1760" spans="1:18" x14ac:dyDescent="0.2">
      <c r="A1760" s="131" t="str">
        <f>+IF(I1760&lt;='Ecarts de marge'!$G$1,"X","")</f>
        <v>X</v>
      </c>
      <c r="B1760" s="122" t="str">
        <f t="shared" si="36"/>
        <v>A</v>
      </c>
      <c r="C1760" s="142"/>
      <c r="D1760" s="142"/>
      <c r="E1760" s="142"/>
      <c r="F1760" s="142"/>
      <c r="G1760" s="142"/>
      <c r="H1760" s="142"/>
      <c r="J1760" s="142"/>
      <c r="K1760" s="142"/>
      <c r="L1760" s="142"/>
      <c r="M1760" s="142"/>
      <c r="N1760" s="142"/>
      <c r="O1760" s="142"/>
      <c r="Q1760" s="122" t="e">
        <f>+VLOOKUP(CONCATENATE(B1760,"00"),#REF!,3,FALSE)</f>
        <v>#REF!</v>
      </c>
      <c r="R1760" s="122" t="str">
        <f>+IF(ISERROR(VLOOKUP(K1760,'Ecarts de marge'!D:D,1,FALSE)),"PB CODE ARTICLE","")</f>
        <v>PB CODE ARTICLE</v>
      </c>
    </row>
    <row r="1761" spans="1:18" x14ac:dyDescent="0.2">
      <c r="A1761" s="131" t="str">
        <f>+IF(I1761&lt;='Ecarts de marge'!$G$1,"X","")</f>
        <v>X</v>
      </c>
      <c r="B1761" s="122" t="str">
        <f t="shared" ref="B1761:B1824" si="37">+"A"&amp;E1761&amp;F1761&amp;G1761</f>
        <v>A</v>
      </c>
      <c r="C1761" s="142"/>
      <c r="D1761" s="142"/>
      <c r="E1761" s="142"/>
      <c r="F1761" s="142"/>
      <c r="G1761" s="142"/>
      <c r="H1761" s="142"/>
      <c r="J1761" s="142"/>
      <c r="K1761" s="142"/>
      <c r="L1761" s="142"/>
      <c r="M1761" s="142"/>
      <c r="N1761" s="142"/>
      <c r="O1761" s="142"/>
      <c r="Q1761" s="122" t="e">
        <f>+VLOOKUP(CONCATENATE(B1761,"00"),#REF!,3,FALSE)</f>
        <v>#REF!</v>
      </c>
      <c r="R1761" s="122" t="str">
        <f>+IF(ISERROR(VLOOKUP(K1761,'Ecarts de marge'!D:D,1,FALSE)),"PB CODE ARTICLE","")</f>
        <v>PB CODE ARTICLE</v>
      </c>
    </row>
    <row r="1762" spans="1:18" x14ac:dyDescent="0.2">
      <c r="A1762" s="131" t="str">
        <f>+IF(I1762&lt;='Ecarts de marge'!$G$1,"X","")</f>
        <v>X</v>
      </c>
      <c r="B1762" s="122" t="str">
        <f t="shared" si="37"/>
        <v>A</v>
      </c>
      <c r="C1762" s="142"/>
      <c r="D1762" s="142"/>
      <c r="E1762" s="142"/>
      <c r="F1762" s="142"/>
      <c r="G1762" s="142"/>
      <c r="H1762" s="142"/>
      <c r="J1762" s="142"/>
      <c r="K1762" s="142"/>
      <c r="L1762" s="142"/>
      <c r="M1762" s="142"/>
      <c r="N1762" s="142"/>
      <c r="O1762" s="142"/>
      <c r="Q1762" s="122" t="e">
        <f>+VLOOKUP(CONCATENATE(B1762,"00"),#REF!,3,FALSE)</f>
        <v>#REF!</v>
      </c>
      <c r="R1762" s="122" t="str">
        <f>+IF(ISERROR(VLOOKUP(K1762,'Ecarts de marge'!D:D,1,FALSE)),"PB CODE ARTICLE","")</f>
        <v>PB CODE ARTICLE</v>
      </c>
    </row>
    <row r="1763" spans="1:18" x14ac:dyDescent="0.2">
      <c r="A1763" s="131" t="str">
        <f>+IF(I1763&lt;='Ecarts de marge'!$G$1,"X","")</f>
        <v>X</v>
      </c>
      <c r="B1763" s="122" t="str">
        <f t="shared" si="37"/>
        <v>A</v>
      </c>
      <c r="C1763" s="142"/>
      <c r="D1763" s="142"/>
      <c r="E1763" s="142"/>
      <c r="F1763" s="142"/>
      <c r="G1763" s="142"/>
      <c r="H1763" s="142"/>
      <c r="J1763" s="142"/>
      <c r="K1763" s="142"/>
      <c r="L1763" s="142"/>
      <c r="M1763" s="142"/>
      <c r="N1763" s="142"/>
      <c r="O1763" s="142"/>
      <c r="Q1763" s="122" t="e">
        <f>+VLOOKUP(CONCATENATE(B1763,"00"),#REF!,3,FALSE)</f>
        <v>#REF!</v>
      </c>
      <c r="R1763" s="122" t="str">
        <f>+IF(ISERROR(VLOOKUP(K1763,'Ecarts de marge'!D:D,1,FALSE)),"PB CODE ARTICLE","")</f>
        <v>PB CODE ARTICLE</v>
      </c>
    </row>
    <row r="1764" spans="1:18" x14ac:dyDescent="0.2">
      <c r="A1764" s="131" t="str">
        <f>+IF(I1764&lt;='Ecarts de marge'!$G$1,"X","")</f>
        <v>X</v>
      </c>
      <c r="B1764" s="122" t="str">
        <f t="shared" si="37"/>
        <v>A</v>
      </c>
      <c r="C1764" s="142"/>
      <c r="D1764" s="142"/>
      <c r="E1764" s="142"/>
      <c r="F1764" s="142"/>
      <c r="G1764" s="142"/>
      <c r="H1764" s="142"/>
      <c r="J1764" s="142"/>
      <c r="K1764" s="142"/>
      <c r="L1764" s="142"/>
      <c r="M1764" s="142"/>
      <c r="N1764" s="142"/>
      <c r="O1764" s="142"/>
      <c r="Q1764" s="122" t="e">
        <f>+VLOOKUP(CONCATENATE(B1764,"00"),#REF!,3,FALSE)</f>
        <v>#REF!</v>
      </c>
      <c r="R1764" s="122" t="str">
        <f>+IF(ISERROR(VLOOKUP(K1764,'Ecarts de marge'!D:D,1,FALSE)),"PB CODE ARTICLE","")</f>
        <v>PB CODE ARTICLE</v>
      </c>
    </row>
    <row r="1765" spans="1:18" x14ac:dyDescent="0.2">
      <c r="A1765" s="131" t="str">
        <f>+IF(I1765&lt;='Ecarts de marge'!$G$1,"X","")</f>
        <v>X</v>
      </c>
      <c r="B1765" s="122" t="str">
        <f t="shared" si="37"/>
        <v>A</v>
      </c>
      <c r="C1765" s="142"/>
      <c r="D1765" s="142"/>
      <c r="E1765" s="142"/>
      <c r="F1765" s="142"/>
      <c r="G1765" s="142"/>
      <c r="H1765" s="142"/>
      <c r="J1765" s="142"/>
      <c r="K1765" s="142"/>
      <c r="L1765" s="142"/>
      <c r="M1765" s="142"/>
      <c r="N1765" s="142"/>
      <c r="O1765" s="142"/>
      <c r="Q1765" s="122" t="e">
        <f>+VLOOKUP(CONCATENATE(B1765,"00"),#REF!,3,FALSE)</f>
        <v>#REF!</v>
      </c>
      <c r="R1765" s="122" t="str">
        <f>+IF(ISERROR(VLOOKUP(K1765,'Ecarts de marge'!D:D,1,FALSE)),"PB CODE ARTICLE","")</f>
        <v>PB CODE ARTICLE</v>
      </c>
    </row>
    <row r="1766" spans="1:18" x14ac:dyDescent="0.2">
      <c r="A1766" s="131" t="str">
        <f>+IF(I1766&lt;='Ecarts de marge'!$G$1,"X","")</f>
        <v>X</v>
      </c>
      <c r="B1766" s="122" t="str">
        <f t="shared" si="37"/>
        <v>A</v>
      </c>
      <c r="C1766" s="142"/>
      <c r="D1766" s="142"/>
      <c r="E1766" s="142"/>
      <c r="F1766" s="142"/>
      <c r="G1766" s="142"/>
      <c r="H1766" s="142"/>
      <c r="J1766" s="142"/>
      <c r="K1766" s="142"/>
      <c r="L1766" s="142"/>
      <c r="M1766" s="142"/>
      <c r="N1766" s="142"/>
      <c r="O1766" s="142"/>
      <c r="Q1766" s="122" t="e">
        <f>+VLOOKUP(CONCATENATE(B1766,"00"),#REF!,3,FALSE)</f>
        <v>#REF!</v>
      </c>
      <c r="R1766" s="122" t="str">
        <f>+IF(ISERROR(VLOOKUP(K1766,'Ecarts de marge'!D:D,1,FALSE)),"PB CODE ARTICLE","")</f>
        <v>PB CODE ARTICLE</v>
      </c>
    </row>
    <row r="1767" spans="1:18" x14ac:dyDescent="0.2">
      <c r="A1767" s="131" t="str">
        <f>+IF(I1767&lt;='Ecarts de marge'!$G$1,"X","")</f>
        <v>X</v>
      </c>
      <c r="B1767" s="122" t="str">
        <f t="shared" si="37"/>
        <v>A</v>
      </c>
      <c r="C1767" s="142"/>
      <c r="D1767" s="142"/>
      <c r="E1767" s="142"/>
      <c r="F1767" s="142"/>
      <c r="G1767" s="142"/>
      <c r="H1767" s="142"/>
      <c r="J1767" s="142"/>
      <c r="K1767" s="142"/>
      <c r="L1767" s="142"/>
      <c r="M1767" s="142"/>
      <c r="N1767" s="142"/>
      <c r="O1767" s="142"/>
      <c r="Q1767" s="122" t="e">
        <f>+VLOOKUP(CONCATENATE(B1767,"00"),#REF!,3,FALSE)</f>
        <v>#REF!</v>
      </c>
      <c r="R1767" s="122" t="str">
        <f>+IF(ISERROR(VLOOKUP(K1767,'Ecarts de marge'!D:D,1,FALSE)),"PB CODE ARTICLE","")</f>
        <v>PB CODE ARTICLE</v>
      </c>
    </row>
    <row r="1768" spans="1:18" x14ac:dyDescent="0.2">
      <c r="A1768" s="131" t="str">
        <f>+IF(I1768&lt;='Ecarts de marge'!$G$1,"X","")</f>
        <v>X</v>
      </c>
      <c r="B1768" s="122" t="str">
        <f t="shared" si="37"/>
        <v>A</v>
      </c>
      <c r="C1768" s="142"/>
      <c r="D1768" s="142"/>
      <c r="E1768" s="142"/>
      <c r="F1768" s="142"/>
      <c r="G1768" s="142"/>
      <c r="H1768" s="142"/>
      <c r="J1768" s="142"/>
      <c r="K1768" s="142"/>
      <c r="L1768" s="142"/>
      <c r="M1768" s="142"/>
      <c r="N1768" s="142"/>
      <c r="O1768" s="142"/>
      <c r="Q1768" s="122" t="e">
        <f>+VLOOKUP(CONCATENATE(B1768,"00"),#REF!,3,FALSE)</f>
        <v>#REF!</v>
      </c>
      <c r="R1768" s="122" t="str">
        <f>+IF(ISERROR(VLOOKUP(K1768,'Ecarts de marge'!D:D,1,FALSE)),"PB CODE ARTICLE","")</f>
        <v>PB CODE ARTICLE</v>
      </c>
    </row>
    <row r="1769" spans="1:18" x14ac:dyDescent="0.2">
      <c r="A1769" s="131" t="str">
        <f>+IF(I1769&lt;='Ecarts de marge'!$G$1,"X","")</f>
        <v>X</v>
      </c>
      <c r="B1769" s="122" t="str">
        <f t="shared" si="37"/>
        <v>A</v>
      </c>
      <c r="C1769" s="142"/>
      <c r="D1769" s="142"/>
      <c r="E1769" s="142"/>
      <c r="F1769" s="142"/>
      <c r="G1769" s="142"/>
      <c r="H1769" s="142"/>
      <c r="J1769" s="142"/>
      <c r="K1769" s="142"/>
      <c r="L1769" s="142"/>
      <c r="M1769" s="142"/>
      <c r="N1769" s="142"/>
      <c r="O1769" s="142"/>
      <c r="Q1769" s="122" t="e">
        <f>+VLOOKUP(CONCATENATE(B1769,"00"),#REF!,3,FALSE)</f>
        <v>#REF!</v>
      </c>
      <c r="R1769" s="122" t="str">
        <f>+IF(ISERROR(VLOOKUP(K1769,'Ecarts de marge'!D:D,1,FALSE)),"PB CODE ARTICLE","")</f>
        <v>PB CODE ARTICLE</v>
      </c>
    </row>
    <row r="1770" spans="1:18" x14ac:dyDescent="0.2">
      <c r="A1770" s="131" t="str">
        <f>+IF(I1770&lt;='Ecarts de marge'!$G$1,"X","")</f>
        <v>X</v>
      </c>
      <c r="B1770" s="122" t="str">
        <f t="shared" si="37"/>
        <v>A</v>
      </c>
      <c r="C1770" s="142"/>
      <c r="D1770" s="142"/>
      <c r="E1770" s="142"/>
      <c r="F1770" s="142"/>
      <c r="G1770" s="142"/>
      <c r="H1770" s="142"/>
      <c r="J1770" s="142"/>
      <c r="K1770" s="142"/>
      <c r="L1770" s="142"/>
      <c r="M1770" s="142"/>
      <c r="N1770" s="142"/>
      <c r="O1770" s="142"/>
      <c r="Q1770" s="122" t="e">
        <f>+VLOOKUP(CONCATENATE(B1770,"00"),#REF!,3,FALSE)</f>
        <v>#REF!</v>
      </c>
      <c r="R1770" s="122" t="str">
        <f>+IF(ISERROR(VLOOKUP(K1770,'Ecarts de marge'!D:D,1,FALSE)),"PB CODE ARTICLE","")</f>
        <v>PB CODE ARTICLE</v>
      </c>
    </row>
    <row r="1771" spans="1:18" x14ac:dyDescent="0.2">
      <c r="A1771" s="131" t="str">
        <f>+IF(I1771&lt;='Ecarts de marge'!$G$1,"X","")</f>
        <v>X</v>
      </c>
      <c r="B1771" s="122" t="str">
        <f t="shared" si="37"/>
        <v>A</v>
      </c>
      <c r="C1771" s="142"/>
      <c r="D1771" s="142"/>
      <c r="E1771" s="142"/>
      <c r="F1771" s="142"/>
      <c r="G1771" s="142"/>
      <c r="H1771" s="142"/>
      <c r="J1771" s="142"/>
      <c r="K1771" s="142"/>
      <c r="L1771" s="142"/>
      <c r="M1771" s="142"/>
      <c r="N1771" s="142"/>
      <c r="O1771" s="142"/>
      <c r="Q1771" s="122" t="e">
        <f>+VLOOKUP(CONCATENATE(B1771,"00"),#REF!,3,FALSE)</f>
        <v>#REF!</v>
      </c>
      <c r="R1771" s="122" t="str">
        <f>+IF(ISERROR(VLOOKUP(K1771,'Ecarts de marge'!D:D,1,FALSE)),"PB CODE ARTICLE","")</f>
        <v>PB CODE ARTICLE</v>
      </c>
    </row>
    <row r="1772" spans="1:18" x14ac:dyDescent="0.2">
      <c r="A1772" s="131" t="str">
        <f>+IF(I1772&lt;='Ecarts de marge'!$G$1,"X","")</f>
        <v>X</v>
      </c>
      <c r="B1772" s="122" t="str">
        <f t="shared" si="37"/>
        <v>A</v>
      </c>
      <c r="C1772" s="142"/>
      <c r="D1772" s="142"/>
      <c r="E1772" s="142"/>
      <c r="F1772" s="142"/>
      <c r="G1772" s="142"/>
      <c r="H1772" s="142"/>
      <c r="J1772" s="142"/>
      <c r="K1772" s="142"/>
      <c r="L1772" s="142"/>
      <c r="M1772" s="142"/>
      <c r="N1772" s="142"/>
      <c r="O1772" s="142"/>
      <c r="Q1772" s="122" t="e">
        <f>+VLOOKUP(CONCATENATE(B1772,"00"),#REF!,3,FALSE)</f>
        <v>#REF!</v>
      </c>
      <c r="R1772" s="122" t="str">
        <f>+IF(ISERROR(VLOOKUP(K1772,'Ecarts de marge'!D:D,1,FALSE)),"PB CODE ARTICLE","")</f>
        <v>PB CODE ARTICLE</v>
      </c>
    </row>
    <row r="1773" spans="1:18" x14ac:dyDescent="0.2">
      <c r="A1773" s="131" t="str">
        <f>+IF(I1773&lt;='Ecarts de marge'!$G$1,"X","")</f>
        <v>X</v>
      </c>
      <c r="B1773" s="122" t="str">
        <f t="shared" si="37"/>
        <v>A</v>
      </c>
      <c r="C1773" s="142"/>
      <c r="D1773" s="142"/>
      <c r="E1773" s="142"/>
      <c r="F1773" s="142"/>
      <c r="G1773" s="142"/>
      <c r="H1773" s="142"/>
      <c r="J1773" s="142"/>
      <c r="K1773" s="142"/>
      <c r="L1773" s="142"/>
      <c r="M1773" s="142"/>
      <c r="N1773" s="142"/>
      <c r="O1773" s="142"/>
      <c r="Q1773" s="122" t="e">
        <f>+VLOOKUP(CONCATENATE(B1773,"00"),#REF!,3,FALSE)</f>
        <v>#REF!</v>
      </c>
      <c r="R1773" s="122" t="str">
        <f>+IF(ISERROR(VLOOKUP(K1773,'Ecarts de marge'!D:D,1,FALSE)),"PB CODE ARTICLE","")</f>
        <v>PB CODE ARTICLE</v>
      </c>
    </row>
    <row r="1774" spans="1:18" x14ac:dyDescent="0.2">
      <c r="A1774" s="131" t="str">
        <f>+IF(I1774&lt;='Ecarts de marge'!$G$1,"X","")</f>
        <v>X</v>
      </c>
      <c r="B1774" s="122" t="str">
        <f t="shared" si="37"/>
        <v>A</v>
      </c>
      <c r="C1774" s="142"/>
      <c r="D1774" s="142"/>
      <c r="E1774" s="142"/>
      <c r="F1774" s="142"/>
      <c r="G1774" s="142"/>
      <c r="H1774" s="142"/>
      <c r="J1774" s="142"/>
      <c r="K1774" s="142"/>
      <c r="L1774" s="142"/>
      <c r="M1774" s="142"/>
      <c r="N1774" s="142"/>
      <c r="O1774" s="142"/>
      <c r="Q1774" s="122" t="e">
        <f>+VLOOKUP(CONCATENATE(B1774,"00"),#REF!,3,FALSE)</f>
        <v>#REF!</v>
      </c>
      <c r="R1774" s="122" t="str">
        <f>+IF(ISERROR(VLOOKUP(K1774,'Ecarts de marge'!D:D,1,FALSE)),"PB CODE ARTICLE","")</f>
        <v>PB CODE ARTICLE</v>
      </c>
    </row>
    <row r="1775" spans="1:18" x14ac:dyDescent="0.2">
      <c r="A1775" s="131" t="str">
        <f>+IF(I1775&lt;='Ecarts de marge'!$G$1,"X","")</f>
        <v>X</v>
      </c>
      <c r="B1775" s="122" t="str">
        <f t="shared" si="37"/>
        <v>A</v>
      </c>
      <c r="C1775" s="142"/>
      <c r="D1775" s="142"/>
      <c r="E1775" s="142"/>
      <c r="F1775" s="142"/>
      <c r="G1775" s="142"/>
      <c r="H1775" s="142"/>
      <c r="J1775" s="142"/>
      <c r="K1775" s="142"/>
      <c r="L1775" s="142"/>
      <c r="M1775" s="142"/>
      <c r="N1775" s="142"/>
      <c r="O1775" s="142"/>
      <c r="Q1775" s="122" t="e">
        <f>+VLOOKUP(CONCATENATE(B1775,"00"),#REF!,3,FALSE)</f>
        <v>#REF!</v>
      </c>
      <c r="R1775" s="122" t="str">
        <f>+IF(ISERROR(VLOOKUP(K1775,'Ecarts de marge'!D:D,1,FALSE)),"PB CODE ARTICLE","")</f>
        <v>PB CODE ARTICLE</v>
      </c>
    </row>
    <row r="1776" spans="1:18" x14ac:dyDescent="0.2">
      <c r="A1776" s="131" t="str">
        <f>+IF(I1776&lt;='Ecarts de marge'!$G$1,"X","")</f>
        <v>X</v>
      </c>
      <c r="B1776" s="122" t="str">
        <f t="shared" si="37"/>
        <v>A</v>
      </c>
      <c r="C1776" s="142"/>
      <c r="D1776" s="142"/>
      <c r="E1776" s="142"/>
      <c r="F1776" s="142"/>
      <c r="G1776" s="142"/>
      <c r="H1776" s="142"/>
      <c r="J1776" s="142"/>
      <c r="K1776" s="142"/>
      <c r="L1776" s="142"/>
      <c r="M1776" s="142"/>
      <c r="N1776" s="142"/>
      <c r="O1776" s="142"/>
      <c r="Q1776" s="122" t="e">
        <f>+VLOOKUP(CONCATENATE(B1776,"00"),#REF!,3,FALSE)</f>
        <v>#REF!</v>
      </c>
      <c r="R1776" s="122" t="str">
        <f>+IF(ISERROR(VLOOKUP(K1776,'Ecarts de marge'!D:D,1,FALSE)),"PB CODE ARTICLE","")</f>
        <v>PB CODE ARTICLE</v>
      </c>
    </row>
    <row r="1777" spans="1:18" x14ac:dyDescent="0.2">
      <c r="A1777" s="131" t="str">
        <f>+IF(I1777&lt;='Ecarts de marge'!$G$1,"X","")</f>
        <v>X</v>
      </c>
      <c r="B1777" s="122" t="str">
        <f t="shared" si="37"/>
        <v>A</v>
      </c>
      <c r="C1777" s="142"/>
      <c r="D1777" s="142"/>
      <c r="E1777" s="142"/>
      <c r="F1777" s="142"/>
      <c r="G1777" s="142"/>
      <c r="H1777" s="142"/>
      <c r="J1777" s="142"/>
      <c r="K1777" s="142"/>
      <c r="L1777" s="142"/>
      <c r="M1777" s="142"/>
      <c r="N1777" s="142"/>
      <c r="O1777" s="142"/>
      <c r="Q1777" s="122" t="e">
        <f>+VLOOKUP(CONCATENATE(B1777,"00"),#REF!,3,FALSE)</f>
        <v>#REF!</v>
      </c>
      <c r="R1777" s="122" t="str">
        <f>+IF(ISERROR(VLOOKUP(K1777,'Ecarts de marge'!D:D,1,FALSE)),"PB CODE ARTICLE","")</f>
        <v>PB CODE ARTICLE</v>
      </c>
    </row>
    <row r="1778" spans="1:18" x14ac:dyDescent="0.2">
      <c r="A1778" s="131" t="str">
        <f>+IF(I1778&lt;='Ecarts de marge'!$G$1,"X","")</f>
        <v>X</v>
      </c>
      <c r="B1778" s="122" t="str">
        <f t="shared" si="37"/>
        <v>A</v>
      </c>
      <c r="C1778" s="142"/>
      <c r="D1778" s="142"/>
      <c r="E1778" s="142"/>
      <c r="F1778" s="142"/>
      <c r="G1778" s="142"/>
      <c r="H1778" s="142"/>
      <c r="J1778" s="142"/>
      <c r="K1778" s="142"/>
      <c r="L1778" s="142"/>
      <c r="M1778" s="142"/>
      <c r="N1778" s="142"/>
      <c r="O1778" s="142"/>
      <c r="Q1778" s="122" t="e">
        <f>+VLOOKUP(CONCATENATE(B1778,"00"),#REF!,3,FALSE)</f>
        <v>#REF!</v>
      </c>
      <c r="R1778" s="122" t="str">
        <f>+IF(ISERROR(VLOOKUP(K1778,'Ecarts de marge'!D:D,1,FALSE)),"PB CODE ARTICLE","")</f>
        <v>PB CODE ARTICLE</v>
      </c>
    </row>
    <row r="1779" spans="1:18" x14ac:dyDescent="0.2">
      <c r="A1779" s="131" t="str">
        <f>+IF(I1779&lt;='Ecarts de marge'!$G$1,"X","")</f>
        <v>X</v>
      </c>
      <c r="B1779" s="122" t="str">
        <f t="shared" si="37"/>
        <v>A</v>
      </c>
      <c r="C1779" s="142"/>
      <c r="D1779" s="142"/>
      <c r="E1779" s="142"/>
      <c r="F1779" s="142"/>
      <c r="G1779" s="142"/>
      <c r="H1779" s="142"/>
      <c r="J1779" s="142"/>
      <c r="K1779" s="142"/>
      <c r="L1779" s="142"/>
      <c r="M1779" s="142"/>
      <c r="N1779" s="142"/>
      <c r="O1779" s="142"/>
      <c r="Q1779" s="122" t="e">
        <f>+VLOOKUP(CONCATENATE(B1779,"00"),#REF!,3,FALSE)</f>
        <v>#REF!</v>
      </c>
      <c r="R1779" s="122" t="str">
        <f>+IF(ISERROR(VLOOKUP(K1779,'Ecarts de marge'!D:D,1,FALSE)),"PB CODE ARTICLE","")</f>
        <v>PB CODE ARTICLE</v>
      </c>
    </row>
    <row r="1780" spans="1:18" x14ac:dyDescent="0.2">
      <c r="A1780" s="131" t="str">
        <f>+IF(I1780&lt;='Ecarts de marge'!$G$1,"X","")</f>
        <v>X</v>
      </c>
      <c r="B1780" s="122" t="str">
        <f t="shared" si="37"/>
        <v>A</v>
      </c>
      <c r="C1780" s="142"/>
      <c r="D1780" s="142"/>
      <c r="E1780" s="142"/>
      <c r="F1780" s="142"/>
      <c r="G1780" s="142"/>
      <c r="H1780" s="142"/>
      <c r="J1780" s="142"/>
      <c r="K1780" s="142"/>
      <c r="L1780" s="142"/>
      <c r="M1780" s="142"/>
      <c r="N1780" s="142"/>
      <c r="O1780" s="142"/>
      <c r="Q1780" s="122" t="e">
        <f>+VLOOKUP(CONCATENATE(B1780,"00"),#REF!,3,FALSE)</f>
        <v>#REF!</v>
      </c>
      <c r="R1780" s="122" t="str">
        <f>+IF(ISERROR(VLOOKUP(K1780,'Ecarts de marge'!D:D,1,FALSE)),"PB CODE ARTICLE","")</f>
        <v>PB CODE ARTICLE</v>
      </c>
    </row>
    <row r="1781" spans="1:18" x14ac:dyDescent="0.2">
      <c r="A1781" s="131" t="str">
        <f>+IF(I1781&lt;='Ecarts de marge'!$G$1,"X","")</f>
        <v>X</v>
      </c>
      <c r="B1781" s="122" t="str">
        <f t="shared" si="37"/>
        <v>A</v>
      </c>
      <c r="C1781" s="142"/>
      <c r="D1781" s="142"/>
      <c r="E1781" s="142"/>
      <c r="F1781" s="142"/>
      <c r="G1781" s="142"/>
      <c r="H1781" s="142"/>
      <c r="J1781" s="142"/>
      <c r="K1781" s="142"/>
      <c r="L1781" s="142"/>
      <c r="M1781" s="142"/>
      <c r="N1781" s="142"/>
      <c r="O1781" s="142"/>
      <c r="Q1781" s="122" t="e">
        <f>+VLOOKUP(CONCATENATE(B1781,"00"),#REF!,3,FALSE)</f>
        <v>#REF!</v>
      </c>
      <c r="R1781" s="122" t="str">
        <f>+IF(ISERROR(VLOOKUP(K1781,'Ecarts de marge'!D:D,1,FALSE)),"PB CODE ARTICLE","")</f>
        <v>PB CODE ARTICLE</v>
      </c>
    </row>
    <row r="1782" spans="1:18" x14ac:dyDescent="0.2">
      <c r="A1782" s="131" t="str">
        <f>+IF(I1782&lt;='Ecarts de marge'!$G$1,"X","")</f>
        <v>X</v>
      </c>
      <c r="B1782" s="122" t="str">
        <f t="shared" si="37"/>
        <v>A</v>
      </c>
      <c r="C1782" s="142"/>
      <c r="D1782" s="142"/>
      <c r="E1782" s="142"/>
      <c r="F1782" s="142"/>
      <c r="G1782" s="142"/>
      <c r="H1782" s="142"/>
      <c r="J1782" s="142"/>
      <c r="K1782" s="142"/>
      <c r="L1782" s="142"/>
      <c r="M1782" s="142"/>
      <c r="N1782" s="142"/>
      <c r="O1782" s="142"/>
      <c r="Q1782" s="122" t="e">
        <f>+VLOOKUP(CONCATENATE(B1782,"00"),#REF!,3,FALSE)</f>
        <v>#REF!</v>
      </c>
      <c r="R1782" s="122" t="str">
        <f>+IF(ISERROR(VLOOKUP(K1782,'Ecarts de marge'!D:D,1,FALSE)),"PB CODE ARTICLE","")</f>
        <v>PB CODE ARTICLE</v>
      </c>
    </row>
    <row r="1783" spans="1:18" x14ac:dyDescent="0.2">
      <c r="A1783" s="131" t="str">
        <f>+IF(I1783&lt;='Ecarts de marge'!$G$1,"X","")</f>
        <v>X</v>
      </c>
      <c r="B1783" s="122" t="str">
        <f t="shared" si="37"/>
        <v>A</v>
      </c>
      <c r="C1783" s="142"/>
      <c r="D1783" s="142"/>
      <c r="E1783" s="142"/>
      <c r="F1783" s="142"/>
      <c r="G1783" s="142"/>
      <c r="H1783" s="142"/>
      <c r="J1783" s="142"/>
      <c r="K1783" s="142"/>
      <c r="L1783" s="142"/>
      <c r="M1783" s="142"/>
      <c r="N1783" s="142"/>
      <c r="O1783" s="142"/>
      <c r="Q1783" s="122" t="e">
        <f>+VLOOKUP(CONCATENATE(B1783,"00"),#REF!,3,FALSE)</f>
        <v>#REF!</v>
      </c>
      <c r="R1783" s="122" t="str">
        <f>+IF(ISERROR(VLOOKUP(K1783,'Ecarts de marge'!D:D,1,FALSE)),"PB CODE ARTICLE","")</f>
        <v>PB CODE ARTICLE</v>
      </c>
    </row>
    <row r="1784" spans="1:18" x14ac:dyDescent="0.2">
      <c r="A1784" s="131" t="str">
        <f>+IF(I1784&lt;='Ecarts de marge'!$G$1,"X","")</f>
        <v>X</v>
      </c>
      <c r="B1784" s="122" t="str">
        <f t="shared" si="37"/>
        <v>A</v>
      </c>
      <c r="C1784" s="142"/>
      <c r="D1784" s="142"/>
      <c r="E1784" s="142"/>
      <c r="F1784" s="142"/>
      <c r="G1784" s="142"/>
      <c r="H1784" s="142"/>
      <c r="J1784" s="142"/>
      <c r="K1784" s="142"/>
      <c r="L1784" s="142"/>
      <c r="M1784" s="142"/>
      <c r="N1784" s="142"/>
      <c r="O1784" s="142"/>
      <c r="Q1784" s="122" t="e">
        <f>+VLOOKUP(CONCATENATE(B1784,"00"),#REF!,3,FALSE)</f>
        <v>#REF!</v>
      </c>
      <c r="R1784" s="122" t="str">
        <f>+IF(ISERROR(VLOOKUP(K1784,'Ecarts de marge'!D:D,1,FALSE)),"PB CODE ARTICLE","")</f>
        <v>PB CODE ARTICLE</v>
      </c>
    </row>
    <row r="1785" spans="1:18" x14ac:dyDescent="0.2">
      <c r="A1785" s="131" t="str">
        <f>+IF(I1785&lt;='Ecarts de marge'!$G$1,"X","")</f>
        <v>X</v>
      </c>
      <c r="B1785" s="122" t="str">
        <f t="shared" si="37"/>
        <v>A</v>
      </c>
      <c r="C1785" s="142"/>
      <c r="D1785" s="142"/>
      <c r="E1785" s="142"/>
      <c r="F1785" s="142"/>
      <c r="G1785" s="142"/>
      <c r="H1785" s="142"/>
      <c r="J1785" s="142"/>
      <c r="K1785" s="142"/>
      <c r="L1785" s="142"/>
      <c r="M1785" s="142"/>
      <c r="N1785" s="142"/>
      <c r="O1785" s="142"/>
      <c r="Q1785" s="122" t="e">
        <f>+VLOOKUP(CONCATENATE(B1785,"00"),#REF!,3,FALSE)</f>
        <v>#REF!</v>
      </c>
      <c r="R1785" s="122" t="str">
        <f>+IF(ISERROR(VLOOKUP(K1785,'Ecarts de marge'!D:D,1,FALSE)),"PB CODE ARTICLE","")</f>
        <v>PB CODE ARTICLE</v>
      </c>
    </row>
    <row r="1786" spans="1:18" x14ac:dyDescent="0.2">
      <c r="A1786" s="131" t="str">
        <f>+IF(I1786&lt;='Ecarts de marge'!$G$1,"X","")</f>
        <v>X</v>
      </c>
      <c r="B1786" s="122" t="str">
        <f t="shared" si="37"/>
        <v>A</v>
      </c>
      <c r="C1786" s="142"/>
      <c r="D1786" s="142"/>
      <c r="E1786" s="142"/>
      <c r="F1786" s="142"/>
      <c r="G1786" s="142"/>
      <c r="H1786" s="142"/>
      <c r="J1786" s="142"/>
      <c r="K1786" s="142"/>
      <c r="L1786" s="142"/>
      <c r="M1786" s="142"/>
      <c r="N1786" s="142"/>
      <c r="O1786" s="142"/>
      <c r="Q1786" s="122" t="e">
        <f>+VLOOKUP(CONCATENATE(B1786,"00"),#REF!,3,FALSE)</f>
        <v>#REF!</v>
      </c>
      <c r="R1786" s="122" t="str">
        <f>+IF(ISERROR(VLOOKUP(K1786,'Ecarts de marge'!D:D,1,FALSE)),"PB CODE ARTICLE","")</f>
        <v>PB CODE ARTICLE</v>
      </c>
    </row>
    <row r="1787" spans="1:18" x14ac:dyDescent="0.2">
      <c r="A1787" s="131" t="str">
        <f>+IF(I1787&lt;='Ecarts de marge'!$G$1,"X","")</f>
        <v>X</v>
      </c>
      <c r="B1787" s="122" t="str">
        <f t="shared" si="37"/>
        <v>A</v>
      </c>
      <c r="C1787" s="142"/>
      <c r="D1787" s="142"/>
      <c r="E1787" s="142"/>
      <c r="F1787" s="142"/>
      <c r="G1787" s="142"/>
      <c r="H1787" s="142"/>
      <c r="J1787" s="142"/>
      <c r="K1787" s="142"/>
      <c r="L1787" s="142"/>
      <c r="M1787" s="142"/>
      <c r="N1787" s="142"/>
      <c r="O1787" s="142"/>
      <c r="Q1787" s="122" t="e">
        <f>+VLOOKUP(CONCATENATE(B1787,"00"),#REF!,3,FALSE)</f>
        <v>#REF!</v>
      </c>
      <c r="R1787" s="122" t="str">
        <f>+IF(ISERROR(VLOOKUP(K1787,'Ecarts de marge'!D:D,1,FALSE)),"PB CODE ARTICLE","")</f>
        <v>PB CODE ARTICLE</v>
      </c>
    </row>
    <row r="1788" spans="1:18" x14ac:dyDescent="0.2">
      <c r="A1788" s="131" t="str">
        <f>+IF(I1788&lt;='Ecarts de marge'!$G$1,"X","")</f>
        <v>X</v>
      </c>
      <c r="B1788" s="122" t="str">
        <f t="shared" si="37"/>
        <v>A</v>
      </c>
      <c r="C1788" s="142"/>
      <c r="D1788" s="142"/>
      <c r="E1788" s="142"/>
      <c r="F1788" s="142"/>
      <c r="G1788" s="142"/>
      <c r="H1788" s="142"/>
      <c r="J1788" s="142"/>
      <c r="K1788" s="142"/>
      <c r="L1788" s="142"/>
      <c r="M1788" s="142"/>
      <c r="N1788" s="142"/>
      <c r="O1788" s="142"/>
      <c r="Q1788" s="122" t="e">
        <f>+VLOOKUP(CONCATENATE(B1788,"00"),#REF!,3,FALSE)</f>
        <v>#REF!</v>
      </c>
      <c r="R1788" s="122" t="str">
        <f>+IF(ISERROR(VLOOKUP(K1788,'Ecarts de marge'!D:D,1,FALSE)),"PB CODE ARTICLE","")</f>
        <v>PB CODE ARTICLE</v>
      </c>
    </row>
    <row r="1789" spans="1:18" x14ac:dyDescent="0.2">
      <c r="A1789" s="131" t="str">
        <f>+IF(I1789&lt;='Ecarts de marge'!$G$1,"X","")</f>
        <v>X</v>
      </c>
      <c r="B1789" s="122" t="str">
        <f t="shared" si="37"/>
        <v>A</v>
      </c>
      <c r="C1789" s="142"/>
      <c r="D1789" s="142"/>
      <c r="E1789" s="142"/>
      <c r="F1789" s="142"/>
      <c r="G1789" s="142"/>
      <c r="H1789" s="142"/>
      <c r="J1789" s="142"/>
      <c r="K1789" s="142"/>
      <c r="L1789" s="142"/>
      <c r="M1789" s="142"/>
      <c r="N1789" s="142"/>
      <c r="O1789" s="142"/>
      <c r="Q1789" s="122" t="e">
        <f>+VLOOKUP(CONCATENATE(B1789,"00"),#REF!,3,FALSE)</f>
        <v>#REF!</v>
      </c>
      <c r="R1789" s="122" t="str">
        <f>+IF(ISERROR(VLOOKUP(K1789,'Ecarts de marge'!D:D,1,FALSE)),"PB CODE ARTICLE","")</f>
        <v>PB CODE ARTICLE</v>
      </c>
    </row>
    <row r="1790" spans="1:18" x14ac:dyDescent="0.2">
      <c r="A1790" s="131" t="str">
        <f>+IF(I1790&lt;='Ecarts de marge'!$G$1,"X","")</f>
        <v>X</v>
      </c>
      <c r="B1790" s="122" t="str">
        <f t="shared" si="37"/>
        <v>A</v>
      </c>
      <c r="C1790" s="142"/>
      <c r="D1790" s="142"/>
      <c r="E1790" s="142"/>
      <c r="F1790" s="142"/>
      <c r="G1790" s="142"/>
      <c r="H1790" s="142"/>
      <c r="J1790" s="142"/>
      <c r="K1790" s="142"/>
      <c r="L1790" s="142"/>
      <c r="M1790" s="142"/>
      <c r="N1790" s="142"/>
      <c r="O1790" s="142"/>
      <c r="Q1790" s="122" t="e">
        <f>+VLOOKUP(CONCATENATE(B1790,"00"),#REF!,3,FALSE)</f>
        <v>#REF!</v>
      </c>
      <c r="R1790" s="122" t="str">
        <f>+IF(ISERROR(VLOOKUP(K1790,'Ecarts de marge'!D:D,1,FALSE)),"PB CODE ARTICLE","")</f>
        <v>PB CODE ARTICLE</v>
      </c>
    </row>
    <row r="1791" spans="1:18" x14ac:dyDescent="0.2">
      <c r="A1791" s="131" t="str">
        <f>+IF(I1791&lt;='Ecarts de marge'!$G$1,"X","")</f>
        <v>X</v>
      </c>
      <c r="B1791" s="122" t="str">
        <f t="shared" si="37"/>
        <v>A</v>
      </c>
      <c r="C1791" s="142"/>
      <c r="D1791" s="142"/>
      <c r="E1791" s="142"/>
      <c r="F1791" s="142"/>
      <c r="G1791" s="142"/>
      <c r="H1791" s="142"/>
      <c r="J1791" s="142"/>
      <c r="K1791" s="142"/>
      <c r="L1791" s="142"/>
      <c r="M1791" s="142"/>
      <c r="N1791" s="142"/>
      <c r="O1791" s="142"/>
      <c r="Q1791" s="122" t="e">
        <f>+VLOOKUP(CONCATENATE(B1791,"00"),#REF!,3,FALSE)</f>
        <v>#REF!</v>
      </c>
      <c r="R1791" s="122" t="str">
        <f>+IF(ISERROR(VLOOKUP(K1791,'Ecarts de marge'!D:D,1,FALSE)),"PB CODE ARTICLE","")</f>
        <v>PB CODE ARTICLE</v>
      </c>
    </row>
    <row r="1792" spans="1:18" x14ac:dyDescent="0.2">
      <c r="A1792" s="131" t="str">
        <f>+IF(I1792&lt;='Ecarts de marge'!$G$1,"X","")</f>
        <v>X</v>
      </c>
      <c r="B1792" s="122" t="str">
        <f t="shared" si="37"/>
        <v>A</v>
      </c>
      <c r="C1792" s="142"/>
      <c r="D1792" s="142"/>
      <c r="E1792" s="142"/>
      <c r="F1792" s="142"/>
      <c r="G1792" s="142"/>
      <c r="H1792" s="142"/>
      <c r="J1792" s="142"/>
      <c r="K1792" s="142"/>
      <c r="L1792" s="142"/>
      <c r="M1792" s="142"/>
      <c r="N1792" s="142"/>
      <c r="O1792" s="142"/>
      <c r="Q1792" s="122" t="e">
        <f>+VLOOKUP(CONCATENATE(B1792,"00"),#REF!,3,FALSE)</f>
        <v>#REF!</v>
      </c>
      <c r="R1792" s="122" t="str">
        <f>+IF(ISERROR(VLOOKUP(K1792,'Ecarts de marge'!D:D,1,FALSE)),"PB CODE ARTICLE","")</f>
        <v>PB CODE ARTICLE</v>
      </c>
    </row>
    <row r="1793" spans="1:18" x14ac:dyDescent="0.2">
      <c r="A1793" s="131" t="str">
        <f>+IF(I1793&lt;='Ecarts de marge'!$G$1,"X","")</f>
        <v>X</v>
      </c>
      <c r="B1793" s="122" t="str">
        <f t="shared" si="37"/>
        <v>A</v>
      </c>
      <c r="C1793" s="142"/>
      <c r="D1793" s="142"/>
      <c r="E1793" s="142"/>
      <c r="F1793" s="142"/>
      <c r="G1793" s="142"/>
      <c r="H1793" s="142"/>
      <c r="J1793" s="142"/>
      <c r="K1793" s="142"/>
      <c r="L1793" s="142"/>
      <c r="M1793" s="142"/>
      <c r="N1793" s="142"/>
      <c r="O1793" s="142"/>
      <c r="Q1793" s="122" t="e">
        <f>+VLOOKUP(CONCATENATE(B1793,"00"),#REF!,3,FALSE)</f>
        <v>#REF!</v>
      </c>
      <c r="R1793" s="122" t="str">
        <f>+IF(ISERROR(VLOOKUP(K1793,'Ecarts de marge'!D:D,1,FALSE)),"PB CODE ARTICLE","")</f>
        <v>PB CODE ARTICLE</v>
      </c>
    </row>
    <row r="1794" spans="1:18" x14ac:dyDescent="0.2">
      <c r="A1794" s="131" t="str">
        <f>+IF(I1794&lt;='Ecarts de marge'!$G$1,"X","")</f>
        <v>X</v>
      </c>
      <c r="B1794" s="122" t="str">
        <f t="shared" si="37"/>
        <v>A</v>
      </c>
      <c r="C1794" s="142"/>
      <c r="D1794" s="142"/>
      <c r="E1794" s="142"/>
      <c r="F1794" s="142"/>
      <c r="G1794" s="142"/>
      <c r="H1794" s="142"/>
      <c r="J1794" s="142"/>
      <c r="K1794" s="142"/>
      <c r="L1794" s="142"/>
      <c r="M1794" s="142"/>
      <c r="N1794" s="142"/>
      <c r="O1794" s="142"/>
      <c r="Q1794" s="122" t="e">
        <f>+VLOOKUP(CONCATENATE(B1794,"00"),#REF!,3,FALSE)</f>
        <v>#REF!</v>
      </c>
      <c r="R1794" s="122" t="str">
        <f>+IF(ISERROR(VLOOKUP(K1794,'Ecarts de marge'!D:D,1,FALSE)),"PB CODE ARTICLE","")</f>
        <v>PB CODE ARTICLE</v>
      </c>
    </row>
    <row r="1795" spans="1:18" x14ac:dyDescent="0.2">
      <c r="A1795" s="131" t="str">
        <f>+IF(I1795&lt;='Ecarts de marge'!$G$1,"X","")</f>
        <v>X</v>
      </c>
      <c r="B1795" s="122" t="str">
        <f t="shared" si="37"/>
        <v>A</v>
      </c>
      <c r="C1795" s="142"/>
      <c r="D1795" s="142"/>
      <c r="E1795" s="142"/>
      <c r="F1795" s="142"/>
      <c r="G1795" s="142"/>
      <c r="H1795" s="142"/>
      <c r="J1795" s="142"/>
      <c r="K1795" s="142"/>
      <c r="L1795" s="142"/>
      <c r="M1795" s="142"/>
      <c r="N1795" s="142"/>
      <c r="O1795" s="142"/>
      <c r="Q1795" s="122" t="e">
        <f>+VLOOKUP(CONCATENATE(B1795,"00"),#REF!,3,FALSE)</f>
        <v>#REF!</v>
      </c>
      <c r="R1795" s="122" t="str">
        <f>+IF(ISERROR(VLOOKUP(K1795,'Ecarts de marge'!D:D,1,FALSE)),"PB CODE ARTICLE","")</f>
        <v>PB CODE ARTICLE</v>
      </c>
    </row>
    <row r="1796" spans="1:18" x14ac:dyDescent="0.2">
      <c r="A1796" s="131" t="str">
        <f>+IF(I1796&lt;='Ecarts de marge'!$G$1,"X","")</f>
        <v>X</v>
      </c>
      <c r="B1796" s="122" t="str">
        <f t="shared" si="37"/>
        <v>A</v>
      </c>
      <c r="C1796" s="142"/>
      <c r="D1796" s="142"/>
      <c r="E1796" s="142"/>
      <c r="F1796" s="142"/>
      <c r="G1796" s="142"/>
      <c r="H1796" s="142"/>
      <c r="J1796" s="142"/>
      <c r="K1796" s="142"/>
      <c r="L1796" s="142"/>
      <c r="M1796" s="142"/>
      <c r="N1796" s="142"/>
      <c r="O1796" s="142"/>
      <c r="Q1796" s="122" t="e">
        <f>+VLOOKUP(CONCATENATE(B1796,"00"),#REF!,3,FALSE)</f>
        <v>#REF!</v>
      </c>
      <c r="R1796" s="122" t="str">
        <f>+IF(ISERROR(VLOOKUP(K1796,'Ecarts de marge'!D:D,1,FALSE)),"PB CODE ARTICLE","")</f>
        <v>PB CODE ARTICLE</v>
      </c>
    </row>
    <row r="1797" spans="1:18" x14ac:dyDescent="0.2">
      <c r="A1797" s="131" t="str">
        <f>+IF(I1797&lt;='Ecarts de marge'!$G$1,"X","")</f>
        <v>X</v>
      </c>
      <c r="B1797" s="122" t="str">
        <f t="shared" si="37"/>
        <v>A</v>
      </c>
      <c r="C1797" s="142"/>
      <c r="D1797" s="142"/>
      <c r="E1797" s="142"/>
      <c r="F1797" s="142"/>
      <c r="G1797" s="142"/>
      <c r="H1797" s="142"/>
      <c r="J1797" s="142"/>
      <c r="K1797" s="142"/>
      <c r="L1797" s="142"/>
      <c r="M1797" s="142"/>
      <c r="N1797" s="142"/>
      <c r="O1797" s="142"/>
      <c r="Q1797" s="122" t="e">
        <f>+VLOOKUP(CONCATENATE(B1797,"00"),#REF!,3,FALSE)</f>
        <v>#REF!</v>
      </c>
      <c r="R1797" s="122" t="str">
        <f>+IF(ISERROR(VLOOKUP(K1797,'Ecarts de marge'!D:D,1,FALSE)),"PB CODE ARTICLE","")</f>
        <v>PB CODE ARTICLE</v>
      </c>
    </row>
    <row r="1798" spans="1:18" x14ac:dyDescent="0.2">
      <c r="A1798" s="131" t="str">
        <f>+IF(I1798&lt;='Ecarts de marge'!$G$1,"X","")</f>
        <v>X</v>
      </c>
      <c r="B1798" s="122" t="str">
        <f t="shared" si="37"/>
        <v>A</v>
      </c>
      <c r="C1798" s="142"/>
      <c r="D1798" s="142"/>
      <c r="E1798" s="142"/>
      <c r="F1798" s="142"/>
      <c r="G1798" s="142"/>
      <c r="H1798" s="142"/>
      <c r="J1798" s="142"/>
      <c r="K1798" s="142"/>
      <c r="L1798" s="142"/>
      <c r="M1798" s="142"/>
      <c r="N1798" s="142"/>
      <c r="O1798" s="142"/>
      <c r="Q1798" s="122" t="e">
        <f>+VLOOKUP(CONCATENATE(B1798,"00"),#REF!,3,FALSE)</f>
        <v>#REF!</v>
      </c>
      <c r="R1798" s="122" t="str">
        <f>+IF(ISERROR(VLOOKUP(K1798,'Ecarts de marge'!D:D,1,FALSE)),"PB CODE ARTICLE","")</f>
        <v>PB CODE ARTICLE</v>
      </c>
    </row>
    <row r="1799" spans="1:18" x14ac:dyDescent="0.2">
      <c r="A1799" s="131" t="str">
        <f>+IF(I1799&lt;='Ecarts de marge'!$G$1,"X","")</f>
        <v>X</v>
      </c>
      <c r="B1799" s="122" t="str">
        <f t="shared" si="37"/>
        <v>A</v>
      </c>
      <c r="C1799" s="142"/>
      <c r="D1799" s="142"/>
      <c r="E1799" s="142"/>
      <c r="F1799" s="142"/>
      <c r="G1799" s="142"/>
      <c r="H1799" s="142"/>
      <c r="J1799" s="142"/>
      <c r="K1799" s="142"/>
      <c r="L1799" s="142"/>
      <c r="M1799" s="142"/>
      <c r="N1799" s="142"/>
      <c r="O1799" s="142"/>
      <c r="Q1799" s="122" t="e">
        <f>+VLOOKUP(CONCATENATE(B1799,"00"),#REF!,3,FALSE)</f>
        <v>#REF!</v>
      </c>
      <c r="R1799" s="122" t="str">
        <f>+IF(ISERROR(VLOOKUP(K1799,'Ecarts de marge'!D:D,1,FALSE)),"PB CODE ARTICLE","")</f>
        <v>PB CODE ARTICLE</v>
      </c>
    </row>
    <row r="1800" spans="1:18" x14ac:dyDescent="0.2">
      <c r="A1800" s="131" t="str">
        <f>+IF(I1800&lt;='Ecarts de marge'!$G$1,"X","")</f>
        <v>X</v>
      </c>
      <c r="B1800" s="122" t="str">
        <f t="shared" si="37"/>
        <v>A</v>
      </c>
      <c r="C1800" s="142"/>
      <c r="D1800" s="142"/>
      <c r="E1800" s="142"/>
      <c r="F1800" s="142"/>
      <c r="G1800" s="142"/>
      <c r="H1800" s="142"/>
      <c r="J1800" s="142"/>
      <c r="K1800" s="142"/>
      <c r="L1800" s="142"/>
      <c r="M1800" s="142"/>
      <c r="N1800" s="142"/>
      <c r="O1800" s="142"/>
      <c r="Q1800" s="122" t="e">
        <f>+VLOOKUP(CONCATENATE(B1800,"00"),#REF!,3,FALSE)</f>
        <v>#REF!</v>
      </c>
      <c r="R1800" s="122" t="str">
        <f>+IF(ISERROR(VLOOKUP(K1800,'Ecarts de marge'!D:D,1,FALSE)),"PB CODE ARTICLE","")</f>
        <v>PB CODE ARTICLE</v>
      </c>
    </row>
    <row r="1801" spans="1:18" x14ac:dyDescent="0.2">
      <c r="A1801" s="131" t="str">
        <f>+IF(I1801&lt;='Ecarts de marge'!$G$1,"X","")</f>
        <v>X</v>
      </c>
      <c r="B1801" s="122" t="str">
        <f t="shared" si="37"/>
        <v>A</v>
      </c>
      <c r="C1801" s="142"/>
      <c r="D1801" s="142"/>
      <c r="E1801" s="142"/>
      <c r="F1801" s="142"/>
      <c r="G1801" s="142"/>
      <c r="H1801" s="142"/>
      <c r="J1801" s="142"/>
      <c r="K1801" s="142"/>
      <c r="L1801" s="142"/>
      <c r="M1801" s="142"/>
      <c r="N1801" s="142"/>
      <c r="O1801" s="142"/>
      <c r="Q1801" s="122" t="e">
        <f>+VLOOKUP(CONCATENATE(B1801,"00"),#REF!,3,FALSE)</f>
        <v>#REF!</v>
      </c>
      <c r="R1801" s="122" t="str">
        <f>+IF(ISERROR(VLOOKUP(K1801,'Ecarts de marge'!D:D,1,FALSE)),"PB CODE ARTICLE","")</f>
        <v>PB CODE ARTICLE</v>
      </c>
    </row>
    <row r="1802" spans="1:18" x14ac:dyDescent="0.2">
      <c r="A1802" s="131" t="str">
        <f>+IF(I1802&lt;='Ecarts de marge'!$G$1,"X","")</f>
        <v>X</v>
      </c>
      <c r="B1802" s="122" t="str">
        <f t="shared" si="37"/>
        <v>A</v>
      </c>
      <c r="C1802" s="142"/>
      <c r="D1802" s="142"/>
      <c r="E1802" s="142"/>
      <c r="F1802" s="142"/>
      <c r="G1802" s="142"/>
      <c r="H1802" s="142"/>
      <c r="J1802" s="142"/>
      <c r="K1802" s="142"/>
      <c r="L1802" s="142"/>
      <c r="M1802" s="142"/>
      <c r="N1802" s="142"/>
      <c r="O1802" s="142"/>
      <c r="Q1802" s="122" t="e">
        <f>+VLOOKUP(CONCATENATE(B1802,"00"),#REF!,3,FALSE)</f>
        <v>#REF!</v>
      </c>
      <c r="R1802" s="122" t="str">
        <f>+IF(ISERROR(VLOOKUP(K1802,'Ecarts de marge'!D:D,1,FALSE)),"PB CODE ARTICLE","")</f>
        <v>PB CODE ARTICLE</v>
      </c>
    </row>
    <row r="1803" spans="1:18" x14ac:dyDescent="0.2">
      <c r="A1803" s="131" t="str">
        <f>+IF(I1803&lt;='Ecarts de marge'!$G$1,"X","")</f>
        <v>X</v>
      </c>
      <c r="B1803" s="122" t="str">
        <f t="shared" si="37"/>
        <v>A</v>
      </c>
      <c r="C1803" s="142"/>
      <c r="D1803" s="142"/>
      <c r="E1803" s="142"/>
      <c r="F1803" s="142"/>
      <c r="G1803" s="142"/>
      <c r="H1803" s="142"/>
      <c r="J1803" s="142"/>
      <c r="K1803" s="142"/>
      <c r="L1803" s="142"/>
      <c r="M1803" s="142"/>
      <c r="N1803" s="142"/>
      <c r="O1803" s="142"/>
      <c r="Q1803" s="122" t="e">
        <f>+VLOOKUP(CONCATENATE(B1803,"00"),#REF!,3,FALSE)</f>
        <v>#REF!</v>
      </c>
      <c r="R1803" s="122" t="str">
        <f>+IF(ISERROR(VLOOKUP(K1803,'Ecarts de marge'!D:D,1,FALSE)),"PB CODE ARTICLE","")</f>
        <v>PB CODE ARTICLE</v>
      </c>
    </row>
    <row r="1804" spans="1:18" x14ac:dyDescent="0.2">
      <c r="A1804" s="131" t="str">
        <f>+IF(I1804&lt;='Ecarts de marge'!$G$1,"X","")</f>
        <v>X</v>
      </c>
      <c r="B1804" s="122" t="str">
        <f t="shared" si="37"/>
        <v>A</v>
      </c>
      <c r="C1804" s="142"/>
      <c r="D1804" s="142"/>
      <c r="E1804" s="142"/>
      <c r="F1804" s="142"/>
      <c r="G1804" s="142"/>
      <c r="H1804" s="142"/>
      <c r="J1804" s="142"/>
      <c r="K1804" s="142"/>
      <c r="L1804" s="142"/>
      <c r="M1804" s="142"/>
      <c r="N1804" s="142"/>
      <c r="O1804" s="142"/>
      <c r="Q1804" s="122" t="e">
        <f>+VLOOKUP(CONCATENATE(B1804,"00"),#REF!,3,FALSE)</f>
        <v>#REF!</v>
      </c>
      <c r="R1804" s="122" t="str">
        <f>+IF(ISERROR(VLOOKUP(K1804,'Ecarts de marge'!D:D,1,FALSE)),"PB CODE ARTICLE","")</f>
        <v>PB CODE ARTICLE</v>
      </c>
    </row>
    <row r="1805" spans="1:18" x14ac:dyDescent="0.2">
      <c r="A1805" s="131" t="str">
        <f>+IF(I1805&lt;='Ecarts de marge'!$G$1,"X","")</f>
        <v>X</v>
      </c>
      <c r="B1805" s="122" t="str">
        <f t="shared" si="37"/>
        <v>A</v>
      </c>
      <c r="C1805" s="142"/>
      <c r="D1805" s="142"/>
      <c r="E1805" s="142"/>
      <c r="F1805" s="142"/>
      <c r="G1805" s="142"/>
      <c r="H1805" s="142"/>
      <c r="J1805" s="142"/>
      <c r="K1805" s="142"/>
      <c r="L1805" s="142"/>
      <c r="M1805" s="142"/>
      <c r="N1805" s="142"/>
      <c r="O1805" s="142"/>
      <c r="Q1805" s="122" t="e">
        <f>+VLOOKUP(CONCATENATE(B1805,"00"),#REF!,3,FALSE)</f>
        <v>#REF!</v>
      </c>
      <c r="R1805" s="122" t="str">
        <f>+IF(ISERROR(VLOOKUP(K1805,'Ecarts de marge'!D:D,1,FALSE)),"PB CODE ARTICLE","")</f>
        <v>PB CODE ARTICLE</v>
      </c>
    </row>
    <row r="1806" spans="1:18" x14ac:dyDescent="0.2">
      <c r="A1806" s="131" t="str">
        <f>+IF(I1806&lt;='Ecarts de marge'!$G$1,"X","")</f>
        <v>X</v>
      </c>
      <c r="B1806" s="122" t="str">
        <f t="shared" si="37"/>
        <v>A</v>
      </c>
      <c r="C1806" s="142"/>
      <c r="D1806" s="142"/>
      <c r="E1806" s="142"/>
      <c r="F1806" s="142"/>
      <c r="G1806" s="142"/>
      <c r="H1806" s="142"/>
      <c r="J1806" s="142"/>
      <c r="K1806" s="142"/>
      <c r="L1806" s="142"/>
      <c r="M1806" s="142"/>
      <c r="N1806" s="142"/>
      <c r="O1806" s="142"/>
      <c r="Q1806" s="122" t="e">
        <f>+VLOOKUP(CONCATENATE(B1806,"00"),#REF!,3,FALSE)</f>
        <v>#REF!</v>
      </c>
      <c r="R1806" s="122" t="str">
        <f>+IF(ISERROR(VLOOKUP(K1806,'Ecarts de marge'!D:D,1,FALSE)),"PB CODE ARTICLE","")</f>
        <v>PB CODE ARTICLE</v>
      </c>
    </row>
    <row r="1807" spans="1:18" x14ac:dyDescent="0.2">
      <c r="A1807" s="131" t="str">
        <f>+IF(I1807&lt;='Ecarts de marge'!$G$1,"X","")</f>
        <v>X</v>
      </c>
      <c r="B1807" s="122" t="str">
        <f t="shared" si="37"/>
        <v>A</v>
      </c>
      <c r="C1807" s="142"/>
      <c r="D1807" s="142"/>
      <c r="E1807" s="142"/>
      <c r="F1807" s="142"/>
      <c r="G1807" s="142"/>
      <c r="H1807" s="142"/>
      <c r="J1807" s="142"/>
      <c r="K1807" s="142"/>
      <c r="L1807" s="142"/>
      <c r="M1807" s="142"/>
      <c r="N1807" s="142"/>
      <c r="O1807" s="142"/>
      <c r="Q1807" s="122" t="e">
        <f>+VLOOKUP(CONCATENATE(B1807,"00"),#REF!,3,FALSE)</f>
        <v>#REF!</v>
      </c>
      <c r="R1807" s="122" t="str">
        <f>+IF(ISERROR(VLOOKUP(K1807,'Ecarts de marge'!D:D,1,FALSE)),"PB CODE ARTICLE","")</f>
        <v>PB CODE ARTICLE</v>
      </c>
    </row>
    <row r="1808" spans="1:18" x14ac:dyDescent="0.2">
      <c r="A1808" s="131" t="str">
        <f>+IF(I1808&lt;='Ecarts de marge'!$G$1,"X","")</f>
        <v>X</v>
      </c>
      <c r="B1808" s="122" t="str">
        <f t="shared" si="37"/>
        <v>A</v>
      </c>
      <c r="C1808" s="142"/>
      <c r="D1808" s="142"/>
      <c r="E1808" s="142"/>
      <c r="F1808" s="142"/>
      <c r="G1808" s="142"/>
      <c r="H1808" s="142"/>
      <c r="J1808" s="142"/>
      <c r="K1808" s="142"/>
      <c r="L1808" s="142"/>
      <c r="M1808" s="142"/>
      <c r="N1808" s="142"/>
      <c r="O1808" s="142"/>
      <c r="Q1808" s="122" t="e">
        <f>+VLOOKUP(CONCATENATE(B1808,"00"),#REF!,3,FALSE)</f>
        <v>#REF!</v>
      </c>
      <c r="R1808" s="122" t="str">
        <f>+IF(ISERROR(VLOOKUP(K1808,'Ecarts de marge'!D:D,1,FALSE)),"PB CODE ARTICLE","")</f>
        <v>PB CODE ARTICLE</v>
      </c>
    </row>
    <row r="1809" spans="1:18" x14ac:dyDescent="0.2">
      <c r="A1809" s="131" t="str">
        <f>+IF(I1809&lt;='Ecarts de marge'!$G$1,"X","")</f>
        <v>X</v>
      </c>
      <c r="B1809" s="122" t="str">
        <f t="shared" si="37"/>
        <v>A</v>
      </c>
      <c r="C1809" s="142"/>
      <c r="D1809" s="142"/>
      <c r="E1809" s="142"/>
      <c r="F1809" s="142"/>
      <c r="G1809" s="142"/>
      <c r="H1809" s="142"/>
      <c r="J1809" s="142"/>
      <c r="K1809" s="142"/>
      <c r="L1809" s="142"/>
      <c r="M1809" s="142"/>
      <c r="N1809" s="142"/>
      <c r="O1809" s="142"/>
      <c r="Q1809" s="122" t="e">
        <f>+VLOOKUP(CONCATENATE(B1809,"00"),#REF!,3,FALSE)</f>
        <v>#REF!</v>
      </c>
      <c r="R1809" s="122" t="str">
        <f>+IF(ISERROR(VLOOKUP(K1809,'Ecarts de marge'!D:D,1,FALSE)),"PB CODE ARTICLE","")</f>
        <v>PB CODE ARTICLE</v>
      </c>
    </row>
    <row r="1810" spans="1:18" x14ac:dyDescent="0.2">
      <c r="A1810" s="131" t="str">
        <f>+IF(I1810&lt;='Ecarts de marge'!$G$1,"X","")</f>
        <v>X</v>
      </c>
      <c r="B1810" s="122" t="str">
        <f t="shared" si="37"/>
        <v>A</v>
      </c>
      <c r="C1810" s="142"/>
      <c r="D1810" s="142"/>
      <c r="E1810" s="142"/>
      <c r="F1810" s="142"/>
      <c r="G1810" s="142"/>
      <c r="H1810" s="142"/>
      <c r="J1810" s="142"/>
      <c r="K1810" s="142"/>
      <c r="L1810" s="142"/>
      <c r="M1810" s="142"/>
      <c r="N1810" s="142"/>
      <c r="O1810" s="142"/>
      <c r="Q1810" s="122" t="e">
        <f>+VLOOKUP(CONCATENATE(B1810,"00"),#REF!,3,FALSE)</f>
        <v>#REF!</v>
      </c>
      <c r="R1810" s="122" t="str">
        <f>+IF(ISERROR(VLOOKUP(K1810,'Ecarts de marge'!D:D,1,FALSE)),"PB CODE ARTICLE","")</f>
        <v>PB CODE ARTICLE</v>
      </c>
    </row>
    <row r="1811" spans="1:18" x14ac:dyDescent="0.2">
      <c r="A1811" s="131" t="str">
        <f>+IF(I1811&lt;='Ecarts de marge'!$G$1,"X","")</f>
        <v>X</v>
      </c>
      <c r="B1811" s="122" t="str">
        <f t="shared" si="37"/>
        <v>A</v>
      </c>
      <c r="C1811" s="142"/>
      <c r="D1811" s="142"/>
      <c r="E1811" s="142"/>
      <c r="F1811" s="142"/>
      <c r="G1811" s="142"/>
      <c r="H1811" s="142"/>
      <c r="J1811" s="142"/>
      <c r="K1811" s="142"/>
      <c r="L1811" s="142"/>
      <c r="M1811" s="142"/>
      <c r="N1811" s="142"/>
      <c r="O1811" s="142"/>
      <c r="Q1811" s="122" t="e">
        <f>+VLOOKUP(CONCATENATE(B1811,"00"),#REF!,3,FALSE)</f>
        <v>#REF!</v>
      </c>
      <c r="R1811" s="122" t="str">
        <f>+IF(ISERROR(VLOOKUP(K1811,'Ecarts de marge'!D:D,1,FALSE)),"PB CODE ARTICLE","")</f>
        <v>PB CODE ARTICLE</v>
      </c>
    </row>
    <row r="1812" spans="1:18" x14ac:dyDescent="0.2">
      <c r="A1812" s="131" t="str">
        <f>+IF(I1812&lt;='Ecarts de marge'!$G$1,"X","")</f>
        <v>X</v>
      </c>
      <c r="B1812" s="122" t="str">
        <f t="shared" si="37"/>
        <v>A</v>
      </c>
      <c r="C1812" s="142"/>
      <c r="D1812" s="142"/>
      <c r="E1812" s="142"/>
      <c r="F1812" s="142"/>
      <c r="G1812" s="142"/>
      <c r="H1812" s="142"/>
      <c r="J1812" s="142"/>
      <c r="K1812" s="142"/>
      <c r="L1812" s="142"/>
      <c r="M1812" s="142"/>
      <c r="N1812" s="142"/>
      <c r="O1812" s="142"/>
      <c r="Q1812" s="122" t="e">
        <f>+VLOOKUP(CONCATENATE(B1812,"00"),#REF!,3,FALSE)</f>
        <v>#REF!</v>
      </c>
      <c r="R1812" s="122" t="str">
        <f>+IF(ISERROR(VLOOKUP(K1812,'Ecarts de marge'!D:D,1,FALSE)),"PB CODE ARTICLE","")</f>
        <v>PB CODE ARTICLE</v>
      </c>
    </row>
    <row r="1813" spans="1:18" x14ac:dyDescent="0.2">
      <c r="A1813" s="131" t="str">
        <f>+IF(I1813&lt;='Ecarts de marge'!$G$1,"X","")</f>
        <v>X</v>
      </c>
      <c r="B1813" s="122" t="str">
        <f t="shared" si="37"/>
        <v>A</v>
      </c>
      <c r="C1813" s="142"/>
      <c r="D1813" s="142"/>
      <c r="E1813" s="142"/>
      <c r="F1813" s="142"/>
      <c r="G1813" s="142"/>
      <c r="H1813" s="142"/>
      <c r="J1813" s="142"/>
      <c r="K1813" s="142"/>
      <c r="L1813" s="142"/>
      <c r="M1813" s="142"/>
      <c r="N1813" s="142"/>
      <c r="O1813" s="142"/>
      <c r="Q1813" s="122" t="e">
        <f>+VLOOKUP(CONCATENATE(B1813,"00"),#REF!,3,FALSE)</f>
        <v>#REF!</v>
      </c>
      <c r="R1813" s="122" t="str">
        <f>+IF(ISERROR(VLOOKUP(K1813,'Ecarts de marge'!D:D,1,FALSE)),"PB CODE ARTICLE","")</f>
        <v>PB CODE ARTICLE</v>
      </c>
    </row>
    <row r="1814" spans="1:18" x14ac:dyDescent="0.2">
      <c r="A1814" s="131" t="str">
        <f>+IF(I1814&lt;='Ecarts de marge'!$G$1,"X","")</f>
        <v>X</v>
      </c>
      <c r="B1814" s="122" t="str">
        <f t="shared" si="37"/>
        <v>A</v>
      </c>
      <c r="C1814" s="142"/>
      <c r="D1814" s="142"/>
      <c r="E1814" s="142"/>
      <c r="F1814" s="142"/>
      <c r="G1814" s="142"/>
      <c r="H1814" s="142"/>
      <c r="J1814" s="142"/>
      <c r="K1814" s="142"/>
      <c r="L1814" s="142"/>
      <c r="M1814" s="142"/>
      <c r="N1814" s="142"/>
      <c r="O1814" s="142"/>
      <c r="Q1814" s="122" t="e">
        <f>+VLOOKUP(CONCATENATE(B1814,"00"),#REF!,3,FALSE)</f>
        <v>#REF!</v>
      </c>
      <c r="R1814" s="122" t="str">
        <f>+IF(ISERROR(VLOOKUP(K1814,'Ecarts de marge'!D:D,1,FALSE)),"PB CODE ARTICLE","")</f>
        <v>PB CODE ARTICLE</v>
      </c>
    </row>
    <row r="1815" spans="1:18" x14ac:dyDescent="0.2">
      <c r="A1815" s="131" t="str">
        <f>+IF(I1815&lt;='Ecarts de marge'!$G$1,"X","")</f>
        <v>X</v>
      </c>
      <c r="B1815" s="122" t="str">
        <f t="shared" si="37"/>
        <v>A</v>
      </c>
      <c r="C1815" s="142"/>
      <c r="D1815" s="142"/>
      <c r="E1815" s="142"/>
      <c r="F1815" s="142"/>
      <c r="G1815" s="142"/>
      <c r="H1815" s="142"/>
      <c r="J1815" s="142"/>
      <c r="K1815" s="142"/>
      <c r="L1815" s="142"/>
      <c r="M1815" s="142"/>
      <c r="N1815" s="142"/>
      <c r="O1815" s="142"/>
      <c r="Q1815" s="122" t="e">
        <f>+VLOOKUP(CONCATENATE(B1815,"00"),#REF!,3,FALSE)</f>
        <v>#REF!</v>
      </c>
      <c r="R1815" s="122" t="str">
        <f>+IF(ISERROR(VLOOKUP(K1815,'Ecarts de marge'!D:D,1,FALSE)),"PB CODE ARTICLE","")</f>
        <v>PB CODE ARTICLE</v>
      </c>
    </row>
    <row r="1816" spans="1:18" x14ac:dyDescent="0.2">
      <c r="A1816" s="131" t="str">
        <f>+IF(I1816&lt;='Ecarts de marge'!$G$1,"X","")</f>
        <v>X</v>
      </c>
      <c r="B1816" s="122" t="str">
        <f t="shared" si="37"/>
        <v>A</v>
      </c>
      <c r="C1816" s="142"/>
      <c r="D1816" s="142"/>
      <c r="E1816" s="142"/>
      <c r="F1816" s="142"/>
      <c r="G1816" s="142"/>
      <c r="H1816" s="142"/>
      <c r="J1816" s="142"/>
      <c r="K1816" s="142"/>
      <c r="L1816" s="142"/>
      <c r="M1816" s="142"/>
      <c r="N1816" s="142"/>
      <c r="O1816" s="142"/>
      <c r="Q1816" s="122" t="e">
        <f>+VLOOKUP(CONCATENATE(B1816,"00"),#REF!,3,FALSE)</f>
        <v>#REF!</v>
      </c>
      <c r="R1816" s="122" t="str">
        <f>+IF(ISERROR(VLOOKUP(K1816,'Ecarts de marge'!D:D,1,FALSE)),"PB CODE ARTICLE","")</f>
        <v>PB CODE ARTICLE</v>
      </c>
    </row>
    <row r="1817" spans="1:18" x14ac:dyDescent="0.2">
      <c r="A1817" s="131" t="str">
        <f>+IF(I1817&lt;='Ecarts de marge'!$G$1,"X","")</f>
        <v>X</v>
      </c>
      <c r="B1817" s="122" t="str">
        <f t="shared" si="37"/>
        <v>A</v>
      </c>
      <c r="C1817" s="142"/>
      <c r="D1817" s="142"/>
      <c r="E1817" s="142"/>
      <c r="F1817" s="142"/>
      <c r="G1817" s="142"/>
      <c r="H1817" s="142"/>
      <c r="J1817" s="142"/>
      <c r="K1817" s="142"/>
      <c r="L1817" s="142"/>
      <c r="M1817" s="142"/>
      <c r="N1817" s="142"/>
      <c r="O1817" s="142"/>
      <c r="Q1817" s="122" t="e">
        <f>+VLOOKUP(CONCATENATE(B1817,"00"),#REF!,3,FALSE)</f>
        <v>#REF!</v>
      </c>
      <c r="R1817" s="122" t="str">
        <f>+IF(ISERROR(VLOOKUP(K1817,'Ecarts de marge'!D:D,1,FALSE)),"PB CODE ARTICLE","")</f>
        <v>PB CODE ARTICLE</v>
      </c>
    </row>
    <row r="1818" spans="1:18" x14ac:dyDescent="0.2">
      <c r="A1818" s="131" t="str">
        <f>+IF(I1818&lt;='Ecarts de marge'!$G$1,"X","")</f>
        <v>X</v>
      </c>
      <c r="B1818" s="122" t="str">
        <f t="shared" si="37"/>
        <v>A</v>
      </c>
      <c r="C1818" s="142"/>
      <c r="D1818" s="142"/>
      <c r="E1818" s="142"/>
      <c r="F1818" s="142"/>
      <c r="G1818" s="142"/>
      <c r="H1818" s="142"/>
      <c r="J1818" s="142"/>
      <c r="K1818" s="142"/>
      <c r="L1818" s="142"/>
      <c r="M1818" s="142"/>
      <c r="N1818" s="142"/>
      <c r="O1818" s="142"/>
      <c r="Q1818" s="122" t="e">
        <f>+VLOOKUP(CONCATENATE(B1818,"00"),#REF!,3,FALSE)</f>
        <v>#REF!</v>
      </c>
      <c r="R1818" s="122" t="str">
        <f>+IF(ISERROR(VLOOKUP(K1818,'Ecarts de marge'!D:D,1,FALSE)),"PB CODE ARTICLE","")</f>
        <v>PB CODE ARTICLE</v>
      </c>
    </row>
    <row r="1819" spans="1:18" x14ac:dyDescent="0.2">
      <c r="A1819" s="131" t="str">
        <f>+IF(I1819&lt;='Ecarts de marge'!$G$1,"X","")</f>
        <v>X</v>
      </c>
      <c r="B1819" s="122" t="str">
        <f t="shared" si="37"/>
        <v>A</v>
      </c>
      <c r="C1819" s="142"/>
      <c r="D1819" s="142"/>
      <c r="E1819" s="142"/>
      <c r="F1819" s="142"/>
      <c r="G1819" s="142"/>
      <c r="H1819" s="142"/>
      <c r="J1819" s="142"/>
      <c r="K1819" s="142"/>
      <c r="L1819" s="142"/>
      <c r="M1819" s="142"/>
      <c r="N1819" s="142"/>
      <c r="O1819" s="142"/>
      <c r="Q1819" s="122" t="e">
        <f>+VLOOKUP(CONCATENATE(B1819,"00"),#REF!,3,FALSE)</f>
        <v>#REF!</v>
      </c>
      <c r="R1819" s="122" t="str">
        <f>+IF(ISERROR(VLOOKUP(K1819,'Ecarts de marge'!D:D,1,FALSE)),"PB CODE ARTICLE","")</f>
        <v>PB CODE ARTICLE</v>
      </c>
    </row>
    <row r="1820" spans="1:18" x14ac:dyDescent="0.2">
      <c r="A1820" s="131" t="str">
        <f>+IF(I1820&lt;='Ecarts de marge'!$G$1,"X","")</f>
        <v>X</v>
      </c>
      <c r="B1820" s="122" t="str">
        <f t="shared" si="37"/>
        <v>A</v>
      </c>
      <c r="C1820" s="142"/>
      <c r="D1820" s="142"/>
      <c r="E1820" s="142"/>
      <c r="F1820" s="142"/>
      <c r="G1820" s="142"/>
      <c r="H1820" s="142"/>
      <c r="J1820" s="142"/>
      <c r="K1820" s="142"/>
      <c r="L1820" s="142"/>
      <c r="M1820" s="142"/>
      <c r="N1820" s="142"/>
      <c r="O1820" s="142"/>
      <c r="Q1820" s="122" t="e">
        <f>+VLOOKUP(CONCATENATE(B1820,"00"),#REF!,3,FALSE)</f>
        <v>#REF!</v>
      </c>
      <c r="R1820" s="122" t="str">
        <f>+IF(ISERROR(VLOOKUP(K1820,'Ecarts de marge'!D:D,1,FALSE)),"PB CODE ARTICLE","")</f>
        <v>PB CODE ARTICLE</v>
      </c>
    </row>
    <row r="1821" spans="1:18" x14ac:dyDescent="0.2">
      <c r="A1821" s="131" t="str">
        <f>+IF(I1821&lt;='Ecarts de marge'!$G$1,"X","")</f>
        <v>X</v>
      </c>
      <c r="B1821" s="122" t="str">
        <f t="shared" si="37"/>
        <v>A</v>
      </c>
      <c r="C1821" s="142"/>
      <c r="D1821" s="142"/>
      <c r="E1821" s="142"/>
      <c r="F1821" s="142"/>
      <c r="G1821" s="142"/>
      <c r="H1821" s="142"/>
      <c r="J1821" s="142"/>
      <c r="K1821" s="142"/>
      <c r="L1821" s="142"/>
      <c r="M1821" s="142"/>
      <c r="N1821" s="142"/>
      <c r="O1821" s="142"/>
      <c r="Q1821" s="122" t="e">
        <f>+VLOOKUP(CONCATENATE(B1821,"00"),#REF!,3,FALSE)</f>
        <v>#REF!</v>
      </c>
      <c r="R1821" s="122" t="str">
        <f>+IF(ISERROR(VLOOKUP(K1821,'Ecarts de marge'!D:D,1,FALSE)),"PB CODE ARTICLE","")</f>
        <v>PB CODE ARTICLE</v>
      </c>
    </row>
    <row r="1822" spans="1:18" x14ac:dyDescent="0.2">
      <c r="A1822" s="131" t="str">
        <f>+IF(I1822&lt;='Ecarts de marge'!$G$1,"X","")</f>
        <v>X</v>
      </c>
      <c r="B1822" s="122" t="str">
        <f t="shared" si="37"/>
        <v>A</v>
      </c>
      <c r="C1822" s="142"/>
      <c r="D1822" s="142"/>
      <c r="E1822" s="142"/>
      <c r="F1822" s="142"/>
      <c r="G1822" s="142"/>
      <c r="H1822" s="142"/>
      <c r="J1822" s="142"/>
      <c r="K1822" s="142"/>
      <c r="L1822" s="142"/>
      <c r="M1822" s="142"/>
      <c r="N1822" s="142"/>
      <c r="O1822" s="142"/>
      <c r="Q1822" s="122" t="e">
        <f>+VLOOKUP(CONCATENATE(B1822,"00"),#REF!,3,FALSE)</f>
        <v>#REF!</v>
      </c>
      <c r="R1822" s="122" t="str">
        <f>+IF(ISERROR(VLOOKUP(K1822,'Ecarts de marge'!D:D,1,FALSE)),"PB CODE ARTICLE","")</f>
        <v>PB CODE ARTICLE</v>
      </c>
    </row>
    <row r="1823" spans="1:18" x14ac:dyDescent="0.2">
      <c r="A1823" s="131" t="str">
        <f>+IF(I1823&lt;='Ecarts de marge'!$G$1,"X","")</f>
        <v>X</v>
      </c>
      <c r="B1823" s="122" t="str">
        <f t="shared" si="37"/>
        <v>A</v>
      </c>
      <c r="C1823" s="142"/>
      <c r="D1823" s="142"/>
      <c r="E1823" s="142"/>
      <c r="F1823" s="142"/>
      <c r="G1823" s="142"/>
      <c r="H1823" s="142"/>
      <c r="J1823" s="142"/>
      <c r="K1823" s="142"/>
      <c r="L1823" s="142"/>
      <c r="M1823" s="142"/>
      <c r="N1823" s="142"/>
      <c r="O1823" s="142"/>
      <c r="Q1823" s="122" t="e">
        <f>+VLOOKUP(CONCATENATE(B1823,"00"),#REF!,3,FALSE)</f>
        <v>#REF!</v>
      </c>
      <c r="R1823" s="122" t="str">
        <f>+IF(ISERROR(VLOOKUP(K1823,'Ecarts de marge'!D:D,1,FALSE)),"PB CODE ARTICLE","")</f>
        <v>PB CODE ARTICLE</v>
      </c>
    </row>
    <row r="1824" spans="1:18" x14ac:dyDescent="0.2">
      <c r="A1824" s="131" t="str">
        <f>+IF(I1824&lt;='Ecarts de marge'!$G$1,"X","")</f>
        <v>X</v>
      </c>
      <c r="B1824" s="122" t="str">
        <f t="shared" si="37"/>
        <v>A</v>
      </c>
      <c r="C1824" s="142"/>
      <c r="D1824" s="142"/>
      <c r="E1824" s="142"/>
      <c r="F1824" s="142"/>
      <c r="G1824" s="142"/>
      <c r="H1824" s="142"/>
      <c r="J1824" s="142"/>
      <c r="K1824" s="142"/>
      <c r="L1824" s="142"/>
      <c r="M1824" s="142"/>
      <c r="N1824" s="142"/>
      <c r="O1824" s="142"/>
      <c r="Q1824" s="122" t="e">
        <f>+VLOOKUP(CONCATENATE(B1824,"00"),#REF!,3,FALSE)</f>
        <v>#REF!</v>
      </c>
      <c r="R1824" s="122" t="str">
        <f>+IF(ISERROR(VLOOKUP(K1824,'Ecarts de marge'!D:D,1,FALSE)),"PB CODE ARTICLE","")</f>
        <v>PB CODE ARTICLE</v>
      </c>
    </row>
    <row r="1825" spans="1:18" x14ac:dyDescent="0.2">
      <c r="A1825" s="131" t="str">
        <f>+IF(I1825&lt;='Ecarts de marge'!$G$1,"X","")</f>
        <v>X</v>
      </c>
      <c r="B1825" s="122" t="str">
        <f t="shared" ref="B1825:B1888" si="38">+"A"&amp;E1825&amp;F1825&amp;G1825</f>
        <v>A</v>
      </c>
      <c r="C1825" s="142"/>
      <c r="D1825" s="142"/>
      <c r="E1825" s="142"/>
      <c r="F1825" s="142"/>
      <c r="G1825" s="142"/>
      <c r="H1825" s="142"/>
      <c r="J1825" s="142"/>
      <c r="K1825" s="142"/>
      <c r="L1825" s="142"/>
      <c r="M1825" s="142"/>
      <c r="N1825" s="142"/>
      <c r="O1825" s="142"/>
      <c r="Q1825" s="122" t="e">
        <f>+VLOOKUP(CONCATENATE(B1825,"00"),#REF!,3,FALSE)</f>
        <v>#REF!</v>
      </c>
      <c r="R1825" s="122" t="str">
        <f>+IF(ISERROR(VLOOKUP(K1825,'Ecarts de marge'!D:D,1,FALSE)),"PB CODE ARTICLE","")</f>
        <v>PB CODE ARTICLE</v>
      </c>
    </row>
    <row r="1826" spans="1:18" x14ac:dyDescent="0.2">
      <c r="A1826" s="131" t="str">
        <f>+IF(I1826&lt;='Ecarts de marge'!$G$1,"X","")</f>
        <v>X</v>
      </c>
      <c r="B1826" s="122" t="str">
        <f t="shared" si="38"/>
        <v>A</v>
      </c>
      <c r="C1826" s="142"/>
      <c r="D1826" s="142"/>
      <c r="E1826" s="142"/>
      <c r="F1826" s="142"/>
      <c r="G1826" s="142"/>
      <c r="H1826" s="142"/>
      <c r="J1826" s="142"/>
      <c r="K1826" s="142"/>
      <c r="L1826" s="142"/>
      <c r="M1826" s="142"/>
      <c r="N1826" s="142"/>
      <c r="O1826" s="142"/>
      <c r="Q1826" s="122" t="e">
        <f>+VLOOKUP(CONCATENATE(B1826,"00"),#REF!,3,FALSE)</f>
        <v>#REF!</v>
      </c>
      <c r="R1826" s="122" t="str">
        <f>+IF(ISERROR(VLOOKUP(K1826,'Ecarts de marge'!D:D,1,FALSE)),"PB CODE ARTICLE","")</f>
        <v>PB CODE ARTICLE</v>
      </c>
    </row>
    <row r="1827" spans="1:18" x14ac:dyDescent="0.2">
      <c r="A1827" s="131" t="str">
        <f>+IF(I1827&lt;='Ecarts de marge'!$G$1,"X","")</f>
        <v>X</v>
      </c>
      <c r="B1827" s="122" t="str">
        <f t="shared" si="38"/>
        <v>A</v>
      </c>
      <c r="C1827" s="142"/>
      <c r="D1827" s="142"/>
      <c r="E1827" s="142"/>
      <c r="F1827" s="142"/>
      <c r="G1827" s="142"/>
      <c r="H1827" s="142"/>
      <c r="J1827" s="142"/>
      <c r="K1827" s="142"/>
      <c r="L1827" s="142"/>
      <c r="M1827" s="142"/>
      <c r="N1827" s="142"/>
      <c r="O1827" s="142"/>
      <c r="Q1827" s="122" t="e">
        <f>+VLOOKUP(CONCATENATE(B1827,"00"),#REF!,3,FALSE)</f>
        <v>#REF!</v>
      </c>
      <c r="R1827" s="122" t="str">
        <f>+IF(ISERROR(VLOOKUP(K1827,'Ecarts de marge'!D:D,1,FALSE)),"PB CODE ARTICLE","")</f>
        <v>PB CODE ARTICLE</v>
      </c>
    </row>
    <row r="1828" spans="1:18" x14ac:dyDescent="0.2">
      <c r="A1828" s="131" t="str">
        <f>+IF(I1828&lt;='Ecarts de marge'!$G$1,"X","")</f>
        <v>X</v>
      </c>
      <c r="B1828" s="122" t="str">
        <f t="shared" si="38"/>
        <v>A</v>
      </c>
      <c r="C1828" s="142"/>
      <c r="D1828" s="142"/>
      <c r="E1828" s="142"/>
      <c r="F1828" s="142"/>
      <c r="G1828" s="142"/>
      <c r="H1828" s="142"/>
      <c r="J1828" s="142"/>
      <c r="K1828" s="142"/>
      <c r="L1828" s="142"/>
      <c r="M1828" s="142"/>
      <c r="N1828" s="142"/>
      <c r="O1828" s="142"/>
      <c r="Q1828" s="122" t="e">
        <f>+VLOOKUP(CONCATENATE(B1828,"00"),#REF!,3,FALSE)</f>
        <v>#REF!</v>
      </c>
      <c r="R1828" s="122" t="str">
        <f>+IF(ISERROR(VLOOKUP(K1828,'Ecarts de marge'!D:D,1,FALSE)),"PB CODE ARTICLE","")</f>
        <v>PB CODE ARTICLE</v>
      </c>
    </row>
    <row r="1829" spans="1:18" x14ac:dyDescent="0.2">
      <c r="A1829" s="131" t="str">
        <f>+IF(I1829&lt;='Ecarts de marge'!$G$1,"X","")</f>
        <v>X</v>
      </c>
      <c r="B1829" s="122" t="str">
        <f t="shared" si="38"/>
        <v>A</v>
      </c>
      <c r="C1829" s="142"/>
      <c r="D1829" s="142"/>
      <c r="E1829" s="142"/>
      <c r="F1829" s="142"/>
      <c r="G1829" s="142"/>
      <c r="H1829" s="142"/>
      <c r="J1829" s="142"/>
      <c r="K1829" s="142"/>
      <c r="L1829" s="142"/>
      <c r="M1829" s="142"/>
      <c r="N1829" s="142"/>
      <c r="O1829" s="142"/>
      <c r="Q1829" s="122" t="e">
        <f>+VLOOKUP(CONCATENATE(B1829,"00"),#REF!,3,FALSE)</f>
        <v>#REF!</v>
      </c>
      <c r="R1829" s="122" t="str">
        <f>+IF(ISERROR(VLOOKUP(K1829,'Ecarts de marge'!D:D,1,FALSE)),"PB CODE ARTICLE","")</f>
        <v>PB CODE ARTICLE</v>
      </c>
    </row>
    <row r="1830" spans="1:18" x14ac:dyDescent="0.2">
      <c r="A1830" s="131" t="str">
        <f>+IF(I1830&lt;='Ecarts de marge'!$G$1,"X","")</f>
        <v>X</v>
      </c>
      <c r="B1830" s="122" t="str">
        <f t="shared" si="38"/>
        <v>A</v>
      </c>
      <c r="C1830" s="142"/>
      <c r="D1830" s="142"/>
      <c r="E1830" s="142"/>
      <c r="F1830" s="142"/>
      <c r="G1830" s="142"/>
      <c r="H1830" s="142"/>
      <c r="J1830" s="142"/>
      <c r="K1830" s="142"/>
      <c r="L1830" s="142"/>
      <c r="M1830" s="142"/>
      <c r="N1830" s="142"/>
      <c r="O1830" s="142"/>
      <c r="Q1830" s="122" t="e">
        <f>+VLOOKUP(CONCATENATE(B1830,"00"),#REF!,3,FALSE)</f>
        <v>#REF!</v>
      </c>
      <c r="R1830" s="122" t="str">
        <f>+IF(ISERROR(VLOOKUP(K1830,'Ecarts de marge'!D:D,1,FALSE)),"PB CODE ARTICLE","")</f>
        <v>PB CODE ARTICLE</v>
      </c>
    </row>
    <row r="1831" spans="1:18" x14ac:dyDescent="0.2">
      <c r="A1831" s="131" t="str">
        <f>+IF(I1831&lt;='Ecarts de marge'!$G$1,"X","")</f>
        <v>X</v>
      </c>
      <c r="B1831" s="122" t="str">
        <f t="shared" si="38"/>
        <v>A</v>
      </c>
      <c r="C1831" s="142"/>
      <c r="D1831" s="142"/>
      <c r="E1831" s="142"/>
      <c r="F1831" s="142"/>
      <c r="G1831" s="142"/>
      <c r="H1831" s="142"/>
      <c r="J1831" s="142"/>
      <c r="K1831" s="142"/>
      <c r="L1831" s="142"/>
      <c r="M1831" s="142"/>
      <c r="N1831" s="142"/>
      <c r="O1831" s="142"/>
      <c r="Q1831" s="122" t="e">
        <f>+VLOOKUP(CONCATENATE(B1831,"00"),#REF!,3,FALSE)</f>
        <v>#REF!</v>
      </c>
      <c r="R1831" s="122" t="str">
        <f>+IF(ISERROR(VLOOKUP(K1831,'Ecarts de marge'!D:D,1,FALSE)),"PB CODE ARTICLE","")</f>
        <v>PB CODE ARTICLE</v>
      </c>
    </row>
    <row r="1832" spans="1:18" x14ac:dyDescent="0.2">
      <c r="A1832" s="131" t="str">
        <f>+IF(I1832&lt;='Ecarts de marge'!$G$1,"X","")</f>
        <v>X</v>
      </c>
      <c r="B1832" s="122" t="str">
        <f t="shared" si="38"/>
        <v>A</v>
      </c>
      <c r="C1832" s="142"/>
      <c r="D1832" s="142"/>
      <c r="E1832" s="142"/>
      <c r="F1832" s="142"/>
      <c r="G1832" s="142"/>
      <c r="H1832" s="142"/>
      <c r="J1832" s="142"/>
      <c r="K1832" s="142"/>
      <c r="L1832" s="142"/>
      <c r="M1832" s="142"/>
      <c r="N1832" s="142"/>
      <c r="O1832" s="142"/>
      <c r="Q1832" s="122" t="e">
        <f>+VLOOKUP(CONCATENATE(B1832,"00"),#REF!,3,FALSE)</f>
        <v>#REF!</v>
      </c>
      <c r="R1832" s="122" t="str">
        <f>+IF(ISERROR(VLOOKUP(K1832,'Ecarts de marge'!D:D,1,FALSE)),"PB CODE ARTICLE","")</f>
        <v>PB CODE ARTICLE</v>
      </c>
    </row>
    <row r="1833" spans="1:18" x14ac:dyDescent="0.2">
      <c r="A1833" s="131" t="str">
        <f>+IF(I1833&lt;='Ecarts de marge'!$G$1,"X","")</f>
        <v>X</v>
      </c>
      <c r="B1833" s="122" t="str">
        <f t="shared" si="38"/>
        <v>A</v>
      </c>
      <c r="C1833" s="142"/>
      <c r="D1833" s="142"/>
      <c r="E1833" s="142"/>
      <c r="F1833" s="142"/>
      <c r="G1833" s="142"/>
      <c r="H1833" s="142"/>
      <c r="J1833" s="142"/>
      <c r="K1833" s="142"/>
      <c r="L1833" s="142"/>
      <c r="M1833" s="142"/>
      <c r="N1833" s="142"/>
      <c r="O1833" s="142"/>
      <c r="Q1833" s="122" t="e">
        <f>+VLOOKUP(CONCATENATE(B1833,"00"),#REF!,3,FALSE)</f>
        <v>#REF!</v>
      </c>
      <c r="R1833" s="122" t="str">
        <f>+IF(ISERROR(VLOOKUP(K1833,'Ecarts de marge'!D:D,1,FALSE)),"PB CODE ARTICLE","")</f>
        <v>PB CODE ARTICLE</v>
      </c>
    </row>
    <row r="1834" spans="1:18" x14ac:dyDescent="0.2">
      <c r="A1834" s="131" t="str">
        <f>+IF(I1834&lt;='Ecarts de marge'!$G$1,"X","")</f>
        <v>X</v>
      </c>
      <c r="B1834" s="122" t="str">
        <f t="shared" si="38"/>
        <v>A</v>
      </c>
      <c r="C1834" s="142"/>
      <c r="D1834" s="142"/>
      <c r="E1834" s="142"/>
      <c r="F1834" s="142"/>
      <c r="G1834" s="142"/>
      <c r="H1834" s="142"/>
      <c r="J1834" s="142"/>
      <c r="K1834" s="142"/>
      <c r="L1834" s="142"/>
      <c r="M1834" s="142"/>
      <c r="N1834" s="142"/>
      <c r="O1834" s="142"/>
      <c r="Q1834" s="122" t="e">
        <f>+VLOOKUP(CONCATENATE(B1834,"00"),#REF!,3,FALSE)</f>
        <v>#REF!</v>
      </c>
      <c r="R1834" s="122" t="str">
        <f>+IF(ISERROR(VLOOKUP(K1834,'Ecarts de marge'!D:D,1,FALSE)),"PB CODE ARTICLE","")</f>
        <v>PB CODE ARTICLE</v>
      </c>
    </row>
    <row r="1835" spans="1:18" x14ac:dyDescent="0.2">
      <c r="A1835" s="131" t="str">
        <f>+IF(I1835&lt;='Ecarts de marge'!$G$1,"X","")</f>
        <v>X</v>
      </c>
      <c r="B1835" s="122" t="str">
        <f t="shared" si="38"/>
        <v>A</v>
      </c>
      <c r="C1835" s="142"/>
      <c r="D1835" s="142"/>
      <c r="E1835" s="142"/>
      <c r="F1835" s="142"/>
      <c r="G1835" s="142"/>
      <c r="H1835" s="142"/>
      <c r="J1835" s="142"/>
      <c r="K1835" s="142"/>
      <c r="L1835" s="142"/>
      <c r="M1835" s="142"/>
      <c r="N1835" s="142"/>
      <c r="O1835" s="142"/>
      <c r="Q1835" s="122" t="e">
        <f>+VLOOKUP(CONCATENATE(B1835,"00"),#REF!,3,FALSE)</f>
        <v>#REF!</v>
      </c>
      <c r="R1835" s="122" t="str">
        <f>+IF(ISERROR(VLOOKUP(K1835,'Ecarts de marge'!D:D,1,FALSE)),"PB CODE ARTICLE","")</f>
        <v>PB CODE ARTICLE</v>
      </c>
    </row>
    <row r="1836" spans="1:18" x14ac:dyDescent="0.2">
      <c r="A1836" s="131" t="str">
        <f>+IF(I1836&lt;='Ecarts de marge'!$G$1,"X","")</f>
        <v>X</v>
      </c>
      <c r="B1836" s="122" t="str">
        <f t="shared" si="38"/>
        <v>A</v>
      </c>
      <c r="C1836" s="142"/>
      <c r="D1836" s="142"/>
      <c r="E1836" s="142"/>
      <c r="F1836" s="142"/>
      <c r="G1836" s="142"/>
      <c r="H1836" s="142"/>
      <c r="J1836" s="142"/>
      <c r="K1836" s="142"/>
      <c r="L1836" s="142"/>
      <c r="M1836" s="142"/>
      <c r="N1836" s="142"/>
      <c r="O1836" s="142"/>
      <c r="Q1836" s="122" t="e">
        <f>+VLOOKUP(CONCATENATE(B1836,"00"),#REF!,3,FALSE)</f>
        <v>#REF!</v>
      </c>
      <c r="R1836" s="122" t="str">
        <f>+IF(ISERROR(VLOOKUP(K1836,'Ecarts de marge'!D:D,1,FALSE)),"PB CODE ARTICLE","")</f>
        <v>PB CODE ARTICLE</v>
      </c>
    </row>
    <row r="1837" spans="1:18" x14ac:dyDescent="0.2">
      <c r="A1837" s="131" t="str">
        <f>+IF(I1837&lt;='Ecarts de marge'!$G$1,"X","")</f>
        <v>X</v>
      </c>
      <c r="B1837" s="122" t="str">
        <f t="shared" si="38"/>
        <v>A</v>
      </c>
      <c r="C1837" s="142"/>
      <c r="D1837" s="142"/>
      <c r="E1837" s="142"/>
      <c r="F1837" s="142"/>
      <c r="G1837" s="142"/>
      <c r="H1837" s="142"/>
      <c r="J1837" s="142"/>
      <c r="K1837" s="142"/>
      <c r="L1837" s="142"/>
      <c r="M1837" s="142"/>
      <c r="N1837" s="142"/>
      <c r="O1837" s="142"/>
      <c r="Q1837" s="122" t="e">
        <f>+VLOOKUP(CONCATENATE(B1837,"00"),#REF!,3,FALSE)</f>
        <v>#REF!</v>
      </c>
      <c r="R1837" s="122" t="str">
        <f>+IF(ISERROR(VLOOKUP(K1837,'Ecarts de marge'!D:D,1,FALSE)),"PB CODE ARTICLE","")</f>
        <v>PB CODE ARTICLE</v>
      </c>
    </row>
    <row r="1838" spans="1:18" x14ac:dyDescent="0.2">
      <c r="A1838" s="131" t="str">
        <f>+IF(I1838&lt;='Ecarts de marge'!$G$1,"X","")</f>
        <v>X</v>
      </c>
      <c r="B1838" s="122" t="str">
        <f t="shared" si="38"/>
        <v>A</v>
      </c>
      <c r="C1838" s="142"/>
      <c r="D1838" s="142"/>
      <c r="E1838" s="142"/>
      <c r="F1838" s="142"/>
      <c r="G1838" s="142"/>
      <c r="H1838" s="142"/>
      <c r="J1838" s="142"/>
      <c r="K1838" s="142"/>
      <c r="L1838" s="142"/>
      <c r="M1838" s="142"/>
      <c r="N1838" s="142"/>
      <c r="O1838" s="142"/>
      <c r="Q1838" s="122" t="e">
        <f>+VLOOKUP(CONCATENATE(B1838,"00"),#REF!,3,FALSE)</f>
        <v>#REF!</v>
      </c>
      <c r="R1838" s="122" t="str">
        <f>+IF(ISERROR(VLOOKUP(K1838,'Ecarts de marge'!D:D,1,FALSE)),"PB CODE ARTICLE","")</f>
        <v>PB CODE ARTICLE</v>
      </c>
    </row>
    <row r="1839" spans="1:18" x14ac:dyDescent="0.2">
      <c r="A1839" s="131" t="str">
        <f>+IF(I1839&lt;='Ecarts de marge'!$G$1,"X","")</f>
        <v>X</v>
      </c>
      <c r="B1839" s="122" t="str">
        <f t="shared" si="38"/>
        <v>A</v>
      </c>
      <c r="C1839" s="142"/>
      <c r="D1839" s="142"/>
      <c r="E1839" s="142"/>
      <c r="F1839" s="142"/>
      <c r="G1839" s="142"/>
      <c r="H1839" s="142"/>
      <c r="J1839" s="142"/>
      <c r="K1839" s="142"/>
      <c r="L1839" s="142"/>
      <c r="M1839" s="142"/>
      <c r="N1839" s="142"/>
      <c r="O1839" s="142"/>
      <c r="Q1839" s="122" t="e">
        <f>+VLOOKUP(CONCATENATE(B1839,"00"),#REF!,3,FALSE)</f>
        <v>#REF!</v>
      </c>
      <c r="R1839" s="122" t="str">
        <f>+IF(ISERROR(VLOOKUP(K1839,'Ecarts de marge'!D:D,1,FALSE)),"PB CODE ARTICLE","")</f>
        <v>PB CODE ARTICLE</v>
      </c>
    </row>
    <row r="1840" spans="1:18" x14ac:dyDescent="0.2">
      <c r="A1840" s="131" t="str">
        <f>+IF(I1840&lt;='Ecarts de marge'!$G$1,"X","")</f>
        <v>X</v>
      </c>
      <c r="B1840" s="122" t="str">
        <f t="shared" si="38"/>
        <v>A</v>
      </c>
      <c r="C1840" s="142"/>
      <c r="D1840" s="142"/>
      <c r="E1840" s="142"/>
      <c r="F1840" s="142"/>
      <c r="G1840" s="142"/>
      <c r="H1840" s="142"/>
      <c r="J1840" s="142"/>
      <c r="K1840" s="142"/>
      <c r="L1840" s="142"/>
      <c r="M1840" s="142"/>
      <c r="N1840" s="142"/>
      <c r="O1840" s="142"/>
      <c r="Q1840" s="122" t="e">
        <f>+VLOOKUP(CONCATENATE(B1840,"00"),#REF!,3,FALSE)</f>
        <v>#REF!</v>
      </c>
      <c r="R1840" s="122" t="str">
        <f>+IF(ISERROR(VLOOKUP(K1840,'Ecarts de marge'!D:D,1,FALSE)),"PB CODE ARTICLE","")</f>
        <v>PB CODE ARTICLE</v>
      </c>
    </row>
    <row r="1841" spans="1:18" x14ac:dyDescent="0.2">
      <c r="A1841" s="131" t="str">
        <f>+IF(I1841&lt;='Ecarts de marge'!$G$1,"X","")</f>
        <v>X</v>
      </c>
      <c r="B1841" s="122" t="str">
        <f t="shared" si="38"/>
        <v>A</v>
      </c>
      <c r="C1841" s="142"/>
      <c r="D1841" s="142"/>
      <c r="E1841" s="142"/>
      <c r="F1841" s="142"/>
      <c r="G1841" s="142"/>
      <c r="H1841" s="142"/>
      <c r="J1841" s="142"/>
      <c r="K1841" s="142"/>
      <c r="L1841" s="142"/>
      <c r="M1841" s="142"/>
      <c r="N1841" s="142"/>
      <c r="O1841" s="142"/>
      <c r="Q1841" s="122" t="e">
        <f>+VLOOKUP(CONCATENATE(B1841,"00"),#REF!,3,FALSE)</f>
        <v>#REF!</v>
      </c>
      <c r="R1841" s="122" t="str">
        <f>+IF(ISERROR(VLOOKUP(K1841,'Ecarts de marge'!D:D,1,FALSE)),"PB CODE ARTICLE","")</f>
        <v>PB CODE ARTICLE</v>
      </c>
    </row>
    <row r="1842" spans="1:18" x14ac:dyDescent="0.2">
      <c r="A1842" s="131" t="str">
        <f>+IF(I1842&lt;='Ecarts de marge'!$G$1,"X","")</f>
        <v>X</v>
      </c>
      <c r="B1842" s="122" t="str">
        <f t="shared" si="38"/>
        <v>A</v>
      </c>
      <c r="C1842" s="142"/>
      <c r="D1842" s="142"/>
      <c r="E1842" s="142"/>
      <c r="F1842" s="142"/>
      <c r="G1842" s="142"/>
      <c r="H1842" s="142"/>
      <c r="J1842" s="142"/>
      <c r="K1842" s="142"/>
      <c r="L1842" s="142"/>
      <c r="M1842" s="142"/>
      <c r="N1842" s="142"/>
      <c r="O1842" s="142"/>
      <c r="Q1842" s="122" t="e">
        <f>+VLOOKUP(CONCATENATE(B1842,"00"),#REF!,3,FALSE)</f>
        <v>#REF!</v>
      </c>
      <c r="R1842" s="122" t="str">
        <f>+IF(ISERROR(VLOOKUP(K1842,'Ecarts de marge'!D:D,1,FALSE)),"PB CODE ARTICLE","")</f>
        <v>PB CODE ARTICLE</v>
      </c>
    </row>
    <row r="1843" spans="1:18" x14ac:dyDescent="0.2">
      <c r="A1843" s="131" t="str">
        <f>+IF(I1843&lt;='Ecarts de marge'!$G$1,"X","")</f>
        <v>X</v>
      </c>
      <c r="B1843" s="122" t="str">
        <f t="shared" si="38"/>
        <v>A</v>
      </c>
      <c r="C1843" s="142"/>
      <c r="D1843" s="142"/>
      <c r="E1843" s="142"/>
      <c r="F1843" s="142"/>
      <c r="G1843" s="142"/>
      <c r="H1843" s="142"/>
      <c r="J1843" s="142"/>
      <c r="K1843" s="142"/>
      <c r="L1843" s="142"/>
      <c r="M1843" s="142"/>
      <c r="N1843" s="142"/>
      <c r="O1843" s="142"/>
      <c r="Q1843" s="122" t="e">
        <f>+VLOOKUP(CONCATENATE(B1843,"00"),#REF!,3,FALSE)</f>
        <v>#REF!</v>
      </c>
      <c r="R1843" s="122" t="str">
        <f>+IF(ISERROR(VLOOKUP(K1843,'Ecarts de marge'!D:D,1,FALSE)),"PB CODE ARTICLE","")</f>
        <v>PB CODE ARTICLE</v>
      </c>
    </row>
    <row r="1844" spans="1:18" x14ac:dyDescent="0.2">
      <c r="A1844" s="131" t="str">
        <f>+IF(I1844&lt;='Ecarts de marge'!$G$1,"X","")</f>
        <v>X</v>
      </c>
      <c r="B1844" s="122" t="str">
        <f t="shared" si="38"/>
        <v>A</v>
      </c>
      <c r="C1844" s="142"/>
      <c r="D1844" s="142"/>
      <c r="E1844" s="142"/>
      <c r="F1844" s="142"/>
      <c r="G1844" s="142"/>
      <c r="H1844" s="142"/>
      <c r="J1844" s="142"/>
      <c r="K1844" s="142"/>
      <c r="L1844" s="142"/>
      <c r="M1844" s="142"/>
      <c r="N1844" s="142"/>
      <c r="O1844" s="142"/>
      <c r="Q1844" s="122" t="e">
        <f>+VLOOKUP(CONCATENATE(B1844,"00"),#REF!,3,FALSE)</f>
        <v>#REF!</v>
      </c>
      <c r="R1844" s="122" t="str">
        <f>+IF(ISERROR(VLOOKUP(K1844,'Ecarts de marge'!D:D,1,FALSE)),"PB CODE ARTICLE","")</f>
        <v>PB CODE ARTICLE</v>
      </c>
    </row>
    <row r="1845" spans="1:18" x14ac:dyDescent="0.2">
      <c r="A1845" s="131" t="str">
        <f>+IF(I1845&lt;='Ecarts de marge'!$G$1,"X","")</f>
        <v>X</v>
      </c>
      <c r="B1845" s="122" t="str">
        <f t="shared" si="38"/>
        <v>A</v>
      </c>
      <c r="C1845" s="142"/>
      <c r="D1845" s="142"/>
      <c r="E1845" s="142"/>
      <c r="F1845" s="142"/>
      <c r="G1845" s="142"/>
      <c r="H1845" s="142"/>
      <c r="J1845" s="142"/>
      <c r="K1845" s="142"/>
      <c r="L1845" s="142"/>
      <c r="M1845" s="142"/>
      <c r="N1845" s="142"/>
      <c r="O1845" s="142"/>
      <c r="Q1845" s="122" t="e">
        <f>+VLOOKUP(CONCATENATE(B1845,"00"),#REF!,3,FALSE)</f>
        <v>#REF!</v>
      </c>
      <c r="R1845" s="122" t="str">
        <f>+IF(ISERROR(VLOOKUP(K1845,'Ecarts de marge'!D:D,1,FALSE)),"PB CODE ARTICLE","")</f>
        <v>PB CODE ARTICLE</v>
      </c>
    </row>
    <row r="1846" spans="1:18" x14ac:dyDescent="0.2">
      <c r="A1846" s="131" t="str">
        <f>+IF(I1846&lt;='Ecarts de marge'!$G$1,"X","")</f>
        <v>X</v>
      </c>
      <c r="B1846" s="122" t="str">
        <f t="shared" si="38"/>
        <v>A</v>
      </c>
      <c r="C1846" s="142"/>
      <c r="D1846" s="142"/>
      <c r="E1846" s="142"/>
      <c r="F1846" s="142"/>
      <c r="G1846" s="142"/>
      <c r="H1846" s="142"/>
      <c r="J1846" s="142"/>
      <c r="K1846" s="142"/>
      <c r="L1846" s="142"/>
      <c r="M1846" s="142"/>
      <c r="N1846" s="142"/>
      <c r="O1846" s="142"/>
      <c r="Q1846" s="122" t="e">
        <f>+VLOOKUP(CONCATENATE(B1846,"00"),#REF!,3,FALSE)</f>
        <v>#REF!</v>
      </c>
      <c r="R1846" s="122" t="str">
        <f>+IF(ISERROR(VLOOKUP(K1846,'Ecarts de marge'!D:D,1,FALSE)),"PB CODE ARTICLE","")</f>
        <v>PB CODE ARTICLE</v>
      </c>
    </row>
    <row r="1847" spans="1:18" x14ac:dyDescent="0.2">
      <c r="A1847" s="131" t="str">
        <f>+IF(I1847&lt;='Ecarts de marge'!$G$1,"X","")</f>
        <v>X</v>
      </c>
      <c r="B1847" s="122" t="str">
        <f t="shared" si="38"/>
        <v>A</v>
      </c>
      <c r="C1847" s="142"/>
      <c r="D1847" s="142"/>
      <c r="E1847" s="142"/>
      <c r="F1847" s="142"/>
      <c r="G1847" s="142"/>
      <c r="H1847" s="142"/>
      <c r="J1847" s="142"/>
      <c r="K1847" s="142"/>
      <c r="L1847" s="142"/>
      <c r="M1847" s="142"/>
      <c r="N1847" s="142"/>
      <c r="O1847" s="142"/>
      <c r="Q1847" s="122" t="e">
        <f>+VLOOKUP(CONCATENATE(B1847,"00"),#REF!,3,FALSE)</f>
        <v>#REF!</v>
      </c>
      <c r="R1847" s="122" t="str">
        <f>+IF(ISERROR(VLOOKUP(K1847,'Ecarts de marge'!D:D,1,FALSE)),"PB CODE ARTICLE","")</f>
        <v>PB CODE ARTICLE</v>
      </c>
    </row>
    <row r="1848" spans="1:18" x14ac:dyDescent="0.2">
      <c r="A1848" s="131" t="str">
        <f>+IF(I1848&lt;='Ecarts de marge'!$G$1,"X","")</f>
        <v>X</v>
      </c>
      <c r="B1848" s="122" t="str">
        <f t="shared" si="38"/>
        <v>A</v>
      </c>
      <c r="C1848" s="142"/>
      <c r="D1848" s="142"/>
      <c r="E1848" s="142"/>
      <c r="F1848" s="142"/>
      <c r="G1848" s="142"/>
      <c r="H1848" s="142"/>
      <c r="J1848" s="142"/>
      <c r="K1848" s="142"/>
      <c r="L1848" s="142"/>
      <c r="M1848" s="142"/>
      <c r="N1848" s="142"/>
      <c r="O1848" s="142"/>
      <c r="Q1848" s="122" t="e">
        <f>+VLOOKUP(CONCATENATE(B1848,"00"),#REF!,3,FALSE)</f>
        <v>#REF!</v>
      </c>
      <c r="R1848" s="122" t="str">
        <f>+IF(ISERROR(VLOOKUP(K1848,'Ecarts de marge'!D:D,1,FALSE)),"PB CODE ARTICLE","")</f>
        <v>PB CODE ARTICLE</v>
      </c>
    </row>
    <row r="1849" spans="1:18" x14ac:dyDescent="0.2">
      <c r="A1849" s="131" t="str">
        <f>+IF(I1849&lt;='Ecarts de marge'!$G$1,"X","")</f>
        <v>X</v>
      </c>
      <c r="B1849" s="122" t="str">
        <f t="shared" si="38"/>
        <v>A</v>
      </c>
      <c r="C1849" s="142"/>
      <c r="D1849" s="142"/>
      <c r="E1849" s="142"/>
      <c r="F1849" s="142"/>
      <c r="G1849" s="142"/>
      <c r="H1849" s="142"/>
      <c r="J1849" s="142"/>
      <c r="K1849" s="142"/>
      <c r="L1849" s="142"/>
      <c r="M1849" s="142"/>
      <c r="N1849" s="142"/>
      <c r="O1849" s="142"/>
      <c r="Q1849" s="122" t="e">
        <f>+VLOOKUP(CONCATENATE(B1849,"00"),#REF!,3,FALSE)</f>
        <v>#REF!</v>
      </c>
      <c r="R1849" s="122" t="str">
        <f>+IF(ISERROR(VLOOKUP(K1849,'Ecarts de marge'!D:D,1,FALSE)),"PB CODE ARTICLE","")</f>
        <v>PB CODE ARTICLE</v>
      </c>
    </row>
    <row r="1850" spans="1:18" x14ac:dyDescent="0.2">
      <c r="A1850" s="131" t="str">
        <f>+IF(I1850&lt;='Ecarts de marge'!$G$1,"X","")</f>
        <v>X</v>
      </c>
      <c r="B1850" s="122" t="str">
        <f t="shared" si="38"/>
        <v>A</v>
      </c>
      <c r="C1850" s="142"/>
      <c r="D1850" s="142"/>
      <c r="E1850" s="142"/>
      <c r="F1850" s="142"/>
      <c r="G1850" s="142"/>
      <c r="H1850" s="142"/>
      <c r="J1850" s="142"/>
      <c r="K1850" s="142"/>
      <c r="L1850" s="142"/>
      <c r="M1850" s="142"/>
      <c r="N1850" s="142"/>
      <c r="O1850" s="142"/>
      <c r="Q1850" s="122" t="e">
        <f>+VLOOKUP(CONCATENATE(B1850,"00"),#REF!,3,FALSE)</f>
        <v>#REF!</v>
      </c>
      <c r="R1850" s="122" t="str">
        <f>+IF(ISERROR(VLOOKUP(K1850,'Ecarts de marge'!D:D,1,FALSE)),"PB CODE ARTICLE","")</f>
        <v>PB CODE ARTICLE</v>
      </c>
    </row>
    <row r="1851" spans="1:18" x14ac:dyDescent="0.2">
      <c r="A1851" s="131" t="str">
        <f>+IF(I1851&lt;='Ecarts de marge'!$G$1,"X","")</f>
        <v>X</v>
      </c>
      <c r="B1851" s="122" t="str">
        <f t="shared" si="38"/>
        <v>A</v>
      </c>
      <c r="C1851" s="142"/>
      <c r="D1851" s="142"/>
      <c r="E1851" s="142"/>
      <c r="F1851" s="142"/>
      <c r="G1851" s="142"/>
      <c r="H1851" s="142"/>
      <c r="J1851" s="142"/>
      <c r="K1851" s="142"/>
      <c r="L1851" s="142"/>
      <c r="M1851" s="142"/>
      <c r="N1851" s="142"/>
      <c r="O1851" s="142"/>
      <c r="Q1851" s="122" t="e">
        <f>+VLOOKUP(CONCATENATE(B1851,"00"),#REF!,3,FALSE)</f>
        <v>#REF!</v>
      </c>
      <c r="R1851" s="122" t="str">
        <f>+IF(ISERROR(VLOOKUP(K1851,'Ecarts de marge'!D:D,1,FALSE)),"PB CODE ARTICLE","")</f>
        <v>PB CODE ARTICLE</v>
      </c>
    </row>
    <row r="1852" spans="1:18" x14ac:dyDescent="0.2">
      <c r="A1852" s="131" t="str">
        <f>+IF(I1852&lt;='Ecarts de marge'!$G$1,"X","")</f>
        <v>X</v>
      </c>
      <c r="B1852" s="122" t="str">
        <f t="shared" si="38"/>
        <v>A</v>
      </c>
      <c r="C1852" s="142"/>
      <c r="D1852" s="142"/>
      <c r="E1852" s="142"/>
      <c r="F1852" s="142"/>
      <c r="G1852" s="142"/>
      <c r="H1852" s="142"/>
      <c r="J1852" s="142"/>
      <c r="K1852" s="142"/>
      <c r="L1852" s="142"/>
      <c r="M1852" s="142"/>
      <c r="N1852" s="142"/>
      <c r="O1852" s="142"/>
      <c r="Q1852" s="122" t="e">
        <f>+VLOOKUP(CONCATENATE(B1852,"00"),#REF!,3,FALSE)</f>
        <v>#REF!</v>
      </c>
      <c r="R1852" s="122" t="str">
        <f>+IF(ISERROR(VLOOKUP(K1852,'Ecarts de marge'!D:D,1,FALSE)),"PB CODE ARTICLE","")</f>
        <v>PB CODE ARTICLE</v>
      </c>
    </row>
    <row r="1853" spans="1:18" x14ac:dyDescent="0.2">
      <c r="A1853" s="131" t="str">
        <f>+IF(I1853&lt;='Ecarts de marge'!$G$1,"X","")</f>
        <v>X</v>
      </c>
      <c r="B1853" s="122" t="str">
        <f t="shared" si="38"/>
        <v>A</v>
      </c>
      <c r="C1853" s="142"/>
      <c r="D1853" s="142"/>
      <c r="E1853" s="142"/>
      <c r="F1853" s="142"/>
      <c r="G1853" s="142"/>
      <c r="H1853" s="142"/>
      <c r="J1853" s="142"/>
      <c r="K1853" s="142"/>
      <c r="L1853" s="142"/>
      <c r="M1853" s="142"/>
      <c r="N1853" s="142"/>
      <c r="O1853" s="142"/>
      <c r="Q1853" s="122" t="e">
        <f>+VLOOKUP(CONCATENATE(B1853,"00"),#REF!,3,FALSE)</f>
        <v>#REF!</v>
      </c>
      <c r="R1853" s="122" t="str">
        <f>+IF(ISERROR(VLOOKUP(K1853,'Ecarts de marge'!D:D,1,FALSE)),"PB CODE ARTICLE","")</f>
        <v>PB CODE ARTICLE</v>
      </c>
    </row>
    <row r="1854" spans="1:18" x14ac:dyDescent="0.2">
      <c r="A1854" s="131" t="str">
        <f>+IF(I1854&lt;='Ecarts de marge'!$G$1,"X","")</f>
        <v>X</v>
      </c>
      <c r="B1854" s="122" t="str">
        <f t="shared" si="38"/>
        <v>A</v>
      </c>
      <c r="C1854" s="142"/>
      <c r="D1854" s="142"/>
      <c r="E1854" s="142"/>
      <c r="F1854" s="142"/>
      <c r="G1854" s="142"/>
      <c r="H1854" s="142"/>
      <c r="J1854" s="142"/>
      <c r="K1854" s="142"/>
      <c r="L1854" s="142"/>
      <c r="M1854" s="142"/>
      <c r="N1854" s="142"/>
      <c r="O1854" s="142"/>
      <c r="Q1854" s="122" t="e">
        <f>+VLOOKUP(CONCATENATE(B1854,"00"),#REF!,3,FALSE)</f>
        <v>#REF!</v>
      </c>
      <c r="R1854" s="122" t="str">
        <f>+IF(ISERROR(VLOOKUP(K1854,'Ecarts de marge'!D:D,1,FALSE)),"PB CODE ARTICLE","")</f>
        <v>PB CODE ARTICLE</v>
      </c>
    </row>
    <row r="1855" spans="1:18" x14ac:dyDescent="0.2">
      <c r="A1855" s="131" t="str">
        <f>+IF(I1855&lt;='Ecarts de marge'!$G$1,"X","")</f>
        <v>X</v>
      </c>
      <c r="B1855" s="122" t="str">
        <f t="shared" si="38"/>
        <v>A</v>
      </c>
      <c r="C1855" s="142"/>
      <c r="D1855" s="142"/>
      <c r="E1855" s="142"/>
      <c r="F1855" s="142"/>
      <c r="G1855" s="142"/>
      <c r="H1855" s="142"/>
      <c r="J1855" s="142"/>
      <c r="K1855" s="142"/>
      <c r="L1855" s="142"/>
      <c r="M1855" s="142"/>
      <c r="N1855" s="142"/>
      <c r="O1855" s="142"/>
      <c r="Q1855" s="122" t="e">
        <f>+VLOOKUP(CONCATENATE(B1855,"00"),#REF!,3,FALSE)</f>
        <v>#REF!</v>
      </c>
      <c r="R1855" s="122" t="str">
        <f>+IF(ISERROR(VLOOKUP(K1855,'Ecarts de marge'!D:D,1,FALSE)),"PB CODE ARTICLE","")</f>
        <v>PB CODE ARTICLE</v>
      </c>
    </row>
    <row r="1856" spans="1:18" x14ac:dyDescent="0.2">
      <c r="A1856" s="131" t="str">
        <f>+IF(I1856&lt;='Ecarts de marge'!$G$1,"X","")</f>
        <v>X</v>
      </c>
      <c r="B1856" s="122" t="str">
        <f t="shared" si="38"/>
        <v>A</v>
      </c>
      <c r="C1856" s="142"/>
      <c r="D1856" s="142"/>
      <c r="E1856" s="142"/>
      <c r="F1856" s="142"/>
      <c r="G1856" s="142"/>
      <c r="H1856" s="142"/>
      <c r="J1856" s="142"/>
      <c r="K1856" s="142"/>
      <c r="L1856" s="142"/>
      <c r="M1856" s="142"/>
      <c r="N1856" s="142"/>
      <c r="O1856" s="142"/>
      <c r="Q1856" s="122" t="e">
        <f>+VLOOKUP(CONCATENATE(B1856,"00"),#REF!,3,FALSE)</f>
        <v>#REF!</v>
      </c>
      <c r="R1856" s="122" t="str">
        <f>+IF(ISERROR(VLOOKUP(K1856,'Ecarts de marge'!D:D,1,FALSE)),"PB CODE ARTICLE","")</f>
        <v>PB CODE ARTICLE</v>
      </c>
    </row>
    <row r="1857" spans="1:18" x14ac:dyDescent="0.2">
      <c r="A1857" s="131" t="str">
        <f>+IF(I1857&lt;='Ecarts de marge'!$G$1,"X","")</f>
        <v>X</v>
      </c>
      <c r="B1857" s="122" t="str">
        <f t="shared" si="38"/>
        <v>A</v>
      </c>
      <c r="C1857" s="142"/>
      <c r="D1857" s="142"/>
      <c r="E1857" s="142"/>
      <c r="F1857" s="142"/>
      <c r="G1857" s="142"/>
      <c r="H1857" s="142"/>
      <c r="J1857" s="142"/>
      <c r="K1857" s="142"/>
      <c r="L1857" s="142"/>
      <c r="M1857" s="142"/>
      <c r="N1857" s="142"/>
      <c r="O1857" s="142"/>
      <c r="Q1857" s="122" t="e">
        <f>+VLOOKUP(CONCATENATE(B1857,"00"),#REF!,3,FALSE)</f>
        <v>#REF!</v>
      </c>
      <c r="R1857" s="122" t="str">
        <f>+IF(ISERROR(VLOOKUP(K1857,'Ecarts de marge'!D:D,1,FALSE)),"PB CODE ARTICLE","")</f>
        <v>PB CODE ARTICLE</v>
      </c>
    </row>
    <row r="1858" spans="1:18" x14ac:dyDescent="0.2">
      <c r="A1858" s="131" t="str">
        <f>+IF(I1858&lt;='Ecarts de marge'!$G$1,"X","")</f>
        <v>X</v>
      </c>
      <c r="B1858" s="122" t="str">
        <f t="shared" si="38"/>
        <v>A</v>
      </c>
      <c r="C1858" s="142"/>
      <c r="D1858" s="142"/>
      <c r="E1858" s="142"/>
      <c r="F1858" s="142"/>
      <c r="G1858" s="142"/>
      <c r="H1858" s="142"/>
      <c r="J1858" s="142"/>
      <c r="K1858" s="142"/>
      <c r="L1858" s="142"/>
      <c r="M1858" s="142"/>
      <c r="N1858" s="142"/>
      <c r="O1858" s="142"/>
      <c r="Q1858" s="122" t="e">
        <f>+VLOOKUP(CONCATENATE(B1858,"00"),#REF!,3,FALSE)</f>
        <v>#REF!</v>
      </c>
      <c r="R1858" s="122" t="str">
        <f>+IF(ISERROR(VLOOKUP(K1858,'Ecarts de marge'!D:D,1,FALSE)),"PB CODE ARTICLE","")</f>
        <v>PB CODE ARTICLE</v>
      </c>
    </row>
    <row r="1859" spans="1:18" x14ac:dyDescent="0.2">
      <c r="A1859" s="131" t="str">
        <f>+IF(I1859&lt;='Ecarts de marge'!$G$1,"X","")</f>
        <v>X</v>
      </c>
      <c r="B1859" s="122" t="str">
        <f t="shared" si="38"/>
        <v>A</v>
      </c>
      <c r="C1859" s="142"/>
      <c r="D1859" s="142"/>
      <c r="E1859" s="142"/>
      <c r="F1859" s="142"/>
      <c r="G1859" s="142"/>
      <c r="H1859" s="142"/>
      <c r="J1859" s="142"/>
      <c r="K1859" s="142"/>
      <c r="L1859" s="142"/>
      <c r="M1859" s="142"/>
      <c r="N1859" s="142"/>
      <c r="O1859" s="142"/>
      <c r="Q1859" s="122" t="e">
        <f>+VLOOKUP(CONCATENATE(B1859,"00"),#REF!,3,FALSE)</f>
        <v>#REF!</v>
      </c>
      <c r="R1859" s="122" t="str">
        <f>+IF(ISERROR(VLOOKUP(K1859,'Ecarts de marge'!D:D,1,FALSE)),"PB CODE ARTICLE","")</f>
        <v>PB CODE ARTICLE</v>
      </c>
    </row>
    <row r="1860" spans="1:18" x14ac:dyDescent="0.2">
      <c r="A1860" s="131" t="str">
        <f>+IF(I1860&lt;='Ecarts de marge'!$G$1,"X","")</f>
        <v>X</v>
      </c>
      <c r="B1860" s="122" t="str">
        <f t="shared" si="38"/>
        <v>A</v>
      </c>
      <c r="C1860" s="142"/>
      <c r="D1860" s="142"/>
      <c r="E1860" s="142"/>
      <c r="F1860" s="142"/>
      <c r="G1860" s="142"/>
      <c r="H1860" s="142"/>
      <c r="J1860" s="142"/>
      <c r="K1860" s="142"/>
      <c r="L1860" s="142"/>
      <c r="M1860" s="142"/>
      <c r="N1860" s="142"/>
      <c r="O1860" s="142"/>
      <c r="Q1860" s="122" t="e">
        <f>+VLOOKUP(CONCATENATE(B1860,"00"),#REF!,3,FALSE)</f>
        <v>#REF!</v>
      </c>
      <c r="R1860" s="122" t="str">
        <f>+IF(ISERROR(VLOOKUP(K1860,'Ecarts de marge'!D:D,1,FALSE)),"PB CODE ARTICLE","")</f>
        <v>PB CODE ARTICLE</v>
      </c>
    </row>
    <row r="1861" spans="1:18" x14ac:dyDescent="0.2">
      <c r="A1861" s="131" t="str">
        <f>+IF(I1861&lt;='Ecarts de marge'!$G$1,"X","")</f>
        <v>X</v>
      </c>
      <c r="B1861" s="122" t="str">
        <f t="shared" si="38"/>
        <v>A</v>
      </c>
      <c r="C1861" s="142"/>
      <c r="D1861" s="142"/>
      <c r="E1861" s="142"/>
      <c r="F1861" s="142"/>
      <c r="G1861" s="142"/>
      <c r="H1861" s="142"/>
      <c r="J1861" s="142"/>
      <c r="K1861" s="142"/>
      <c r="L1861" s="142"/>
      <c r="M1861" s="142"/>
      <c r="N1861" s="142"/>
      <c r="O1861" s="142"/>
      <c r="Q1861" s="122" t="e">
        <f>+VLOOKUP(CONCATENATE(B1861,"00"),#REF!,3,FALSE)</f>
        <v>#REF!</v>
      </c>
      <c r="R1861" s="122" t="str">
        <f>+IF(ISERROR(VLOOKUP(K1861,'Ecarts de marge'!D:D,1,FALSE)),"PB CODE ARTICLE","")</f>
        <v>PB CODE ARTICLE</v>
      </c>
    </row>
    <row r="1862" spans="1:18" x14ac:dyDescent="0.2">
      <c r="A1862" s="131" t="str">
        <f>+IF(I1862&lt;='Ecarts de marge'!$G$1,"X","")</f>
        <v>X</v>
      </c>
      <c r="B1862" s="122" t="str">
        <f t="shared" si="38"/>
        <v>A</v>
      </c>
      <c r="C1862" s="142"/>
      <c r="D1862" s="142"/>
      <c r="E1862" s="142"/>
      <c r="F1862" s="142"/>
      <c r="G1862" s="142"/>
      <c r="H1862" s="142"/>
      <c r="J1862" s="142"/>
      <c r="K1862" s="142"/>
      <c r="L1862" s="142"/>
      <c r="M1862" s="142"/>
      <c r="N1862" s="142"/>
      <c r="O1862" s="142"/>
      <c r="Q1862" s="122" t="e">
        <f>+VLOOKUP(CONCATENATE(B1862,"00"),#REF!,3,FALSE)</f>
        <v>#REF!</v>
      </c>
      <c r="R1862" s="122" t="str">
        <f>+IF(ISERROR(VLOOKUP(K1862,'Ecarts de marge'!D:D,1,FALSE)),"PB CODE ARTICLE","")</f>
        <v>PB CODE ARTICLE</v>
      </c>
    </row>
    <row r="1863" spans="1:18" x14ac:dyDescent="0.2">
      <c r="A1863" s="131" t="str">
        <f>+IF(I1863&lt;='Ecarts de marge'!$G$1,"X","")</f>
        <v>X</v>
      </c>
      <c r="B1863" s="122" t="str">
        <f t="shared" si="38"/>
        <v>A</v>
      </c>
      <c r="C1863" s="142"/>
      <c r="D1863" s="142"/>
      <c r="E1863" s="142"/>
      <c r="F1863" s="142"/>
      <c r="G1863" s="142"/>
      <c r="H1863" s="142"/>
      <c r="J1863" s="142"/>
      <c r="K1863" s="142"/>
      <c r="L1863" s="142"/>
      <c r="M1863" s="142"/>
      <c r="N1863" s="142"/>
      <c r="O1863" s="142"/>
      <c r="Q1863" s="122" t="e">
        <f>+VLOOKUP(CONCATENATE(B1863,"00"),#REF!,3,FALSE)</f>
        <v>#REF!</v>
      </c>
      <c r="R1863" s="122" t="str">
        <f>+IF(ISERROR(VLOOKUP(K1863,'Ecarts de marge'!D:D,1,FALSE)),"PB CODE ARTICLE","")</f>
        <v>PB CODE ARTICLE</v>
      </c>
    </row>
    <row r="1864" spans="1:18" x14ac:dyDescent="0.2">
      <c r="A1864" s="131" t="str">
        <f>+IF(I1864&lt;='Ecarts de marge'!$G$1,"X","")</f>
        <v>X</v>
      </c>
      <c r="B1864" s="122" t="str">
        <f t="shared" si="38"/>
        <v>A</v>
      </c>
      <c r="C1864" s="142"/>
      <c r="D1864" s="142"/>
      <c r="E1864" s="142"/>
      <c r="F1864" s="142"/>
      <c r="G1864" s="142"/>
      <c r="H1864" s="142"/>
      <c r="J1864" s="142"/>
      <c r="K1864" s="142"/>
      <c r="L1864" s="142"/>
      <c r="M1864" s="142"/>
      <c r="N1864" s="142"/>
      <c r="O1864" s="142"/>
      <c r="Q1864" s="122" t="e">
        <f>+VLOOKUP(CONCATENATE(B1864,"00"),#REF!,3,FALSE)</f>
        <v>#REF!</v>
      </c>
      <c r="R1864" s="122" t="str">
        <f>+IF(ISERROR(VLOOKUP(K1864,'Ecarts de marge'!D:D,1,FALSE)),"PB CODE ARTICLE","")</f>
        <v>PB CODE ARTICLE</v>
      </c>
    </row>
    <row r="1865" spans="1:18" x14ac:dyDescent="0.2">
      <c r="A1865" s="131" t="str">
        <f>+IF(I1865&lt;='Ecarts de marge'!$G$1,"X","")</f>
        <v>X</v>
      </c>
      <c r="B1865" s="122" t="str">
        <f t="shared" si="38"/>
        <v>A</v>
      </c>
      <c r="C1865" s="142"/>
      <c r="D1865" s="142"/>
      <c r="E1865" s="142"/>
      <c r="F1865" s="142"/>
      <c r="G1865" s="142"/>
      <c r="H1865" s="142"/>
      <c r="J1865" s="142"/>
      <c r="K1865" s="142"/>
      <c r="L1865" s="142"/>
      <c r="M1865" s="142"/>
      <c r="N1865" s="142"/>
      <c r="O1865" s="142"/>
      <c r="Q1865" s="122" t="e">
        <f>+VLOOKUP(CONCATENATE(B1865,"00"),#REF!,3,FALSE)</f>
        <v>#REF!</v>
      </c>
      <c r="R1865" s="122" t="str">
        <f>+IF(ISERROR(VLOOKUP(K1865,'Ecarts de marge'!D:D,1,FALSE)),"PB CODE ARTICLE","")</f>
        <v>PB CODE ARTICLE</v>
      </c>
    </row>
    <row r="1866" spans="1:18" x14ac:dyDescent="0.2">
      <c r="A1866" s="131" t="str">
        <f>+IF(I1866&lt;='Ecarts de marge'!$G$1,"X","")</f>
        <v>X</v>
      </c>
      <c r="B1866" s="122" t="str">
        <f t="shared" si="38"/>
        <v>A</v>
      </c>
      <c r="C1866" s="142"/>
      <c r="D1866" s="142"/>
      <c r="E1866" s="142"/>
      <c r="F1866" s="142"/>
      <c r="G1866" s="142"/>
      <c r="H1866" s="142"/>
      <c r="J1866" s="142"/>
      <c r="K1866" s="142"/>
      <c r="L1866" s="142"/>
      <c r="M1866" s="142"/>
      <c r="N1866" s="142"/>
      <c r="O1866" s="142"/>
      <c r="Q1866" s="122" t="e">
        <f>+VLOOKUP(CONCATENATE(B1866,"00"),#REF!,3,FALSE)</f>
        <v>#REF!</v>
      </c>
      <c r="R1866" s="122" t="str">
        <f>+IF(ISERROR(VLOOKUP(K1866,'Ecarts de marge'!D:D,1,FALSE)),"PB CODE ARTICLE","")</f>
        <v>PB CODE ARTICLE</v>
      </c>
    </row>
    <row r="1867" spans="1:18" x14ac:dyDescent="0.2">
      <c r="A1867" s="131" t="str">
        <f>+IF(I1867&lt;='Ecarts de marge'!$G$1,"X","")</f>
        <v>X</v>
      </c>
      <c r="B1867" s="122" t="str">
        <f t="shared" si="38"/>
        <v>A</v>
      </c>
      <c r="C1867" s="142"/>
      <c r="D1867" s="142"/>
      <c r="E1867" s="142"/>
      <c r="F1867" s="142"/>
      <c r="G1867" s="142"/>
      <c r="H1867" s="142"/>
      <c r="J1867" s="142"/>
      <c r="K1867" s="142"/>
      <c r="L1867" s="142"/>
      <c r="M1867" s="142"/>
      <c r="N1867" s="142"/>
      <c r="O1867" s="142"/>
      <c r="Q1867" s="122" t="e">
        <f>+VLOOKUP(CONCATENATE(B1867,"00"),#REF!,3,FALSE)</f>
        <v>#REF!</v>
      </c>
      <c r="R1867" s="122" t="str">
        <f>+IF(ISERROR(VLOOKUP(K1867,'Ecarts de marge'!D:D,1,FALSE)),"PB CODE ARTICLE","")</f>
        <v>PB CODE ARTICLE</v>
      </c>
    </row>
    <row r="1868" spans="1:18" x14ac:dyDescent="0.2">
      <c r="A1868" s="131" t="str">
        <f>+IF(I1868&lt;='Ecarts de marge'!$G$1,"X","")</f>
        <v>X</v>
      </c>
      <c r="B1868" s="122" t="str">
        <f t="shared" si="38"/>
        <v>A</v>
      </c>
      <c r="C1868" s="142"/>
      <c r="D1868" s="142"/>
      <c r="E1868" s="142"/>
      <c r="F1868" s="142"/>
      <c r="G1868" s="142"/>
      <c r="H1868" s="142"/>
      <c r="J1868" s="142"/>
      <c r="K1868" s="142"/>
      <c r="L1868" s="142"/>
      <c r="M1868" s="142"/>
      <c r="N1868" s="142"/>
      <c r="O1868" s="142"/>
      <c r="Q1868" s="122" t="e">
        <f>+VLOOKUP(CONCATENATE(B1868,"00"),#REF!,3,FALSE)</f>
        <v>#REF!</v>
      </c>
      <c r="R1868" s="122" t="str">
        <f>+IF(ISERROR(VLOOKUP(K1868,'Ecarts de marge'!D:D,1,FALSE)),"PB CODE ARTICLE","")</f>
        <v>PB CODE ARTICLE</v>
      </c>
    </row>
    <row r="1869" spans="1:18" x14ac:dyDescent="0.2">
      <c r="A1869" s="131" t="str">
        <f>+IF(I1869&lt;='Ecarts de marge'!$G$1,"X","")</f>
        <v>X</v>
      </c>
      <c r="B1869" s="122" t="str">
        <f t="shared" si="38"/>
        <v>A</v>
      </c>
      <c r="C1869" s="142"/>
      <c r="D1869" s="142"/>
      <c r="E1869" s="142"/>
      <c r="F1869" s="142"/>
      <c r="G1869" s="142"/>
      <c r="H1869" s="142"/>
      <c r="J1869" s="142"/>
      <c r="K1869" s="142"/>
      <c r="L1869" s="142"/>
      <c r="M1869" s="142"/>
      <c r="N1869" s="142"/>
      <c r="O1869" s="142"/>
      <c r="Q1869" s="122" t="e">
        <f>+VLOOKUP(CONCATENATE(B1869,"00"),#REF!,3,FALSE)</f>
        <v>#REF!</v>
      </c>
      <c r="R1869" s="122" t="str">
        <f>+IF(ISERROR(VLOOKUP(K1869,'Ecarts de marge'!D:D,1,FALSE)),"PB CODE ARTICLE","")</f>
        <v>PB CODE ARTICLE</v>
      </c>
    </row>
    <row r="1870" spans="1:18" x14ac:dyDescent="0.2">
      <c r="A1870" s="131" t="str">
        <f>+IF(I1870&lt;='Ecarts de marge'!$G$1,"X","")</f>
        <v>X</v>
      </c>
      <c r="B1870" s="122" t="str">
        <f t="shared" si="38"/>
        <v>A</v>
      </c>
      <c r="C1870" s="142"/>
      <c r="D1870" s="142"/>
      <c r="E1870" s="142"/>
      <c r="F1870" s="142"/>
      <c r="G1870" s="142"/>
      <c r="H1870" s="142"/>
      <c r="J1870" s="142"/>
      <c r="K1870" s="142"/>
      <c r="L1870" s="142"/>
      <c r="M1870" s="142"/>
      <c r="N1870" s="142"/>
      <c r="O1870" s="142"/>
      <c r="Q1870" s="122" t="e">
        <f>+VLOOKUP(CONCATENATE(B1870,"00"),#REF!,3,FALSE)</f>
        <v>#REF!</v>
      </c>
      <c r="R1870" s="122" t="str">
        <f>+IF(ISERROR(VLOOKUP(K1870,'Ecarts de marge'!D:D,1,FALSE)),"PB CODE ARTICLE","")</f>
        <v>PB CODE ARTICLE</v>
      </c>
    </row>
    <row r="1871" spans="1:18" x14ac:dyDescent="0.2">
      <c r="A1871" s="131" t="str">
        <f>+IF(I1871&lt;='Ecarts de marge'!$G$1,"X","")</f>
        <v>X</v>
      </c>
      <c r="B1871" s="122" t="str">
        <f t="shared" si="38"/>
        <v>A</v>
      </c>
      <c r="C1871" s="142"/>
      <c r="D1871" s="142"/>
      <c r="E1871" s="142"/>
      <c r="F1871" s="142"/>
      <c r="G1871" s="142"/>
      <c r="H1871" s="142"/>
      <c r="J1871" s="142"/>
      <c r="K1871" s="142"/>
      <c r="L1871" s="142"/>
      <c r="M1871" s="142"/>
      <c r="N1871" s="142"/>
      <c r="O1871" s="142"/>
      <c r="Q1871" s="122" t="e">
        <f>+VLOOKUP(CONCATENATE(B1871,"00"),#REF!,3,FALSE)</f>
        <v>#REF!</v>
      </c>
      <c r="R1871" s="122" t="str">
        <f>+IF(ISERROR(VLOOKUP(K1871,'Ecarts de marge'!D:D,1,FALSE)),"PB CODE ARTICLE","")</f>
        <v>PB CODE ARTICLE</v>
      </c>
    </row>
    <row r="1872" spans="1:18" x14ac:dyDescent="0.2">
      <c r="A1872" s="131" t="str">
        <f>+IF(I1872&lt;='Ecarts de marge'!$G$1,"X","")</f>
        <v>X</v>
      </c>
      <c r="B1872" s="122" t="str">
        <f t="shared" si="38"/>
        <v>A</v>
      </c>
      <c r="C1872" s="142"/>
      <c r="D1872" s="142"/>
      <c r="E1872" s="142"/>
      <c r="F1872" s="142"/>
      <c r="G1872" s="142"/>
      <c r="H1872" s="142"/>
      <c r="J1872" s="142"/>
      <c r="K1872" s="142"/>
      <c r="L1872" s="142"/>
      <c r="M1872" s="142"/>
      <c r="N1872" s="142"/>
      <c r="O1872" s="142"/>
      <c r="Q1872" s="122" t="e">
        <f>+VLOOKUP(CONCATENATE(B1872,"00"),#REF!,3,FALSE)</f>
        <v>#REF!</v>
      </c>
      <c r="R1872" s="122" t="str">
        <f>+IF(ISERROR(VLOOKUP(K1872,'Ecarts de marge'!D:D,1,FALSE)),"PB CODE ARTICLE","")</f>
        <v>PB CODE ARTICLE</v>
      </c>
    </row>
    <row r="1873" spans="1:18" x14ac:dyDescent="0.2">
      <c r="A1873" s="131" t="str">
        <f>+IF(I1873&lt;='Ecarts de marge'!$G$1,"X","")</f>
        <v>X</v>
      </c>
      <c r="B1873" s="122" t="str">
        <f t="shared" si="38"/>
        <v>A</v>
      </c>
      <c r="C1873" s="142"/>
      <c r="D1873" s="142"/>
      <c r="E1873" s="142"/>
      <c r="F1873" s="142"/>
      <c r="G1873" s="142"/>
      <c r="H1873" s="142"/>
      <c r="J1873" s="142"/>
      <c r="K1873" s="142"/>
      <c r="L1873" s="142"/>
      <c r="M1873" s="142"/>
      <c r="N1873" s="142"/>
      <c r="O1873" s="142"/>
      <c r="Q1873" s="122" t="e">
        <f>+VLOOKUP(CONCATENATE(B1873,"00"),#REF!,3,FALSE)</f>
        <v>#REF!</v>
      </c>
      <c r="R1873" s="122" t="str">
        <f>+IF(ISERROR(VLOOKUP(K1873,'Ecarts de marge'!D:D,1,FALSE)),"PB CODE ARTICLE","")</f>
        <v>PB CODE ARTICLE</v>
      </c>
    </row>
    <row r="1874" spans="1:18" x14ac:dyDescent="0.2">
      <c r="A1874" s="131" t="str">
        <f>+IF(I1874&lt;='Ecarts de marge'!$G$1,"X","")</f>
        <v>X</v>
      </c>
      <c r="B1874" s="122" t="str">
        <f t="shared" si="38"/>
        <v>A</v>
      </c>
      <c r="C1874" s="142"/>
      <c r="D1874" s="142"/>
      <c r="E1874" s="142"/>
      <c r="F1874" s="142"/>
      <c r="G1874" s="142"/>
      <c r="H1874" s="142"/>
      <c r="J1874" s="142"/>
      <c r="K1874" s="142"/>
      <c r="L1874" s="142"/>
      <c r="M1874" s="142"/>
      <c r="N1874" s="142"/>
      <c r="O1874" s="142"/>
      <c r="Q1874" s="122" t="e">
        <f>+VLOOKUP(CONCATENATE(B1874,"00"),#REF!,3,FALSE)</f>
        <v>#REF!</v>
      </c>
      <c r="R1874" s="122" t="str">
        <f>+IF(ISERROR(VLOOKUP(K1874,'Ecarts de marge'!D:D,1,FALSE)),"PB CODE ARTICLE","")</f>
        <v>PB CODE ARTICLE</v>
      </c>
    </row>
    <row r="1875" spans="1:18" x14ac:dyDescent="0.2">
      <c r="A1875" s="131" t="str">
        <f>+IF(I1875&lt;='Ecarts de marge'!$G$1,"X","")</f>
        <v>X</v>
      </c>
      <c r="B1875" s="122" t="str">
        <f t="shared" si="38"/>
        <v>A</v>
      </c>
      <c r="C1875" s="142"/>
      <c r="D1875" s="142"/>
      <c r="E1875" s="142"/>
      <c r="F1875" s="142"/>
      <c r="G1875" s="142"/>
      <c r="H1875" s="142"/>
      <c r="J1875" s="142"/>
      <c r="K1875" s="142"/>
      <c r="L1875" s="142"/>
      <c r="M1875" s="142"/>
      <c r="N1875" s="142"/>
      <c r="O1875" s="142"/>
      <c r="Q1875" s="122" t="e">
        <f>+VLOOKUP(CONCATENATE(B1875,"00"),#REF!,3,FALSE)</f>
        <v>#REF!</v>
      </c>
      <c r="R1875" s="122" t="str">
        <f>+IF(ISERROR(VLOOKUP(K1875,'Ecarts de marge'!D:D,1,FALSE)),"PB CODE ARTICLE","")</f>
        <v>PB CODE ARTICLE</v>
      </c>
    </row>
    <row r="1876" spans="1:18" x14ac:dyDescent="0.2">
      <c r="A1876" s="131" t="str">
        <f>+IF(I1876&lt;='Ecarts de marge'!$G$1,"X","")</f>
        <v>X</v>
      </c>
      <c r="B1876" s="122" t="str">
        <f t="shared" si="38"/>
        <v>A</v>
      </c>
      <c r="C1876" s="142"/>
      <c r="D1876" s="142"/>
      <c r="E1876" s="142"/>
      <c r="F1876" s="142"/>
      <c r="G1876" s="142"/>
      <c r="H1876" s="142"/>
      <c r="J1876" s="142"/>
      <c r="K1876" s="142"/>
      <c r="L1876" s="142"/>
      <c r="M1876" s="142"/>
      <c r="N1876" s="142"/>
      <c r="O1876" s="142"/>
      <c r="Q1876" s="122" t="e">
        <f>+VLOOKUP(CONCATENATE(B1876,"00"),#REF!,3,FALSE)</f>
        <v>#REF!</v>
      </c>
      <c r="R1876" s="122" t="str">
        <f>+IF(ISERROR(VLOOKUP(K1876,'Ecarts de marge'!D:D,1,FALSE)),"PB CODE ARTICLE","")</f>
        <v>PB CODE ARTICLE</v>
      </c>
    </row>
    <row r="1877" spans="1:18" x14ac:dyDescent="0.2">
      <c r="A1877" s="131" t="str">
        <f>+IF(I1877&lt;='Ecarts de marge'!$G$1,"X","")</f>
        <v>X</v>
      </c>
      <c r="B1877" s="122" t="str">
        <f t="shared" si="38"/>
        <v>A</v>
      </c>
      <c r="C1877" s="142"/>
      <c r="D1877" s="142"/>
      <c r="E1877" s="142"/>
      <c r="F1877" s="142"/>
      <c r="G1877" s="142"/>
      <c r="H1877" s="142"/>
      <c r="J1877" s="142"/>
      <c r="K1877" s="142"/>
      <c r="L1877" s="142"/>
      <c r="M1877" s="142"/>
      <c r="N1877" s="142"/>
      <c r="O1877" s="142"/>
      <c r="Q1877" s="122" t="e">
        <f>+VLOOKUP(CONCATENATE(B1877,"00"),#REF!,3,FALSE)</f>
        <v>#REF!</v>
      </c>
      <c r="R1877" s="122" t="str">
        <f>+IF(ISERROR(VLOOKUP(K1877,'Ecarts de marge'!D:D,1,FALSE)),"PB CODE ARTICLE","")</f>
        <v>PB CODE ARTICLE</v>
      </c>
    </row>
    <row r="1878" spans="1:18" x14ac:dyDescent="0.2">
      <c r="A1878" s="131" t="str">
        <f>+IF(I1878&lt;='Ecarts de marge'!$G$1,"X","")</f>
        <v>X</v>
      </c>
      <c r="B1878" s="122" t="str">
        <f t="shared" si="38"/>
        <v>A</v>
      </c>
      <c r="C1878" s="142"/>
      <c r="D1878" s="142"/>
      <c r="E1878" s="142"/>
      <c r="F1878" s="142"/>
      <c r="G1878" s="142"/>
      <c r="H1878" s="142"/>
      <c r="J1878" s="142"/>
      <c r="K1878" s="142"/>
      <c r="L1878" s="142"/>
      <c r="M1878" s="142"/>
      <c r="N1878" s="142"/>
      <c r="O1878" s="142"/>
      <c r="Q1878" s="122" t="e">
        <f>+VLOOKUP(CONCATENATE(B1878,"00"),#REF!,3,FALSE)</f>
        <v>#REF!</v>
      </c>
      <c r="R1878" s="122" t="str">
        <f>+IF(ISERROR(VLOOKUP(K1878,'Ecarts de marge'!D:D,1,FALSE)),"PB CODE ARTICLE","")</f>
        <v>PB CODE ARTICLE</v>
      </c>
    </row>
    <row r="1879" spans="1:18" x14ac:dyDescent="0.2">
      <c r="A1879" s="131" t="str">
        <f>+IF(I1879&lt;='Ecarts de marge'!$G$1,"X","")</f>
        <v>X</v>
      </c>
      <c r="B1879" s="122" t="str">
        <f t="shared" si="38"/>
        <v>A</v>
      </c>
      <c r="C1879" s="142"/>
      <c r="D1879" s="142"/>
      <c r="E1879" s="142"/>
      <c r="F1879" s="142"/>
      <c r="G1879" s="142"/>
      <c r="H1879" s="142"/>
      <c r="J1879" s="142"/>
      <c r="K1879" s="142"/>
      <c r="L1879" s="142"/>
      <c r="M1879" s="142"/>
      <c r="N1879" s="142"/>
      <c r="O1879" s="142"/>
      <c r="Q1879" s="122" t="e">
        <f>+VLOOKUP(CONCATENATE(B1879,"00"),#REF!,3,FALSE)</f>
        <v>#REF!</v>
      </c>
      <c r="R1879" s="122" t="str">
        <f>+IF(ISERROR(VLOOKUP(K1879,'Ecarts de marge'!D:D,1,FALSE)),"PB CODE ARTICLE","")</f>
        <v>PB CODE ARTICLE</v>
      </c>
    </row>
    <row r="1880" spans="1:18" x14ac:dyDescent="0.2">
      <c r="A1880" s="131" t="str">
        <f>+IF(I1880&lt;='Ecarts de marge'!$G$1,"X","")</f>
        <v>X</v>
      </c>
      <c r="B1880" s="122" t="str">
        <f t="shared" si="38"/>
        <v>A</v>
      </c>
      <c r="C1880" s="142"/>
      <c r="D1880" s="142"/>
      <c r="E1880" s="142"/>
      <c r="F1880" s="142"/>
      <c r="G1880" s="142"/>
      <c r="H1880" s="142"/>
      <c r="J1880" s="142"/>
      <c r="K1880" s="142"/>
      <c r="L1880" s="142"/>
      <c r="M1880" s="142"/>
      <c r="N1880" s="142"/>
      <c r="O1880" s="142"/>
      <c r="Q1880" s="122" t="e">
        <f>+VLOOKUP(CONCATENATE(B1880,"00"),#REF!,3,FALSE)</f>
        <v>#REF!</v>
      </c>
      <c r="R1880" s="122" t="str">
        <f>+IF(ISERROR(VLOOKUP(K1880,'Ecarts de marge'!D:D,1,FALSE)),"PB CODE ARTICLE","")</f>
        <v>PB CODE ARTICLE</v>
      </c>
    </row>
    <row r="1881" spans="1:18" x14ac:dyDescent="0.2">
      <c r="A1881" s="131" t="str">
        <f>+IF(I1881&lt;='Ecarts de marge'!$G$1,"X","")</f>
        <v>X</v>
      </c>
      <c r="B1881" s="122" t="str">
        <f t="shared" si="38"/>
        <v>A</v>
      </c>
      <c r="C1881" s="142"/>
      <c r="D1881" s="142"/>
      <c r="E1881" s="142"/>
      <c r="F1881" s="142"/>
      <c r="G1881" s="142"/>
      <c r="H1881" s="142"/>
      <c r="J1881" s="142"/>
      <c r="K1881" s="142"/>
      <c r="L1881" s="142"/>
      <c r="M1881" s="142"/>
      <c r="N1881" s="142"/>
      <c r="O1881" s="142"/>
      <c r="Q1881" s="122" t="e">
        <f>+VLOOKUP(CONCATENATE(B1881,"00"),#REF!,3,FALSE)</f>
        <v>#REF!</v>
      </c>
      <c r="R1881" s="122" t="str">
        <f>+IF(ISERROR(VLOOKUP(K1881,'Ecarts de marge'!D:D,1,FALSE)),"PB CODE ARTICLE","")</f>
        <v>PB CODE ARTICLE</v>
      </c>
    </row>
    <row r="1882" spans="1:18" x14ac:dyDescent="0.2">
      <c r="A1882" s="131" t="str">
        <f>+IF(I1882&lt;='Ecarts de marge'!$G$1,"X","")</f>
        <v>X</v>
      </c>
      <c r="B1882" s="122" t="str">
        <f t="shared" si="38"/>
        <v>A</v>
      </c>
      <c r="C1882" s="142"/>
      <c r="D1882" s="142"/>
      <c r="E1882" s="142"/>
      <c r="F1882" s="142"/>
      <c r="G1882" s="142"/>
      <c r="H1882" s="142"/>
      <c r="J1882" s="142"/>
      <c r="K1882" s="142"/>
      <c r="L1882" s="142"/>
      <c r="M1882" s="142"/>
      <c r="N1882" s="142"/>
      <c r="O1882" s="142"/>
      <c r="Q1882" s="122" t="e">
        <f>+VLOOKUP(CONCATENATE(B1882,"00"),#REF!,3,FALSE)</f>
        <v>#REF!</v>
      </c>
      <c r="R1882" s="122" t="str">
        <f>+IF(ISERROR(VLOOKUP(K1882,'Ecarts de marge'!D:D,1,FALSE)),"PB CODE ARTICLE","")</f>
        <v>PB CODE ARTICLE</v>
      </c>
    </row>
    <row r="1883" spans="1:18" x14ac:dyDescent="0.2">
      <c r="A1883" s="131" t="str">
        <f>+IF(I1883&lt;='Ecarts de marge'!$G$1,"X","")</f>
        <v>X</v>
      </c>
      <c r="B1883" s="122" t="str">
        <f t="shared" si="38"/>
        <v>A</v>
      </c>
      <c r="C1883" s="142"/>
      <c r="D1883" s="142"/>
      <c r="E1883" s="142"/>
      <c r="F1883" s="142"/>
      <c r="G1883" s="142"/>
      <c r="H1883" s="142"/>
      <c r="J1883" s="142"/>
      <c r="K1883" s="142"/>
      <c r="L1883" s="142"/>
      <c r="M1883" s="142"/>
      <c r="N1883" s="142"/>
      <c r="O1883" s="142"/>
      <c r="Q1883" s="122" t="e">
        <f>+VLOOKUP(CONCATENATE(B1883,"00"),#REF!,3,FALSE)</f>
        <v>#REF!</v>
      </c>
      <c r="R1883" s="122" t="str">
        <f>+IF(ISERROR(VLOOKUP(K1883,'Ecarts de marge'!D:D,1,FALSE)),"PB CODE ARTICLE","")</f>
        <v>PB CODE ARTICLE</v>
      </c>
    </row>
    <row r="1884" spans="1:18" x14ac:dyDescent="0.2">
      <c r="A1884" s="131" t="str">
        <f>+IF(I1884&lt;='Ecarts de marge'!$G$1,"X","")</f>
        <v>X</v>
      </c>
      <c r="B1884" s="122" t="str">
        <f t="shared" si="38"/>
        <v>A</v>
      </c>
      <c r="C1884" s="142"/>
      <c r="D1884" s="142"/>
      <c r="E1884" s="142"/>
      <c r="F1884" s="142"/>
      <c r="G1884" s="142"/>
      <c r="H1884" s="142"/>
      <c r="J1884" s="142"/>
      <c r="K1884" s="142"/>
      <c r="L1884" s="142"/>
      <c r="M1884" s="142"/>
      <c r="N1884" s="142"/>
      <c r="O1884" s="142"/>
      <c r="Q1884" s="122" t="e">
        <f>+VLOOKUP(CONCATENATE(B1884,"00"),#REF!,3,FALSE)</f>
        <v>#REF!</v>
      </c>
      <c r="R1884" s="122" t="str">
        <f>+IF(ISERROR(VLOOKUP(K1884,'Ecarts de marge'!D:D,1,FALSE)),"PB CODE ARTICLE","")</f>
        <v>PB CODE ARTICLE</v>
      </c>
    </row>
    <row r="1885" spans="1:18" x14ac:dyDescent="0.2">
      <c r="A1885" s="131" t="str">
        <f>+IF(I1885&lt;='Ecarts de marge'!$G$1,"X","")</f>
        <v>X</v>
      </c>
      <c r="B1885" s="122" t="str">
        <f t="shared" si="38"/>
        <v>A</v>
      </c>
      <c r="C1885" s="142"/>
      <c r="D1885" s="142"/>
      <c r="E1885" s="142"/>
      <c r="F1885" s="142"/>
      <c r="G1885" s="142"/>
      <c r="H1885" s="142"/>
      <c r="J1885" s="142"/>
      <c r="K1885" s="142"/>
      <c r="L1885" s="142"/>
      <c r="M1885" s="142"/>
      <c r="N1885" s="142"/>
      <c r="O1885" s="142"/>
      <c r="Q1885" s="122" t="e">
        <f>+VLOOKUP(CONCATENATE(B1885,"00"),#REF!,3,FALSE)</f>
        <v>#REF!</v>
      </c>
      <c r="R1885" s="122" t="str">
        <f>+IF(ISERROR(VLOOKUP(K1885,'Ecarts de marge'!D:D,1,FALSE)),"PB CODE ARTICLE","")</f>
        <v>PB CODE ARTICLE</v>
      </c>
    </row>
    <row r="1886" spans="1:18" x14ac:dyDescent="0.2">
      <c r="A1886" s="131" t="str">
        <f>+IF(I1886&lt;='Ecarts de marge'!$G$1,"X","")</f>
        <v>X</v>
      </c>
      <c r="B1886" s="122" t="str">
        <f t="shared" si="38"/>
        <v>A</v>
      </c>
      <c r="C1886" s="142"/>
      <c r="D1886" s="142"/>
      <c r="E1886" s="142"/>
      <c r="F1886" s="142"/>
      <c r="G1886" s="142"/>
      <c r="H1886" s="142"/>
      <c r="J1886" s="142"/>
      <c r="K1886" s="142"/>
      <c r="L1886" s="142"/>
      <c r="M1886" s="142"/>
      <c r="N1886" s="142"/>
      <c r="O1886" s="142"/>
      <c r="Q1886" s="122" t="e">
        <f>+VLOOKUP(CONCATENATE(B1886,"00"),#REF!,3,FALSE)</f>
        <v>#REF!</v>
      </c>
      <c r="R1886" s="122" t="str">
        <f>+IF(ISERROR(VLOOKUP(K1886,'Ecarts de marge'!D:D,1,FALSE)),"PB CODE ARTICLE","")</f>
        <v>PB CODE ARTICLE</v>
      </c>
    </row>
    <row r="1887" spans="1:18" x14ac:dyDescent="0.2">
      <c r="A1887" s="131" t="str">
        <f>+IF(I1887&lt;='Ecarts de marge'!$G$1,"X","")</f>
        <v>X</v>
      </c>
      <c r="B1887" s="122" t="str">
        <f t="shared" si="38"/>
        <v>A</v>
      </c>
      <c r="C1887" s="142"/>
      <c r="D1887" s="142"/>
      <c r="E1887" s="142"/>
      <c r="F1887" s="142"/>
      <c r="G1887" s="142"/>
      <c r="H1887" s="142"/>
      <c r="J1887" s="142"/>
      <c r="K1887" s="142"/>
      <c r="L1887" s="142"/>
      <c r="M1887" s="142"/>
      <c r="N1887" s="142"/>
      <c r="O1887" s="142"/>
      <c r="Q1887" s="122" t="e">
        <f>+VLOOKUP(CONCATENATE(B1887,"00"),#REF!,3,FALSE)</f>
        <v>#REF!</v>
      </c>
      <c r="R1887" s="122" t="str">
        <f>+IF(ISERROR(VLOOKUP(K1887,'Ecarts de marge'!D:D,1,FALSE)),"PB CODE ARTICLE","")</f>
        <v>PB CODE ARTICLE</v>
      </c>
    </row>
    <row r="1888" spans="1:18" x14ac:dyDescent="0.2">
      <c r="A1888" s="131" t="str">
        <f>+IF(I1888&lt;='Ecarts de marge'!$G$1,"X","")</f>
        <v>X</v>
      </c>
      <c r="B1888" s="122" t="str">
        <f t="shared" si="38"/>
        <v>A</v>
      </c>
      <c r="C1888" s="142"/>
      <c r="D1888" s="142"/>
      <c r="E1888" s="142"/>
      <c r="F1888" s="142"/>
      <c r="G1888" s="142"/>
      <c r="H1888" s="142"/>
      <c r="J1888" s="142"/>
      <c r="K1888" s="142"/>
      <c r="L1888" s="142"/>
      <c r="M1888" s="142"/>
      <c r="N1888" s="142"/>
      <c r="O1888" s="142"/>
      <c r="Q1888" s="122" t="e">
        <f>+VLOOKUP(CONCATENATE(B1888,"00"),#REF!,3,FALSE)</f>
        <v>#REF!</v>
      </c>
      <c r="R1888" s="122" t="str">
        <f>+IF(ISERROR(VLOOKUP(K1888,'Ecarts de marge'!D:D,1,FALSE)),"PB CODE ARTICLE","")</f>
        <v>PB CODE ARTICLE</v>
      </c>
    </row>
    <row r="1889" spans="1:18" x14ac:dyDescent="0.2">
      <c r="A1889" s="131" t="str">
        <f>+IF(I1889&lt;='Ecarts de marge'!$G$1,"X","")</f>
        <v>X</v>
      </c>
      <c r="B1889" s="122" t="str">
        <f t="shared" ref="B1889:B1952" si="39">+"A"&amp;E1889&amp;F1889&amp;G1889</f>
        <v>A</v>
      </c>
      <c r="C1889" s="142"/>
      <c r="D1889" s="142"/>
      <c r="E1889" s="142"/>
      <c r="F1889" s="142"/>
      <c r="G1889" s="142"/>
      <c r="H1889" s="142"/>
      <c r="J1889" s="142"/>
      <c r="K1889" s="142"/>
      <c r="L1889" s="142"/>
      <c r="M1889" s="142"/>
      <c r="N1889" s="142"/>
      <c r="O1889" s="142"/>
      <c r="Q1889" s="122" t="e">
        <f>+VLOOKUP(CONCATENATE(B1889,"00"),#REF!,3,FALSE)</f>
        <v>#REF!</v>
      </c>
      <c r="R1889" s="122" t="str">
        <f>+IF(ISERROR(VLOOKUP(K1889,'Ecarts de marge'!D:D,1,FALSE)),"PB CODE ARTICLE","")</f>
        <v>PB CODE ARTICLE</v>
      </c>
    </row>
    <row r="1890" spans="1:18" x14ac:dyDescent="0.2">
      <c r="A1890" s="131" t="str">
        <f>+IF(I1890&lt;='Ecarts de marge'!$G$1,"X","")</f>
        <v>X</v>
      </c>
      <c r="B1890" s="122" t="str">
        <f t="shared" si="39"/>
        <v>A</v>
      </c>
      <c r="C1890" s="142"/>
      <c r="D1890" s="142"/>
      <c r="E1890" s="142"/>
      <c r="F1890" s="142"/>
      <c r="G1890" s="142"/>
      <c r="H1890" s="142"/>
      <c r="J1890" s="142"/>
      <c r="K1890" s="142"/>
      <c r="L1890" s="142"/>
      <c r="M1890" s="142"/>
      <c r="N1890" s="142"/>
      <c r="O1890" s="142"/>
      <c r="Q1890" s="122" t="e">
        <f>+VLOOKUP(CONCATENATE(B1890,"00"),#REF!,3,FALSE)</f>
        <v>#REF!</v>
      </c>
      <c r="R1890" s="122" t="str">
        <f>+IF(ISERROR(VLOOKUP(K1890,'Ecarts de marge'!D:D,1,FALSE)),"PB CODE ARTICLE","")</f>
        <v>PB CODE ARTICLE</v>
      </c>
    </row>
    <row r="1891" spans="1:18" x14ac:dyDescent="0.2">
      <c r="A1891" s="131" t="str">
        <f>+IF(I1891&lt;='Ecarts de marge'!$G$1,"X","")</f>
        <v>X</v>
      </c>
      <c r="B1891" s="122" t="str">
        <f t="shared" si="39"/>
        <v>A</v>
      </c>
      <c r="C1891" s="142"/>
      <c r="D1891" s="142"/>
      <c r="E1891" s="142"/>
      <c r="F1891" s="142"/>
      <c r="G1891" s="142"/>
      <c r="H1891" s="142"/>
      <c r="J1891" s="142"/>
      <c r="K1891" s="142"/>
      <c r="L1891" s="142"/>
      <c r="M1891" s="142"/>
      <c r="N1891" s="142"/>
      <c r="O1891" s="142"/>
      <c r="Q1891" s="122" t="e">
        <f>+VLOOKUP(CONCATENATE(B1891,"00"),#REF!,3,FALSE)</f>
        <v>#REF!</v>
      </c>
      <c r="R1891" s="122" t="str">
        <f>+IF(ISERROR(VLOOKUP(K1891,'Ecarts de marge'!D:D,1,FALSE)),"PB CODE ARTICLE","")</f>
        <v>PB CODE ARTICLE</v>
      </c>
    </row>
    <row r="1892" spans="1:18" x14ac:dyDescent="0.2">
      <c r="A1892" s="131" t="str">
        <f>+IF(I1892&lt;='Ecarts de marge'!$G$1,"X","")</f>
        <v>X</v>
      </c>
      <c r="B1892" s="122" t="str">
        <f t="shared" si="39"/>
        <v>A</v>
      </c>
      <c r="C1892" s="142"/>
      <c r="D1892" s="142"/>
      <c r="E1892" s="142"/>
      <c r="F1892" s="142"/>
      <c r="G1892" s="142"/>
      <c r="H1892" s="142"/>
      <c r="J1892" s="142"/>
      <c r="K1892" s="142"/>
      <c r="L1892" s="142"/>
      <c r="M1892" s="142"/>
      <c r="N1892" s="142"/>
      <c r="O1892" s="142"/>
      <c r="Q1892" s="122" t="e">
        <f>+VLOOKUP(CONCATENATE(B1892,"00"),#REF!,3,FALSE)</f>
        <v>#REF!</v>
      </c>
      <c r="R1892" s="122" t="str">
        <f>+IF(ISERROR(VLOOKUP(K1892,'Ecarts de marge'!D:D,1,FALSE)),"PB CODE ARTICLE","")</f>
        <v>PB CODE ARTICLE</v>
      </c>
    </row>
    <row r="1893" spans="1:18" x14ac:dyDescent="0.2">
      <c r="A1893" s="131" t="str">
        <f>+IF(I1893&lt;='Ecarts de marge'!$G$1,"X","")</f>
        <v>X</v>
      </c>
      <c r="B1893" s="122" t="str">
        <f t="shared" si="39"/>
        <v>A</v>
      </c>
      <c r="C1893" s="142"/>
      <c r="D1893" s="142"/>
      <c r="E1893" s="142"/>
      <c r="F1893" s="142"/>
      <c r="G1893" s="142"/>
      <c r="H1893" s="142"/>
      <c r="J1893" s="142"/>
      <c r="K1893" s="142"/>
      <c r="L1893" s="142"/>
      <c r="M1893" s="142"/>
      <c r="N1893" s="142"/>
      <c r="O1893" s="142"/>
      <c r="Q1893" s="122" t="e">
        <f>+VLOOKUP(CONCATENATE(B1893,"00"),#REF!,3,FALSE)</f>
        <v>#REF!</v>
      </c>
      <c r="R1893" s="122" t="str">
        <f>+IF(ISERROR(VLOOKUP(K1893,'Ecarts de marge'!D:D,1,FALSE)),"PB CODE ARTICLE","")</f>
        <v>PB CODE ARTICLE</v>
      </c>
    </row>
    <row r="1894" spans="1:18" x14ac:dyDescent="0.2">
      <c r="A1894" s="131" t="str">
        <f>+IF(I1894&lt;='Ecarts de marge'!$G$1,"X","")</f>
        <v>X</v>
      </c>
      <c r="B1894" s="122" t="str">
        <f t="shared" si="39"/>
        <v>A</v>
      </c>
      <c r="C1894" s="142"/>
      <c r="D1894" s="142"/>
      <c r="E1894" s="142"/>
      <c r="F1894" s="142"/>
      <c r="G1894" s="142"/>
      <c r="H1894" s="142"/>
      <c r="J1894" s="142"/>
      <c r="K1894" s="142"/>
      <c r="L1894" s="142"/>
      <c r="M1894" s="142"/>
      <c r="N1894" s="142"/>
      <c r="O1894" s="142"/>
      <c r="Q1894" s="122" t="e">
        <f>+VLOOKUP(CONCATENATE(B1894,"00"),#REF!,3,FALSE)</f>
        <v>#REF!</v>
      </c>
      <c r="R1894" s="122" t="str">
        <f>+IF(ISERROR(VLOOKUP(K1894,'Ecarts de marge'!D:D,1,FALSE)),"PB CODE ARTICLE","")</f>
        <v>PB CODE ARTICLE</v>
      </c>
    </row>
    <row r="1895" spans="1:18" x14ac:dyDescent="0.2">
      <c r="A1895" s="131" t="str">
        <f>+IF(I1895&lt;='Ecarts de marge'!$G$1,"X","")</f>
        <v>X</v>
      </c>
      <c r="B1895" s="122" t="str">
        <f t="shared" si="39"/>
        <v>A</v>
      </c>
      <c r="C1895" s="142"/>
      <c r="D1895" s="142"/>
      <c r="E1895" s="142"/>
      <c r="F1895" s="142"/>
      <c r="G1895" s="142"/>
      <c r="H1895" s="142"/>
      <c r="J1895" s="142"/>
      <c r="K1895" s="142"/>
      <c r="L1895" s="142"/>
      <c r="M1895" s="142"/>
      <c r="N1895" s="142"/>
      <c r="O1895" s="142"/>
      <c r="Q1895" s="122" t="e">
        <f>+VLOOKUP(CONCATENATE(B1895,"00"),#REF!,3,FALSE)</f>
        <v>#REF!</v>
      </c>
      <c r="R1895" s="122" t="str">
        <f>+IF(ISERROR(VLOOKUP(K1895,'Ecarts de marge'!D:D,1,FALSE)),"PB CODE ARTICLE","")</f>
        <v>PB CODE ARTICLE</v>
      </c>
    </row>
    <row r="1896" spans="1:18" x14ac:dyDescent="0.2">
      <c r="A1896" s="131" t="str">
        <f>+IF(I1896&lt;='Ecarts de marge'!$G$1,"X","")</f>
        <v>X</v>
      </c>
      <c r="B1896" s="122" t="str">
        <f t="shared" si="39"/>
        <v>A</v>
      </c>
      <c r="C1896" s="142"/>
      <c r="D1896" s="142"/>
      <c r="E1896" s="142"/>
      <c r="F1896" s="142"/>
      <c r="G1896" s="142"/>
      <c r="H1896" s="142"/>
      <c r="J1896" s="142"/>
      <c r="K1896" s="142"/>
      <c r="L1896" s="142"/>
      <c r="M1896" s="142"/>
      <c r="N1896" s="142"/>
      <c r="O1896" s="142"/>
      <c r="Q1896" s="122" t="e">
        <f>+VLOOKUP(CONCATENATE(B1896,"00"),#REF!,3,FALSE)</f>
        <v>#REF!</v>
      </c>
      <c r="R1896" s="122" t="str">
        <f>+IF(ISERROR(VLOOKUP(K1896,'Ecarts de marge'!D:D,1,FALSE)),"PB CODE ARTICLE","")</f>
        <v>PB CODE ARTICLE</v>
      </c>
    </row>
    <row r="1897" spans="1:18" x14ac:dyDescent="0.2">
      <c r="A1897" s="131" t="str">
        <f>+IF(I1897&lt;='Ecarts de marge'!$G$1,"X","")</f>
        <v>X</v>
      </c>
      <c r="B1897" s="122" t="str">
        <f t="shared" si="39"/>
        <v>A</v>
      </c>
      <c r="C1897" s="142"/>
      <c r="D1897" s="142"/>
      <c r="E1897" s="142"/>
      <c r="F1897" s="142"/>
      <c r="G1897" s="142"/>
      <c r="H1897" s="142"/>
      <c r="J1897" s="142"/>
      <c r="K1897" s="142"/>
      <c r="L1897" s="142"/>
      <c r="M1897" s="142"/>
      <c r="N1897" s="142"/>
      <c r="O1897" s="142"/>
      <c r="Q1897" s="122" t="e">
        <f>+VLOOKUP(CONCATENATE(B1897,"00"),#REF!,3,FALSE)</f>
        <v>#REF!</v>
      </c>
      <c r="R1897" s="122" t="str">
        <f>+IF(ISERROR(VLOOKUP(K1897,'Ecarts de marge'!D:D,1,FALSE)),"PB CODE ARTICLE","")</f>
        <v>PB CODE ARTICLE</v>
      </c>
    </row>
    <row r="1898" spans="1:18" x14ac:dyDescent="0.2">
      <c r="A1898" s="131" t="str">
        <f>+IF(I1898&lt;='Ecarts de marge'!$G$1,"X","")</f>
        <v>X</v>
      </c>
      <c r="B1898" s="122" t="str">
        <f t="shared" si="39"/>
        <v>A</v>
      </c>
      <c r="C1898" s="142"/>
      <c r="D1898" s="142"/>
      <c r="E1898" s="142"/>
      <c r="F1898" s="142"/>
      <c r="G1898" s="142"/>
      <c r="H1898" s="142"/>
      <c r="J1898" s="142"/>
      <c r="K1898" s="142"/>
      <c r="L1898" s="142"/>
      <c r="M1898" s="142"/>
      <c r="N1898" s="142"/>
      <c r="O1898" s="142"/>
      <c r="Q1898" s="122" t="e">
        <f>+VLOOKUP(CONCATENATE(B1898,"00"),#REF!,3,FALSE)</f>
        <v>#REF!</v>
      </c>
      <c r="R1898" s="122" t="str">
        <f>+IF(ISERROR(VLOOKUP(K1898,'Ecarts de marge'!D:D,1,FALSE)),"PB CODE ARTICLE","")</f>
        <v>PB CODE ARTICLE</v>
      </c>
    </row>
    <row r="1899" spans="1:18" x14ac:dyDescent="0.2">
      <c r="A1899" s="131" t="str">
        <f>+IF(I1899&lt;='Ecarts de marge'!$G$1,"X","")</f>
        <v>X</v>
      </c>
      <c r="B1899" s="122" t="str">
        <f t="shared" si="39"/>
        <v>A</v>
      </c>
      <c r="C1899" s="142"/>
      <c r="D1899" s="142"/>
      <c r="E1899" s="142"/>
      <c r="F1899" s="142"/>
      <c r="G1899" s="142"/>
      <c r="H1899" s="142"/>
      <c r="J1899" s="142"/>
      <c r="K1899" s="142"/>
      <c r="L1899" s="142"/>
      <c r="M1899" s="142"/>
      <c r="N1899" s="142"/>
      <c r="O1899" s="142"/>
      <c r="Q1899" s="122" t="e">
        <f>+VLOOKUP(CONCATENATE(B1899,"00"),#REF!,3,FALSE)</f>
        <v>#REF!</v>
      </c>
      <c r="R1899" s="122" t="str">
        <f>+IF(ISERROR(VLOOKUP(K1899,'Ecarts de marge'!D:D,1,FALSE)),"PB CODE ARTICLE","")</f>
        <v>PB CODE ARTICLE</v>
      </c>
    </row>
    <row r="1900" spans="1:18" x14ac:dyDescent="0.2">
      <c r="A1900" s="131" t="str">
        <f>+IF(I1900&lt;='Ecarts de marge'!$G$1,"X","")</f>
        <v>X</v>
      </c>
      <c r="B1900" s="122" t="str">
        <f t="shared" si="39"/>
        <v>A</v>
      </c>
      <c r="C1900" s="142"/>
      <c r="D1900" s="142"/>
      <c r="E1900" s="142"/>
      <c r="F1900" s="142"/>
      <c r="G1900" s="142"/>
      <c r="H1900" s="142"/>
      <c r="J1900" s="142"/>
      <c r="K1900" s="142"/>
      <c r="L1900" s="142"/>
      <c r="M1900" s="142"/>
      <c r="N1900" s="142"/>
      <c r="O1900" s="142"/>
      <c r="Q1900" s="122" t="e">
        <f>+VLOOKUP(CONCATENATE(B1900,"00"),#REF!,3,FALSE)</f>
        <v>#REF!</v>
      </c>
      <c r="R1900" s="122" t="str">
        <f>+IF(ISERROR(VLOOKUP(K1900,'Ecarts de marge'!D:D,1,FALSE)),"PB CODE ARTICLE","")</f>
        <v>PB CODE ARTICLE</v>
      </c>
    </row>
    <row r="1901" spans="1:18" x14ac:dyDescent="0.2">
      <c r="A1901" s="131" t="str">
        <f>+IF(I1901&lt;='Ecarts de marge'!$G$1,"X","")</f>
        <v>X</v>
      </c>
      <c r="B1901" s="122" t="str">
        <f t="shared" si="39"/>
        <v>A</v>
      </c>
      <c r="C1901" s="142"/>
      <c r="D1901" s="142"/>
      <c r="E1901" s="142"/>
      <c r="F1901" s="142"/>
      <c r="G1901" s="142"/>
      <c r="H1901" s="142"/>
      <c r="J1901" s="142"/>
      <c r="K1901" s="142"/>
      <c r="L1901" s="142"/>
      <c r="M1901" s="142"/>
      <c r="N1901" s="142"/>
      <c r="O1901" s="142"/>
      <c r="Q1901" s="122" t="e">
        <f>+VLOOKUP(CONCATENATE(B1901,"00"),#REF!,3,FALSE)</f>
        <v>#REF!</v>
      </c>
      <c r="R1901" s="122" t="str">
        <f>+IF(ISERROR(VLOOKUP(K1901,'Ecarts de marge'!D:D,1,FALSE)),"PB CODE ARTICLE","")</f>
        <v>PB CODE ARTICLE</v>
      </c>
    </row>
    <row r="1902" spans="1:18" x14ac:dyDescent="0.2">
      <c r="A1902" s="131" t="str">
        <f>+IF(I1902&lt;='Ecarts de marge'!$G$1,"X","")</f>
        <v>X</v>
      </c>
      <c r="B1902" s="122" t="str">
        <f t="shared" si="39"/>
        <v>A</v>
      </c>
      <c r="C1902" s="142"/>
      <c r="D1902" s="142"/>
      <c r="E1902" s="142"/>
      <c r="F1902" s="142"/>
      <c r="G1902" s="142"/>
      <c r="H1902" s="142"/>
      <c r="J1902" s="142"/>
      <c r="K1902" s="142"/>
      <c r="L1902" s="142"/>
      <c r="M1902" s="142"/>
      <c r="N1902" s="142"/>
      <c r="O1902" s="142"/>
      <c r="Q1902" s="122" t="e">
        <f>+VLOOKUP(CONCATENATE(B1902,"00"),#REF!,3,FALSE)</f>
        <v>#REF!</v>
      </c>
      <c r="R1902" s="122" t="str">
        <f>+IF(ISERROR(VLOOKUP(K1902,'Ecarts de marge'!D:D,1,FALSE)),"PB CODE ARTICLE","")</f>
        <v>PB CODE ARTICLE</v>
      </c>
    </row>
    <row r="1903" spans="1:18" x14ac:dyDescent="0.2">
      <c r="A1903" s="131" t="str">
        <f>+IF(I1903&lt;='Ecarts de marge'!$G$1,"X","")</f>
        <v>X</v>
      </c>
      <c r="B1903" s="122" t="str">
        <f t="shared" si="39"/>
        <v>A</v>
      </c>
      <c r="C1903" s="142"/>
      <c r="D1903" s="142"/>
      <c r="E1903" s="142"/>
      <c r="F1903" s="142"/>
      <c r="G1903" s="142"/>
      <c r="H1903" s="142"/>
      <c r="J1903" s="142"/>
      <c r="K1903" s="142"/>
      <c r="L1903" s="142"/>
      <c r="M1903" s="142"/>
      <c r="N1903" s="142"/>
      <c r="O1903" s="142"/>
      <c r="Q1903" s="122" t="e">
        <f>+VLOOKUP(CONCATENATE(B1903,"00"),#REF!,3,FALSE)</f>
        <v>#REF!</v>
      </c>
      <c r="R1903" s="122" t="str">
        <f>+IF(ISERROR(VLOOKUP(K1903,'Ecarts de marge'!D:D,1,FALSE)),"PB CODE ARTICLE","")</f>
        <v>PB CODE ARTICLE</v>
      </c>
    </row>
    <row r="1904" spans="1:18" x14ac:dyDescent="0.2">
      <c r="A1904" s="131" t="str">
        <f>+IF(I1904&lt;='Ecarts de marge'!$G$1,"X","")</f>
        <v>X</v>
      </c>
      <c r="B1904" s="122" t="str">
        <f t="shared" si="39"/>
        <v>A</v>
      </c>
      <c r="C1904" s="142"/>
      <c r="D1904" s="142"/>
      <c r="E1904" s="142"/>
      <c r="F1904" s="142"/>
      <c r="G1904" s="142"/>
      <c r="H1904" s="142"/>
      <c r="J1904" s="142"/>
      <c r="K1904" s="142"/>
      <c r="L1904" s="142"/>
      <c r="M1904" s="142"/>
      <c r="N1904" s="142"/>
      <c r="O1904" s="142"/>
      <c r="Q1904" s="122" t="e">
        <f>+VLOOKUP(CONCATENATE(B1904,"00"),#REF!,3,FALSE)</f>
        <v>#REF!</v>
      </c>
      <c r="R1904" s="122" t="str">
        <f>+IF(ISERROR(VLOOKUP(K1904,'Ecarts de marge'!D:D,1,FALSE)),"PB CODE ARTICLE","")</f>
        <v>PB CODE ARTICLE</v>
      </c>
    </row>
    <row r="1905" spans="1:18" x14ac:dyDescent="0.2">
      <c r="A1905" s="131" t="str">
        <f>+IF(I1905&lt;='Ecarts de marge'!$G$1,"X","")</f>
        <v>X</v>
      </c>
      <c r="B1905" s="122" t="str">
        <f t="shared" si="39"/>
        <v>A</v>
      </c>
      <c r="C1905" s="142"/>
      <c r="D1905" s="142"/>
      <c r="E1905" s="142"/>
      <c r="F1905" s="142"/>
      <c r="G1905" s="142"/>
      <c r="H1905" s="142"/>
      <c r="J1905" s="142"/>
      <c r="K1905" s="142"/>
      <c r="L1905" s="142"/>
      <c r="M1905" s="142"/>
      <c r="N1905" s="142"/>
      <c r="O1905" s="142"/>
      <c r="Q1905" s="122" t="e">
        <f>+VLOOKUP(CONCATENATE(B1905,"00"),#REF!,3,FALSE)</f>
        <v>#REF!</v>
      </c>
      <c r="R1905" s="122" t="str">
        <f>+IF(ISERROR(VLOOKUP(K1905,'Ecarts de marge'!D:D,1,FALSE)),"PB CODE ARTICLE","")</f>
        <v>PB CODE ARTICLE</v>
      </c>
    </row>
    <row r="1906" spans="1:18" x14ac:dyDescent="0.2">
      <c r="A1906" s="131" t="str">
        <f>+IF(I1906&lt;='Ecarts de marge'!$G$1,"X","")</f>
        <v>X</v>
      </c>
      <c r="B1906" s="122" t="str">
        <f t="shared" si="39"/>
        <v>A</v>
      </c>
      <c r="C1906" s="142"/>
      <c r="D1906" s="142"/>
      <c r="E1906" s="142"/>
      <c r="F1906" s="142"/>
      <c r="G1906" s="142"/>
      <c r="H1906" s="142"/>
      <c r="J1906" s="142"/>
      <c r="K1906" s="142"/>
      <c r="L1906" s="142"/>
      <c r="M1906" s="142"/>
      <c r="N1906" s="142"/>
      <c r="O1906" s="142"/>
      <c r="Q1906" s="122" t="e">
        <f>+VLOOKUP(CONCATENATE(B1906,"00"),#REF!,3,FALSE)</f>
        <v>#REF!</v>
      </c>
      <c r="R1906" s="122" t="str">
        <f>+IF(ISERROR(VLOOKUP(K1906,'Ecarts de marge'!D:D,1,FALSE)),"PB CODE ARTICLE","")</f>
        <v>PB CODE ARTICLE</v>
      </c>
    </row>
    <row r="1907" spans="1:18" x14ac:dyDescent="0.2">
      <c r="A1907" s="131" t="str">
        <f>+IF(I1907&lt;='Ecarts de marge'!$G$1,"X","")</f>
        <v>X</v>
      </c>
      <c r="B1907" s="122" t="str">
        <f t="shared" si="39"/>
        <v>A</v>
      </c>
      <c r="C1907" s="142"/>
      <c r="D1907" s="142"/>
      <c r="E1907" s="142"/>
      <c r="F1907" s="142"/>
      <c r="G1907" s="142"/>
      <c r="H1907" s="142"/>
      <c r="J1907" s="142"/>
      <c r="K1907" s="142"/>
      <c r="L1907" s="142"/>
      <c r="M1907" s="142"/>
      <c r="N1907" s="142"/>
      <c r="O1907" s="142"/>
      <c r="Q1907" s="122" t="e">
        <f>+VLOOKUP(CONCATENATE(B1907,"00"),#REF!,3,FALSE)</f>
        <v>#REF!</v>
      </c>
      <c r="R1907" s="122" t="str">
        <f>+IF(ISERROR(VLOOKUP(K1907,'Ecarts de marge'!D:D,1,FALSE)),"PB CODE ARTICLE","")</f>
        <v>PB CODE ARTICLE</v>
      </c>
    </row>
    <row r="1908" spans="1:18" x14ac:dyDescent="0.2">
      <c r="A1908" s="131" t="str">
        <f>+IF(I1908&lt;='Ecarts de marge'!$G$1,"X","")</f>
        <v>X</v>
      </c>
      <c r="B1908" s="122" t="str">
        <f t="shared" si="39"/>
        <v>A</v>
      </c>
      <c r="C1908" s="142"/>
      <c r="D1908" s="142"/>
      <c r="E1908" s="142"/>
      <c r="F1908" s="142"/>
      <c r="G1908" s="142"/>
      <c r="H1908" s="142"/>
      <c r="J1908" s="142"/>
      <c r="K1908" s="142"/>
      <c r="L1908" s="142"/>
      <c r="M1908" s="142"/>
      <c r="N1908" s="142"/>
      <c r="O1908" s="142"/>
      <c r="Q1908" s="122" t="e">
        <f>+VLOOKUP(CONCATENATE(B1908,"00"),#REF!,3,FALSE)</f>
        <v>#REF!</v>
      </c>
      <c r="R1908" s="122" t="str">
        <f>+IF(ISERROR(VLOOKUP(K1908,'Ecarts de marge'!D:D,1,FALSE)),"PB CODE ARTICLE","")</f>
        <v>PB CODE ARTICLE</v>
      </c>
    </row>
    <row r="1909" spans="1:18" x14ac:dyDescent="0.2">
      <c r="A1909" s="131" t="str">
        <f>+IF(I1909&lt;='Ecarts de marge'!$G$1,"X","")</f>
        <v>X</v>
      </c>
      <c r="B1909" s="122" t="str">
        <f t="shared" si="39"/>
        <v>A</v>
      </c>
      <c r="C1909" s="142"/>
      <c r="D1909" s="142"/>
      <c r="E1909" s="142"/>
      <c r="F1909" s="142"/>
      <c r="G1909" s="142"/>
      <c r="H1909" s="142"/>
      <c r="J1909" s="142"/>
      <c r="K1909" s="142"/>
      <c r="L1909" s="142"/>
      <c r="M1909" s="142"/>
      <c r="N1909" s="142"/>
      <c r="O1909" s="142"/>
      <c r="Q1909" s="122" t="e">
        <f>+VLOOKUP(CONCATENATE(B1909,"00"),#REF!,3,FALSE)</f>
        <v>#REF!</v>
      </c>
      <c r="R1909" s="122" t="str">
        <f>+IF(ISERROR(VLOOKUP(K1909,'Ecarts de marge'!D:D,1,FALSE)),"PB CODE ARTICLE","")</f>
        <v>PB CODE ARTICLE</v>
      </c>
    </row>
    <row r="1910" spans="1:18" x14ac:dyDescent="0.2">
      <c r="A1910" s="131" t="str">
        <f>+IF(I1910&lt;='Ecarts de marge'!$G$1,"X","")</f>
        <v>X</v>
      </c>
      <c r="B1910" s="122" t="str">
        <f t="shared" si="39"/>
        <v>A</v>
      </c>
      <c r="C1910" s="142"/>
      <c r="D1910" s="142"/>
      <c r="E1910" s="142"/>
      <c r="F1910" s="142"/>
      <c r="G1910" s="142"/>
      <c r="H1910" s="142"/>
      <c r="J1910" s="142"/>
      <c r="K1910" s="142"/>
      <c r="L1910" s="142"/>
      <c r="M1910" s="142"/>
      <c r="N1910" s="142"/>
      <c r="O1910" s="142"/>
      <c r="Q1910" s="122" t="e">
        <f>+VLOOKUP(CONCATENATE(B1910,"00"),#REF!,3,FALSE)</f>
        <v>#REF!</v>
      </c>
      <c r="R1910" s="122" t="str">
        <f>+IF(ISERROR(VLOOKUP(K1910,'Ecarts de marge'!D:D,1,FALSE)),"PB CODE ARTICLE","")</f>
        <v>PB CODE ARTICLE</v>
      </c>
    </row>
    <row r="1911" spans="1:18" x14ac:dyDescent="0.2">
      <c r="A1911" s="131" t="str">
        <f>+IF(I1911&lt;='Ecarts de marge'!$G$1,"X","")</f>
        <v>X</v>
      </c>
      <c r="B1911" s="122" t="str">
        <f t="shared" si="39"/>
        <v>A</v>
      </c>
      <c r="C1911" s="142"/>
      <c r="D1911" s="142"/>
      <c r="E1911" s="142"/>
      <c r="F1911" s="142"/>
      <c r="G1911" s="142"/>
      <c r="H1911" s="142"/>
      <c r="J1911" s="142"/>
      <c r="K1911" s="142"/>
      <c r="L1911" s="142"/>
      <c r="M1911" s="142"/>
      <c r="N1911" s="142"/>
      <c r="O1911" s="142"/>
      <c r="Q1911" s="122" t="e">
        <f>+VLOOKUP(CONCATENATE(B1911,"00"),#REF!,3,FALSE)</f>
        <v>#REF!</v>
      </c>
      <c r="R1911" s="122" t="str">
        <f>+IF(ISERROR(VLOOKUP(K1911,'Ecarts de marge'!D:D,1,FALSE)),"PB CODE ARTICLE","")</f>
        <v>PB CODE ARTICLE</v>
      </c>
    </row>
    <row r="1912" spans="1:18" x14ac:dyDescent="0.2">
      <c r="A1912" s="131" t="str">
        <f>+IF(I1912&lt;='Ecarts de marge'!$G$1,"X","")</f>
        <v>X</v>
      </c>
      <c r="B1912" s="122" t="str">
        <f t="shared" si="39"/>
        <v>A</v>
      </c>
      <c r="C1912" s="142"/>
      <c r="D1912" s="142"/>
      <c r="E1912" s="142"/>
      <c r="F1912" s="142"/>
      <c r="G1912" s="142"/>
      <c r="H1912" s="142"/>
      <c r="J1912" s="142"/>
      <c r="K1912" s="142"/>
      <c r="L1912" s="142"/>
      <c r="M1912" s="142"/>
      <c r="N1912" s="142"/>
      <c r="O1912" s="142"/>
      <c r="Q1912" s="122" t="e">
        <f>+VLOOKUP(CONCATENATE(B1912,"00"),#REF!,3,FALSE)</f>
        <v>#REF!</v>
      </c>
      <c r="R1912" s="122" t="str">
        <f>+IF(ISERROR(VLOOKUP(K1912,'Ecarts de marge'!D:D,1,FALSE)),"PB CODE ARTICLE","")</f>
        <v>PB CODE ARTICLE</v>
      </c>
    </row>
    <row r="1913" spans="1:18" x14ac:dyDescent="0.2">
      <c r="A1913" s="131" t="str">
        <f>+IF(I1913&lt;='Ecarts de marge'!$G$1,"X","")</f>
        <v>X</v>
      </c>
      <c r="B1913" s="122" t="str">
        <f t="shared" si="39"/>
        <v>A</v>
      </c>
      <c r="C1913" s="142"/>
      <c r="D1913" s="142"/>
      <c r="E1913" s="142"/>
      <c r="F1913" s="142"/>
      <c r="G1913" s="142"/>
      <c r="H1913" s="142"/>
      <c r="J1913" s="142"/>
      <c r="K1913" s="142"/>
      <c r="L1913" s="142"/>
      <c r="M1913" s="142"/>
      <c r="N1913" s="142"/>
      <c r="O1913" s="142"/>
      <c r="Q1913" s="122" t="e">
        <f>+VLOOKUP(CONCATENATE(B1913,"00"),#REF!,3,FALSE)</f>
        <v>#REF!</v>
      </c>
      <c r="R1913" s="122" t="str">
        <f>+IF(ISERROR(VLOOKUP(K1913,'Ecarts de marge'!D:D,1,FALSE)),"PB CODE ARTICLE","")</f>
        <v>PB CODE ARTICLE</v>
      </c>
    </row>
    <row r="1914" spans="1:18" x14ac:dyDescent="0.2">
      <c r="A1914" s="131" t="str">
        <f>+IF(I1914&lt;='Ecarts de marge'!$G$1,"X","")</f>
        <v>X</v>
      </c>
      <c r="B1914" s="122" t="str">
        <f t="shared" si="39"/>
        <v>A</v>
      </c>
      <c r="C1914" s="142"/>
      <c r="D1914" s="142"/>
      <c r="E1914" s="142"/>
      <c r="F1914" s="142"/>
      <c r="G1914" s="142"/>
      <c r="H1914" s="142"/>
      <c r="J1914" s="142"/>
      <c r="K1914" s="142"/>
      <c r="L1914" s="142"/>
      <c r="M1914" s="142"/>
      <c r="N1914" s="142"/>
      <c r="O1914" s="142"/>
      <c r="Q1914" s="122" t="e">
        <f>+VLOOKUP(CONCATENATE(B1914,"00"),#REF!,3,FALSE)</f>
        <v>#REF!</v>
      </c>
      <c r="R1914" s="122" t="str">
        <f>+IF(ISERROR(VLOOKUP(K1914,'Ecarts de marge'!D:D,1,FALSE)),"PB CODE ARTICLE","")</f>
        <v>PB CODE ARTICLE</v>
      </c>
    </row>
    <row r="1915" spans="1:18" x14ac:dyDescent="0.2">
      <c r="A1915" s="131" t="str">
        <f>+IF(I1915&lt;='Ecarts de marge'!$G$1,"X","")</f>
        <v>X</v>
      </c>
      <c r="B1915" s="122" t="str">
        <f t="shared" si="39"/>
        <v>A</v>
      </c>
      <c r="C1915" s="142"/>
      <c r="D1915" s="142"/>
      <c r="E1915" s="142"/>
      <c r="F1915" s="142"/>
      <c r="G1915" s="142"/>
      <c r="H1915" s="142"/>
      <c r="J1915" s="142"/>
      <c r="K1915" s="142"/>
      <c r="L1915" s="142"/>
      <c r="M1915" s="142"/>
      <c r="N1915" s="142"/>
      <c r="O1915" s="142"/>
      <c r="Q1915" s="122" t="e">
        <f>+VLOOKUP(CONCATENATE(B1915,"00"),#REF!,3,FALSE)</f>
        <v>#REF!</v>
      </c>
      <c r="R1915" s="122" t="str">
        <f>+IF(ISERROR(VLOOKUP(K1915,'Ecarts de marge'!D:D,1,FALSE)),"PB CODE ARTICLE","")</f>
        <v>PB CODE ARTICLE</v>
      </c>
    </row>
    <row r="1916" spans="1:18" x14ac:dyDescent="0.2">
      <c r="A1916" s="131" t="str">
        <f>+IF(I1916&lt;='Ecarts de marge'!$G$1,"X","")</f>
        <v>X</v>
      </c>
      <c r="B1916" s="122" t="str">
        <f t="shared" si="39"/>
        <v>A</v>
      </c>
      <c r="C1916" s="142"/>
      <c r="D1916" s="142"/>
      <c r="E1916" s="142"/>
      <c r="F1916" s="142"/>
      <c r="G1916" s="142"/>
      <c r="H1916" s="142"/>
      <c r="J1916" s="142"/>
      <c r="K1916" s="142"/>
      <c r="L1916" s="142"/>
      <c r="M1916" s="142"/>
      <c r="N1916" s="142"/>
      <c r="O1916" s="142"/>
      <c r="Q1916" s="122" t="e">
        <f>+VLOOKUP(CONCATENATE(B1916,"00"),#REF!,3,FALSE)</f>
        <v>#REF!</v>
      </c>
      <c r="R1916" s="122" t="str">
        <f>+IF(ISERROR(VLOOKUP(K1916,'Ecarts de marge'!D:D,1,FALSE)),"PB CODE ARTICLE","")</f>
        <v>PB CODE ARTICLE</v>
      </c>
    </row>
    <row r="1917" spans="1:18" x14ac:dyDescent="0.2">
      <c r="A1917" s="131" t="str">
        <f>+IF(I1917&lt;='Ecarts de marge'!$G$1,"X","")</f>
        <v>X</v>
      </c>
      <c r="B1917" s="122" t="str">
        <f t="shared" si="39"/>
        <v>A</v>
      </c>
      <c r="C1917" s="142"/>
      <c r="D1917" s="142"/>
      <c r="E1917" s="142"/>
      <c r="F1917" s="142"/>
      <c r="G1917" s="142"/>
      <c r="H1917" s="142"/>
      <c r="J1917" s="142"/>
      <c r="K1917" s="142"/>
      <c r="L1917" s="142"/>
      <c r="M1917" s="142"/>
      <c r="N1917" s="142"/>
      <c r="O1917" s="142"/>
      <c r="Q1917" s="122" t="e">
        <f>+VLOOKUP(CONCATENATE(B1917,"00"),#REF!,3,FALSE)</f>
        <v>#REF!</v>
      </c>
      <c r="R1917" s="122" t="str">
        <f>+IF(ISERROR(VLOOKUP(K1917,'Ecarts de marge'!D:D,1,FALSE)),"PB CODE ARTICLE","")</f>
        <v>PB CODE ARTICLE</v>
      </c>
    </row>
    <row r="1918" spans="1:18" x14ac:dyDescent="0.2">
      <c r="A1918" s="131" t="str">
        <f>+IF(I1918&lt;='Ecarts de marge'!$G$1,"X","")</f>
        <v>X</v>
      </c>
      <c r="B1918" s="122" t="str">
        <f t="shared" si="39"/>
        <v>A</v>
      </c>
      <c r="C1918" s="142"/>
      <c r="D1918" s="142"/>
      <c r="E1918" s="142"/>
      <c r="F1918" s="142"/>
      <c r="G1918" s="142"/>
      <c r="H1918" s="142"/>
      <c r="J1918" s="142"/>
      <c r="K1918" s="142"/>
      <c r="L1918" s="142"/>
      <c r="M1918" s="142"/>
      <c r="N1918" s="142"/>
      <c r="O1918" s="142"/>
      <c r="Q1918" s="122" t="e">
        <f>+VLOOKUP(CONCATENATE(B1918,"00"),#REF!,3,FALSE)</f>
        <v>#REF!</v>
      </c>
      <c r="R1918" s="122" t="str">
        <f>+IF(ISERROR(VLOOKUP(K1918,'Ecarts de marge'!D:D,1,FALSE)),"PB CODE ARTICLE","")</f>
        <v>PB CODE ARTICLE</v>
      </c>
    </row>
    <row r="1919" spans="1:18" x14ac:dyDescent="0.2">
      <c r="A1919" s="131" t="str">
        <f>+IF(I1919&lt;='Ecarts de marge'!$G$1,"X","")</f>
        <v>X</v>
      </c>
      <c r="B1919" s="122" t="str">
        <f t="shared" si="39"/>
        <v>A</v>
      </c>
      <c r="C1919" s="142"/>
      <c r="D1919" s="142"/>
      <c r="E1919" s="142"/>
      <c r="F1919" s="142"/>
      <c r="G1919" s="142"/>
      <c r="H1919" s="142"/>
      <c r="J1919" s="142"/>
      <c r="K1919" s="142"/>
      <c r="L1919" s="142"/>
      <c r="M1919" s="142"/>
      <c r="N1919" s="142"/>
      <c r="O1919" s="142"/>
      <c r="Q1919" s="122" t="e">
        <f>+VLOOKUP(CONCATENATE(B1919,"00"),#REF!,3,FALSE)</f>
        <v>#REF!</v>
      </c>
      <c r="R1919" s="122" t="str">
        <f>+IF(ISERROR(VLOOKUP(K1919,'Ecarts de marge'!D:D,1,FALSE)),"PB CODE ARTICLE","")</f>
        <v>PB CODE ARTICLE</v>
      </c>
    </row>
    <row r="1920" spans="1:18" x14ac:dyDescent="0.2">
      <c r="A1920" s="131" t="str">
        <f>+IF(I1920&lt;='Ecarts de marge'!$G$1,"X","")</f>
        <v>X</v>
      </c>
      <c r="B1920" s="122" t="str">
        <f t="shared" si="39"/>
        <v>A</v>
      </c>
      <c r="C1920" s="142"/>
      <c r="D1920" s="142"/>
      <c r="E1920" s="142"/>
      <c r="F1920" s="142"/>
      <c r="G1920" s="142"/>
      <c r="H1920" s="142"/>
      <c r="J1920" s="142"/>
      <c r="K1920" s="142"/>
      <c r="L1920" s="142"/>
      <c r="M1920" s="142"/>
      <c r="N1920" s="142"/>
      <c r="O1920" s="142"/>
      <c r="Q1920" s="122" t="e">
        <f>+VLOOKUP(CONCATENATE(B1920,"00"),#REF!,3,FALSE)</f>
        <v>#REF!</v>
      </c>
      <c r="R1920" s="122" t="str">
        <f>+IF(ISERROR(VLOOKUP(K1920,'Ecarts de marge'!D:D,1,FALSE)),"PB CODE ARTICLE","")</f>
        <v>PB CODE ARTICLE</v>
      </c>
    </row>
    <row r="1921" spans="1:18" x14ac:dyDescent="0.2">
      <c r="A1921" s="131" t="str">
        <f>+IF(I1921&lt;='Ecarts de marge'!$G$1,"X","")</f>
        <v>X</v>
      </c>
      <c r="B1921" s="122" t="str">
        <f t="shared" si="39"/>
        <v>A</v>
      </c>
      <c r="C1921" s="142"/>
      <c r="D1921" s="142"/>
      <c r="E1921" s="142"/>
      <c r="F1921" s="142"/>
      <c r="G1921" s="142"/>
      <c r="H1921" s="142"/>
      <c r="J1921" s="142"/>
      <c r="K1921" s="142"/>
      <c r="L1921" s="142"/>
      <c r="M1921" s="142"/>
      <c r="N1921" s="142"/>
      <c r="O1921" s="142"/>
      <c r="Q1921" s="122" t="e">
        <f>+VLOOKUP(CONCATENATE(B1921,"00"),#REF!,3,FALSE)</f>
        <v>#REF!</v>
      </c>
      <c r="R1921" s="122" t="str">
        <f>+IF(ISERROR(VLOOKUP(K1921,'Ecarts de marge'!D:D,1,FALSE)),"PB CODE ARTICLE","")</f>
        <v>PB CODE ARTICLE</v>
      </c>
    </row>
    <row r="1922" spans="1:18" x14ac:dyDescent="0.2">
      <c r="A1922" s="131" t="str">
        <f>+IF(I1922&lt;='Ecarts de marge'!$G$1,"X","")</f>
        <v>X</v>
      </c>
      <c r="B1922" s="122" t="str">
        <f t="shared" si="39"/>
        <v>A</v>
      </c>
      <c r="C1922" s="142"/>
      <c r="D1922" s="142"/>
      <c r="E1922" s="142"/>
      <c r="F1922" s="142"/>
      <c r="G1922" s="142"/>
      <c r="H1922" s="142"/>
      <c r="J1922" s="142"/>
      <c r="K1922" s="142"/>
      <c r="L1922" s="142"/>
      <c r="M1922" s="142"/>
      <c r="N1922" s="142"/>
      <c r="O1922" s="142"/>
      <c r="Q1922" s="122" t="e">
        <f>+VLOOKUP(CONCATENATE(B1922,"00"),#REF!,3,FALSE)</f>
        <v>#REF!</v>
      </c>
      <c r="R1922" s="122" t="str">
        <f>+IF(ISERROR(VLOOKUP(K1922,'Ecarts de marge'!D:D,1,FALSE)),"PB CODE ARTICLE","")</f>
        <v>PB CODE ARTICLE</v>
      </c>
    </row>
    <row r="1923" spans="1:18" x14ac:dyDescent="0.2">
      <c r="A1923" s="131" t="str">
        <f>+IF(I1923&lt;='Ecarts de marge'!$G$1,"X","")</f>
        <v>X</v>
      </c>
      <c r="B1923" s="122" t="str">
        <f t="shared" si="39"/>
        <v>A</v>
      </c>
      <c r="C1923" s="142"/>
      <c r="D1923" s="142"/>
      <c r="E1923" s="142"/>
      <c r="F1923" s="142"/>
      <c r="G1923" s="142"/>
      <c r="H1923" s="142"/>
      <c r="J1923" s="142"/>
      <c r="K1923" s="142"/>
      <c r="L1923" s="142"/>
      <c r="M1923" s="142"/>
      <c r="N1923" s="142"/>
      <c r="O1923" s="142"/>
      <c r="Q1923" s="122" t="e">
        <f>+VLOOKUP(CONCATENATE(B1923,"00"),#REF!,3,FALSE)</f>
        <v>#REF!</v>
      </c>
      <c r="R1923" s="122" t="str">
        <f>+IF(ISERROR(VLOOKUP(K1923,'Ecarts de marge'!D:D,1,FALSE)),"PB CODE ARTICLE","")</f>
        <v>PB CODE ARTICLE</v>
      </c>
    </row>
    <row r="1924" spans="1:18" x14ac:dyDescent="0.2">
      <c r="A1924" s="131" t="str">
        <f>+IF(I1924&lt;='Ecarts de marge'!$G$1,"X","")</f>
        <v>X</v>
      </c>
      <c r="B1924" s="122" t="str">
        <f t="shared" si="39"/>
        <v>A</v>
      </c>
      <c r="C1924" s="142"/>
      <c r="D1924" s="142"/>
      <c r="E1924" s="142"/>
      <c r="F1924" s="142"/>
      <c r="G1924" s="142"/>
      <c r="H1924" s="142"/>
      <c r="J1924" s="142"/>
      <c r="K1924" s="142"/>
      <c r="L1924" s="142"/>
      <c r="M1924" s="142"/>
      <c r="N1924" s="142"/>
      <c r="O1924" s="142"/>
      <c r="Q1924" s="122" t="e">
        <f>+VLOOKUP(CONCATENATE(B1924,"00"),#REF!,3,FALSE)</f>
        <v>#REF!</v>
      </c>
      <c r="R1924" s="122" t="str">
        <f>+IF(ISERROR(VLOOKUP(K1924,'Ecarts de marge'!D:D,1,FALSE)),"PB CODE ARTICLE","")</f>
        <v>PB CODE ARTICLE</v>
      </c>
    </row>
    <row r="1925" spans="1:18" x14ac:dyDescent="0.2">
      <c r="A1925" s="131" t="str">
        <f>+IF(I1925&lt;='Ecarts de marge'!$G$1,"X","")</f>
        <v>X</v>
      </c>
      <c r="B1925" s="122" t="str">
        <f t="shared" si="39"/>
        <v>A</v>
      </c>
      <c r="C1925" s="142"/>
      <c r="D1925" s="142"/>
      <c r="E1925" s="142"/>
      <c r="F1925" s="142"/>
      <c r="G1925" s="142"/>
      <c r="H1925" s="142"/>
      <c r="J1925" s="142"/>
      <c r="K1925" s="142"/>
      <c r="L1925" s="142"/>
      <c r="M1925" s="142"/>
      <c r="N1925" s="142"/>
      <c r="O1925" s="142"/>
      <c r="Q1925" s="122" t="e">
        <f>+VLOOKUP(CONCATENATE(B1925,"00"),#REF!,3,FALSE)</f>
        <v>#REF!</v>
      </c>
      <c r="R1925" s="122" t="str">
        <f>+IF(ISERROR(VLOOKUP(K1925,'Ecarts de marge'!D:D,1,FALSE)),"PB CODE ARTICLE","")</f>
        <v>PB CODE ARTICLE</v>
      </c>
    </row>
    <row r="1926" spans="1:18" x14ac:dyDescent="0.2">
      <c r="A1926" s="131" t="str">
        <f>+IF(I1926&lt;='Ecarts de marge'!$G$1,"X","")</f>
        <v>X</v>
      </c>
      <c r="B1926" s="122" t="str">
        <f t="shared" si="39"/>
        <v>A</v>
      </c>
      <c r="C1926" s="142"/>
      <c r="D1926" s="142"/>
      <c r="E1926" s="142"/>
      <c r="F1926" s="142"/>
      <c r="G1926" s="142"/>
      <c r="H1926" s="142"/>
      <c r="J1926" s="142"/>
      <c r="K1926" s="142"/>
      <c r="L1926" s="142"/>
      <c r="M1926" s="142"/>
      <c r="N1926" s="142"/>
      <c r="O1926" s="142"/>
      <c r="Q1926" s="122" t="e">
        <f>+VLOOKUP(CONCATENATE(B1926,"00"),#REF!,3,FALSE)</f>
        <v>#REF!</v>
      </c>
      <c r="R1926" s="122" t="str">
        <f>+IF(ISERROR(VLOOKUP(K1926,'Ecarts de marge'!D:D,1,FALSE)),"PB CODE ARTICLE","")</f>
        <v>PB CODE ARTICLE</v>
      </c>
    </row>
    <row r="1927" spans="1:18" x14ac:dyDescent="0.2">
      <c r="A1927" s="131" t="str">
        <f>+IF(I1927&lt;='Ecarts de marge'!$G$1,"X","")</f>
        <v>X</v>
      </c>
      <c r="B1927" s="122" t="str">
        <f t="shared" si="39"/>
        <v>A</v>
      </c>
      <c r="C1927" s="142"/>
      <c r="D1927" s="142"/>
      <c r="E1927" s="142"/>
      <c r="F1927" s="142"/>
      <c r="G1927" s="142"/>
      <c r="H1927" s="142"/>
      <c r="J1927" s="142"/>
      <c r="K1927" s="142"/>
      <c r="L1927" s="142"/>
      <c r="M1927" s="142"/>
      <c r="N1927" s="142"/>
      <c r="O1927" s="142"/>
      <c r="Q1927" s="122" t="e">
        <f>+VLOOKUP(CONCATENATE(B1927,"00"),#REF!,3,FALSE)</f>
        <v>#REF!</v>
      </c>
      <c r="R1927" s="122" t="str">
        <f>+IF(ISERROR(VLOOKUP(K1927,'Ecarts de marge'!D:D,1,FALSE)),"PB CODE ARTICLE","")</f>
        <v>PB CODE ARTICLE</v>
      </c>
    </row>
    <row r="1928" spans="1:18" x14ac:dyDescent="0.2">
      <c r="A1928" s="131" t="str">
        <f>+IF(I1928&lt;='Ecarts de marge'!$G$1,"X","")</f>
        <v>X</v>
      </c>
      <c r="B1928" s="122" t="str">
        <f t="shared" si="39"/>
        <v>A</v>
      </c>
      <c r="C1928" s="142"/>
      <c r="D1928" s="142"/>
      <c r="E1928" s="142"/>
      <c r="F1928" s="142"/>
      <c r="G1928" s="142"/>
      <c r="H1928" s="142"/>
      <c r="J1928" s="142"/>
      <c r="K1928" s="142"/>
      <c r="L1928" s="142"/>
      <c r="M1928" s="142"/>
      <c r="N1928" s="142"/>
      <c r="O1928" s="142"/>
      <c r="Q1928" s="122" t="e">
        <f>+VLOOKUP(CONCATENATE(B1928,"00"),#REF!,3,FALSE)</f>
        <v>#REF!</v>
      </c>
      <c r="R1928" s="122" t="str">
        <f>+IF(ISERROR(VLOOKUP(K1928,'Ecarts de marge'!D:D,1,FALSE)),"PB CODE ARTICLE","")</f>
        <v>PB CODE ARTICLE</v>
      </c>
    </row>
    <row r="1929" spans="1:18" x14ac:dyDescent="0.2">
      <c r="A1929" s="131" t="str">
        <f>+IF(I1929&lt;='Ecarts de marge'!$G$1,"X","")</f>
        <v>X</v>
      </c>
      <c r="B1929" s="122" t="str">
        <f t="shared" si="39"/>
        <v>A</v>
      </c>
      <c r="C1929" s="142"/>
      <c r="D1929" s="142"/>
      <c r="E1929" s="142"/>
      <c r="F1929" s="142"/>
      <c r="G1929" s="142"/>
      <c r="H1929" s="142"/>
      <c r="J1929" s="142"/>
      <c r="K1929" s="142"/>
      <c r="L1929" s="142"/>
      <c r="M1929" s="142"/>
      <c r="N1929" s="142"/>
      <c r="O1929" s="142"/>
      <c r="Q1929" s="122" t="e">
        <f>+VLOOKUP(CONCATENATE(B1929,"00"),#REF!,3,FALSE)</f>
        <v>#REF!</v>
      </c>
      <c r="R1929" s="122" t="str">
        <f>+IF(ISERROR(VLOOKUP(K1929,'Ecarts de marge'!D:D,1,FALSE)),"PB CODE ARTICLE","")</f>
        <v>PB CODE ARTICLE</v>
      </c>
    </row>
    <row r="1930" spans="1:18" x14ac:dyDescent="0.2">
      <c r="A1930" s="131" t="str">
        <f>+IF(I1930&lt;='Ecarts de marge'!$G$1,"X","")</f>
        <v>X</v>
      </c>
      <c r="B1930" s="122" t="str">
        <f t="shared" si="39"/>
        <v>A</v>
      </c>
      <c r="C1930" s="142"/>
      <c r="D1930" s="142"/>
      <c r="E1930" s="142"/>
      <c r="F1930" s="142"/>
      <c r="G1930" s="142"/>
      <c r="H1930" s="142"/>
      <c r="J1930" s="142"/>
      <c r="K1930" s="142"/>
      <c r="L1930" s="142"/>
      <c r="M1930" s="142"/>
      <c r="N1930" s="142"/>
      <c r="O1930" s="142"/>
      <c r="Q1930" s="122" t="e">
        <f>+VLOOKUP(CONCATENATE(B1930,"00"),#REF!,3,FALSE)</f>
        <v>#REF!</v>
      </c>
      <c r="R1930" s="122" t="str">
        <f>+IF(ISERROR(VLOOKUP(K1930,'Ecarts de marge'!D:D,1,FALSE)),"PB CODE ARTICLE","")</f>
        <v>PB CODE ARTICLE</v>
      </c>
    </row>
    <row r="1931" spans="1:18" x14ac:dyDescent="0.2">
      <c r="A1931" s="131" t="str">
        <f>+IF(I1931&lt;='Ecarts de marge'!$G$1,"X","")</f>
        <v>X</v>
      </c>
      <c r="B1931" s="122" t="str">
        <f t="shared" si="39"/>
        <v>A</v>
      </c>
      <c r="C1931" s="142"/>
      <c r="D1931" s="142"/>
      <c r="E1931" s="142"/>
      <c r="F1931" s="142"/>
      <c r="G1931" s="142"/>
      <c r="H1931" s="142"/>
      <c r="J1931" s="142"/>
      <c r="K1931" s="142"/>
      <c r="L1931" s="142"/>
      <c r="M1931" s="142"/>
      <c r="N1931" s="142"/>
      <c r="O1931" s="142"/>
      <c r="Q1931" s="122" t="e">
        <f>+VLOOKUP(CONCATENATE(B1931,"00"),#REF!,3,FALSE)</f>
        <v>#REF!</v>
      </c>
      <c r="R1931" s="122" t="str">
        <f>+IF(ISERROR(VLOOKUP(K1931,'Ecarts de marge'!D:D,1,FALSE)),"PB CODE ARTICLE","")</f>
        <v>PB CODE ARTICLE</v>
      </c>
    </row>
    <row r="1932" spans="1:18" x14ac:dyDescent="0.2">
      <c r="A1932" s="131" t="str">
        <f>+IF(I1932&lt;='Ecarts de marge'!$G$1,"X","")</f>
        <v>X</v>
      </c>
      <c r="B1932" s="122" t="str">
        <f t="shared" si="39"/>
        <v>A</v>
      </c>
      <c r="C1932" s="142"/>
      <c r="D1932" s="142"/>
      <c r="E1932" s="142"/>
      <c r="F1932" s="142"/>
      <c r="G1932" s="142"/>
      <c r="H1932" s="142"/>
      <c r="J1932" s="142"/>
      <c r="K1932" s="142"/>
      <c r="L1932" s="142"/>
      <c r="M1932" s="142"/>
      <c r="N1932" s="142"/>
      <c r="O1932" s="142"/>
      <c r="Q1932" s="122" t="e">
        <f>+VLOOKUP(CONCATENATE(B1932,"00"),#REF!,3,FALSE)</f>
        <v>#REF!</v>
      </c>
      <c r="R1932" s="122" t="str">
        <f>+IF(ISERROR(VLOOKUP(K1932,'Ecarts de marge'!D:D,1,FALSE)),"PB CODE ARTICLE","")</f>
        <v>PB CODE ARTICLE</v>
      </c>
    </row>
    <row r="1933" spans="1:18" x14ac:dyDescent="0.2">
      <c r="A1933" s="131" t="str">
        <f>+IF(I1933&lt;='Ecarts de marge'!$G$1,"X","")</f>
        <v>X</v>
      </c>
      <c r="B1933" s="122" t="str">
        <f t="shared" si="39"/>
        <v>A</v>
      </c>
      <c r="C1933" s="142"/>
      <c r="D1933" s="142"/>
      <c r="E1933" s="142"/>
      <c r="F1933" s="142"/>
      <c r="G1933" s="142"/>
      <c r="H1933" s="142"/>
      <c r="J1933" s="142"/>
      <c r="K1933" s="142"/>
      <c r="L1933" s="142"/>
      <c r="M1933" s="142"/>
      <c r="N1933" s="142"/>
      <c r="O1933" s="142"/>
      <c r="Q1933" s="122" t="e">
        <f>+VLOOKUP(CONCATENATE(B1933,"00"),#REF!,3,FALSE)</f>
        <v>#REF!</v>
      </c>
      <c r="R1933" s="122" t="str">
        <f>+IF(ISERROR(VLOOKUP(K1933,'Ecarts de marge'!D:D,1,FALSE)),"PB CODE ARTICLE","")</f>
        <v>PB CODE ARTICLE</v>
      </c>
    </row>
    <row r="1934" spans="1:18" x14ac:dyDescent="0.2">
      <c r="A1934" s="131" t="str">
        <f>+IF(I1934&lt;='Ecarts de marge'!$G$1,"X","")</f>
        <v>X</v>
      </c>
      <c r="B1934" s="122" t="str">
        <f t="shared" si="39"/>
        <v>A</v>
      </c>
      <c r="C1934" s="142"/>
      <c r="D1934" s="142"/>
      <c r="E1934" s="142"/>
      <c r="F1934" s="142"/>
      <c r="G1934" s="142"/>
      <c r="H1934" s="142"/>
      <c r="J1934" s="142"/>
      <c r="K1934" s="142"/>
      <c r="L1934" s="142"/>
      <c r="M1934" s="142"/>
      <c r="N1934" s="142"/>
      <c r="O1934" s="142"/>
      <c r="Q1934" s="122" t="e">
        <f>+VLOOKUP(CONCATENATE(B1934,"00"),#REF!,3,FALSE)</f>
        <v>#REF!</v>
      </c>
      <c r="R1934" s="122" t="str">
        <f>+IF(ISERROR(VLOOKUP(K1934,'Ecarts de marge'!D:D,1,FALSE)),"PB CODE ARTICLE","")</f>
        <v>PB CODE ARTICLE</v>
      </c>
    </row>
    <row r="1935" spans="1:18" x14ac:dyDescent="0.2">
      <c r="A1935" s="131" t="str">
        <f>+IF(I1935&lt;='Ecarts de marge'!$G$1,"X","")</f>
        <v>X</v>
      </c>
      <c r="B1935" s="122" t="str">
        <f t="shared" si="39"/>
        <v>A</v>
      </c>
      <c r="C1935" s="142"/>
      <c r="D1935" s="142"/>
      <c r="E1935" s="142"/>
      <c r="F1935" s="142"/>
      <c r="G1935" s="142"/>
      <c r="H1935" s="142"/>
      <c r="J1935" s="142"/>
      <c r="K1935" s="142"/>
      <c r="L1935" s="142"/>
      <c r="M1935" s="142"/>
      <c r="N1935" s="142"/>
      <c r="O1935" s="142"/>
      <c r="Q1935" s="122" t="e">
        <f>+VLOOKUP(CONCATENATE(B1935,"00"),#REF!,3,FALSE)</f>
        <v>#REF!</v>
      </c>
      <c r="R1935" s="122" t="str">
        <f>+IF(ISERROR(VLOOKUP(K1935,'Ecarts de marge'!D:D,1,FALSE)),"PB CODE ARTICLE","")</f>
        <v>PB CODE ARTICLE</v>
      </c>
    </row>
    <row r="1936" spans="1:18" x14ac:dyDescent="0.2">
      <c r="A1936" s="131" t="str">
        <f>+IF(I1936&lt;='Ecarts de marge'!$G$1,"X","")</f>
        <v>X</v>
      </c>
      <c r="B1936" s="122" t="str">
        <f t="shared" si="39"/>
        <v>A</v>
      </c>
      <c r="C1936" s="142"/>
      <c r="D1936" s="142"/>
      <c r="E1936" s="142"/>
      <c r="F1936" s="142"/>
      <c r="G1936" s="142"/>
      <c r="H1936" s="142"/>
      <c r="J1936" s="142"/>
      <c r="K1936" s="142"/>
      <c r="L1936" s="142"/>
      <c r="M1936" s="142"/>
      <c r="N1936" s="142"/>
      <c r="O1936" s="142"/>
      <c r="Q1936" s="122" t="e">
        <f>+VLOOKUP(CONCATENATE(B1936,"00"),#REF!,3,FALSE)</f>
        <v>#REF!</v>
      </c>
      <c r="R1936" s="122" t="str">
        <f>+IF(ISERROR(VLOOKUP(K1936,'Ecarts de marge'!D:D,1,FALSE)),"PB CODE ARTICLE","")</f>
        <v>PB CODE ARTICLE</v>
      </c>
    </row>
    <row r="1937" spans="1:18" x14ac:dyDescent="0.2">
      <c r="A1937" s="131" t="str">
        <f>+IF(I1937&lt;='Ecarts de marge'!$G$1,"X","")</f>
        <v>X</v>
      </c>
      <c r="B1937" s="122" t="str">
        <f t="shared" si="39"/>
        <v>A</v>
      </c>
      <c r="C1937" s="142"/>
      <c r="D1937" s="142"/>
      <c r="E1937" s="142"/>
      <c r="F1937" s="142"/>
      <c r="G1937" s="142"/>
      <c r="H1937" s="142"/>
      <c r="J1937" s="142"/>
      <c r="K1937" s="142"/>
      <c r="L1937" s="142"/>
      <c r="M1937" s="142"/>
      <c r="N1937" s="142"/>
      <c r="O1937" s="142"/>
      <c r="Q1937" s="122" t="e">
        <f>+VLOOKUP(CONCATENATE(B1937,"00"),#REF!,3,FALSE)</f>
        <v>#REF!</v>
      </c>
      <c r="R1937" s="122" t="str">
        <f>+IF(ISERROR(VLOOKUP(K1937,'Ecarts de marge'!D:D,1,FALSE)),"PB CODE ARTICLE","")</f>
        <v>PB CODE ARTICLE</v>
      </c>
    </row>
    <row r="1938" spans="1:18" x14ac:dyDescent="0.2">
      <c r="A1938" s="131" t="str">
        <f>+IF(I1938&lt;='Ecarts de marge'!$G$1,"X","")</f>
        <v>X</v>
      </c>
      <c r="B1938" s="122" t="str">
        <f t="shared" si="39"/>
        <v>A</v>
      </c>
      <c r="C1938" s="142"/>
      <c r="D1938" s="142"/>
      <c r="E1938" s="142"/>
      <c r="F1938" s="142"/>
      <c r="G1938" s="142"/>
      <c r="H1938" s="142"/>
      <c r="J1938" s="142"/>
      <c r="K1938" s="142"/>
      <c r="L1938" s="142"/>
      <c r="M1938" s="142"/>
      <c r="N1938" s="142"/>
      <c r="O1938" s="142"/>
      <c r="Q1938" s="122" t="e">
        <f>+VLOOKUP(CONCATENATE(B1938,"00"),#REF!,3,FALSE)</f>
        <v>#REF!</v>
      </c>
      <c r="R1938" s="122" t="str">
        <f>+IF(ISERROR(VLOOKUP(K1938,'Ecarts de marge'!D:D,1,FALSE)),"PB CODE ARTICLE","")</f>
        <v>PB CODE ARTICLE</v>
      </c>
    </row>
    <row r="1939" spans="1:18" x14ac:dyDescent="0.2">
      <c r="A1939" s="131" t="str">
        <f>+IF(I1939&lt;='Ecarts de marge'!$G$1,"X","")</f>
        <v>X</v>
      </c>
      <c r="B1939" s="122" t="str">
        <f t="shared" si="39"/>
        <v>A</v>
      </c>
      <c r="C1939" s="142"/>
      <c r="D1939" s="142"/>
      <c r="E1939" s="142"/>
      <c r="F1939" s="142"/>
      <c r="G1939" s="142"/>
      <c r="H1939" s="142"/>
      <c r="J1939" s="142"/>
      <c r="K1939" s="142"/>
      <c r="L1939" s="142"/>
      <c r="M1939" s="142"/>
      <c r="N1939" s="142"/>
      <c r="O1939" s="142"/>
      <c r="Q1939" s="122" t="e">
        <f>+VLOOKUP(CONCATENATE(B1939,"00"),#REF!,3,FALSE)</f>
        <v>#REF!</v>
      </c>
      <c r="R1939" s="122" t="str">
        <f>+IF(ISERROR(VLOOKUP(K1939,'Ecarts de marge'!D:D,1,FALSE)),"PB CODE ARTICLE","")</f>
        <v>PB CODE ARTICLE</v>
      </c>
    </row>
    <row r="1940" spans="1:18" x14ac:dyDescent="0.2">
      <c r="A1940" s="131" t="str">
        <f>+IF(I1940&lt;='Ecarts de marge'!$G$1,"X","")</f>
        <v>X</v>
      </c>
      <c r="B1940" s="122" t="str">
        <f t="shared" si="39"/>
        <v>A</v>
      </c>
      <c r="C1940" s="142"/>
      <c r="D1940" s="142"/>
      <c r="E1940" s="142"/>
      <c r="F1940" s="142"/>
      <c r="G1940" s="142"/>
      <c r="H1940" s="142"/>
      <c r="J1940" s="142"/>
      <c r="K1940" s="142"/>
      <c r="L1940" s="142"/>
      <c r="M1940" s="142"/>
      <c r="N1940" s="142"/>
      <c r="O1940" s="142"/>
      <c r="Q1940" s="122" t="e">
        <f>+VLOOKUP(CONCATENATE(B1940,"00"),#REF!,3,FALSE)</f>
        <v>#REF!</v>
      </c>
      <c r="R1940" s="122" t="str">
        <f>+IF(ISERROR(VLOOKUP(K1940,'Ecarts de marge'!D:D,1,FALSE)),"PB CODE ARTICLE","")</f>
        <v>PB CODE ARTICLE</v>
      </c>
    </row>
    <row r="1941" spans="1:18" x14ac:dyDescent="0.2">
      <c r="A1941" s="131" t="str">
        <f>+IF(I1941&lt;='Ecarts de marge'!$G$1,"X","")</f>
        <v>X</v>
      </c>
      <c r="B1941" s="122" t="str">
        <f t="shared" si="39"/>
        <v>A</v>
      </c>
      <c r="C1941" s="142"/>
      <c r="D1941" s="142"/>
      <c r="E1941" s="142"/>
      <c r="F1941" s="142"/>
      <c r="G1941" s="142"/>
      <c r="H1941" s="142"/>
      <c r="J1941" s="142"/>
      <c r="K1941" s="142"/>
      <c r="L1941" s="142"/>
      <c r="M1941" s="142"/>
      <c r="N1941" s="142"/>
      <c r="O1941" s="142"/>
      <c r="Q1941" s="122" t="e">
        <f>+VLOOKUP(CONCATENATE(B1941,"00"),#REF!,3,FALSE)</f>
        <v>#REF!</v>
      </c>
      <c r="R1941" s="122" t="str">
        <f>+IF(ISERROR(VLOOKUP(K1941,'Ecarts de marge'!D:D,1,FALSE)),"PB CODE ARTICLE","")</f>
        <v>PB CODE ARTICLE</v>
      </c>
    </row>
    <row r="1942" spans="1:18" x14ac:dyDescent="0.2">
      <c r="A1942" s="131" t="str">
        <f>+IF(I1942&lt;='Ecarts de marge'!$G$1,"X","")</f>
        <v>X</v>
      </c>
      <c r="B1942" s="122" t="str">
        <f t="shared" si="39"/>
        <v>A</v>
      </c>
      <c r="C1942" s="142"/>
      <c r="D1942" s="142"/>
      <c r="E1942" s="142"/>
      <c r="F1942" s="142"/>
      <c r="G1942" s="142"/>
      <c r="H1942" s="142"/>
      <c r="J1942" s="142"/>
      <c r="K1942" s="142"/>
      <c r="L1942" s="142"/>
      <c r="M1942" s="142"/>
      <c r="N1942" s="142"/>
      <c r="O1942" s="142"/>
      <c r="Q1942" s="122" t="e">
        <f>+VLOOKUP(CONCATENATE(B1942,"00"),#REF!,3,FALSE)</f>
        <v>#REF!</v>
      </c>
      <c r="R1942" s="122" t="str">
        <f>+IF(ISERROR(VLOOKUP(K1942,'Ecarts de marge'!D:D,1,FALSE)),"PB CODE ARTICLE","")</f>
        <v>PB CODE ARTICLE</v>
      </c>
    </row>
    <row r="1943" spans="1:18" x14ac:dyDescent="0.2">
      <c r="A1943" s="131" t="str">
        <f>+IF(I1943&lt;='Ecarts de marge'!$G$1,"X","")</f>
        <v>X</v>
      </c>
      <c r="B1943" s="122" t="str">
        <f t="shared" si="39"/>
        <v>A</v>
      </c>
      <c r="C1943" s="142"/>
      <c r="D1943" s="142"/>
      <c r="E1943" s="142"/>
      <c r="F1943" s="142"/>
      <c r="G1943" s="142"/>
      <c r="H1943" s="142"/>
      <c r="J1943" s="142"/>
      <c r="K1943" s="142"/>
      <c r="L1943" s="142"/>
      <c r="M1943" s="142"/>
      <c r="N1943" s="142"/>
      <c r="O1943" s="142"/>
      <c r="Q1943" s="122" t="e">
        <f>+VLOOKUP(CONCATENATE(B1943,"00"),#REF!,3,FALSE)</f>
        <v>#REF!</v>
      </c>
      <c r="R1943" s="122" t="str">
        <f>+IF(ISERROR(VLOOKUP(K1943,'Ecarts de marge'!D:D,1,FALSE)),"PB CODE ARTICLE","")</f>
        <v>PB CODE ARTICLE</v>
      </c>
    </row>
    <row r="1944" spans="1:18" x14ac:dyDescent="0.2">
      <c r="A1944" s="131" t="str">
        <f>+IF(I1944&lt;='Ecarts de marge'!$G$1,"X","")</f>
        <v>X</v>
      </c>
      <c r="B1944" s="122" t="str">
        <f t="shared" si="39"/>
        <v>A</v>
      </c>
      <c r="C1944" s="142"/>
      <c r="D1944" s="142"/>
      <c r="E1944" s="142"/>
      <c r="F1944" s="142"/>
      <c r="G1944" s="142"/>
      <c r="H1944" s="142"/>
      <c r="J1944" s="142"/>
      <c r="K1944" s="142"/>
      <c r="L1944" s="142"/>
      <c r="M1944" s="142"/>
      <c r="N1944" s="142"/>
      <c r="O1944" s="142"/>
      <c r="Q1944" s="122" t="e">
        <f>+VLOOKUP(CONCATENATE(B1944,"00"),#REF!,3,FALSE)</f>
        <v>#REF!</v>
      </c>
      <c r="R1944" s="122" t="str">
        <f>+IF(ISERROR(VLOOKUP(K1944,'Ecarts de marge'!D:D,1,FALSE)),"PB CODE ARTICLE","")</f>
        <v>PB CODE ARTICLE</v>
      </c>
    </row>
    <row r="1945" spans="1:18" x14ac:dyDescent="0.2">
      <c r="A1945" s="131" t="str">
        <f>+IF(I1945&lt;='Ecarts de marge'!$G$1,"X","")</f>
        <v>X</v>
      </c>
      <c r="B1945" s="122" t="str">
        <f t="shared" si="39"/>
        <v>A</v>
      </c>
      <c r="C1945" s="142"/>
      <c r="D1945" s="142"/>
      <c r="E1945" s="142"/>
      <c r="F1945" s="142"/>
      <c r="G1945" s="142"/>
      <c r="H1945" s="142"/>
      <c r="J1945" s="142"/>
      <c r="K1945" s="142"/>
      <c r="L1945" s="142"/>
      <c r="M1945" s="142"/>
      <c r="N1945" s="142"/>
      <c r="O1945" s="142"/>
      <c r="Q1945" s="122" t="e">
        <f>+VLOOKUP(CONCATENATE(B1945,"00"),#REF!,3,FALSE)</f>
        <v>#REF!</v>
      </c>
      <c r="R1945" s="122" t="str">
        <f>+IF(ISERROR(VLOOKUP(K1945,'Ecarts de marge'!D:D,1,FALSE)),"PB CODE ARTICLE","")</f>
        <v>PB CODE ARTICLE</v>
      </c>
    </row>
    <row r="1946" spans="1:18" x14ac:dyDescent="0.2">
      <c r="A1946" s="131" t="str">
        <f>+IF(I1946&lt;='Ecarts de marge'!$G$1,"X","")</f>
        <v>X</v>
      </c>
      <c r="B1946" s="122" t="str">
        <f t="shared" si="39"/>
        <v>A</v>
      </c>
      <c r="C1946" s="142"/>
      <c r="D1946" s="142"/>
      <c r="E1946" s="142"/>
      <c r="F1946" s="142"/>
      <c r="G1946" s="142"/>
      <c r="H1946" s="142"/>
      <c r="J1946" s="142"/>
      <c r="K1946" s="142"/>
      <c r="L1946" s="142"/>
      <c r="M1946" s="142"/>
      <c r="N1946" s="142"/>
      <c r="O1946" s="142"/>
      <c r="Q1946" s="122" t="e">
        <f>+VLOOKUP(CONCATENATE(B1946,"00"),#REF!,3,FALSE)</f>
        <v>#REF!</v>
      </c>
      <c r="R1946" s="122" t="str">
        <f>+IF(ISERROR(VLOOKUP(K1946,'Ecarts de marge'!D:D,1,FALSE)),"PB CODE ARTICLE","")</f>
        <v>PB CODE ARTICLE</v>
      </c>
    </row>
    <row r="1947" spans="1:18" x14ac:dyDescent="0.2">
      <c r="A1947" s="131" t="str">
        <f>+IF(I1947&lt;='Ecarts de marge'!$G$1,"X","")</f>
        <v>X</v>
      </c>
      <c r="B1947" s="122" t="str">
        <f t="shared" si="39"/>
        <v>A</v>
      </c>
      <c r="C1947" s="142"/>
      <c r="D1947" s="142"/>
      <c r="E1947" s="142"/>
      <c r="F1947" s="142"/>
      <c r="G1947" s="142"/>
      <c r="H1947" s="142"/>
      <c r="J1947" s="142"/>
      <c r="K1947" s="142"/>
      <c r="L1947" s="142"/>
      <c r="M1947" s="142"/>
      <c r="N1947" s="142"/>
      <c r="O1947" s="142"/>
      <c r="Q1947" s="122" t="e">
        <f>+VLOOKUP(CONCATENATE(B1947,"00"),#REF!,3,FALSE)</f>
        <v>#REF!</v>
      </c>
      <c r="R1947" s="122" t="str">
        <f>+IF(ISERROR(VLOOKUP(K1947,'Ecarts de marge'!D:D,1,FALSE)),"PB CODE ARTICLE","")</f>
        <v>PB CODE ARTICLE</v>
      </c>
    </row>
    <row r="1948" spans="1:18" x14ac:dyDescent="0.2">
      <c r="A1948" s="131" t="str">
        <f>+IF(I1948&lt;='Ecarts de marge'!$G$1,"X","")</f>
        <v>X</v>
      </c>
      <c r="B1948" s="122" t="str">
        <f t="shared" si="39"/>
        <v>A</v>
      </c>
      <c r="C1948" s="142"/>
      <c r="D1948" s="142"/>
      <c r="E1948" s="142"/>
      <c r="F1948" s="142"/>
      <c r="G1948" s="142"/>
      <c r="H1948" s="142"/>
      <c r="J1948" s="142"/>
      <c r="K1948" s="142"/>
      <c r="L1948" s="142"/>
      <c r="M1948" s="142"/>
      <c r="N1948" s="142"/>
      <c r="O1948" s="142"/>
      <c r="Q1948" s="122" t="e">
        <f>+VLOOKUP(CONCATENATE(B1948,"00"),#REF!,3,FALSE)</f>
        <v>#REF!</v>
      </c>
      <c r="R1948" s="122" t="str">
        <f>+IF(ISERROR(VLOOKUP(K1948,'Ecarts de marge'!D:D,1,FALSE)),"PB CODE ARTICLE","")</f>
        <v>PB CODE ARTICLE</v>
      </c>
    </row>
    <row r="1949" spans="1:18" x14ac:dyDescent="0.2">
      <c r="A1949" s="131" t="str">
        <f>+IF(I1949&lt;='Ecarts de marge'!$G$1,"X","")</f>
        <v>X</v>
      </c>
      <c r="B1949" s="122" t="str">
        <f t="shared" si="39"/>
        <v>A</v>
      </c>
      <c r="C1949" s="142"/>
      <c r="D1949" s="142"/>
      <c r="E1949" s="142"/>
      <c r="F1949" s="142"/>
      <c r="G1949" s="142"/>
      <c r="H1949" s="142"/>
      <c r="J1949" s="142"/>
      <c r="K1949" s="142"/>
      <c r="L1949" s="142"/>
      <c r="M1949" s="142"/>
      <c r="N1949" s="142"/>
      <c r="O1949" s="142"/>
      <c r="Q1949" s="122" t="e">
        <f>+VLOOKUP(CONCATENATE(B1949,"00"),#REF!,3,FALSE)</f>
        <v>#REF!</v>
      </c>
      <c r="R1949" s="122" t="str">
        <f>+IF(ISERROR(VLOOKUP(K1949,'Ecarts de marge'!D:D,1,FALSE)),"PB CODE ARTICLE","")</f>
        <v>PB CODE ARTICLE</v>
      </c>
    </row>
    <row r="1950" spans="1:18" x14ac:dyDescent="0.2">
      <c r="A1950" s="131" t="str">
        <f>+IF(I1950&lt;='Ecarts de marge'!$G$1,"X","")</f>
        <v>X</v>
      </c>
      <c r="B1950" s="122" t="str">
        <f t="shared" si="39"/>
        <v>A</v>
      </c>
      <c r="C1950" s="142"/>
      <c r="D1950" s="142"/>
      <c r="E1950" s="142"/>
      <c r="F1950" s="142"/>
      <c r="G1950" s="142"/>
      <c r="H1950" s="142"/>
      <c r="J1950" s="142"/>
      <c r="K1950" s="142"/>
      <c r="L1950" s="142"/>
      <c r="M1950" s="142"/>
      <c r="N1950" s="142"/>
      <c r="O1950" s="142"/>
      <c r="Q1950" s="122" t="e">
        <f>+VLOOKUP(CONCATENATE(B1950,"00"),#REF!,3,FALSE)</f>
        <v>#REF!</v>
      </c>
      <c r="R1950" s="122" t="str">
        <f>+IF(ISERROR(VLOOKUP(K1950,'Ecarts de marge'!D:D,1,FALSE)),"PB CODE ARTICLE","")</f>
        <v>PB CODE ARTICLE</v>
      </c>
    </row>
    <row r="1951" spans="1:18" x14ac:dyDescent="0.2">
      <c r="A1951" s="131" t="str">
        <f>+IF(I1951&lt;='Ecarts de marge'!$G$1,"X","")</f>
        <v>X</v>
      </c>
      <c r="B1951" s="122" t="str">
        <f t="shared" si="39"/>
        <v>A</v>
      </c>
      <c r="C1951" s="142"/>
      <c r="D1951" s="142"/>
      <c r="E1951" s="142"/>
      <c r="F1951" s="142"/>
      <c r="G1951" s="142"/>
      <c r="H1951" s="142"/>
      <c r="J1951" s="142"/>
      <c r="K1951" s="142"/>
      <c r="L1951" s="142"/>
      <c r="M1951" s="142"/>
      <c r="N1951" s="142"/>
      <c r="O1951" s="142"/>
      <c r="Q1951" s="122" t="e">
        <f>+VLOOKUP(CONCATENATE(B1951,"00"),#REF!,3,FALSE)</f>
        <v>#REF!</v>
      </c>
      <c r="R1951" s="122" t="str">
        <f>+IF(ISERROR(VLOOKUP(K1951,'Ecarts de marge'!D:D,1,FALSE)),"PB CODE ARTICLE","")</f>
        <v>PB CODE ARTICLE</v>
      </c>
    </row>
    <row r="1952" spans="1:18" x14ac:dyDescent="0.2">
      <c r="A1952" s="131" t="str">
        <f>+IF(I1952&lt;='Ecarts de marge'!$G$1,"X","")</f>
        <v>X</v>
      </c>
      <c r="B1952" s="122" t="str">
        <f t="shared" si="39"/>
        <v>A</v>
      </c>
      <c r="C1952" s="142"/>
      <c r="D1952" s="142"/>
      <c r="E1952" s="142"/>
      <c r="F1952" s="142"/>
      <c r="G1952" s="142"/>
      <c r="H1952" s="142"/>
      <c r="J1952" s="142"/>
      <c r="K1952" s="142"/>
      <c r="L1952" s="142"/>
      <c r="M1952" s="142"/>
      <c r="N1952" s="142"/>
      <c r="O1952" s="142"/>
      <c r="Q1952" s="122" t="e">
        <f>+VLOOKUP(CONCATENATE(B1952,"00"),#REF!,3,FALSE)</f>
        <v>#REF!</v>
      </c>
      <c r="R1952" s="122" t="str">
        <f>+IF(ISERROR(VLOOKUP(K1952,'Ecarts de marge'!D:D,1,FALSE)),"PB CODE ARTICLE","")</f>
        <v>PB CODE ARTICLE</v>
      </c>
    </row>
    <row r="1953" spans="1:18" x14ac:dyDescent="0.2">
      <c r="A1953" s="131" t="str">
        <f>+IF(I1953&lt;='Ecarts de marge'!$G$1,"X","")</f>
        <v>X</v>
      </c>
      <c r="B1953" s="122" t="str">
        <f t="shared" ref="B1953:B2016" si="40">+"A"&amp;E1953&amp;F1953&amp;G1953</f>
        <v>A</v>
      </c>
      <c r="C1953" s="142"/>
      <c r="D1953" s="142"/>
      <c r="E1953" s="142"/>
      <c r="F1953" s="142"/>
      <c r="G1953" s="142"/>
      <c r="H1953" s="142"/>
      <c r="J1953" s="142"/>
      <c r="K1953" s="142"/>
      <c r="L1953" s="142"/>
      <c r="M1953" s="142"/>
      <c r="N1953" s="142"/>
      <c r="O1953" s="142"/>
      <c r="Q1953" s="122" t="e">
        <f>+VLOOKUP(CONCATENATE(B1953,"00"),#REF!,3,FALSE)</f>
        <v>#REF!</v>
      </c>
      <c r="R1953" s="122" t="str">
        <f>+IF(ISERROR(VLOOKUP(K1953,'Ecarts de marge'!D:D,1,FALSE)),"PB CODE ARTICLE","")</f>
        <v>PB CODE ARTICLE</v>
      </c>
    </row>
    <row r="1954" spans="1:18" x14ac:dyDescent="0.2">
      <c r="A1954" s="131" t="str">
        <f>+IF(I1954&lt;='Ecarts de marge'!$G$1,"X","")</f>
        <v>X</v>
      </c>
      <c r="B1954" s="122" t="str">
        <f t="shared" si="40"/>
        <v>A</v>
      </c>
      <c r="C1954" s="142"/>
      <c r="D1954" s="142"/>
      <c r="E1954" s="142"/>
      <c r="F1954" s="142"/>
      <c r="G1954" s="142"/>
      <c r="H1954" s="142"/>
      <c r="J1954" s="142"/>
      <c r="K1954" s="142"/>
      <c r="L1954" s="142"/>
      <c r="M1954" s="142"/>
      <c r="N1954" s="142"/>
      <c r="O1954" s="142"/>
      <c r="Q1954" s="122" t="e">
        <f>+VLOOKUP(CONCATENATE(B1954,"00"),#REF!,3,FALSE)</f>
        <v>#REF!</v>
      </c>
      <c r="R1954" s="122" t="str">
        <f>+IF(ISERROR(VLOOKUP(K1954,'Ecarts de marge'!D:D,1,FALSE)),"PB CODE ARTICLE","")</f>
        <v>PB CODE ARTICLE</v>
      </c>
    </row>
    <row r="1955" spans="1:18" x14ac:dyDescent="0.2">
      <c r="A1955" s="131" t="str">
        <f>+IF(I1955&lt;='Ecarts de marge'!$G$1,"X","")</f>
        <v>X</v>
      </c>
      <c r="B1955" s="122" t="str">
        <f t="shared" si="40"/>
        <v>A</v>
      </c>
      <c r="C1955" s="142"/>
      <c r="D1955" s="142"/>
      <c r="E1955" s="142"/>
      <c r="F1955" s="142"/>
      <c r="G1955" s="142"/>
      <c r="H1955" s="142"/>
      <c r="J1955" s="142"/>
      <c r="K1955" s="142"/>
      <c r="L1955" s="142"/>
      <c r="M1955" s="142"/>
      <c r="N1955" s="142"/>
      <c r="O1955" s="142"/>
      <c r="Q1955" s="122" t="e">
        <f>+VLOOKUP(CONCATENATE(B1955,"00"),#REF!,3,FALSE)</f>
        <v>#REF!</v>
      </c>
      <c r="R1955" s="122" t="str">
        <f>+IF(ISERROR(VLOOKUP(K1955,'Ecarts de marge'!D:D,1,FALSE)),"PB CODE ARTICLE","")</f>
        <v>PB CODE ARTICLE</v>
      </c>
    </row>
    <row r="1956" spans="1:18" x14ac:dyDescent="0.2">
      <c r="A1956" s="131" t="str">
        <f>+IF(I1956&lt;='Ecarts de marge'!$G$1,"X","")</f>
        <v>X</v>
      </c>
      <c r="B1956" s="122" t="str">
        <f t="shared" si="40"/>
        <v>A</v>
      </c>
      <c r="C1956" s="142"/>
      <c r="D1956" s="142"/>
      <c r="E1956" s="142"/>
      <c r="F1956" s="142"/>
      <c r="G1956" s="142"/>
      <c r="H1956" s="142"/>
      <c r="J1956" s="142"/>
      <c r="K1956" s="142"/>
      <c r="L1956" s="142"/>
      <c r="M1956" s="142"/>
      <c r="N1956" s="142"/>
      <c r="O1956" s="142"/>
      <c r="Q1956" s="122" t="e">
        <f>+VLOOKUP(CONCATENATE(B1956,"00"),#REF!,3,FALSE)</f>
        <v>#REF!</v>
      </c>
      <c r="R1956" s="122" t="str">
        <f>+IF(ISERROR(VLOOKUP(K1956,'Ecarts de marge'!D:D,1,FALSE)),"PB CODE ARTICLE","")</f>
        <v>PB CODE ARTICLE</v>
      </c>
    </row>
    <row r="1957" spans="1:18" x14ac:dyDescent="0.2">
      <c r="A1957" s="131" t="str">
        <f>+IF(I1957&lt;='Ecarts de marge'!$G$1,"X","")</f>
        <v>X</v>
      </c>
      <c r="B1957" s="122" t="str">
        <f t="shared" si="40"/>
        <v>A</v>
      </c>
      <c r="C1957" s="142"/>
      <c r="D1957" s="142"/>
      <c r="E1957" s="142"/>
      <c r="F1957" s="142"/>
      <c r="G1957" s="142"/>
      <c r="H1957" s="142"/>
      <c r="J1957" s="142"/>
      <c r="K1957" s="142"/>
      <c r="L1957" s="142"/>
      <c r="M1957" s="142"/>
      <c r="N1957" s="142"/>
      <c r="O1957" s="142"/>
      <c r="Q1957" s="122" t="e">
        <f>+VLOOKUP(CONCATENATE(B1957,"00"),#REF!,3,FALSE)</f>
        <v>#REF!</v>
      </c>
      <c r="R1957" s="122" t="str">
        <f>+IF(ISERROR(VLOOKUP(K1957,'Ecarts de marge'!D:D,1,FALSE)),"PB CODE ARTICLE","")</f>
        <v>PB CODE ARTICLE</v>
      </c>
    </row>
    <row r="1958" spans="1:18" x14ac:dyDescent="0.2">
      <c r="A1958" s="131" t="str">
        <f>+IF(I1958&lt;='Ecarts de marge'!$G$1,"X","")</f>
        <v>X</v>
      </c>
      <c r="B1958" s="122" t="str">
        <f t="shared" si="40"/>
        <v>A</v>
      </c>
      <c r="C1958" s="142"/>
      <c r="D1958" s="142"/>
      <c r="E1958" s="142"/>
      <c r="F1958" s="142"/>
      <c r="G1958" s="142"/>
      <c r="H1958" s="142"/>
      <c r="J1958" s="142"/>
      <c r="K1958" s="142"/>
      <c r="L1958" s="142"/>
      <c r="M1958" s="142"/>
      <c r="N1958" s="142"/>
      <c r="O1958" s="142"/>
      <c r="Q1958" s="122" t="e">
        <f>+VLOOKUP(CONCATENATE(B1958,"00"),#REF!,3,FALSE)</f>
        <v>#REF!</v>
      </c>
      <c r="R1958" s="122" t="str">
        <f>+IF(ISERROR(VLOOKUP(K1958,'Ecarts de marge'!D:D,1,FALSE)),"PB CODE ARTICLE","")</f>
        <v>PB CODE ARTICLE</v>
      </c>
    </row>
    <row r="1959" spans="1:18" x14ac:dyDescent="0.2">
      <c r="A1959" s="131" t="str">
        <f>+IF(I1959&lt;='Ecarts de marge'!$G$1,"X","")</f>
        <v>X</v>
      </c>
      <c r="B1959" s="122" t="str">
        <f t="shared" si="40"/>
        <v>A</v>
      </c>
      <c r="C1959" s="142"/>
      <c r="D1959" s="142"/>
      <c r="E1959" s="142"/>
      <c r="F1959" s="142"/>
      <c r="G1959" s="142"/>
      <c r="H1959" s="142"/>
      <c r="J1959" s="142"/>
      <c r="K1959" s="142"/>
      <c r="L1959" s="142"/>
      <c r="M1959" s="142"/>
      <c r="N1959" s="142"/>
      <c r="O1959" s="142"/>
      <c r="Q1959" s="122" t="e">
        <f>+VLOOKUP(CONCATENATE(B1959,"00"),#REF!,3,FALSE)</f>
        <v>#REF!</v>
      </c>
      <c r="R1959" s="122" t="str">
        <f>+IF(ISERROR(VLOOKUP(K1959,'Ecarts de marge'!D:D,1,FALSE)),"PB CODE ARTICLE","")</f>
        <v>PB CODE ARTICLE</v>
      </c>
    </row>
    <row r="1960" spans="1:18" x14ac:dyDescent="0.2">
      <c r="A1960" s="131" t="str">
        <f>+IF(I1960&lt;='Ecarts de marge'!$G$1,"X","")</f>
        <v>X</v>
      </c>
      <c r="B1960" s="122" t="str">
        <f t="shared" si="40"/>
        <v>A</v>
      </c>
      <c r="C1960" s="142"/>
      <c r="D1960" s="142"/>
      <c r="E1960" s="142"/>
      <c r="F1960" s="142"/>
      <c r="G1960" s="142"/>
      <c r="H1960" s="142"/>
      <c r="J1960" s="142"/>
      <c r="K1960" s="142"/>
      <c r="L1960" s="142"/>
      <c r="M1960" s="142"/>
      <c r="N1960" s="142"/>
      <c r="O1960" s="142"/>
      <c r="Q1960" s="122" t="e">
        <f>+VLOOKUP(CONCATENATE(B1960,"00"),#REF!,3,FALSE)</f>
        <v>#REF!</v>
      </c>
      <c r="R1960" s="122" t="str">
        <f>+IF(ISERROR(VLOOKUP(K1960,'Ecarts de marge'!D:D,1,FALSE)),"PB CODE ARTICLE","")</f>
        <v>PB CODE ARTICLE</v>
      </c>
    </row>
    <row r="1961" spans="1:18" x14ac:dyDescent="0.2">
      <c r="A1961" s="131" t="str">
        <f>+IF(I1961&lt;='Ecarts de marge'!$G$1,"X","")</f>
        <v>X</v>
      </c>
      <c r="B1961" s="122" t="str">
        <f t="shared" si="40"/>
        <v>A</v>
      </c>
      <c r="C1961" s="142"/>
      <c r="D1961" s="142"/>
      <c r="E1961" s="142"/>
      <c r="F1961" s="142"/>
      <c r="G1961" s="142"/>
      <c r="H1961" s="142"/>
      <c r="J1961" s="142"/>
      <c r="K1961" s="142"/>
      <c r="L1961" s="142"/>
      <c r="M1961" s="142"/>
      <c r="N1961" s="142"/>
      <c r="O1961" s="142"/>
      <c r="Q1961" s="122" t="e">
        <f>+VLOOKUP(CONCATENATE(B1961,"00"),#REF!,3,FALSE)</f>
        <v>#REF!</v>
      </c>
      <c r="R1961" s="122" t="str">
        <f>+IF(ISERROR(VLOOKUP(K1961,'Ecarts de marge'!D:D,1,FALSE)),"PB CODE ARTICLE","")</f>
        <v>PB CODE ARTICLE</v>
      </c>
    </row>
    <row r="1962" spans="1:18" x14ac:dyDescent="0.2">
      <c r="A1962" s="131" t="str">
        <f>+IF(I1962&lt;='Ecarts de marge'!$G$1,"X","")</f>
        <v>X</v>
      </c>
      <c r="B1962" s="122" t="str">
        <f t="shared" si="40"/>
        <v>A</v>
      </c>
      <c r="C1962" s="142"/>
      <c r="D1962" s="142"/>
      <c r="E1962" s="142"/>
      <c r="F1962" s="142"/>
      <c r="G1962" s="142"/>
      <c r="H1962" s="142"/>
      <c r="J1962" s="142"/>
      <c r="K1962" s="142"/>
      <c r="L1962" s="142"/>
      <c r="M1962" s="142"/>
      <c r="N1962" s="142"/>
      <c r="O1962" s="142"/>
      <c r="Q1962" s="122" t="e">
        <f>+VLOOKUP(CONCATENATE(B1962,"00"),#REF!,3,FALSE)</f>
        <v>#REF!</v>
      </c>
      <c r="R1962" s="122" t="str">
        <f>+IF(ISERROR(VLOOKUP(K1962,'Ecarts de marge'!D:D,1,FALSE)),"PB CODE ARTICLE","")</f>
        <v>PB CODE ARTICLE</v>
      </c>
    </row>
    <row r="1963" spans="1:18" x14ac:dyDescent="0.2">
      <c r="A1963" s="131" t="str">
        <f>+IF(I1963&lt;='Ecarts de marge'!$G$1,"X","")</f>
        <v>X</v>
      </c>
      <c r="B1963" s="122" t="str">
        <f t="shared" si="40"/>
        <v>A</v>
      </c>
      <c r="C1963" s="142"/>
      <c r="D1963" s="142"/>
      <c r="E1963" s="142"/>
      <c r="F1963" s="142"/>
      <c r="G1963" s="142"/>
      <c r="H1963" s="142"/>
      <c r="J1963" s="142"/>
      <c r="K1963" s="142"/>
      <c r="L1963" s="142"/>
      <c r="M1963" s="142"/>
      <c r="N1963" s="142"/>
      <c r="O1963" s="142"/>
      <c r="Q1963" s="122" t="e">
        <f>+VLOOKUP(CONCATENATE(B1963,"00"),#REF!,3,FALSE)</f>
        <v>#REF!</v>
      </c>
      <c r="R1963" s="122" t="str">
        <f>+IF(ISERROR(VLOOKUP(K1963,'Ecarts de marge'!D:D,1,FALSE)),"PB CODE ARTICLE","")</f>
        <v>PB CODE ARTICLE</v>
      </c>
    </row>
    <row r="1964" spans="1:18" x14ac:dyDescent="0.2">
      <c r="A1964" s="131" t="str">
        <f>+IF(I1964&lt;='Ecarts de marge'!$G$1,"X","")</f>
        <v>X</v>
      </c>
      <c r="B1964" s="122" t="str">
        <f t="shared" si="40"/>
        <v>A</v>
      </c>
      <c r="C1964" s="142"/>
      <c r="D1964" s="142"/>
      <c r="E1964" s="142"/>
      <c r="F1964" s="142"/>
      <c r="G1964" s="142"/>
      <c r="H1964" s="142"/>
      <c r="J1964" s="142"/>
      <c r="K1964" s="142"/>
      <c r="L1964" s="142"/>
      <c r="M1964" s="142"/>
      <c r="N1964" s="142"/>
      <c r="O1964" s="142"/>
      <c r="Q1964" s="122" t="e">
        <f>+VLOOKUP(CONCATENATE(B1964,"00"),#REF!,3,FALSE)</f>
        <v>#REF!</v>
      </c>
      <c r="R1964" s="122" t="str">
        <f>+IF(ISERROR(VLOOKUP(K1964,'Ecarts de marge'!D:D,1,FALSE)),"PB CODE ARTICLE","")</f>
        <v>PB CODE ARTICLE</v>
      </c>
    </row>
    <row r="1965" spans="1:18" x14ac:dyDescent="0.2">
      <c r="A1965" s="131" t="str">
        <f>+IF(I1965&lt;='Ecarts de marge'!$G$1,"X","")</f>
        <v>X</v>
      </c>
      <c r="B1965" s="122" t="str">
        <f t="shared" si="40"/>
        <v>A</v>
      </c>
      <c r="C1965" s="142"/>
      <c r="D1965" s="142"/>
      <c r="E1965" s="142"/>
      <c r="F1965" s="142"/>
      <c r="G1965" s="142"/>
      <c r="H1965" s="142"/>
      <c r="J1965" s="142"/>
      <c r="K1965" s="142"/>
      <c r="L1965" s="142"/>
      <c r="M1965" s="142"/>
      <c r="N1965" s="142"/>
      <c r="O1965" s="142"/>
      <c r="Q1965" s="122" t="e">
        <f>+VLOOKUP(CONCATENATE(B1965,"00"),#REF!,3,FALSE)</f>
        <v>#REF!</v>
      </c>
      <c r="R1965" s="122" t="str">
        <f>+IF(ISERROR(VLOOKUP(K1965,'Ecarts de marge'!D:D,1,FALSE)),"PB CODE ARTICLE","")</f>
        <v>PB CODE ARTICLE</v>
      </c>
    </row>
    <row r="1966" spans="1:18" x14ac:dyDescent="0.2">
      <c r="A1966" s="131" t="str">
        <f>+IF(I1966&lt;='Ecarts de marge'!$G$1,"X","")</f>
        <v>X</v>
      </c>
      <c r="B1966" s="122" t="str">
        <f t="shared" si="40"/>
        <v>A</v>
      </c>
      <c r="C1966" s="142"/>
      <c r="D1966" s="142"/>
      <c r="E1966" s="142"/>
      <c r="F1966" s="142"/>
      <c r="G1966" s="142"/>
      <c r="H1966" s="142"/>
      <c r="J1966" s="142"/>
      <c r="K1966" s="142"/>
      <c r="L1966" s="142"/>
      <c r="M1966" s="142"/>
      <c r="N1966" s="142"/>
      <c r="O1966" s="142"/>
      <c r="Q1966" s="122" t="e">
        <f>+VLOOKUP(CONCATENATE(B1966,"00"),#REF!,3,FALSE)</f>
        <v>#REF!</v>
      </c>
      <c r="R1966" s="122" t="str">
        <f>+IF(ISERROR(VLOOKUP(K1966,'Ecarts de marge'!D:D,1,FALSE)),"PB CODE ARTICLE","")</f>
        <v>PB CODE ARTICLE</v>
      </c>
    </row>
    <row r="1967" spans="1:18" x14ac:dyDescent="0.2">
      <c r="A1967" s="131" t="str">
        <f>+IF(I1967&lt;='Ecarts de marge'!$G$1,"X","")</f>
        <v>X</v>
      </c>
      <c r="B1967" s="122" t="str">
        <f t="shared" si="40"/>
        <v>A</v>
      </c>
      <c r="C1967" s="142"/>
      <c r="D1967" s="142"/>
      <c r="E1967" s="142"/>
      <c r="F1967" s="142"/>
      <c r="G1967" s="142"/>
      <c r="H1967" s="142"/>
      <c r="J1967" s="142"/>
      <c r="K1967" s="142"/>
      <c r="L1967" s="142"/>
      <c r="M1967" s="142"/>
      <c r="N1967" s="142"/>
      <c r="O1967" s="142"/>
      <c r="Q1967" s="122" t="e">
        <f>+VLOOKUP(CONCATENATE(B1967,"00"),#REF!,3,FALSE)</f>
        <v>#REF!</v>
      </c>
      <c r="R1967" s="122" t="str">
        <f>+IF(ISERROR(VLOOKUP(K1967,'Ecarts de marge'!D:D,1,FALSE)),"PB CODE ARTICLE","")</f>
        <v>PB CODE ARTICLE</v>
      </c>
    </row>
    <row r="1968" spans="1:18" x14ac:dyDescent="0.2">
      <c r="A1968" s="131" t="str">
        <f>+IF(I1968&lt;='Ecarts de marge'!$G$1,"X","")</f>
        <v>X</v>
      </c>
      <c r="B1968" s="122" t="str">
        <f t="shared" si="40"/>
        <v>A</v>
      </c>
      <c r="C1968" s="142"/>
      <c r="D1968" s="142"/>
      <c r="E1968" s="142"/>
      <c r="F1968" s="142"/>
      <c r="G1968" s="142"/>
      <c r="H1968" s="142"/>
      <c r="J1968" s="142"/>
      <c r="K1968" s="142"/>
      <c r="L1968" s="142"/>
      <c r="M1968" s="142"/>
      <c r="N1968" s="142"/>
      <c r="O1968" s="142"/>
      <c r="Q1968" s="122" t="e">
        <f>+VLOOKUP(CONCATENATE(B1968,"00"),#REF!,3,FALSE)</f>
        <v>#REF!</v>
      </c>
      <c r="R1968" s="122" t="str">
        <f>+IF(ISERROR(VLOOKUP(K1968,'Ecarts de marge'!D:D,1,FALSE)),"PB CODE ARTICLE","")</f>
        <v>PB CODE ARTICLE</v>
      </c>
    </row>
    <row r="1969" spans="1:18" x14ac:dyDescent="0.2">
      <c r="A1969" s="131" t="str">
        <f>+IF(I1969&lt;='Ecarts de marge'!$G$1,"X","")</f>
        <v>X</v>
      </c>
      <c r="B1969" s="122" t="str">
        <f t="shared" si="40"/>
        <v>A</v>
      </c>
      <c r="C1969" s="142"/>
      <c r="D1969" s="142"/>
      <c r="E1969" s="142"/>
      <c r="F1969" s="142"/>
      <c r="G1969" s="142"/>
      <c r="H1969" s="142"/>
      <c r="J1969" s="142"/>
      <c r="K1969" s="142"/>
      <c r="L1969" s="142"/>
      <c r="M1969" s="142"/>
      <c r="N1969" s="142"/>
      <c r="O1969" s="142"/>
      <c r="Q1969" s="122" t="e">
        <f>+VLOOKUP(CONCATENATE(B1969,"00"),#REF!,3,FALSE)</f>
        <v>#REF!</v>
      </c>
      <c r="R1969" s="122" t="str">
        <f>+IF(ISERROR(VLOOKUP(K1969,'Ecarts de marge'!D:D,1,FALSE)),"PB CODE ARTICLE","")</f>
        <v>PB CODE ARTICLE</v>
      </c>
    </row>
    <row r="1970" spans="1:18" x14ac:dyDescent="0.2">
      <c r="A1970" s="131" t="str">
        <f>+IF(I1970&lt;='Ecarts de marge'!$G$1,"X","")</f>
        <v>X</v>
      </c>
      <c r="B1970" s="122" t="str">
        <f t="shared" si="40"/>
        <v>A</v>
      </c>
      <c r="C1970" s="142"/>
      <c r="D1970" s="142"/>
      <c r="E1970" s="142"/>
      <c r="F1970" s="142"/>
      <c r="G1970" s="142"/>
      <c r="H1970" s="142"/>
      <c r="J1970" s="142"/>
      <c r="K1970" s="142"/>
      <c r="L1970" s="142"/>
      <c r="M1970" s="142"/>
      <c r="N1970" s="142"/>
      <c r="O1970" s="142"/>
      <c r="Q1970" s="122" t="e">
        <f>+VLOOKUP(CONCATENATE(B1970,"00"),#REF!,3,FALSE)</f>
        <v>#REF!</v>
      </c>
      <c r="R1970" s="122" t="str">
        <f>+IF(ISERROR(VLOOKUP(K1970,'Ecarts de marge'!D:D,1,FALSE)),"PB CODE ARTICLE","")</f>
        <v>PB CODE ARTICLE</v>
      </c>
    </row>
    <row r="1971" spans="1:18" x14ac:dyDescent="0.2">
      <c r="A1971" s="131" t="str">
        <f>+IF(I1971&lt;='Ecarts de marge'!$G$1,"X","")</f>
        <v>X</v>
      </c>
      <c r="B1971" s="122" t="str">
        <f t="shared" si="40"/>
        <v>A</v>
      </c>
      <c r="C1971" s="142"/>
      <c r="D1971" s="142"/>
      <c r="E1971" s="142"/>
      <c r="F1971" s="142"/>
      <c r="G1971" s="142"/>
      <c r="H1971" s="142"/>
      <c r="J1971" s="142"/>
      <c r="K1971" s="142"/>
      <c r="L1971" s="142"/>
      <c r="M1971" s="142"/>
      <c r="N1971" s="142"/>
      <c r="O1971" s="142"/>
      <c r="Q1971" s="122" t="e">
        <f>+VLOOKUP(CONCATENATE(B1971,"00"),#REF!,3,FALSE)</f>
        <v>#REF!</v>
      </c>
      <c r="R1971" s="122" t="str">
        <f>+IF(ISERROR(VLOOKUP(K1971,'Ecarts de marge'!D:D,1,FALSE)),"PB CODE ARTICLE","")</f>
        <v>PB CODE ARTICLE</v>
      </c>
    </row>
    <row r="1972" spans="1:18" x14ac:dyDescent="0.2">
      <c r="A1972" s="131" t="str">
        <f>+IF(I1972&lt;='Ecarts de marge'!$G$1,"X","")</f>
        <v>X</v>
      </c>
      <c r="B1972" s="122" t="str">
        <f t="shared" si="40"/>
        <v>A</v>
      </c>
      <c r="C1972" s="142"/>
      <c r="D1972" s="142"/>
      <c r="E1972" s="142"/>
      <c r="F1972" s="142"/>
      <c r="G1972" s="142"/>
      <c r="H1972" s="142"/>
      <c r="J1972" s="142"/>
      <c r="K1972" s="142"/>
      <c r="L1972" s="142"/>
      <c r="M1972" s="142"/>
      <c r="N1972" s="142"/>
      <c r="O1972" s="142"/>
      <c r="Q1972" s="122" t="e">
        <f>+VLOOKUP(CONCATENATE(B1972,"00"),#REF!,3,FALSE)</f>
        <v>#REF!</v>
      </c>
      <c r="R1972" s="122" t="str">
        <f>+IF(ISERROR(VLOOKUP(K1972,'Ecarts de marge'!D:D,1,FALSE)),"PB CODE ARTICLE","")</f>
        <v>PB CODE ARTICLE</v>
      </c>
    </row>
    <row r="1973" spans="1:18" x14ac:dyDescent="0.2">
      <c r="A1973" s="131" t="str">
        <f>+IF(I1973&lt;='Ecarts de marge'!$G$1,"X","")</f>
        <v>X</v>
      </c>
      <c r="B1973" s="122" t="str">
        <f t="shared" si="40"/>
        <v>A</v>
      </c>
      <c r="C1973" s="142"/>
      <c r="D1973" s="142"/>
      <c r="E1973" s="142"/>
      <c r="F1973" s="142"/>
      <c r="G1973" s="142"/>
      <c r="H1973" s="142"/>
      <c r="J1973" s="142"/>
      <c r="K1973" s="142"/>
      <c r="L1973" s="142"/>
      <c r="M1973" s="142"/>
      <c r="N1973" s="142"/>
      <c r="O1973" s="142"/>
      <c r="Q1973" s="122" t="e">
        <f>+VLOOKUP(CONCATENATE(B1973,"00"),#REF!,3,FALSE)</f>
        <v>#REF!</v>
      </c>
      <c r="R1973" s="122" t="str">
        <f>+IF(ISERROR(VLOOKUP(K1973,'Ecarts de marge'!D:D,1,FALSE)),"PB CODE ARTICLE","")</f>
        <v>PB CODE ARTICLE</v>
      </c>
    </row>
    <row r="1974" spans="1:18" x14ac:dyDescent="0.2">
      <c r="A1974" s="131" t="str">
        <f>+IF(I1974&lt;='Ecarts de marge'!$G$1,"X","")</f>
        <v>X</v>
      </c>
      <c r="B1974" s="122" t="str">
        <f t="shared" si="40"/>
        <v>A</v>
      </c>
      <c r="C1974" s="142"/>
      <c r="D1974" s="142"/>
      <c r="E1974" s="142"/>
      <c r="F1974" s="142"/>
      <c r="G1974" s="142"/>
      <c r="H1974" s="142"/>
      <c r="J1974" s="142"/>
      <c r="K1974" s="142"/>
      <c r="L1974" s="142"/>
      <c r="M1974" s="142"/>
      <c r="N1974" s="142"/>
      <c r="O1974" s="142"/>
      <c r="Q1974" s="122" t="e">
        <f>+VLOOKUP(CONCATENATE(B1974,"00"),#REF!,3,FALSE)</f>
        <v>#REF!</v>
      </c>
      <c r="R1974" s="122" t="str">
        <f>+IF(ISERROR(VLOOKUP(K1974,'Ecarts de marge'!D:D,1,FALSE)),"PB CODE ARTICLE","")</f>
        <v>PB CODE ARTICLE</v>
      </c>
    </row>
    <row r="1975" spans="1:18" x14ac:dyDescent="0.2">
      <c r="A1975" s="131" t="str">
        <f>+IF(I1975&lt;='Ecarts de marge'!$G$1,"X","")</f>
        <v>X</v>
      </c>
      <c r="B1975" s="122" t="str">
        <f t="shared" si="40"/>
        <v>A</v>
      </c>
      <c r="C1975" s="142"/>
      <c r="D1975" s="142"/>
      <c r="E1975" s="142"/>
      <c r="F1975" s="142"/>
      <c r="G1975" s="142"/>
      <c r="H1975" s="142"/>
      <c r="J1975" s="142"/>
      <c r="K1975" s="142"/>
      <c r="L1975" s="142"/>
      <c r="M1975" s="142"/>
      <c r="N1975" s="142"/>
      <c r="O1975" s="142"/>
      <c r="Q1975" s="122" t="e">
        <f>+VLOOKUP(CONCATENATE(B1975,"00"),#REF!,3,FALSE)</f>
        <v>#REF!</v>
      </c>
      <c r="R1975" s="122" t="str">
        <f>+IF(ISERROR(VLOOKUP(K1975,'Ecarts de marge'!D:D,1,FALSE)),"PB CODE ARTICLE","")</f>
        <v>PB CODE ARTICLE</v>
      </c>
    </row>
    <row r="1976" spans="1:18" x14ac:dyDescent="0.2">
      <c r="A1976" s="131" t="str">
        <f>+IF(I1976&lt;='Ecarts de marge'!$G$1,"X","")</f>
        <v>X</v>
      </c>
      <c r="B1976" s="122" t="str">
        <f t="shared" si="40"/>
        <v>A</v>
      </c>
      <c r="C1976" s="142"/>
      <c r="D1976" s="142"/>
      <c r="E1976" s="142"/>
      <c r="F1976" s="142"/>
      <c r="G1976" s="142"/>
      <c r="H1976" s="142"/>
      <c r="J1976" s="142"/>
      <c r="K1976" s="142"/>
      <c r="L1976" s="142"/>
      <c r="M1976" s="142"/>
      <c r="N1976" s="142"/>
      <c r="O1976" s="142"/>
      <c r="Q1976" s="122" t="e">
        <f>+VLOOKUP(CONCATENATE(B1976,"00"),#REF!,3,FALSE)</f>
        <v>#REF!</v>
      </c>
      <c r="R1976" s="122" t="str">
        <f>+IF(ISERROR(VLOOKUP(K1976,'Ecarts de marge'!D:D,1,FALSE)),"PB CODE ARTICLE","")</f>
        <v>PB CODE ARTICLE</v>
      </c>
    </row>
    <row r="1977" spans="1:18" x14ac:dyDescent="0.2">
      <c r="A1977" s="131" t="str">
        <f>+IF(I1977&lt;='Ecarts de marge'!$G$1,"X","")</f>
        <v>X</v>
      </c>
      <c r="B1977" s="122" t="str">
        <f t="shared" si="40"/>
        <v>A</v>
      </c>
      <c r="C1977" s="142"/>
      <c r="D1977" s="142"/>
      <c r="E1977" s="142"/>
      <c r="F1977" s="142"/>
      <c r="G1977" s="142"/>
      <c r="H1977" s="142"/>
      <c r="J1977" s="142"/>
      <c r="K1977" s="142"/>
      <c r="L1977" s="142"/>
      <c r="M1977" s="142"/>
      <c r="N1977" s="142"/>
      <c r="O1977" s="142"/>
      <c r="Q1977" s="122" t="e">
        <f>+VLOOKUP(CONCATENATE(B1977,"00"),#REF!,3,FALSE)</f>
        <v>#REF!</v>
      </c>
      <c r="R1977" s="122" t="str">
        <f>+IF(ISERROR(VLOOKUP(K1977,'Ecarts de marge'!D:D,1,FALSE)),"PB CODE ARTICLE","")</f>
        <v>PB CODE ARTICLE</v>
      </c>
    </row>
    <row r="1978" spans="1:18" x14ac:dyDescent="0.2">
      <c r="A1978" s="131" t="str">
        <f>+IF(I1978&lt;='Ecarts de marge'!$G$1,"X","")</f>
        <v>X</v>
      </c>
      <c r="B1978" s="122" t="str">
        <f t="shared" si="40"/>
        <v>A</v>
      </c>
      <c r="C1978" s="142"/>
      <c r="D1978" s="142"/>
      <c r="E1978" s="142"/>
      <c r="F1978" s="142"/>
      <c r="G1978" s="142"/>
      <c r="H1978" s="142"/>
      <c r="J1978" s="142"/>
      <c r="K1978" s="142"/>
      <c r="L1978" s="142"/>
      <c r="M1978" s="142"/>
      <c r="N1978" s="142"/>
      <c r="O1978" s="142"/>
      <c r="Q1978" s="122" t="e">
        <f>+VLOOKUP(CONCATENATE(B1978,"00"),#REF!,3,FALSE)</f>
        <v>#REF!</v>
      </c>
      <c r="R1978" s="122" t="str">
        <f>+IF(ISERROR(VLOOKUP(K1978,'Ecarts de marge'!D:D,1,FALSE)),"PB CODE ARTICLE","")</f>
        <v>PB CODE ARTICLE</v>
      </c>
    </row>
    <row r="1979" spans="1:18" x14ac:dyDescent="0.2">
      <c r="A1979" s="131" t="str">
        <f>+IF(I1979&lt;='Ecarts de marge'!$G$1,"X","")</f>
        <v>X</v>
      </c>
      <c r="B1979" s="122" t="str">
        <f t="shared" si="40"/>
        <v>A</v>
      </c>
      <c r="C1979" s="142"/>
      <c r="D1979" s="142"/>
      <c r="E1979" s="142"/>
      <c r="F1979" s="142"/>
      <c r="G1979" s="142"/>
      <c r="H1979" s="142"/>
      <c r="J1979" s="142"/>
      <c r="K1979" s="142"/>
      <c r="L1979" s="142"/>
      <c r="M1979" s="142"/>
      <c r="N1979" s="142"/>
      <c r="O1979" s="142"/>
      <c r="Q1979" s="122" t="e">
        <f>+VLOOKUP(CONCATENATE(B1979,"00"),#REF!,3,FALSE)</f>
        <v>#REF!</v>
      </c>
      <c r="R1979" s="122" t="str">
        <f>+IF(ISERROR(VLOOKUP(K1979,'Ecarts de marge'!D:D,1,FALSE)),"PB CODE ARTICLE","")</f>
        <v>PB CODE ARTICLE</v>
      </c>
    </row>
    <row r="1980" spans="1:18" x14ac:dyDescent="0.2">
      <c r="A1980" s="131" t="str">
        <f>+IF(I1980&lt;='Ecarts de marge'!$G$1,"X","")</f>
        <v>X</v>
      </c>
      <c r="B1980" s="122" t="str">
        <f t="shared" si="40"/>
        <v>A</v>
      </c>
      <c r="C1980" s="142"/>
      <c r="D1980" s="142"/>
      <c r="E1980" s="142"/>
      <c r="F1980" s="142"/>
      <c r="G1980" s="142"/>
      <c r="H1980" s="142"/>
      <c r="J1980" s="142"/>
      <c r="K1980" s="142"/>
      <c r="L1980" s="142"/>
      <c r="M1980" s="142"/>
      <c r="N1980" s="142"/>
      <c r="O1980" s="142"/>
      <c r="Q1980" s="122" t="e">
        <f>+VLOOKUP(CONCATENATE(B1980,"00"),#REF!,3,FALSE)</f>
        <v>#REF!</v>
      </c>
      <c r="R1980" s="122" t="str">
        <f>+IF(ISERROR(VLOOKUP(K1980,'Ecarts de marge'!D:D,1,FALSE)),"PB CODE ARTICLE","")</f>
        <v>PB CODE ARTICLE</v>
      </c>
    </row>
    <row r="1981" spans="1:18" x14ac:dyDescent="0.2">
      <c r="A1981" s="131" t="str">
        <f>+IF(I1981&lt;='Ecarts de marge'!$G$1,"X","")</f>
        <v>X</v>
      </c>
      <c r="B1981" s="122" t="str">
        <f t="shared" si="40"/>
        <v>A</v>
      </c>
      <c r="C1981" s="142"/>
      <c r="D1981" s="142"/>
      <c r="E1981" s="142"/>
      <c r="F1981" s="142"/>
      <c r="G1981" s="142"/>
      <c r="H1981" s="142"/>
      <c r="J1981" s="142"/>
      <c r="K1981" s="142"/>
      <c r="L1981" s="142"/>
      <c r="M1981" s="142"/>
      <c r="N1981" s="142"/>
      <c r="O1981" s="142"/>
      <c r="Q1981" s="122" t="e">
        <f>+VLOOKUP(CONCATENATE(B1981,"00"),#REF!,3,FALSE)</f>
        <v>#REF!</v>
      </c>
      <c r="R1981" s="122" t="str">
        <f>+IF(ISERROR(VLOOKUP(K1981,'Ecarts de marge'!D:D,1,FALSE)),"PB CODE ARTICLE","")</f>
        <v>PB CODE ARTICLE</v>
      </c>
    </row>
    <row r="1982" spans="1:18" x14ac:dyDescent="0.2">
      <c r="A1982" s="131" t="str">
        <f>+IF(I1982&lt;='Ecarts de marge'!$G$1,"X","")</f>
        <v>X</v>
      </c>
      <c r="B1982" s="122" t="str">
        <f t="shared" si="40"/>
        <v>A</v>
      </c>
      <c r="C1982" s="142"/>
      <c r="D1982" s="142"/>
      <c r="E1982" s="142"/>
      <c r="F1982" s="142"/>
      <c r="G1982" s="142"/>
      <c r="H1982" s="142"/>
      <c r="J1982" s="142"/>
      <c r="K1982" s="142"/>
      <c r="L1982" s="142"/>
      <c r="M1982" s="142"/>
      <c r="N1982" s="142"/>
      <c r="O1982" s="142"/>
      <c r="Q1982" s="122" t="e">
        <f>+VLOOKUP(CONCATENATE(B1982,"00"),#REF!,3,FALSE)</f>
        <v>#REF!</v>
      </c>
      <c r="R1982" s="122" t="str">
        <f>+IF(ISERROR(VLOOKUP(K1982,'Ecarts de marge'!D:D,1,FALSE)),"PB CODE ARTICLE","")</f>
        <v>PB CODE ARTICLE</v>
      </c>
    </row>
    <row r="1983" spans="1:18" x14ac:dyDescent="0.2">
      <c r="A1983" s="131" t="str">
        <f>+IF(I1983&lt;='Ecarts de marge'!$G$1,"X","")</f>
        <v>X</v>
      </c>
      <c r="B1983" s="122" t="str">
        <f t="shared" si="40"/>
        <v>A</v>
      </c>
      <c r="C1983" s="142"/>
      <c r="D1983" s="142"/>
      <c r="E1983" s="142"/>
      <c r="F1983" s="142"/>
      <c r="G1983" s="142"/>
      <c r="H1983" s="142"/>
      <c r="J1983" s="142"/>
      <c r="K1983" s="142"/>
      <c r="L1983" s="142"/>
      <c r="M1983" s="142"/>
      <c r="N1983" s="142"/>
      <c r="O1983" s="142"/>
      <c r="Q1983" s="122" t="e">
        <f>+VLOOKUP(CONCATENATE(B1983,"00"),#REF!,3,FALSE)</f>
        <v>#REF!</v>
      </c>
      <c r="R1983" s="122" t="str">
        <f>+IF(ISERROR(VLOOKUP(K1983,'Ecarts de marge'!D:D,1,FALSE)),"PB CODE ARTICLE","")</f>
        <v>PB CODE ARTICLE</v>
      </c>
    </row>
    <row r="1984" spans="1:18" x14ac:dyDescent="0.2">
      <c r="A1984" s="131" t="str">
        <f>+IF(I1984&lt;='Ecarts de marge'!$G$1,"X","")</f>
        <v>X</v>
      </c>
      <c r="B1984" s="122" t="str">
        <f t="shared" si="40"/>
        <v>A</v>
      </c>
      <c r="C1984" s="142"/>
      <c r="D1984" s="142"/>
      <c r="E1984" s="142"/>
      <c r="F1984" s="142"/>
      <c r="G1984" s="142"/>
      <c r="H1984" s="142"/>
      <c r="J1984" s="142"/>
      <c r="K1984" s="142"/>
      <c r="L1984" s="142"/>
      <c r="M1984" s="142"/>
      <c r="N1984" s="142"/>
      <c r="O1984" s="142"/>
      <c r="Q1984" s="122" t="e">
        <f>+VLOOKUP(CONCATENATE(B1984,"00"),#REF!,3,FALSE)</f>
        <v>#REF!</v>
      </c>
      <c r="R1984" s="122" t="str">
        <f>+IF(ISERROR(VLOOKUP(K1984,'Ecarts de marge'!D:D,1,FALSE)),"PB CODE ARTICLE","")</f>
        <v>PB CODE ARTICLE</v>
      </c>
    </row>
    <row r="1985" spans="1:18" x14ac:dyDescent="0.2">
      <c r="A1985" s="131" t="str">
        <f>+IF(I1985&lt;='Ecarts de marge'!$G$1,"X","")</f>
        <v>X</v>
      </c>
      <c r="B1985" s="122" t="str">
        <f t="shared" si="40"/>
        <v>A</v>
      </c>
      <c r="C1985" s="142"/>
      <c r="D1985" s="142"/>
      <c r="E1985" s="142"/>
      <c r="F1985" s="142"/>
      <c r="G1985" s="142"/>
      <c r="H1985" s="142"/>
      <c r="J1985" s="142"/>
      <c r="K1985" s="142"/>
      <c r="L1985" s="142"/>
      <c r="M1985" s="142"/>
      <c r="N1985" s="142"/>
      <c r="O1985" s="142"/>
      <c r="Q1985" s="122" t="e">
        <f>+VLOOKUP(CONCATENATE(B1985,"00"),#REF!,3,FALSE)</f>
        <v>#REF!</v>
      </c>
      <c r="R1985" s="122" t="str">
        <f>+IF(ISERROR(VLOOKUP(K1985,'Ecarts de marge'!D:D,1,FALSE)),"PB CODE ARTICLE","")</f>
        <v>PB CODE ARTICLE</v>
      </c>
    </row>
    <row r="1986" spans="1:18" x14ac:dyDescent="0.2">
      <c r="A1986" s="131" t="str">
        <f>+IF(I1986&lt;='Ecarts de marge'!$G$1,"X","")</f>
        <v>X</v>
      </c>
      <c r="B1986" s="122" t="str">
        <f t="shared" si="40"/>
        <v>A</v>
      </c>
      <c r="C1986" s="142"/>
      <c r="D1986" s="142"/>
      <c r="E1986" s="142"/>
      <c r="F1986" s="142"/>
      <c r="G1986" s="142"/>
      <c r="H1986" s="142"/>
      <c r="J1986" s="142"/>
      <c r="K1986" s="142"/>
      <c r="L1986" s="142"/>
      <c r="M1986" s="142"/>
      <c r="N1986" s="142"/>
      <c r="O1986" s="142"/>
      <c r="Q1986" s="122" t="e">
        <f>+VLOOKUP(CONCATENATE(B1986,"00"),#REF!,3,FALSE)</f>
        <v>#REF!</v>
      </c>
      <c r="R1986" s="122" t="str">
        <f>+IF(ISERROR(VLOOKUP(K1986,'Ecarts de marge'!D:D,1,FALSE)),"PB CODE ARTICLE","")</f>
        <v>PB CODE ARTICLE</v>
      </c>
    </row>
    <row r="1987" spans="1:18" x14ac:dyDescent="0.2">
      <c r="A1987" s="131" t="str">
        <f>+IF(I1987&lt;='Ecarts de marge'!$G$1,"X","")</f>
        <v>X</v>
      </c>
      <c r="B1987" s="122" t="str">
        <f t="shared" si="40"/>
        <v>A</v>
      </c>
      <c r="C1987" s="142"/>
      <c r="D1987" s="142"/>
      <c r="E1987" s="142"/>
      <c r="F1987" s="142"/>
      <c r="G1987" s="142"/>
      <c r="H1987" s="142"/>
      <c r="J1987" s="142"/>
      <c r="K1987" s="142"/>
      <c r="L1987" s="142"/>
      <c r="M1987" s="142"/>
      <c r="N1987" s="142"/>
      <c r="O1987" s="142"/>
      <c r="Q1987" s="122" t="e">
        <f>+VLOOKUP(CONCATENATE(B1987,"00"),#REF!,3,FALSE)</f>
        <v>#REF!</v>
      </c>
      <c r="R1987" s="122" t="str">
        <f>+IF(ISERROR(VLOOKUP(K1987,'Ecarts de marge'!D:D,1,FALSE)),"PB CODE ARTICLE","")</f>
        <v>PB CODE ARTICLE</v>
      </c>
    </row>
    <row r="1988" spans="1:18" x14ac:dyDescent="0.2">
      <c r="A1988" s="131" t="str">
        <f>+IF(I1988&lt;='Ecarts de marge'!$G$1,"X","")</f>
        <v>X</v>
      </c>
      <c r="B1988" s="122" t="str">
        <f t="shared" si="40"/>
        <v>A</v>
      </c>
      <c r="C1988" s="142"/>
      <c r="D1988" s="142"/>
      <c r="E1988" s="142"/>
      <c r="F1988" s="142"/>
      <c r="G1988" s="142"/>
      <c r="H1988" s="142"/>
      <c r="J1988" s="142"/>
      <c r="K1988" s="142"/>
      <c r="L1988" s="142"/>
      <c r="M1988" s="142"/>
      <c r="N1988" s="142"/>
      <c r="O1988" s="142"/>
      <c r="Q1988" s="122" t="e">
        <f>+VLOOKUP(CONCATENATE(B1988,"00"),#REF!,3,FALSE)</f>
        <v>#REF!</v>
      </c>
      <c r="R1988" s="122" t="str">
        <f>+IF(ISERROR(VLOOKUP(K1988,'Ecarts de marge'!D:D,1,FALSE)),"PB CODE ARTICLE","")</f>
        <v>PB CODE ARTICLE</v>
      </c>
    </row>
    <row r="1989" spans="1:18" x14ac:dyDescent="0.2">
      <c r="A1989" s="131" t="str">
        <f>+IF(I1989&lt;='Ecarts de marge'!$G$1,"X","")</f>
        <v>X</v>
      </c>
      <c r="B1989" s="122" t="str">
        <f t="shared" si="40"/>
        <v>A</v>
      </c>
      <c r="C1989" s="142"/>
      <c r="D1989" s="142"/>
      <c r="E1989" s="142"/>
      <c r="F1989" s="142"/>
      <c r="G1989" s="142"/>
      <c r="H1989" s="142"/>
      <c r="J1989" s="142"/>
      <c r="K1989" s="142"/>
      <c r="L1989" s="142"/>
      <c r="M1989" s="142"/>
      <c r="N1989" s="142"/>
      <c r="O1989" s="142"/>
      <c r="Q1989" s="122" t="e">
        <f>+VLOOKUP(CONCATENATE(B1989,"00"),#REF!,3,FALSE)</f>
        <v>#REF!</v>
      </c>
      <c r="R1989" s="122" t="str">
        <f>+IF(ISERROR(VLOOKUP(K1989,'Ecarts de marge'!D:D,1,FALSE)),"PB CODE ARTICLE","")</f>
        <v>PB CODE ARTICLE</v>
      </c>
    </row>
    <row r="1990" spans="1:18" x14ac:dyDescent="0.2">
      <c r="A1990" s="131" t="str">
        <f>+IF(I1990&lt;='Ecarts de marge'!$G$1,"X","")</f>
        <v>X</v>
      </c>
      <c r="B1990" s="122" t="str">
        <f t="shared" si="40"/>
        <v>A</v>
      </c>
      <c r="C1990" s="142"/>
      <c r="D1990" s="142"/>
      <c r="E1990" s="142"/>
      <c r="F1990" s="142"/>
      <c r="G1990" s="142"/>
      <c r="H1990" s="142"/>
      <c r="J1990" s="142"/>
      <c r="K1990" s="142"/>
      <c r="L1990" s="142"/>
      <c r="M1990" s="142"/>
      <c r="N1990" s="142"/>
      <c r="O1990" s="142"/>
      <c r="Q1990" s="122" t="e">
        <f>+VLOOKUP(CONCATENATE(B1990,"00"),#REF!,3,FALSE)</f>
        <v>#REF!</v>
      </c>
      <c r="R1990" s="122" t="str">
        <f>+IF(ISERROR(VLOOKUP(K1990,'Ecarts de marge'!D:D,1,FALSE)),"PB CODE ARTICLE","")</f>
        <v>PB CODE ARTICLE</v>
      </c>
    </row>
    <row r="1991" spans="1:18" x14ac:dyDescent="0.2">
      <c r="A1991" s="131" t="str">
        <f>+IF(I1991&lt;='Ecarts de marge'!$G$1,"X","")</f>
        <v>X</v>
      </c>
      <c r="B1991" s="122" t="str">
        <f t="shared" si="40"/>
        <v>A</v>
      </c>
      <c r="C1991" s="142"/>
      <c r="D1991" s="142"/>
      <c r="E1991" s="142"/>
      <c r="F1991" s="142"/>
      <c r="G1991" s="142"/>
      <c r="H1991" s="142"/>
      <c r="J1991" s="142"/>
      <c r="K1991" s="142"/>
      <c r="L1991" s="142"/>
      <c r="M1991" s="142"/>
      <c r="N1991" s="142"/>
      <c r="O1991" s="142"/>
      <c r="Q1991" s="122" t="e">
        <f>+VLOOKUP(CONCATENATE(B1991,"00"),#REF!,3,FALSE)</f>
        <v>#REF!</v>
      </c>
      <c r="R1991" s="122" t="str">
        <f>+IF(ISERROR(VLOOKUP(K1991,'Ecarts de marge'!D:D,1,FALSE)),"PB CODE ARTICLE","")</f>
        <v>PB CODE ARTICLE</v>
      </c>
    </row>
    <row r="1992" spans="1:18" x14ac:dyDescent="0.2">
      <c r="A1992" s="131" t="str">
        <f>+IF(I1992&lt;='Ecarts de marge'!$G$1,"X","")</f>
        <v>X</v>
      </c>
      <c r="B1992" s="122" t="str">
        <f t="shared" si="40"/>
        <v>A</v>
      </c>
      <c r="C1992" s="142"/>
      <c r="D1992" s="142"/>
      <c r="E1992" s="142"/>
      <c r="F1992" s="142"/>
      <c r="G1992" s="142"/>
      <c r="H1992" s="142"/>
      <c r="J1992" s="142"/>
      <c r="K1992" s="142"/>
      <c r="L1992" s="142"/>
      <c r="M1992" s="142"/>
      <c r="N1992" s="142"/>
      <c r="O1992" s="142"/>
      <c r="Q1992" s="122" t="e">
        <f>+VLOOKUP(CONCATENATE(B1992,"00"),#REF!,3,FALSE)</f>
        <v>#REF!</v>
      </c>
      <c r="R1992" s="122" t="str">
        <f>+IF(ISERROR(VLOOKUP(K1992,'Ecarts de marge'!D:D,1,FALSE)),"PB CODE ARTICLE","")</f>
        <v>PB CODE ARTICLE</v>
      </c>
    </row>
    <row r="1993" spans="1:18" x14ac:dyDescent="0.2">
      <c r="A1993" s="131" t="str">
        <f>+IF(I1993&lt;='Ecarts de marge'!$G$1,"X","")</f>
        <v>X</v>
      </c>
      <c r="B1993" s="122" t="str">
        <f t="shared" si="40"/>
        <v>A</v>
      </c>
      <c r="C1993" s="142"/>
      <c r="D1993" s="142"/>
      <c r="E1993" s="142"/>
      <c r="F1993" s="142"/>
      <c r="G1993" s="142"/>
      <c r="H1993" s="142"/>
      <c r="J1993" s="142"/>
      <c r="K1993" s="142"/>
      <c r="L1993" s="142"/>
      <c r="M1993" s="142"/>
      <c r="N1993" s="142"/>
      <c r="O1993" s="142"/>
      <c r="Q1993" s="122" t="e">
        <f>+VLOOKUP(CONCATENATE(B1993,"00"),#REF!,3,FALSE)</f>
        <v>#REF!</v>
      </c>
      <c r="R1993" s="122" t="str">
        <f>+IF(ISERROR(VLOOKUP(K1993,'Ecarts de marge'!D:D,1,FALSE)),"PB CODE ARTICLE","")</f>
        <v>PB CODE ARTICLE</v>
      </c>
    </row>
    <row r="1994" spans="1:18" x14ac:dyDescent="0.2">
      <c r="A1994" s="131" t="str">
        <f>+IF(I1994&lt;='Ecarts de marge'!$G$1,"X","")</f>
        <v>X</v>
      </c>
      <c r="B1994" s="122" t="str">
        <f t="shared" si="40"/>
        <v>A</v>
      </c>
      <c r="C1994" s="142"/>
      <c r="D1994" s="142"/>
      <c r="E1994" s="142"/>
      <c r="F1994" s="142"/>
      <c r="G1994" s="142"/>
      <c r="H1994" s="142"/>
      <c r="J1994" s="142"/>
      <c r="K1994" s="142"/>
      <c r="L1994" s="142"/>
      <c r="M1994" s="142"/>
      <c r="N1994" s="142"/>
      <c r="O1994" s="142"/>
      <c r="Q1994" s="122" t="e">
        <f>+VLOOKUP(CONCATENATE(B1994,"00"),#REF!,3,FALSE)</f>
        <v>#REF!</v>
      </c>
      <c r="R1994" s="122" t="str">
        <f>+IF(ISERROR(VLOOKUP(K1994,'Ecarts de marge'!D:D,1,FALSE)),"PB CODE ARTICLE","")</f>
        <v>PB CODE ARTICLE</v>
      </c>
    </row>
    <row r="1995" spans="1:18" x14ac:dyDescent="0.2">
      <c r="A1995" s="131" t="str">
        <f>+IF(I1995&lt;='Ecarts de marge'!$G$1,"X","")</f>
        <v>X</v>
      </c>
      <c r="B1995" s="122" t="str">
        <f t="shared" si="40"/>
        <v>A</v>
      </c>
      <c r="C1995" s="142"/>
      <c r="D1995" s="142"/>
      <c r="E1995" s="142"/>
      <c r="F1995" s="142"/>
      <c r="G1995" s="142"/>
      <c r="H1995" s="142"/>
      <c r="J1995" s="142"/>
      <c r="K1995" s="142"/>
      <c r="L1995" s="142"/>
      <c r="M1995" s="142"/>
      <c r="N1995" s="142"/>
      <c r="O1995" s="142"/>
      <c r="Q1995" s="122" t="e">
        <f>+VLOOKUP(CONCATENATE(B1995,"00"),#REF!,3,FALSE)</f>
        <v>#REF!</v>
      </c>
      <c r="R1995" s="122" t="str">
        <f>+IF(ISERROR(VLOOKUP(K1995,'Ecarts de marge'!D:D,1,FALSE)),"PB CODE ARTICLE","")</f>
        <v>PB CODE ARTICLE</v>
      </c>
    </row>
    <row r="1996" spans="1:18" x14ac:dyDescent="0.2">
      <c r="A1996" s="131" t="str">
        <f>+IF(I1996&lt;='Ecarts de marge'!$G$1,"X","")</f>
        <v>X</v>
      </c>
      <c r="B1996" s="122" t="str">
        <f t="shared" si="40"/>
        <v>A</v>
      </c>
      <c r="C1996" s="142"/>
      <c r="D1996" s="142"/>
      <c r="E1996" s="142"/>
      <c r="F1996" s="142"/>
      <c r="G1996" s="142"/>
      <c r="H1996" s="142"/>
      <c r="J1996" s="142"/>
      <c r="K1996" s="142"/>
      <c r="L1996" s="142"/>
      <c r="M1996" s="142"/>
      <c r="N1996" s="142"/>
      <c r="O1996" s="142"/>
      <c r="Q1996" s="122" t="e">
        <f>+VLOOKUP(CONCATENATE(B1996,"00"),#REF!,3,FALSE)</f>
        <v>#REF!</v>
      </c>
      <c r="R1996" s="122" t="str">
        <f>+IF(ISERROR(VLOOKUP(K1996,'Ecarts de marge'!D:D,1,FALSE)),"PB CODE ARTICLE","")</f>
        <v>PB CODE ARTICLE</v>
      </c>
    </row>
    <row r="1997" spans="1:18" x14ac:dyDescent="0.2">
      <c r="A1997" s="131" t="str">
        <f>+IF(I1997&lt;='Ecarts de marge'!$G$1,"X","")</f>
        <v>X</v>
      </c>
      <c r="B1997" s="122" t="str">
        <f t="shared" si="40"/>
        <v>A</v>
      </c>
      <c r="C1997" s="142"/>
      <c r="D1997" s="142"/>
      <c r="E1997" s="142"/>
      <c r="F1997" s="142"/>
      <c r="G1997" s="142"/>
      <c r="H1997" s="142"/>
      <c r="J1997" s="142"/>
      <c r="K1997" s="142"/>
      <c r="L1997" s="142"/>
      <c r="M1997" s="142"/>
      <c r="N1997" s="142"/>
      <c r="O1997" s="142"/>
      <c r="Q1997" s="122" t="e">
        <f>+VLOOKUP(CONCATENATE(B1997,"00"),#REF!,3,FALSE)</f>
        <v>#REF!</v>
      </c>
      <c r="R1997" s="122" t="str">
        <f>+IF(ISERROR(VLOOKUP(K1997,'Ecarts de marge'!D:D,1,FALSE)),"PB CODE ARTICLE","")</f>
        <v>PB CODE ARTICLE</v>
      </c>
    </row>
    <row r="1998" spans="1:18" x14ac:dyDescent="0.2">
      <c r="A1998" s="131" t="str">
        <f>+IF(I1998&lt;='Ecarts de marge'!$G$1,"X","")</f>
        <v>X</v>
      </c>
      <c r="B1998" s="122" t="str">
        <f t="shared" si="40"/>
        <v>A</v>
      </c>
      <c r="C1998" s="142"/>
      <c r="D1998" s="142"/>
      <c r="E1998" s="142"/>
      <c r="F1998" s="142"/>
      <c r="G1998" s="142"/>
      <c r="H1998" s="142"/>
      <c r="J1998" s="142"/>
      <c r="K1998" s="142"/>
      <c r="L1998" s="142"/>
      <c r="M1998" s="142"/>
      <c r="N1998" s="142"/>
      <c r="O1998" s="142"/>
      <c r="Q1998" s="122" t="e">
        <f>+VLOOKUP(CONCATENATE(B1998,"00"),#REF!,3,FALSE)</f>
        <v>#REF!</v>
      </c>
      <c r="R1998" s="122" t="str">
        <f>+IF(ISERROR(VLOOKUP(K1998,'Ecarts de marge'!D:D,1,FALSE)),"PB CODE ARTICLE","")</f>
        <v>PB CODE ARTICLE</v>
      </c>
    </row>
    <row r="1999" spans="1:18" x14ac:dyDescent="0.2">
      <c r="A1999" s="131" t="str">
        <f>+IF(I1999&lt;='Ecarts de marge'!$G$1,"X","")</f>
        <v>X</v>
      </c>
      <c r="B1999" s="122" t="str">
        <f t="shared" si="40"/>
        <v>A</v>
      </c>
      <c r="C1999" s="142"/>
      <c r="D1999" s="142"/>
      <c r="E1999" s="142"/>
      <c r="F1999" s="142"/>
      <c r="G1999" s="142"/>
      <c r="H1999" s="142"/>
      <c r="J1999" s="142"/>
      <c r="K1999" s="142"/>
      <c r="L1999" s="142"/>
      <c r="M1999" s="142"/>
      <c r="N1999" s="142"/>
      <c r="O1999" s="142"/>
      <c r="Q1999" s="122" t="e">
        <f>+VLOOKUP(CONCATENATE(B1999,"00"),#REF!,3,FALSE)</f>
        <v>#REF!</v>
      </c>
      <c r="R1999" s="122" t="str">
        <f>+IF(ISERROR(VLOOKUP(K1999,'Ecarts de marge'!D:D,1,FALSE)),"PB CODE ARTICLE","")</f>
        <v>PB CODE ARTICLE</v>
      </c>
    </row>
    <row r="2000" spans="1:18" x14ac:dyDescent="0.2">
      <c r="A2000" s="131" t="str">
        <f>+IF(I2000&lt;='Ecarts de marge'!$G$1,"X","")</f>
        <v>X</v>
      </c>
      <c r="B2000" s="122" t="str">
        <f t="shared" si="40"/>
        <v>A</v>
      </c>
      <c r="C2000" s="142"/>
      <c r="D2000" s="142"/>
      <c r="E2000" s="142"/>
      <c r="F2000" s="142"/>
      <c r="G2000" s="142"/>
      <c r="H2000" s="142"/>
      <c r="J2000" s="142"/>
      <c r="K2000" s="142"/>
      <c r="L2000" s="142"/>
      <c r="M2000" s="142"/>
      <c r="N2000" s="142"/>
      <c r="O2000" s="142"/>
      <c r="Q2000" s="122" t="e">
        <f>+VLOOKUP(CONCATENATE(B2000,"00"),#REF!,3,FALSE)</f>
        <v>#REF!</v>
      </c>
      <c r="R2000" s="122" t="str">
        <f>+IF(ISERROR(VLOOKUP(K2000,'Ecarts de marge'!D:D,1,FALSE)),"PB CODE ARTICLE","")</f>
        <v>PB CODE ARTICLE</v>
      </c>
    </row>
    <row r="2001" spans="1:18" x14ac:dyDescent="0.2">
      <c r="A2001" s="131" t="str">
        <f>+IF(I2001&lt;='Ecarts de marge'!$G$1,"X","")</f>
        <v>X</v>
      </c>
      <c r="B2001" s="122" t="str">
        <f t="shared" si="40"/>
        <v>A</v>
      </c>
      <c r="C2001" s="142"/>
      <c r="D2001" s="142"/>
      <c r="E2001" s="142"/>
      <c r="F2001" s="142"/>
      <c r="G2001" s="142"/>
      <c r="H2001" s="142"/>
      <c r="J2001" s="142"/>
      <c r="K2001" s="142"/>
      <c r="L2001" s="142"/>
      <c r="M2001" s="142"/>
      <c r="N2001" s="142"/>
      <c r="O2001" s="142"/>
      <c r="Q2001" s="122" t="e">
        <f>+VLOOKUP(CONCATENATE(B2001,"00"),#REF!,3,FALSE)</f>
        <v>#REF!</v>
      </c>
      <c r="R2001" s="122" t="str">
        <f>+IF(ISERROR(VLOOKUP(K2001,'Ecarts de marge'!D:D,1,FALSE)),"PB CODE ARTICLE","")</f>
        <v>PB CODE ARTICLE</v>
      </c>
    </row>
    <row r="2002" spans="1:18" x14ac:dyDescent="0.2">
      <c r="A2002" s="131" t="str">
        <f>+IF(I2002&lt;='Ecarts de marge'!$G$1,"X","")</f>
        <v>X</v>
      </c>
      <c r="B2002" s="122" t="str">
        <f t="shared" si="40"/>
        <v>A</v>
      </c>
      <c r="C2002" s="142"/>
      <c r="D2002" s="142"/>
      <c r="E2002" s="142"/>
      <c r="F2002" s="142"/>
      <c r="G2002" s="142"/>
      <c r="H2002" s="142"/>
      <c r="J2002" s="142"/>
      <c r="K2002" s="142"/>
      <c r="L2002" s="142"/>
      <c r="M2002" s="142"/>
      <c r="N2002" s="142"/>
      <c r="O2002" s="142"/>
      <c r="Q2002" s="122" t="e">
        <f>+VLOOKUP(CONCATENATE(B2002,"00"),#REF!,3,FALSE)</f>
        <v>#REF!</v>
      </c>
      <c r="R2002" s="122" t="str">
        <f>+IF(ISERROR(VLOOKUP(K2002,'Ecarts de marge'!D:D,1,FALSE)),"PB CODE ARTICLE","")</f>
        <v>PB CODE ARTICLE</v>
      </c>
    </row>
    <row r="2003" spans="1:18" x14ac:dyDescent="0.2">
      <c r="A2003" s="131" t="str">
        <f>+IF(I2003&lt;='Ecarts de marge'!$G$1,"X","")</f>
        <v>X</v>
      </c>
      <c r="B2003" s="122" t="str">
        <f t="shared" si="40"/>
        <v>A</v>
      </c>
      <c r="C2003" s="142"/>
      <c r="D2003" s="142"/>
      <c r="E2003" s="142"/>
      <c r="F2003" s="142"/>
      <c r="G2003" s="142"/>
      <c r="H2003" s="142"/>
      <c r="J2003" s="142"/>
      <c r="K2003" s="142"/>
      <c r="L2003" s="142"/>
      <c r="M2003" s="142"/>
      <c r="N2003" s="142"/>
      <c r="O2003" s="142"/>
      <c r="Q2003" s="122" t="e">
        <f>+VLOOKUP(CONCATENATE(B2003,"00"),#REF!,3,FALSE)</f>
        <v>#REF!</v>
      </c>
      <c r="R2003" s="122" t="str">
        <f>+IF(ISERROR(VLOOKUP(K2003,'Ecarts de marge'!D:D,1,FALSE)),"PB CODE ARTICLE","")</f>
        <v>PB CODE ARTICLE</v>
      </c>
    </row>
    <row r="2004" spans="1:18" x14ac:dyDescent="0.2">
      <c r="A2004" s="131" t="str">
        <f>+IF(I2004&lt;='Ecarts de marge'!$G$1,"X","")</f>
        <v>X</v>
      </c>
      <c r="B2004" s="122" t="str">
        <f t="shared" si="40"/>
        <v>A</v>
      </c>
      <c r="C2004" s="142"/>
      <c r="D2004" s="142"/>
      <c r="E2004" s="142"/>
      <c r="F2004" s="142"/>
      <c r="G2004" s="142"/>
      <c r="H2004" s="142"/>
      <c r="J2004" s="142"/>
      <c r="K2004" s="142"/>
      <c r="L2004" s="142"/>
      <c r="M2004" s="142"/>
      <c r="N2004" s="142"/>
      <c r="O2004" s="142"/>
      <c r="Q2004" s="122" t="e">
        <f>+VLOOKUP(CONCATENATE(B2004,"00"),#REF!,3,FALSE)</f>
        <v>#REF!</v>
      </c>
      <c r="R2004" s="122" t="str">
        <f>+IF(ISERROR(VLOOKUP(K2004,'Ecarts de marge'!D:D,1,FALSE)),"PB CODE ARTICLE","")</f>
        <v>PB CODE ARTICLE</v>
      </c>
    </row>
    <row r="2005" spans="1:18" x14ac:dyDescent="0.2">
      <c r="A2005" s="131" t="str">
        <f>+IF(I2005&lt;='Ecarts de marge'!$G$1,"X","")</f>
        <v>X</v>
      </c>
      <c r="B2005" s="122" t="str">
        <f t="shared" si="40"/>
        <v>A</v>
      </c>
      <c r="C2005" s="142"/>
      <c r="D2005" s="142"/>
      <c r="E2005" s="142"/>
      <c r="F2005" s="142"/>
      <c r="G2005" s="142"/>
      <c r="H2005" s="142"/>
      <c r="J2005" s="142"/>
      <c r="K2005" s="142"/>
      <c r="L2005" s="142"/>
      <c r="M2005" s="142"/>
      <c r="N2005" s="142"/>
      <c r="O2005" s="142"/>
      <c r="Q2005" s="122" t="e">
        <f>+VLOOKUP(CONCATENATE(B2005,"00"),#REF!,3,FALSE)</f>
        <v>#REF!</v>
      </c>
      <c r="R2005" s="122" t="str">
        <f>+IF(ISERROR(VLOOKUP(K2005,'Ecarts de marge'!D:D,1,FALSE)),"PB CODE ARTICLE","")</f>
        <v>PB CODE ARTICLE</v>
      </c>
    </row>
    <row r="2006" spans="1:18" x14ac:dyDescent="0.2">
      <c r="A2006" s="131" t="str">
        <f>+IF(I2006&lt;='Ecarts de marge'!$G$1,"X","")</f>
        <v>X</v>
      </c>
      <c r="B2006" s="122" t="str">
        <f t="shared" si="40"/>
        <v>A</v>
      </c>
      <c r="C2006" s="142"/>
      <c r="D2006" s="142"/>
      <c r="E2006" s="142"/>
      <c r="F2006" s="142"/>
      <c r="G2006" s="142"/>
      <c r="H2006" s="142"/>
      <c r="J2006" s="142"/>
      <c r="K2006" s="142"/>
      <c r="L2006" s="142"/>
      <c r="M2006" s="142"/>
      <c r="N2006" s="142"/>
      <c r="O2006" s="142"/>
      <c r="Q2006" s="122" t="e">
        <f>+VLOOKUP(CONCATENATE(B2006,"00"),#REF!,3,FALSE)</f>
        <v>#REF!</v>
      </c>
      <c r="R2006" s="122" t="str">
        <f>+IF(ISERROR(VLOOKUP(K2006,'Ecarts de marge'!D:D,1,FALSE)),"PB CODE ARTICLE","")</f>
        <v>PB CODE ARTICLE</v>
      </c>
    </row>
    <row r="2007" spans="1:18" x14ac:dyDescent="0.2">
      <c r="A2007" s="131" t="str">
        <f>+IF(I2007&lt;='Ecarts de marge'!$G$1,"X","")</f>
        <v>X</v>
      </c>
      <c r="B2007" s="122" t="str">
        <f t="shared" si="40"/>
        <v>A</v>
      </c>
      <c r="C2007" s="142"/>
      <c r="D2007" s="142"/>
      <c r="E2007" s="142"/>
      <c r="F2007" s="142"/>
      <c r="G2007" s="142"/>
      <c r="H2007" s="142"/>
      <c r="J2007" s="142"/>
      <c r="K2007" s="142"/>
      <c r="L2007" s="142"/>
      <c r="M2007" s="142"/>
      <c r="N2007" s="142"/>
      <c r="O2007" s="142"/>
      <c r="Q2007" s="122" t="e">
        <f>+VLOOKUP(CONCATENATE(B2007,"00"),#REF!,3,FALSE)</f>
        <v>#REF!</v>
      </c>
      <c r="R2007" s="122" t="str">
        <f>+IF(ISERROR(VLOOKUP(K2007,'Ecarts de marge'!D:D,1,FALSE)),"PB CODE ARTICLE","")</f>
        <v>PB CODE ARTICLE</v>
      </c>
    </row>
    <row r="2008" spans="1:18" x14ac:dyDescent="0.2">
      <c r="A2008" s="131" t="str">
        <f>+IF(I2008&lt;='Ecarts de marge'!$G$1,"X","")</f>
        <v>X</v>
      </c>
      <c r="B2008" s="122" t="str">
        <f t="shared" si="40"/>
        <v>A</v>
      </c>
      <c r="C2008" s="142"/>
      <c r="D2008" s="142"/>
      <c r="E2008" s="142"/>
      <c r="F2008" s="142"/>
      <c r="G2008" s="142"/>
      <c r="H2008" s="142"/>
      <c r="J2008" s="142"/>
      <c r="K2008" s="142"/>
      <c r="L2008" s="142"/>
      <c r="M2008" s="142"/>
      <c r="N2008" s="142"/>
      <c r="O2008" s="142"/>
      <c r="Q2008" s="122" t="e">
        <f>+VLOOKUP(CONCATENATE(B2008,"00"),#REF!,3,FALSE)</f>
        <v>#REF!</v>
      </c>
      <c r="R2008" s="122" t="str">
        <f>+IF(ISERROR(VLOOKUP(K2008,'Ecarts de marge'!D:D,1,FALSE)),"PB CODE ARTICLE","")</f>
        <v>PB CODE ARTICLE</v>
      </c>
    </row>
    <row r="2009" spans="1:18" x14ac:dyDescent="0.2">
      <c r="A2009" s="131" t="str">
        <f>+IF(I2009&lt;='Ecarts de marge'!$G$1,"X","")</f>
        <v>X</v>
      </c>
      <c r="B2009" s="122" t="str">
        <f t="shared" si="40"/>
        <v>A</v>
      </c>
      <c r="C2009" s="142"/>
      <c r="D2009" s="142"/>
      <c r="E2009" s="142"/>
      <c r="F2009" s="142"/>
      <c r="G2009" s="142"/>
      <c r="H2009" s="142"/>
      <c r="J2009" s="142"/>
      <c r="K2009" s="142"/>
      <c r="L2009" s="142"/>
      <c r="M2009" s="142"/>
      <c r="N2009" s="142"/>
      <c r="O2009" s="142"/>
      <c r="Q2009" s="122" t="e">
        <f>+VLOOKUP(CONCATENATE(B2009,"00"),#REF!,3,FALSE)</f>
        <v>#REF!</v>
      </c>
      <c r="R2009" s="122" t="str">
        <f>+IF(ISERROR(VLOOKUP(K2009,'Ecarts de marge'!D:D,1,FALSE)),"PB CODE ARTICLE","")</f>
        <v>PB CODE ARTICLE</v>
      </c>
    </row>
    <row r="2010" spans="1:18" x14ac:dyDescent="0.2">
      <c r="A2010" s="131" t="str">
        <f>+IF(I2010&lt;='Ecarts de marge'!$G$1,"X","")</f>
        <v>X</v>
      </c>
      <c r="B2010" s="122" t="str">
        <f t="shared" si="40"/>
        <v>A</v>
      </c>
      <c r="C2010" s="142"/>
      <c r="D2010" s="142"/>
      <c r="E2010" s="142"/>
      <c r="F2010" s="142"/>
      <c r="G2010" s="142"/>
      <c r="H2010" s="142"/>
      <c r="J2010" s="142"/>
      <c r="K2010" s="142"/>
      <c r="L2010" s="142"/>
      <c r="M2010" s="142"/>
      <c r="N2010" s="142"/>
      <c r="O2010" s="142"/>
      <c r="Q2010" s="122" t="e">
        <f>+VLOOKUP(CONCATENATE(B2010,"00"),#REF!,3,FALSE)</f>
        <v>#REF!</v>
      </c>
      <c r="R2010" s="122" t="str">
        <f>+IF(ISERROR(VLOOKUP(K2010,'Ecarts de marge'!D:D,1,FALSE)),"PB CODE ARTICLE","")</f>
        <v>PB CODE ARTICLE</v>
      </c>
    </row>
    <row r="2011" spans="1:18" x14ac:dyDescent="0.2">
      <c r="A2011" s="131" t="str">
        <f>+IF(I2011&lt;='Ecarts de marge'!$G$1,"X","")</f>
        <v>X</v>
      </c>
      <c r="B2011" s="122" t="str">
        <f t="shared" si="40"/>
        <v>A</v>
      </c>
      <c r="C2011" s="142"/>
      <c r="D2011" s="142"/>
      <c r="E2011" s="142"/>
      <c r="F2011" s="142"/>
      <c r="G2011" s="142"/>
      <c r="H2011" s="142"/>
      <c r="J2011" s="142"/>
      <c r="K2011" s="142"/>
      <c r="L2011" s="142"/>
      <c r="M2011" s="142"/>
      <c r="N2011" s="142"/>
      <c r="O2011" s="142"/>
      <c r="Q2011" s="122" t="e">
        <f>+VLOOKUP(CONCATENATE(B2011,"00"),#REF!,3,FALSE)</f>
        <v>#REF!</v>
      </c>
      <c r="R2011" s="122" t="str">
        <f>+IF(ISERROR(VLOOKUP(K2011,'Ecarts de marge'!D:D,1,FALSE)),"PB CODE ARTICLE","")</f>
        <v>PB CODE ARTICLE</v>
      </c>
    </row>
    <row r="2012" spans="1:18" x14ac:dyDescent="0.2">
      <c r="A2012" s="131" t="str">
        <f>+IF(I2012&lt;='Ecarts de marge'!$G$1,"X","")</f>
        <v>X</v>
      </c>
      <c r="B2012" s="122" t="str">
        <f t="shared" si="40"/>
        <v>A</v>
      </c>
      <c r="C2012" s="142"/>
      <c r="D2012" s="142"/>
      <c r="E2012" s="142"/>
      <c r="F2012" s="142"/>
      <c r="G2012" s="142"/>
      <c r="H2012" s="142"/>
      <c r="J2012" s="142"/>
      <c r="K2012" s="142"/>
      <c r="L2012" s="142"/>
      <c r="M2012" s="142"/>
      <c r="N2012" s="142"/>
      <c r="O2012" s="142"/>
      <c r="Q2012" s="122" t="e">
        <f>+VLOOKUP(CONCATENATE(B2012,"00"),#REF!,3,FALSE)</f>
        <v>#REF!</v>
      </c>
      <c r="R2012" s="122" t="str">
        <f>+IF(ISERROR(VLOOKUP(K2012,'Ecarts de marge'!D:D,1,FALSE)),"PB CODE ARTICLE","")</f>
        <v>PB CODE ARTICLE</v>
      </c>
    </row>
    <row r="2013" spans="1:18" x14ac:dyDescent="0.2">
      <c r="A2013" s="131" t="str">
        <f>+IF(I2013&lt;='Ecarts de marge'!$G$1,"X","")</f>
        <v>X</v>
      </c>
      <c r="B2013" s="122" t="str">
        <f t="shared" si="40"/>
        <v>A</v>
      </c>
      <c r="C2013" s="142"/>
      <c r="D2013" s="142"/>
      <c r="E2013" s="142"/>
      <c r="F2013" s="142"/>
      <c r="G2013" s="142"/>
      <c r="H2013" s="142"/>
      <c r="J2013" s="142"/>
      <c r="K2013" s="142"/>
      <c r="L2013" s="142"/>
      <c r="M2013" s="142"/>
      <c r="N2013" s="142"/>
      <c r="O2013" s="142"/>
      <c r="Q2013" s="122" t="e">
        <f>+VLOOKUP(CONCATENATE(B2013,"00"),#REF!,3,FALSE)</f>
        <v>#REF!</v>
      </c>
      <c r="R2013" s="122" t="str">
        <f>+IF(ISERROR(VLOOKUP(K2013,'Ecarts de marge'!D:D,1,FALSE)),"PB CODE ARTICLE","")</f>
        <v>PB CODE ARTICLE</v>
      </c>
    </row>
    <row r="2014" spans="1:18" x14ac:dyDescent="0.2">
      <c r="A2014" s="131" t="str">
        <f>+IF(I2014&lt;='Ecarts de marge'!$G$1,"X","")</f>
        <v>X</v>
      </c>
      <c r="B2014" s="122" t="str">
        <f t="shared" si="40"/>
        <v>A</v>
      </c>
      <c r="C2014" s="142"/>
      <c r="D2014" s="142"/>
      <c r="E2014" s="142"/>
      <c r="F2014" s="142"/>
      <c r="G2014" s="142"/>
      <c r="H2014" s="142"/>
      <c r="J2014" s="142"/>
      <c r="K2014" s="142"/>
      <c r="L2014" s="142"/>
      <c r="M2014" s="142"/>
      <c r="N2014" s="142"/>
      <c r="O2014" s="142"/>
      <c r="Q2014" s="122" t="e">
        <f>+VLOOKUP(CONCATENATE(B2014,"00"),#REF!,3,FALSE)</f>
        <v>#REF!</v>
      </c>
      <c r="R2014" s="122" t="str">
        <f>+IF(ISERROR(VLOOKUP(K2014,'Ecarts de marge'!D:D,1,FALSE)),"PB CODE ARTICLE","")</f>
        <v>PB CODE ARTICLE</v>
      </c>
    </row>
    <row r="2015" spans="1:18" x14ac:dyDescent="0.2">
      <c r="A2015" s="131" t="str">
        <f>+IF(I2015&lt;='Ecarts de marge'!$G$1,"X","")</f>
        <v>X</v>
      </c>
      <c r="B2015" s="122" t="str">
        <f t="shared" si="40"/>
        <v>A</v>
      </c>
      <c r="C2015" s="142"/>
      <c r="D2015" s="142"/>
      <c r="E2015" s="142"/>
      <c r="F2015" s="142"/>
      <c r="G2015" s="142"/>
      <c r="H2015" s="142"/>
      <c r="J2015" s="142"/>
      <c r="K2015" s="142"/>
      <c r="L2015" s="142"/>
      <c r="M2015" s="142"/>
      <c r="N2015" s="142"/>
      <c r="O2015" s="142"/>
      <c r="Q2015" s="122" t="e">
        <f>+VLOOKUP(CONCATENATE(B2015,"00"),#REF!,3,FALSE)</f>
        <v>#REF!</v>
      </c>
      <c r="R2015" s="122" t="str">
        <f>+IF(ISERROR(VLOOKUP(K2015,'Ecarts de marge'!D:D,1,FALSE)),"PB CODE ARTICLE","")</f>
        <v>PB CODE ARTICLE</v>
      </c>
    </row>
    <row r="2016" spans="1:18" x14ac:dyDescent="0.2">
      <c r="A2016" s="131" t="str">
        <f>+IF(I2016&lt;='Ecarts de marge'!$G$1,"X","")</f>
        <v>X</v>
      </c>
      <c r="B2016" s="122" t="str">
        <f t="shared" si="40"/>
        <v>A</v>
      </c>
      <c r="C2016" s="142"/>
      <c r="D2016" s="142"/>
      <c r="E2016" s="142"/>
      <c r="F2016" s="142"/>
      <c r="G2016" s="142"/>
      <c r="H2016" s="142"/>
      <c r="J2016" s="142"/>
      <c r="K2016" s="142"/>
      <c r="L2016" s="142"/>
      <c r="M2016" s="142"/>
      <c r="N2016" s="142"/>
      <c r="O2016" s="142"/>
      <c r="Q2016" s="122" t="e">
        <f>+VLOOKUP(CONCATENATE(B2016,"00"),#REF!,3,FALSE)</f>
        <v>#REF!</v>
      </c>
      <c r="R2016" s="122" t="str">
        <f>+IF(ISERROR(VLOOKUP(K2016,'Ecarts de marge'!D:D,1,FALSE)),"PB CODE ARTICLE","")</f>
        <v>PB CODE ARTICLE</v>
      </c>
    </row>
    <row r="2017" spans="1:18" x14ac:dyDescent="0.2">
      <c r="A2017" s="131" t="str">
        <f>+IF(I2017&lt;='Ecarts de marge'!$G$1,"X","")</f>
        <v>X</v>
      </c>
      <c r="B2017" s="122" t="str">
        <f t="shared" ref="B2017:B2080" si="41">+"A"&amp;E2017&amp;F2017&amp;G2017</f>
        <v>A</v>
      </c>
      <c r="C2017" s="142"/>
      <c r="D2017" s="142"/>
      <c r="E2017" s="142"/>
      <c r="F2017" s="142"/>
      <c r="G2017" s="142"/>
      <c r="H2017" s="142"/>
      <c r="J2017" s="142"/>
      <c r="K2017" s="142"/>
      <c r="L2017" s="142"/>
      <c r="M2017" s="142"/>
      <c r="N2017" s="142"/>
      <c r="O2017" s="142"/>
      <c r="Q2017" s="122" t="e">
        <f>+VLOOKUP(CONCATENATE(B2017,"00"),#REF!,3,FALSE)</f>
        <v>#REF!</v>
      </c>
      <c r="R2017" s="122" t="str">
        <f>+IF(ISERROR(VLOOKUP(K2017,'Ecarts de marge'!D:D,1,FALSE)),"PB CODE ARTICLE","")</f>
        <v>PB CODE ARTICLE</v>
      </c>
    </row>
    <row r="2018" spans="1:18" x14ac:dyDescent="0.2">
      <c r="A2018" s="131" t="str">
        <f>+IF(I2018&lt;='Ecarts de marge'!$G$1,"X","")</f>
        <v>X</v>
      </c>
      <c r="B2018" s="122" t="str">
        <f t="shared" si="41"/>
        <v>A</v>
      </c>
      <c r="C2018" s="142"/>
      <c r="D2018" s="142"/>
      <c r="E2018" s="142"/>
      <c r="F2018" s="142"/>
      <c r="G2018" s="142"/>
      <c r="H2018" s="142"/>
      <c r="J2018" s="142"/>
      <c r="K2018" s="142"/>
      <c r="L2018" s="142"/>
      <c r="M2018" s="142"/>
      <c r="N2018" s="142"/>
      <c r="O2018" s="142"/>
      <c r="Q2018" s="122" t="e">
        <f>+VLOOKUP(CONCATENATE(B2018,"00"),#REF!,3,FALSE)</f>
        <v>#REF!</v>
      </c>
      <c r="R2018" s="122" t="str">
        <f>+IF(ISERROR(VLOOKUP(K2018,'Ecarts de marge'!D:D,1,FALSE)),"PB CODE ARTICLE","")</f>
        <v>PB CODE ARTICLE</v>
      </c>
    </row>
    <row r="2019" spans="1:18" x14ac:dyDescent="0.2">
      <c r="A2019" s="131" t="str">
        <f>+IF(I2019&lt;='Ecarts de marge'!$G$1,"X","")</f>
        <v>X</v>
      </c>
      <c r="B2019" s="122" t="str">
        <f t="shared" si="41"/>
        <v>A</v>
      </c>
      <c r="C2019" s="142"/>
      <c r="D2019" s="142"/>
      <c r="E2019" s="142"/>
      <c r="F2019" s="142"/>
      <c r="G2019" s="142"/>
      <c r="H2019" s="142"/>
      <c r="J2019" s="142"/>
      <c r="K2019" s="142"/>
      <c r="L2019" s="142"/>
      <c r="M2019" s="142"/>
      <c r="N2019" s="142"/>
      <c r="O2019" s="142"/>
      <c r="Q2019" s="122" t="e">
        <f>+VLOOKUP(CONCATENATE(B2019,"00"),#REF!,3,FALSE)</f>
        <v>#REF!</v>
      </c>
      <c r="R2019" s="122" t="str">
        <f>+IF(ISERROR(VLOOKUP(K2019,'Ecarts de marge'!D:D,1,FALSE)),"PB CODE ARTICLE","")</f>
        <v>PB CODE ARTICLE</v>
      </c>
    </row>
    <row r="2020" spans="1:18" x14ac:dyDescent="0.2">
      <c r="A2020" s="131" t="str">
        <f>+IF(I2020&lt;='Ecarts de marge'!$G$1,"X","")</f>
        <v>X</v>
      </c>
      <c r="B2020" s="122" t="str">
        <f t="shared" si="41"/>
        <v>A</v>
      </c>
      <c r="C2020" s="142"/>
      <c r="D2020" s="142"/>
      <c r="E2020" s="142"/>
      <c r="F2020" s="142"/>
      <c r="G2020" s="142"/>
      <c r="H2020" s="142"/>
      <c r="J2020" s="142"/>
      <c r="K2020" s="142"/>
      <c r="L2020" s="142"/>
      <c r="M2020" s="142"/>
      <c r="N2020" s="142"/>
      <c r="O2020" s="142"/>
      <c r="Q2020" s="122" t="e">
        <f>+VLOOKUP(CONCATENATE(B2020,"00"),#REF!,3,FALSE)</f>
        <v>#REF!</v>
      </c>
      <c r="R2020" s="122" t="str">
        <f>+IF(ISERROR(VLOOKUP(K2020,'Ecarts de marge'!D:D,1,FALSE)),"PB CODE ARTICLE","")</f>
        <v>PB CODE ARTICLE</v>
      </c>
    </row>
    <row r="2021" spans="1:18" x14ac:dyDescent="0.2">
      <c r="A2021" s="131" t="str">
        <f>+IF(I2021&lt;='Ecarts de marge'!$G$1,"X","")</f>
        <v>X</v>
      </c>
      <c r="B2021" s="122" t="str">
        <f t="shared" si="41"/>
        <v>A</v>
      </c>
      <c r="C2021" s="142"/>
      <c r="D2021" s="142"/>
      <c r="E2021" s="142"/>
      <c r="F2021" s="142"/>
      <c r="G2021" s="142"/>
      <c r="H2021" s="142"/>
      <c r="J2021" s="142"/>
      <c r="K2021" s="142"/>
      <c r="L2021" s="142"/>
      <c r="M2021" s="142"/>
      <c r="N2021" s="142"/>
      <c r="O2021" s="142"/>
      <c r="Q2021" s="122" t="e">
        <f>+VLOOKUP(CONCATENATE(B2021,"00"),#REF!,3,FALSE)</f>
        <v>#REF!</v>
      </c>
      <c r="R2021" s="122" t="str">
        <f>+IF(ISERROR(VLOOKUP(K2021,'Ecarts de marge'!D:D,1,FALSE)),"PB CODE ARTICLE","")</f>
        <v>PB CODE ARTICLE</v>
      </c>
    </row>
    <row r="2022" spans="1:18" x14ac:dyDescent="0.2">
      <c r="A2022" s="131" t="str">
        <f>+IF(I2022&lt;='Ecarts de marge'!$G$1,"X","")</f>
        <v>X</v>
      </c>
      <c r="B2022" s="122" t="str">
        <f t="shared" si="41"/>
        <v>A</v>
      </c>
      <c r="C2022" s="142"/>
      <c r="D2022" s="142"/>
      <c r="E2022" s="142"/>
      <c r="F2022" s="142"/>
      <c r="G2022" s="142"/>
      <c r="H2022" s="142"/>
      <c r="J2022" s="142"/>
      <c r="K2022" s="142"/>
      <c r="L2022" s="142"/>
      <c r="M2022" s="142"/>
      <c r="N2022" s="142"/>
      <c r="O2022" s="142"/>
      <c r="Q2022" s="122" t="e">
        <f>+VLOOKUP(CONCATENATE(B2022,"00"),#REF!,3,FALSE)</f>
        <v>#REF!</v>
      </c>
      <c r="R2022" s="122" t="str">
        <f>+IF(ISERROR(VLOOKUP(K2022,'Ecarts de marge'!D:D,1,FALSE)),"PB CODE ARTICLE","")</f>
        <v>PB CODE ARTICLE</v>
      </c>
    </row>
    <row r="2023" spans="1:18" x14ac:dyDescent="0.2">
      <c r="A2023" s="131" t="str">
        <f>+IF(I2023&lt;='Ecarts de marge'!$G$1,"X","")</f>
        <v>X</v>
      </c>
      <c r="B2023" s="122" t="str">
        <f t="shared" si="41"/>
        <v>A</v>
      </c>
      <c r="C2023" s="142"/>
      <c r="D2023" s="142"/>
      <c r="E2023" s="142"/>
      <c r="F2023" s="142"/>
      <c r="G2023" s="142"/>
      <c r="H2023" s="142"/>
      <c r="J2023" s="142"/>
      <c r="K2023" s="142"/>
      <c r="L2023" s="142"/>
      <c r="M2023" s="142"/>
      <c r="N2023" s="142"/>
      <c r="O2023" s="142"/>
      <c r="Q2023" s="122" t="e">
        <f>+VLOOKUP(CONCATENATE(B2023,"00"),#REF!,3,FALSE)</f>
        <v>#REF!</v>
      </c>
      <c r="R2023" s="122" t="str">
        <f>+IF(ISERROR(VLOOKUP(K2023,'Ecarts de marge'!D:D,1,FALSE)),"PB CODE ARTICLE","")</f>
        <v>PB CODE ARTICLE</v>
      </c>
    </row>
    <row r="2024" spans="1:18" x14ac:dyDescent="0.2">
      <c r="A2024" s="131" t="str">
        <f>+IF(I2024&lt;='Ecarts de marge'!$G$1,"X","")</f>
        <v>X</v>
      </c>
      <c r="B2024" s="122" t="str">
        <f t="shared" si="41"/>
        <v>A</v>
      </c>
      <c r="C2024" s="142"/>
      <c r="D2024" s="142"/>
      <c r="E2024" s="142"/>
      <c r="F2024" s="142"/>
      <c r="G2024" s="142"/>
      <c r="H2024" s="142"/>
      <c r="J2024" s="142"/>
      <c r="K2024" s="142"/>
      <c r="L2024" s="142"/>
      <c r="M2024" s="142"/>
      <c r="N2024" s="142"/>
      <c r="O2024" s="142"/>
      <c r="Q2024" s="122" t="e">
        <f>+VLOOKUP(CONCATENATE(B2024,"00"),#REF!,3,FALSE)</f>
        <v>#REF!</v>
      </c>
      <c r="R2024" s="122" t="str">
        <f>+IF(ISERROR(VLOOKUP(K2024,'Ecarts de marge'!D:D,1,FALSE)),"PB CODE ARTICLE","")</f>
        <v>PB CODE ARTICLE</v>
      </c>
    </row>
    <row r="2025" spans="1:18" x14ac:dyDescent="0.2">
      <c r="A2025" s="131" t="str">
        <f>+IF(I2025&lt;='Ecarts de marge'!$G$1,"X","")</f>
        <v>X</v>
      </c>
      <c r="B2025" s="122" t="str">
        <f t="shared" si="41"/>
        <v>A</v>
      </c>
      <c r="C2025" s="142"/>
      <c r="D2025" s="142"/>
      <c r="E2025" s="142"/>
      <c r="F2025" s="142"/>
      <c r="G2025" s="142"/>
      <c r="H2025" s="142"/>
      <c r="J2025" s="142"/>
      <c r="K2025" s="142"/>
      <c r="L2025" s="142"/>
      <c r="M2025" s="142"/>
      <c r="N2025" s="142"/>
      <c r="O2025" s="142"/>
      <c r="Q2025" s="122" t="e">
        <f>+VLOOKUP(CONCATENATE(B2025,"00"),#REF!,3,FALSE)</f>
        <v>#REF!</v>
      </c>
      <c r="R2025" s="122" t="str">
        <f>+IF(ISERROR(VLOOKUP(K2025,'Ecarts de marge'!D:D,1,FALSE)),"PB CODE ARTICLE","")</f>
        <v>PB CODE ARTICLE</v>
      </c>
    </row>
    <row r="2026" spans="1:18" x14ac:dyDescent="0.2">
      <c r="A2026" s="131" t="str">
        <f>+IF(I2026&lt;='Ecarts de marge'!$G$1,"X","")</f>
        <v>X</v>
      </c>
      <c r="B2026" s="122" t="str">
        <f t="shared" si="41"/>
        <v>A</v>
      </c>
      <c r="C2026" s="142"/>
      <c r="D2026" s="142"/>
      <c r="E2026" s="142"/>
      <c r="F2026" s="142"/>
      <c r="G2026" s="142"/>
      <c r="H2026" s="142"/>
      <c r="J2026" s="142"/>
      <c r="K2026" s="142"/>
      <c r="L2026" s="142"/>
      <c r="M2026" s="142"/>
      <c r="N2026" s="142"/>
      <c r="O2026" s="142"/>
      <c r="Q2026" s="122" t="e">
        <f>+VLOOKUP(CONCATENATE(B2026,"00"),#REF!,3,FALSE)</f>
        <v>#REF!</v>
      </c>
      <c r="R2026" s="122" t="str">
        <f>+IF(ISERROR(VLOOKUP(K2026,'Ecarts de marge'!D:D,1,FALSE)),"PB CODE ARTICLE","")</f>
        <v>PB CODE ARTICLE</v>
      </c>
    </row>
    <row r="2027" spans="1:18" x14ac:dyDescent="0.2">
      <c r="A2027" s="131" t="str">
        <f>+IF(I2027&lt;='Ecarts de marge'!$G$1,"X","")</f>
        <v>X</v>
      </c>
      <c r="B2027" s="122" t="str">
        <f t="shared" si="41"/>
        <v>A</v>
      </c>
      <c r="C2027" s="142"/>
      <c r="D2027" s="142"/>
      <c r="E2027" s="142"/>
      <c r="F2027" s="142"/>
      <c r="G2027" s="142"/>
      <c r="H2027" s="142"/>
      <c r="J2027" s="142"/>
      <c r="K2027" s="142"/>
      <c r="L2027" s="142"/>
      <c r="M2027" s="142"/>
      <c r="N2027" s="142"/>
      <c r="O2027" s="142"/>
      <c r="Q2027" s="122" t="e">
        <f>+VLOOKUP(CONCATENATE(B2027,"00"),#REF!,3,FALSE)</f>
        <v>#REF!</v>
      </c>
      <c r="R2027" s="122" t="str">
        <f>+IF(ISERROR(VLOOKUP(K2027,'Ecarts de marge'!D:D,1,FALSE)),"PB CODE ARTICLE","")</f>
        <v>PB CODE ARTICLE</v>
      </c>
    </row>
    <row r="2028" spans="1:18" x14ac:dyDescent="0.2">
      <c r="A2028" s="131" t="str">
        <f>+IF(I2028&lt;='Ecarts de marge'!$G$1,"X","")</f>
        <v>X</v>
      </c>
      <c r="B2028" s="122" t="str">
        <f t="shared" si="41"/>
        <v>A</v>
      </c>
      <c r="C2028" s="142"/>
      <c r="D2028" s="142"/>
      <c r="E2028" s="142"/>
      <c r="F2028" s="142"/>
      <c r="G2028" s="142"/>
      <c r="H2028" s="142"/>
      <c r="J2028" s="142"/>
      <c r="K2028" s="142"/>
      <c r="L2028" s="142"/>
      <c r="M2028" s="142"/>
      <c r="N2028" s="142"/>
      <c r="O2028" s="142"/>
      <c r="Q2028" s="122" t="e">
        <f>+VLOOKUP(CONCATENATE(B2028,"00"),#REF!,3,FALSE)</f>
        <v>#REF!</v>
      </c>
      <c r="R2028" s="122" t="str">
        <f>+IF(ISERROR(VLOOKUP(K2028,'Ecarts de marge'!D:D,1,FALSE)),"PB CODE ARTICLE","")</f>
        <v>PB CODE ARTICLE</v>
      </c>
    </row>
    <row r="2029" spans="1:18" x14ac:dyDescent="0.2">
      <c r="A2029" s="131" t="str">
        <f>+IF(I2029&lt;='Ecarts de marge'!$G$1,"X","")</f>
        <v>X</v>
      </c>
      <c r="B2029" s="122" t="str">
        <f t="shared" si="41"/>
        <v>A</v>
      </c>
      <c r="C2029" s="142"/>
      <c r="D2029" s="142"/>
      <c r="E2029" s="142"/>
      <c r="F2029" s="142"/>
      <c r="G2029" s="142"/>
      <c r="H2029" s="142"/>
      <c r="J2029" s="142"/>
      <c r="K2029" s="142"/>
      <c r="L2029" s="142"/>
      <c r="M2029" s="142"/>
      <c r="N2029" s="142"/>
      <c r="O2029" s="142"/>
      <c r="Q2029" s="122" t="e">
        <f>+VLOOKUP(CONCATENATE(B2029,"00"),#REF!,3,FALSE)</f>
        <v>#REF!</v>
      </c>
      <c r="R2029" s="122" t="str">
        <f>+IF(ISERROR(VLOOKUP(K2029,'Ecarts de marge'!D:D,1,FALSE)),"PB CODE ARTICLE","")</f>
        <v>PB CODE ARTICLE</v>
      </c>
    </row>
    <row r="2030" spans="1:18" x14ac:dyDescent="0.2">
      <c r="A2030" s="131" t="str">
        <f>+IF(I2030&lt;='Ecarts de marge'!$G$1,"X","")</f>
        <v>X</v>
      </c>
      <c r="B2030" s="122" t="str">
        <f t="shared" si="41"/>
        <v>A</v>
      </c>
      <c r="C2030" s="142"/>
      <c r="D2030" s="142"/>
      <c r="E2030" s="142"/>
      <c r="F2030" s="142"/>
      <c r="G2030" s="142"/>
      <c r="H2030" s="142"/>
      <c r="J2030" s="142"/>
      <c r="K2030" s="142"/>
      <c r="L2030" s="142"/>
      <c r="M2030" s="142"/>
      <c r="N2030" s="142"/>
      <c r="O2030" s="142"/>
      <c r="Q2030" s="122" t="e">
        <f>+VLOOKUP(CONCATENATE(B2030,"00"),#REF!,3,FALSE)</f>
        <v>#REF!</v>
      </c>
      <c r="R2030" s="122" t="str">
        <f>+IF(ISERROR(VLOOKUP(K2030,'Ecarts de marge'!D:D,1,FALSE)),"PB CODE ARTICLE","")</f>
        <v>PB CODE ARTICLE</v>
      </c>
    </row>
    <row r="2031" spans="1:18" x14ac:dyDescent="0.2">
      <c r="A2031" s="131" t="str">
        <f>+IF(I2031&lt;='Ecarts de marge'!$G$1,"X","")</f>
        <v>X</v>
      </c>
      <c r="B2031" s="122" t="str">
        <f t="shared" si="41"/>
        <v>A</v>
      </c>
      <c r="C2031" s="142"/>
      <c r="D2031" s="142"/>
      <c r="E2031" s="142"/>
      <c r="F2031" s="142"/>
      <c r="G2031" s="142"/>
      <c r="H2031" s="142"/>
      <c r="J2031" s="142"/>
      <c r="K2031" s="142"/>
      <c r="L2031" s="142"/>
      <c r="M2031" s="142"/>
      <c r="N2031" s="142"/>
      <c r="O2031" s="142"/>
      <c r="Q2031" s="122" t="e">
        <f>+VLOOKUP(CONCATENATE(B2031,"00"),#REF!,3,FALSE)</f>
        <v>#REF!</v>
      </c>
      <c r="R2031" s="122" t="str">
        <f>+IF(ISERROR(VLOOKUP(K2031,'Ecarts de marge'!D:D,1,FALSE)),"PB CODE ARTICLE","")</f>
        <v>PB CODE ARTICLE</v>
      </c>
    </row>
    <row r="2032" spans="1:18" x14ac:dyDescent="0.2">
      <c r="A2032" s="131" t="str">
        <f>+IF(I2032&lt;='Ecarts de marge'!$G$1,"X","")</f>
        <v>X</v>
      </c>
      <c r="B2032" s="122" t="str">
        <f t="shared" si="41"/>
        <v>A</v>
      </c>
      <c r="C2032" s="142"/>
      <c r="D2032" s="142"/>
      <c r="E2032" s="142"/>
      <c r="F2032" s="142"/>
      <c r="G2032" s="142"/>
      <c r="H2032" s="142"/>
      <c r="J2032" s="142"/>
      <c r="K2032" s="142"/>
      <c r="L2032" s="142"/>
      <c r="M2032" s="142"/>
      <c r="N2032" s="142"/>
      <c r="O2032" s="142"/>
      <c r="Q2032" s="122" t="e">
        <f>+VLOOKUP(CONCATENATE(B2032,"00"),#REF!,3,FALSE)</f>
        <v>#REF!</v>
      </c>
      <c r="R2032" s="122" t="str">
        <f>+IF(ISERROR(VLOOKUP(K2032,'Ecarts de marge'!D:D,1,FALSE)),"PB CODE ARTICLE","")</f>
        <v>PB CODE ARTICLE</v>
      </c>
    </row>
    <row r="2033" spans="1:18" x14ac:dyDescent="0.2">
      <c r="A2033" s="131" t="str">
        <f>+IF(I2033&lt;='Ecarts de marge'!$G$1,"X","")</f>
        <v>X</v>
      </c>
      <c r="B2033" s="122" t="str">
        <f t="shared" si="41"/>
        <v>A</v>
      </c>
      <c r="C2033" s="142"/>
      <c r="D2033" s="142"/>
      <c r="E2033" s="142"/>
      <c r="F2033" s="142"/>
      <c r="G2033" s="142"/>
      <c r="H2033" s="142"/>
      <c r="J2033" s="142"/>
      <c r="K2033" s="142"/>
      <c r="L2033" s="142"/>
      <c r="M2033" s="142"/>
      <c r="N2033" s="142"/>
      <c r="O2033" s="142"/>
      <c r="Q2033" s="122" t="e">
        <f>+VLOOKUP(CONCATENATE(B2033,"00"),#REF!,3,FALSE)</f>
        <v>#REF!</v>
      </c>
      <c r="R2033" s="122" t="str">
        <f>+IF(ISERROR(VLOOKUP(K2033,'Ecarts de marge'!D:D,1,FALSE)),"PB CODE ARTICLE","")</f>
        <v>PB CODE ARTICLE</v>
      </c>
    </row>
    <row r="2034" spans="1:18" x14ac:dyDescent="0.2">
      <c r="A2034" s="131" t="str">
        <f>+IF(I2034&lt;='Ecarts de marge'!$G$1,"X","")</f>
        <v>X</v>
      </c>
      <c r="B2034" s="122" t="str">
        <f t="shared" si="41"/>
        <v>A</v>
      </c>
      <c r="C2034" s="142"/>
      <c r="D2034" s="142"/>
      <c r="E2034" s="142"/>
      <c r="F2034" s="142"/>
      <c r="G2034" s="142"/>
      <c r="H2034" s="142"/>
      <c r="J2034" s="142"/>
      <c r="K2034" s="142"/>
      <c r="L2034" s="142"/>
      <c r="M2034" s="142"/>
      <c r="N2034" s="142"/>
      <c r="O2034" s="142"/>
      <c r="Q2034" s="122" t="e">
        <f>+VLOOKUP(CONCATENATE(B2034,"00"),#REF!,3,FALSE)</f>
        <v>#REF!</v>
      </c>
      <c r="R2034" s="122" t="str">
        <f>+IF(ISERROR(VLOOKUP(K2034,'Ecarts de marge'!D:D,1,FALSE)),"PB CODE ARTICLE","")</f>
        <v>PB CODE ARTICLE</v>
      </c>
    </row>
    <row r="2035" spans="1:18" x14ac:dyDescent="0.2">
      <c r="A2035" s="131" t="str">
        <f>+IF(I2035&lt;='Ecarts de marge'!$G$1,"X","")</f>
        <v>X</v>
      </c>
      <c r="B2035" s="122" t="str">
        <f t="shared" si="41"/>
        <v>A</v>
      </c>
      <c r="C2035" s="142"/>
      <c r="D2035" s="142"/>
      <c r="E2035" s="142"/>
      <c r="F2035" s="142"/>
      <c r="G2035" s="142"/>
      <c r="H2035" s="142"/>
      <c r="J2035" s="142"/>
      <c r="K2035" s="142"/>
      <c r="L2035" s="142"/>
      <c r="M2035" s="142"/>
      <c r="N2035" s="142"/>
      <c r="O2035" s="142"/>
      <c r="Q2035" s="122" t="e">
        <f>+VLOOKUP(CONCATENATE(B2035,"00"),#REF!,3,FALSE)</f>
        <v>#REF!</v>
      </c>
      <c r="R2035" s="122" t="str">
        <f>+IF(ISERROR(VLOOKUP(K2035,'Ecarts de marge'!D:D,1,FALSE)),"PB CODE ARTICLE","")</f>
        <v>PB CODE ARTICLE</v>
      </c>
    </row>
    <row r="2036" spans="1:18" x14ac:dyDescent="0.2">
      <c r="A2036" s="131" t="str">
        <f>+IF(I2036&lt;='Ecarts de marge'!$G$1,"X","")</f>
        <v>X</v>
      </c>
      <c r="B2036" s="122" t="str">
        <f t="shared" si="41"/>
        <v>A</v>
      </c>
      <c r="C2036" s="142"/>
      <c r="D2036" s="142"/>
      <c r="E2036" s="142"/>
      <c r="F2036" s="142"/>
      <c r="G2036" s="142"/>
      <c r="H2036" s="142"/>
      <c r="J2036" s="142"/>
      <c r="K2036" s="142"/>
      <c r="L2036" s="142"/>
      <c r="M2036" s="142"/>
      <c r="N2036" s="142"/>
      <c r="O2036" s="142"/>
      <c r="Q2036" s="122" t="e">
        <f>+VLOOKUP(CONCATENATE(B2036,"00"),#REF!,3,FALSE)</f>
        <v>#REF!</v>
      </c>
      <c r="R2036" s="122" t="str">
        <f>+IF(ISERROR(VLOOKUP(K2036,'Ecarts de marge'!D:D,1,FALSE)),"PB CODE ARTICLE","")</f>
        <v>PB CODE ARTICLE</v>
      </c>
    </row>
    <row r="2037" spans="1:18" x14ac:dyDescent="0.2">
      <c r="A2037" s="131" t="str">
        <f>+IF(I2037&lt;='Ecarts de marge'!$G$1,"X","")</f>
        <v>X</v>
      </c>
      <c r="B2037" s="122" t="str">
        <f t="shared" si="41"/>
        <v>A</v>
      </c>
      <c r="C2037" s="142"/>
      <c r="D2037" s="142"/>
      <c r="E2037" s="142"/>
      <c r="F2037" s="142"/>
      <c r="G2037" s="142"/>
      <c r="H2037" s="142"/>
      <c r="J2037" s="142"/>
      <c r="K2037" s="142"/>
      <c r="L2037" s="142"/>
      <c r="M2037" s="142"/>
      <c r="N2037" s="142"/>
      <c r="O2037" s="142"/>
      <c r="Q2037" s="122" t="e">
        <f>+VLOOKUP(CONCATENATE(B2037,"00"),#REF!,3,FALSE)</f>
        <v>#REF!</v>
      </c>
      <c r="R2037" s="122" t="str">
        <f>+IF(ISERROR(VLOOKUP(K2037,'Ecarts de marge'!D:D,1,FALSE)),"PB CODE ARTICLE","")</f>
        <v>PB CODE ARTICLE</v>
      </c>
    </row>
    <row r="2038" spans="1:18" x14ac:dyDescent="0.2">
      <c r="A2038" s="131" t="str">
        <f>+IF(I2038&lt;='Ecarts de marge'!$G$1,"X","")</f>
        <v>X</v>
      </c>
      <c r="B2038" s="122" t="str">
        <f t="shared" si="41"/>
        <v>A</v>
      </c>
      <c r="C2038" s="142"/>
      <c r="D2038" s="142"/>
      <c r="E2038" s="142"/>
      <c r="F2038" s="142"/>
      <c r="G2038" s="142"/>
      <c r="H2038" s="142"/>
      <c r="J2038" s="142"/>
      <c r="K2038" s="142"/>
      <c r="L2038" s="142"/>
      <c r="M2038" s="142"/>
      <c r="N2038" s="142"/>
      <c r="O2038" s="142"/>
      <c r="Q2038" s="122" t="e">
        <f>+VLOOKUP(CONCATENATE(B2038,"00"),#REF!,3,FALSE)</f>
        <v>#REF!</v>
      </c>
      <c r="R2038" s="122" t="str">
        <f>+IF(ISERROR(VLOOKUP(K2038,'Ecarts de marge'!D:D,1,FALSE)),"PB CODE ARTICLE","")</f>
        <v>PB CODE ARTICLE</v>
      </c>
    </row>
    <row r="2039" spans="1:18" x14ac:dyDescent="0.2">
      <c r="A2039" s="131" t="str">
        <f>+IF(I2039&lt;='Ecarts de marge'!$G$1,"X","")</f>
        <v>X</v>
      </c>
      <c r="B2039" s="122" t="str">
        <f t="shared" si="41"/>
        <v>A</v>
      </c>
      <c r="C2039" s="142"/>
      <c r="D2039" s="142"/>
      <c r="E2039" s="142"/>
      <c r="F2039" s="142"/>
      <c r="G2039" s="142"/>
      <c r="H2039" s="142"/>
      <c r="J2039" s="142"/>
      <c r="K2039" s="142"/>
      <c r="L2039" s="142"/>
      <c r="M2039" s="142"/>
      <c r="N2039" s="142"/>
      <c r="O2039" s="142"/>
      <c r="Q2039" s="122" t="e">
        <f>+VLOOKUP(CONCATENATE(B2039,"00"),#REF!,3,FALSE)</f>
        <v>#REF!</v>
      </c>
      <c r="R2039" s="122" t="str">
        <f>+IF(ISERROR(VLOOKUP(K2039,'Ecarts de marge'!D:D,1,FALSE)),"PB CODE ARTICLE","")</f>
        <v>PB CODE ARTICLE</v>
      </c>
    </row>
    <row r="2040" spans="1:18" x14ac:dyDescent="0.2">
      <c r="A2040" s="131" t="str">
        <f>+IF(I2040&lt;='Ecarts de marge'!$G$1,"X","")</f>
        <v>X</v>
      </c>
      <c r="B2040" s="122" t="str">
        <f t="shared" si="41"/>
        <v>A</v>
      </c>
      <c r="C2040" s="142"/>
      <c r="D2040" s="142"/>
      <c r="E2040" s="142"/>
      <c r="F2040" s="142"/>
      <c r="G2040" s="142"/>
      <c r="H2040" s="142"/>
      <c r="J2040" s="142"/>
      <c r="K2040" s="142"/>
      <c r="L2040" s="142"/>
      <c r="M2040" s="142"/>
      <c r="N2040" s="142"/>
      <c r="O2040" s="142"/>
      <c r="Q2040" s="122" t="e">
        <f>+VLOOKUP(CONCATENATE(B2040,"00"),#REF!,3,FALSE)</f>
        <v>#REF!</v>
      </c>
      <c r="R2040" s="122" t="str">
        <f>+IF(ISERROR(VLOOKUP(K2040,'Ecarts de marge'!D:D,1,FALSE)),"PB CODE ARTICLE","")</f>
        <v>PB CODE ARTICLE</v>
      </c>
    </row>
    <row r="2041" spans="1:18" x14ac:dyDescent="0.2">
      <c r="A2041" s="131" t="str">
        <f>+IF(I2041&lt;='Ecarts de marge'!$G$1,"X","")</f>
        <v>X</v>
      </c>
      <c r="B2041" s="122" t="str">
        <f t="shared" si="41"/>
        <v>A</v>
      </c>
      <c r="C2041" s="142"/>
      <c r="D2041" s="142"/>
      <c r="E2041" s="142"/>
      <c r="F2041" s="142"/>
      <c r="G2041" s="142"/>
      <c r="H2041" s="142"/>
      <c r="J2041" s="142"/>
      <c r="K2041" s="142"/>
      <c r="L2041" s="142"/>
      <c r="M2041" s="142"/>
      <c r="N2041" s="142"/>
      <c r="O2041" s="142"/>
      <c r="Q2041" s="122" t="e">
        <f>+VLOOKUP(CONCATENATE(B2041,"00"),#REF!,3,FALSE)</f>
        <v>#REF!</v>
      </c>
      <c r="R2041" s="122" t="str">
        <f>+IF(ISERROR(VLOOKUP(K2041,'Ecarts de marge'!D:D,1,FALSE)),"PB CODE ARTICLE","")</f>
        <v>PB CODE ARTICLE</v>
      </c>
    </row>
    <row r="2042" spans="1:18" x14ac:dyDescent="0.2">
      <c r="A2042" s="131" t="str">
        <f>+IF(I2042&lt;='Ecarts de marge'!$G$1,"X","")</f>
        <v>X</v>
      </c>
      <c r="B2042" s="122" t="str">
        <f t="shared" si="41"/>
        <v>A</v>
      </c>
      <c r="C2042" s="142"/>
      <c r="D2042" s="142"/>
      <c r="E2042" s="142"/>
      <c r="F2042" s="142"/>
      <c r="G2042" s="142"/>
      <c r="H2042" s="142"/>
      <c r="J2042" s="142"/>
      <c r="K2042" s="142"/>
      <c r="L2042" s="142"/>
      <c r="M2042" s="142"/>
      <c r="N2042" s="142"/>
      <c r="O2042" s="142"/>
      <c r="Q2042" s="122" t="e">
        <f>+VLOOKUP(CONCATENATE(B2042,"00"),#REF!,3,FALSE)</f>
        <v>#REF!</v>
      </c>
      <c r="R2042" s="122" t="str">
        <f>+IF(ISERROR(VLOOKUP(K2042,'Ecarts de marge'!D:D,1,FALSE)),"PB CODE ARTICLE","")</f>
        <v>PB CODE ARTICLE</v>
      </c>
    </row>
    <row r="2043" spans="1:18" x14ac:dyDescent="0.2">
      <c r="A2043" s="131" t="str">
        <f>+IF(I2043&lt;='Ecarts de marge'!$G$1,"X","")</f>
        <v>X</v>
      </c>
      <c r="B2043" s="122" t="str">
        <f t="shared" si="41"/>
        <v>A</v>
      </c>
      <c r="C2043" s="142"/>
      <c r="D2043" s="142"/>
      <c r="E2043" s="142"/>
      <c r="F2043" s="142"/>
      <c r="G2043" s="142"/>
      <c r="H2043" s="142"/>
      <c r="J2043" s="142"/>
      <c r="K2043" s="142"/>
      <c r="L2043" s="142"/>
      <c r="M2043" s="142"/>
      <c r="N2043" s="142"/>
      <c r="O2043" s="142"/>
      <c r="Q2043" s="122" t="e">
        <f>+VLOOKUP(CONCATENATE(B2043,"00"),#REF!,3,FALSE)</f>
        <v>#REF!</v>
      </c>
      <c r="R2043" s="122" t="str">
        <f>+IF(ISERROR(VLOOKUP(K2043,'Ecarts de marge'!D:D,1,FALSE)),"PB CODE ARTICLE","")</f>
        <v>PB CODE ARTICLE</v>
      </c>
    </row>
    <row r="2044" spans="1:18" x14ac:dyDescent="0.2">
      <c r="A2044" s="131" t="str">
        <f>+IF(I2044&lt;='Ecarts de marge'!$G$1,"X","")</f>
        <v>X</v>
      </c>
      <c r="B2044" s="122" t="str">
        <f t="shared" si="41"/>
        <v>A</v>
      </c>
      <c r="C2044" s="142"/>
      <c r="D2044" s="142"/>
      <c r="E2044" s="142"/>
      <c r="F2044" s="142"/>
      <c r="G2044" s="142"/>
      <c r="H2044" s="142"/>
      <c r="J2044" s="142"/>
      <c r="K2044" s="142"/>
      <c r="L2044" s="142"/>
      <c r="M2044" s="142"/>
      <c r="N2044" s="142"/>
      <c r="O2044" s="142"/>
      <c r="Q2044" s="122" t="e">
        <f>+VLOOKUP(CONCATENATE(B2044,"00"),#REF!,3,FALSE)</f>
        <v>#REF!</v>
      </c>
      <c r="R2044" s="122" t="str">
        <f>+IF(ISERROR(VLOOKUP(K2044,'Ecarts de marge'!D:D,1,FALSE)),"PB CODE ARTICLE","")</f>
        <v>PB CODE ARTICLE</v>
      </c>
    </row>
    <row r="2045" spans="1:18" x14ac:dyDescent="0.2">
      <c r="A2045" s="131" t="str">
        <f>+IF(I2045&lt;='Ecarts de marge'!$G$1,"X","")</f>
        <v>X</v>
      </c>
      <c r="B2045" s="122" t="str">
        <f t="shared" si="41"/>
        <v>A</v>
      </c>
      <c r="C2045" s="142"/>
      <c r="D2045" s="142"/>
      <c r="E2045" s="142"/>
      <c r="F2045" s="142"/>
      <c r="G2045" s="142"/>
      <c r="H2045" s="142"/>
      <c r="J2045" s="142"/>
      <c r="K2045" s="142"/>
      <c r="L2045" s="142"/>
      <c r="M2045" s="142"/>
      <c r="N2045" s="142"/>
      <c r="O2045" s="142"/>
      <c r="Q2045" s="122" t="e">
        <f>+VLOOKUP(CONCATENATE(B2045,"00"),#REF!,3,FALSE)</f>
        <v>#REF!</v>
      </c>
      <c r="R2045" s="122" t="str">
        <f>+IF(ISERROR(VLOOKUP(K2045,'Ecarts de marge'!D:D,1,FALSE)),"PB CODE ARTICLE","")</f>
        <v>PB CODE ARTICLE</v>
      </c>
    </row>
    <row r="2046" spans="1:18" x14ac:dyDescent="0.2">
      <c r="A2046" s="131" t="str">
        <f>+IF(I2046&lt;='Ecarts de marge'!$G$1,"X","")</f>
        <v>X</v>
      </c>
      <c r="B2046" s="122" t="str">
        <f t="shared" si="41"/>
        <v>A</v>
      </c>
      <c r="C2046" s="142"/>
      <c r="D2046" s="142"/>
      <c r="E2046" s="142"/>
      <c r="F2046" s="142"/>
      <c r="G2046" s="142"/>
      <c r="H2046" s="142"/>
      <c r="J2046" s="142"/>
      <c r="K2046" s="142"/>
      <c r="L2046" s="142"/>
      <c r="M2046" s="142"/>
      <c r="N2046" s="142"/>
      <c r="O2046" s="142"/>
      <c r="Q2046" s="122" t="e">
        <f>+VLOOKUP(CONCATENATE(B2046,"00"),#REF!,3,FALSE)</f>
        <v>#REF!</v>
      </c>
      <c r="R2046" s="122" t="str">
        <f>+IF(ISERROR(VLOOKUP(K2046,'Ecarts de marge'!D:D,1,FALSE)),"PB CODE ARTICLE","")</f>
        <v>PB CODE ARTICLE</v>
      </c>
    </row>
    <row r="2047" spans="1:18" x14ac:dyDescent="0.2">
      <c r="A2047" s="131" t="str">
        <f>+IF(I2047&lt;='Ecarts de marge'!$G$1,"X","")</f>
        <v>X</v>
      </c>
      <c r="B2047" s="122" t="str">
        <f t="shared" si="41"/>
        <v>A</v>
      </c>
      <c r="C2047" s="142"/>
      <c r="D2047" s="142"/>
      <c r="E2047" s="142"/>
      <c r="F2047" s="142"/>
      <c r="G2047" s="142"/>
      <c r="H2047" s="142"/>
      <c r="J2047" s="142"/>
      <c r="K2047" s="142"/>
      <c r="L2047" s="142"/>
      <c r="M2047" s="142"/>
      <c r="N2047" s="142"/>
      <c r="O2047" s="142"/>
      <c r="Q2047" s="122" t="e">
        <f>+VLOOKUP(CONCATENATE(B2047,"00"),#REF!,3,FALSE)</f>
        <v>#REF!</v>
      </c>
      <c r="R2047" s="122" t="str">
        <f>+IF(ISERROR(VLOOKUP(K2047,'Ecarts de marge'!D:D,1,FALSE)),"PB CODE ARTICLE","")</f>
        <v>PB CODE ARTICLE</v>
      </c>
    </row>
    <row r="2048" spans="1:18" x14ac:dyDescent="0.2">
      <c r="A2048" s="131" t="str">
        <f>+IF(I2048&lt;='Ecarts de marge'!$G$1,"X","")</f>
        <v>X</v>
      </c>
      <c r="B2048" s="122" t="str">
        <f t="shared" si="41"/>
        <v>A</v>
      </c>
      <c r="C2048" s="142"/>
      <c r="D2048" s="142"/>
      <c r="E2048" s="142"/>
      <c r="F2048" s="142"/>
      <c r="G2048" s="142"/>
      <c r="H2048" s="142"/>
      <c r="J2048" s="142"/>
      <c r="K2048" s="142"/>
      <c r="L2048" s="142"/>
      <c r="M2048" s="142"/>
      <c r="N2048" s="142"/>
      <c r="O2048" s="142"/>
      <c r="Q2048" s="122" t="e">
        <f>+VLOOKUP(CONCATENATE(B2048,"00"),#REF!,3,FALSE)</f>
        <v>#REF!</v>
      </c>
      <c r="R2048" s="122" t="str">
        <f>+IF(ISERROR(VLOOKUP(K2048,'Ecarts de marge'!D:D,1,FALSE)),"PB CODE ARTICLE","")</f>
        <v>PB CODE ARTICLE</v>
      </c>
    </row>
    <row r="2049" spans="1:18" x14ac:dyDescent="0.2">
      <c r="A2049" s="131" t="str">
        <f>+IF(I2049&lt;='Ecarts de marge'!$G$1,"X","")</f>
        <v>X</v>
      </c>
      <c r="B2049" s="122" t="str">
        <f t="shared" si="41"/>
        <v>A</v>
      </c>
      <c r="C2049" s="142"/>
      <c r="D2049" s="142"/>
      <c r="E2049" s="142"/>
      <c r="F2049" s="142"/>
      <c r="G2049" s="142"/>
      <c r="H2049" s="142"/>
      <c r="J2049" s="142"/>
      <c r="K2049" s="142"/>
      <c r="L2049" s="142"/>
      <c r="M2049" s="142"/>
      <c r="N2049" s="142"/>
      <c r="O2049" s="142"/>
      <c r="Q2049" s="122" t="e">
        <f>+VLOOKUP(CONCATENATE(B2049,"00"),#REF!,3,FALSE)</f>
        <v>#REF!</v>
      </c>
      <c r="R2049" s="122" t="str">
        <f>+IF(ISERROR(VLOOKUP(K2049,'Ecarts de marge'!D:D,1,FALSE)),"PB CODE ARTICLE","")</f>
        <v>PB CODE ARTICLE</v>
      </c>
    </row>
    <row r="2050" spans="1:18" x14ac:dyDescent="0.2">
      <c r="A2050" s="131" t="str">
        <f>+IF(I2050&lt;='Ecarts de marge'!$G$1,"X","")</f>
        <v>X</v>
      </c>
      <c r="B2050" s="122" t="str">
        <f t="shared" si="41"/>
        <v>A</v>
      </c>
      <c r="C2050" s="142"/>
      <c r="D2050" s="142"/>
      <c r="E2050" s="142"/>
      <c r="F2050" s="142"/>
      <c r="G2050" s="142"/>
      <c r="H2050" s="142"/>
      <c r="J2050" s="142"/>
      <c r="K2050" s="142"/>
      <c r="L2050" s="142"/>
      <c r="M2050" s="142"/>
      <c r="N2050" s="142"/>
      <c r="O2050" s="142"/>
      <c r="Q2050" s="122" t="e">
        <f>+VLOOKUP(CONCATENATE(B2050,"00"),#REF!,3,FALSE)</f>
        <v>#REF!</v>
      </c>
      <c r="R2050" s="122" t="str">
        <f>+IF(ISERROR(VLOOKUP(K2050,'Ecarts de marge'!D:D,1,FALSE)),"PB CODE ARTICLE","")</f>
        <v>PB CODE ARTICLE</v>
      </c>
    </row>
    <row r="2051" spans="1:18" x14ac:dyDescent="0.2">
      <c r="A2051" s="131" t="str">
        <f>+IF(I2051&lt;='Ecarts de marge'!$G$1,"X","")</f>
        <v>X</v>
      </c>
      <c r="B2051" s="122" t="str">
        <f t="shared" si="41"/>
        <v>A</v>
      </c>
      <c r="C2051" s="142"/>
      <c r="D2051" s="142"/>
      <c r="E2051" s="142"/>
      <c r="F2051" s="142"/>
      <c r="G2051" s="142"/>
      <c r="H2051" s="142"/>
      <c r="J2051" s="142"/>
      <c r="K2051" s="142"/>
      <c r="L2051" s="142"/>
      <c r="M2051" s="142"/>
      <c r="N2051" s="142"/>
      <c r="O2051" s="142"/>
      <c r="Q2051" s="122" t="e">
        <f>+VLOOKUP(CONCATENATE(B2051,"00"),#REF!,3,FALSE)</f>
        <v>#REF!</v>
      </c>
      <c r="R2051" s="122" t="str">
        <f>+IF(ISERROR(VLOOKUP(K2051,'Ecarts de marge'!D:D,1,FALSE)),"PB CODE ARTICLE","")</f>
        <v>PB CODE ARTICLE</v>
      </c>
    </row>
    <row r="2052" spans="1:18" x14ac:dyDescent="0.2">
      <c r="A2052" s="131" t="str">
        <f>+IF(I2052&lt;='Ecarts de marge'!$G$1,"X","")</f>
        <v>X</v>
      </c>
      <c r="B2052" s="122" t="str">
        <f t="shared" si="41"/>
        <v>A</v>
      </c>
      <c r="C2052" s="142"/>
      <c r="D2052" s="142"/>
      <c r="E2052" s="142"/>
      <c r="F2052" s="142"/>
      <c r="G2052" s="142"/>
      <c r="H2052" s="142"/>
      <c r="J2052" s="142"/>
      <c r="K2052" s="142"/>
      <c r="L2052" s="142"/>
      <c r="M2052" s="142"/>
      <c r="N2052" s="142"/>
      <c r="O2052" s="142"/>
      <c r="Q2052" s="122" t="e">
        <f>+VLOOKUP(CONCATENATE(B2052,"00"),#REF!,3,FALSE)</f>
        <v>#REF!</v>
      </c>
      <c r="R2052" s="122" t="str">
        <f>+IF(ISERROR(VLOOKUP(K2052,'Ecarts de marge'!D:D,1,FALSE)),"PB CODE ARTICLE","")</f>
        <v>PB CODE ARTICLE</v>
      </c>
    </row>
    <row r="2053" spans="1:18" x14ac:dyDescent="0.2">
      <c r="A2053" s="131" t="str">
        <f>+IF(I2053&lt;='Ecarts de marge'!$G$1,"X","")</f>
        <v>X</v>
      </c>
      <c r="B2053" s="122" t="str">
        <f t="shared" si="41"/>
        <v>A</v>
      </c>
      <c r="C2053" s="142"/>
      <c r="D2053" s="142"/>
      <c r="E2053" s="142"/>
      <c r="F2053" s="142"/>
      <c r="G2053" s="142"/>
      <c r="H2053" s="142"/>
      <c r="J2053" s="142"/>
      <c r="K2053" s="142"/>
      <c r="L2053" s="142"/>
      <c r="M2053" s="142"/>
      <c r="N2053" s="142"/>
      <c r="O2053" s="142"/>
      <c r="Q2053" s="122" t="e">
        <f>+VLOOKUP(CONCATENATE(B2053,"00"),#REF!,3,FALSE)</f>
        <v>#REF!</v>
      </c>
      <c r="R2053" s="122" t="str">
        <f>+IF(ISERROR(VLOOKUP(K2053,'Ecarts de marge'!D:D,1,FALSE)),"PB CODE ARTICLE","")</f>
        <v>PB CODE ARTICLE</v>
      </c>
    </row>
    <row r="2054" spans="1:18" x14ac:dyDescent="0.2">
      <c r="A2054" s="131" t="str">
        <f>+IF(I2054&lt;='Ecarts de marge'!$G$1,"X","")</f>
        <v>X</v>
      </c>
      <c r="B2054" s="122" t="str">
        <f t="shared" si="41"/>
        <v>A</v>
      </c>
      <c r="C2054" s="142"/>
      <c r="D2054" s="142"/>
      <c r="E2054" s="142"/>
      <c r="F2054" s="142"/>
      <c r="G2054" s="142"/>
      <c r="H2054" s="142"/>
      <c r="J2054" s="142"/>
      <c r="K2054" s="142"/>
      <c r="L2054" s="142"/>
      <c r="M2054" s="142"/>
      <c r="N2054" s="142"/>
      <c r="O2054" s="142"/>
      <c r="Q2054" s="122" t="e">
        <f>+VLOOKUP(CONCATENATE(B2054,"00"),#REF!,3,FALSE)</f>
        <v>#REF!</v>
      </c>
      <c r="R2054" s="122" t="str">
        <f>+IF(ISERROR(VLOOKUP(K2054,'Ecarts de marge'!D:D,1,FALSE)),"PB CODE ARTICLE","")</f>
        <v>PB CODE ARTICLE</v>
      </c>
    </row>
    <row r="2055" spans="1:18" x14ac:dyDescent="0.2">
      <c r="A2055" s="131" t="str">
        <f>+IF(I2055&lt;='Ecarts de marge'!$G$1,"X","")</f>
        <v>X</v>
      </c>
      <c r="B2055" s="122" t="str">
        <f t="shared" si="41"/>
        <v>A</v>
      </c>
      <c r="C2055" s="142"/>
      <c r="D2055" s="142"/>
      <c r="E2055" s="142"/>
      <c r="F2055" s="142"/>
      <c r="G2055" s="142"/>
      <c r="H2055" s="142"/>
      <c r="J2055" s="142"/>
      <c r="K2055" s="142"/>
      <c r="L2055" s="142"/>
      <c r="M2055" s="142"/>
      <c r="N2055" s="142"/>
      <c r="O2055" s="142"/>
      <c r="Q2055" s="122" t="e">
        <f>+VLOOKUP(CONCATENATE(B2055,"00"),#REF!,3,FALSE)</f>
        <v>#REF!</v>
      </c>
      <c r="R2055" s="122" t="str">
        <f>+IF(ISERROR(VLOOKUP(K2055,'Ecarts de marge'!D:D,1,FALSE)),"PB CODE ARTICLE","")</f>
        <v>PB CODE ARTICLE</v>
      </c>
    </row>
    <row r="2056" spans="1:18" x14ac:dyDescent="0.2">
      <c r="A2056" s="131" t="str">
        <f>+IF(I2056&lt;='Ecarts de marge'!$G$1,"X","")</f>
        <v>X</v>
      </c>
      <c r="B2056" s="122" t="str">
        <f t="shared" si="41"/>
        <v>A</v>
      </c>
      <c r="C2056" s="142"/>
      <c r="D2056" s="142"/>
      <c r="E2056" s="142"/>
      <c r="F2056" s="142"/>
      <c r="G2056" s="142"/>
      <c r="H2056" s="142"/>
      <c r="J2056" s="142"/>
      <c r="K2056" s="142"/>
      <c r="L2056" s="142"/>
      <c r="M2056" s="142"/>
      <c r="N2056" s="142"/>
      <c r="O2056" s="142"/>
      <c r="Q2056" s="122" t="e">
        <f>+VLOOKUP(CONCATENATE(B2056,"00"),#REF!,3,FALSE)</f>
        <v>#REF!</v>
      </c>
      <c r="R2056" s="122" t="str">
        <f>+IF(ISERROR(VLOOKUP(K2056,'Ecarts de marge'!D:D,1,FALSE)),"PB CODE ARTICLE","")</f>
        <v>PB CODE ARTICLE</v>
      </c>
    </row>
    <row r="2057" spans="1:18" x14ac:dyDescent="0.2">
      <c r="A2057" s="131" t="str">
        <f>+IF(I2057&lt;='Ecarts de marge'!$G$1,"X","")</f>
        <v>X</v>
      </c>
      <c r="B2057" s="122" t="str">
        <f t="shared" si="41"/>
        <v>A</v>
      </c>
      <c r="C2057" s="142"/>
      <c r="D2057" s="142"/>
      <c r="E2057" s="142"/>
      <c r="F2057" s="142"/>
      <c r="G2057" s="142"/>
      <c r="H2057" s="142"/>
      <c r="J2057" s="142"/>
      <c r="K2057" s="142"/>
      <c r="L2057" s="142"/>
      <c r="M2057" s="142"/>
      <c r="N2057" s="142"/>
      <c r="O2057" s="142"/>
      <c r="Q2057" s="122" t="e">
        <f>+VLOOKUP(CONCATENATE(B2057,"00"),#REF!,3,FALSE)</f>
        <v>#REF!</v>
      </c>
      <c r="R2057" s="122" t="str">
        <f>+IF(ISERROR(VLOOKUP(K2057,'Ecarts de marge'!D:D,1,FALSE)),"PB CODE ARTICLE","")</f>
        <v>PB CODE ARTICLE</v>
      </c>
    </row>
    <row r="2058" spans="1:18" x14ac:dyDescent="0.2">
      <c r="A2058" s="131" t="str">
        <f>+IF(I2058&lt;='Ecarts de marge'!$G$1,"X","")</f>
        <v>X</v>
      </c>
      <c r="B2058" s="122" t="str">
        <f t="shared" si="41"/>
        <v>A</v>
      </c>
      <c r="C2058" s="142"/>
      <c r="D2058" s="142"/>
      <c r="E2058" s="142"/>
      <c r="F2058" s="142"/>
      <c r="G2058" s="142"/>
      <c r="H2058" s="142"/>
      <c r="J2058" s="142"/>
      <c r="K2058" s="142"/>
      <c r="L2058" s="142"/>
      <c r="M2058" s="142"/>
      <c r="N2058" s="142"/>
      <c r="O2058" s="142"/>
      <c r="Q2058" s="122" t="e">
        <f>+VLOOKUP(CONCATENATE(B2058,"00"),#REF!,3,FALSE)</f>
        <v>#REF!</v>
      </c>
      <c r="R2058" s="122" t="str">
        <f>+IF(ISERROR(VLOOKUP(K2058,'Ecarts de marge'!D:D,1,FALSE)),"PB CODE ARTICLE","")</f>
        <v>PB CODE ARTICLE</v>
      </c>
    </row>
    <row r="2059" spans="1:18" x14ac:dyDescent="0.2">
      <c r="A2059" s="131" t="str">
        <f>+IF(I2059&lt;='Ecarts de marge'!$G$1,"X","")</f>
        <v>X</v>
      </c>
      <c r="B2059" s="122" t="str">
        <f t="shared" si="41"/>
        <v>A</v>
      </c>
      <c r="C2059" s="142"/>
      <c r="D2059" s="142"/>
      <c r="E2059" s="142"/>
      <c r="F2059" s="142"/>
      <c r="G2059" s="142"/>
      <c r="H2059" s="142"/>
      <c r="J2059" s="142"/>
      <c r="K2059" s="142"/>
      <c r="L2059" s="142"/>
      <c r="M2059" s="142"/>
      <c r="N2059" s="142"/>
      <c r="O2059" s="142"/>
      <c r="Q2059" s="122" t="e">
        <f>+VLOOKUP(CONCATENATE(B2059,"00"),#REF!,3,FALSE)</f>
        <v>#REF!</v>
      </c>
      <c r="R2059" s="122" t="str">
        <f>+IF(ISERROR(VLOOKUP(K2059,'Ecarts de marge'!D:D,1,FALSE)),"PB CODE ARTICLE","")</f>
        <v>PB CODE ARTICLE</v>
      </c>
    </row>
    <row r="2060" spans="1:18" x14ac:dyDescent="0.2">
      <c r="A2060" s="131" t="str">
        <f>+IF(I2060&lt;='Ecarts de marge'!$G$1,"X","")</f>
        <v>X</v>
      </c>
      <c r="B2060" s="122" t="str">
        <f t="shared" si="41"/>
        <v>A</v>
      </c>
      <c r="C2060" s="142"/>
      <c r="D2060" s="142"/>
      <c r="E2060" s="142"/>
      <c r="F2060" s="142"/>
      <c r="G2060" s="142"/>
      <c r="H2060" s="142"/>
      <c r="J2060" s="142"/>
      <c r="K2060" s="142"/>
      <c r="L2060" s="142"/>
      <c r="M2060" s="142"/>
      <c r="N2060" s="142"/>
      <c r="O2060" s="142"/>
      <c r="Q2060" s="122" t="e">
        <f>+VLOOKUP(CONCATENATE(B2060,"00"),#REF!,3,FALSE)</f>
        <v>#REF!</v>
      </c>
      <c r="R2060" s="122" t="str">
        <f>+IF(ISERROR(VLOOKUP(K2060,'Ecarts de marge'!D:D,1,FALSE)),"PB CODE ARTICLE","")</f>
        <v>PB CODE ARTICLE</v>
      </c>
    </row>
    <row r="2061" spans="1:18" x14ac:dyDescent="0.2">
      <c r="A2061" s="131" t="str">
        <f>+IF(I2061&lt;='Ecarts de marge'!$G$1,"X","")</f>
        <v>X</v>
      </c>
      <c r="B2061" s="122" t="str">
        <f t="shared" si="41"/>
        <v>A</v>
      </c>
      <c r="C2061" s="142"/>
      <c r="D2061" s="142"/>
      <c r="E2061" s="142"/>
      <c r="F2061" s="142"/>
      <c r="G2061" s="142"/>
      <c r="H2061" s="142"/>
      <c r="J2061" s="142"/>
      <c r="K2061" s="142"/>
      <c r="L2061" s="142"/>
      <c r="M2061" s="142"/>
      <c r="N2061" s="142"/>
      <c r="O2061" s="142"/>
      <c r="Q2061" s="122" t="e">
        <f>+VLOOKUP(CONCATENATE(B2061,"00"),#REF!,3,FALSE)</f>
        <v>#REF!</v>
      </c>
      <c r="R2061" s="122" t="str">
        <f>+IF(ISERROR(VLOOKUP(K2061,'Ecarts de marge'!D:D,1,FALSE)),"PB CODE ARTICLE","")</f>
        <v>PB CODE ARTICLE</v>
      </c>
    </row>
    <row r="2062" spans="1:18" x14ac:dyDescent="0.2">
      <c r="A2062" s="131" t="str">
        <f>+IF(I2062&lt;='Ecarts de marge'!$G$1,"X","")</f>
        <v>X</v>
      </c>
      <c r="B2062" s="122" t="str">
        <f t="shared" si="41"/>
        <v>A</v>
      </c>
      <c r="C2062" s="142"/>
      <c r="D2062" s="142"/>
      <c r="E2062" s="142"/>
      <c r="F2062" s="142"/>
      <c r="G2062" s="142"/>
      <c r="H2062" s="142"/>
      <c r="J2062" s="142"/>
      <c r="K2062" s="142"/>
      <c r="L2062" s="142"/>
      <c r="M2062" s="142"/>
      <c r="N2062" s="142"/>
      <c r="O2062" s="142"/>
      <c r="Q2062" s="122" t="e">
        <f>+VLOOKUP(CONCATENATE(B2062,"00"),#REF!,3,FALSE)</f>
        <v>#REF!</v>
      </c>
      <c r="R2062" s="122" t="str">
        <f>+IF(ISERROR(VLOOKUP(K2062,'Ecarts de marge'!D:D,1,FALSE)),"PB CODE ARTICLE","")</f>
        <v>PB CODE ARTICLE</v>
      </c>
    </row>
    <row r="2063" spans="1:18" x14ac:dyDescent="0.2">
      <c r="A2063" s="131" t="str">
        <f>+IF(I2063&lt;='Ecarts de marge'!$G$1,"X","")</f>
        <v>X</v>
      </c>
      <c r="B2063" s="122" t="str">
        <f t="shared" si="41"/>
        <v>A</v>
      </c>
      <c r="C2063" s="142"/>
      <c r="D2063" s="142"/>
      <c r="E2063" s="142"/>
      <c r="F2063" s="142"/>
      <c r="G2063" s="142"/>
      <c r="H2063" s="142"/>
      <c r="J2063" s="142"/>
      <c r="K2063" s="142"/>
      <c r="L2063" s="142"/>
      <c r="M2063" s="142"/>
      <c r="N2063" s="142"/>
      <c r="O2063" s="142"/>
      <c r="Q2063" s="122" t="e">
        <f>+VLOOKUP(CONCATENATE(B2063,"00"),#REF!,3,FALSE)</f>
        <v>#REF!</v>
      </c>
      <c r="R2063" s="122" t="str">
        <f>+IF(ISERROR(VLOOKUP(K2063,'Ecarts de marge'!D:D,1,FALSE)),"PB CODE ARTICLE","")</f>
        <v>PB CODE ARTICLE</v>
      </c>
    </row>
    <row r="2064" spans="1:18" x14ac:dyDescent="0.2">
      <c r="A2064" s="131" t="str">
        <f>+IF(I2064&lt;='Ecarts de marge'!$G$1,"X","")</f>
        <v>X</v>
      </c>
      <c r="B2064" s="122" t="str">
        <f t="shared" si="41"/>
        <v>A</v>
      </c>
      <c r="C2064" s="142"/>
      <c r="D2064" s="142"/>
      <c r="E2064" s="142"/>
      <c r="F2064" s="142"/>
      <c r="G2064" s="142"/>
      <c r="H2064" s="142"/>
      <c r="J2064" s="142"/>
      <c r="K2064" s="142"/>
      <c r="L2064" s="142"/>
      <c r="M2064" s="142"/>
      <c r="N2064" s="142"/>
      <c r="O2064" s="142"/>
      <c r="Q2064" s="122" t="e">
        <f>+VLOOKUP(CONCATENATE(B2064,"00"),#REF!,3,FALSE)</f>
        <v>#REF!</v>
      </c>
      <c r="R2064" s="122" t="str">
        <f>+IF(ISERROR(VLOOKUP(K2064,'Ecarts de marge'!D:D,1,FALSE)),"PB CODE ARTICLE","")</f>
        <v>PB CODE ARTICLE</v>
      </c>
    </row>
    <row r="2065" spans="1:18" x14ac:dyDescent="0.2">
      <c r="A2065" s="131" t="str">
        <f>+IF(I2065&lt;='Ecarts de marge'!$G$1,"X","")</f>
        <v>X</v>
      </c>
      <c r="B2065" s="122" t="str">
        <f t="shared" si="41"/>
        <v>A</v>
      </c>
      <c r="C2065" s="142"/>
      <c r="D2065" s="142"/>
      <c r="E2065" s="142"/>
      <c r="F2065" s="142"/>
      <c r="G2065" s="142"/>
      <c r="H2065" s="142"/>
      <c r="J2065" s="142"/>
      <c r="K2065" s="142"/>
      <c r="L2065" s="142"/>
      <c r="M2065" s="142"/>
      <c r="N2065" s="142"/>
      <c r="O2065" s="142"/>
      <c r="Q2065" s="122" t="e">
        <f>+VLOOKUP(CONCATENATE(B2065,"00"),#REF!,3,FALSE)</f>
        <v>#REF!</v>
      </c>
      <c r="R2065" s="122" t="str">
        <f>+IF(ISERROR(VLOOKUP(K2065,'Ecarts de marge'!D:D,1,FALSE)),"PB CODE ARTICLE","")</f>
        <v>PB CODE ARTICLE</v>
      </c>
    </row>
    <row r="2066" spans="1:18" x14ac:dyDescent="0.2">
      <c r="A2066" s="131" t="str">
        <f>+IF(I2066&lt;='Ecarts de marge'!$G$1,"X","")</f>
        <v>X</v>
      </c>
      <c r="B2066" s="122" t="str">
        <f t="shared" si="41"/>
        <v>A</v>
      </c>
      <c r="C2066" s="142"/>
      <c r="D2066" s="142"/>
      <c r="E2066" s="142"/>
      <c r="F2066" s="142"/>
      <c r="G2066" s="142"/>
      <c r="H2066" s="142"/>
      <c r="J2066" s="142"/>
      <c r="K2066" s="142"/>
      <c r="L2066" s="142"/>
      <c r="M2066" s="142"/>
      <c r="N2066" s="142"/>
      <c r="O2066" s="142"/>
      <c r="Q2066" s="122" t="e">
        <f>+VLOOKUP(CONCATENATE(B2066,"00"),#REF!,3,FALSE)</f>
        <v>#REF!</v>
      </c>
      <c r="R2066" s="122" t="str">
        <f>+IF(ISERROR(VLOOKUP(K2066,'Ecarts de marge'!D:D,1,FALSE)),"PB CODE ARTICLE","")</f>
        <v>PB CODE ARTICLE</v>
      </c>
    </row>
    <row r="2067" spans="1:18" x14ac:dyDescent="0.2">
      <c r="A2067" s="131" t="str">
        <f>+IF(I2067&lt;='Ecarts de marge'!$G$1,"X","")</f>
        <v>X</v>
      </c>
      <c r="B2067" s="122" t="str">
        <f t="shared" si="41"/>
        <v>A</v>
      </c>
      <c r="C2067" s="142"/>
      <c r="D2067" s="142"/>
      <c r="E2067" s="142"/>
      <c r="F2067" s="142"/>
      <c r="G2067" s="142"/>
      <c r="H2067" s="142"/>
      <c r="J2067" s="142"/>
      <c r="K2067" s="142"/>
      <c r="L2067" s="142"/>
      <c r="M2067" s="142"/>
      <c r="N2067" s="142"/>
      <c r="O2067" s="142"/>
      <c r="Q2067" s="122" t="e">
        <f>+VLOOKUP(CONCATENATE(B2067,"00"),#REF!,3,FALSE)</f>
        <v>#REF!</v>
      </c>
      <c r="R2067" s="122" t="str">
        <f>+IF(ISERROR(VLOOKUP(K2067,'Ecarts de marge'!D:D,1,FALSE)),"PB CODE ARTICLE","")</f>
        <v>PB CODE ARTICLE</v>
      </c>
    </row>
    <row r="2068" spans="1:18" x14ac:dyDescent="0.2">
      <c r="A2068" s="131" t="str">
        <f>+IF(I2068&lt;='Ecarts de marge'!$G$1,"X","")</f>
        <v>X</v>
      </c>
      <c r="B2068" s="122" t="str">
        <f t="shared" si="41"/>
        <v>A</v>
      </c>
      <c r="C2068" s="142"/>
      <c r="D2068" s="142"/>
      <c r="E2068" s="142"/>
      <c r="F2068" s="142"/>
      <c r="G2068" s="142"/>
      <c r="H2068" s="142"/>
      <c r="J2068" s="142"/>
      <c r="K2068" s="142"/>
      <c r="L2068" s="142"/>
      <c r="M2068" s="142"/>
      <c r="N2068" s="142"/>
      <c r="O2068" s="142"/>
      <c r="Q2068" s="122" t="e">
        <f>+VLOOKUP(CONCATENATE(B2068,"00"),#REF!,3,FALSE)</f>
        <v>#REF!</v>
      </c>
      <c r="R2068" s="122" t="str">
        <f>+IF(ISERROR(VLOOKUP(K2068,'Ecarts de marge'!D:D,1,FALSE)),"PB CODE ARTICLE","")</f>
        <v>PB CODE ARTICLE</v>
      </c>
    </row>
    <row r="2069" spans="1:18" x14ac:dyDescent="0.2">
      <c r="A2069" s="131" t="str">
        <f>+IF(I2069&lt;='Ecarts de marge'!$G$1,"X","")</f>
        <v>X</v>
      </c>
      <c r="B2069" s="122" t="str">
        <f t="shared" si="41"/>
        <v>A</v>
      </c>
      <c r="C2069" s="142"/>
      <c r="D2069" s="142"/>
      <c r="E2069" s="142"/>
      <c r="F2069" s="142"/>
      <c r="G2069" s="142"/>
      <c r="H2069" s="142"/>
      <c r="J2069" s="142"/>
      <c r="K2069" s="142"/>
      <c r="L2069" s="142"/>
      <c r="M2069" s="142"/>
      <c r="N2069" s="142"/>
      <c r="O2069" s="142"/>
      <c r="Q2069" s="122" t="e">
        <f>+VLOOKUP(CONCATENATE(B2069,"00"),#REF!,3,FALSE)</f>
        <v>#REF!</v>
      </c>
      <c r="R2069" s="122" t="str">
        <f>+IF(ISERROR(VLOOKUP(K2069,'Ecarts de marge'!D:D,1,FALSE)),"PB CODE ARTICLE","")</f>
        <v>PB CODE ARTICLE</v>
      </c>
    </row>
    <row r="2070" spans="1:18" x14ac:dyDescent="0.2">
      <c r="A2070" s="131" t="str">
        <f>+IF(I2070&lt;='Ecarts de marge'!$G$1,"X","")</f>
        <v>X</v>
      </c>
      <c r="B2070" s="122" t="str">
        <f t="shared" si="41"/>
        <v>A</v>
      </c>
      <c r="C2070" s="142"/>
      <c r="D2070" s="142"/>
      <c r="E2070" s="142"/>
      <c r="F2070" s="142"/>
      <c r="G2070" s="142"/>
      <c r="H2070" s="142"/>
      <c r="J2070" s="142"/>
      <c r="K2070" s="142"/>
      <c r="L2070" s="142"/>
      <c r="M2070" s="142"/>
      <c r="N2070" s="142"/>
      <c r="O2070" s="142"/>
      <c r="Q2070" s="122" t="e">
        <f>+VLOOKUP(CONCATENATE(B2070,"00"),#REF!,3,FALSE)</f>
        <v>#REF!</v>
      </c>
      <c r="R2070" s="122" t="str">
        <f>+IF(ISERROR(VLOOKUP(K2070,'Ecarts de marge'!D:D,1,FALSE)),"PB CODE ARTICLE","")</f>
        <v>PB CODE ARTICLE</v>
      </c>
    </row>
    <row r="2071" spans="1:18" x14ac:dyDescent="0.2">
      <c r="A2071" s="131" t="str">
        <f>+IF(I2071&lt;='Ecarts de marge'!$G$1,"X","")</f>
        <v>X</v>
      </c>
      <c r="B2071" s="122" t="str">
        <f t="shared" si="41"/>
        <v>A</v>
      </c>
      <c r="C2071" s="142"/>
      <c r="D2071" s="142"/>
      <c r="E2071" s="142"/>
      <c r="F2071" s="142"/>
      <c r="G2071" s="142"/>
      <c r="H2071" s="142"/>
      <c r="J2071" s="142"/>
      <c r="K2071" s="142"/>
      <c r="L2071" s="142"/>
      <c r="M2071" s="142"/>
      <c r="N2071" s="142"/>
      <c r="O2071" s="142"/>
      <c r="Q2071" s="122" t="e">
        <f>+VLOOKUP(CONCATENATE(B2071,"00"),#REF!,3,FALSE)</f>
        <v>#REF!</v>
      </c>
      <c r="R2071" s="122" t="str">
        <f>+IF(ISERROR(VLOOKUP(K2071,'Ecarts de marge'!D:D,1,FALSE)),"PB CODE ARTICLE","")</f>
        <v>PB CODE ARTICLE</v>
      </c>
    </row>
    <row r="2072" spans="1:18" x14ac:dyDescent="0.2">
      <c r="A2072" s="131" t="str">
        <f>+IF(I2072&lt;='Ecarts de marge'!$G$1,"X","")</f>
        <v>X</v>
      </c>
      <c r="B2072" s="122" t="str">
        <f t="shared" si="41"/>
        <v>A</v>
      </c>
      <c r="C2072" s="142"/>
      <c r="D2072" s="142"/>
      <c r="E2072" s="142"/>
      <c r="F2072" s="142"/>
      <c r="G2072" s="142"/>
      <c r="H2072" s="142"/>
      <c r="J2072" s="142"/>
      <c r="K2072" s="142"/>
      <c r="L2072" s="142"/>
      <c r="M2072" s="142"/>
      <c r="N2072" s="142"/>
      <c r="O2072" s="142"/>
      <c r="Q2072" s="122" t="e">
        <f>+VLOOKUP(CONCATENATE(B2072,"00"),#REF!,3,FALSE)</f>
        <v>#REF!</v>
      </c>
      <c r="R2072" s="122" t="str">
        <f>+IF(ISERROR(VLOOKUP(K2072,'Ecarts de marge'!D:D,1,FALSE)),"PB CODE ARTICLE","")</f>
        <v>PB CODE ARTICLE</v>
      </c>
    </row>
    <row r="2073" spans="1:18" x14ac:dyDescent="0.2">
      <c r="A2073" s="131" t="str">
        <f>+IF(I2073&lt;='Ecarts de marge'!$G$1,"X","")</f>
        <v>X</v>
      </c>
      <c r="B2073" s="122" t="str">
        <f t="shared" si="41"/>
        <v>A</v>
      </c>
      <c r="C2073" s="142"/>
      <c r="D2073" s="142"/>
      <c r="E2073" s="142"/>
      <c r="F2073" s="142"/>
      <c r="G2073" s="142"/>
      <c r="H2073" s="142"/>
      <c r="J2073" s="142"/>
      <c r="K2073" s="142"/>
      <c r="L2073" s="142"/>
      <c r="M2073" s="142"/>
      <c r="N2073" s="142"/>
      <c r="O2073" s="142"/>
      <c r="Q2073" s="122" t="e">
        <f>+VLOOKUP(CONCATENATE(B2073,"00"),#REF!,3,FALSE)</f>
        <v>#REF!</v>
      </c>
      <c r="R2073" s="122" t="str">
        <f>+IF(ISERROR(VLOOKUP(K2073,'Ecarts de marge'!D:D,1,FALSE)),"PB CODE ARTICLE","")</f>
        <v>PB CODE ARTICLE</v>
      </c>
    </row>
    <row r="2074" spans="1:18" x14ac:dyDescent="0.2">
      <c r="A2074" s="131" t="str">
        <f>+IF(I2074&lt;='Ecarts de marge'!$G$1,"X","")</f>
        <v>X</v>
      </c>
      <c r="B2074" s="122" t="str">
        <f t="shared" si="41"/>
        <v>A</v>
      </c>
      <c r="C2074" s="142"/>
      <c r="D2074" s="142"/>
      <c r="E2074" s="142"/>
      <c r="F2074" s="142"/>
      <c r="G2074" s="142"/>
      <c r="H2074" s="142"/>
      <c r="J2074" s="142"/>
      <c r="K2074" s="142"/>
      <c r="L2074" s="142"/>
      <c r="M2074" s="142"/>
      <c r="N2074" s="142"/>
      <c r="O2074" s="142"/>
      <c r="Q2074" s="122" t="e">
        <f>+VLOOKUP(CONCATENATE(B2074,"00"),#REF!,3,FALSE)</f>
        <v>#REF!</v>
      </c>
      <c r="R2074" s="122" t="str">
        <f>+IF(ISERROR(VLOOKUP(K2074,'Ecarts de marge'!D:D,1,FALSE)),"PB CODE ARTICLE","")</f>
        <v>PB CODE ARTICLE</v>
      </c>
    </row>
    <row r="2075" spans="1:18" x14ac:dyDescent="0.2">
      <c r="A2075" s="131" t="str">
        <f>+IF(I2075&lt;='Ecarts de marge'!$G$1,"X","")</f>
        <v>X</v>
      </c>
      <c r="B2075" s="122" t="str">
        <f t="shared" si="41"/>
        <v>A</v>
      </c>
      <c r="C2075" s="142"/>
      <c r="D2075" s="142"/>
      <c r="E2075" s="142"/>
      <c r="F2075" s="142"/>
      <c r="G2075" s="142"/>
      <c r="H2075" s="142"/>
      <c r="J2075" s="142"/>
      <c r="K2075" s="142"/>
      <c r="L2075" s="142"/>
      <c r="M2075" s="142"/>
      <c r="N2075" s="142"/>
      <c r="O2075" s="142"/>
      <c r="Q2075" s="122" t="e">
        <f>+VLOOKUP(CONCATENATE(B2075,"00"),#REF!,3,FALSE)</f>
        <v>#REF!</v>
      </c>
      <c r="R2075" s="122" t="str">
        <f>+IF(ISERROR(VLOOKUP(K2075,'Ecarts de marge'!D:D,1,FALSE)),"PB CODE ARTICLE","")</f>
        <v>PB CODE ARTICLE</v>
      </c>
    </row>
    <row r="2076" spans="1:18" x14ac:dyDescent="0.2">
      <c r="A2076" s="131" t="str">
        <f>+IF(I2076&lt;='Ecarts de marge'!$G$1,"X","")</f>
        <v>X</v>
      </c>
      <c r="B2076" s="122" t="str">
        <f t="shared" si="41"/>
        <v>A</v>
      </c>
      <c r="C2076" s="142"/>
      <c r="D2076" s="142"/>
      <c r="E2076" s="142"/>
      <c r="F2076" s="142"/>
      <c r="G2076" s="142"/>
      <c r="H2076" s="142"/>
      <c r="J2076" s="142"/>
      <c r="K2076" s="142"/>
      <c r="L2076" s="142"/>
      <c r="M2076" s="142"/>
      <c r="N2076" s="142"/>
      <c r="O2076" s="142"/>
      <c r="Q2076" s="122" t="e">
        <f>+VLOOKUP(CONCATENATE(B2076,"00"),#REF!,3,FALSE)</f>
        <v>#REF!</v>
      </c>
      <c r="R2076" s="122" t="str">
        <f>+IF(ISERROR(VLOOKUP(K2076,'Ecarts de marge'!D:D,1,FALSE)),"PB CODE ARTICLE","")</f>
        <v>PB CODE ARTICLE</v>
      </c>
    </row>
    <row r="2077" spans="1:18" x14ac:dyDescent="0.2">
      <c r="A2077" s="131" t="str">
        <f>+IF(I2077&lt;='Ecarts de marge'!$G$1,"X","")</f>
        <v>X</v>
      </c>
      <c r="B2077" s="122" t="str">
        <f t="shared" si="41"/>
        <v>A</v>
      </c>
      <c r="C2077" s="142"/>
      <c r="D2077" s="142"/>
      <c r="E2077" s="142"/>
      <c r="F2077" s="142"/>
      <c r="G2077" s="142"/>
      <c r="H2077" s="142"/>
      <c r="J2077" s="142"/>
      <c r="K2077" s="142"/>
      <c r="L2077" s="142"/>
      <c r="M2077" s="142"/>
      <c r="N2077" s="142"/>
      <c r="O2077" s="142"/>
      <c r="Q2077" s="122" t="e">
        <f>+VLOOKUP(CONCATENATE(B2077,"00"),#REF!,3,FALSE)</f>
        <v>#REF!</v>
      </c>
      <c r="R2077" s="122" t="str">
        <f>+IF(ISERROR(VLOOKUP(K2077,'Ecarts de marge'!D:D,1,FALSE)),"PB CODE ARTICLE","")</f>
        <v>PB CODE ARTICLE</v>
      </c>
    </row>
    <row r="2078" spans="1:18" x14ac:dyDescent="0.2">
      <c r="A2078" s="131" t="str">
        <f>+IF(I2078&lt;='Ecarts de marge'!$G$1,"X","")</f>
        <v>X</v>
      </c>
      <c r="B2078" s="122" t="str">
        <f t="shared" si="41"/>
        <v>A</v>
      </c>
      <c r="C2078" s="142"/>
      <c r="D2078" s="142"/>
      <c r="E2078" s="142"/>
      <c r="F2078" s="142"/>
      <c r="G2078" s="142"/>
      <c r="H2078" s="142"/>
      <c r="J2078" s="142"/>
      <c r="K2078" s="142"/>
      <c r="L2078" s="142"/>
      <c r="M2078" s="142"/>
      <c r="N2078" s="142"/>
      <c r="O2078" s="142"/>
      <c r="Q2078" s="122" t="e">
        <f>+VLOOKUP(CONCATENATE(B2078,"00"),#REF!,3,FALSE)</f>
        <v>#REF!</v>
      </c>
      <c r="R2078" s="122" t="str">
        <f>+IF(ISERROR(VLOOKUP(K2078,'Ecarts de marge'!D:D,1,FALSE)),"PB CODE ARTICLE","")</f>
        <v>PB CODE ARTICLE</v>
      </c>
    </row>
    <row r="2079" spans="1:18" x14ac:dyDescent="0.2">
      <c r="A2079" s="131" t="str">
        <f>+IF(I2079&lt;='Ecarts de marge'!$G$1,"X","")</f>
        <v>X</v>
      </c>
      <c r="B2079" s="122" t="str">
        <f t="shared" si="41"/>
        <v>A</v>
      </c>
      <c r="C2079" s="142"/>
      <c r="D2079" s="142"/>
      <c r="E2079" s="142"/>
      <c r="F2079" s="142"/>
      <c r="G2079" s="142"/>
      <c r="H2079" s="142"/>
      <c r="J2079" s="142"/>
      <c r="K2079" s="142"/>
      <c r="L2079" s="142"/>
      <c r="M2079" s="142"/>
      <c r="N2079" s="142"/>
      <c r="O2079" s="142"/>
      <c r="Q2079" s="122" t="e">
        <f>+VLOOKUP(CONCATENATE(B2079,"00"),#REF!,3,FALSE)</f>
        <v>#REF!</v>
      </c>
      <c r="R2079" s="122" t="str">
        <f>+IF(ISERROR(VLOOKUP(K2079,'Ecarts de marge'!D:D,1,FALSE)),"PB CODE ARTICLE","")</f>
        <v>PB CODE ARTICLE</v>
      </c>
    </row>
    <row r="2080" spans="1:18" x14ac:dyDescent="0.2">
      <c r="A2080" s="131" t="str">
        <f>+IF(I2080&lt;='Ecarts de marge'!$G$1,"X","")</f>
        <v>X</v>
      </c>
      <c r="B2080" s="122" t="str">
        <f t="shared" si="41"/>
        <v>A</v>
      </c>
      <c r="C2080" s="142"/>
      <c r="D2080" s="142"/>
      <c r="E2080" s="142"/>
      <c r="F2080" s="142"/>
      <c r="G2080" s="142"/>
      <c r="H2080" s="142"/>
      <c r="J2080" s="142"/>
      <c r="K2080" s="142"/>
      <c r="L2080" s="142"/>
      <c r="M2080" s="142"/>
      <c r="N2080" s="142"/>
      <c r="O2080" s="142"/>
      <c r="Q2080" s="122" t="e">
        <f>+VLOOKUP(CONCATENATE(B2080,"00"),#REF!,3,FALSE)</f>
        <v>#REF!</v>
      </c>
      <c r="R2080" s="122" t="str">
        <f>+IF(ISERROR(VLOOKUP(K2080,'Ecarts de marge'!D:D,1,FALSE)),"PB CODE ARTICLE","")</f>
        <v>PB CODE ARTICLE</v>
      </c>
    </row>
    <row r="2081" spans="1:18" x14ac:dyDescent="0.2">
      <c r="A2081" s="131" t="str">
        <f>+IF(I2081&lt;='Ecarts de marge'!$G$1,"X","")</f>
        <v>X</v>
      </c>
      <c r="B2081" s="122" t="str">
        <f t="shared" ref="B2081:B2144" si="42">+"A"&amp;E2081&amp;F2081&amp;G2081</f>
        <v>A</v>
      </c>
      <c r="C2081" s="142"/>
      <c r="D2081" s="142"/>
      <c r="E2081" s="142"/>
      <c r="F2081" s="142"/>
      <c r="G2081" s="142"/>
      <c r="H2081" s="142"/>
      <c r="J2081" s="142"/>
      <c r="K2081" s="142"/>
      <c r="L2081" s="142"/>
      <c r="M2081" s="142"/>
      <c r="N2081" s="142"/>
      <c r="O2081" s="142"/>
      <c r="Q2081" s="122" t="e">
        <f>+VLOOKUP(CONCATENATE(B2081,"00"),#REF!,3,FALSE)</f>
        <v>#REF!</v>
      </c>
      <c r="R2081" s="122" t="str">
        <f>+IF(ISERROR(VLOOKUP(K2081,'Ecarts de marge'!D:D,1,FALSE)),"PB CODE ARTICLE","")</f>
        <v>PB CODE ARTICLE</v>
      </c>
    </row>
    <row r="2082" spans="1:18" x14ac:dyDescent="0.2">
      <c r="A2082" s="131" t="str">
        <f>+IF(I2082&lt;='Ecarts de marge'!$G$1,"X","")</f>
        <v>X</v>
      </c>
      <c r="B2082" s="122" t="str">
        <f t="shared" si="42"/>
        <v>A</v>
      </c>
      <c r="C2082" s="142"/>
      <c r="D2082" s="142"/>
      <c r="E2082" s="142"/>
      <c r="F2082" s="142"/>
      <c r="G2082" s="142"/>
      <c r="H2082" s="142"/>
      <c r="J2082" s="142"/>
      <c r="K2082" s="142"/>
      <c r="L2082" s="142"/>
      <c r="M2082" s="142"/>
      <c r="N2082" s="142"/>
      <c r="O2082" s="142"/>
      <c r="Q2082" s="122" t="e">
        <f>+VLOOKUP(CONCATENATE(B2082,"00"),#REF!,3,FALSE)</f>
        <v>#REF!</v>
      </c>
      <c r="R2082" s="122" t="str">
        <f>+IF(ISERROR(VLOOKUP(K2082,'Ecarts de marge'!D:D,1,FALSE)),"PB CODE ARTICLE","")</f>
        <v>PB CODE ARTICLE</v>
      </c>
    </row>
    <row r="2083" spans="1:18" x14ac:dyDescent="0.2">
      <c r="A2083" s="131" t="str">
        <f>+IF(I2083&lt;='Ecarts de marge'!$G$1,"X","")</f>
        <v>X</v>
      </c>
      <c r="B2083" s="122" t="str">
        <f t="shared" si="42"/>
        <v>A</v>
      </c>
      <c r="C2083" s="142"/>
      <c r="D2083" s="142"/>
      <c r="E2083" s="142"/>
      <c r="F2083" s="142"/>
      <c r="G2083" s="142"/>
      <c r="H2083" s="142"/>
      <c r="J2083" s="142"/>
      <c r="K2083" s="142"/>
      <c r="L2083" s="142"/>
      <c r="M2083" s="142"/>
      <c r="N2083" s="142"/>
      <c r="O2083" s="142"/>
      <c r="Q2083" s="122" t="e">
        <f>+VLOOKUP(CONCATENATE(B2083,"00"),#REF!,3,FALSE)</f>
        <v>#REF!</v>
      </c>
      <c r="R2083" s="122" t="str">
        <f>+IF(ISERROR(VLOOKUP(K2083,'Ecarts de marge'!D:D,1,FALSE)),"PB CODE ARTICLE","")</f>
        <v>PB CODE ARTICLE</v>
      </c>
    </row>
    <row r="2084" spans="1:18" x14ac:dyDescent="0.2">
      <c r="A2084" s="131" t="str">
        <f>+IF(I2084&lt;='Ecarts de marge'!$G$1,"X","")</f>
        <v>X</v>
      </c>
      <c r="B2084" s="122" t="str">
        <f t="shared" si="42"/>
        <v>A</v>
      </c>
      <c r="C2084" s="142"/>
      <c r="D2084" s="142"/>
      <c r="E2084" s="142"/>
      <c r="F2084" s="142"/>
      <c r="G2084" s="142"/>
      <c r="H2084" s="142"/>
      <c r="J2084" s="142"/>
      <c r="K2084" s="142"/>
      <c r="L2084" s="142"/>
      <c r="M2084" s="142"/>
      <c r="N2084" s="142"/>
      <c r="O2084" s="142"/>
      <c r="Q2084" s="122" t="e">
        <f>+VLOOKUP(CONCATENATE(B2084,"00"),#REF!,3,FALSE)</f>
        <v>#REF!</v>
      </c>
      <c r="R2084" s="122" t="str">
        <f>+IF(ISERROR(VLOOKUP(K2084,'Ecarts de marge'!D:D,1,FALSE)),"PB CODE ARTICLE","")</f>
        <v>PB CODE ARTICLE</v>
      </c>
    </row>
    <row r="2085" spans="1:18" x14ac:dyDescent="0.2">
      <c r="A2085" s="131" t="str">
        <f>+IF(I2085&lt;='Ecarts de marge'!$G$1,"X","")</f>
        <v>X</v>
      </c>
      <c r="B2085" s="122" t="str">
        <f t="shared" si="42"/>
        <v>A</v>
      </c>
      <c r="C2085" s="142"/>
      <c r="D2085" s="142"/>
      <c r="E2085" s="142"/>
      <c r="F2085" s="142"/>
      <c r="G2085" s="142"/>
      <c r="H2085" s="142"/>
      <c r="J2085" s="142"/>
      <c r="K2085" s="142"/>
      <c r="L2085" s="142"/>
      <c r="M2085" s="142"/>
      <c r="N2085" s="142"/>
      <c r="O2085" s="142"/>
      <c r="Q2085" s="122" t="e">
        <f>+VLOOKUP(CONCATENATE(B2085,"00"),#REF!,3,FALSE)</f>
        <v>#REF!</v>
      </c>
      <c r="R2085" s="122" t="str">
        <f>+IF(ISERROR(VLOOKUP(K2085,'Ecarts de marge'!D:D,1,FALSE)),"PB CODE ARTICLE","")</f>
        <v>PB CODE ARTICLE</v>
      </c>
    </row>
    <row r="2086" spans="1:18" x14ac:dyDescent="0.2">
      <c r="A2086" s="131" t="str">
        <f>+IF(I2086&lt;='Ecarts de marge'!$G$1,"X","")</f>
        <v>X</v>
      </c>
      <c r="B2086" s="122" t="str">
        <f t="shared" si="42"/>
        <v>A</v>
      </c>
      <c r="C2086" s="142"/>
      <c r="D2086" s="142"/>
      <c r="E2086" s="142"/>
      <c r="F2086" s="142"/>
      <c r="G2086" s="142"/>
      <c r="H2086" s="142"/>
      <c r="J2086" s="142"/>
      <c r="K2086" s="142"/>
      <c r="L2086" s="142"/>
      <c r="M2086" s="142"/>
      <c r="N2086" s="142"/>
      <c r="O2086" s="142"/>
      <c r="Q2086" s="122" t="e">
        <f>+VLOOKUP(CONCATENATE(B2086,"00"),#REF!,3,FALSE)</f>
        <v>#REF!</v>
      </c>
      <c r="R2086" s="122" t="str">
        <f>+IF(ISERROR(VLOOKUP(K2086,'Ecarts de marge'!D:D,1,FALSE)),"PB CODE ARTICLE","")</f>
        <v>PB CODE ARTICLE</v>
      </c>
    </row>
    <row r="2087" spans="1:18" x14ac:dyDescent="0.2">
      <c r="A2087" s="131" t="str">
        <f>+IF(I2087&lt;='Ecarts de marge'!$G$1,"X","")</f>
        <v>X</v>
      </c>
      <c r="B2087" s="122" t="str">
        <f t="shared" si="42"/>
        <v>A</v>
      </c>
      <c r="C2087" s="142"/>
      <c r="D2087" s="142"/>
      <c r="E2087" s="142"/>
      <c r="F2087" s="142"/>
      <c r="G2087" s="142"/>
      <c r="H2087" s="142"/>
      <c r="J2087" s="142"/>
      <c r="K2087" s="142"/>
      <c r="L2087" s="142"/>
      <c r="M2087" s="142"/>
      <c r="N2087" s="142"/>
      <c r="O2087" s="142"/>
      <c r="Q2087" s="122" t="e">
        <f>+VLOOKUP(CONCATENATE(B2087,"00"),#REF!,3,FALSE)</f>
        <v>#REF!</v>
      </c>
      <c r="R2087" s="122" t="str">
        <f>+IF(ISERROR(VLOOKUP(K2087,'Ecarts de marge'!D:D,1,FALSE)),"PB CODE ARTICLE","")</f>
        <v>PB CODE ARTICLE</v>
      </c>
    </row>
    <row r="2088" spans="1:18" x14ac:dyDescent="0.2">
      <c r="A2088" s="131" t="str">
        <f>+IF(I2088&lt;='Ecarts de marge'!$G$1,"X","")</f>
        <v>X</v>
      </c>
      <c r="B2088" s="122" t="str">
        <f t="shared" si="42"/>
        <v>A</v>
      </c>
      <c r="C2088" s="142"/>
      <c r="D2088" s="142"/>
      <c r="E2088" s="142"/>
      <c r="F2088" s="142"/>
      <c r="G2088" s="142"/>
      <c r="H2088" s="142"/>
      <c r="J2088" s="142"/>
      <c r="K2088" s="142"/>
      <c r="L2088" s="142"/>
      <c r="M2088" s="142"/>
      <c r="N2088" s="142"/>
      <c r="O2088" s="142"/>
      <c r="Q2088" s="122" t="e">
        <f>+VLOOKUP(CONCATENATE(B2088,"00"),#REF!,3,FALSE)</f>
        <v>#REF!</v>
      </c>
      <c r="R2088" s="122" t="str">
        <f>+IF(ISERROR(VLOOKUP(K2088,'Ecarts de marge'!D:D,1,FALSE)),"PB CODE ARTICLE","")</f>
        <v>PB CODE ARTICLE</v>
      </c>
    </row>
    <row r="2089" spans="1:18" x14ac:dyDescent="0.2">
      <c r="A2089" s="131" t="str">
        <f>+IF(I2089&lt;='Ecarts de marge'!$G$1,"X","")</f>
        <v>X</v>
      </c>
      <c r="B2089" s="122" t="str">
        <f t="shared" si="42"/>
        <v>A</v>
      </c>
      <c r="C2089" s="142"/>
      <c r="D2089" s="142"/>
      <c r="E2089" s="142"/>
      <c r="F2089" s="142"/>
      <c r="G2089" s="142"/>
      <c r="H2089" s="142"/>
      <c r="J2089" s="142"/>
      <c r="K2089" s="142"/>
      <c r="L2089" s="142"/>
      <c r="M2089" s="142"/>
      <c r="N2089" s="142"/>
      <c r="O2089" s="142"/>
      <c r="Q2089" s="122" t="e">
        <f>+VLOOKUP(CONCATENATE(B2089,"00"),#REF!,3,FALSE)</f>
        <v>#REF!</v>
      </c>
      <c r="R2089" s="122" t="str">
        <f>+IF(ISERROR(VLOOKUP(K2089,'Ecarts de marge'!D:D,1,FALSE)),"PB CODE ARTICLE","")</f>
        <v>PB CODE ARTICLE</v>
      </c>
    </row>
    <row r="2090" spans="1:18" x14ac:dyDescent="0.2">
      <c r="A2090" s="131" t="str">
        <f>+IF(I2090&lt;='Ecarts de marge'!$G$1,"X","")</f>
        <v>X</v>
      </c>
      <c r="B2090" s="122" t="str">
        <f t="shared" si="42"/>
        <v>A</v>
      </c>
      <c r="C2090" s="142"/>
      <c r="D2090" s="142"/>
      <c r="E2090" s="142"/>
      <c r="F2090" s="142"/>
      <c r="G2090" s="142"/>
      <c r="H2090" s="142"/>
      <c r="J2090" s="142"/>
      <c r="K2090" s="142"/>
      <c r="L2090" s="142"/>
      <c r="M2090" s="142"/>
      <c r="N2090" s="142"/>
      <c r="O2090" s="142"/>
      <c r="Q2090" s="122" t="e">
        <f>+VLOOKUP(CONCATENATE(B2090,"00"),#REF!,3,FALSE)</f>
        <v>#REF!</v>
      </c>
      <c r="R2090" s="122" t="str">
        <f>+IF(ISERROR(VLOOKUP(K2090,'Ecarts de marge'!D:D,1,FALSE)),"PB CODE ARTICLE","")</f>
        <v>PB CODE ARTICLE</v>
      </c>
    </row>
    <row r="2091" spans="1:18" x14ac:dyDescent="0.2">
      <c r="A2091" s="131" t="str">
        <f>+IF(I2091&lt;='Ecarts de marge'!$G$1,"X","")</f>
        <v>X</v>
      </c>
      <c r="B2091" s="122" t="str">
        <f t="shared" si="42"/>
        <v>A</v>
      </c>
      <c r="C2091" s="142"/>
      <c r="D2091" s="142"/>
      <c r="E2091" s="142"/>
      <c r="F2091" s="142"/>
      <c r="G2091" s="142"/>
      <c r="H2091" s="142"/>
      <c r="J2091" s="142"/>
      <c r="K2091" s="142"/>
      <c r="L2091" s="142"/>
      <c r="M2091" s="142"/>
      <c r="N2091" s="142"/>
      <c r="O2091" s="142"/>
      <c r="Q2091" s="122" t="e">
        <f>+VLOOKUP(CONCATENATE(B2091,"00"),#REF!,3,FALSE)</f>
        <v>#REF!</v>
      </c>
      <c r="R2091" s="122" t="str">
        <f>+IF(ISERROR(VLOOKUP(K2091,'Ecarts de marge'!D:D,1,FALSE)),"PB CODE ARTICLE","")</f>
        <v>PB CODE ARTICLE</v>
      </c>
    </row>
    <row r="2092" spans="1:18" x14ac:dyDescent="0.2">
      <c r="A2092" s="131" t="str">
        <f>+IF(I2092&lt;='Ecarts de marge'!$G$1,"X","")</f>
        <v>X</v>
      </c>
      <c r="B2092" s="122" t="str">
        <f t="shared" si="42"/>
        <v>A</v>
      </c>
      <c r="C2092" s="142"/>
      <c r="D2092" s="142"/>
      <c r="E2092" s="142"/>
      <c r="F2092" s="142"/>
      <c r="G2092" s="142"/>
      <c r="H2092" s="142"/>
      <c r="J2092" s="142"/>
      <c r="K2092" s="142"/>
      <c r="L2092" s="142"/>
      <c r="M2092" s="142"/>
      <c r="N2092" s="142"/>
      <c r="O2092" s="142"/>
      <c r="Q2092" s="122" t="e">
        <f>+VLOOKUP(CONCATENATE(B2092,"00"),#REF!,3,FALSE)</f>
        <v>#REF!</v>
      </c>
      <c r="R2092" s="122" t="str">
        <f>+IF(ISERROR(VLOOKUP(K2092,'Ecarts de marge'!D:D,1,FALSE)),"PB CODE ARTICLE","")</f>
        <v>PB CODE ARTICLE</v>
      </c>
    </row>
    <row r="2093" spans="1:18" x14ac:dyDescent="0.2">
      <c r="A2093" s="131" t="str">
        <f>+IF(I2093&lt;='Ecarts de marge'!$G$1,"X","")</f>
        <v>X</v>
      </c>
      <c r="B2093" s="122" t="str">
        <f t="shared" si="42"/>
        <v>A</v>
      </c>
      <c r="C2093" s="142"/>
      <c r="D2093" s="142"/>
      <c r="E2093" s="142"/>
      <c r="F2093" s="142"/>
      <c r="G2093" s="142"/>
      <c r="H2093" s="142"/>
      <c r="J2093" s="142"/>
      <c r="K2093" s="142"/>
      <c r="L2093" s="142"/>
      <c r="M2093" s="142"/>
      <c r="N2093" s="142"/>
      <c r="O2093" s="142"/>
      <c r="Q2093" s="122" t="e">
        <f>+VLOOKUP(CONCATENATE(B2093,"00"),#REF!,3,FALSE)</f>
        <v>#REF!</v>
      </c>
      <c r="R2093" s="122" t="str">
        <f>+IF(ISERROR(VLOOKUP(K2093,'Ecarts de marge'!D:D,1,FALSE)),"PB CODE ARTICLE","")</f>
        <v>PB CODE ARTICLE</v>
      </c>
    </row>
    <row r="2094" spans="1:18" x14ac:dyDescent="0.2">
      <c r="A2094" s="131" t="str">
        <f>+IF(I2094&lt;='Ecarts de marge'!$G$1,"X","")</f>
        <v>X</v>
      </c>
      <c r="B2094" s="122" t="str">
        <f t="shared" si="42"/>
        <v>A</v>
      </c>
      <c r="C2094" s="142"/>
      <c r="D2094" s="142"/>
      <c r="E2094" s="142"/>
      <c r="F2094" s="142"/>
      <c r="G2094" s="142"/>
      <c r="H2094" s="142"/>
      <c r="J2094" s="142"/>
      <c r="K2094" s="142"/>
      <c r="L2094" s="142"/>
      <c r="M2094" s="142"/>
      <c r="N2094" s="142"/>
      <c r="O2094" s="142"/>
      <c r="Q2094" s="122" t="e">
        <f>+VLOOKUP(CONCATENATE(B2094,"00"),#REF!,3,FALSE)</f>
        <v>#REF!</v>
      </c>
      <c r="R2094" s="122" t="str">
        <f>+IF(ISERROR(VLOOKUP(K2094,'Ecarts de marge'!D:D,1,FALSE)),"PB CODE ARTICLE","")</f>
        <v>PB CODE ARTICLE</v>
      </c>
    </row>
    <row r="2095" spans="1:18" x14ac:dyDescent="0.2">
      <c r="A2095" s="131" t="str">
        <f>+IF(I2095&lt;='Ecarts de marge'!$G$1,"X","")</f>
        <v>X</v>
      </c>
      <c r="B2095" s="122" t="str">
        <f t="shared" si="42"/>
        <v>A</v>
      </c>
      <c r="C2095" s="142"/>
      <c r="D2095" s="142"/>
      <c r="E2095" s="142"/>
      <c r="F2095" s="142"/>
      <c r="G2095" s="142"/>
      <c r="H2095" s="142"/>
      <c r="J2095" s="142"/>
      <c r="K2095" s="142"/>
      <c r="L2095" s="142"/>
      <c r="M2095" s="142"/>
      <c r="N2095" s="142"/>
      <c r="O2095" s="142"/>
      <c r="Q2095" s="122" t="e">
        <f>+VLOOKUP(CONCATENATE(B2095,"00"),#REF!,3,FALSE)</f>
        <v>#REF!</v>
      </c>
      <c r="R2095" s="122" t="str">
        <f>+IF(ISERROR(VLOOKUP(K2095,'Ecarts de marge'!D:D,1,FALSE)),"PB CODE ARTICLE","")</f>
        <v>PB CODE ARTICLE</v>
      </c>
    </row>
    <row r="2096" spans="1:18" x14ac:dyDescent="0.2">
      <c r="A2096" s="131" t="str">
        <f>+IF(I2096&lt;='Ecarts de marge'!$G$1,"X","")</f>
        <v>X</v>
      </c>
      <c r="B2096" s="122" t="str">
        <f t="shared" si="42"/>
        <v>A</v>
      </c>
      <c r="C2096" s="142"/>
      <c r="D2096" s="142"/>
      <c r="E2096" s="142"/>
      <c r="F2096" s="142"/>
      <c r="G2096" s="142"/>
      <c r="H2096" s="142"/>
      <c r="J2096" s="142"/>
      <c r="K2096" s="142"/>
      <c r="L2096" s="142"/>
      <c r="M2096" s="142"/>
      <c r="N2096" s="142"/>
      <c r="O2096" s="142"/>
      <c r="Q2096" s="122" t="e">
        <f>+VLOOKUP(CONCATENATE(B2096,"00"),#REF!,3,FALSE)</f>
        <v>#REF!</v>
      </c>
      <c r="R2096" s="122" t="str">
        <f>+IF(ISERROR(VLOOKUP(K2096,'Ecarts de marge'!D:D,1,FALSE)),"PB CODE ARTICLE","")</f>
        <v>PB CODE ARTICLE</v>
      </c>
    </row>
    <row r="2097" spans="1:18" x14ac:dyDescent="0.2">
      <c r="A2097" s="131" t="str">
        <f>+IF(I2097&lt;='Ecarts de marge'!$G$1,"X","")</f>
        <v>X</v>
      </c>
      <c r="B2097" s="122" t="str">
        <f t="shared" si="42"/>
        <v>A</v>
      </c>
      <c r="C2097" s="142"/>
      <c r="D2097" s="142"/>
      <c r="E2097" s="142"/>
      <c r="F2097" s="142"/>
      <c r="G2097" s="142"/>
      <c r="H2097" s="142"/>
      <c r="J2097" s="142"/>
      <c r="K2097" s="142"/>
      <c r="L2097" s="142"/>
      <c r="M2097" s="142"/>
      <c r="N2097" s="142"/>
      <c r="O2097" s="142"/>
      <c r="Q2097" s="122" t="e">
        <f>+VLOOKUP(CONCATENATE(B2097,"00"),#REF!,3,FALSE)</f>
        <v>#REF!</v>
      </c>
      <c r="R2097" s="122" t="str">
        <f>+IF(ISERROR(VLOOKUP(K2097,'Ecarts de marge'!D:D,1,FALSE)),"PB CODE ARTICLE","")</f>
        <v>PB CODE ARTICLE</v>
      </c>
    </row>
    <row r="2098" spans="1:18" x14ac:dyDescent="0.2">
      <c r="A2098" s="131" t="str">
        <f>+IF(I2098&lt;='Ecarts de marge'!$G$1,"X","")</f>
        <v>X</v>
      </c>
      <c r="B2098" s="122" t="str">
        <f t="shared" si="42"/>
        <v>A</v>
      </c>
      <c r="C2098" s="142"/>
      <c r="D2098" s="142"/>
      <c r="E2098" s="142"/>
      <c r="F2098" s="142"/>
      <c r="G2098" s="142"/>
      <c r="H2098" s="142"/>
      <c r="J2098" s="142"/>
      <c r="K2098" s="142"/>
      <c r="L2098" s="142"/>
      <c r="M2098" s="142"/>
      <c r="N2098" s="142"/>
      <c r="O2098" s="142"/>
      <c r="Q2098" s="122" t="e">
        <f>+VLOOKUP(CONCATENATE(B2098,"00"),#REF!,3,FALSE)</f>
        <v>#REF!</v>
      </c>
      <c r="R2098" s="122" t="str">
        <f>+IF(ISERROR(VLOOKUP(K2098,'Ecarts de marge'!D:D,1,FALSE)),"PB CODE ARTICLE","")</f>
        <v>PB CODE ARTICLE</v>
      </c>
    </row>
    <row r="2099" spans="1:18" x14ac:dyDescent="0.2">
      <c r="A2099" s="131" t="str">
        <f>+IF(I2099&lt;='Ecarts de marge'!$G$1,"X","")</f>
        <v>X</v>
      </c>
      <c r="B2099" s="122" t="str">
        <f t="shared" si="42"/>
        <v>A</v>
      </c>
      <c r="C2099" s="142"/>
      <c r="D2099" s="142"/>
      <c r="E2099" s="142"/>
      <c r="F2099" s="142"/>
      <c r="G2099" s="142"/>
      <c r="H2099" s="142"/>
      <c r="J2099" s="142"/>
      <c r="K2099" s="142"/>
      <c r="L2099" s="142"/>
      <c r="M2099" s="142"/>
      <c r="N2099" s="142"/>
      <c r="O2099" s="142"/>
      <c r="Q2099" s="122" t="e">
        <f>+VLOOKUP(CONCATENATE(B2099,"00"),#REF!,3,FALSE)</f>
        <v>#REF!</v>
      </c>
      <c r="R2099" s="122" t="str">
        <f>+IF(ISERROR(VLOOKUP(K2099,'Ecarts de marge'!D:D,1,FALSE)),"PB CODE ARTICLE","")</f>
        <v>PB CODE ARTICLE</v>
      </c>
    </row>
    <row r="2100" spans="1:18" x14ac:dyDescent="0.2">
      <c r="A2100" s="131" t="str">
        <f>+IF(I2100&lt;='Ecarts de marge'!$G$1,"X","")</f>
        <v>X</v>
      </c>
      <c r="B2100" s="122" t="str">
        <f t="shared" si="42"/>
        <v>A</v>
      </c>
      <c r="C2100" s="142"/>
      <c r="D2100" s="142"/>
      <c r="E2100" s="142"/>
      <c r="F2100" s="142"/>
      <c r="G2100" s="142"/>
      <c r="H2100" s="142"/>
      <c r="J2100" s="142"/>
      <c r="K2100" s="142"/>
      <c r="L2100" s="142"/>
      <c r="M2100" s="142"/>
      <c r="N2100" s="142"/>
      <c r="O2100" s="142"/>
      <c r="Q2100" s="122" t="e">
        <f>+VLOOKUP(CONCATENATE(B2100,"00"),#REF!,3,FALSE)</f>
        <v>#REF!</v>
      </c>
      <c r="R2100" s="122" t="str">
        <f>+IF(ISERROR(VLOOKUP(K2100,'Ecarts de marge'!D:D,1,FALSE)),"PB CODE ARTICLE","")</f>
        <v>PB CODE ARTICLE</v>
      </c>
    </row>
    <row r="2101" spans="1:18" x14ac:dyDescent="0.2">
      <c r="A2101" s="131" t="str">
        <f>+IF(I2101&lt;='Ecarts de marge'!$G$1,"X","")</f>
        <v>X</v>
      </c>
      <c r="B2101" s="122" t="str">
        <f t="shared" si="42"/>
        <v>A</v>
      </c>
      <c r="C2101" s="142"/>
      <c r="D2101" s="142"/>
      <c r="E2101" s="142"/>
      <c r="F2101" s="142"/>
      <c r="G2101" s="142"/>
      <c r="H2101" s="142"/>
      <c r="J2101" s="142"/>
      <c r="K2101" s="142"/>
      <c r="L2101" s="142"/>
      <c r="M2101" s="142"/>
      <c r="N2101" s="142"/>
      <c r="O2101" s="142"/>
      <c r="Q2101" s="122" t="e">
        <f>+VLOOKUP(CONCATENATE(B2101,"00"),#REF!,3,FALSE)</f>
        <v>#REF!</v>
      </c>
      <c r="R2101" s="122" t="str">
        <f>+IF(ISERROR(VLOOKUP(K2101,'Ecarts de marge'!D:D,1,FALSE)),"PB CODE ARTICLE","")</f>
        <v>PB CODE ARTICLE</v>
      </c>
    </row>
    <row r="2102" spans="1:18" x14ac:dyDescent="0.2">
      <c r="A2102" s="131" t="str">
        <f>+IF(I2102&lt;='Ecarts de marge'!$G$1,"X","")</f>
        <v>X</v>
      </c>
      <c r="B2102" s="122" t="str">
        <f t="shared" si="42"/>
        <v>A</v>
      </c>
      <c r="C2102" s="142"/>
      <c r="D2102" s="142"/>
      <c r="E2102" s="142"/>
      <c r="F2102" s="142"/>
      <c r="G2102" s="142"/>
      <c r="H2102" s="142"/>
      <c r="J2102" s="142"/>
      <c r="K2102" s="142"/>
      <c r="L2102" s="142"/>
      <c r="M2102" s="142"/>
      <c r="N2102" s="142"/>
      <c r="O2102" s="142"/>
      <c r="Q2102" s="122" t="e">
        <f>+VLOOKUP(CONCATENATE(B2102,"00"),#REF!,3,FALSE)</f>
        <v>#REF!</v>
      </c>
      <c r="R2102" s="122" t="str">
        <f>+IF(ISERROR(VLOOKUP(K2102,'Ecarts de marge'!D:D,1,FALSE)),"PB CODE ARTICLE","")</f>
        <v>PB CODE ARTICLE</v>
      </c>
    </row>
    <row r="2103" spans="1:18" x14ac:dyDescent="0.2">
      <c r="A2103" s="131" t="str">
        <f>+IF(I2103&lt;='Ecarts de marge'!$G$1,"X","")</f>
        <v>X</v>
      </c>
      <c r="B2103" s="122" t="str">
        <f t="shared" si="42"/>
        <v>A</v>
      </c>
      <c r="C2103" s="142"/>
      <c r="D2103" s="142"/>
      <c r="E2103" s="142"/>
      <c r="F2103" s="142"/>
      <c r="G2103" s="142"/>
      <c r="H2103" s="142"/>
      <c r="J2103" s="142"/>
      <c r="K2103" s="142"/>
      <c r="L2103" s="142"/>
      <c r="M2103" s="142"/>
      <c r="N2103" s="142"/>
      <c r="O2103" s="142"/>
      <c r="Q2103" s="122" t="e">
        <f>+VLOOKUP(CONCATENATE(B2103,"00"),#REF!,3,FALSE)</f>
        <v>#REF!</v>
      </c>
      <c r="R2103" s="122" t="str">
        <f>+IF(ISERROR(VLOOKUP(K2103,'Ecarts de marge'!D:D,1,FALSE)),"PB CODE ARTICLE","")</f>
        <v>PB CODE ARTICLE</v>
      </c>
    </row>
    <row r="2104" spans="1:18" x14ac:dyDescent="0.2">
      <c r="A2104" s="131" t="str">
        <f>+IF(I2104&lt;='Ecarts de marge'!$G$1,"X","")</f>
        <v>X</v>
      </c>
      <c r="B2104" s="122" t="str">
        <f t="shared" si="42"/>
        <v>A</v>
      </c>
      <c r="C2104" s="142"/>
      <c r="D2104" s="142"/>
      <c r="E2104" s="142"/>
      <c r="F2104" s="142"/>
      <c r="G2104" s="142"/>
      <c r="H2104" s="142"/>
      <c r="J2104" s="142"/>
      <c r="K2104" s="142"/>
      <c r="L2104" s="142"/>
      <c r="M2104" s="142"/>
      <c r="N2104" s="142"/>
      <c r="O2104" s="142"/>
      <c r="Q2104" s="122" t="e">
        <f>+VLOOKUP(CONCATENATE(B2104,"00"),#REF!,3,FALSE)</f>
        <v>#REF!</v>
      </c>
      <c r="R2104" s="122" t="str">
        <f>+IF(ISERROR(VLOOKUP(K2104,'Ecarts de marge'!D:D,1,FALSE)),"PB CODE ARTICLE","")</f>
        <v>PB CODE ARTICLE</v>
      </c>
    </row>
    <row r="2105" spans="1:18" x14ac:dyDescent="0.2">
      <c r="A2105" s="131" t="str">
        <f>+IF(I2105&lt;='Ecarts de marge'!$G$1,"X","")</f>
        <v>X</v>
      </c>
      <c r="B2105" s="122" t="str">
        <f t="shared" si="42"/>
        <v>A</v>
      </c>
      <c r="C2105" s="142"/>
      <c r="D2105" s="142"/>
      <c r="E2105" s="142"/>
      <c r="F2105" s="142"/>
      <c r="G2105" s="142"/>
      <c r="H2105" s="142"/>
      <c r="J2105" s="142"/>
      <c r="K2105" s="142"/>
      <c r="L2105" s="142"/>
      <c r="M2105" s="142"/>
      <c r="N2105" s="142"/>
      <c r="O2105" s="142"/>
      <c r="Q2105" s="122" t="e">
        <f>+VLOOKUP(CONCATENATE(B2105,"00"),#REF!,3,FALSE)</f>
        <v>#REF!</v>
      </c>
      <c r="R2105" s="122" t="str">
        <f>+IF(ISERROR(VLOOKUP(K2105,'Ecarts de marge'!D:D,1,FALSE)),"PB CODE ARTICLE","")</f>
        <v>PB CODE ARTICLE</v>
      </c>
    </row>
    <row r="2106" spans="1:18" x14ac:dyDescent="0.2">
      <c r="A2106" s="131" t="str">
        <f>+IF(I2106&lt;='Ecarts de marge'!$G$1,"X","")</f>
        <v>X</v>
      </c>
      <c r="B2106" s="122" t="str">
        <f t="shared" si="42"/>
        <v>A</v>
      </c>
      <c r="C2106" s="142"/>
      <c r="D2106" s="142"/>
      <c r="E2106" s="142"/>
      <c r="F2106" s="142"/>
      <c r="G2106" s="142"/>
      <c r="H2106" s="142"/>
      <c r="J2106" s="142"/>
      <c r="K2106" s="142"/>
      <c r="L2106" s="142"/>
      <c r="M2106" s="142"/>
      <c r="N2106" s="142"/>
      <c r="O2106" s="142"/>
      <c r="Q2106" s="122" t="e">
        <f>+VLOOKUP(CONCATENATE(B2106,"00"),#REF!,3,FALSE)</f>
        <v>#REF!</v>
      </c>
      <c r="R2106" s="122" t="str">
        <f>+IF(ISERROR(VLOOKUP(K2106,'Ecarts de marge'!D:D,1,FALSE)),"PB CODE ARTICLE","")</f>
        <v>PB CODE ARTICLE</v>
      </c>
    </row>
    <row r="2107" spans="1:18" x14ac:dyDescent="0.2">
      <c r="A2107" s="131" t="str">
        <f>+IF(I2107&lt;='Ecarts de marge'!$G$1,"X","")</f>
        <v>X</v>
      </c>
      <c r="B2107" s="122" t="str">
        <f t="shared" si="42"/>
        <v>A</v>
      </c>
      <c r="C2107" s="142"/>
      <c r="D2107" s="142"/>
      <c r="E2107" s="142"/>
      <c r="F2107" s="142"/>
      <c r="G2107" s="142"/>
      <c r="H2107" s="142"/>
      <c r="J2107" s="142"/>
      <c r="K2107" s="142"/>
      <c r="L2107" s="142"/>
      <c r="M2107" s="142"/>
      <c r="N2107" s="142"/>
      <c r="O2107" s="142"/>
      <c r="Q2107" s="122" t="e">
        <f>+VLOOKUP(CONCATENATE(B2107,"00"),#REF!,3,FALSE)</f>
        <v>#REF!</v>
      </c>
      <c r="R2107" s="122" t="str">
        <f>+IF(ISERROR(VLOOKUP(K2107,'Ecarts de marge'!D:D,1,FALSE)),"PB CODE ARTICLE","")</f>
        <v>PB CODE ARTICLE</v>
      </c>
    </row>
    <row r="2108" spans="1:18" x14ac:dyDescent="0.2">
      <c r="A2108" s="131" t="str">
        <f>+IF(I2108&lt;='Ecarts de marge'!$G$1,"X","")</f>
        <v>X</v>
      </c>
      <c r="B2108" s="122" t="str">
        <f t="shared" si="42"/>
        <v>A</v>
      </c>
      <c r="C2108" s="142"/>
      <c r="D2108" s="142"/>
      <c r="E2108" s="142"/>
      <c r="F2108" s="142"/>
      <c r="G2108" s="142"/>
      <c r="H2108" s="142"/>
      <c r="J2108" s="142"/>
      <c r="K2108" s="142"/>
      <c r="L2108" s="142"/>
      <c r="M2108" s="142"/>
      <c r="N2108" s="142"/>
      <c r="O2108" s="142"/>
      <c r="Q2108" s="122" t="e">
        <f>+VLOOKUP(CONCATENATE(B2108,"00"),#REF!,3,FALSE)</f>
        <v>#REF!</v>
      </c>
      <c r="R2108" s="122" t="str">
        <f>+IF(ISERROR(VLOOKUP(K2108,'Ecarts de marge'!D:D,1,FALSE)),"PB CODE ARTICLE","")</f>
        <v>PB CODE ARTICLE</v>
      </c>
    </row>
    <row r="2109" spans="1:18" x14ac:dyDescent="0.2">
      <c r="A2109" s="131" t="str">
        <f>+IF(I2109&lt;='Ecarts de marge'!$G$1,"X","")</f>
        <v>X</v>
      </c>
      <c r="B2109" s="122" t="str">
        <f t="shared" si="42"/>
        <v>A</v>
      </c>
      <c r="C2109" s="142"/>
      <c r="D2109" s="142"/>
      <c r="E2109" s="142"/>
      <c r="F2109" s="142"/>
      <c r="G2109" s="142"/>
      <c r="H2109" s="142"/>
      <c r="J2109" s="142"/>
      <c r="K2109" s="142"/>
      <c r="L2109" s="142"/>
      <c r="M2109" s="142"/>
      <c r="N2109" s="142"/>
      <c r="O2109" s="142"/>
      <c r="Q2109" s="122" t="e">
        <f>+VLOOKUP(CONCATENATE(B2109,"00"),#REF!,3,FALSE)</f>
        <v>#REF!</v>
      </c>
      <c r="R2109" s="122" t="str">
        <f>+IF(ISERROR(VLOOKUP(K2109,'Ecarts de marge'!D:D,1,FALSE)),"PB CODE ARTICLE","")</f>
        <v>PB CODE ARTICLE</v>
      </c>
    </row>
    <row r="2110" spans="1:18" x14ac:dyDescent="0.2">
      <c r="A2110" s="131" t="str">
        <f>+IF(I2110&lt;='Ecarts de marge'!$G$1,"X","")</f>
        <v>X</v>
      </c>
      <c r="B2110" s="122" t="str">
        <f t="shared" si="42"/>
        <v>A</v>
      </c>
      <c r="C2110" s="142"/>
      <c r="D2110" s="142"/>
      <c r="E2110" s="142"/>
      <c r="F2110" s="142"/>
      <c r="G2110" s="142"/>
      <c r="H2110" s="142"/>
      <c r="J2110" s="142"/>
      <c r="K2110" s="142"/>
      <c r="L2110" s="142"/>
      <c r="M2110" s="142"/>
      <c r="N2110" s="142"/>
      <c r="O2110" s="142"/>
      <c r="Q2110" s="122" t="e">
        <f>+VLOOKUP(CONCATENATE(B2110,"00"),#REF!,3,FALSE)</f>
        <v>#REF!</v>
      </c>
      <c r="R2110" s="122" t="str">
        <f>+IF(ISERROR(VLOOKUP(K2110,'Ecarts de marge'!D:D,1,FALSE)),"PB CODE ARTICLE","")</f>
        <v>PB CODE ARTICLE</v>
      </c>
    </row>
    <row r="2111" spans="1:18" x14ac:dyDescent="0.2">
      <c r="A2111" s="131" t="str">
        <f>+IF(I2111&lt;='Ecarts de marge'!$G$1,"X","")</f>
        <v>X</v>
      </c>
      <c r="B2111" s="122" t="str">
        <f t="shared" si="42"/>
        <v>A</v>
      </c>
      <c r="C2111" s="142"/>
      <c r="D2111" s="142"/>
      <c r="E2111" s="142"/>
      <c r="F2111" s="142"/>
      <c r="G2111" s="142"/>
      <c r="H2111" s="142"/>
      <c r="J2111" s="142"/>
      <c r="K2111" s="142"/>
      <c r="L2111" s="142"/>
      <c r="M2111" s="142"/>
      <c r="N2111" s="142"/>
      <c r="O2111" s="142"/>
      <c r="Q2111" s="122" t="e">
        <f>+VLOOKUP(CONCATENATE(B2111,"00"),#REF!,3,FALSE)</f>
        <v>#REF!</v>
      </c>
      <c r="R2111" s="122" t="str">
        <f>+IF(ISERROR(VLOOKUP(K2111,'Ecarts de marge'!D:D,1,FALSE)),"PB CODE ARTICLE","")</f>
        <v>PB CODE ARTICLE</v>
      </c>
    </row>
    <row r="2112" spans="1:18" x14ac:dyDescent="0.2">
      <c r="A2112" s="131" t="str">
        <f>+IF(I2112&lt;='Ecarts de marge'!$G$1,"X","")</f>
        <v>X</v>
      </c>
      <c r="B2112" s="122" t="str">
        <f t="shared" si="42"/>
        <v>A</v>
      </c>
      <c r="C2112" s="142"/>
      <c r="D2112" s="142"/>
      <c r="E2112" s="142"/>
      <c r="F2112" s="142"/>
      <c r="G2112" s="142"/>
      <c r="H2112" s="142"/>
      <c r="J2112" s="142"/>
      <c r="K2112" s="142"/>
      <c r="L2112" s="142"/>
      <c r="M2112" s="142"/>
      <c r="N2112" s="142"/>
      <c r="O2112" s="142"/>
      <c r="Q2112" s="122" t="e">
        <f>+VLOOKUP(CONCATENATE(B2112,"00"),#REF!,3,FALSE)</f>
        <v>#REF!</v>
      </c>
      <c r="R2112" s="122" t="str">
        <f>+IF(ISERROR(VLOOKUP(K2112,'Ecarts de marge'!D:D,1,FALSE)),"PB CODE ARTICLE","")</f>
        <v>PB CODE ARTICLE</v>
      </c>
    </row>
    <row r="2113" spans="1:18" x14ac:dyDescent="0.2">
      <c r="A2113" s="131" t="str">
        <f>+IF(I2113&lt;='Ecarts de marge'!$G$1,"X","")</f>
        <v>X</v>
      </c>
      <c r="B2113" s="122" t="str">
        <f t="shared" si="42"/>
        <v>A</v>
      </c>
      <c r="C2113" s="142"/>
      <c r="D2113" s="142"/>
      <c r="E2113" s="142"/>
      <c r="F2113" s="142"/>
      <c r="G2113" s="142"/>
      <c r="H2113" s="142"/>
      <c r="J2113" s="142"/>
      <c r="K2113" s="142"/>
      <c r="L2113" s="142"/>
      <c r="M2113" s="142"/>
      <c r="N2113" s="142"/>
      <c r="O2113" s="142"/>
      <c r="Q2113" s="122" t="e">
        <f>+VLOOKUP(CONCATENATE(B2113,"00"),#REF!,3,FALSE)</f>
        <v>#REF!</v>
      </c>
      <c r="R2113" s="122" t="str">
        <f>+IF(ISERROR(VLOOKUP(K2113,'Ecarts de marge'!D:D,1,FALSE)),"PB CODE ARTICLE","")</f>
        <v>PB CODE ARTICLE</v>
      </c>
    </row>
    <row r="2114" spans="1:18" x14ac:dyDescent="0.2">
      <c r="A2114" s="131" t="str">
        <f>+IF(I2114&lt;='Ecarts de marge'!$G$1,"X","")</f>
        <v>X</v>
      </c>
      <c r="B2114" s="122" t="str">
        <f t="shared" si="42"/>
        <v>A</v>
      </c>
      <c r="C2114" s="142"/>
      <c r="D2114" s="142"/>
      <c r="E2114" s="142"/>
      <c r="F2114" s="142"/>
      <c r="G2114" s="142"/>
      <c r="H2114" s="142"/>
      <c r="J2114" s="142"/>
      <c r="K2114" s="142"/>
      <c r="L2114" s="142"/>
      <c r="M2114" s="142"/>
      <c r="N2114" s="142"/>
      <c r="O2114" s="142"/>
      <c r="Q2114" s="122" t="e">
        <f>+VLOOKUP(CONCATENATE(B2114,"00"),#REF!,3,FALSE)</f>
        <v>#REF!</v>
      </c>
      <c r="R2114" s="122" t="str">
        <f>+IF(ISERROR(VLOOKUP(K2114,'Ecarts de marge'!D:D,1,FALSE)),"PB CODE ARTICLE","")</f>
        <v>PB CODE ARTICLE</v>
      </c>
    </row>
    <row r="2115" spans="1:18" x14ac:dyDescent="0.2">
      <c r="A2115" s="131" t="str">
        <f>+IF(I2115&lt;='Ecarts de marge'!$G$1,"X","")</f>
        <v>X</v>
      </c>
      <c r="B2115" s="122" t="str">
        <f t="shared" si="42"/>
        <v>A</v>
      </c>
      <c r="C2115" s="142"/>
      <c r="D2115" s="142"/>
      <c r="E2115" s="142"/>
      <c r="F2115" s="142"/>
      <c r="G2115" s="142"/>
      <c r="H2115" s="142"/>
      <c r="J2115" s="142"/>
      <c r="K2115" s="142"/>
      <c r="L2115" s="142"/>
      <c r="M2115" s="142"/>
      <c r="N2115" s="142"/>
      <c r="O2115" s="142"/>
      <c r="Q2115" s="122" t="e">
        <f>+VLOOKUP(CONCATENATE(B2115,"00"),#REF!,3,FALSE)</f>
        <v>#REF!</v>
      </c>
      <c r="R2115" s="122" t="str">
        <f>+IF(ISERROR(VLOOKUP(K2115,'Ecarts de marge'!D:D,1,FALSE)),"PB CODE ARTICLE","")</f>
        <v>PB CODE ARTICLE</v>
      </c>
    </row>
    <row r="2116" spans="1:18" x14ac:dyDescent="0.2">
      <c r="A2116" s="131" t="str">
        <f>+IF(I2116&lt;='Ecarts de marge'!$G$1,"X","")</f>
        <v>X</v>
      </c>
      <c r="B2116" s="122" t="str">
        <f t="shared" si="42"/>
        <v>A</v>
      </c>
      <c r="C2116" s="142"/>
      <c r="D2116" s="142"/>
      <c r="E2116" s="142"/>
      <c r="F2116" s="142"/>
      <c r="G2116" s="142"/>
      <c r="H2116" s="142"/>
      <c r="J2116" s="142"/>
      <c r="K2116" s="142"/>
      <c r="L2116" s="142"/>
      <c r="M2116" s="142"/>
      <c r="N2116" s="142"/>
      <c r="O2116" s="142"/>
      <c r="Q2116" s="122" t="e">
        <f>+VLOOKUP(CONCATENATE(B2116,"00"),#REF!,3,FALSE)</f>
        <v>#REF!</v>
      </c>
      <c r="R2116" s="122" t="str">
        <f>+IF(ISERROR(VLOOKUP(K2116,'Ecarts de marge'!D:D,1,FALSE)),"PB CODE ARTICLE","")</f>
        <v>PB CODE ARTICLE</v>
      </c>
    </row>
    <row r="2117" spans="1:18" x14ac:dyDescent="0.2">
      <c r="A2117" s="131" t="str">
        <f>+IF(I2117&lt;='Ecarts de marge'!$G$1,"X","")</f>
        <v>X</v>
      </c>
      <c r="B2117" s="122" t="str">
        <f t="shared" si="42"/>
        <v>A</v>
      </c>
      <c r="C2117" s="142"/>
      <c r="D2117" s="142"/>
      <c r="E2117" s="142"/>
      <c r="F2117" s="142"/>
      <c r="G2117" s="142"/>
      <c r="H2117" s="142"/>
      <c r="J2117" s="142"/>
      <c r="K2117" s="142"/>
      <c r="L2117" s="142"/>
      <c r="M2117" s="142"/>
      <c r="N2117" s="142"/>
      <c r="O2117" s="142"/>
      <c r="Q2117" s="122" t="e">
        <f>+VLOOKUP(CONCATENATE(B2117,"00"),#REF!,3,FALSE)</f>
        <v>#REF!</v>
      </c>
      <c r="R2117" s="122" t="str">
        <f>+IF(ISERROR(VLOOKUP(K2117,'Ecarts de marge'!D:D,1,FALSE)),"PB CODE ARTICLE","")</f>
        <v>PB CODE ARTICLE</v>
      </c>
    </row>
    <row r="2118" spans="1:18" x14ac:dyDescent="0.2">
      <c r="A2118" s="131" t="str">
        <f>+IF(I2118&lt;='Ecarts de marge'!$G$1,"X","")</f>
        <v>X</v>
      </c>
      <c r="B2118" s="122" t="str">
        <f t="shared" si="42"/>
        <v>A</v>
      </c>
      <c r="C2118" s="142"/>
      <c r="D2118" s="142"/>
      <c r="E2118" s="142"/>
      <c r="F2118" s="142"/>
      <c r="G2118" s="142"/>
      <c r="H2118" s="142"/>
      <c r="J2118" s="142"/>
      <c r="K2118" s="142"/>
      <c r="L2118" s="142"/>
      <c r="M2118" s="142"/>
      <c r="N2118" s="142"/>
      <c r="O2118" s="142"/>
      <c r="Q2118" s="122" t="e">
        <f>+VLOOKUP(CONCATENATE(B2118,"00"),#REF!,3,FALSE)</f>
        <v>#REF!</v>
      </c>
      <c r="R2118" s="122" t="str">
        <f>+IF(ISERROR(VLOOKUP(K2118,'Ecarts de marge'!D:D,1,FALSE)),"PB CODE ARTICLE","")</f>
        <v>PB CODE ARTICLE</v>
      </c>
    </row>
    <row r="2119" spans="1:18" x14ac:dyDescent="0.2">
      <c r="A2119" s="131" t="str">
        <f>+IF(I2119&lt;='Ecarts de marge'!$G$1,"X","")</f>
        <v>X</v>
      </c>
      <c r="B2119" s="122" t="str">
        <f t="shared" si="42"/>
        <v>A</v>
      </c>
      <c r="C2119" s="142"/>
      <c r="D2119" s="142"/>
      <c r="E2119" s="142"/>
      <c r="F2119" s="142"/>
      <c r="G2119" s="142"/>
      <c r="H2119" s="142"/>
      <c r="J2119" s="142"/>
      <c r="K2119" s="142"/>
      <c r="L2119" s="142"/>
      <c r="M2119" s="142"/>
      <c r="N2119" s="142"/>
      <c r="O2119" s="142"/>
      <c r="Q2119" s="122" t="e">
        <f>+VLOOKUP(CONCATENATE(B2119,"00"),#REF!,3,FALSE)</f>
        <v>#REF!</v>
      </c>
      <c r="R2119" s="122" t="str">
        <f>+IF(ISERROR(VLOOKUP(K2119,'Ecarts de marge'!D:D,1,FALSE)),"PB CODE ARTICLE","")</f>
        <v>PB CODE ARTICLE</v>
      </c>
    </row>
    <row r="2120" spans="1:18" x14ac:dyDescent="0.2">
      <c r="A2120" s="131" t="str">
        <f>+IF(I2120&lt;='Ecarts de marge'!$G$1,"X","")</f>
        <v>X</v>
      </c>
      <c r="B2120" s="122" t="str">
        <f t="shared" si="42"/>
        <v>A</v>
      </c>
      <c r="C2120" s="142"/>
      <c r="D2120" s="142"/>
      <c r="E2120" s="142"/>
      <c r="F2120" s="142"/>
      <c r="G2120" s="142"/>
      <c r="H2120" s="142"/>
      <c r="J2120" s="142"/>
      <c r="K2120" s="142"/>
      <c r="L2120" s="142"/>
      <c r="M2120" s="142"/>
      <c r="N2120" s="142"/>
      <c r="O2120" s="142"/>
      <c r="Q2120" s="122" t="e">
        <f>+VLOOKUP(CONCATENATE(B2120,"00"),#REF!,3,FALSE)</f>
        <v>#REF!</v>
      </c>
      <c r="R2120" s="122" t="str">
        <f>+IF(ISERROR(VLOOKUP(K2120,'Ecarts de marge'!D:D,1,FALSE)),"PB CODE ARTICLE","")</f>
        <v>PB CODE ARTICLE</v>
      </c>
    </row>
    <row r="2121" spans="1:18" x14ac:dyDescent="0.2">
      <c r="A2121" s="131" t="str">
        <f>+IF(I2121&lt;='Ecarts de marge'!$G$1,"X","")</f>
        <v>X</v>
      </c>
      <c r="B2121" s="122" t="str">
        <f t="shared" si="42"/>
        <v>A</v>
      </c>
      <c r="C2121" s="142"/>
      <c r="D2121" s="142"/>
      <c r="E2121" s="142"/>
      <c r="F2121" s="142"/>
      <c r="G2121" s="142"/>
      <c r="H2121" s="142"/>
      <c r="J2121" s="142"/>
      <c r="K2121" s="142"/>
      <c r="L2121" s="142"/>
      <c r="M2121" s="142"/>
      <c r="N2121" s="142"/>
      <c r="O2121" s="142"/>
      <c r="Q2121" s="122" t="e">
        <f>+VLOOKUP(CONCATENATE(B2121,"00"),#REF!,3,FALSE)</f>
        <v>#REF!</v>
      </c>
      <c r="R2121" s="122" t="str">
        <f>+IF(ISERROR(VLOOKUP(K2121,'Ecarts de marge'!D:D,1,FALSE)),"PB CODE ARTICLE","")</f>
        <v>PB CODE ARTICLE</v>
      </c>
    </row>
    <row r="2122" spans="1:18" x14ac:dyDescent="0.2">
      <c r="A2122" s="131" t="str">
        <f>+IF(I2122&lt;='Ecarts de marge'!$G$1,"X","")</f>
        <v>X</v>
      </c>
      <c r="B2122" s="122" t="str">
        <f t="shared" si="42"/>
        <v>A</v>
      </c>
      <c r="C2122" s="142"/>
      <c r="D2122" s="142"/>
      <c r="E2122" s="142"/>
      <c r="F2122" s="142"/>
      <c r="G2122" s="142"/>
      <c r="H2122" s="142"/>
      <c r="J2122" s="142"/>
      <c r="K2122" s="142"/>
      <c r="L2122" s="142"/>
      <c r="M2122" s="142"/>
      <c r="N2122" s="142"/>
      <c r="O2122" s="142"/>
      <c r="Q2122" s="122" t="e">
        <f>+VLOOKUP(CONCATENATE(B2122,"00"),#REF!,3,FALSE)</f>
        <v>#REF!</v>
      </c>
      <c r="R2122" s="122" t="str">
        <f>+IF(ISERROR(VLOOKUP(K2122,'Ecarts de marge'!D:D,1,FALSE)),"PB CODE ARTICLE","")</f>
        <v>PB CODE ARTICLE</v>
      </c>
    </row>
    <row r="2123" spans="1:18" x14ac:dyDescent="0.2">
      <c r="A2123" s="131" t="str">
        <f>+IF(I2123&lt;='Ecarts de marge'!$G$1,"X","")</f>
        <v>X</v>
      </c>
      <c r="B2123" s="122" t="str">
        <f t="shared" si="42"/>
        <v>A</v>
      </c>
      <c r="C2123" s="142"/>
      <c r="D2123" s="142"/>
      <c r="E2123" s="142"/>
      <c r="F2123" s="142"/>
      <c r="G2123" s="142"/>
      <c r="H2123" s="142"/>
      <c r="J2123" s="142"/>
      <c r="K2123" s="142"/>
      <c r="L2123" s="142"/>
      <c r="M2123" s="142"/>
      <c r="N2123" s="142"/>
      <c r="O2123" s="142"/>
      <c r="Q2123" s="122" t="e">
        <f>+VLOOKUP(CONCATENATE(B2123,"00"),#REF!,3,FALSE)</f>
        <v>#REF!</v>
      </c>
      <c r="R2123" s="122" t="str">
        <f>+IF(ISERROR(VLOOKUP(K2123,'Ecarts de marge'!D:D,1,FALSE)),"PB CODE ARTICLE","")</f>
        <v>PB CODE ARTICLE</v>
      </c>
    </row>
    <row r="2124" spans="1:18" x14ac:dyDescent="0.2">
      <c r="A2124" s="131" t="str">
        <f>+IF(I2124&lt;='Ecarts de marge'!$G$1,"X","")</f>
        <v>X</v>
      </c>
      <c r="B2124" s="122" t="str">
        <f t="shared" si="42"/>
        <v>A</v>
      </c>
      <c r="C2124" s="142"/>
      <c r="D2124" s="142"/>
      <c r="E2124" s="142"/>
      <c r="F2124" s="142"/>
      <c r="G2124" s="142"/>
      <c r="H2124" s="142"/>
      <c r="J2124" s="142"/>
      <c r="K2124" s="142"/>
      <c r="L2124" s="142"/>
      <c r="M2124" s="142"/>
      <c r="N2124" s="142"/>
      <c r="O2124" s="142"/>
      <c r="Q2124" s="122" t="e">
        <f>+VLOOKUP(CONCATENATE(B2124,"00"),#REF!,3,FALSE)</f>
        <v>#REF!</v>
      </c>
      <c r="R2124" s="122" t="str">
        <f>+IF(ISERROR(VLOOKUP(K2124,'Ecarts de marge'!D:D,1,FALSE)),"PB CODE ARTICLE","")</f>
        <v>PB CODE ARTICLE</v>
      </c>
    </row>
    <row r="2125" spans="1:18" x14ac:dyDescent="0.2">
      <c r="A2125" s="131" t="str">
        <f>+IF(I2125&lt;='Ecarts de marge'!$G$1,"X","")</f>
        <v>X</v>
      </c>
      <c r="B2125" s="122" t="str">
        <f t="shared" si="42"/>
        <v>A</v>
      </c>
      <c r="C2125" s="142"/>
      <c r="D2125" s="142"/>
      <c r="E2125" s="142"/>
      <c r="F2125" s="142"/>
      <c r="G2125" s="142"/>
      <c r="H2125" s="142"/>
      <c r="J2125" s="142"/>
      <c r="K2125" s="142"/>
      <c r="L2125" s="142"/>
      <c r="M2125" s="142"/>
      <c r="N2125" s="142"/>
      <c r="O2125" s="142"/>
      <c r="Q2125" s="122" t="e">
        <f>+VLOOKUP(CONCATENATE(B2125,"00"),#REF!,3,FALSE)</f>
        <v>#REF!</v>
      </c>
      <c r="R2125" s="122" t="str">
        <f>+IF(ISERROR(VLOOKUP(K2125,'Ecarts de marge'!D:D,1,FALSE)),"PB CODE ARTICLE","")</f>
        <v>PB CODE ARTICLE</v>
      </c>
    </row>
    <row r="2126" spans="1:18" x14ac:dyDescent="0.2">
      <c r="A2126" s="131" t="str">
        <f>+IF(I2126&lt;='Ecarts de marge'!$G$1,"X","")</f>
        <v>X</v>
      </c>
      <c r="B2126" s="122" t="str">
        <f t="shared" si="42"/>
        <v>A</v>
      </c>
      <c r="C2126" s="142"/>
      <c r="D2126" s="142"/>
      <c r="E2126" s="142"/>
      <c r="F2126" s="142"/>
      <c r="G2126" s="142"/>
      <c r="H2126" s="142"/>
      <c r="J2126" s="142"/>
      <c r="K2126" s="142"/>
      <c r="L2126" s="142"/>
      <c r="M2126" s="142"/>
      <c r="N2126" s="142"/>
      <c r="O2126" s="142"/>
      <c r="Q2126" s="122" t="e">
        <f>+VLOOKUP(CONCATENATE(B2126,"00"),#REF!,3,FALSE)</f>
        <v>#REF!</v>
      </c>
      <c r="R2126" s="122" t="str">
        <f>+IF(ISERROR(VLOOKUP(K2126,'Ecarts de marge'!D:D,1,FALSE)),"PB CODE ARTICLE","")</f>
        <v>PB CODE ARTICLE</v>
      </c>
    </row>
    <row r="2127" spans="1:18" x14ac:dyDescent="0.2">
      <c r="A2127" s="131" t="str">
        <f>+IF(I2127&lt;='Ecarts de marge'!$G$1,"X","")</f>
        <v>X</v>
      </c>
      <c r="B2127" s="122" t="str">
        <f t="shared" si="42"/>
        <v>A</v>
      </c>
      <c r="C2127" s="142"/>
      <c r="D2127" s="142"/>
      <c r="E2127" s="142"/>
      <c r="F2127" s="142"/>
      <c r="G2127" s="142"/>
      <c r="H2127" s="142"/>
      <c r="J2127" s="142"/>
      <c r="K2127" s="142"/>
      <c r="L2127" s="142"/>
      <c r="M2127" s="142"/>
      <c r="N2127" s="142"/>
      <c r="O2127" s="142"/>
      <c r="Q2127" s="122" t="e">
        <f>+VLOOKUP(CONCATENATE(B2127,"00"),#REF!,3,FALSE)</f>
        <v>#REF!</v>
      </c>
      <c r="R2127" s="122" t="str">
        <f>+IF(ISERROR(VLOOKUP(K2127,'Ecarts de marge'!D:D,1,FALSE)),"PB CODE ARTICLE","")</f>
        <v>PB CODE ARTICLE</v>
      </c>
    </row>
    <row r="2128" spans="1:18" x14ac:dyDescent="0.2">
      <c r="A2128" s="131" t="str">
        <f>+IF(I2128&lt;='Ecarts de marge'!$G$1,"X","")</f>
        <v>X</v>
      </c>
      <c r="B2128" s="122" t="str">
        <f t="shared" si="42"/>
        <v>A</v>
      </c>
      <c r="C2128" s="142"/>
      <c r="D2128" s="142"/>
      <c r="E2128" s="142"/>
      <c r="F2128" s="142"/>
      <c r="G2128" s="142"/>
      <c r="H2128" s="142"/>
      <c r="J2128" s="142"/>
      <c r="K2128" s="142"/>
      <c r="L2128" s="142"/>
      <c r="M2128" s="142"/>
      <c r="N2128" s="142"/>
      <c r="O2128" s="142"/>
      <c r="Q2128" s="122" t="e">
        <f>+VLOOKUP(CONCATENATE(B2128,"00"),#REF!,3,FALSE)</f>
        <v>#REF!</v>
      </c>
      <c r="R2128" s="122" t="str">
        <f>+IF(ISERROR(VLOOKUP(K2128,'Ecarts de marge'!D:D,1,FALSE)),"PB CODE ARTICLE","")</f>
        <v>PB CODE ARTICLE</v>
      </c>
    </row>
    <row r="2129" spans="1:18" x14ac:dyDescent="0.2">
      <c r="A2129" s="131" t="str">
        <f>+IF(I2129&lt;='Ecarts de marge'!$G$1,"X","")</f>
        <v>X</v>
      </c>
      <c r="B2129" s="122" t="str">
        <f t="shared" si="42"/>
        <v>A</v>
      </c>
      <c r="C2129" s="142"/>
      <c r="D2129" s="142"/>
      <c r="E2129" s="142"/>
      <c r="F2129" s="142"/>
      <c r="G2129" s="142"/>
      <c r="H2129" s="142"/>
      <c r="J2129" s="142"/>
      <c r="K2129" s="142"/>
      <c r="L2129" s="142"/>
      <c r="M2129" s="142"/>
      <c r="N2129" s="142"/>
      <c r="O2129" s="142"/>
      <c r="Q2129" s="122" t="e">
        <f>+VLOOKUP(CONCATENATE(B2129,"00"),#REF!,3,FALSE)</f>
        <v>#REF!</v>
      </c>
      <c r="R2129" s="122" t="str">
        <f>+IF(ISERROR(VLOOKUP(K2129,'Ecarts de marge'!D:D,1,FALSE)),"PB CODE ARTICLE","")</f>
        <v>PB CODE ARTICLE</v>
      </c>
    </row>
    <row r="2130" spans="1:18" x14ac:dyDescent="0.2">
      <c r="A2130" s="131" t="str">
        <f>+IF(I2130&lt;='Ecarts de marge'!$G$1,"X","")</f>
        <v>X</v>
      </c>
      <c r="B2130" s="122" t="str">
        <f t="shared" si="42"/>
        <v>A</v>
      </c>
      <c r="C2130" s="142"/>
      <c r="D2130" s="142"/>
      <c r="E2130" s="142"/>
      <c r="F2130" s="142"/>
      <c r="G2130" s="142"/>
      <c r="H2130" s="142"/>
      <c r="J2130" s="142"/>
      <c r="K2130" s="142"/>
      <c r="L2130" s="142"/>
      <c r="M2130" s="142"/>
      <c r="N2130" s="142"/>
      <c r="O2130" s="142"/>
      <c r="Q2130" s="122" t="e">
        <f>+VLOOKUP(CONCATENATE(B2130,"00"),#REF!,3,FALSE)</f>
        <v>#REF!</v>
      </c>
      <c r="R2130" s="122" t="str">
        <f>+IF(ISERROR(VLOOKUP(K2130,'Ecarts de marge'!D:D,1,FALSE)),"PB CODE ARTICLE","")</f>
        <v>PB CODE ARTICLE</v>
      </c>
    </row>
    <row r="2131" spans="1:18" x14ac:dyDescent="0.2">
      <c r="A2131" s="131" t="str">
        <f>+IF(I2131&lt;='Ecarts de marge'!$G$1,"X","")</f>
        <v>X</v>
      </c>
      <c r="B2131" s="122" t="str">
        <f t="shared" si="42"/>
        <v>A</v>
      </c>
      <c r="C2131" s="142"/>
      <c r="D2131" s="142"/>
      <c r="E2131" s="142"/>
      <c r="F2131" s="142"/>
      <c r="G2131" s="142"/>
      <c r="H2131" s="142"/>
      <c r="J2131" s="142"/>
      <c r="K2131" s="142"/>
      <c r="L2131" s="142"/>
      <c r="M2131" s="142"/>
      <c r="N2131" s="142"/>
      <c r="O2131" s="142"/>
      <c r="Q2131" s="122" t="e">
        <f>+VLOOKUP(CONCATENATE(B2131,"00"),#REF!,3,FALSE)</f>
        <v>#REF!</v>
      </c>
      <c r="R2131" s="122" t="str">
        <f>+IF(ISERROR(VLOOKUP(K2131,'Ecarts de marge'!D:D,1,FALSE)),"PB CODE ARTICLE","")</f>
        <v>PB CODE ARTICLE</v>
      </c>
    </row>
    <row r="2132" spans="1:18" x14ac:dyDescent="0.2">
      <c r="A2132" s="131" t="str">
        <f>+IF(I2132&lt;='Ecarts de marge'!$G$1,"X","")</f>
        <v>X</v>
      </c>
      <c r="B2132" s="122" t="str">
        <f t="shared" si="42"/>
        <v>A</v>
      </c>
      <c r="C2132" s="142"/>
      <c r="D2132" s="142"/>
      <c r="E2132" s="142"/>
      <c r="F2132" s="142"/>
      <c r="G2132" s="142"/>
      <c r="H2132" s="142"/>
      <c r="J2132" s="142"/>
      <c r="K2132" s="142"/>
      <c r="L2132" s="142"/>
      <c r="M2132" s="142"/>
      <c r="N2132" s="142"/>
      <c r="O2132" s="142"/>
      <c r="Q2132" s="122" t="e">
        <f>+VLOOKUP(CONCATENATE(B2132,"00"),#REF!,3,FALSE)</f>
        <v>#REF!</v>
      </c>
      <c r="R2132" s="122" t="str">
        <f>+IF(ISERROR(VLOOKUP(K2132,'Ecarts de marge'!D:D,1,FALSE)),"PB CODE ARTICLE","")</f>
        <v>PB CODE ARTICLE</v>
      </c>
    </row>
    <row r="2133" spans="1:18" x14ac:dyDescent="0.2">
      <c r="A2133" s="131" t="str">
        <f>+IF(I2133&lt;='Ecarts de marge'!$G$1,"X","")</f>
        <v>X</v>
      </c>
      <c r="B2133" s="122" t="str">
        <f t="shared" si="42"/>
        <v>A</v>
      </c>
      <c r="C2133" s="142"/>
      <c r="D2133" s="142"/>
      <c r="E2133" s="142"/>
      <c r="F2133" s="142"/>
      <c r="G2133" s="142"/>
      <c r="H2133" s="142"/>
      <c r="J2133" s="142"/>
      <c r="K2133" s="142"/>
      <c r="L2133" s="142"/>
      <c r="M2133" s="142"/>
      <c r="N2133" s="142"/>
      <c r="O2133" s="142"/>
      <c r="Q2133" s="122" t="e">
        <f>+VLOOKUP(CONCATENATE(B2133,"00"),#REF!,3,FALSE)</f>
        <v>#REF!</v>
      </c>
      <c r="R2133" s="122" t="str">
        <f>+IF(ISERROR(VLOOKUP(K2133,'Ecarts de marge'!D:D,1,FALSE)),"PB CODE ARTICLE","")</f>
        <v>PB CODE ARTICLE</v>
      </c>
    </row>
    <row r="2134" spans="1:18" x14ac:dyDescent="0.2">
      <c r="A2134" s="131" t="str">
        <f>+IF(I2134&lt;='Ecarts de marge'!$G$1,"X","")</f>
        <v>X</v>
      </c>
      <c r="B2134" s="122" t="str">
        <f t="shared" si="42"/>
        <v>A</v>
      </c>
      <c r="C2134" s="142"/>
      <c r="D2134" s="142"/>
      <c r="E2134" s="142"/>
      <c r="F2134" s="142"/>
      <c r="G2134" s="142"/>
      <c r="H2134" s="142"/>
      <c r="J2134" s="142"/>
      <c r="K2134" s="142"/>
      <c r="L2134" s="142"/>
      <c r="M2134" s="142"/>
      <c r="N2134" s="142"/>
      <c r="O2134" s="142"/>
      <c r="Q2134" s="122" t="e">
        <f>+VLOOKUP(CONCATENATE(B2134,"00"),#REF!,3,FALSE)</f>
        <v>#REF!</v>
      </c>
      <c r="R2134" s="122" t="str">
        <f>+IF(ISERROR(VLOOKUP(K2134,'Ecarts de marge'!D:D,1,FALSE)),"PB CODE ARTICLE","")</f>
        <v>PB CODE ARTICLE</v>
      </c>
    </row>
    <row r="2135" spans="1:18" x14ac:dyDescent="0.2">
      <c r="A2135" s="131" t="str">
        <f>+IF(I2135&lt;='Ecarts de marge'!$G$1,"X","")</f>
        <v>X</v>
      </c>
      <c r="B2135" s="122" t="str">
        <f t="shared" si="42"/>
        <v>A</v>
      </c>
      <c r="C2135" s="142"/>
      <c r="D2135" s="142"/>
      <c r="E2135" s="142"/>
      <c r="F2135" s="142"/>
      <c r="G2135" s="142"/>
      <c r="H2135" s="142"/>
      <c r="J2135" s="142"/>
      <c r="K2135" s="142"/>
      <c r="L2135" s="142"/>
      <c r="M2135" s="142"/>
      <c r="N2135" s="142"/>
      <c r="O2135" s="142"/>
      <c r="Q2135" s="122" t="e">
        <f>+VLOOKUP(CONCATENATE(B2135,"00"),#REF!,3,FALSE)</f>
        <v>#REF!</v>
      </c>
      <c r="R2135" s="122" t="str">
        <f>+IF(ISERROR(VLOOKUP(K2135,'Ecarts de marge'!D:D,1,FALSE)),"PB CODE ARTICLE","")</f>
        <v>PB CODE ARTICLE</v>
      </c>
    </row>
    <row r="2136" spans="1:18" x14ac:dyDescent="0.2">
      <c r="A2136" s="131" t="str">
        <f>+IF(I2136&lt;='Ecarts de marge'!$G$1,"X","")</f>
        <v>X</v>
      </c>
      <c r="B2136" s="122" t="str">
        <f t="shared" si="42"/>
        <v>A</v>
      </c>
      <c r="C2136" s="142"/>
      <c r="D2136" s="142"/>
      <c r="E2136" s="142"/>
      <c r="F2136" s="142"/>
      <c r="G2136" s="142"/>
      <c r="H2136" s="142"/>
      <c r="J2136" s="142"/>
      <c r="K2136" s="142"/>
      <c r="L2136" s="142"/>
      <c r="M2136" s="142"/>
      <c r="N2136" s="142"/>
      <c r="O2136" s="142"/>
      <c r="Q2136" s="122" t="e">
        <f>+VLOOKUP(CONCATENATE(B2136,"00"),#REF!,3,FALSE)</f>
        <v>#REF!</v>
      </c>
      <c r="R2136" s="122" t="str">
        <f>+IF(ISERROR(VLOOKUP(K2136,'Ecarts de marge'!D:D,1,FALSE)),"PB CODE ARTICLE","")</f>
        <v>PB CODE ARTICLE</v>
      </c>
    </row>
    <row r="2137" spans="1:18" x14ac:dyDescent="0.2">
      <c r="A2137" s="131" t="str">
        <f>+IF(I2137&lt;='Ecarts de marge'!$G$1,"X","")</f>
        <v>X</v>
      </c>
      <c r="B2137" s="122" t="str">
        <f t="shared" si="42"/>
        <v>A</v>
      </c>
      <c r="C2137" s="142"/>
      <c r="D2137" s="142"/>
      <c r="E2137" s="142"/>
      <c r="F2137" s="142"/>
      <c r="G2137" s="142"/>
      <c r="H2137" s="142"/>
      <c r="J2137" s="142"/>
      <c r="K2137" s="142"/>
      <c r="L2137" s="142"/>
      <c r="M2137" s="142"/>
      <c r="N2137" s="142"/>
      <c r="O2137" s="142"/>
      <c r="Q2137" s="122" t="e">
        <f>+VLOOKUP(CONCATENATE(B2137,"00"),#REF!,3,FALSE)</f>
        <v>#REF!</v>
      </c>
      <c r="R2137" s="122" t="str">
        <f>+IF(ISERROR(VLOOKUP(K2137,'Ecarts de marge'!D:D,1,FALSE)),"PB CODE ARTICLE","")</f>
        <v>PB CODE ARTICLE</v>
      </c>
    </row>
    <row r="2138" spans="1:18" x14ac:dyDescent="0.2">
      <c r="A2138" s="131" t="str">
        <f>+IF(I2138&lt;='Ecarts de marge'!$G$1,"X","")</f>
        <v>X</v>
      </c>
      <c r="B2138" s="122" t="str">
        <f t="shared" si="42"/>
        <v>A</v>
      </c>
      <c r="C2138" s="142"/>
      <c r="D2138" s="142"/>
      <c r="E2138" s="142"/>
      <c r="F2138" s="142"/>
      <c r="G2138" s="142"/>
      <c r="H2138" s="142"/>
      <c r="J2138" s="142"/>
      <c r="K2138" s="142"/>
      <c r="L2138" s="142"/>
      <c r="M2138" s="142"/>
      <c r="N2138" s="142"/>
      <c r="O2138" s="142"/>
      <c r="Q2138" s="122" t="e">
        <f>+VLOOKUP(CONCATENATE(B2138,"00"),#REF!,3,FALSE)</f>
        <v>#REF!</v>
      </c>
      <c r="R2138" s="122" t="str">
        <f>+IF(ISERROR(VLOOKUP(K2138,'Ecarts de marge'!D:D,1,FALSE)),"PB CODE ARTICLE","")</f>
        <v>PB CODE ARTICLE</v>
      </c>
    </row>
    <row r="2139" spans="1:18" x14ac:dyDescent="0.2">
      <c r="A2139" s="131" t="str">
        <f>+IF(I2139&lt;='Ecarts de marge'!$G$1,"X","")</f>
        <v>X</v>
      </c>
      <c r="B2139" s="122" t="str">
        <f t="shared" si="42"/>
        <v>A</v>
      </c>
      <c r="C2139" s="142"/>
      <c r="D2139" s="142"/>
      <c r="E2139" s="142"/>
      <c r="F2139" s="142"/>
      <c r="G2139" s="142"/>
      <c r="H2139" s="142"/>
      <c r="J2139" s="142"/>
      <c r="K2139" s="142"/>
      <c r="L2139" s="142"/>
      <c r="M2139" s="142"/>
      <c r="N2139" s="142"/>
      <c r="O2139" s="142"/>
      <c r="Q2139" s="122" t="e">
        <f>+VLOOKUP(CONCATENATE(B2139,"00"),#REF!,3,FALSE)</f>
        <v>#REF!</v>
      </c>
      <c r="R2139" s="122" t="str">
        <f>+IF(ISERROR(VLOOKUP(K2139,'Ecarts de marge'!D:D,1,FALSE)),"PB CODE ARTICLE","")</f>
        <v>PB CODE ARTICLE</v>
      </c>
    </row>
    <row r="2140" spans="1:18" x14ac:dyDescent="0.2">
      <c r="A2140" s="131" t="str">
        <f>+IF(I2140&lt;='Ecarts de marge'!$G$1,"X","")</f>
        <v>X</v>
      </c>
      <c r="B2140" s="122" t="str">
        <f t="shared" si="42"/>
        <v>A</v>
      </c>
      <c r="C2140" s="142"/>
      <c r="D2140" s="142"/>
      <c r="E2140" s="142"/>
      <c r="F2140" s="142"/>
      <c r="G2140" s="142"/>
      <c r="H2140" s="142"/>
      <c r="J2140" s="142"/>
      <c r="K2140" s="142"/>
      <c r="L2140" s="142"/>
      <c r="M2140" s="142"/>
      <c r="N2140" s="142"/>
      <c r="O2140" s="142"/>
      <c r="Q2140" s="122" t="e">
        <f>+VLOOKUP(CONCATENATE(B2140,"00"),#REF!,3,FALSE)</f>
        <v>#REF!</v>
      </c>
      <c r="R2140" s="122" t="str">
        <f>+IF(ISERROR(VLOOKUP(K2140,'Ecarts de marge'!D:D,1,FALSE)),"PB CODE ARTICLE","")</f>
        <v>PB CODE ARTICLE</v>
      </c>
    </row>
    <row r="2141" spans="1:18" x14ac:dyDescent="0.2">
      <c r="A2141" s="131" t="str">
        <f>+IF(I2141&lt;='Ecarts de marge'!$G$1,"X","")</f>
        <v>X</v>
      </c>
      <c r="B2141" s="122" t="str">
        <f t="shared" si="42"/>
        <v>A</v>
      </c>
      <c r="C2141" s="142"/>
      <c r="D2141" s="142"/>
      <c r="E2141" s="142"/>
      <c r="F2141" s="142"/>
      <c r="G2141" s="142"/>
      <c r="H2141" s="142"/>
      <c r="J2141" s="142"/>
      <c r="K2141" s="142"/>
      <c r="L2141" s="142"/>
      <c r="M2141" s="142"/>
      <c r="N2141" s="142"/>
      <c r="O2141" s="142"/>
      <c r="Q2141" s="122" t="e">
        <f>+VLOOKUP(CONCATENATE(B2141,"00"),#REF!,3,FALSE)</f>
        <v>#REF!</v>
      </c>
      <c r="R2141" s="122" t="str">
        <f>+IF(ISERROR(VLOOKUP(K2141,'Ecarts de marge'!D:D,1,FALSE)),"PB CODE ARTICLE","")</f>
        <v>PB CODE ARTICLE</v>
      </c>
    </row>
    <row r="2142" spans="1:18" x14ac:dyDescent="0.2">
      <c r="A2142" s="131" t="str">
        <f>+IF(I2142&lt;='Ecarts de marge'!$G$1,"X","")</f>
        <v>X</v>
      </c>
      <c r="B2142" s="122" t="str">
        <f t="shared" si="42"/>
        <v>A</v>
      </c>
      <c r="C2142" s="142"/>
      <c r="D2142" s="142"/>
      <c r="E2142" s="142"/>
      <c r="F2142" s="142"/>
      <c r="G2142" s="142"/>
      <c r="H2142" s="142"/>
      <c r="J2142" s="142"/>
      <c r="K2142" s="142"/>
      <c r="L2142" s="142"/>
      <c r="M2142" s="142"/>
      <c r="N2142" s="142"/>
      <c r="O2142" s="142"/>
      <c r="Q2142" s="122" t="e">
        <f>+VLOOKUP(CONCATENATE(B2142,"00"),#REF!,3,FALSE)</f>
        <v>#REF!</v>
      </c>
      <c r="R2142" s="122" t="str">
        <f>+IF(ISERROR(VLOOKUP(K2142,'Ecarts de marge'!D:D,1,FALSE)),"PB CODE ARTICLE","")</f>
        <v>PB CODE ARTICLE</v>
      </c>
    </row>
    <row r="2143" spans="1:18" x14ac:dyDescent="0.2">
      <c r="A2143" s="131" t="str">
        <f>+IF(I2143&lt;='Ecarts de marge'!$G$1,"X","")</f>
        <v>X</v>
      </c>
      <c r="B2143" s="122" t="str">
        <f t="shared" si="42"/>
        <v>A</v>
      </c>
      <c r="C2143" s="142"/>
      <c r="D2143" s="142"/>
      <c r="E2143" s="142"/>
      <c r="F2143" s="142"/>
      <c r="G2143" s="142"/>
      <c r="H2143" s="142"/>
      <c r="J2143" s="142"/>
      <c r="K2143" s="142"/>
      <c r="L2143" s="142"/>
      <c r="M2143" s="142"/>
      <c r="N2143" s="142"/>
      <c r="O2143" s="142"/>
      <c r="Q2143" s="122" t="e">
        <f>+VLOOKUP(CONCATENATE(B2143,"00"),#REF!,3,FALSE)</f>
        <v>#REF!</v>
      </c>
      <c r="R2143" s="122" t="str">
        <f>+IF(ISERROR(VLOOKUP(K2143,'Ecarts de marge'!D:D,1,FALSE)),"PB CODE ARTICLE","")</f>
        <v>PB CODE ARTICLE</v>
      </c>
    </row>
    <row r="2144" spans="1:18" x14ac:dyDescent="0.2">
      <c r="A2144" s="131" t="str">
        <f>+IF(I2144&lt;='Ecarts de marge'!$G$1,"X","")</f>
        <v>X</v>
      </c>
      <c r="B2144" s="122" t="str">
        <f t="shared" si="42"/>
        <v>A</v>
      </c>
      <c r="C2144" s="142"/>
      <c r="D2144" s="142"/>
      <c r="E2144" s="142"/>
      <c r="F2144" s="142"/>
      <c r="G2144" s="142"/>
      <c r="H2144" s="142"/>
      <c r="J2144" s="142"/>
      <c r="K2144" s="142"/>
      <c r="L2144" s="142"/>
      <c r="M2144" s="142"/>
      <c r="N2144" s="142"/>
      <c r="O2144" s="142"/>
      <c r="Q2144" s="122" t="e">
        <f>+VLOOKUP(CONCATENATE(B2144,"00"),#REF!,3,FALSE)</f>
        <v>#REF!</v>
      </c>
      <c r="R2144" s="122" t="str">
        <f>+IF(ISERROR(VLOOKUP(K2144,'Ecarts de marge'!D:D,1,FALSE)),"PB CODE ARTICLE","")</f>
        <v>PB CODE ARTICLE</v>
      </c>
    </row>
    <row r="2145" spans="1:18" x14ac:dyDescent="0.2">
      <c r="A2145" s="131" t="str">
        <f>+IF(I2145&lt;='Ecarts de marge'!$G$1,"X","")</f>
        <v>X</v>
      </c>
      <c r="B2145" s="122" t="str">
        <f t="shared" ref="B2145:B2195" si="43">+"A"&amp;E2145&amp;F2145&amp;G2145</f>
        <v>A</v>
      </c>
      <c r="C2145" s="142"/>
      <c r="D2145" s="142"/>
      <c r="E2145" s="142"/>
      <c r="F2145" s="142"/>
      <c r="G2145" s="142"/>
      <c r="H2145" s="142"/>
      <c r="J2145" s="142"/>
      <c r="K2145" s="142"/>
      <c r="L2145" s="142"/>
      <c r="M2145" s="142"/>
      <c r="N2145" s="142"/>
      <c r="O2145" s="142"/>
      <c r="Q2145" s="122" t="e">
        <f>+VLOOKUP(CONCATENATE(B2145,"00"),#REF!,3,FALSE)</f>
        <v>#REF!</v>
      </c>
      <c r="R2145" s="122" t="str">
        <f>+IF(ISERROR(VLOOKUP(K2145,'Ecarts de marge'!D:D,1,FALSE)),"PB CODE ARTICLE","")</f>
        <v>PB CODE ARTICLE</v>
      </c>
    </row>
    <row r="2146" spans="1:18" x14ac:dyDescent="0.2">
      <c r="A2146" s="131" t="str">
        <f>+IF(I2146&lt;='Ecarts de marge'!$G$1,"X","")</f>
        <v>X</v>
      </c>
      <c r="B2146" s="122" t="str">
        <f t="shared" si="43"/>
        <v>A</v>
      </c>
      <c r="C2146" s="142"/>
      <c r="D2146" s="142"/>
      <c r="E2146" s="142"/>
      <c r="F2146" s="142"/>
      <c r="G2146" s="142"/>
      <c r="H2146" s="142"/>
      <c r="J2146" s="142"/>
      <c r="K2146" s="142"/>
      <c r="L2146" s="142"/>
      <c r="M2146" s="142"/>
      <c r="N2146" s="142"/>
      <c r="O2146" s="142"/>
      <c r="Q2146" s="122" t="e">
        <f>+VLOOKUP(CONCATENATE(B2146,"00"),#REF!,3,FALSE)</f>
        <v>#REF!</v>
      </c>
      <c r="R2146" s="122" t="str">
        <f>+IF(ISERROR(VLOOKUP(K2146,'Ecarts de marge'!D:D,1,FALSE)),"PB CODE ARTICLE","")</f>
        <v>PB CODE ARTICLE</v>
      </c>
    </row>
    <row r="2147" spans="1:18" x14ac:dyDescent="0.2">
      <c r="A2147" s="131" t="str">
        <f>+IF(I2147&lt;='Ecarts de marge'!$G$1,"X","")</f>
        <v>X</v>
      </c>
      <c r="B2147" s="122" t="str">
        <f t="shared" si="43"/>
        <v>A</v>
      </c>
      <c r="C2147" s="142"/>
      <c r="D2147" s="142"/>
      <c r="E2147" s="142"/>
      <c r="F2147" s="142"/>
      <c r="G2147" s="142"/>
      <c r="H2147" s="142"/>
      <c r="J2147" s="142"/>
      <c r="K2147" s="142"/>
      <c r="L2147" s="142"/>
      <c r="M2147" s="142"/>
      <c r="N2147" s="142"/>
      <c r="O2147" s="142"/>
      <c r="Q2147" s="122" t="e">
        <f>+VLOOKUP(CONCATENATE(B2147,"00"),#REF!,3,FALSE)</f>
        <v>#REF!</v>
      </c>
      <c r="R2147" s="122" t="str">
        <f>+IF(ISERROR(VLOOKUP(K2147,'Ecarts de marge'!D:D,1,FALSE)),"PB CODE ARTICLE","")</f>
        <v>PB CODE ARTICLE</v>
      </c>
    </row>
    <row r="2148" spans="1:18" x14ac:dyDescent="0.2">
      <c r="A2148" s="131" t="str">
        <f>+IF(I2148&lt;='Ecarts de marge'!$G$1,"X","")</f>
        <v>X</v>
      </c>
      <c r="B2148" s="122" t="str">
        <f t="shared" si="43"/>
        <v>A</v>
      </c>
      <c r="C2148" s="142"/>
      <c r="D2148" s="142"/>
      <c r="E2148" s="142"/>
      <c r="F2148" s="142"/>
      <c r="G2148" s="142"/>
      <c r="H2148" s="142"/>
      <c r="J2148" s="142"/>
      <c r="K2148" s="142"/>
      <c r="L2148" s="142"/>
      <c r="M2148" s="142"/>
      <c r="N2148" s="142"/>
      <c r="O2148" s="142"/>
      <c r="Q2148" s="122" t="e">
        <f>+VLOOKUP(CONCATENATE(B2148,"00"),#REF!,3,FALSE)</f>
        <v>#REF!</v>
      </c>
      <c r="R2148" s="122" t="str">
        <f>+IF(ISERROR(VLOOKUP(K2148,'Ecarts de marge'!D:D,1,FALSE)),"PB CODE ARTICLE","")</f>
        <v>PB CODE ARTICLE</v>
      </c>
    </row>
    <row r="2149" spans="1:18" x14ac:dyDescent="0.2">
      <c r="A2149" s="131" t="str">
        <f>+IF(I2149&lt;='Ecarts de marge'!$G$1,"X","")</f>
        <v>X</v>
      </c>
      <c r="B2149" s="122" t="str">
        <f t="shared" si="43"/>
        <v>A</v>
      </c>
      <c r="C2149" s="142"/>
      <c r="D2149" s="142"/>
      <c r="E2149" s="142"/>
      <c r="F2149" s="142"/>
      <c r="G2149" s="142"/>
      <c r="H2149" s="142"/>
      <c r="J2149" s="142"/>
      <c r="K2149" s="142"/>
      <c r="L2149" s="142"/>
      <c r="M2149" s="142"/>
      <c r="N2149" s="142"/>
      <c r="O2149" s="142"/>
      <c r="Q2149" s="122" t="e">
        <f>+VLOOKUP(CONCATENATE(B2149,"00"),#REF!,3,FALSE)</f>
        <v>#REF!</v>
      </c>
      <c r="R2149" s="122" t="str">
        <f>+IF(ISERROR(VLOOKUP(K2149,'Ecarts de marge'!D:D,1,FALSE)),"PB CODE ARTICLE","")</f>
        <v>PB CODE ARTICLE</v>
      </c>
    </row>
    <row r="2150" spans="1:18" x14ac:dyDescent="0.2">
      <c r="A2150" s="131" t="str">
        <f>+IF(I2150&lt;='Ecarts de marge'!$G$1,"X","")</f>
        <v>X</v>
      </c>
      <c r="B2150" s="122" t="str">
        <f t="shared" si="43"/>
        <v>A</v>
      </c>
      <c r="C2150" s="142"/>
      <c r="D2150" s="142"/>
      <c r="E2150" s="142"/>
      <c r="F2150" s="142"/>
      <c r="G2150" s="142"/>
      <c r="H2150" s="142"/>
      <c r="J2150" s="142"/>
      <c r="K2150" s="142"/>
      <c r="L2150" s="142"/>
      <c r="M2150" s="142"/>
      <c r="N2150" s="142"/>
      <c r="O2150" s="142"/>
      <c r="Q2150" s="122" t="e">
        <f>+VLOOKUP(CONCATENATE(B2150,"00"),#REF!,3,FALSE)</f>
        <v>#REF!</v>
      </c>
      <c r="R2150" s="122" t="str">
        <f>+IF(ISERROR(VLOOKUP(K2150,'Ecarts de marge'!D:D,1,FALSE)),"PB CODE ARTICLE","")</f>
        <v>PB CODE ARTICLE</v>
      </c>
    </row>
    <row r="2151" spans="1:18" x14ac:dyDescent="0.2">
      <c r="A2151" s="131" t="str">
        <f>+IF(I2151&lt;='Ecarts de marge'!$G$1,"X","")</f>
        <v>X</v>
      </c>
      <c r="B2151" s="122" t="str">
        <f t="shared" si="43"/>
        <v>A</v>
      </c>
      <c r="C2151" s="142"/>
      <c r="D2151" s="142"/>
      <c r="E2151" s="142"/>
      <c r="F2151" s="142"/>
      <c r="G2151" s="142"/>
      <c r="H2151" s="142"/>
      <c r="J2151" s="142"/>
      <c r="K2151" s="142"/>
      <c r="L2151" s="142"/>
      <c r="M2151" s="142"/>
      <c r="N2151" s="142"/>
      <c r="O2151" s="142"/>
      <c r="Q2151" s="122" t="e">
        <f>+VLOOKUP(CONCATENATE(B2151,"00"),#REF!,3,FALSE)</f>
        <v>#REF!</v>
      </c>
      <c r="R2151" s="122" t="str">
        <f>+IF(ISERROR(VLOOKUP(K2151,'Ecarts de marge'!D:D,1,FALSE)),"PB CODE ARTICLE","")</f>
        <v>PB CODE ARTICLE</v>
      </c>
    </row>
    <row r="2152" spans="1:18" x14ac:dyDescent="0.2">
      <c r="A2152" s="131" t="str">
        <f>+IF(I2152&lt;='Ecarts de marge'!$G$1,"X","")</f>
        <v>X</v>
      </c>
      <c r="B2152" s="122" t="str">
        <f t="shared" si="43"/>
        <v>A</v>
      </c>
      <c r="C2152" s="142"/>
      <c r="D2152" s="142"/>
      <c r="E2152" s="142"/>
      <c r="F2152" s="142"/>
      <c r="G2152" s="142"/>
      <c r="H2152" s="142"/>
      <c r="J2152" s="142"/>
      <c r="K2152" s="142"/>
      <c r="L2152" s="142"/>
      <c r="M2152" s="142"/>
      <c r="N2152" s="142"/>
      <c r="O2152" s="142"/>
      <c r="Q2152" s="122" t="e">
        <f>+VLOOKUP(CONCATENATE(B2152,"00"),#REF!,3,FALSE)</f>
        <v>#REF!</v>
      </c>
      <c r="R2152" s="122" t="str">
        <f>+IF(ISERROR(VLOOKUP(K2152,'Ecarts de marge'!D:D,1,FALSE)),"PB CODE ARTICLE","")</f>
        <v>PB CODE ARTICLE</v>
      </c>
    </row>
    <row r="2153" spans="1:18" x14ac:dyDescent="0.2">
      <c r="A2153" s="131" t="str">
        <f>+IF(I2153&lt;='Ecarts de marge'!$G$1,"X","")</f>
        <v>X</v>
      </c>
      <c r="B2153" s="122" t="str">
        <f t="shared" si="43"/>
        <v>A</v>
      </c>
      <c r="C2153" s="142"/>
      <c r="D2153" s="142"/>
      <c r="E2153" s="142"/>
      <c r="F2153" s="142"/>
      <c r="G2153" s="142"/>
      <c r="H2153" s="142"/>
      <c r="J2153" s="142"/>
      <c r="K2153" s="142"/>
      <c r="L2153" s="142"/>
      <c r="M2153" s="142"/>
      <c r="N2153" s="142"/>
      <c r="O2153" s="142"/>
      <c r="Q2153" s="122" t="e">
        <f>+VLOOKUP(CONCATENATE(B2153,"00"),#REF!,3,FALSE)</f>
        <v>#REF!</v>
      </c>
      <c r="R2153" s="122" t="str">
        <f>+IF(ISERROR(VLOOKUP(K2153,'Ecarts de marge'!D:D,1,FALSE)),"PB CODE ARTICLE","")</f>
        <v>PB CODE ARTICLE</v>
      </c>
    </row>
    <row r="2154" spans="1:18" x14ac:dyDescent="0.2">
      <c r="A2154" s="131" t="str">
        <f>+IF(I2154&lt;='Ecarts de marge'!$G$1,"X","")</f>
        <v>X</v>
      </c>
      <c r="B2154" s="122" t="str">
        <f t="shared" si="43"/>
        <v>A</v>
      </c>
      <c r="C2154" s="142"/>
      <c r="D2154" s="142"/>
      <c r="E2154" s="142"/>
      <c r="F2154" s="142"/>
      <c r="G2154" s="142"/>
      <c r="H2154" s="142"/>
      <c r="J2154" s="142"/>
      <c r="K2154" s="142"/>
      <c r="L2154" s="142"/>
      <c r="M2154" s="142"/>
      <c r="N2154" s="142"/>
      <c r="O2154" s="142"/>
      <c r="Q2154" s="122" t="e">
        <f>+VLOOKUP(CONCATENATE(B2154,"00"),#REF!,3,FALSE)</f>
        <v>#REF!</v>
      </c>
      <c r="R2154" s="122" t="str">
        <f>+IF(ISERROR(VLOOKUP(K2154,'Ecarts de marge'!D:D,1,FALSE)),"PB CODE ARTICLE","")</f>
        <v>PB CODE ARTICLE</v>
      </c>
    </row>
    <row r="2155" spans="1:18" x14ac:dyDescent="0.2">
      <c r="A2155" s="131" t="str">
        <f>+IF(I2155&lt;='Ecarts de marge'!$G$1,"X","")</f>
        <v>X</v>
      </c>
      <c r="B2155" s="122" t="str">
        <f t="shared" si="43"/>
        <v>A</v>
      </c>
      <c r="C2155" s="142"/>
      <c r="D2155" s="142"/>
      <c r="E2155" s="142"/>
      <c r="F2155" s="142"/>
      <c r="G2155" s="142"/>
      <c r="H2155" s="142"/>
      <c r="J2155" s="142"/>
      <c r="K2155" s="142"/>
      <c r="L2155" s="142"/>
      <c r="M2155" s="142"/>
      <c r="N2155" s="142"/>
      <c r="O2155" s="142"/>
      <c r="Q2155" s="122" t="e">
        <f>+VLOOKUP(CONCATENATE(B2155,"00"),#REF!,3,FALSE)</f>
        <v>#REF!</v>
      </c>
      <c r="R2155" s="122" t="str">
        <f>+IF(ISERROR(VLOOKUP(K2155,'Ecarts de marge'!D:D,1,FALSE)),"PB CODE ARTICLE","")</f>
        <v>PB CODE ARTICLE</v>
      </c>
    </row>
    <row r="2156" spans="1:18" x14ac:dyDescent="0.2">
      <c r="A2156" s="131" t="str">
        <f>+IF(I2156&lt;='Ecarts de marge'!$G$1,"X","")</f>
        <v>X</v>
      </c>
      <c r="B2156" s="122" t="str">
        <f t="shared" si="43"/>
        <v>A</v>
      </c>
      <c r="C2156" s="142"/>
      <c r="D2156" s="142"/>
      <c r="E2156" s="142"/>
      <c r="F2156" s="142"/>
      <c r="G2156" s="142"/>
      <c r="H2156" s="142"/>
      <c r="J2156" s="142"/>
      <c r="K2156" s="142"/>
      <c r="L2156" s="142"/>
      <c r="M2156" s="142"/>
      <c r="N2156" s="142"/>
      <c r="O2156" s="142"/>
      <c r="Q2156" s="122" t="e">
        <f>+VLOOKUP(CONCATENATE(B2156,"00"),#REF!,3,FALSE)</f>
        <v>#REF!</v>
      </c>
      <c r="R2156" s="122" t="str">
        <f>+IF(ISERROR(VLOOKUP(K2156,'Ecarts de marge'!D:D,1,FALSE)),"PB CODE ARTICLE","")</f>
        <v>PB CODE ARTICLE</v>
      </c>
    </row>
    <row r="2157" spans="1:18" x14ac:dyDescent="0.2">
      <c r="A2157" s="131" t="str">
        <f>+IF(I2157&lt;='Ecarts de marge'!$G$1,"X","")</f>
        <v>X</v>
      </c>
      <c r="B2157" s="122" t="str">
        <f t="shared" si="43"/>
        <v>A</v>
      </c>
      <c r="C2157" s="142"/>
      <c r="D2157" s="142"/>
      <c r="E2157" s="142"/>
      <c r="F2157" s="142"/>
      <c r="G2157" s="142"/>
      <c r="H2157" s="142"/>
      <c r="J2157" s="142"/>
      <c r="K2157" s="142"/>
      <c r="L2157" s="142"/>
      <c r="M2157" s="142"/>
      <c r="N2157" s="142"/>
      <c r="O2157" s="142"/>
      <c r="Q2157" s="122" t="e">
        <f>+VLOOKUP(CONCATENATE(B2157,"00"),#REF!,3,FALSE)</f>
        <v>#REF!</v>
      </c>
      <c r="R2157" s="122" t="str">
        <f>+IF(ISERROR(VLOOKUP(K2157,'Ecarts de marge'!D:D,1,FALSE)),"PB CODE ARTICLE","")</f>
        <v>PB CODE ARTICLE</v>
      </c>
    </row>
    <row r="2158" spans="1:18" x14ac:dyDescent="0.2">
      <c r="A2158" s="131" t="str">
        <f>+IF(I2158&lt;='Ecarts de marge'!$G$1,"X","")</f>
        <v>X</v>
      </c>
      <c r="B2158" s="122" t="str">
        <f t="shared" si="43"/>
        <v>A</v>
      </c>
      <c r="C2158" s="142"/>
      <c r="D2158" s="142"/>
      <c r="E2158" s="142"/>
      <c r="F2158" s="142"/>
      <c r="G2158" s="142"/>
      <c r="H2158" s="142"/>
      <c r="J2158" s="142"/>
      <c r="K2158" s="142"/>
      <c r="L2158" s="142"/>
      <c r="M2158" s="142"/>
      <c r="N2158" s="142"/>
      <c r="O2158" s="142"/>
      <c r="Q2158" s="122" t="e">
        <f>+VLOOKUP(CONCATENATE(B2158,"00"),#REF!,3,FALSE)</f>
        <v>#REF!</v>
      </c>
      <c r="R2158" s="122" t="str">
        <f>+IF(ISERROR(VLOOKUP(K2158,'Ecarts de marge'!D:D,1,FALSE)),"PB CODE ARTICLE","")</f>
        <v>PB CODE ARTICLE</v>
      </c>
    </row>
    <row r="2159" spans="1:18" x14ac:dyDescent="0.2">
      <c r="A2159" s="131" t="str">
        <f>+IF(I2159&lt;='Ecarts de marge'!$G$1,"X","")</f>
        <v>X</v>
      </c>
      <c r="B2159" s="122" t="str">
        <f t="shared" si="43"/>
        <v>A</v>
      </c>
      <c r="C2159" s="142"/>
      <c r="D2159" s="142"/>
      <c r="E2159" s="142"/>
      <c r="F2159" s="142"/>
      <c r="G2159" s="142"/>
      <c r="H2159" s="142"/>
      <c r="J2159" s="142"/>
      <c r="K2159" s="142"/>
      <c r="L2159" s="142"/>
      <c r="M2159" s="142"/>
      <c r="N2159" s="142"/>
      <c r="O2159" s="142"/>
      <c r="Q2159" s="122" t="e">
        <f>+VLOOKUP(CONCATENATE(B2159,"00"),#REF!,3,FALSE)</f>
        <v>#REF!</v>
      </c>
      <c r="R2159" s="122" t="str">
        <f>+IF(ISERROR(VLOOKUP(K2159,'Ecarts de marge'!D:D,1,FALSE)),"PB CODE ARTICLE","")</f>
        <v>PB CODE ARTICLE</v>
      </c>
    </row>
    <row r="2160" spans="1:18" x14ac:dyDescent="0.2">
      <c r="A2160" s="131" t="str">
        <f>+IF(I2160&lt;='Ecarts de marge'!$G$1,"X","")</f>
        <v>X</v>
      </c>
      <c r="B2160" s="122" t="str">
        <f t="shared" si="43"/>
        <v>A</v>
      </c>
      <c r="C2160" s="142"/>
      <c r="D2160" s="142"/>
      <c r="E2160" s="142"/>
      <c r="F2160" s="142"/>
      <c r="G2160" s="142"/>
      <c r="H2160" s="142"/>
      <c r="J2160" s="142"/>
      <c r="K2160" s="142"/>
      <c r="L2160" s="142"/>
      <c r="M2160" s="142"/>
      <c r="N2160" s="142"/>
      <c r="O2160" s="142"/>
      <c r="Q2160" s="122" t="e">
        <f>+VLOOKUP(CONCATENATE(B2160,"00"),#REF!,3,FALSE)</f>
        <v>#REF!</v>
      </c>
      <c r="R2160" s="122" t="str">
        <f>+IF(ISERROR(VLOOKUP(K2160,'Ecarts de marge'!D:D,1,FALSE)),"PB CODE ARTICLE","")</f>
        <v>PB CODE ARTICLE</v>
      </c>
    </row>
    <row r="2161" spans="1:18" x14ac:dyDescent="0.2">
      <c r="A2161" s="131" t="str">
        <f>+IF(I2161&lt;='Ecarts de marge'!$G$1,"X","")</f>
        <v>X</v>
      </c>
      <c r="B2161" s="122" t="str">
        <f t="shared" si="43"/>
        <v>A</v>
      </c>
      <c r="C2161" s="142"/>
      <c r="D2161" s="142"/>
      <c r="E2161" s="142"/>
      <c r="F2161" s="142"/>
      <c r="G2161" s="142"/>
      <c r="H2161" s="142"/>
      <c r="J2161" s="142"/>
      <c r="K2161" s="142"/>
      <c r="L2161" s="142"/>
      <c r="M2161" s="142"/>
      <c r="N2161" s="142"/>
      <c r="O2161" s="142"/>
      <c r="Q2161" s="122" t="e">
        <f>+VLOOKUP(CONCATENATE(B2161,"00"),#REF!,3,FALSE)</f>
        <v>#REF!</v>
      </c>
      <c r="R2161" s="122" t="str">
        <f>+IF(ISERROR(VLOOKUP(K2161,'Ecarts de marge'!D:D,1,FALSE)),"PB CODE ARTICLE","")</f>
        <v>PB CODE ARTICLE</v>
      </c>
    </row>
    <row r="2162" spans="1:18" x14ac:dyDescent="0.2">
      <c r="A2162" s="131" t="str">
        <f>+IF(I2162&lt;='Ecarts de marge'!$G$1,"X","")</f>
        <v>X</v>
      </c>
      <c r="B2162" s="122" t="str">
        <f t="shared" si="43"/>
        <v>A</v>
      </c>
      <c r="C2162" s="142"/>
      <c r="D2162" s="142"/>
      <c r="E2162" s="142"/>
      <c r="F2162" s="142"/>
      <c r="G2162" s="142"/>
      <c r="H2162" s="142"/>
      <c r="J2162" s="142"/>
      <c r="K2162" s="142"/>
      <c r="L2162" s="142"/>
      <c r="M2162" s="142"/>
      <c r="N2162" s="142"/>
      <c r="O2162" s="142"/>
      <c r="Q2162" s="122" t="e">
        <f>+VLOOKUP(CONCATENATE(B2162,"00"),#REF!,3,FALSE)</f>
        <v>#REF!</v>
      </c>
      <c r="R2162" s="122" t="str">
        <f>+IF(ISERROR(VLOOKUP(K2162,'Ecarts de marge'!D:D,1,FALSE)),"PB CODE ARTICLE","")</f>
        <v>PB CODE ARTICLE</v>
      </c>
    </row>
    <row r="2163" spans="1:18" x14ac:dyDescent="0.2">
      <c r="A2163" s="131" t="str">
        <f>+IF(I2163&lt;='Ecarts de marge'!$G$1,"X","")</f>
        <v>X</v>
      </c>
      <c r="B2163" s="122" t="str">
        <f t="shared" si="43"/>
        <v>A</v>
      </c>
      <c r="C2163" s="142"/>
      <c r="D2163" s="142"/>
      <c r="E2163" s="142"/>
      <c r="F2163" s="142"/>
      <c r="G2163" s="142"/>
      <c r="H2163" s="142"/>
      <c r="J2163" s="142"/>
      <c r="K2163" s="142"/>
      <c r="L2163" s="142"/>
      <c r="M2163" s="142"/>
      <c r="N2163" s="142"/>
      <c r="O2163" s="142"/>
      <c r="Q2163" s="122" t="e">
        <f>+VLOOKUP(CONCATENATE(B2163,"00"),#REF!,3,FALSE)</f>
        <v>#REF!</v>
      </c>
      <c r="R2163" s="122" t="str">
        <f>+IF(ISERROR(VLOOKUP(K2163,'Ecarts de marge'!D:D,1,FALSE)),"PB CODE ARTICLE","")</f>
        <v>PB CODE ARTICLE</v>
      </c>
    </row>
    <row r="2164" spans="1:18" x14ac:dyDescent="0.2">
      <c r="A2164" s="131" t="str">
        <f>+IF(I2164&lt;='Ecarts de marge'!$G$1,"X","")</f>
        <v>X</v>
      </c>
      <c r="B2164" s="122" t="str">
        <f t="shared" si="43"/>
        <v>A</v>
      </c>
      <c r="C2164" s="142"/>
      <c r="D2164" s="142"/>
      <c r="E2164" s="142"/>
      <c r="F2164" s="142"/>
      <c r="G2164" s="142"/>
      <c r="H2164" s="142"/>
      <c r="J2164" s="142"/>
      <c r="K2164" s="142"/>
      <c r="L2164" s="142"/>
      <c r="M2164" s="142"/>
      <c r="N2164" s="142"/>
      <c r="O2164" s="142"/>
      <c r="Q2164" s="122" t="e">
        <f>+VLOOKUP(CONCATENATE(B2164,"00"),#REF!,3,FALSE)</f>
        <v>#REF!</v>
      </c>
      <c r="R2164" s="122" t="str">
        <f>+IF(ISERROR(VLOOKUP(K2164,'Ecarts de marge'!D:D,1,FALSE)),"PB CODE ARTICLE","")</f>
        <v>PB CODE ARTICLE</v>
      </c>
    </row>
    <row r="2165" spans="1:18" x14ac:dyDescent="0.2">
      <c r="A2165" s="131" t="str">
        <f>+IF(I2165&lt;='Ecarts de marge'!$G$1,"X","")</f>
        <v>X</v>
      </c>
      <c r="B2165" s="122" t="str">
        <f t="shared" si="43"/>
        <v>A</v>
      </c>
      <c r="C2165" s="142"/>
      <c r="D2165" s="142"/>
      <c r="E2165" s="142"/>
      <c r="F2165" s="142"/>
      <c r="G2165" s="142"/>
      <c r="H2165" s="142"/>
      <c r="J2165" s="142"/>
      <c r="K2165" s="142"/>
      <c r="L2165" s="142"/>
      <c r="M2165" s="142"/>
      <c r="N2165" s="142"/>
      <c r="O2165" s="142"/>
      <c r="Q2165" s="122" t="e">
        <f>+VLOOKUP(CONCATENATE(B2165,"00"),#REF!,3,FALSE)</f>
        <v>#REF!</v>
      </c>
      <c r="R2165" s="122" t="str">
        <f>+IF(ISERROR(VLOOKUP(K2165,'Ecarts de marge'!D:D,1,FALSE)),"PB CODE ARTICLE","")</f>
        <v>PB CODE ARTICLE</v>
      </c>
    </row>
    <row r="2166" spans="1:18" x14ac:dyDescent="0.2">
      <c r="A2166" s="131" t="str">
        <f>+IF(I2166&lt;='Ecarts de marge'!$G$1,"X","")</f>
        <v>X</v>
      </c>
      <c r="B2166" s="122" t="str">
        <f t="shared" si="43"/>
        <v>A</v>
      </c>
      <c r="C2166" s="142"/>
      <c r="D2166" s="142"/>
      <c r="E2166" s="142"/>
      <c r="F2166" s="142"/>
      <c r="G2166" s="142"/>
      <c r="H2166" s="142"/>
      <c r="J2166" s="142"/>
      <c r="K2166" s="142"/>
      <c r="L2166" s="142"/>
      <c r="M2166" s="142"/>
      <c r="N2166" s="142"/>
      <c r="O2166" s="142"/>
      <c r="Q2166" s="122" t="e">
        <f>+VLOOKUP(CONCATENATE(B2166,"00"),#REF!,3,FALSE)</f>
        <v>#REF!</v>
      </c>
      <c r="R2166" s="122" t="str">
        <f>+IF(ISERROR(VLOOKUP(K2166,'Ecarts de marge'!D:D,1,FALSE)),"PB CODE ARTICLE","")</f>
        <v>PB CODE ARTICLE</v>
      </c>
    </row>
    <row r="2167" spans="1:18" x14ac:dyDescent="0.2">
      <c r="A2167" s="131" t="str">
        <f>+IF(I2167&lt;='Ecarts de marge'!$G$1,"X","")</f>
        <v>X</v>
      </c>
      <c r="B2167" s="122" t="str">
        <f t="shared" si="43"/>
        <v>A</v>
      </c>
      <c r="C2167" s="142"/>
      <c r="D2167" s="142"/>
      <c r="E2167" s="142"/>
      <c r="F2167" s="142"/>
      <c r="G2167" s="142"/>
      <c r="H2167" s="142"/>
      <c r="J2167" s="142"/>
      <c r="K2167" s="142"/>
      <c r="L2167" s="142"/>
      <c r="M2167" s="142"/>
      <c r="N2167" s="142"/>
      <c r="O2167" s="142"/>
      <c r="Q2167" s="122" t="e">
        <f>+VLOOKUP(CONCATENATE(B2167,"00"),#REF!,3,FALSE)</f>
        <v>#REF!</v>
      </c>
      <c r="R2167" s="122" t="str">
        <f>+IF(ISERROR(VLOOKUP(K2167,'Ecarts de marge'!D:D,1,FALSE)),"PB CODE ARTICLE","")</f>
        <v>PB CODE ARTICLE</v>
      </c>
    </row>
    <row r="2168" spans="1:18" x14ac:dyDescent="0.2">
      <c r="A2168" s="131" t="str">
        <f>+IF(I2168&lt;='Ecarts de marge'!$G$1,"X","")</f>
        <v>X</v>
      </c>
      <c r="B2168" s="122" t="str">
        <f t="shared" si="43"/>
        <v>A</v>
      </c>
      <c r="C2168" s="142"/>
      <c r="D2168" s="142"/>
      <c r="E2168" s="142"/>
      <c r="F2168" s="142"/>
      <c r="G2168" s="142"/>
      <c r="H2168" s="142"/>
      <c r="J2168" s="142"/>
      <c r="K2168" s="142"/>
      <c r="L2168" s="142"/>
      <c r="M2168" s="142"/>
      <c r="N2168" s="142"/>
      <c r="O2168" s="142"/>
      <c r="Q2168" s="122" t="e">
        <f>+VLOOKUP(CONCATENATE(B2168,"00"),#REF!,3,FALSE)</f>
        <v>#REF!</v>
      </c>
      <c r="R2168" s="122" t="str">
        <f>+IF(ISERROR(VLOOKUP(K2168,'Ecarts de marge'!D:D,1,FALSE)),"PB CODE ARTICLE","")</f>
        <v>PB CODE ARTICLE</v>
      </c>
    </row>
    <row r="2169" spans="1:18" x14ac:dyDescent="0.2">
      <c r="A2169" s="131" t="str">
        <f>+IF(I2169&lt;='Ecarts de marge'!$G$1,"X","")</f>
        <v>X</v>
      </c>
      <c r="B2169" s="122" t="str">
        <f t="shared" si="43"/>
        <v>A</v>
      </c>
      <c r="C2169" s="142"/>
      <c r="D2169" s="142"/>
      <c r="E2169" s="142"/>
      <c r="F2169" s="142"/>
      <c r="G2169" s="142"/>
      <c r="H2169" s="142"/>
      <c r="J2169" s="142"/>
      <c r="K2169" s="142"/>
      <c r="L2169" s="142"/>
      <c r="M2169" s="142"/>
      <c r="N2169" s="142"/>
      <c r="O2169" s="142"/>
      <c r="Q2169" s="122" t="e">
        <f>+VLOOKUP(CONCATENATE(B2169,"00"),#REF!,3,FALSE)</f>
        <v>#REF!</v>
      </c>
      <c r="R2169" s="122" t="str">
        <f>+IF(ISERROR(VLOOKUP(K2169,'Ecarts de marge'!D:D,1,FALSE)),"PB CODE ARTICLE","")</f>
        <v>PB CODE ARTICLE</v>
      </c>
    </row>
    <row r="2170" spans="1:18" x14ac:dyDescent="0.2">
      <c r="A2170" s="131" t="str">
        <f>+IF(I2170&lt;='Ecarts de marge'!$G$1,"X","")</f>
        <v>X</v>
      </c>
      <c r="B2170" s="122" t="str">
        <f t="shared" si="43"/>
        <v>A</v>
      </c>
      <c r="C2170" s="142"/>
      <c r="D2170" s="142"/>
      <c r="E2170" s="142"/>
      <c r="F2170" s="142"/>
      <c r="G2170" s="142"/>
      <c r="H2170" s="142"/>
      <c r="J2170" s="142"/>
      <c r="K2170" s="142"/>
      <c r="L2170" s="142"/>
      <c r="M2170" s="142"/>
      <c r="N2170" s="142"/>
      <c r="O2170" s="142"/>
      <c r="Q2170" s="122" t="e">
        <f>+VLOOKUP(CONCATENATE(B2170,"00"),#REF!,3,FALSE)</f>
        <v>#REF!</v>
      </c>
      <c r="R2170" s="122" t="str">
        <f>+IF(ISERROR(VLOOKUP(K2170,'Ecarts de marge'!D:D,1,FALSE)),"PB CODE ARTICLE","")</f>
        <v>PB CODE ARTICLE</v>
      </c>
    </row>
    <row r="2171" spans="1:18" x14ac:dyDescent="0.2">
      <c r="A2171" s="131" t="str">
        <f>+IF(I2171&lt;='Ecarts de marge'!$G$1,"X","")</f>
        <v>X</v>
      </c>
      <c r="B2171" s="122" t="str">
        <f t="shared" si="43"/>
        <v>A</v>
      </c>
      <c r="C2171" s="142"/>
      <c r="D2171" s="142"/>
      <c r="E2171" s="142"/>
      <c r="F2171" s="142"/>
      <c r="G2171" s="142"/>
      <c r="H2171" s="142"/>
      <c r="J2171" s="142"/>
      <c r="K2171" s="142"/>
      <c r="L2171" s="142"/>
      <c r="M2171" s="142"/>
      <c r="N2171" s="142"/>
      <c r="O2171" s="142"/>
      <c r="Q2171" s="122" t="e">
        <f>+VLOOKUP(CONCATENATE(B2171,"00"),#REF!,3,FALSE)</f>
        <v>#REF!</v>
      </c>
      <c r="R2171" s="122" t="str">
        <f>+IF(ISERROR(VLOOKUP(K2171,'Ecarts de marge'!D:D,1,FALSE)),"PB CODE ARTICLE","")</f>
        <v>PB CODE ARTICLE</v>
      </c>
    </row>
    <row r="2172" spans="1:18" x14ac:dyDescent="0.2">
      <c r="A2172" s="131" t="str">
        <f>+IF(I2172&lt;='Ecarts de marge'!$G$1,"X","")</f>
        <v>X</v>
      </c>
      <c r="B2172" s="122" t="str">
        <f t="shared" si="43"/>
        <v>A</v>
      </c>
      <c r="C2172" s="142"/>
      <c r="D2172" s="142"/>
      <c r="E2172" s="142"/>
      <c r="F2172" s="142"/>
      <c r="G2172" s="142"/>
      <c r="H2172" s="142"/>
      <c r="J2172" s="142"/>
      <c r="K2172" s="142"/>
      <c r="L2172" s="142"/>
      <c r="M2172" s="142"/>
      <c r="N2172" s="142"/>
      <c r="O2172" s="142"/>
      <c r="Q2172" s="122" t="e">
        <f>+VLOOKUP(CONCATENATE(B2172,"00"),#REF!,3,FALSE)</f>
        <v>#REF!</v>
      </c>
      <c r="R2172" s="122" t="str">
        <f>+IF(ISERROR(VLOOKUP(K2172,'Ecarts de marge'!D:D,1,FALSE)),"PB CODE ARTICLE","")</f>
        <v>PB CODE ARTICLE</v>
      </c>
    </row>
    <row r="2173" spans="1:18" x14ac:dyDescent="0.2">
      <c r="A2173" s="131" t="str">
        <f>+IF(I2173&lt;='Ecarts de marge'!$G$1,"X","")</f>
        <v>X</v>
      </c>
      <c r="B2173" s="122" t="str">
        <f t="shared" si="43"/>
        <v>A</v>
      </c>
      <c r="C2173" s="142"/>
      <c r="D2173" s="142"/>
      <c r="E2173" s="142"/>
      <c r="F2173" s="142"/>
      <c r="G2173" s="142"/>
      <c r="H2173" s="142"/>
      <c r="J2173" s="142"/>
      <c r="K2173" s="142"/>
      <c r="L2173" s="142"/>
      <c r="M2173" s="142"/>
      <c r="N2173" s="142"/>
      <c r="O2173" s="142"/>
      <c r="Q2173" s="122" t="e">
        <f>+VLOOKUP(CONCATENATE(B2173,"00"),#REF!,3,FALSE)</f>
        <v>#REF!</v>
      </c>
      <c r="R2173" s="122" t="str">
        <f>+IF(ISERROR(VLOOKUP(K2173,'Ecarts de marge'!D:D,1,FALSE)),"PB CODE ARTICLE","")</f>
        <v>PB CODE ARTICLE</v>
      </c>
    </row>
    <row r="2174" spans="1:18" x14ac:dyDescent="0.2">
      <c r="A2174" s="131" t="str">
        <f>+IF(I2174&lt;='Ecarts de marge'!$G$1,"X","")</f>
        <v>X</v>
      </c>
      <c r="B2174" s="122" t="str">
        <f t="shared" si="43"/>
        <v>A</v>
      </c>
      <c r="C2174" s="142"/>
      <c r="D2174" s="142"/>
      <c r="E2174" s="142"/>
      <c r="F2174" s="142"/>
      <c r="G2174" s="142"/>
      <c r="H2174" s="142"/>
      <c r="J2174" s="142"/>
      <c r="K2174" s="142"/>
      <c r="L2174" s="142"/>
      <c r="M2174" s="142"/>
      <c r="N2174" s="142"/>
      <c r="O2174" s="142"/>
      <c r="Q2174" s="122" t="e">
        <f>+VLOOKUP(CONCATENATE(B2174,"00"),#REF!,3,FALSE)</f>
        <v>#REF!</v>
      </c>
      <c r="R2174" s="122" t="str">
        <f>+IF(ISERROR(VLOOKUP(K2174,'Ecarts de marge'!D:D,1,FALSE)),"PB CODE ARTICLE","")</f>
        <v>PB CODE ARTICLE</v>
      </c>
    </row>
    <row r="2175" spans="1:18" x14ac:dyDescent="0.2">
      <c r="A2175" s="131" t="str">
        <f>+IF(I2175&lt;='Ecarts de marge'!$G$1,"X","")</f>
        <v>X</v>
      </c>
      <c r="B2175" s="122" t="str">
        <f t="shared" si="43"/>
        <v>A</v>
      </c>
      <c r="C2175" s="142"/>
      <c r="D2175" s="142"/>
      <c r="E2175" s="142"/>
      <c r="F2175" s="142"/>
      <c r="G2175" s="142"/>
      <c r="H2175" s="142"/>
      <c r="J2175" s="142"/>
      <c r="K2175" s="142"/>
      <c r="L2175" s="142"/>
      <c r="M2175" s="142"/>
      <c r="N2175" s="142"/>
      <c r="O2175" s="142"/>
      <c r="Q2175" s="122" t="e">
        <f>+VLOOKUP(CONCATENATE(B2175,"00"),#REF!,3,FALSE)</f>
        <v>#REF!</v>
      </c>
      <c r="R2175" s="122" t="str">
        <f>+IF(ISERROR(VLOOKUP(K2175,'Ecarts de marge'!D:D,1,FALSE)),"PB CODE ARTICLE","")</f>
        <v>PB CODE ARTICLE</v>
      </c>
    </row>
    <row r="2176" spans="1:18" x14ac:dyDescent="0.2">
      <c r="A2176" s="131" t="str">
        <f>+IF(I2176&lt;='Ecarts de marge'!$G$1,"X","")</f>
        <v>X</v>
      </c>
      <c r="B2176" s="122" t="str">
        <f t="shared" si="43"/>
        <v>A</v>
      </c>
      <c r="C2176" s="142"/>
      <c r="D2176" s="142"/>
      <c r="E2176" s="142"/>
      <c r="F2176" s="142"/>
      <c r="G2176" s="142"/>
      <c r="H2176" s="142"/>
      <c r="J2176" s="142"/>
      <c r="K2176" s="142"/>
      <c r="L2176" s="142"/>
      <c r="M2176" s="142"/>
      <c r="N2176" s="142"/>
      <c r="O2176" s="142"/>
      <c r="Q2176" s="122" t="e">
        <f>+VLOOKUP(CONCATENATE(B2176,"00"),#REF!,3,FALSE)</f>
        <v>#REF!</v>
      </c>
      <c r="R2176" s="122" t="str">
        <f>+IF(ISERROR(VLOOKUP(K2176,'Ecarts de marge'!D:D,1,FALSE)),"PB CODE ARTICLE","")</f>
        <v>PB CODE ARTICLE</v>
      </c>
    </row>
    <row r="2177" spans="1:18" x14ac:dyDescent="0.2">
      <c r="A2177" s="131" t="str">
        <f>+IF(I2177&lt;='Ecarts de marge'!$G$1,"X","")</f>
        <v>X</v>
      </c>
      <c r="B2177" s="122" t="str">
        <f t="shared" si="43"/>
        <v>A</v>
      </c>
      <c r="C2177" s="142"/>
      <c r="D2177" s="142"/>
      <c r="E2177" s="142"/>
      <c r="F2177" s="142"/>
      <c r="G2177" s="142"/>
      <c r="H2177" s="142"/>
      <c r="J2177" s="142"/>
      <c r="K2177" s="142"/>
      <c r="L2177" s="142"/>
      <c r="M2177" s="142"/>
      <c r="N2177" s="142"/>
      <c r="O2177" s="142"/>
      <c r="Q2177" s="122" t="e">
        <f>+VLOOKUP(CONCATENATE(B2177,"00"),#REF!,3,FALSE)</f>
        <v>#REF!</v>
      </c>
      <c r="R2177" s="122" t="str">
        <f>+IF(ISERROR(VLOOKUP(K2177,'Ecarts de marge'!D:D,1,FALSE)),"PB CODE ARTICLE","")</f>
        <v>PB CODE ARTICLE</v>
      </c>
    </row>
    <row r="2178" spans="1:18" x14ac:dyDescent="0.2">
      <c r="A2178" s="131" t="str">
        <f>+IF(I2178&lt;='Ecarts de marge'!$G$1,"X","")</f>
        <v>X</v>
      </c>
      <c r="B2178" s="122" t="str">
        <f t="shared" si="43"/>
        <v>A</v>
      </c>
      <c r="C2178" s="142"/>
      <c r="D2178" s="142"/>
      <c r="E2178" s="142"/>
      <c r="F2178" s="142"/>
      <c r="G2178" s="142"/>
      <c r="H2178" s="142"/>
      <c r="J2178" s="142"/>
      <c r="K2178" s="142"/>
      <c r="L2178" s="142"/>
      <c r="M2178" s="142"/>
      <c r="N2178" s="142"/>
      <c r="O2178" s="142"/>
      <c r="Q2178" s="122" t="e">
        <f>+VLOOKUP(CONCATENATE(B2178,"00"),#REF!,3,FALSE)</f>
        <v>#REF!</v>
      </c>
      <c r="R2178" s="122" t="str">
        <f>+IF(ISERROR(VLOOKUP(K2178,'Ecarts de marge'!D:D,1,FALSE)),"PB CODE ARTICLE","")</f>
        <v>PB CODE ARTICLE</v>
      </c>
    </row>
    <row r="2179" spans="1:18" x14ac:dyDescent="0.2">
      <c r="A2179" s="131" t="str">
        <f>+IF(I2179&lt;='Ecarts de marge'!$G$1,"X","")</f>
        <v>X</v>
      </c>
      <c r="B2179" s="122" t="str">
        <f t="shared" si="43"/>
        <v>A</v>
      </c>
      <c r="C2179" s="142"/>
      <c r="D2179" s="142"/>
      <c r="E2179" s="142"/>
      <c r="F2179" s="142"/>
      <c r="G2179" s="142"/>
      <c r="H2179" s="142"/>
      <c r="J2179" s="142"/>
      <c r="K2179" s="142"/>
      <c r="L2179" s="142"/>
      <c r="M2179" s="142"/>
      <c r="N2179" s="142"/>
      <c r="O2179" s="142"/>
      <c r="Q2179" s="122" t="e">
        <f>+VLOOKUP(CONCATENATE(B2179,"00"),#REF!,3,FALSE)</f>
        <v>#REF!</v>
      </c>
      <c r="R2179" s="122" t="str">
        <f>+IF(ISERROR(VLOOKUP(K2179,'Ecarts de marge'!D:D,1,FALSE)),"PB CODE ARTICLE","")</f>
        <v>PB CODE ARTICLE</v>
      </c>
    </row>
    <row r="2180" spans="1:18" x14ac:dyDescent="0.2">
      <c r="A2180" s="131" t="str">
        <f>+IF(I2180&lt;='Ecarts de marge'!$G$1,"X","")</f>
        <v>X</v>
      </c>
      <c r="B2180" s="122" t="str">
        <f t="shared" si="43"/>
        <v>A</v>
      </c>
      <c r="C2180" s="142"/>
      <c r="D2180" s="142"/>
      <c r="E2180" s="142"/>
      <c r="F2180" s="142"/>
      <c r="G2180" s="142"/>
      <c r="H2180" s="142"/>
      <c r="J2180" s="142"/>
      <c r="K2180" s="142"/>
      <c r="L2180" s="142"/>
      <c r="M2180" s="142"/>
      <c r="N2180" s="142"/>
      <c r="O2180" s="142"/>
      <c r="Q2180" s="122" t="e">
        <f>+VLOOKUP(CONCATENATE(B2180,"00"),#REF!,3,FALSE)</f>
        <v>#REF!</v>
      </c>
      <c r="R2180" s="122" t="str">
        <f>+IF(ISERROR(VLOOKUP(K2180,'Ecarts de marge'!D:D,1,FALSE)),"PB CODE ARTICLE","")</f>
        <v>PB CODE ARTICLE</v>
      </c>
    </row>
    <row r="2181" spans="1:18" x14ac:dyDescent="0.2">
      <c r="A2181" s="131" t="str">
        <f>+IF(I2181&lt;='Ecarts de marge'!$G$1,"X","")</f>
        <v>X</v>
      </c>
      <c r="B2181" s="122" t="str">
        <f t="shared" si="43"/>
        <v>A</v>
      </c>
      <c r="C2181" s="142"/>
      <c r="D2181" s="142"/>
      <c r="E2181" s="142"/>
      <c r="F2181" s="142"/>
      <c r="G2181" s="142"/>
      <c r="H2181" s="142"/>
      <c r="J2181" s="142"/>
      <c r="K2181" s="142"/>
      <c r="L2181" s="142"/>
      <c r="M2181" s="142"/>
      <c r="N2181" s="142"/>
      <c r="O2181" s="142"/>
      <c r="Q2181" s="122" t="e">
        <f>+VLOOKUP(CONCATENATE(B2181,"00"),#REF!,3,FALSE)</f>
        <v>#REF!</v>
      </c>
      <c r="R2181" s="122" t="str">
        <f>+IF(ISERROR(VLOOKUP(K2181,'Ecarts de marge'!D:D,1,FALSE)),"PB CODE ARTICLE","")</f>
        <v>PB CODE ARTICLE</v>
      </c>
    </row>
    <row r="2182" spans="1:18" x14ac:dyDescent="0.2">
      <c r="A2182" s="131" t="str">
        <f>+IF(I2182&lt;='Ecarts de marge'!$G$1,"X","")</f>
        <v>X</v>
      </c>
      <c r="B2182" s="122" t="str">
        <f t="shared" si="43"/>
        <v>A</v>
      </c>
      <c r="C2182" s="142"/>
      <c r="D2182" s="142"/>
      <c r="E2182" s="142"/>
      <c r="F2182" s="142"/>
      <c r="G2182" s="142"/>
      <c r="H2182" s="142"/>
      <c r="J2182" s="142"/>
      <c r="K2182" s="142"/>
      <c r="L2182" s="142"/>
      <c r="M2182" s="142"/>
      <c r="N2182" s="142"/>
      <c r="O2182" s="142"/>
      <c r="Q2182" s="122" t="e">
        <f>+VLOOKUP(CONCATENATE(B2182,"00"),#REF!,3,FALSE)</f>
        <v>#REF!</v>
      </c>
      <c r="R2182" s="122" t="str">
        <f>+IF(ISERROR(VLOOKUP(K2182,'Ecarts de marge'!D:D,1,FALSE)),"PB CODE ARTICLE","")</f>
        <v>PB CODE ARTICLE</v>
      </c>
    </row>
    <row r="2183" spans="1:18" x14ac:dyDescent="0.2">
      <c r="A2183" s="131" t="str">
        <f>+IF(I2183&lt;='Ecarts de marge'!$G$1,"X","")</f>
        <v>X</v>
      </c>
      <c r="B2183" s="122" t="str">
        <f t="shared" si="43"/>
        <v>A</v>
      </c>
      <c r="C2183" s="142"/>
      <c r="D2183" s="142"/>
      <c r="E2183" s="142"/>
      <c r="F2183" s="142"/>
      <c r="G2183" s="142"/>
      <c r="H2183" s="142"/>
      <c r="J2183" s="142"/>
      <c r="K2183" s="142"/>
      <c r="L2183" s="142"/>
      <c r="M2183" s="142"/>
      <c r="N2183" s="142"/>
      <c r="O2183" s="142"/>
      <c r="Q2183" s="122" t="e">
        <f>+VLOOKUP(CONCATENATE(B2183,"00"),#REF!,3,FALSE)</f>
        <v>#REF!</v>
      </c>
      <c r="R2183" s="122" t="str">
        <f>+IF(ISERROR(VLOOKUP(K2183,'Ecarts de marge'!D:D,1,FALSE)),"PB CODE ARTICLE","")</f>
        <v>PB CODE ARTICLE</v>
      </c>
    </row>
    <row r="2184" spans="1:18" x14ac:dyDescent="0.2">
      <c r="A2184" s="131" t="str">
        <f>+IF(I2184&lt;='Ecarts de marge'!$G$1,"X","")</f>
        <v>X</v>
      </c>
      <c r="B2184" s="122" t="str">
        <f t="shared" si="43"/>
        <v>A</v>
      </c>
      <c r="C2184" s="142"/>
      <c r="D2184" s="142"/>
      <c r="E2184" s="142"/>
      <c r="F2184" s="142"/>
      <c r="G2184" s="142"/>
      <c r="H2184" s="142"/>
      <c r="J2184" s="142"/>
      <c r="K2184" s="142"/>
      <c r="L2184" s="142"/>
      <c r="M2184" s="142"/>
      <c r="N2184" s="142"/>
      <c r="O2184" s="142"/>
      <c r="Q2184" s="122" t="e">
        <f>+VLOOKUP(CONCATENATE(B2184,"00"),#REF!,3,FALSE)</f>
        <v>#REF!</v>
      </c>
      <c r="R2184" s="122" t="str">
        <f>+IF(ISERROR(VLOOKUP(K2184,'Ecarts de marge'!D:D,1,FALSE)),"PB CODE ARTICLE","")</f>
        <v>PB CODE ARTICLE</v>
      </c>
    </row>
    <row r="2185" spans="1:18" x14ac:dyDescent="0.2">
      <c r="A2185" s="131" t="str">
        <f>+IF(I2185&lt;='Ecarts de marge'!$G$1,"X","")</f>
        <v>X</v>
      </c>
      <c r="B2185" s="122" t="str">
        <f t="shared" si="43"/>
        <v>A</v>
      </c>
      <c r="C2185" s="142"/>
      <c r="D2185" s="142"/>
      <c r="E2185" s="142"/>
      <c r="F2185" s="142"/>
      <c r="G2185" s="142"/>
      <c r="H2185" s="142"/>
      <c r="J2185" s="142"/>
      <c r="K2185" s="142"/>
      <c r="L2185" s="142"/>
      <c r="M2185" s="142"/>
      <c r="N2185" s="142"/>
      <c r="O2185" s="142"/>
      <c r="Q2185" s="122" t="e">
        <f>+VLOOKUP(CONCATENATE(B2185,"00"),#REF!,3,FALSE)</f>
        <v>#REF!</v>
      </c>
      <c r="R2185" s="122" t="str">
        <f>+IF(ISERROR(VLOOKUP(K2185,'Ecarts de marge'!D:D,1,FALSE)),"PB CODE ARTICLE","")</f>
        <v>PB CODE ARTICLE</v>
      </c>
    </row>
    <row r="2186" spans="1:18" x14ac:dyDescent="0.2">
      <c r="A2186" s="131" t="str">
        <f>+IF(I2186&lt;='Ecarts de marge'!$G$1,"X","")</f>
        <v>X</v>
      </c>
      <c r="B2186" s="122" t="str">
        <f t="shared" si="43"/>
        <v>A</v>
      </c>
      <c r="C2186" s="142"/>
      <c r="D2186" s="142"/>
      <c r="E2186" s="142"/>
      <c r="F2186" s="142"/>
      <c r="G2186" s="142"/>
      <c r="H2186" s="142"/>
      <c r="J2186" s="142"/>
      <c r="K2186" s="142"/>
      <c r="L2186" s="142"/>
      <c r="M2186" s="142"/>
      <c r="N2186" s="142"/>
      <c r="O2186" s="142"/>
      <c r="Q2186" s="122" t="e">
        <f>+VLOOKUP(CONCATENATE(B2186,"00"),#REF!,3,FALSE)</f>
        <v>#REF!</v>
      </c>
      <c r="R2186" s="122" t="str">
        <f>+IF(ISERROR(VLOOKUP(K2186,'Ecarts de marge'!D:D,1,FALSE)),"PB CODE ARTICLE","")</f>
        <v>PB CODE ARTICLE</v>
      </c>
    </row>
    <row r="2187" spans="1:18" x14ac:dyDescent="0.2">
      <c r="A2187" s="131" t="str">
        <f>+IF(I2187&lt;='Ecarts de marge'!$G$1,"X","")</f>
        <v>X</v>
      </c>
      <c r="B2187" s="122" t="str">
        <f t="shared" si="43"/>
        <v>A</v>
      </c>
      <c r="C2187" s="142"/>
      <c r="D2187" s="142"/>
      <c r="E2187" s="142"/>
      <c r="F2187" s="142"/>
      <c r="G2187" s="142"/>
      <c r="H2187" s="142"/>
      <c r="J2187" s="142"/>
      <c r="K2187" s="142"/>
      <c r="L2187" s="142"/>
      <c r="M2187" s="142"/>
      <c r="N2187" s="142"/>
      <c r="O2187" s="142"/>
      <c r="Q2187" s="122" t="e">
        <f>+VLOOKUP(CONCATENATE(B2187,"00"),#REF!,3,FALSE)</f>
        <v>#REF!</v>
      </c>
      <c r="R2187" s="122" t="str">
        <f>+IF(ISERROR(VLOOKUP(K2187,'Ecarts de marge'!D:D,1,FALSE)),"PB CODE ARTICLE","")</f>
        <v>PB CODE ARTICLE</v>
      </c>
    </row>
    <row r="2188" spans="1:18" x14ac:dyDescent="0.2">
      <c r="A2188" s="131" t="str">
        <f>+IF(I2188&lt;='Ecarts de marge'!$G$1,"X","")</f>
        <v>X</v>
      </c>
      <c r="B2188" s="122" t="str">
        <f t="shared" si="43"/>
        <v>A</v>
      </c>
      <c r="C2188" s="142"/>
      <c r="D2188" s="142"/>
      <c r="E2188" s="142"/>
      <c r="F2188" s="142"/>
      <c r="G2188" s="142"/>
      <c r="H2188" s="142"/>
      <c r="J2188" s="142"/>
      <c r="K2188" s="142"/>
      <c r="L2188" s="142"/>
      <c r="M2188" s="142"/>
      <c r="N2188" s="142"/>
      <c r="O2188" s="142"/>
      <c r="Q2188" s="122" t="e">
        <f>+VLOOKUP(CONCATENATE(B2188,"00"),#REF!,3,FALSE)</f>
        <v>#REF!</v>
      </c>
      <c r="R2188" s="122" t="str">
        <f>+IF(ISERROR(VLOOKUP(K2188,'Ecarts de marge'!D:D,1,FALSE)),"PB CODE ARTICLE","")</f>
        <v>PB CODE ARTICLE</v>
      </c>
    </row>
    <row r="2189" spans="1:18" x14ac:dyDescent="0.2">
      <c r="A2189" s="131" t="str">
        <f>+IF(I2189&lt;='Ecarts de marge'!$G$1,"X","")</f>
        <v>X</v>
      </c>
      <c r="B2189" s="122" t="str">
        <f t="shared" si="43"/>
        <v>A</v>
      </c>
      <c r="C2189" s="142"/>
      <c r="D2189" s="142"/>
      <c r="E2189" s="142"/>
      <c r="F2189" s="142"/>
      <c r="G2189" s="142"/>
      <c r="H2189" s="142"/>
      <c r="J2189" s="142"/>
      <c r="K2189" s="142"/>
      <c r="L2189" s="142"/>
      <c r="M2189" s="142"/>
      <c r="N2189" s="142"/>
      <c r="O2189" s="142"/>
      <c r="Q2189" s="122" t="e">
        <f>+VLOOKUP(CONCATENATE(B2189,"00"),#REF!,3,FALSE)</f>
        <v>#REF!</v>
      </c>
      <c r="R2189" s="122" t="str">
        <f>+IF(ISERROR(VLOOKUP(K2189,'Ecarts de marge'!D:D,1,FALSE)),"PB CODE ARTICLE","")</f>
        <v>PB CODE ARTICLE</v>
      </c>
    </row>
    <row r="2190" spans="1:18" x14ac:dyDescent="0.2">
      <c r="A2190" s="131" t="str">
        <f>+IF(I2190&lt;='Ecarts de marge'!$G$1,"X","")</f>
        <v>X</v>
      </c>
      <c r="B2190" s="122" t="str">
        <f t="shared" si="43"/>
        <v>A</v>
      </c>
      <c r="C2190" s="142"/>
      <c r="D2190" s="142"/>
      <c r="E2190" s="142"/>
      <c r="F2190" s="142"/>
      <c r="G2190" s="142"/>
      <c r="H2190" s="142"/>
      <c r="J2190" s="142"/>
      <c r="K2190" s="142"/>
      <c r="L2190" s="142"/>
      <c r="M2190" s="142"/>
      <c r="N2190" s="142"/>
      <c r="O2190" s="142"/>
      <c r="Q2190" s="122" t="e">
        <f>+VLOOKUP(CONCATENATE(B2190,"00"),#REF!,3,FALSE)</f>
        <v>#REF!</v>
      </c>
      <c r="R2190" s="122" t="str">
        <f>+IF(ISERROR(VLOOKUP(K2190,'Ecarts de marge'!D:D,1,FALSE)),"PB CODE ARTICLE","")</f>
        <v>PB CODE ARTICLE</v>
      </c>
    </row>
    <row r="2191" spans="1:18" x14ac:dyDescent="0.2">
      <c r="A2191" s="131" t="str">
        <f>+IF(I2191&lt;='Ecarts de marge'!$G$1,"X","")</f>
        <v>X</v>
      </c>
      <c r="B2191" s="122" t="str">
        <f t="shared" si="43"/>
        <v>A</v>
      </c>
      <c r="C2191" s="142"/>
      <c r="D2191" s="142"/>
      <c r="E2191" s="142"/>
      <c r="F2191" s="142"/>
      <c r="G2191" s="142"/>
      <c r="H2191" s="142"/>
      <c r="J2191" s="142"/>
      <c r="K2191" s="142"/>
      <c r="L2191" s="142"/>
      <c r="M2191" s="142"/>
      <c r="N2191" s="142"/>
      <c r="O2191" s="142"/>
      <c r="Q2191" s="122" t="e">
        <f>+VLOOKUP(CONCATENATE(B2191,"00"),#REF!,3,FALSE)</f>
        <v>#REF!</v>
      </c>
      <c r="R2191" s="122" t="str">
        <f>+IF(ISERROR(VLOOKUP(K2191,'Ecarts de marge'!D:D,1,FALSE)),"PB CODE ARTICLE","")</f>
        <v>PB CODE ARTICLE</v>
      </c>
    </row>
    <row r="2192" spans="1:18" x14ac:dyDescent="0.2">
      <c r="A2192" s="131" t="str">
        <f>+IF(I2192&lt;='Ecarts de marge'!$G$1,"X","")</f>
        <v>X</v>
      </c>
      <c r="B2192" s="122" t="str">
        <f t="shared" si="43"/>
        <v>A</v>
      </c>
      <c r="C2192" s="142"/>
      <c r="D2192" s="142"/>
      <c r="E2192" s="142"/>
      <c r="F2192" s="142"/>
      <c r="G2192" s="142"/>
      <c r="H2192" s="142"/>
      <c r="J2192" s="142"/>
      <c r="K2192" s="142"/>
      <c r="L2192" s="142"/>
      <c r="M2192" s="142"/>
      <c r="N2192" s="142"/>
      <c r="O2192" s="142"/>
      <c r="Q2192" s="122" t="e">
        <f>+VLOOKUP(CONCATENATE(B2192,"00"),#REF!,3,FALSE)</f>
        <v>#REF!</v>
      </c>
      <c r="R2192" s="122" t="str">
        <f>+IF(ISERROR(VLOOKUP(K2192,'Ecarts de marge'!D:D,1,FALSE)),"PB CODE ARTICLE","")</f>
        <v>PB CODE ARTICLE</v>
      </c>
    </row>
    <row r="2193" spans="1:18" x14ac:dyDescent="0.2">
      <c r="A2193" s="131" t="str">
        <f>+IF(I2193&lt;='Ecarts de marge'!$G$1,"X","")</f>
        <v>X</v>
      </c>
      <c r="B2193" s="122" t="str">
        <f t="shared" si="43"/>
        <v>A</v>
      </c>
      <c r="C2193" s="142"/>
      <c r="D2193" s="142"/>
      <c r="E2193" s="142"/>
      <c r="F2193" s="142"/>
      <c r="G2193" s="142"/>
      <c r="H2193" s="142"/>
      <c r="J2193" s="142"/>
      <c r="K2193" s="142"/>
      <c r="L2193" s="142"/>
      <c r="M2193" s="142"/>
      <c r="N2193" s="142"/>
      <c r="O2193" s="142"/>
      <c r="Q2193" s="122" t="e">
        <f>+VLOOKUP(CONCATENATE(B2193,"00"),#REF!,3,FALSE)</f>
        <v>#REF!</v>
      </c>
      <c r="R2193" s="122" t="str">
        <f>+IF(ISERROR(VLOOKUP(K2193,'Ecarts de marge'!D:D,1,FALSE)),"PB CODE ARTICLE","")</f>
        <v>PB CODE ARTICLE</v>
      </c>
    </row>
    <row r="2194" spans="1:18" x14ac:dyDescent="0.2">
      <c r="A2194" s="131" t="str">
        <f>+IF(I2194&lt;='Ecarts de marge'!$G$1,"X","")</f>
        <v>X</v>
      </c>
      <c r="B2194" s="122" t="str">
        <f t="shared" si="43"/>
        <v>A</v>
      </c>
      <c r="C2194" s="142"/>
      <c r="D2194" s="142"/>
      <c r="E2194" s="142"/>
      <c r="F2194" s="142"/>
      <c r="G2194" s="142"/>
      <c r="H2194" s="142"/>
      <c r="J2194" s="142"/>
      <c r="K2194" s="142"/>
      <c r="L2194" s="142"/>
      <c r="M2194" s="142"/>
      <c r="N2194" s="142"/>
      <c r="O2194" s="142"/>
      <c r="Q2194" s="122" t="e">
        <f>+VLOOKUP(CONCATENATE(B2194,"00"),#REF!,3,FALSE)</f>
        <v>#REF!</v>
      </c>
      <c r="R2194" s="122" t="str">
        <f>+IF(ISERROR(VLOOKUP(K2194,'Ecarts de marge'!D:D,1,FALSE)),"PB CODE ARTICLE","")</f>
        <v>PB CODE ARTICLE</v>
      </c>
    </row>
    <row r="2195" spans="1:18" x14ac:dyDescent="0.2">
      <c r="A2195" s="131" t="str">
        <f>+IF(I2195&lt;='Ecarts de marge'!$G$1,"X","")</f>
        <v>X</v>
      </c>
      <c r="B2195" s="122" t="str">
        <f t="shared" si="43"/>
        <v>A</v>
      </c>
      <c r="C2195" s="142"/>
      <c r="D2195" s="142"/>
      <c r="E2195" s="142"/>
      <c r="F2195" s="142"/>
      <c r="G2195" s="142"/>
      <c r="H2195" s="142"/>
      <c r="J2195" s="142"/>
      <c r="K2195" s="142"/>
      <c r="L2195" s="142"/>
      <c r="M2195" s="142"/>
      <c r="N2195" s="142"/>
      <c r="O2195" s="142"/>
      <c r="Q2195" s="122" t="e">
        <f>+VLOOKUP(CONCATENATE(B2195,"00"),#REF!,3,FALSE)</f>
        <v>#REF!</v>
      </c>
      <c r="R2195" s="122" t="str">
        <f>+IF(ISERROR(VLOOKUP(K2195,'Ecarts de marge'!D:D,1,FALSE)),"PB CODE ARTICLE","")</f>
        <v>PB CODE ARTICLE</v>
      </c>
    </row>
    <row r="2196" spans="1:18" x14ac:dyDescent="0.2">
      <c r="A2196" s="131" t="str">
        <f>+IF(I2196&lt;='Ecarts de marge'!$G$1,"X","")</f>
        <v>X</v>
      </c>
      <c r="B2196" s="122" t="str">
        <f t="shared" ref="B2196:B2259" si="44">+"A"&amp;E2196&amp;F2196&amp;G2196</f>
        <v>A</v>
      </c>
      <c r="C2196" s="142"/>
      <c r="D2196" s="142"/>
      <c r="E2196" s="142"/>
      <c r="F2196" s="142"/>
      <c r="G2196" s="142"/>
      <c r="H2196" s="142"/>
      <c r="J2196" s="142"/>
      <c r="K2196" s="142"/>
      <c r="L2196" s="142"/>
      <c r="M2196" s="142"/>
      <c r="N2196" s="142"/>
      <c r="O2196" s="142"/>
      <c r="Q2196" s="122" t="e">
        <f>+VLOOKUP(CONCATENATE(B2196,"00"),#REF!,3,FALSE)</f>
        <v>#REF!</v>
      </c>
      <c r="R2196" s="122" t="str">
        <f>+IF(ISERROR(VLOOKUP(K2196,'Ecarts de marge'!D:D,1,FALSE)),"PB CODE ARTICLE","")</f>
        <v>PB CODE ARTICLE</v>
      </c>
    </row>
    <row r="2197" spans="1:18" x14ac:dyDescent="0.2">
      <c r="A2197" s="131" t="str">
        <f>+IF(I2197&lt;='Ecarts de marge'!$G$1,"X","")</f>
        <v>X</v>
      </c>
      <c r="B2197" s="122" t="str">
        <f t="shared" si="44"/>
        <v>A</v>
      </c>
      <c r="C2197" s="142"/>
      <c r="D2197" s="142"/>
      <c r="E2197" s="142"/>
      <c r="F2197" s="142"/>
      <c r="G2197" s="142"/>
      <c r="H2197" s="142"/>
      <c r="J2197" s="142"/>
      <c r="K2197" s="142"/>
      <c r="L2197" s="142"/>
      <c r="M2197" s="142"/>
      <c r="N2197" s="142"/>
      <c r="O2197" s="142"/>
      <c r="Q2197" s="122" t="e">
        <f>+VLOOKUP(CONCATENATE(B2197,"00"),#REF!,3,FALSE)</f>
        <v>#REF!</v>
      </c>
      <c r="R2197" s="122" t="str">
        <f>+IF(ISERROR(VLOOKUP(K2197,'Ecarts de marge'!D:D,1,FALSE)),"PB CODE ARTICLE","")</f>
        <v>PB CODE ARTICLE</v>
      </c>
    </row>
    <row r="2198" spans="1:18" x14ac:dyDescent="0.2">
      <c r="A2198" s="131" t="str">
        <f>+IF(I2198&lt;='Ecarts de marge'!$G$1,"X","")</f>
        <v>X</v>
      </c>
      <c r="B2198" s="122" t="str">
        <f t="shared" si="44"/>
        <v>A</v>
      </c>
      <c r="C2198" s="142"/>
      <c r="D2198" s="142"/>
      <c r="E2198" s="142"/>
      <c r="F2198" s="142"/>
      <c r="G2198" s="142"/>
      <c r="H2198" s="142"/>
      <c r="J2198" s="142"/>
      <c r="K2198" s="142"/>
      <c r="L2198" s="142"/>
      <c r="M2198" s="142"/>
      <c r="N2198" s="142"/>
      <c r="O2198" s="142"/>
      <c r="Q2198" s="122" t="e">
        <f>+VLOOKUP(CONCATENATE(B2198,"00"),#REF!,3,FALSE)</f>
        <v>#REF!</v>
      </c>
      <c r="R2198" s="122" t="str">
        <f>+IF(ISERROR(VLOOKUP(K2198,'Ecarts de marge'!D:D,1,FALSE)),"PB CODE ARTICLE","")</f>
        <v>PB CODE ARTICLE</v>
      </c>
    </row>
    <row r="2199" spans="1:18" x14ac:dyDescent="0.2">
      <c r="A2199" s="131" t="str">
        <f>+IF(I2199&lt;='Ecarts de marge'!$G$1,"X","")</f>
        <v>X</v>
      </c>
      <c r="B2199" s="122" t="str">
        <f t="shared" si="44"/>
        <v>A</v>
      </c>
      <c r="C2199" s="142"/>
      <c r="D2199" s="142"/>
      <c r="E2199" s="142"/>
      <c r="F2199" s="142"/>
      <c r="G2199" s="142"/>
      <c r="H2199" s="142"/>
      <c r="J2199" s="142"/>
      <c r="K2199" s="142"/>
      <c r="L2199" s="142"/>
      <c r="M2199" s="142"/>
      <c r="N2199" s="142"/>
      <c r="O2199" s="142"/>
      <c r="Q2199" s="122" t="e">
        <f>+VLOOKUP(CONCATENATE(B2199,"00"),#REF!,3,FALSE)</f>
        <v>#REF!</v>
      </c>
      <c r="R2199" s="122" t="str">
        <f>+IF(ISERROR(VLOOKUP(K2199,'Ecarts de marge'!D:D,1,FALSE)),"PB CODE ARTICLE","")</f>
        <v>PB CODE ARTICLE</v>
      </c>
    </row>
    <row r="2200" spans="1:18" x14ac:dyDescent="0.2">
      <c r="A2200" s="131" t="str">
        <f>+IF(I2200&lt;='Ecarts de marge'!$G$1,"X","")</f>
        <v>X</v>
      </c>
      <c r="B2200" s="122" t="str">
        <f t="shared" si="44"/>
        <v>A</v>
      </c>
      <c r="C2200" s="142"/>
      <c r="D2200" s="142"/>
      <c r="E2200" s="142"/>
      <c r="F2200" s="142"/>
      <c r="G2200" s="142"/>
      <c r="H2200" s="142"/>
      <c r="J2200" s="142"/>
      <c r="K2200" s="142"/>
      <c r="L2200" s="142"/>
      <c r="M2200" s="142"/>
      <c r="N2200" s="142"/>
      <c r="O2200" s="142"/>
      <c r="Q2200" s="122" t="e">
        <f>+VLOOKUP(CONCATENATE(B2200,"00"),#REF!,3,FALSE)</f>
        <v>#REF!</v>
      </c>
      <c r="R2200" s="122" t="str">
        <f>+IF(ISERROR(VLOOKUP(K2200,'Ecarts de marge'!D:D,1,FALSE)),"PB CODE ARTICLE","")</f>
        <v>PB CODE ARTICLE</v>
      </c>
    </row>
    <row r="2201" spans="1:18" x14ac:dyDescent="0.2">
      <c r="A2201" s="131" t="str">
        <f>+IF(I2201&lt;='Ecarts de marge'!$G$1,"X","")</f>
        <v>X</v>
      </c>
      <c r="B2201" s="122" t="str">
        <f t="shared" si="44"/>
        <v>A</v>
      </c>
      <c r="C2201" s="142"/>
      <c r="D2201" s="142"/>
      <c r="E2201" s="142"/>
      <c r="F2201" s="142"/>
      <c r="G2201" s="142"/>
      <c r="H2201" s="142"/>
      <c r="J2201" s="142"/>
      <c r="K2201" s="142"/>
      <c r="L2201" s="142"/>
      <c r="M2201" s="142"/>
      <c r="N2201" s="142"/>
      <c r="O2201" s="142"/>
      <c r="Q2201" s="122" t="e">
        <f>+VLOOKUP(CONCATENATE(B2201,"00"),#REF!,3,FALSE)</f>
        <v>#REF!</v>
      </c>
      <c r="R2201" s="122" t="str">
        <f>+IF(ISERROR(VLOOKUP(K2201,'Ecarts de marge'!D:D,1,FALSE)),"PB CODE ARTICLE","")</f>
        <v>PB CODE ARTICLE</v>
      </c>
    </row>
    <row r="2202" spans="1:18" x14ac:dyDescent="0.2">
      <c r="A2202" s="131" t="str">
        <f>+IF(I2202&lt;='Ecarts de marge'!$G$1,"X","")</f>
        <v>X</v>
      </c>
      <c r="B2202" s="122" t="str">
        <f t="shared" si="44"/>
        <v>A</v>
      </c>
      <c r="C2202" s="142"/>
      <c r="D2202" s="142"/>
      <c r="E2202" s="142"/>
      <c r="F2202" s="142"/>
      <c r="G2202" s="142"/>
      <c r="H2202" s="142"/>
      <c r="J2202" s="142"/>
      <c r="K2202" s="142"/>
      <c r="L2202" s="142"/>
      <c r="M2202" s="142"/>
      <c r="N2202" s="142"/>
      <c r="O2202" s="142"/>
      <c r="Q2202" s="122" t="e">
        <f>+VLOOKUP(CONCATENATE(B2202,"00"),#REF!,3,FALSE)</f>
        <v>#REF!</v>
      </c>
      <c r="R2202" s="122" t="str">
        <f>+IF(ISERROR(VLOOKUP(K2202,'Ecarts de marge'!D:D,1,FALSE)),"PB CODE ARTICLE","")</f>
        <v>PB CODE ARTICLE</v>
      </c>
    </row>
    <row r="2203" spans="1:18" x14ac:dyDescent="0.2">
      <c r="A2203" s="131" t="str">
        <f>+IF(I2203&lt;='Ecarts de marge'!$G$1,"X","")</f>
        <v>X</v>
      </c>
      <c r="B2203" s="122" t="str">
        <f t="shared" si="44"/>
        <v>A</v>
      </c>
      <c r="C2203" s="142"/>
      <c r="D2203" s="142"/>
      <c r="E2203" s="142"/>
      <c r="F2203" s="142"/>
      <c r="G2203" s="142"/>
      <c r="H2203" s="142"/>
      <c r="J2203" s="142"/>
      <c r="K2203" s="142"/>
      <c r="L2203" s="142"/>
      <c r="M2203" s="142"/>
      <c r="N2203" s="142"/>
      <c r="O2203" s="142"/>
      <c r="Q2203" s="122" t="e">
        <f>+VLOOKUP(CONCATENATE(B2203,"00"),#REF!,3,FALSE)</f>
        <v>#REF!</v>
      </c>
      <c r="R2203" s="122" t="str">
        <f>+IF(ISERROR(VLOOKUP(K2203,'Ecarts de marge'!D:D,1,FALSE)),"PB CODE ARTICLE","")</f>
        <v>PB CODE ARTICLE</v>
      </c>
    </row>
    <row r="2204" spans="1:18" x14ac:dyDescent="0.2">
      <c r="A2204" s="131" t="str">
        <f>+IF(I2204&lt;='Ecarts de marge'!$G$1,"X","")</f>
        <v>X</v>
      </c>
      <c r="B2204" s="122" t="str">
        <f t="shared" si="44"/>
        <v>A</v>
      </c>
      <c r="C2204" s="142"/>
      <c r="D2204" s="142"/>
      <c r="E2204" s="142"/>
      <c r="F2204" s="142"/>
      <c r="G2204" s="142"/>
      <c r="H2204" s="142"/>
      <c r="J2204" s="142"/>
      <c r="K2204" s="142"/>
      <c r="L2204" s="142"/>
      <c r="M2204" s="142"/>
      <c r="N2204" s="142"/>
      <c r="O2204" s="142"/>
      <c r="Q2204" s="122" t="e">
        <f>+VLOOKUP(CONCATENATE(B2204,"00"),#REF!,3,FALSE)</f>
        <v>#REF!</v>
      </c>
      <c r="R2204" s="122" t="str">
        <f>+IF(ISERROR(VLOOKUP(K2204,'Ecarts de marge'!D:D,1,FALSE)),"PB CODE ARTICLE","")</f>
        <v>PB CODE ARTICLE</v>
      </c>
    </row>
    <row r="2205" spans="1:18" x14ac:dyDescent="0.2">
      <c r="A2205" s="131" t="str">
        <f>+IF(I2205&lt;='Ecarts de marge'!$G$1,"X","")</f>
        <v>X</v>
      </c>
      <c r="B2205" s="122" t="str">
        <f t="shared" si="44"/>
        <v>A</v>
      </c>
      <c r="C2205" s="142"/>
      <c r="D2205" s="142"/>
      <c r="E2205" s="142"/>
      <c r="F2205" s="142"/>
      <c r="G2205" s="142"/>
      <c r="H2205" s="142"/>
      <c r="J2205" s="142"/>
      <c r="K2205" s="142"/>
      <c r="L2205" s="142"/>
      <c r="M2205" s="142"/>
      <c r="N2205" s="142"/>
      <c r="O2205" s="142"/>
      <c r="Q2205" s="122" t="e">
        <f>+VLOOKUP(CONCATENATE(B2205,"00"),#REF!,3,FALSE)</f>
        <v>#REF!</v>
      </c>
      <c r="R2205" s="122" t="str">
        <f>+IF(ISERROR(VLOOKUP(K2205,'Ecarts de marge'!D:D,1,FALSE)),"PB CODE ARTICLE","")</f>
        <v>PB CODE ARTICLE</v>
      </c>
    </row>
    <row r="2206" spans="1:18" x14ac:dyDescent="0.2">
      <c r="A2206" s="131" t="str">
        <f>+IF(I2206&lt;='Ecarts de marge'!$G$1,"X","")</f>
        <v>X</v>
      </c>
      <c r="B2206" s="122" t="str">
        <f t="shared" si="44"/>
        <v>A</v>
      </c>
      <c r="C2206" s="142"/>
      <c r="D2206" s="142"/>
      <c r="E2206" s="142"/>
      <c r="F2206" s="142"/>
      <c r="G2206" s="142"/>
      <c r="H2206" s="142"/>
      <c r="J2206" s="142"/>
      <c r="K2206" s="142"/>
      <c r="L2206" s="142"/>
      <c r="M2206" s="142"/>
      <c r="N2206" s="142"/>
      <c r="O2206" s="142"/>
      <c r="Q2206" s="122" t="e">
        <f>+VLOOKUP(CONCATENATE(B2206,"00"),#REF!,3,FALSE)</f>
        <v>#REF!</v>
      </c>
      <c r="R2206" s="122" t="str">
        <f>+IF(ISERROR(VLOOKUP(K2206,'Ecarts de marge'!D:D,1,FALSE)),"PB CODE ARTICLE","")</f>
        <v>PB CODE ARTICLE</v>
      </c>
    </row>
    <row r="2207" spans="1:18" x14ac:dyDescent="0.2">
      <c r="A2207" s="131" t="str">
        <f>+IF(I2207&lt;='Ecarts de marge'!$G$1,"X","")</f>
        <v>X</v>
      </c>
      <c r="B2207" s="122" t="str">
        <f t="shared" si="44"/>
        <v>A</v>
      </c>
      <c r="C2207" s="142"/>
      <c r="D2207" s="142"/>
      <c r="E2207" s="142"/>
      <c r="F2207" s="142"/>
      <c r="G2207" s="142"/>
      <c r="H2207" s="142"/>
      <c r="J2207" s="142"/>
      <c r="K2207" s="142"/>
      <c r="L2207" s="142"/>
      <c r="M2207" s="142"/>
      <c r="N2207" s="142"/>
      <c r="O2207" s="142"/>
      <c r="Q2207" s="122" t="e">
        <f>+VLOOKUP(CONCATENATE(B2207,"00"),#REF!,3,FALSE)</f>
        <v>#REF!</v>
      </c>
      <c r="R2207" s="122" t="str">
        <f>+IF(ISERROR(VLOOKUP(K2207,'Ecarts de marge'!D:D,1,FALSE)),"PB CODE ARTICLE","")</f>
        <v>PB CODE ARTICLE</v>
      </c>
    </row>
    <row r="2208" spans="1:18" x14ac:dyDescent="0.2">
      <c r="A2208" s="131" t="str">
        <f>+IF(I2208&lt;='Ecarts de marge'!$G$1,"X","")</f>
        <v>X</v>
      </c>
      <c r="B2208" s="122" t="str">
        <f t="shared" si="44"/>
        <v>A</v>
      </c>
      <c r="C2208" s="142"/>
      <c r="D2208" s="142"/>
      <c r="E2208" s="142"/>
      <c r="F2208" s="142"/>
      <c r="G2208" s="142"/>
      <c r="H2208" s="142"/>
      <c r="J2208" s="142"/>
      <c r="K2208" s="142"/>
      <c r="L2208" s="142"/>
      <c r="M2208" s="142"/>
      <c r="N2208" s="142"/>
      <c r="O2208" s="142"/>
      <c r="Q2208" s="122" t="e">
        <f>+VLOOKUP(CONCATENATE(B2208,"00"),#REF!,3,FALSE)</f>
        <v>#REF!</v>
      </c>
      <c r="R2208" s="122" t="str">
        <f>+IF(ISERROR(VLOOKUP(K2208,'Ecarts de marge'!D:D,1,FALSE)),"PB CODE ARTICLE","")</f>
        <v>PB CODE ARTICLE</v>
      </c>
    </row>
    <row r="2209" spans="1:19" x14ac:dyDescent="0.2">
      <c r="A2209" s="131" t="str">
        <f>+IF(I2209&lt;='Ecarts de marge'!$G$1,"X","")</f>
        <v>X</v>
      </c>
      <c r="B2209" s="122" t="str">
        <f t="shared" si="44"/>
        <v>A</v>
      </c>
      <c r="C2209" s="142"/>
      <c r="D2209" s="142"/>
      <c r="E2209" s="142"/>
      <c r="F2209" s="142"/>
      <c r="G2209" s="142"/>
      <c r="H2209" s="142"/>
      <c r="J2209" s="142"/>
      <c r="K2209" s="142"/>
      <c r="L2209" s="142"/>
      <c r="M2209" s="142"/>
      <c r="N2209" s="142"/>
      <c r="O2209" s="142"/>
      <c r="Q2209" s="122" t="e">
        <f>+VLOOKUP(CONCATENATE(B2209,"00"),#REF!,3,FALSE)</f>
        <v>#REF!</v>
      </c>
      <c r="R2209" s="122" t="str">
        <f>+IF(ISERROR(VLOOKUP(K2209,'Ecarts de marge'!D:D,1,FALSE)),"PB CODE ARTICLE","")</f>
        <v>PB CODE ARTICLE</v>
      </c>
    </row>
    <row r="2210" spans="1:19" x14ac:dyDescent="0.2">
      <c r="A2210" s="131" t="str">
        <f>+IF(I2210&lt;='Ecarts de marge'!$G$1,"X","")</f>
        <v>X</v>
      </c>
      <c r="B2210" s="122" t="str">
        <f t="shared" si="44"/>
        <v>A</v>
      </c>
      <c r="C2210" s="142"/>
      <c r="D2210" s="142"/>
      <c r="E2210" s="142"/>
      <c r="F2210" s="142"/>
      <c r="G2210" s="142"/>
      <c r="H2210" s="142"/>
      <c r="J2210" s="142"/>
      <c r="K2210" s="142"/>
      <c r="L2210" s="142"/>
      <c r="M2210" s="142"/>
      <c r="N2210" s="142"/>
      <c r="O2210" s="142"/>
      <c r="Q2210" s="122" t="e">
        <f>+VLOOKUP(CONCATENATE(B2210,"00"),#REF!,3,FALSE)</f>
        <v>#REF!</v>
      </c>
      <c r="R2210" s="122" t="str">
        <f>+IF(ISERROR(VLOOKUP(K2210,'Ecarts de marge'!D:D,1,FALSE)),"PB CODE ARTICLE","")</f>
        <v>PB CODE ARTICLE</v>
      </c>
    </row>
    <row r="2211" spans="1:19" x14ac:dyDescent="0.2">
      <c r="A2211" s="131" t="str">
        <f>+IF(I2211&lt;='Ecarts de marge'!$G$1,"X","")</f>
        <v>X</v>
      </c>
      <c r="B2211" s="122" t="str">
        <f t="shared" si="44"/>
        <v>A</v>
      </c>
      <c r="C2211" s="142"/>
      <c r="D2211" s="142"/>
      <c r="E2211" s="142"/>
      <c r="F2211" s="142"/>
      <c r="G2211" s="142"/>
      <c r="H2211" s="142"/>
      <c r="J2211" s="142"/>
      <c r="K2211" s="142"/>
      <c r="L2211" s="142"/>
      <c r="M2211" s="142"/>
      <c r="N2211" s="142"/>
      <c r="O2211" s="142"/>
      <c r="Q2211" s="122" t="e">
        <f>+VLOOKUP(CONCATENATE(B2211,"00"),#REF!,3,FALSE)</f>
        <v>#REF!</v>
      </c>
      <c r="R2211" s="122" t="str">
        <f>+IF(ISERROR(VLOOKUP(K2211,'Ecarts de marge'!D:D,1,FALSE)),"PB CODE ARTICLE","")</f>
        <v>PB CODE ARTICLE</v>
      </c>
    </row>
    <row r="2212" spans="1:19" x14ac:dyDescent="0.2">
      <c r="A2212" s="131" t="str">
        <f>+IF(I2212&lt;='Ecarts de marge'!$G$1,"X","")</f>
        <v>X</v>
      </c>
      <c r="B2212" s="122" t="str">
        <f t="shared" si="44"/>
        <v>A</v>
      </c>
      <c r="C2212" s="142"/>
      <c r="D2212" s="142"/>
      <c r="E2212" s="142"/>
      <c r="F2212" s="142"/>
      <c r="G2212" s="142"/>
      <c r="H2212" s="142"/>
      <c r="J2212" s="142"/>
      <c r="K2212" s="142"/>
      <c r="L2212" s="142"/>
      <c r="M2212" s="142"/>
      <c r="N2212" s="142"/>
      <c r="O2212" s="142"/>
      <c r="Q2212" s="122" t="e">
        <f>+VLOOKUP(CONCATENATE(B2212,"00"),#REF!,3,FALSE)</f>
        <v>#REF!</v>
      </c>
      <c r="R2212" s="122" t="str">
        <f>+IF(ISERROR(VLOOKUP(K2212,'Ecarts de marge'!D:D,1,FALSE)),"PB CODE ARTICLE","")</f>
        <v>PB CODE ARTICLE</v>
      </c>
    </row>
    <row r="2213" spans="1:19" x14ac:dyDescent="0.2">
      <c r="A2213" s="131" t="str">
        <f>+IF(I2213&lt;='Ecarts de marge'!$G$1,"X","")</f>
        <v>X</v>
      </c>
      <c r="B2213" s="122" t="str">
        <f t="shared" si="44"/>
        <v>A</v>
      </c>
      <c r="C2213" s="142"/>
      <c r="D2213" s="142"/>
      <c r="E2213" s="142"/>
      <c r="F2213" s="142"/>
      <c r="G2213" s="142"/>
      <c r="H2213" s="142"/>
      <c r="J2213" s="142"/>
      <c r="K2213" s="142"/>
      <c r="L2213" s="142"/>
      <c r="M2213" s="142"/>
      <c r="N2213" s="142"/>
      <c r="O2213" s="142"/>
      <c r="Q2213" s="122" t="e">
        <f>+VLOOKUP(CONCATENATE(B2213,"00"),#REF!,3,FALSE)</f>
        <v>#REF!</v>
      </c>
      <c r="R2213" s="122" t="str">
        <f>+IF(ISERROR(VLOOKUP(K2213,'Ecarts de marge'!D:D,1,FALSE)),"PB CODE ARTICLE","")</f>
        <v>PB CODE ARTICLE</v>
      </c>
    </row>
    <row r="2214" spans="1:19" x14ac:dyDescent="0.2">
      <c r="A2214" s="131" t="str">
        <f>+IF(I2214&lt;='Ecarts de marge'!$G$1,"X","")</f>
        <v>X</v>
      </c>
      <c r="B2214" s="122" t="str">
        <f t="shared" si="44"/>
        <v>A</v>
      </c>
      <c r="C2214" s="142"/>
      <c r="D2214" s="142"/>
      <c r="E2214" s="142"/>
      <c r="F2214" s="142"/>
      <c r="G2214" s="142"/>
      <c r="H2214" s="142"/>
      <c r="J2214" s="142"/>
      <c r="K2214" s="142"/>
      <c r="L2214" s="142"/>
      <c r="M2214" s="142"/>
      <c r="N2214" s="142"/>
      <c r="O2214" s="142"/>
      <c r="Q2214" s="122" t="e">
        <f>+VLOOKUP(CONCATENATE(B2214,"00"),#REF!,3,FALSE)</f>
        <v>#REF!</v>
      </c>
      <c r="R2214" s="122" t="str">
        <f>+IF(ISERROR(VLOOKUP(K2214,'Ecarts de marge'!D:D,1,FALSE)),"PB CODE ARTICLE","")</f>
        <v>PB CODE ARTICLE</v>
      </c>
    </row>
    <row r="2215" spans="1:19" x14ac:dyDescent="0.2">
      <c r="A2215" s="131" t="str">
        <f>+IF(I2215&lt;='Ecarts de marge'!$G$1,"X","")</f>
        <v>X</v>
      </c>
      <c r="B2215" s="122" t="str">
        <f t="shared" si="44"/>
        <v>A</v>
      </c>
      <c r="C2215" s="142"/>
      <c r="D2215" s="142"/>
      <c r="E2215" s="142"/>
      <c r="F2215" s="142"/>
      <c r="G2215" s="142"/>
      <c r="H2215" s="142"/>
      <c r="J2215" s="142"/>
      <c r="K2215" s="142"/>
      <c r="L2215" s="142"/>
      <c r="M2215" s="142"/>
      <c r="N2215" s="142"/>
      <c r="O2215" s="142"/>
      <c r="Q2215" s="122" t="e">
        <f>+VLOOKUP(CONCATENATE(B2215,"00"),#REF!,3,FALSE)</f>
        <v>#REF!</v>
      </c>
      <c r="R2215" s="122" t="str">
        <f>+IF(ISERROR(VLOOKUP(K2215,'Ecarts de marge'!D:D,1,FALSE)),"PB CODE ARTICLE","")</f>
        <v>PB CODE ARTICLE</v>
      </c>
    </row>
    <row r="2216" spans="1:19" x14ac:dyDescent="0.2">
      <c r="A2216" s="131" t="str">
        <f>+IF(I2216&lt;='Ecarts de marge'!$G$1,"X","")</f>
        <v>X</v>
      </c>
      <c r="B2216" s="122" t="str">
        <f t="shared" si="44"/>
        <v>A</v>
      </c>
      <c r="C2216" s="142"/>
      <c r="D2216" s="142"/>
      <c r="E2216" s="142"/>
      <c r="F2216" s="142"/>
      <c r="G2216" s="142"/>
      <c r="H2216" s="142"/>
      <c r="J2216" s="142"/>
      <c r="K2216" s="142"/>
      <c r="L2216" s="142"/>
      <c r="M2216" s="142"/>
      <c r="N2216" s="142"/>
      <c r="O2216" s="142"/>
      <c r="Q2216" s="122" t="e">
        <f>+VLOOKUP(CONCATENATE(B2216,"00"),#REF!,3,FALSE)</f>
        <v>#REF!</v>
      </c>
      <c r="R2216" s="122" t="str">
        <f>+IF(ISERROR(VLOOKUP(K2216,'Ecarts de marge'!D:D,1,FALSE)),"PB CODE ARTICLE","")</f>
        <v>PB CODE ARTICLE</v>
      </c>
      <c r="S2216" s="142" t="e">
        <f>+VLOOKUP(B2216,'FEUILLE 1'!$BJ$129:$BJ$140,1,FALSE)</f>
        <v>#N/A</v>
      </c>
    </row>
    <row r="2217" spans="1:19" x14ac:dyDescent="0.2">
      <c r="A2217" s="131" t="str">
        <f>+IF(I2217&lt;='Ecarts de marge'!$G$1,"X","")</f>
        <v>X</v>
      </c>
      <c r="B2217" s="122" t="str">
        <f t="shared" si="44"/>
        <v>A</v>
      </c>
      <c r="C2217" s="142"/>
      <c r="D2217" s="142"/>
      <c r="E2217" s="142"/>
      <c r="F2217" s="142"/>
      <c r="G2217" s="142"/>
      <c r="H2217" s="142"/>
      <c r="J2217" s="142"/>
      <c r="K2217" s="142"/>
      <c r="L2217" s="142"/>
      <c r="M2217" s="142"/>
      <c r="N2217" s="142"/>
      <c r="O2217" s="142"/>
      <c r="Q2217" s="122" t="e">
        <f>+VLOOKUP(CONCATENATE(B2217,"00"),#REF!,3,FALSE)</f>
        <v>#REF!</v>
      </c>
      <c r="R2217" s="122" t="str">
        <f>+IF(ISERROR(VLOOKUP(K2217,'Ecarts de marge'!D:D,1,FALSE)),"PB CODE ARTICLE","")</f>
        <v>PB CODE ARTICLE</v>
      </c>
    </row>
    <row r="2218" spans="1:19" x14ac:dyDescent="0.2">
      <c r="A2218" s="131" t="str">
        <f>+IF(I2218&lt;='Ecarts de marge'!$G$1,"X","")</f>
        <v>X</v>
      </c>
      <c r="B2218" s="122" t="str">
        <f t="shared" si="44"/>
        <v>A</v>
      </c>
      <c r="C2218" s="142"/>
      <c r="D2218" s="142"/>
      <c r="E2218" s="142"/>
      <c r="F2218" s="142"/>
      <c r="G2218" s="142"/>
      <c r="H2218" s="142"/>
      <c r="J2218" s="142"/>
      <c r="K2218" s="142"/>
      <c r="L2218" s="142"/>
      <c r="M2218" s="142"/>
      <c r="N2218" s="142"/>
      <c r="O2218" s="142"/>
      <c r="Q2218" s="122" t="e">
        <f>+VLOOKUP(CONCATENATE(B2218,"00"),#REF!,3,FALSE)</f>
        <v>#REF!</v>
      </c>
      <c r="R2218" s="122" t="str">
        <f>+IF(ISERROR(VLOOKUP(K2218,'Ecarts de marge'!D:D,1,FALSE)),"PB CODE ARTICLE","")</f>
        <v>PB CODE ARTICLE</v>
      </c>
    </row>
    <row r="2219" spans="1:19" x14ac:dyDescent="0.2">
      <c r="A2219" s="131" t="str">
        <f>+IF(I2219&lt;='Ecarts de marge'!$G$1,"X","")</f>
        <v>X</v>
      </c>
      <c r="B2219" s="122" t="str">
        <f t="shared" si="44"/>
        <v>A</v>
      </c>
      <c r="C2219" s="142"/>
      <c r="D2219" s="142"/>
      <c r="E2219" s="142"/>
      <c r="F2219" s="142"/>
      <c r="G2219" s="142"/>
      <c r="H2219" s="142"/>
      <c r="J2219" s="142"/>
      <c r="K2219" s="142"/>
      <c r="L2219" s="142"/>
      <c r="M2219" s="142"/>
      <c r="N2219" s="142"/>
      <c r="O2219" s="142"/>
      <c r="Q2219" s="122" t="e">
        <f>+VLOOKUP(CONCATENATE(B2219,"00"),#REF!,3,FALSE)</f>
        <v>#REF!</v>
      </c>
      <c r="R2219" s="122" t="str">
        <f>+IF(ISERROR(VLOOKUP(K2219,'Ecarts de marge'!D:D,1,FALSE)),"PB CODE ARTICLE","")</f>
        <v>PB CODE ARTICLE</v>
      </c>
      <c r="S2219" s="142" t="e">
        <f>+VLOOKUP(B2219,'FEUILLE 1'!$BJ$129:$BJ$140,1,FALSE)</f>
        <v>#N/A</v>
      </c>
    </row>
    <row r="2220" spans="1:19" x14ac:dyDescent="0.2">
      <c r="A2220" s="131" t="str">
        <f>+IF(I2220&lt;='Ecarts de marge'!$G$1,"X","")</f>
        <v>X</v>
      </c>
      <c r="B2220" s="122" t="str">
        <f t="shared" si="44"/>
        <v>A</v>
      </c>
      <c r="C2220" s="142"/>
      <c r="D2220" s="142"/>
      <c r="E2220" s="142"/>
      <c r="F2220" s="142"/>
      <c r="G2220" s="142"/>
      <c r="H2220" s="142"/>
      <c r="J2220" s="142"/>
      <c r="K2220" s="142"/>
      <c r="L2220" s="142"/>
      <c r="M2220" s="142"/>
      <c r="N2220" s="142"/>
      <c r="O2220" s="142"/>
      <c r="Q2220" s="122" t="e">
        <f>+VLOOKUP(CONCATENATE(B2220,"00"),#REF!,3,FALSE)</f>
        <v>#REF!</v>
      </c>
      <c r="R2220" s="122" t="str">
        <f>+IF(ISERROR(VLOOKUP(K2220,'Ecarts de marge'!D:D,1,FALSE)),"PB CODE ARTICLE","")</f>
        <v>PB CODE ARTICLE</v>
      </c>
    </row>
    <row r="2221" spans="1:19" x14ac:dyDescent="0.2">
      <c r="A2221" s="131" t="str">
        <f>+IF(I2221&lt;='Ecarts de marge'!$G$1,"X","")</f>
        <v>X</v>
      </c>
      <c r="B2221" s="122" t="str">
        <f t="shared" si="44"/>
        <v>A</v>
      </c>
      <c r="C2221" s="142"/>
      <c r="D2221" s="142"/>
      <c r="E2221" s="142"/>
      <c r="F2221" s="142"/>
      <c r="G2221" s="142"/>
      <c r="H2221" s="142"/>
      <c r="J2221" s="142"/>
      <c r="K2221" s="142"/>
      <c r="L2221" s="142"/>
      <c r="M2221" s="142"/>
      <c r="N2221" s="142"/>
      <c r="O2221" s="142"/>
      <c r="Q2221" s="122" t="e">
        <f>+VLOOKUP(CONCATENATE(B2221,"00"),#REF!,3,FALSE)</f>
        <v>#REF!</v>
      </c>
      <c r="R2221" s="122" t="str">
        <f>+IF(ISERROR(VLOOKUP(K2221,'Ecarts de marge'!D:D,1,FALSE)),"PB CODE ARTICLE","")</f>
        <v>PB CODE ARTICLE</v>
      </c>
    </row>
    <row r="2222" spans="1:19" x14ac:dyDescent="0.2">
      <c r="A2222" s="131" t="str">
        <f>+IF(I2222&lt;='Ecarts de marge'!$G$1,"X","")</f>
        <v>X</v>
      </c>
      <c r="B2222" s="122" t="str">
        <f t="shared" si="44"/>
        <v>A</v>
      </c>
      <c r="C2222" s="142"/>
      <c r="D2222" s="142"/>
      <c r="E2222" s="142"/>
      <c r="F2222" s="142"/>
      <c r="G2222" s="142"/>
      <c r="H2222" s="142"/>
      <c r="J2222" s="142"/>
      <c r="K2222" s="142"/>
      <c r="L2222" s="142"/>
      <c r="M2222" s="142"/>
      <c r="N2222" s="142"/>
      <c r="O2222" s="142"/>
      <c r="Q2222" s="122" t="e">
        <f>+VLOOKUP(CONCATENATE(B2222,"00"),#REF!,3,FALSE)</f>
        <v>#REF!</v>
      </c>
      <c r="R2222" s="122" t="str">
        <f>+IF(ISERROR(VLOOKUP(K2222,'Ecarts de marge'!D:D,1,FALSE)),"PB CODE ARTICLE","")</f>
        <v>PB CODE ARTICLE</v>
      </c>
    </row>
    <row r="2223" spans="1:19" x14ac:dyDescent="0.2">
      <c r="A2223" s="131" t="str">
        <f>+IF(I2223&lt;='Ecarts de marge'!$G$1,"X","")</f>
        <v>X</v>
      </c>
      <c r="B2223" s="122" t="str">
        <f t="shared" si="44"/>
        <v>A</v>
      </c>
      <c r="C2223" s="142"/>
      <c r="D2223" s="142"/>
      <c r="E2223" s="142"/>
      <c r="F2223" s="142"/>
      <c r="G2223" s="142"/>
      <c r="H2223" s="142"/>
      <c r="J2223" s="142"/>
      <c r="K2223" s="142"/>
      <c r="L2223" s="142"/>
      <c r="M2223" s="142"/>
      <c r="N2223" s="142"/>
      <c r="O2223" s="142"/>
      <c r="Q2223" s="122" t="e">
        <f>+VLOOKUP(CONCATENATE(B2223,"00"),#REF!,3,FALSE)</f>
        <v>#REF!</v>
      </c>
      <c r="R2223" s="122" t="str">
        <f>+IF(ISERROR(VLOOKUP(K2223,'Ecarts de marge'!D:D,1,FALSE)),"PB CODE ARTICLE","")</f>
        <v>PB CODE ARTICLE</v>
      </c>
    </row>
    <row r="2224" spans="1:19" x14ac:dyDescent="0.2">
      <c r="A2224" s="131" t="str">
        <f>+IF(I2224&lt;='Ecarts de marge'!$G$1,"X","")</f>
        <v>X</v>
      </c>
      <c r="B2224" s="122" t="str">
        <f t="shared" si="44"/>
        <v>A</v>
      </c>
      <c r="C2224" s="142"/>
      <c r="D2224" s="142"/>
      <c r="E2224" s="142"/>
      <c r="F2224" s="142"/>
      <c r="G2224" s="142"/>
      <c r="H2224" s="142"/>
      <c r="J2224" s="142"/>
      <c r="K2224" s="142"/>
      <c r="L2224" s="142"/>
      <c r="M2224" s="142"/>
      <c r="N2224" s="142"/>
      <c r="O2224" s="142"/>
      <c r="Q2224" s="122" t="e">
        <f>+VLOOKUP(CONCATENATE(B2224,"00"),#REF!,3,FALSE)</f>
        <v>#REF!</v>
      </c>
      <c r="R2224" s="122" t="str">
        <f>+IF(ISERROR(VLOOKUP(K2224,'Ecarts de marge'!D:D,1,FALSE)),"PB CODE ARTICLE","")</f>
        <v>PB CODE ARTICLE</v>
      </c>
    </row>
    <row r="2225" spans="1:18" x14ac:dyDescent="0.2">
      <c r="A2225" s="131" t="str">
        <f>+IF(I2225&lt;='Ecarts de marge'!$G$1,"X","")</f>
        <v>X</v>
      </c>
      <c r="B2225" s="122" t="str">
        <f t="shared" si="44"/>
        <v>A</v>
      </c>
      <c r="C2225" s="142"/>
      <c r="D2225" s="142"/>
      <c r="E2225" s="142"/>
      <c r="F2225" s="142"/>
      <c r="G2225" s="142"/>
      <c r="H2225" s="142"/>
      <c r="J2225" s="142"/>
      <c r="K2225" s="142"/>
      <c r="L2225" s="142"/>
      <c r="M2225" s="142"/>
      <c r="N2225" s="142"/>
      <c r="O2225" s="142"/>
      <c r="Q2225" s="122" t="e">
        <f>+VLOOKUP(CONCATENATE(B2225,"00"),#REF!,3,FALSE)</f>
        <v>#REF!</v>
      </c>
      <c r="R2225" s="122" t="str">
        <f>+IF(ISERROR(VLOOKUP(K2225,'Ecarts de marge'!D:D,1,FALSE)),"PB CODE ARTICLE","")</f>
        <v>PB CODE ARTICLE</v>
      </c>
    </row>
    <row r="2226" spans="1:18" x14ac:dyDescent="0.2">
      <c r="A2226" s="131" t="str">
        <f>+IF(I2226&lt;='Ecarts de marge'!$G$1,"X","")</f>
        <v>X</v>
      </c>
      <c r="B2226" s="122" t="str">
        <f t="shared" si="44"/>
        <v>A</v>
      </c>
      <c r="C2226" s="142"/>
      <c r="D2226" s="142"/>
      <c r="E2226" s="142"/>
      <c r="F2226" s="142"/>
      <c r="G2226" s="142"/>
      <c r="H2226" s="142"/>
      <c r="J2226" s="142"/>
      <c r="K2226" s="142"/>
      <c r="L2226" s="142"/>
      <c r="M2226" s="142"/>
      <c r="N2226" s="142"/>
      <c r="O2226" s="142"/>
      <c r="Q2226" s="122" t="e">
        <f>+VLOOKUP(CONCATENATE(B2226,"00"),#REF!,3,FALSE)</f>
        <v>#REF!</v>
      </c>
      <c r="R2226" s="122" t="str">
        <f>+IF(ISERROR(VLOOKUP(K2226,'Ecarts de marge'!D:D,1,FALSE)),"PB CODE ARTICLE","")</f>
        <v>PB CODE ARTICLE</v>
      </c>
    </row>
    <row r="2227" spans="1:18" x14ac:dyDescent="0.2">
      <c r="A2227" s="131" t="str">
        <f>+IF(I2227&lt;='Ecarts de marge'!$G$1,"X","")</f>
        <v>X</v>
      </c>
      <c r="B2227" s="122" t="str">
        <f t="shared" si="44"/>
        <v>A</v>
      </c>
      <c r="C2227" s="142"/>
      <c r="D2227" s="142"/>
      <c r="E2227" s="142"/>
      <c r="F2227" s="142"/>
      <c r="G2227" s="142"/>
      <c r="H2227" s="142"/>
      <c r="J2227" s="142"/>
      <c r="K2227" s="142"/>
      <c r="L2227" s="142"/>
      <c r="M2227" s="142"/>
      <c r="N2227" s="142"/>
      <c r="O2227" s="142"/>
      <c r="Q2227" s="122" t="e">
        <f>+VLOOKUP(CONCATENATE(B2227,"00"),#REF!,3,FALSE)</f>
        <v>#REF!</v>
      </c>
      <c r="R2227" s="122" t="str">
        <f>+IF(ISERROR(VLOOKUP(K2227,'Ecarts de marge'!D:D,1,FALSE)),"PB CODE ARTICLE","")</f>
        <v>PB CODE ARTICLE</v>
      </c>
    </row>
    <row r="2228" spans="1:18" x14ac:dyDescent="0.2">
      <c r="A2228" s="131" t="str">
        <f>+IF(I2228&lt;='Ecarts de marge'!$G$1,"X","")</f>
        <v>X</v>
      </c>
      <c r="B2228" s="122" t="str">
        <f t="shared" si="44"/>
        <v>A</v>
      </c>
      <c r="C2228" s="142"/>
      <c r="D2228" s="142"/>
      <c r="E2228" s="142"/>
      <c r="F2228" s="142"/>
      <c r="G2228" s="142"/>
      <c r="H2228" s="142"/>
      <c r="J2228" s="142"/>
      <c r="K2228" s="142"/>
      <c r="L2228" s="142"/>
      <c r="M2228" s="142"/>
      <c r="N2228" s="142"/>
      <c r="O2228" s="142"/>
      <c r="Q2228" s="122" t="e">
        <f>+VLOOKUP(CONCATENATE(B2228,"00"),#REF!,3,FALSE)</f>
        <v>#REF!</v>
      </c>
      <c r="R2228" s="122" t="str">
        <f>+IF(ISERROR(VLOOKUP(K2228,'Ecarts de marge'!D:D,1,FALSE)),"PB CODE ARTICLE","")</f>
        <v>PB CODE ARTICLE</v>
      </c>
    </row>
    <row r="2229" spans="1:18" x14ac:dyDescent="0.2">
      <c r="A2229" s="131" t="str">
        <f>+IF(I2229&lt;='Ecarts de marge'!$G$1,"X","")</f>
        <v>X</v>
      </c>
      <c r="B2229" s="122" t="str">
        <f t="shared" si="44"/>
        <v>A</v>
      </c>
      <c r="C2229" s="142"/>
      <c r="D2229" s="142"/>
      <c r="E2229" s="142"/>
      <c r="F2229" s="142"/>
      <c r="G2229" s="142"/>
      <c r="H2229" s="142"/>
      <c r="J2229" s="142"/>
      <c r="K2229" s="142"/>
      <c r="L2229" s="142"/>
      <c r="M2229" s="142"/>
      <c r="N2229" s="142"/>
      <c r="O2229" s="142"/>
      <c r="Q2229" s="122" t="e">
        <f>+VLOOKUP(CONCATENATE(B2229,"00"),#REF!,3,FALSE)</f>
        <v>#REF!</v>
      </c>
      <c r="R2229" s="122" t="str">
        <f>+IF(ISERROR(VLOOKUP(K2229,'Ecarts de marge'!D:D,1,FALSE)),"PB CODE ARTICLE","")</f>
        <v>PB CODE ARTICLE</v>
      </c>
    </row>
    <row r="2230" spans="1:18" x14ac:dyDescent="0.2">
      <c r="A2230" s="131" t="str">
        <f>+IF(I2230&lt;='Ecarts de marge'!$G$1,"X","")</f>
        <v>X</v>
      </c>
      <c r="B2230" s="122" t="str">
        <f t="shared" si="44"/>
        <v>A</v>
      </c>
      <c r="C2230" s="142"/>
      <c r="D2230" s="142"/>
      <c r="E2230" s="142"/>
      <c r="F2230" s="142"/>
      <c r="G2230" s="142"/>
      <c r="H2230" s="142"/>
      <c r="J2230" s="142"/>
      <c r="K2230" s="142"/>
      <c r="L2230" s="142"/>
      <c r="M2230" s="142"/>
      <c r="N2230" s="142"/>
      <c r="O2230" s="142"/>
      <c r="Q2230" s="122" t="e">
        <f>+VLOOKUP(CONCATENATE(B2230,"00"),#REF!,3,FALSE)</f>
        <v>#REF!</v>
      </c>
      <c r="R2230" s="122" t="str">
        <f>+IF(ISERROR(VLOOKUP(K2230,'Ecarts de marge'!D:D,1,FALSE)),"PB CODE ARTICLE","")</f>
        <v>PB CODE ARTICLE</v>
      </c>
    </row>
    <row r="2231" spans="1:18" x14ac:dyDescent="0.2">
      <c r="A2231" s="131" t="str">
        <f>+IF(I2231&lt;='Ecarts de marge'!$G$1,"X","")</f>
        <v>X</v>
      </c>
      <c r="B2231" s="122" t="str">
        <f t="shared" si="44"/>
        <v>A</v>
      </c>
      <c r="C2231" s="142"/>
      <c r="D2231" s="142"/>
      <c r="E2231" s="142"/>
      <c r="F2231" s="142"/>
      <c r="G2231" s="142"/>
      <c r="H2231" s="142"/>
      <c r="J2231" s="142"/>
      <c r="K2231" s="142"/>
      <c r="L2231" s="142"/>
      <c r="M2231" s="142"/>
      <c r="N2231" s="142"/>
      <c r="O2231" s="142"/>
      <c r="Q2231" s="122" t="e">
        <f>+VLOOKUP(CONCATENATE(B2231,"00"),#REF!,3,FALSE)</f>
        <v>#REF!</v>
      </c>
      <c r="R2231" s="122" t="str">
        <f>+IF(ISERROR(VLOOKUP(K2231,'Ecarts de marge'!D:D,1,FALSE)),"PB CODE ARTICLE","")</f>
        <v>PB CODE ARTICLE</v>
      </c>
    </row>
    <row r="2232" spans="1:18" x14ac:dyDescent="0.2">
      <c r="A2232" s="131" t="str">
        <f>+IF(I2232&lt;='Ecarts de marge'!$G$1,"X","")</f>
        <v>X</v>
      </c>
      <c r="B2232" s="122" t="str">
        <f t="shared" si="44"/>
        <v>A</v>
      </c>
      <c r="C2232" s="142"/>
      <c r="D2232" s="142"/>
      <c r="E2232" s="142"/>
      <c r="F2232" s="142"/>
      <c r="G2232" s="142"/>
      <c r="H2232" s="142"/>
      <c r="J2232" s="142"/>
      <c r="K2232" s="142"/>
      <c r="L2232" s="142"/>
      <c r="M2232" s="142"/>
      <c r="N2232" s="142"/>
      <c r="O2232" s="142"/>
      <c r="Q2232" s="122" t="e">
        <f>+VLOOKUP(CONCATENATE(B2232,"00"),#REF!,3,FALSE)</f>
        <v>#REF!</v>
      </c>
      <c r="R2232" s="122" t="str">
        <f>+IF(ISERROR(VLOOKUP(K2232,'Ecarts de marge'!D:D,1,FALSE)),"PB CODE ARTICLE","")</f>
        <v>PB CODE ARTICLE</v>
      </c>
    </row>
    <row r="2233" spans="1:18" x14ac:dyDescent="0.2">
      <c r="A2233" s="131" t="str">
        <f>+IF(I2233&lt;='Ecarts de marge'!$G$1,"X","")</f>
        <v>X</v>
      </c>
      <c r="B2233" s="122" t="str">
        <f t="shared" si="44"/>
        <v>A</v>
      </c>
      <c r="C2233" s="142"/>
      <c r="D2233" s="142"/>
      <c r="E2233" s="142"/>
      <c r="F2233" s="142"/>
      <c r="G2233" s="142"/>
      <c r="H2233" s="142"/>
      <c r="J2233" s="142"/>
      <c r="K2233" s="142"/>
      <c r="L2233" s="142"/>
      <c r="M2233" s="142"/>
      <c r="N2233" s="142"/>
      <c r="O2233" s="142"/>
      <c r="Q2233" s="122" t="e">
        <f>+VLOOKUP(CONCATENATE(B2233,"00"),#REF!,3,FALSE)</f>
        <v>#REF!</v>
      </c>
      <c r="R2233" s="122" t="str">
        <f>+IF(ISERROR(VLOOKUP(K2233,'Ecarts de marge'!D:D,1,FALSE)),"PB CODE ARTICLE","")</f>
        <v>PB CODE ARTICLE</v>
      </c>
    </row>
    <row r="2234" spans="1:18" x14ac:dyDescent="0.2">
      <c r="A2234" s="131" t="str">
        <f>+IF(I2234&lt;='Ecarts de marge'!$G$1,"X","")</f>
        <v>X</v>
      </c>
      <c r="B2234" s="122" t="str">
        <f t="shared" si="44"/>
        <v>A</v>
      </c>
      <c r="C2234" s="142"/>
      <c r="D2234" s="142"/>
      <c r="E2234" s="142"/>
      <c r="F2234" s="142"/>
      <c r="G2234" s="142"/>
      <c r="H2234" s="142"/>
      <c r="J2234" s="142"/>
      <c r="K2234" s="142"/>
      <c r="L2234" s="142"/>
      <c r="M2234" s="142"/>
      <c r="N2234" s="142"/>
      <c r="O2234" s="142"/>
      <c r="Q2234" s="122" t="e">
        <f>+VLOOKUP(CONCATENATE(B2234,"00"),#REF!,3,FALSE)</f>
        <v>#REF!</v>
      </c>
      <c r="R2234" s="122" t="str">
        <f>+IF(ISERROR(VLOOKUP(K2234,'Ecarts de marge'!D:D,1,FALSE)),"PB CODE ARTICLE","")</f>
        <v>PB CODE ARTICLE</v>
      </c>
    </row>
    <row r="2235" spans="1:18" x14ac:dyDescent="0.2">
      <c r="A2235" s="131" t="str">
        <f>+IF(I2235&lt;='Ecarts de marge'!$G$1,"X","")</f>
        <v>X</v>
      </c>
      <c r="B2235" s="122" t="str">
        <f t="shared" si="44"/>
        <v>A</v>
      </c>
      <c r="C2235" s="142"/>
      <c r="D2235" s="142"/>
      <c r="E2235" s="142"/>
      <c r="F2235" s="142"/>
      <c r="G2235" s="142"/>
      <c r="H2235" s="142"/>
      <c r="J2235" s="142"/>
      <c r="K2235" s="142"/>
      <c r="L2235" s="142"/>
      <c r="M2235" s="142"/>
      <c r="N2235" s="142"/>
      <c r="O2235" s="142"/>
      <c r="Q2235" s="122" t="e">
        <f>+VLOOKUP(CONCATENATE(B2235,"00"),#REF!,3,FALSE)</f>
        <v>#REF!</v>
      </c>
      <c r="R2235" s="122" t="str">
        <f>+IF(ISERROR(VLOOKUP(K2235,'Ecarts de marge'!D:D,1,FALSE)),"PB CODE ARTICLE","")</f>
        <v>PB CODE ARTICLE</v>
      </c>
    </row>
    <row r="2236" spans="1:18" x14ac:dyDescent="0.2">
      <c r="A2236" s="131" t="str">
        <f>+IF(I2236&lt;='Ecarts de marge'!$G$1,"X","")</f>
        <v>X</v>
      </c>
      <c r="B2236" s="122" t="str">
        <f t="shared" si="44"/>
        <v>A</v>
      </c>
      <c r="C2236" s="142"/>
      <c r="D2236" s="142"/>
      <c r="E2236" s="142"/>
      <c r="F2236" s="142"/>
      <c r="G2236" s="142"/>
      <c r="H2236" s="142"/>
      <c r="J2236" s="142"/>
      <c r="K2236" s="142"/>
      <c r="L2236" s="142"/>
      <c r="M2236" s="142"/>
      <c r="N2236" s="142"/>
      <c r="O2236" s="142"/>
      <c r="Q2236" s="122" t="e">
        <f>+VLOOKUP(CONCATENATE(B2236,"00"),#REF!,3,FALSE)</f>
        <v>#REF!</v>
      </c>
      <c r="R2236" s="122" t="str">
        <f>+IF(ISERROR(VLOOKUP(K2236,'Ecarts de marge'!D:D,1,FALSE)),"PB CODE ARTICLE","")</f>
        <v>PB CODE ARTICLE</v>
      </c>
    </row>
    <row r="2237" spans="1:18" x14ac:dyDescent="0.2">
      <c r="A2237" s="131" t="str">
        <f>+IF(I2237&lt;='Ecarts de marge'!$G$1,"X","")</f>
        <v>X</v>
      </c>
      <c r="B2237" s="122" t="str">
        <f t="shared" si="44"/>
        <v>A</v>
      </c>
      <c r="C2237" s="142"/>
      <c r="D2237" s="142"/>
      <c r="E2237" s="142"/>
      <c r="F2237" s="142"/>
      <c r="G2237" s="142"/>
      <c r="H2237" s="142"/>
      <c r="J2237" s="142"/>
      <c r="K2237" s="142"/>
      <c r="L2237" s="142"/>
      <c r="M2237" s="142"/>
      <c r="N2237" s="142"/>
      <c r="O2237" s="142"/>
      <c r="Q2237" s="122" t="e">
        <f>+VLOOKUP(CONCATENATE(B2237,"00"),#REF!,3,FALSE)</f>
        <v>#REF!</v>
      </c>
      <c r="R2237" s="122" t="str">
        <f>+IF(ISERROR(VLOOKUP(K2237,'Ecarts de marge'!D:D,1,FALSE)),"PB CODE ARTICLE","")</f>
        <v>PB CODE ARTICLE</v>
      </c>
    </row>
    <row r="2238" spans="1:18" x14ac:dyDescent="0.2">
      <c r="A2238" s="131" t="str">
        <f>+IF(I2238&lt;='Ecarts de marge'!$G$1,"X","")</f>
        <v>X</v>
      </c>
      <c r="B2238" s="122" t="str">
        <f t="shared" si="44"/>
        <v>A</v>
      </c>
      <c r="C2238" s="142"/>
      <c r="D2238" s="142"/>
      <c r="E2238" s="142"/>
      <c r="F2238" s="142"/>
      <c r="G2238" s="142"/>
      <c r="H2238" s="142"/>
      <c r="J2238" s="142"/>
      <c r="K2238" s="142"/>
      <c r="L2238" s="142"/>
      <c r="M2238" s="142"/>
      <c r="N2238" s="142"/>
      <c r="O2238" s="142"/>
      <c r="Q2238" s="122" t="e">
        <f>+VLOOKUP(CONCATENATE(B2238,"00"),#REF!,3,FALSE)</f>
        <v>#REF!</v>
      </c>
      <c r="R2238" s="122" t="str">
        <f>+IF(ISERROR(VLOOKUP(K2238,'Ecarts de marge'!D:D,1,FALSE)),"PB CODE ARTICLE","")</f>
        <v>PB CODE ARTICLE</v>
      </c>
    </row>
    <row r="2239" spans="1:18" x14ac:dyDescent="0.2">
      <c r="A2239" s="131" t="str">
        <f>+IF(I2239&lt;='Ecarts de marge'!$G$1,"X","")</f>
        <v>X</v>
      </c>
      <c r="B2239" s="122" t="str">
        <f t="shared" si="44"/>
        <v>A</v>
      </c>
      <c r="C2239" s="142"/>
      <c r="D2239" s="142"/>
      <c r="E2239" s="142"/>
      <c r="F2239" s="142"/>
      <c r="G2239" s="142"/>
      <c r="H2239" s="142"/>
      <c r="J2239" s="142"/>
      <c r="K2239" s="142"/>
      <c r="L2239" s="142"/>
      <c r="M2239" s="142"/>
      <c r="N2239" s="142"/>
      <c r="O2239" s="142"/>
      <c r="Q2239" s="122" t="e">
        <f>+VLOOKUP(CONCATENATE(B2239,"00"),#REF!,3,FALSE)</f>
        <v>#REF!</v>
      </c>
      <c r="R2239" s="122" t="str">
        <f>+IF(ISERROR(VLOOKUP(K2239,'Ecarts de marge'!D:D,1,FALSE)),"PB CODE ARTICLE","")</f>
        <v>PB CODE ARTICLE</v>
      </c>
    </row>
    <row r="2240" spans="1:18" x14ac:dyDescent="0.2">
      <c r="A2240" s="131" t="str">
        <f>+IF(I2240&lt;='Ecarts de marge'!$G$1,"X","")</f>
        <v>X</v>
      </c>
      <c r="B2240" s="122" t="str">
        <f t="shared" si="44"/>
        <v>A</v>
      </c>
      <c r="C2240" s="142"/>
      <c r="D2240" s="142"/>
      <c r="E2240" s="142"/>
      <c r="F2240" s="142"/>
      <c r="G2240" s="142"/>
      <c r="H2240" s="142"/>
      <c r="J2240" s="142"/>
      <c r="K2240" s="142"/>
      <c r="L2240" s="142"/>
      <c r="M2240" s="142"/>
      <c r="N2240" s="142"/>
      <c r="O2240" s="142"/>
      <c r="Q2240" s="122" t="e">
        <f>+VLOOKUP(CONCATENATE(B2240,"00"),#REF!,3,FALSE)</f>
        <v>#REF!</v>
      </c>
      <c r="R2240" s="122" t="str">
        <f>+IF(ISERROR(VLOOKUP(K2240,'Ecarts de marge'!D:D,1,FALSE)),"PB CODE ARTICLE","")</f>
        <v>PB CODE ARTICLE</v>
      </c>
    </row>
    <row r="2241" spans="1:18" x14ac:dyDescent="0.2">
      <c r="A2241" s="131" t="str">
        <f>+IF(I2241&lt;='Ecarts de marge'!$G$1,"X","")</f>
        <v>X</v>
      </c>
      <c r="B2241" s="122" t="str">
        <f t="shared" si="44"/>
        <v>A</v>
      </c>
      <c r="C2241" s="142"/>
      <c r="D2241" s="142"/>
      <c r="E2241" s="142"/>
      <c r="F2241" s="142"/>
      <c r="G2241" s="142"/>
      <c r="H2241" s="142"/>
      <c r="J2241" s="142"/>
      <c r="K2241" s="142"/>
      <c r="L2241" s="142"/>
      <c r="M2241" s="142"/>
      <c r="N2241" s="142"/>
      <c r="O2241" s="142"/>
      <c r="Q2241" s="122" t="e">
        <f>+VLOOKUP(CONCATENATE(B2241,"00"),#REF!,3,FALSE)</f>
        <v>#REF!</v>
      </c>
      <c r="R2241" s="122" t="str">
        <f>+IF(ISERROR(VLOOKUP(K2241,'Ecarts de marge'!D:D,1,FALSE)),"PB CODE ARTICLE","")</f>
        <v>PB CODE ARTICLE</v>
      </c>
    </row>
    <row r="2242" spans="1:18" x14ac:dyDescent="0.2">
      <c r="A2242" s="131" t="str">
        <f>+IF(I2242&lt;='Ecarts de marge'!$G$1,"X","")</f>
        <v>X</v>
      </c>
      <c r="B2242" s="122" t="str">
        <f t="shared" si="44"/>
        <v>A</v>
      </c>
      <c r="C2242" s="142"/>
      <c r="D2242" s="142"/>
      <c r="E2242" s="142"/>
      <c r="F2242" s="142"/>
      <c r="G2242" s="142"/>
      <c r="H2242" s="142"/>
      <c r="J2242" s="142"/>
      <c r="K2242" s="142"/>
      <c r="L2242" s="142"/>
      <c r="M2242" s="142"/>
      <c r="N2242" s="142"/>
      <c r="O2242" s="142"/>
      <c r="Q2242" s="122" t="e">
        <f>+VLOOKUP(CONCATENATE(B2242,"00"),#REF!,3,FALSE)</f>
        <v>#REF!</v>
      </c>
      <c r="R2242" s="122" t="str">
        <f>+IF(ISERROR(VLOOKUP(K2242,'Ecarts de marge'!D:D,1,FALSE)),"PB CODE ARTICLE","")</f>
        <v>PB CODE ARTICLE</v>
      </c>
    </row>
    <row r="2243" spans="1:18" x14ac:dyDescent="0.2">
      <c r="A2243" s="131" t="str">
        <f>+IF(I2243&lt;='Ecarts de marge'!$G$1,"X","")</f>
        <v>X</v>
      </c>
      <c r="B2243" s="122" t="str">
        <f t="shared" si="44"/>
        <v>A</v>
      </c>
      <c r="C2243" s="142"/>
      <c r="D2243" s="142"/>
      <c r="E2243" s="142"/>
      <c r="F2243" s="142"/>
      <c r="G2243" s="142"/>
      <c r="H2243" s="142"/>
      <c r="J2243" s="142"/>
      <c r="K2243" s="142"/>
      <c r="L2243" s="142"/>
      <c r="M2243" s="142"/>
      <c r="N2243" s="142"/>
      <c r="O2243" s="142"/>
      <c r="Q2243" s="122" t="e">
        <f>+VLOOKUP(CONCATENATE(B2243,"00"),#REF!,3,FALSE)</f>
        <v>#REF!</v>
      </c>
      <c r="R2243" s="122" t="str">
        <f>+IF(ISERROR(VLOOKUP(K2243,'Ecarts de marge'!D:D,1,FALSE)),"PB CODE ARTICLE","")</f>
        <v>PB CODE ARTICLE</v>
      </c>
    </row>
    <row r="2244" spans="1:18" x14ac:dyDescent="0.2">
      <c r="A2244" s="131" t="str">
        <f>+IF(I2244&lt;='Ecarts de marge'!$G$1,"X","")</f>
        <v>X</v>
      </c>
      <c r="B2244" s="122" t="str">
        <f t="shared" si="44"/>
        <v>A</v>
      </c>
      <c r="C2244" s="142"/>
      <c r="D2244" s="142"/>
      <c r="E2244" s="142"/>
      <c r="F2244" s="142"/>
      <c r="G2244" s="142"/>
      <c r="H2244" s="142"/>
      <c r="J2244" s="142"/>
      <c r="K2244" s="142"/>
      <c r="L2244" s="142"/>
      <c r="M2244" s="142"/>
      <c r="N2244" s="142"/>
      <c r="O2244" s="142"/>
      <c r="Q2244" s="122" t="e">
        <f>+VLOOKUP(CONCATENATE(B2244,"00"),#REF!,3,FALSE)</f>
        <v>#REF!</v>
      </c>
      <c r="R2244" s="122" t="str">
        <f>+IF(ISERROR(VLOOKUP(K2244,'Ecarts de marge'!D:D,1,FALSE)),"PB CODE ARTICLE","")</f>
        <v>PB CODE ARTICLE</v>
      </c>
    </row>
    <row r="2245" spans="1:18" x14ac:dyDescent="0.2">
      <c r="A2245" s="131" t="str">
        <f>+IF(I2245&lt;='Ecarts de marge'!$G$1,"X","")</f>
        <v>X</v>
      </c>
      <c r="B2245" s="122" t="str">
        <f t="shared" si="44"/>
        <v>A</v>
      </c>
      <c r="C2245" s="142"/>
      <c r="D2245" s="142"/>
      <c r="E2245" s="142"/>
      <c r="F2245" s="142"/>
      <c r="G2245" s="142"/>
      <c r="H2245" s="142"/>
      <c r="J2245" s="142"/>
      <c r="K2245" s="142"/>
      <c r="L2245" s="142"/>
      <c r="M2245" s="142"/>
      <c r="N2245" s="142"/>
      <c r="O2245" s="142"/>
      <c r="Q2245" s="122" t="e">
        <f>+VLOOKUP(CONCATENATE(B2245,"00"),#REF!,3,FALSE)</f>
        <v>#REF!</v>
      </c>
      <c r="R2245" s="122" t="str">
        <f>+IF(ISERROR(VLOOKUP(K2245,'Ecarts de marge'!D:D,1,FALSE)),"PB CODE ARTICLE","")</f>
        <v>PB CODE ARTICLE</v>
      </c>
    </row>
    <row r="2246" spans="1:18" x14ac:dyDescent="0.2">
      <c r="A2246" s="131" t="str">
        <f>+IF(I2246&lt;='Ecarts de marge'!$G$1,"X","")</f>
        <v>X</v>
      </c>
      <c r="B2246" s="122" t="str">
        <f t="shared" si="44"/>
        <v>A</v>
      </c>
      <c r="C2246" s="142"/>
      <c r="D2246" s="142"/>
      <c r="E2246" s="142"/>
      <c r="F2246" s="142"/>
      <c r="G2246" s="142"/>
      <c r="H2246" s="142"/>
      <c r="J2246" s="142"/>
      <c r="K2246" s="142"/>
      <c r="L2246" s="142"/>
      <c r="M2246" s="142"/>
      <c r="N2246" s="142"/>
      <c r="O2246" s="142"/>
      <c r="Q2246" s="122" t="e">
        <f>+VLOOKUP(CONCATENATE(B2246,"00"),#REF!,3,FALSE)</f>
        <v>#REF!</v>
      </c>
      <c r="R2246" s="122" t="str">
        <f>+IF(ISERROR(VLOOKUP(K2246,'Ecarts de marge'!D:D,1,FALSE)),"PB CODE ARTICLE","")</f>
        <v>PB CODE ARTICLE</v>
      </c>
    </row>
    <row r="2247" spans="1:18" x14ac:dyDescent="0.2">
      <c r="A2247" s="131" t="str">
        <f>+IF(I2247&lt;='Ecarts de marge'!$G$1,"X","")</f>
        <v>X</v>
      </c>
      <c r="B2247" s="122" t="str">
        <f t="shared" si="44"/>
        <v>A</v>
      </c>
      <c r="C2247" s="142"/>
      <c r="D2247" s="142"/>
      <c r="E2247" s="142"/>
      <c r="F2247" s="142"/>
      <c r="G2247" s="142"/>
      <c r="H2247" s="142"/>
      <c r="J2247" s="142"/>
      <c r="K2247" s="142"/>
      <c r="L2247" s="142"/>
      <c r="M2247" s="142"/>
      <c r="N2247" s="142"/>
      <c r="O2247" s="142"/>
      <c r="Q2247" s="122" t="e">
        <f>+VLOOKUP(CONCATENATE(B2247,"00"),#REF!,3,FALSE)</f>
        <v>#REF!</v>
      </c>
      <c r="R2247" s="122" t="str">
        <f>+IF(ISERROR(VLOOKUP(K2247,'Ecarts de marge'!D:D,1,FALSE)),"PB CODE ARTICLE","")</f>
        <v>PB CODE ARTICLE</v>
      </c>
    </row>
    <row r="2248" spans="1:18" x14ac:dyDescent="0.2">
      <c r="A2248" s="131" t="str">
        <f>+IF(I2248&lt;='Ecarts de marge'!$G$1,"X","")</f>
        <v>X</v>
      </c>
      <c r="B2248" s="122" t="str">
        <f t="shared" si="44"/>
        <v>A</v>
      </c>
      <c r="C2248" s="142"/>
      <c r="D2248" s="142"/>
      <c r="E2248" s="142"/>
      <c r="F2248" s="142"/>
      <c r="G2248" s="142"/>
      <c r="H2248" s="142"/>
      <c r="J2248" s="142"/>
      <c r="K2248" s="142"/>
      <c r="L2248" s="142"/>
      <c r="M2248" s="142"/>
      <c r="N2248" s="142"/>
      <c r="O2248" s="142"/>
      <c r="Q2248" s="122" t="e">
        <f>+VLOOKUP(CONCATENATE(B2248,"00"),#REF!,3,FALSE)</f>
        <v>#REF!</v>
      </c>
      <c r="R2248" s="122" t="str">
        <f>+IF(ISERROR(VLOOKUP(K2248,'Ecarts de marge'!D:D,1,FALSE)),"PB CODE ARTICLE","")</f>
        <v>PB CODE ARTICLE</v>
      </c>
    </row>
    <row r="2249" spans="1:18" x14ac:dyDescent="0.2">
      <c r="A2249" s="131" t="str">
        <f>+IF(I2249&lt;='Ecarts de marge'!$G$1,"X","")</f>
        <v>X</v>
      </c>
      <c r="B2249" s="122" t="str">
        <f t="shared" si="44"/>
        <v>A</v>
      </c>
      <c r="C2249" s="142"/>
      <c r="D2249" s="142"/>
      <c r="E2249" s="142"/>
      <c r="F2249" s="142"/>
      <c r="G2249" s="142"/>
      <c r="H2249" s="142"/>
      <c r="J2249" s="142"/>
      <c r="K2249" s="142"/>
      <c r="L2249" s="142"/>
      <c r="M2249" s="142"/>
      <c r="N2249" s="142"/>
      <c r="O2249" s="142"/>
      <c r="Q2249" s="122" t="e">
        <f>+VLOOKUP(CONCATENATE(B2249,"00"),#REF!,3,FALSE)</f>
        <v>#REF!</v>
      </c>
      <c r="R2249" s="122" t="str">
        <f>+IF(ISERROR(VLOOKUP(K2249,'Ecarts de marge'!D:D,1,FALSE)),"PB CODE ARTICLE","")</f>
        <v>PB CODE ARTICLE</v>
      </c>
    </row>
    <row r="2250" spans="1:18" x14ac:dyDescent="0.2">
      <c r="A2250" s="131" t="str">
        <f>+IF(I2250&lt;='Ecarts de marge'!$G$1,"X","")</f>
        <v>X</v>
      </c>
      <c r="B2250" s="122" t="str">
        <f t="shared" si="44"/>
        <v>A</v>
      </c>
      <c r="C2250" s="142"/>
      <c r="D2250" s="142"/>
      <c r="E2250" s="142"/>
      <c r="F2250" s="142"/>
      <c r="G2250" s="142"/>
      <c r="H2250" s="142"/>
      <c r="J2250" s="142"/>
      <c r="K2250" s="142"/>
      <c r="L2250" s="142"/>
      <c r="M2250" s="142"/>
      <c r="N2250" s="142"/>
      <c r="O2250" s="142"/>
      <c r="Q2250" s="122" t="e">
        <f>+VLOOKUP(CONCATENATE(B2250,"00"),#REF!,3,FALSE)</f>
        <v>#REF!</v>
      </c>
      <c r="R2250" s="122" t="str">
        <f>+IF(ISERROR(VLOOKUP(K2250,'Ecarts de marge'!D:D,1,FALSE)),"PB CODE ARTICLE","")</f>
        <v>PB CODE ARTICLE</v>
      </c>
    </row>
    <row r="2251" spans="1:18" x14ac:dyDescent="0.2">
      <c r="A2251" s="131" t="str">
        <f>+IF(I2251&lt;='Ecarts de marge'!$G$1,"X","")</f>
        <v>X</v>
      </c>
      <c r="B2251" s="122" t="str">
        <f t="shared" si="44"/>
        <v>A</v>
      </c>
      <c r="C2251" s="142"/>
      <c r="D2251" s="142"/>
      <c r="E2251" s="142"/>
      <c r="F2251" s="142"/>
      <c r="G2251" s="142"/>
      <c r="H2251" s="142"/>
      <c r="J2251" s="142"/>
      <c r="K2251" s="142"/>
      <c r="L2251" s="142"/>
      <c r="M2251" s="142"/>
      <c r="N2251" s="142"/>
      <c r="O2251" s="142"/>
      <c r="Q2251" s="122" t="e">
        <f>+VLOOKUP(CONCATENATE(B2251,"00"),#REF!,3,FALSE)</f>
        <v>#REF!</v>
      </c>
      <c r="R2251" s="122" t="str">
        <f>+IF(ISERROR(VLOOKUP(K2251,'Ecarts de marge'!D:D,1,FALSE)),"PB CODE ARTICLE","")</f>
        <v>PB CODE ARTICLE</v>
      </c>
    </row>
    <row r="2252" spans="1:18" x14ac:dyDescent="0.2">
      <c r="A2252" s="131" t="str">
        <f>+IF(I2252&lt;='Ecarts de marge'!$G$1,"X","")</f>
        <v>X</v>
      </c>
      <c r="B2252" s="122" t="str">
        <f t="shared" si="44"/>
        <v>A</v>
      </c>
      <c r="C2252" s="142"/>
      <c r="D2252" s="142"/>
      <c r="E2252" s="142"/>
      <c r="F2252" s="142"/>
      <c r="G2252" s="142"/>
      <c r="H2252" s="142"/>
      <c r="J2252" s="142"/>
      <c r="K2252" s="142"/>
      <c r="L2252" s="142"/>
      <c r="M2252" s="142"/>
      <c r="N2252" s="142"/>
      <c r="O2252" s="142"/>
      <c r="Q2252" s="122" t="e">
        <f>+VLOOKUP(CONCATENATE(B2252,"00"),#REF!,3,FALSE)</f>
        <v>#REF!</v>
      </c>
      <c r="R2252" s="122" t="str">
        <f>+IF(ISERROR(VLOOKUP(K2252,'Ecarts de marge'!D:D,1,FALSE)),"PB CODE ARTICLE","")</f>
        <v>PB CODE ARTICLE</v>
      </c>
    </row>
    <row r="2253" spans="1:18" x14ac:dyDescent="0.2">
      <c r="A2253" s="131" t="str">
        <f>+IF(I2253&lt;='Ecarts de marge'!$G$1,"X","")</f>
        <v>X</v>
      </c>
      <c r="B2253" s="122" t="str">
        <f t="shared" si="44"/>
        <v>A</v>
      </c>
      <c r="C2253" s="142"/>
      <c r="D2253" s="142"/>
      <c r="E2253" s="142"/>
      <c r="F2253" s="142"/>
      <c r="G2253" s="142"/>
      <c r="H2253" s="142"/>
      <c r="J2253" s="142"/>
      <c r="K2253" s="142"/>
      <c r="L2253" s="142"/>
      <c r="M2253" s="142"/>
      <c r="N2253" s="142"/>
      <c r="O2253" s="142"/>
      <c r="Q2253" s="122" t="e">
        <f>+VLOOKUP(CONCATENATE(B2253,"00"),#REF!,3,FALSE)</f>
        <v>#REF!</v>
      </c>
      <c r="R2253" s="122" t="str">
        <f>+IF(ISERROR(VLOOKUP(K2253,'Ecarts de marge'!D:D,1,FALSE)),"PB CODE ARTICLE","")</f>
        <v>PB CODE ARTICLE</v>
      </c>
    </row>
    <row r="2254" spans="1:18" x14ac:dyDescent="0.2">
      <c r="A2254" s="131" t="str">
        <f>+IF(I2254&lt;='Ecarts de marge'!$G$1,"X","")</f>
        <v>X</v>
      </c>
      <c r="B2254" s="122" t="str">
        <f t="shared" si="44"/>
        <v>A</v>
      </c>
      <c r="C2254" s="142"/>
      <c r="D2254" s="142"/>
      <c r="E2254" s="142"/>
      <c r="F2254" s="142"/>
      <c r="G2254" s="142"/>
      <c r="H2254" s="142"/>
      <c r="J2254" s="142"/>
      <c r="K2254" s="142"/>
      <c r="L2254" s="142"/>
      <c r="M2254" s="142"/>
      <c r="N2254" s="142"/>
      <c r="O2254" s="142"/>
      <c r="Q2254" s="122" t="e">
        <f>+VLOOKUP(CONCATENATE(B2254,"00"),#REF!,3,FALSE)</f>
        <v>#REF!</v>
      </c>
      <c r="R2254" s="122" t="str">
        <f>+IF(ISERROR(VLOOKUP(K2254,'Ecarts de marge'!D:D,1,FALSE)),"PB CODE ARTICLE","")</f>
        <v>PB CODE ARTICLE</v>
      </c>
    </row>
    <row r="2255" spans="1:18" x14ac:dyDescent="0.2">
      <c r="A2255" s="131" t="str">
        <f>+IF(I2255&lt;='Ecarts de marge'!$G$1,"X","")</f>
        <v>X</v>
      </c>
      <c r="B2255" s="122" t="str">
        <f t="shared" si="44"/>
        <v>A</v>
      </c>
      <c r="C2255" s="142"/>
      <c r="D2255" s="142"/>
      <c r="E2255" s="142"/>
      <c r="F2255" s="142"/>
      <c r="G2255" s="142"/>
      <c r="H2255" s="142"/>
      <c r="J2255" s="142"/>
      <c r="K2255" s="142"/>
      <c r="L2255" s="142"/>
      <c r="M2255" s="142"/>
      <c r="N2255" s="142"/>
      <c r="O2255" s="142"/>
      <c r="Q2255" s="122" t="e">
        <f>+VLOOKUP(CONCATENATE(B2255,"00"),#REF!,3,FALSE)</f>
        <v>#REF!</v>
      </c>
      <c r="R2255" s="122" t="str">
        <f>+IF(ISERROR(VLOOKUP(K2255,'Ecarts de marge'!D:D,1,FALSE)),"PB CODE ARTICLE","")</f>
        <v>PB CODE ARTICLE</v>
      </c>
    </row>
    <row r="2256" spans="1:18" x14ac:dyDescent="0.2">
      <c r="A2256" s="131" t="str">
        <f>+IF(I2256&lt;='Ecarts de marge'!$G$1,"X","")</f>
        <v>X</v>
      </c>
      <c r="B2256" s="122" t="str">
        <f t="shared" si="44"/>
        <v>A</v>
      </c>
      <c r="C2256" s="142"/>
      <c r="D2256" s="142"/>
      <c r="E2256" s="142"/>
      <c r="F2256" s="142"/>
      <c r="G2256" s="142"/>
      <c r="H2256" s="142"/>
      <c r="J2256" s="142"/>
      <c r="K2256" s="142"/>
      <c r="L2256" s="142"/>
      <c r="M2256" s="142"/>
      <c r="N2256" s="142"/>
      <c r="O2256" s="142"/>
      <c r="Q2256" s="122" t="e">
        <f>+VLOOKUP(CONCATENATE(B2256,"00"),#REF!,3,FALSE)</f>
        <v>#REF!</v>
      </c>
      <c r="R2256" s="122" t="str">
        <f>+IF(ISERROR(VLOOKUP(K2256,'Ecarts de marge'!D:D,1,FALSE)),"PB CODE ARTICLE","")</f>
        <v>PB CODE ARTICLE</v>
      </c>
    </row>
    <row r="2257" spans="1:19" x14ac:dyDescent="0.2">
      <c r="A2257" s="131" t="str">
        <f>+IF(I2257&lt;='Ecarts de marge'!$G$1,"X","")</f>
        <v>X</v>
      </c>
      <c r="B2257" s="122" t="str">
        <f t="shared" si="44"/>
        <v>A</v>
      </c>
      <c r="C2257" s="142"/>
      <c r="D2257" s="142"/>
      <c r="E2257" s="142"/>
      <c r="F2257" s="142"/>
      <c r="G2257" s="142"/>
      <c r="H2257" s="142"/>
      <c r="J2257" s="142"/>
      <c r="K2257" s="142"/>
      <c r="L2257" s="142"/>
      <c r="M2257" s="142"/>
      <c r="N2257" s="142"/>
      <c r="O2257" s="142"/>
      <c r="Q2257" s="122" t="e">
        <f>+VLOOKUP(CONCATENATE(B2257,"00"),#REF!,3,FALSE)</f>
        <v>#REF!</v>
      </c>
      <c r="R2257" s="122" t="str">
        <f>+IF(ISERROR(VLOOKUP(K2257,'Ecarts de marge'!D:D,1,FALSE)),"PB CODE ARTICLE","")</f>
        <v>PB CODE ARTICLE</v>
      </c>
    </row>
    <row r="2258" spans="1:19" x14ac:dyDescent="0.2">
      <c r="A2258" s="131" t="str">
        <f>+IF(I2258&lt;='Ecarts de marge'!$G$1,"X","")</f>
        <v>X</v>
      </c>
      <c r="B2258" s="122" t="str">
        <f t="shared" si="44"/>
        <v>A</v>
      </c>
      <c r="C2258" s="142"/>
      <c r="D2258" s="142"/>
      <c r="E2258" s="142"/>
      <c r="F2258" s="142"/>
      <c r="G2258" s="142"/>
      <c r="H2258" s="142"/>
      <c r="J2258" s="142"/>
      <c r="K2258" s="142"/>
      <c r="L2258" s="142"/>
      <c r="M2258" s="142"/>
      <c r="N2258" s="142"/>
      <c r="O2258" s="142"/>
      <c r="Q2258" s="122" t="e">
        <f>+VLOOKUP(CONCATENATE(B2258,"00"),#REF!,3,FALSE)</f>
        <v>#REF!</v>
      </c>
      <c r="R2258" s="122" t="str">
        <f>+IF(ISERROR(VLOOKUP(K2258,'Ecarts de marge'!D:D,1,FALSE)),"PB CODE ARTICLE","")</f>
        <v>PB CODE ARTICLE</v>
      </c>
    </row>
    <row r="2259" spans="1:19" x14ac:dyDescent="0.2">
      <c r="A2259" s="131" t="str">
        <f>+IF(I2259&lt;='Ecarts de marge'!$G$1,"X","")</f>
        <v>X</v>
      </c>
      <c r="B2259" s="122" t="str">
        <f t="shared" si="44"/>
        <v>A</v>
      </c>
      <c r="C2259" s="142"/>
      <c r="D2259" s="142"/>
      <c r="E2259" s="142"/>
      <c r="F2259" s="142"/>
      <c r="G2259" s="142"/>
      <c r="H2259" s="142"/>
      <c r="J2259" s="142"/>
      <c r="K2259" s="142"/>
      <c r="L2259" s="142"/>
      <c r="M2259" s="142"/>
      <c r="N2259" s="142"/>
      <c r="O2259" s="142"/>
      <c r="Q2259" s="122" t="e">
        <f>+VLOOKUP(CONCATENATE(B2259,"00"),#REF!,3,FALSE)</f>
        <v>#REF!</v>
      </c>
      <c r="R2259" s="122" t="str">
        <f>+IF(ISERROR(VLOOKUP(K2259,'Ecarts de marge'!D:D,1,FALSE)),"PB CODE ARTICLE","")</f>
        <v>PB CODE ARTICLE</v>
      </c>
    </row>
    <row r="2260" spans="1:19" x14ac:dyDescent="0.2">
      <c r="A2260" s="131" t="str">
        <f>+IF(I2260&lt;='Ecarts de marge'!$G$1,"X","")</f>
        <v>X</v>
      </c>
      <c r="B2260" s="122" t="str">
        <f t="shared" ref="B2260:B2323" si="45">+"A"&amp;E2260&amp;F2260&amp;G2260</f>
        <v>A</v>
      </c>
      <c r="C2260" s="142"/>
      <c r="D2260" s="142"/>
      <c r="E2260" s="142"/>
      <c r="F2260" s="142"/>
      <c r="G2260" s="142"/>
      <c r="H2260" s="142"/>
      <c r="J2260" s="142"/>
      <c r="K2260" s="142"/>
      <c r="L2260" s="142"/>
      <c r="M2260" s="142"/>
      <c r="N2260" s="142"/>
      <c r="O2260" s="142"/>
      <c r="Q2260" s="122" t="e">
        <f>+VLOOKUP(CONCATENATE(B2260,"00"),#REF!,3,FALSE)</f>
        <v>#REF!</v>
      </c>
      <c r="R2260" s="122" t="str">
        <f>+IF(ISERROR(VLOOKUP(K2260,'Ecarts de marge'!D:D,1,FALSE)),"PB CODE ARTICLE","")</f>
        <v>PB CODE ARTICLE</v>
      </c>
    </row>
    <row r="2261" spans="1:19" x14ac:dyDescent="0.2">
      <c r="A2261" s="131" t="str">
        <f>+IF(I2261&lt;='Ecarts de marge'!$G$1,"X","")</f>
        <v>X</v>
      </c>
      <c r="B2261" s="122" t="str">
        <f t="shared" si="45"/>
        <v>A</v>
      </c>
      <c r="C2261" s="142"/>
      <c r="D2261" s="142"/>
      <c r="E2261" s="142"/>
      <c r="F2261" s="142"/>
      <c r="G2261" s="142"/>
      <c r="H2261" s="142"/>
      <c r="J2261" s="142"/>
      <c r="K2261" s="142"/>
      <c r="L2261" s="142"/>
      <c r="M2261" s="142"/>
      <c r="N2261" s="142"/>
      <c r="O2261" s="142"/>
      <c r="Q2261" s="122" t="e">
        <f>+VLOOKUP(CONCATENATE(B2261,"00"),#REF!,3,FALSE)</f>
        <v>#REF!</v>
      </c>
      <c r="R2261" s="122" t="str">
        <f>+IF(ISERROR(VLOOKUP(K2261,'Ecarts de marge'!D:D,1,FALSE)),"PB CODE ARTICLE","")</f>
        <v>PB CODE ARTICLE</v>
      </c>
    </row>
    <row r="2262" spans="1:19" x14ac:dyDescent="0.2">
      <c r="A2262" s="131" t="str">
        <f>+IF(I2262&lt;='Ecarts de marge'!$G$1,"X","")</f>
        <v>X</v>
      </c>
      <c r="B2262" s="122" t="str">
        <f t="shared" si="45"/>
        <v>A</v>
      </c>
      <c r="C2262" s="142"/>
      <c r="D2262" s="142"/>
      <c r="E2262" s="142"/>
      <c r="F2262" s="142"/>
      <c r="G2262" s="142"/>
      <c r="H2262" s="142"/>
      <c r="J2262" s="142"/>
      <c r="K2262" s="142"/>
      <c r="L2262" s="142"/>
      <c r="M2262" s="142"/>
      <c r="N2262" s="142"/>
      <c r="O2262" s="142"/>
      <c r="Q2262" s="122" t="e">
        <f>+VLOOKUP(CONCATENATE(B2262,"00"),#REF!,3,FALSE)</f>
        <v>#REF!</v>
      </c>
      <c r="R2262" s="122" t="str">
        <f>+IF(ISERROR(VLOOKUP(K2262,'Ecarts de marge'!D:D,1,FALSE)),"PB CODE ARTICLE","")</f>
        <v>PB CODE ARTICLE</v>
      </c>
    </row>
    <row r="2263" spans="1:19" x14ac:dyDescent="0.2">
      <c r="A2263" s="131" t="str">
        <f>+IF(I2263&lt;='Ecarts de marge'!$G$1,"X","")</f>
        <v>X</v>
      </c>
      <c r="B2263" s="122" t="str">
        <f t="shared" si="45"/>
        <v>A</v>
      </c>
      <c r="C2263" s="142"/>
      <c r="D2263" s="142"/>
      <c r="E2263" s="142"/>
      <c r="F2263" s="142"/>
      <c r="G2263" s="142"/>
      <c r="H2263" s="142"/>
      <c r="J2263" s="142"/>
      <c r="K2263" s="142"/>
      <c r="L2263" s="142"/>
      <c r="M2263" s="142"/>
      <c r="N2263" s="142"/>
      <c r="O2263" s="142"/>
      <c r="Q2263" s="122" t="e">
        <f>+VLOOKUP(CONCATENATE(B2263,"00"),#REF!,3,FALSE)</f>
        <v>#REF!</v>
      </c>
      <c r="R2263" s="122" t="str">
        <f>+IF(ISERROR(VLOOKUP(K2263,'Ecarts de marge'!D:D,1,FALSE)),"PB CODE ARTICLE","")</f>
        <v>PB CODE ARTICLE</v>
      </c>
    </row>
    <row r="2264" spans="1:19" x14ac:dyDescent="0.2">
      <c r="A2264" s="131" t="str">
        <f>+IF(I2264&lt;='Ecarts de marge'!$G$1,"X","")</f>
        <v>X</v>
      </c>
      <c r="B2264" s="122" t="str">
        <f t="shared" si="45"/>
        <v>A</v>
      </c>
      <c r="C2264" s="142"/>
      <c r="D2264" s="142"/>
      <c r="E2264" s="142"/>
      <c r="F2264" s="142"/>
      <c r="G2264" s="142"/>
      <c r="H2264" s="142"/>
      <c r="J2264" s="142"/>
      <c r="K2264" s="142"/>
      <c r="L2264" s="142"/>
      <c r="M2264" s="142"/>
      <c r="N2264" s="142"/>
      <c r="O2264" s="142"/>
      <c r="Q2264" s="122" t="e">
        <f>+VLOOKUP(CONCATENATE(B2264,"00"),#REF!,3,FALSE)</f>
        <v>#REF!</v>
      </c>
      <c r="R2264" s="122" t="str">
        <f>+IF(ISERROR(VLOOKUP(K2264,'Ecarts de marge'!D:D,1,FALSE)),"PB CODE ARTICLE","")</f>
        <v>PB CODE ARTICLE</v>
      </c>
    </row>
    <row r="2265" spans="1:19" x14ac:dyDescent="0.2">
      <c r="A2265" s="131" t="str">
        <f>+IF(I2265&lt;='Ecarts de marge'!$G$1,"X","")</f>
        <v>X</v>
      </c>
      <c r="B2265" s="122" t="str">
        <f t="shared" si="45"/>
        <v>A</v>
      </c>
      <c r="C2265" s="142"/>
      <c r="D2265" s="142"/>
      <c r="E2265" s="142"/>
      <c r="F2265" s="142"/>
      <c r="G2265" s="142"/>
      <c r="H2265" s="142"/>
      <c r="J2265" s="142"/>
      <c r="K2265" s="142"/>
      <c r="L2265" s="142"/>
      <c r="M2265" s="142"/>
      <c r="N2265" s="142"/>
      <c r="O2265" s="142"/>
      <c r="Q2265" s="122" t="e">
        <f>+VLOOKUP(CONCATENATE(B2265,"00"),#REF!,3,FALSE)</f>
        <v>#REF!</v>
      </c>
      <c r="R2265" s="122" t="str">
        <f>+IF(ISERROR(VLOOKUP(K2265,'Ecarts de marge'!D:D,1,FALSE)),"PB CODE ARTICLE","")</f>
        <v>PB CODE ARTICLE</v>
      </c>
    </row>
    <row r="2266" spans="1:19" x14ac:dyDescent="0.2">
      <c r="A2266" s="131" t="str">
        <f>+IF(I2266&lt;='Ecarts de marge'!$G$1,"X","")</f>
        <v>X</v>
      </c>
      <c r="B2266" s="122" t="str">
        <f t="shared" si="45"/>
        <v>A</v>
      </c>
      <c r="C2266" s="142"/>
      <c r="D2266" s="142"/>
      <c r="E2266" s="142"/>
      <c r="F2266" s="142"/>
      <c r="G2266" s="142"/>
      <c r="H2266" s="142"/>
      <c r="J2266" s="142"/>
      <c r="K2266" s="142"/>
      <c r="L2266" s="142"/>
      <c r="M2266" s="142"/>
      <c r="N2266" s="142"/>
      <c r="O2266" s="142"/>
      <c r="Q2266" s="122" t="e">
        <f>+VLOOKUP(CONCATENATE(B2266,"00"),#REF!,3,FALSE)</f>
        <v>#REF!</v>
      </c>
      <c r="R2266" s="122" t="str">
        <f>+IF(ISERROR(VLOOKUP(K2266,'Ecarts de marge'!D:D,1,FALSE)),"PB CODE ARTICLE","")</f>
        <v>PB CODE ARTICLE</v>
      </c>
    </row>
    <row r="2267" spans="1:19" x14ac:dyDescent="0.2">
      <c r="A2267" s="131" t="str">
        <f>+IF(I2267&lt;='Ecarts de marge'!$G$1,"X","")</f>
        <v>X</v>
      </c>
      <c r="B2267" s="122" t="str">
        <f t="shared" si="45"/>
        <v>A</v>
      </c>
      <c r="C2267" s="142"/>
      <c r="D2267" s="142"/>
      <c r="E2267" s="142"/>
      <c r="F2267" s="142"/>
      <c r="G2267" s="142"/>
      <c r="H2267" s="142"/>
      <c r="J2267" s="142"/>
      <c r="K2267" s="142"/>
      <c r="L2267" s="142"/>
      <c r="M2267" s="142"/>
      <c r="N2267" s="142"/>
      <c r="O2267" s="142"/>
      <c r="Q2267" s="122" t="e">
        <f>+VLOOKUP(CONCATENATE(B2267,"00"),#REF!,3,FALSE)</f>
        <v>#REF!</v>
      </c>
      <c r="R2267" s="122" t="str">
        <f>+IF(ISERROR(VLOOKUP(K2267,'Ecarts de marge'!D:D,1,FALSE)),"PB CODE ARTICLE","")</f>
        <v>PB CODE ARTICLE</v>
      </c>
    </row>
    <row r="2268" spans="1:19" x14ac:dyDescent="0.2">
      <c r="A2268" s="131" t="str">
        <f>+IF(I2268&lt;='Ecarts de marge'!$G$1,"X","")</f>
        <v>X</v>
      </c>
      <c r="B2268" s="122" t="str">
        <f t="shared" si="45"/>
        <v>A</v>
      </c>
      <c r="C2268" s="142"/>
      <c r="D2268" s="142"/>
      <c r="E2268" s="142"/>
      <c r="F2268" s="142"/>
      <c r="G2268" s="142"/>
      <c r="H2268" s="142"/>
      <c r="J2268" s="142"/>
      <c r="K2268" s="142"/>
      <c r="L2268" s="142"/>
      <c r="M2268" s="142"/>
      <c r="N2268" s="142"/>
      <c r="O2268" s="142"/>
      <c r="Q2268" s="122" t="e">
        <f>+VLOOKUP(CONCATENATE(B2268,"00"),#REF!,3,FALSE)</f>
        <v>#REF!</v>
      </c>
      <c r="R2268" s="122" t="str">
        <f>+IF(ISERROR(VLOOKUP(K2268,'Ecarts de marge'!D:D,1,FALSE)),"PB CODE ARTICLE","")</f>
        <v>PB CODE ARTICLE</v>
      </c>
    </row>
    <row r="2269" spans="1:19" x14ac:dyDescent="0.2">
      <c r="A2269" s="131" t="str">
        <f>+IF(I2269&lt;='Ecarts de marge'!$G$1,"X","")</f>
        <v>X</v>
      </c>
      <c r="B2269" s="122" t="str">
        <f t="shared" si="45"/>
        <v>A</v>
      </c>
      <c r="C2269" s="142"/>
      <c r="D2269" s="142"/>
      <c r="E2269" s="142"/>
      <c r="F2269" s="142"/>
      <c r="G2269" s="142"/>
      <c r="H2269" s="142"/>
      <c r="J2269" s="142"/>
      <c r="K2269" s="142"/>
      <c r="L2269" s="142"/>
      <c r="M2269" s="142"/>
      <c r="N2269" s="142"/>
      <c r="O2269" s="142"/>
      <c r="Q2269" s="122" t="e">
        <f>+VLOOKUP(CONCATENATE(B2269,"00"),#REF!,3,FALSE)</f>
        <v>#REF!</v>
      </c>
      <c r="R2269" s="122" t="str">
        <f>+IF(ISERROR(VLOOKUP(K2269,'Ecarts de marge'!D:D,1,FALSE)),"PB CODE ARTICLE","")</f>
        <v>PB CODE ARTICLE</v>
      </c>
    </row>
    <row r="2270" spans="1:19" x14ac:dyDescent="0.2">
      <c r="A2270" s="131" t="str">
        <f>+IF(I2270&lt;='Ecarts de marge'!$G$1,"X","")</f>
        <v>X</v>
      </c>
      <c r="B2270" s="122" t="str">
        <f t="shared" si="45"/>
        <v>A</v>
      </c>
      <c r="C2270" s="142"/>
      <c r="D2270" s="142"/>
      <c r="E2270" s="142"/>
      <c r="F2270" s="142"/>
      <c r="G2270" s="142"/>
      <c r="H2270" s="142"/>
      <c r="J2270" s="142"/>
      <c r="K2270" s="142"/>
      <c r="L2270" s="142"/>
      <c r="M2270" s="142"/>
      <c r="N2270" s="142"/>
      <c r="O2270" s="142"/>
      <c r="Q2270" s="122" t="e">
        <f>+VLOOKUP(CONCATENATE(B2270,"00"),#REF!,3,FALSE)</f>
        <v>#REF!</v>
      </c>
      <c r="R2270" s="122" t="str">
        <f>+IF(ISERROR(VLOOKUP(K2270,'Ecarts de marge'!D:D,1,FALSE)),"PB CODE ARTICLE","")</f>
        <v>PB CODE ARTICLE</v>
      </c>
      <c r="S2270" s="22" t="s">
        <v>952</v>
      </c>
    </row>
    <row r="2271" spans="1:19" x14ac:dyDescent="0.2">
      <c r="A2271" s="131" t="str">
        <f>+IF(I2271&lt;='Ecarts de marge'!$G$1,"X","")</f>
        <v>X</v>
      </c>
      <c r="B2271" s="122" t="str">
        <f t="shared" si="45"/>
        <v>A</v>
      </c>
      <c r="C2271" s="142"/>
      <c r="D2271" s="142"/>
      <c r="E2271" s="142"/>
      <c r="F2271" s="142"/>
      <c r="G2271" s="142"/>
      <c r="H2271" s="142"/>
      <c r="J2271" s="142"/>
      <c r="K2271" s="142"/>
      <c r="L2271" s="142"/>
      <c r="M2271" s="142"/>
      <c r="N2271" s="142"/>
      <c r="O2271" s="142"/>
      <c r="Q2271" s="122" t="e">
        <f>+VLOOKUP(CONCATENATE(B2271,"00"),#REF!,3,FALSE)</f>
        <v>#REF!</v>
      </c>
      <c r="R2271" s="122" t="str">
        <f>+IF(ISERROR(VLOOKUP(K2271,'Ecarts de marge'!D:D,1,FALSE)),"PB CODE ARTICLE","")</f>
        <v>PB CODE ARTICLE</v>
      </c>
      <c r="S2271" s="22" t="s">
        <v>952</v>
      </c>
    </row>
    <row r="2272" spans="1:19" x14ac:dyDescent="0.2">
      <c r="A2272" s="131" t="str">
        <f>+IF(I2272&lt;='Ecarts de marge'!$G$1,"X","")</f>
        <v>X</v>
      </c>
      <c r="B2272" s="122" t="str">
        <f t="shared" si="45"/>
        <v>A</v>
      </c>
      <c r="C2272" s="142"/>
      <c r="D2272" s="142"/>
      <c r="E2272" s="142"/>
      <c r="F2272" s="142"/>
      <c r="G2272" s="142"/>
      <c r="H2272" s="142"/>
      <c r="J2272" s="142"/>
      <c r="K2272" s="142"/>
      <c r="L2272" s="142"/>
      <c r="M2272" s="142"/>
      <c r="N2272" s="142"/>
      <c r="O2272" s="142"/>
      <c r="Q2272" s="122" t="e">
        <f>+VLOOKUP(CONCATENATE(B2272,"00"),#REF!,3,FALSE)</f>
        <v>#REF!</v>
      </c>
      <c r="R2272" s="122" t="str">
        <f>+IF(ISERROR(VLOOKUP(K2272,'Ecarts de marge'!D:D,1,FALSE)),"PB CODE ARTICLE","")</f>
        <v>PB CODE ARTICLE</v>
      </c>
      <c r="S2272" s="22" t="s">
        <v>952</v>
      </c>
    </row>
    <row r="2273" spans="1:19" x14ac:dyDescent="0.2">
      <c r="A2273" s="131" t="str">
        <f>+IF(I2273&lt;='Ecarts de marge'!$G$1,"X","")</f>
        <v>X</v>
      </c>
      <c r="B2273" s="122" t="str">
        <f t="shared" si="45"/>
        <v>A</v>
      </c>
      <c r="C2273" s="142"/>
      <c r="D2273" s="142"/>
      <c r="E2273" s="142"/>
      <c r="F2273" s="142"/>
      <c r="G2273" s="142"/>
      <c r="H2273" s="142"/>
      <c r="J2273" s="142"/>
      <c r="K2273" s="142"/>
      <c r="L2273" s="142"/>
      <c r="M2273" s="142"/>
      <c r="N2273" s="142"/>
      <c r="O2273" s="142"/>
      <c r="Q2273" s="122" t="e">
        <f>+VLOOKUP(CONCATENATE(B2273,"00"),#REF!,3,FALSE)</f>
        <v>#REF!</v>
      </c>
      <c r="R2273" s="122" t="str">
        <f>+IF(ISERROR(VLOOKUP(K2273,'Ecarts de marge'!D:D,1,FALSE)),"PB CODE ARTICLE","")</f>
        <v>PB CODE ARTICLE</v>
      </c>
      <c r="S2273" s="22" t="s">
        <v>952</v>
      </c>
    </row>
    <row r="2274" spans="1:19" x14ac:dyDescent="0.2">
      <c r="A2274" s="131" t="str">
        <f>+IF(I2274&lt;='Ecarts de marge'!$G$1,"X","")</f>
        <v>X</v>
      </c>
      <c r="B2274" s="122" t="str">
        <f t="shared" si="45"/>
        <v>A</v>
      </c>
      <c r="C2274" s="142"/>
      <c r="D2274" s="142"/>
      <c r="E2274" s="142"/>
      <c r="F2274" s="142"/>
      <c r="G2274" s="142"/>
      <c r="H2274" s="142"/>
      <c r="J2274" s="142"/>
      <c r="K2274" s="142"/>
      <c r="L2274" s="142"/>
      <c r="M2274" s="142"/>
      <c r="N2274" s="142"/>
      <c r="O2274" s="142"/>
      <c r="Q2274" s="122" t="e">
        <f>+VLOOKUP(CONCATENATE(B2274,"00"),#REF!,3,FALSE)</f>
        <v>#REF!</v>
      </c>
      <c r="R2274" s="122" t="str">
        <f>+IF(ISERROR(VLOOKUP(K2274,'Ecarts de marge'!D:D,1,FALSE)),"PB CODE ARTICLE","")</f>
        <v>PB CODE ARTICLE</v>
      </c>
      <c r="S2274" s="22" t="s">
        <v>952</v>
      </c>
    </row>
    <row r="2275" spans="1:19" x14ac:dyDescent="0.2">
      <c r="A2275" s="131" t="str">
        <f>+IF(I2275&lt;='Ecarts de marge'!$G$1,"X","")</f>
        <v>X</v>
      </c>
      <c r="B2275" s="122" t="str">
        <f t="shared" si="45"/>
        <v>A</v>
      </c>
      <c r="C2275" s="142"/>
      <c r="D2275" s="142"/>
      <c r="E2275" s="142"/>
      <c r="F2275" s="142"/>
      <c r="G2275" s="142"/>
      <c r="H2275" s="142"/>
      <c r="J2275" s="142"/>
      <c r="K2275" s="142"/>
      <c r="L2275" s="142"/>
      <c r="M2275" s="142"/>
      <c r="N2275" s="142"/>
      <c r="O2275" s="142"/>
      <c r="Q2275" s="122" t="e">
        <f>+VLOOKUP(CONCATENATE(B2275,"00"),#REF!,3,FALSE)</f>
        <v>#REF!</v>
      </c>
      <c r="R2275" s="122" t="str">
        <f>+IF(ISERROR(VLOOKUP(K2275,'Ecarts de marge'!D:D,1,FALSE)),"PB CODE ARTICLE","")</f>
        <v>PB CODE ARTICLE</v>
      </c>
      <c r="S2275" s="22" t="s">
        <v>952</v>
      </c>
    </row>
    <row r="2276" spans="1:19" x14ac:dyDescent="0.2">
      <c r="A2276" s="131" t="str">
        <f>+IF(I2276&lt;='Ecarts de marge'!$G$1,"X","")</f>
        <v>X</v>
      </c>
      <c r="B2276" s="122" t="str">
        <f t="shared" si="45"/>
        <v>A</v>
      </c>
      <c r="C2276" s="142"/>
      <c r="D2276" s="142"/>
      <c r="E2276" s="142"/>
      <c r="F2276" s="142"/>
      <c r="G2276" s="142"/>
      <c r="H2276" s="142"/>
      <c r="J2276" s="142"/>
      <c r="K2276" s="142"/>
      <c r="L2276" s="142"/>
      <c r="M2276" s="142"/>
      <c r="N2276" s="142"/>
      <c r="O2276" s="142"/>
      <c r="Q2276" s="122" t="e">
        <f>+VLOOKUP(CONCATENATE(B2276,"00"),#REF!,3,FALSE)</f>
        <v>#REF!</v>
      </c>
      <c r="R2276" s="122" t="str">
        <f>+IF(ISERROR(VLOOKUP(K2276,'Ecarts de marge'!D:D,1,FALSE)),"PB CODE ARTICLE","")</f>
        <v>PB CODE ARTICLE</v>
      </c>
      <c r="S2276" s="22" t="s">
        <v>952</v>
      </c>
    </row>
    <row r="2277" spans="1:19" x14ac:dyDescent="0.2">
      <c r="A2277" s="131" t="str">
        <f>+IF(I2277&lt;='Ecarts de marge'!$G$1,"X","")</f>
        <v>X</v>
      </c>
      <c r="B2277" s="122" t="str">
        <f t="shared" si="45"/>
        <v>A</v>
      </c>
      <c r="C2277" s="142"/>
      <c r="D2277" s="142"/>
      <c r="E2277" s="142"/>
      <c r="F2277" s="142"/>
      <c r="G2277" s="142"/>
      <c r="H2277" s="142"/>
      <c r="J2277" s="142"/>
      <c r="K2277" s="142"/>
      <c r="L2277" s="142"/>
      <c r="M2277" s="142"/>
      <c r="N2277" s="142"/>
      <c r="O2277" s="142"/>
      <c r="Q2277" s="122" t="e">
        <f>+VLOOKUP(CONCATENATE(B2277,"00"),#REF!,3,FALSE)</f>
        <v>#REF!</v>
      </c>
      <c r="R2277" s="122" t="str">
        <f>+IF(ISERROR(VLOOKUP(K2277,'Ecarts de marge'!D:D,1,FALSE)),"PB CODE ARTICLE","")</f>
        <v>PB CODE ARTICLE</v>
      </c>
      <c r="S2277" s="22" t="s">
        <v>952</v>
      </c>
    </row>
    <row r="2278" spans="1:19" x14ac:dyDescent="0.2">
      <c r="A2278" s="131" t="str">
        <f>+IF(I2278&lt;='Ecarts de marge'!$G$1,"X","")</f>
        <v>X</v>
      </c>
      <c r="B2278" s="122" t="str">
        <f t="shared" si="45"/>
        <v>A</v>
      </c>
      <c r="C2278" s="142"/>
      <c r="D2278" s="142"/>
      <c r="E2278" s="142"/>
      <c r="F2278" s="142"/>
      <c r="G2278" s="142"/>
      <c r="H2278" s="142"/>
      <c r="J2278" s="142"/>
      <c r="K2278" s="142"/>
      <c r="L2278" s="142"/>
      <c r="M2278" s="142"/>
      <c r="N2278" s="142"/>
      <c r="O2278" s="142"/>
      <c r="Q2278" s="122" t="e">
        <f>+VLOOKUP(CONCATENATE(B2278,"00"),#REF!,3,FALSE)</f>
        <v>#REF!</v>
      </c>
      <c r="R2278" s="122" t="str">
        <f>+IF(ISERROR(VLOOKUP(K2278,'Ecarts de marge'!D:D,1,FALSE)),"PB CODE ARTICLE","")</f>
        <v>PB CODE ARTICLE</v>
      </c>
    </row>
    <row r="2279" spans="1:19" x14ac:dyDescent="0.2">
      <c r="A2279" s="131" t="str">
        <f>+IF(I2279&lt;='Ecarts de marge'!$G$1,"X","")</f>
        <v>X</v>
      </c>
      <c r="B2279" s="122" t="str">
        <f t="shared" si="45"/>
        <v>A</v>
      </c>
      <c r="C2279" s="142"/>
      <c r="D2279" s="142"/>
      <c r="E2279" s="142"/>
      <c r="F2279" s="142"/>
      <c r="G2279" s="142"/>
      <c r="H2279" s="142"/>
      <c r="J2279" s="142"/>
      <c r="K2279" s="142"/>
      <c r="L2279" s="142"/>
      <c r="M2279" s="142"/>
      <c r="N2279" s="142"/>
      <c r="O2279" s="142"/>
      <c r="Q2279" s="122" t="e">
        <f>+VLOOKUP(CONCATENATE(B2279,"00"),#REF!,3,FALSE)</f>
        <v>#REF!</v>
      </c>
      <c r="R2279" s="122" t="str">
        <f>+IF(ISERROR(VLOOKUP(K2279,'Ecarts de marge'!D:D,1,FALSE)),"PB CODE ARTICLE","")</f>
        <v>PB CODE ARTICLE</v>
      </c>
    </row>
    <row r="2280" spans="1:19" x14ac:dyDescent="0.2">
      <c r="A2280" s="131" t="str">
        <f>+IF(I2280&lt;='Ecarts de marge'!$G$1,"X","")</f>
        <v>X</v>
      </c>
      <c r="B2280" s="122" t="str">
        <f t="shared" si="45"/>
        <v>A</v>
      </c>
      <c r="C2280" s="142"/>
      <c r="D2280" s="142"/>
      <c r="E2280" s="142"/>
      <c r="F2280" s="142"/>
      <c r="G2280" s="142"/>
      <c r="H2280" s="142"/>
      <c r="J2280" s="142"/>
      <c r="K2280" s="142"/>
      <c r="L2280" s="142"/>
      <c r="M2280" s="142"/>
      <c r="N2280" s="142"/>
      <c r="O2280" s="142"/>
      <c r="Q2280" s="122" t="e">
        <f>+VLOOKUP(CONCATENATE(B2280,"00"),#REF!,3,FALSE)</f>
        <v>#REF!</v>
      </c>
      <c r="R2280" s="122" t="str">
        <f>+IF(ISERROR(VLOOKUP(K2280,'Ecarts de marge'!D:D,1,FALSE)),"PB CODE ARTICLE","")</f>
        <v>PB CODE ARTICLE</v>
      </c>
    </row>
    <row r="2281" spans="1:19" x14ac:dyDescent="0.2">
      <c r="A2281" s="131" t="str">
        <f>+IF(I2281&lt;='Ecarts de marge'!$G$1,"X","")</f>
        <v>X</v>
      </c>
      <c r="B2281" s="122" t="str">
        <f t="shared" si="45"/>
        <v>A</v>
      </c>
      <c r="C2281" s="142"/>
      <c r="D2281" s="142"/>
      <c r="E2281" s="142"/>
      <c r="F2281" s="142"/>
      <c r="G2281" s="142"/>
      <c r="H2281" s="142"/>
      <c r="J2281" s="142"/>
      <c r="K2281" s="142"/>
      <c r="L2281" s="142"/>
      <c r="M2281" s="142"/>
      <c r="N2281" s="142"/>
      <c r="O2281" s="142"/>
      <c r="Q2281" s="122" t="e">
        <f>+VLOOKUP(CONCATENATE(B2281,"00"),#REF!,3,FALSE)</f>
        <v>#REF!</v>
      </c>
      <c r="R2281" s="122" t="str">
        <f>+IF(ISERROR(VLOOKUP(K2281,'Ecarts de marge'!D:D,1,FALSE)),"PB CODE ARTICLE","")</f>
        <v>PB CODE ARTICLE</v>
      </c>
    </row>
    <row r="2282" spans="1:19" x14ac:dyDescent="0.2">
      <c r="A2282" s="131" t="str">
        <f>+IF(I2282&lt;='Ecarts de marge'!$G$1,"X","")</f>
        <v>X</v>
      </c>
      <c r="B2282" s="122" t="str">
        <f t="shared" si="45"/>
        <v>A</v>
      </c>
      <c r="C2282" s="142"/>
      <c r="D2282" s="142"/>
      <c r="E2282" s="142"/>
      <c r="F2282" s="142"/>
      <c r="G2282" s="142"/>
      <c r="H2282" s="142"/>
      <c r="J2282" s="142"/>
      <c r="K2282" s="142"/>
      <c r="L2282" s="142"/>
      <c r="M2282" s="142"/>
      <c r="N2282" s="142"/>
      <c r="O2282" s="142"/>
      <c r="Q2282" s="122" t="e">
        <f>+VLOOKUP(CONCATENATE(B2282,"00"),#REF!,3,FALSE)</f>
        <v>#REF!</v>
      </c>
      <c r="R2282" s="122" t="str">
        <f>+IF(ISERROR(VLOOKUP(K2282,'Ecarts de marge'!D:D,1,FALSE)),"PB CODE ARTICLE","")</f>
        <v>PB CODE ARTICLE</v>
      </c>
    </row>
    <row r="2283" spans="1:19" x14ac:dyDescent="0.2">
      <c r="A2283" s="131" t="str">
        <f>+IF(I2283&lt;='Ecarts de marge'!$G$1,"X","")</f>
        <v>X</v>
      </c>
      <c r="B2283" s="122" t="str">
        <f t="shared" si="45"/>
        <v>A</v>
      </c>
      <c r="C2283" s="142"/>
      <c r="D2283" s="142"/>
      <c r="E2283" s="142"/>
      <c r="F2283" s="142"/>
      <c r="G2283" s="142"/>
      <c r="H2283" s="142"/>
      <c r="J2283" s="142"/>
      <c r="K2283" s="142"/>
      <c r="L2283" s="142"/>
      <c r="M2283" s="142"/>
      <c r="N2283" s="142"/>
      <c r="O2283" s="142"/>
      <c r="Q2283" s="122" t="e">
        <f>+VLOOKUP(CONCATENATE(B2283,"00"),#REF!,3,FALSE)</f>
        <v>#REF!</v>
      </c>
      <c r="R2283" s="122" t="str">
        <f>+IF(ISERROR(VLOOKUP(K2283,'Ecarts de marge'!D:D,1,FALSE)),"PB CODE ARTICLE","")</f>
        <v>PB CODE ARTICLE</v>
      </c>
    </row>
    <row r="2284" spans="1:19" x14ac:dyDescent="0.2">
      <c r="A2284" s="131" t="str">
        <f>+IF(I2284&lt;='Ecarts de marge'!$G$1,"X","")</f>
        <v>X</v>
      </c>
      <c r="B2284" s="122" t="str">
        <f t="shared" si="45"/>
        <v>A</v>
      </c>
      <c r="C2284" s="142"/>
      <c r="D2284" s="142"/>
      <c r="E2284" s="142"/>
      <c r="F2284" s="142"/>
      <c r="G2284" s="142"/>
      <c r="H2284" s="142"/>
      <c r="J2284" s="142"/>
      <c r="K2284" s="142"/>
      <c r="L2284" s="142"/>
      <c r="M2284" s="142"/>
      <c r="N2284" s="142"/>
      <c r="O2284" s="142"/>
      <c r="Q2284" s="122" t="e">
        <f>+VLOOKUP(CONCATENATE(B2284,"00"),#REF!,3,FALSE)</f>
        <v>#REF!</v>
      </c>
      <c r="R2284" s="122" t="str">
        <f>+IF(ISERROR(VLOOKUP(K2284,'Ecarts de marge'!D:D,1,FALSE)),"PB CODE ARTICLE","")</f>
        <v>PB CODE ARTICLE</v>
      </c>
    </row>
    <row r="2285" spans="1:19" x14ac:dyDescent="0.2">
      <c r="A2285" s="131" t="str">
        <f>+IF(I2285&lt;='Ecarts de marge'!$G$1,"X","")</f>
        <v>X</v>
      </c>
      <c r="B2285" s="122" t="str">
        <f t="shared" si="45"/>
        <v>A</v>
      </c>
      <c r="C2285" s="142"/>
      <c r="D2285" s="142"/>
      <c r="E2285" s="142"/>
      <c r="F2285" s="142"/>
      <c r="G2285" s="142"/>
      <c r="H2285" s="142"/>
      <c r="J2285" s="142"/>
      <c r="K2285" s="142"/>
      <c r="L2285" s="142"/>
      <c r="M2285" s="142"/>
      <c r="N2285" s="142"/>
      <c r="O2285" s="142"/>
      <c r="Q2285" s="122" t="e">
        <f>+VLOOKUP(CONCATENATE(B2285,"00"),#REF!,3,FALSE)</f>
        <v>#REF!</v>
      </c>
      <c r="R2285" s="122" t="str">
        <f>+IF(ISERROR(VLOOKUP(K2285,'Ecarts de marge'!D:D,1,FALSE)),"PB CODE ARTICLE","")</f>
        <v>PB CODE ARTICLE</v>
      </c>
    </row>
    <row r="2286" spans="1:19" x14ac:dyDescent="0.2">
      <c r="A2286" s="131" t="str">
        <f>+IF(I2286&lt;='Ecarts de marge'!$G$1,"X","")</f>
        <v>X</v>
      </c>
      <c r="B2286" s="122" t="str">
        <f t="shared" si="45"/>
        <v>A</v>
      </c>
      <c r="C2286" s="142"/>
      <c r="D2286" s="142"/>
      <c r="E2286" s="142"/>
      <c r="F2286" s="142"/>
      <c r="G2286" s="142"/>
      <c r="H2286" s="142"/>
      <c r="J2286" s="142"/>
      <c r="K2286" s="142"/>
      <c r="L2286" s="142"/>
      <c r="M2286" s="142"/>
      <c r="N2286" s="142"/>
      <c r="O2286" s="142"/>
      <c r="Q2286" s="122" t="e">
        <f>+VLOOKUP(CONCATENATE(B2286,"00"),#REF!,3,FALSE)</f>
        <v>#REF!</v>
      </c>
      <c r="R2286" s="122" t="str">
        <f>+IF(ISERROR(VLOOKUP(K2286,'Ecarts de marge'!D:D,1,FALSE)),"PB CODE ARTICLE","")</f>
        <v>PB CODE ARTICLE</v>
      </c>
    </row>
    <row r="2287" spans="1:19" x14ac:dyDescent="0.2">
      <c r="A2287" s="131" t="str">
        <f>+IF(I2287&lt;='Ecarts de marge'!$G$1,"X","")</f>
        <v>X</v>
      </c>
      <c r="B2287" s="122" t="str">
        <f t="shared" si="45"/>
        <v>A</v>
      </c>
      <c r="C2287" s="142"/>
      <c r="D2287" s="142"/>
      <c r="E2287" s="142"/>
      <c r="F2287" s="142"/>
      <c r="G2287" s="142"/>
      <c r="H2287" s="142"/>
      <c r="J2287" s="142"/>
      <c r="K2287" s="142"/>
      <c r="L2287" s="142"/>
      <c r="M2287" s="142"/>
      <c r="N2287" s="142"/>
      <c r="O2287" s="142"/>
      <c r="Q2287" s="122" t="e">
        <f>+VLOOKUP(CONCATENATE(B2287,"00"),#REF!,3,FALSE)</f>
        <v>#REF!</v>
      </c>
      <c r="R2287" s="122" t="str">
        <f>+IF(ISERROR(VLOOKUP(K2287,'Ecarts de marge'!D:D,1,FALSE)),"PB CODE ARTICLE","")</f>
        <v>PB CODE ARTICLE</v>
      </c>
    </row>
    <row r="2288" spans="1:19" x14ac:dyDescent="0.2">
      <c r="A2288" s="131" t="str">
        <f>+IF(I2288&lt;='Ecarts de marge'!$G$1,"X","")</f>
        <v>X</v>
      </c>
      <c r="B2288" s="122" t="str">
        <f t="shared" si="45"/>
        <v>A</v>
      </c>
      <c r="C2288" s="142"/>
      <c r="D2288" s="142"/>
      <c r="E2288" s="142"/>
      <c r="F2288" s="142"/>
      <c r="G2288" s="142"/>
      <c r="H2288" s="142"/>
      <c r="J2288" s="142"/>
      <c r="K2288" s="142"/>
      <c r="L2288" s="142"/>
      <c r="M2288" s="142"/>
      <c r="N2288" s="142"/>
      <c r="O2288" s="142"/>
      <c r="Q2288" s="122" t="e">
        <f>+VLOOKUP(CONCATENATE(B2288,"00"),#REF!,3,FALSE)</f>
        <v>#REF!</v>
      </c>
      <c r="R2288" s="122" t="str">
        <f>+IF(ISERROR(VLOOKUP(K2288,'Ecarts de marge'!D:D,1,FALSE)),"PB CODE ARTICLE","")</f>
        <v>PB CODE ARTICLE</v>
      </c>
    </row>
    <row r="2289" spans="1:18" x14ac:dyDescent="0.2">
      <c r="A2289" s="131" t="str">
        <f>+IF(I2289&lt;='Ecarts de marge'!$G$1,"X","")</f>
        <v>X</v>
      </c>
      <c r="B2289" s="122" t="str">
        <f t="shared" si="45"/>
        <v>A</v>
      </c>
      <c r="C2289" s="142"/>
      <c r="D2289" s="142"/>
      <c r="E2289" s="142"/>
      <c r="F2289" s="142"/>
      <c r="G2289" s="142"/>
      <c r="H2289" s="142"/>
      <c r="J2289" s="142"/>
      <c r="K2289" s="142"/>
      <c r="L2289" s="142"/>
      <c r="M2289" s="142"/>
      <c r="N2289" s="142"/>
      <c r="O2289" s="142"/>
      <c r="Q2289" s="122" t="e">
        <f>+VLOOKUP(CONCATENATE(B2289,"00"),#REF!,3,FALSE)</f>
        <v>#REF!</v>
      </c>
      <c r="R2289" s="122" t="str">
        <f>+IF(ISERROR(VLOOKUP(K2289,'Ecarts de marge'!D:D,1,FALSE)),"PB CODE ARTICLE","")</f>
        <v>PB CODE ARTICLE</v>
      </c>
    </row>
    <row r="2290" spans="1:18" x14ac:dyDescent="0.2">
      <c r="A2290" s="131" t="str">
        <f>+IF(I2290&lt;='Ecarts de marge'!$G$1,"X","")</f>
        <v>X</v>
      </c>
      <c r="B2290" s="122" t="str">
        <f t="shared" si="45"/>
        <v>A</v>
      </c>
      <c r="C2290" s="142"/>
      <c r="D2290" s="142"/>
      <c r="E2290" s="142"/>
      <c r="F2290" s="142"/>
      <c r="G2290" s="142"/>
      <c r="H2290" s="142"/>
      <c r="J2290" s="142"/>
      <c r="K2290" s="142"/>
      <c r="L2290" s="142"/>
      <c r="M2290" s="142"/>
      <c r="N2290" s="142"/>
      <c r="O2290" s="142"/>
      <c r="Q2290" s="122" t="e">
        <f>+VLOOKUP(CONCATENATE(B2290,"00"),#REF!,3,FALSE)</f>
        <v>#REF!</v>
      </c>
      <c r="R2290" s="122" t="str">
        <f>+IF(ISERROR(VLOOKUP(K2290,'Ecarts de marge'!D:D,1,FALSE)),"PB CODE ARTICLE","")</f>
        <v>PB CODE ARTICLE</v>
      </c>
    </row>
    <row r="2291" spans="1:18" x14ac:dyDescent="0.2">
      <c r="A2291" s="131" t="str">
        <f>+IF(I2291&lt;='Ecarts de marge'!$G$1,"X","")</f>
        <v>X</v>
      </c>
      <c r="B2291" s="122" t="str">
        <f t="shared" si="45"/>
        <v>A</v>
      </c>
      <c r="C2291" s="142"/>
      <c r="D2291" s="142"/>
      <c r="E2291" s="142"/>
      <c r="F2291" s="142"/>
      <c r="G2291" s="142"/>
      <c r="H2291" s="142"/>
      <c r="J2291" s="142"/>
      <c r="K2291" s="142"/>
      <c r="L2291" s="142"/>
      <c r="M2291" s="142"/>
      <c r="N2291" s="142"/>
      <c r="O2291" s="142"/>
      <c r="Q2291" s="122" t="e">
        <f>+VLOOKUP(CONCATENATE(B2291,"00"),#REF!,3,FALSE)</f>
        <v>#REF!</v>
      </c>
      <c r="R2291" s="122" t="str">
        <f>+IF(ISERROR(VLOOKUP(K2291,'Ecarts de marge'!D:D,1,FALSE)),"PB CODE ARTICLE","")</f>
        <v>PB CODE ARTICLE</v>
      </c>
    </row>
    <row r="2292" spans="1:18" x14ac:dyDescent="0.2">
      <c r="A2292" s="131" t="str">
        <f>+IF(I2292&lt;='Ecarts de marge'!$G$1,"X","")</f>
        <v>X</v>
      </c>
      <c r="B2292" s="122" t="str">
        <f t="shared" si="45"/>
        <v>A</v>
      </c>
      <c r="C2292" s="142"/>
      <c r="D2292" s="142"/>
      <c r="E2292" s="142"/>
      <c r="F2292" s="142"/>
      <c r="G2292" s="142"/>
      <c r="H2292" s="142"/>
      <c r="J2292" s="142"/>
      <c r="K2292" s="142"/>
      <c r="L2292" s="142"/>
      <c r="M2292" s="142"/>
      <c r="N2292" s="142"/>
      <c r="O2292" s="142"/>
      <c r="Q2292" s="122" t="e">
        <f>+VLOOKUP(CONCATENATE(B2292,"00"),#REF!,3,FALSE)</f>
        <v>#REF!</v>
      </c>
      <c r="R2292" s="122" t="str">
        <f>+IF(ISERROR(VLOOKUP(K2292,'Ecarts de marge'!D:D,1,FALSE)),"PB CODE ARTICLE","")</f>
        <v>PB CODE ARTICLE</v>
      </c>
    </row>
    <row r="2293" spans="1:18" x14ac:dyDescent="0.2">
      <c r="A2293" s="131" t="str">
        <f>+IF(I2293&lt;='Ecarts de marge'!$G$1,"X","")</f>
        <v>X</v>
      </c>
      <c r="B2293" s="122" t="str">
        <f t="shared" si="45"/>
        <v>A</v>
      </c>
      <c r="C2293" s="142"/>
      <c r="D2293" s="142"/>
      <c r="E2293" s="142"/>
      <c r="F2293" s="142"/>
      <c r="G2293" s="142"/>
      <c r="H2293" s="142"/>
      <c r="J2293" s="142"/>
      <c r="K2293" s="142"/>
      <c r="L2293" s="142"/>
      <c r="M2293" s="142"/>
      <c r="N2293" s="142"/>
      <c r="O2293" s="142"/>
      <c r="Q2293" s="122" t="e">
        <f>+VLOOKUP(CONCATENATE(B2293,"00"),#REF!,3,FALSE)</f>
        <v>#REF!</v>
      </c>
      <c r="R2293" s="122" t="str">
        <f>+IF(ISERROR(VLOOKUP(K2293,'Ecarts de marge'!D:D,1,FALSE)),"PB CODE ARTICLE","")</f>
        <v>PB CODE ARTICLE</v>
      </c>
    </row>
    <row r="2294" spans="1:18" x14ac:dyDescent="0.2">
      <c r="A2294" s="131" t="str">
        <f>+IF(I2294&lt;='Ecarts de marge'!$G$1,"X","")</f>
        <v>X</v>
      </c>
      <c r="B2294" s="122" t="str">
        <f t="shared" si="45"/>
        <v>A</v>
      </c>
      <c r="C2294" s="142"/>
      <c r="D2294" s="142"/>
      <c r="E2294" s="142"/>
      <c r="F2294" s="142"/>
      <c r="G2294" s="142"/>
      <c r="H2294" s="142"/>
      <c r="J2294" s="142"/>
      <c r="K2294" s="142"/>
      <c r="L2294" s="142"/>
      <c r="M2294" s="142"/>
      <c r="N2294" s="142"/>
      <c r="O2294" s="142"/>
      <c r="Q2294" s="122" t="e">
        <f>+VLOOKUP(CONCATENATE(B2294,"00"),#REF!,3,FALSE)</f>
        <v>#REF!</v>
      </c>
      <c r="R2294" s="122" t="str">
        <f>+IF(ISERROR(VLOOKUP(K2294,'Ecarts de marge'!D:D,1,FALSE)),"PB CODE ARTICLE","")</f>
        <v>PB CODE ARTICLE</v>
      </c>
    </row>
    <row r="2295" spans="1:18" x14ac:dyDescent="0.2">
      <c r="A2295" s="131" t="str">
        <f>+IF(I2295&lt;='Ecarts de marge'!$G$1,"X","")</f>
        <v>X</v>
      </c>
      <c r="B2295" s="122" t="str">
        <f t="shared" si="45"/>
        <v>A</v>
      </c>
      <c r="C2295" s="142"/>
      <c r="D2295" s="142"/>
      <c r="E2295" s="142"/>
      <c r="F2295" s="142"/>
      <c r="G2295" s="142"/>
      <c r="H2295" s="142"/>
      <c r="J2295" s="142"/>
      <c r="K2295" s="142"/>
      <c r="L2295" s="142"/>
      <c r="M2295" s="142"/>
      <c r="N2295" s="142"/>
      <c r="O2295" s="142"/>
      <c r="Q2295" s="122" t="e">
        <f>+VLOOKUP(CONCATENATE(B2295,"00"),#REF!,3,FALSE)</f>
        <v>#REF!</v>
      </c>
      <c r="R2295" s="122" t="str">
        <f>+IF(ISERROR(VLOOKUP(K2295,'Ecarts de marge'!D:D,1,FALSE)),"PB CODE ARTICLE","")</f>
        <v>PB CODE ARTICLE</v>
      </c>
    </row>
    <row r="2296" spans="1:18" x14ac:dyDescent="0.2">
      <c r="A2296" s="131" t="str">
        <f>+IF(I2296&lt;='Ecarts de marge'!$G$1,"X","")</f>
        <v>X</v>
      </c>
      <c r="B2296" s="122" t="str">
        <f t="shared" si="45"/>
        <v>A</v>
      </c>
      <c r="C2296" s="142"/>
      <c r="D2296" s="142"/>
      <c r="E2296" s="142"/>
      <c r="F2296" s="142"/>
      <c r="G2296" s="142"/>
      <c r="H2296" s="142"/>
      <c r="J2296" s="142"/>
      <c r="K2296" s="142"/>
      <c r="L2296" s="142"/>
      <c r="M2296" s="142"/>
      <c r="N2296" s="142"/>
      <c r="O2296" s="142"/>
      <c r="Q2296" s="122" t="e">
        <f>+VLOOKUP(CONCATENATE(B2296,"00"),#REF!,3,FALSE)</f>
        <v>#REF!</v>
      </c>
      <c r="R2296" s="122" t="str">
        <f>+IF(ISERROR(VLOOKUP(K2296,'Ecarts de marge'!D:D,1,FALSE)),"PB CODE ARTICLE","")</f>
        <v>PB CODE ARTICLE</v>
      </c>
    </row>
    <row r="2297" spans="1:18" x14ac:dyDescent="0.2">
      <c r="A2297" s="131" t="str">
        <f>+IF(I2297&lt;='Ecarts de marge'!$G$1,"X","")</f>
        <v>X</v>
      </c>
      <c r="B2297" s="122" t="str">
        <f t="shared" si="45"/>
        <v>A</v>
      </c>
      <c r="C2297" s="142"/>
      <c r="D2297" s="142"/>
      <c r="E2297" s="142"/>
      <c r="F2297" s="142"/>
      <c r="G2297" s="142"/>
      <c r="H2297" s="142"/>
      <c r="J2297" s="142"/>
      <c r="K2297" s="142"/>
      <c r="L2297" s="142"/>
      <c r="M2297" s="142"/>
      <c r="N2297" s="142"/>
      <c r="O2297" s="142"/>
      <c r="Q2297" s="122" t="e">
        <f>+VLOOKUP(CONCATENATE(B2297,"00"),#REF!,3,FALSE)</f>
        <v>#REF!</v>
      </c>
      <c r="R2297" s="122" t="str">
        <f>+IF(ISERROR(VLOOKUP(K2297,'Ecarts de marge'!D:D,1,FALSE)),"PB CODE ARTICLE","")</f>
        <v>PB CODE ARTICLE</v>
      </c>
    </row>
    <row r="2298" spans="1:18" x14ac:dyDescent="0.2">
      <c r="A2298" s="131" t="str">
        <f>+IF(I2298&lt;='Ecarts de marge'!$G$1,"X","")</f>
        <v>X</v>
      </c>
      <c r="B2298" s="122" t="str">
        <f t="shared" si="45"/>
        <v>A</v>
      </c>
      <c r="C2298" s="142"/>
      <c r="D2298" s="142"/>
      <c r="E2298" s="142"/>
      <c r="F2298" s="142"/>
      <c r="G2298" s="142"/>
      <c r="H2298" s="142"/>
      <c r="J2298" s="142"/>
      <c r="K2298" s="142"/>
      <c r="L2298" s="142"/>
      <c r="M2298" s="142"/>
      <c r="N2298" s="142"/>
      <c r="O2298" s="142"/>
      <c r="Q2298" s="122" t="e">
        <f>+VLOOKUP(CONCATENATE(B2298,"00"),#REF!,3,FALSE)</f>
        <v>#REF!</v>
      </c>
      <c r="R2298" s="122" t="str">
        <f>+IF(ISERROR(VLOOKUP(K2298,'Ecarts de marge'!D:D,1,FALSE)),"PB CODE ARTICLE","")</f>
        <v>PB CODE ARTICLE</v>
      </c>
    </row>
    <row r="2299" spans="1:18" x14ac:dyDescent="0.2">
      <c r="A2299" s="131" t="str">
        <f>+IF(I2299&lt;='Ecarts de marge'!$G$1,"X","")</f>
        <v>X</v>
      </c>
      <c r="B2299" s="122" t="str">
        <f t="shared" si="45"/>
        <v>A</v>
      </c>
      <c r="C2299" s="142"/>
      <c r="D2299" s="142"/>
      <c r="E2299" s="142"/>
      <c r="F2299" s="142"/>
      <c r="G2299" s="142"/>
      <c r="H2299" s="142"/>
      <c r="J2299" s="142"/>
      <c r="K2299" s="142"/>
      <c r="L2299" s="142"/>
      <c r="M2299" s="142"/>
      <c r="N2299" s="142"/>
      <c r="O2299" s="142"/>
      <c r="Q2299" s="122" t="e">
        <f>+VLOOKUP(CONCATENATE(B2299,"00"),#REF!,3,FALSE)</f>
        <v>#REF!</v>
      </c>
      <c r="R2299" s="122" t="str">
        <f>+IF(ISERROR(VLOOKUP(K2299,'Ecarts de marge'!D:D,1,FALSE)),"PB CODE ARTICLE","")</f>
        <v>PB CODE ARTICLE</v>
      </c>
    </row>
    <row r="2300" spans="1:18" x14ac:dyDescent="0.2">
      <c r="A2300" s="131" t="str">
        <f>+IF(I2300&lt;='Ecarts de marge'!$G$1,"X","")</f>
        <v>X</v>
      </c>
      <c r="B2300" s="122" t="str">
        <f t="shared" si="45"/>
        <v>A</v>
      </c>
      <c r="C2300" s="142"/>
      <c r="D2300" s="142"/>
      <c r="E2300" s="142"/>
      <c r="F2300" s="142"/>
      <c r="G2300" s="142"/>
      <c r="H2300" s="142"/>
      <c r="J2300" s="142"/>
      <c r="K2300" s="142"/>
      <c r="L2300" s="142"/>
      <c r="M2300" s="142"/>
      <c r="N2300" s="142"/>
      <c r="O2300" s="142"/>
      <c r="Q2300" s="122" t="e">
        <f>+VLOOKUP(CONCATENATE(B2300,"00"),#REF!,3,FALSE)</f>
        <v>#REF!</v>
      </c>
      <c r="R2300" s="122" t="str">
        <f>+IF(ISERROR(VLOOKUP(K2300,'Ecarts de marge'!D:D,1,FALSE)),"PB CODE ARTICLE","")</f>
        <v>PB CODE ARTICLE</v>
      </c>
    </row>
    <row r="2301" spans="1:18" x14ac:dyDescent="0.2">
      <c r="A2301" s="131" t="str">
        <f>+IF(I2301&lt;='Ecarts de marge'!$G$1,"X","")</f>
        <v>X</v>
      </c>
      <c r="B2301" s="122" t="str">
        <f t="shared" si="45"/>
        <v>A</v>
      </c>
      <c r="C2301" s="142"/>
      <c r="D2301" s="142"/>
      <c r="E2301" s="142"/>
      <c r="F2301" s="142"/>
      <c r="G2301" s="142"/>
      <c r="H2301" s="142"/>
      <c r="J2301" s="142"/>
      <c r="K2301" s="142"/>
      <c r="L2301" s="142"/>
      <c r="M2301" s="142"/>
      <c r="N2301" s="142"/>
      <c r="O2301" s="142"/>
      <c r="Q2301" s="122" t="e">
        <f>+VLOOKUP(CONCATENATE(B2301,"00"),#REF!,3,FALSE)</f>
        <v>#REF!</v>
      </c>
      <c r="R2301" s="122" t="str">
        <f>+IF(ISERROR(VLOOKUP(K2301,'Ecarts de marge'!D:D,1,FALSE)),"PB CODE ARTICLE","")</f>
        <v>PB CODE ARTICLE</v>
      </c>
    </row>
    <row r="2302" spans="1:18" x14ac:dyDescent="0.2">
      <c r="A2302" s="131" t="str">
        <f>+IF(I2302&lt;='Ecarts de marge'!$G$1,"X","")</f>
        <v>X</v>
      </c>
      <c r="B2302" s="122" t="str">
        <f t="shared" si="45"/>
        <v>A</v>
      </c>
      <c r="C2302" s="142"/>
      <c r="D2302" s="142"/>
      <c r="E2302" s="142"/>
      <c r="F2302" s="142"/>
      <c r="G2302" s="142"/>
      <c r="H2302" s="142"/>
      <c r="J2302" s="142"/>
      <c r="K2302" s="142"/>
      <c r="L2302" s="142"/>
      <c r="M2302" s="142"/>
      <c r="N2302" s="142"/>
      <c r="O2302" s="142"/>
      <c r="Q2302" s="122" t="e">
        <f>+VLOOKUP(CONCATENATE(B2302,"00"),#REF!,3,FALSE)</f>
        <v>#REF!</v>
      </c>
      <c r="R2302" s="122" t="str">
        <f>+IF(ISERROR(VLOOKUP(K2302,'Ecarts de marge'!D:D,1,FALSE)),"PB CODE ARTICLE","")</f>
        <v>PB CODE ARTICLE</v>
      </c>
    </row>
    <row r="2303" spans="1:18" x14ac:dyDescent="0.2">
      <c r="A2303" s="131" t="str">
        <f>+IF(I2303&lt;='Ecarts de marge'!$G$1,"X","")</f>
        <v>X</v>
      </c>
      <c r="B2303" s="122" t="str">
        <f t="shared" si="45"/>
        <v>A</v>
      </c>
      <c r="C2303" s="142"/>
      <c r="D2303" s="142"/>
      <c r="E2303" s="142"/>
      <c r="F2303" s="142"/>
      <c r="G2303" s="142"/>
      <c r="H2303" s="142"/>
      <c r="J2303" s="142"/>
      <c r="K2303" s="142"/>
      <c r="L2303" s="142"/>
      <c r="M2303" s="142"/>
      <c r="N2303" s="142"/>
      <c r="O2303" s="142"/>
      <c r="Q2303" s="122" t="e">
        <f>+VLOOKUP(CONCATENATE(B2303,"00"),#REF!,3,FALSE)</f>
        <v>#REF!</v>
      </c>
      <c r="R2303" s="122" t="str">
        <f>+IF(ISERROR(VLOOKUP(K2303,'Ecarts de marge'!D:D,1,FALSE)),"PB CODE ARTICLE","")</f>
        <v>PB CODE ARTICLE</v>
      </c>
    </row>
    <row r="2304" spans="1:18" x14ac:dyDescent="0.2">
      <c r="A2304" s="131" t="str">
        <f>+IF(I2304&lt;='Ecarts de marge'!$G$1,"X","")</f>
        <v>X</v>
      </c>
      <c r="B2304" s="122" t="str">
        <f t="shared" si="45"/>
        <v>A</v>
      </c>
      <c r="C2304" s="142"/>
      <c r="D2304" s="142"/>
      <c r="E2304" s="142"/>
      <c r="F2304" s="142"/>
      <c r="G2304" s="142"/>
      <c r="H2304" s="142"/>
      <c r="J2304" s="142"/>
      <c r="K2304" s="142"/>
      <c r="L2304" s="142"/>
      <c r="M2304" s="142"/>
      <c r="N2304" s="142"/>
      <c r="O2304" s="142"/>
      <c r="Q2304" s="122" t="e">
        <f>+VLOOKUP(CONCATENATE(B2304,"00"),#REF!,3,FALSE)</f>
        <v>#REF!</v>
      </c>
      <c r="R2304" s="122" t="str">
        <f>+IF(ISERROR(VLOOKUP(K2304,'Ecarts de marge'!D:D,1,FALSE)),"PB CODE ARTICLE","")</f>
        <v>PB CODE ARTICLE</v>
      </c>
    </row>
    <row r="2305" spans="1:18" x14ac:dyDescent="0.2">
      <c r="A2305" s="131" t="str">
        <f>+IF(I2305&lt;='Ecarts de marge'!$G$1,"X","")</f>
        <v>X</v>
      </c>
      <c r="B2305" s="122" t="str">
        <f t="shared" si="45"/>
        <v>A</v>
      </c>
      <c r="C2305" s="142"/>
      <c r="D2305" s="142"/>
      <c r="E2305" s="142"/>
      <c r="F2305" s="142"/>
      <c r="G2305" s="142"/>
      <c r="H2305" s="142"/>
      <c r="J2305" s="142"/>
      <c r="K2305" s="142"/>
      <c r="L2305" s="142"/>
      <c r="M2305" s="142"/>
      <c r="N2305" s="142"/>
      <c r="O2305" s="142"/>
      <c r="Q2305" s="122" t="e">
        <f>+VLOOKUP(CONCATENATE(B2305,"00"),#REF!,3,FALSE)</f>
        <v>#REF!</v>
      </c>
      <c r="R2305" s="122" t="str">
        <f>+IF(ISERROR(VLOOKUP(K2305,'Ecarts de marge'!D:D,1,FALSE)),"PB CODE ARTICLE","")</f>
        <v>PB CODE ARTICLE</v>
      </c>
    </row>
    <row r="2306" spans="1:18" x14ac:dyDescent="0.2">
      <c r="A2306" s="131" t="str">
        <f>+IF(I2306&lt;='Ecarts de marge'!$G$1,"X","")</f>
        <v>X</v>
      </c>
      <c r="B2306" s="122" t="str">
        <f t="shared" si="45"/>
        <v>A</v>
      </c>
      <c r="C2306" s="142"/>
      <c r="D2306" s="142"/>
      <c r="E2306" s="142"/>
      <c r="F2306" s="142"/>
      <c r="G2306" s="142"/>
      <c r="H2306" s="142"/>
      <c r="J2306" s="142"/>
      <c r="K2306" s="142"/>
      <c r="L2306" s="142"/>
      <c r="M2306" s="142"/>
      <c r="N2306" s="142"/>
      <c r="O2306" s="142"/>
      <c r="Q2306" s="122" t="e">
        <f>+VLOOKUP(CONCATENATE(B2306,"00"),#REF!,3,FALSE)</f>
        <v>#REF!</v>
      </c>
      <c r="R2306" s="122" t="str">
        <f>+IF(ISERROR(VLOOKUP(K2306,'Ecarts de marge'!D:D,1,FALSE)),"PB CODE ARTICLE","")</f>
        <v>PB CODE ARTICLE</v>
      </c>
    </row>
    <row r="2307" spans="1:18" x14ac:dyDescent="0.2">
      <c r="A2307" s="131" t="str">
        <f>+IF(I2307&lt;='Ecarts de marge'!$G$1,"X","")</f>
        <v>X</v>
      </c>
      <c r="B2307" s="122" t="str">
        <f t="shared" si="45"/>
        <v>A</v>
      </c>
      <c r="C2307" s="142"/>
      <c r="D2307" s="142"/>
      <c r="E2307" s="142"/>
      <c r="F2307" s="142"/>
      <c r="G2307" s="142"/>
      <c r="H2307" s="142"/>
      <c r="J2307" s="142"/>
      <c r="K2307" s="142"/>
      <c r="L2307" s="142"/>
      <c r="M2307" s="142"/>
      <c r="N2307" s="142"/>
      <c r="O2307" s="142"/>
      <c r="Q2307" s="122" t="e">
        <f>+VLOOKUP(CONCATENATE(B2307,"00"),#REF!,3,FALSE)</f>
        <v>#REF!</v>
      </c>
      <c r="R2307" s="122" t="str">
        <f>+IF(ISERROR(VLOOKUP(K2307,'Ecarts de marge'!D:D,1,FALSE)),"PB CODE ARTICLE","")</f>
        <v>PB CODE ARTICLE</v>
      </c>
    </row>
    <row r="2308" spans="1:18" x14ac:dyDescent="0.2">
      <c r="A2308" s="131" t="str">
        <f>+IF(I2308&lt;='Ecarts de marge'!$G$1,"X","")</f>
        <v>X</v>
      </c>
      <c r="B2308" s="122" t="str">
        <f t="shared" si="45"/>
        <v>A</v>
      </c>
      <c r="C2308" s="142"/>
      <c r="D2308" s="142"/>
      <c r="E2308" s="142"/>
      <c r="F2308" s="142"/>
      <c r="G2308" s="142"/>
      <c r="H2308" s="142"/>
      <c r="J2308" s="142"/>
      <c r="K2308" s="142"/>
      <c r="L2308" s="142"/>
      <c r="M2308" s="142"/>
      <c r="N2308" s="142"/>
      <c r="O2308" s="142"/>
      <c r="Q2308" s="122" t="e">
        <f>+VLOOKUP(CONCATENATE(B2308,"00"),#REF!,3,FALSE)</f>
        <v>#REF!</v>
      </c>
      <c r="R2308" s="122" t="str">
        <f>+IF(ISERROR(VLOOKUP(K2308,'Ecarts de marge'!D:D,1,FALSE)),"PB CODE ARTICLE","")</f>
        <v>PB CODE ARTICLE</v>
      </c>
    </row>
    <row r="2309" spans="1:18" x14ac:dyDescent="0.2">
      <c r="A2309" s="131" t="str">
        <f>+IF(I2309&lt;='Ecarts de marge'!$G$1,"X","")</f>
        <v>X</v>
      </c>
      <c r="B2309" s="122" t="str">
        <f t="shared" si="45"/>
        <v>A</v>
      </c>
      <c r="C2309" s="142"/>
      <c r="D2309" s="142"/>
      <c r="E2309" s="142"/>
      <c r="F2309" s="142"/>
      <c r="G2309" s="142"/>
      <c r="H2309" s="142"/>
      <c r="J2309" s="142"/>
      <c r="K2309" s="142"/>
      <c r="L2309" s="142"/>
      <c r="M2309" s="142"/>
      <c r="N2309" s="142"/>
      <c r="O2309" s="142"/>
      <c r="Q2309" s="122" t="e">
        <f>+VLOOKUP(CONCATENATE(B2309,"00"),#REF!,3,FALSE)</f>
        <v>#REF!</v>
      </c>
      <c r="R2309" s="122" t="str">
        <f>+IF(ISERROR(VLOOKUP(K2309,'Ecarts de marge'!D:D,1,FALSE)),"PB CODE ARTICLE","")</f>
        <v>PB CODE ARTICLE</v>
      </c>
    </row>
    <row r="2310" spans="1:18" x14ac:dyDescent="0.2">
      <c r="A2310" s="131" t="str">
        <f>+IF(I2310&lt;='Ecarts de marge'!$G$1,"X","")</f>
        <v>X</v>
      </c>
      <c r="B2310" s="122" t="str">
        <f t="shared" si="45"/>
        <v>A</v>
      </c>
      <c r="C2310" s="142"/>
      <c r="D2310" s="142"/>
      <c r="E2310" s="142"/>
      <c r="F2310" s="142"/>
      <c r="G2310" s="142"/>
      <c r="H2310" s="142"/>
      <c r="J2310" s="142"/>
      <c r="K2310" s="142"/>
      <c r="L2310" s="142"/>
      <c r="M2310" s="142"/>
      <c r="N2310" s="142"/>
      <c r="O2310" s="142"/>
      <c r="Q2310" s="122" t="e">
        <f>+VLOOKUP(CONCATENATE(B2310,"00"),#REF!,3,FALSE)</f>
        <v>#REF!</v>
      </c>
      <c r="R2310" s="122" t="str">
        <f>+IF(ISERROR(VLOOKUP(K2310,'Ecarts de marge'!D:D,1,FALSE)),"PB CODE ARTICLE","")</f>
        <v>PB CODE ARTICLE</v>
      </c>
    </row>
    <row r="2311" spans="1:18" x14ac:dyDescent="0.2">
      <c r="A2311" s="131" t="str">
        <f>+IF(I2311&lt;='Ecarts de marge'!$G$1,"X","")</f>
        <v>X</v>
      </c>
      <c r="B2311" s="122" t="str">
        <f t="shared" si="45"/>
        <v>A</v>
      </c>
      <c r="C2311" s="142"/>
      <c r="D2311" s="142"/>
      <c r="E2311" s="142"/>
      <c r="F2311" s="142"/>
      <c r="G2311" s="142"/>
      <c r="H2311" s="142"/>
      <c r="J2311" s="142"/>
      <c r="K2311" s="142"/>
      <c r="L2311" s="142"/>
      <c r="M2311" s="142"/>
      <c r="N2311" s="142"/>
      <c r="O2311" s="142"/>
      <c r="Q2311" s="122" t="e">
        <f>+VLOOKUP(CONCATENATE(B2311,"00"),#REF!,3,FALSE)</f>
        <v>#REF!</v>
      </c>
      <c r="R2311" s="122" t="str">
        <f>+IF(ISERROR(VLOOKUP(K2311,'Ecarts de marge'!D:D,1,FALSE)),"PB CODE ARTICLE","")</f>
        <v>PB CODE ARTICLE</v>
      </c>
    </row>
    <row r="2312" spans="1:18" x14ac:dyDescent="0.2">
      <c r="A2312" s="131" t="str">
        <f>+IF(I2312&lt;='Ecarts de marge'!$G$1,"X","")</f>
        <v>X</v>
      </c>
      <c r="B2312" s="122" t="str">
        <f t="shared" si="45"/>
        <v>A</v>
      </c>
      <c r="C2312" s="142"/>
      <c r="D2312" s="142"/>
      <c r="E2312" s="142"/>
      <c r="F2312" s="142"/>
      <c r="G2312" s="142"/>
      <c r="H2312" s="142"/>
      <c r="J2312" s="142"/>
      <c r="K2312" s="142"/>
      <c r="L2312" s="142"/>
      <c r="M2312" s="142"/>
      <c r="N2312" s="142"/>
      <c r="O2312" s="142"/>
      <c r="Q2312" s="122" t="e">
        <f>+VLOOKUP(CONCATENATE(B2312,"00"),#REF!,3,FALSE)</f>
        <v>#REF!</v>
      </c>
      <c r="R2312" s="122" t="str">
        <f>+IF(ISERROR(VLOOKUP(K2312,'Ecarts de marge'!D:D,1,FALSE)),"PB CODE ARTICLE","")</f>
        <v>PB CODE ARTICLE</v>
      </c>
    </row>
    <row r="2313" spans="1:18" x14ac:dyDescent="0.2">
      <c r="A2313" s="131" t="str">
        <f>+IF(I2313&lt;='Ecarts de marge'!$G$1,"X","")</f>
        <v>X</v>
      </c>
      <c r="B2313" s="122" t="str">
        <f t="shared" si="45"/>
        <v>A</v>
      </c>
      <c r="C2313" s="142"/>
      <c r="D2313" s="142"/>
      <c r="E2313" s="142"/>
      <c r="F2313" s="142"/>
      <c r="G2313" s="142"/>
      <c r="H2313" s="142"/>
      <c r="J2313" s="142"/>
      <c r="K2313" s="142"/>
      <c r="L2313" s="142"/>
      <c r="M2313" s="142"/>
      <c r="N2313" s="142"/>
      <c r="O2313" s="142"/>
      <c r="Q2313" s="122" t="e">
        <f>+VLOOKUP(CONCATENATE(B2313,"00"),#REF!,3,FALSE)</f>
        <v>#REF!</v>
      </c>
      <c r="R2313" s="122" t="str">
        <f>+IF(ISERROR(VLOOKUP(K2313,'Ecarts de marge'!D:D,1,FALSE)),"PB CODE ARTICLE","")</f>
        <v>PB CODE ARTICLE</v>
      </c>
    </row>
    <row r="2314" spans="1:18" x14ac:dyDescent="0.2">
      <c r="A2314" s="131" t="str">
        <f>+IF(I2314&lt;='Ecarts de marge'!$G$1,"X","")</f>
        <v>X</v>
      </c>
      <c r="B2314" s="122" t="str">
        <f t="shared" si="45"/>
        <v>A</v>
      </c>
      <c r="C2314" s="142"/>
      <c r="D2314" s="142"/>
      <c r="E2314" s="142"/>
      <c r="F2314" s="142"/>
      <c r="G2314" s="142"/>
      <c r="H2314" s="142"/>
      <c r="J2314" s="142"/>
      <c r="K2314" s="142"/>
      <c r="L2314" s="142"/>
      <c r="M2314" s="142"/>
      <c r="N2314" s="142"/>
      <c r="O2314" s="142"/>
      <c r="Q2314" s="122" t="e">
        <f>+VLOOKUP(CONCATENATE(B2314,"00"),#REF!,3,FALSE)</f>
        <v>#REF!</v>
      </c>
      <c r="R2314" s="122" t="str">
        <f>+IF(ISERROR(VLOOKUP(K2314,'Ecarts de marge'!D:D,1,FALSE)),"PB CODE ARTICLE","")</f>
        <v>PB CODE ARTICLE</v>
      </c>
    </row>
    <row r="2315" spans="1:18" x14ac:dyDescent="0.2">
      <c r="A2315" s="131" t="str">
        <f>+IF(I2315&lt;='Ecarts de marge'!$G$1,"X","")</f>
        <v>X</v>
      </c>
      <c r="B2315" s="122" t="str">
        <f t="shared" si="45"/>
        <v>A</v>
      </c>
      <c r="C2315" s="142"/>
      <c r="D2315" s="142"/>
      <c r="E2315" s="142"/>
      <c r="F2315" s="142"/>
      <c r="G2315" s="142"/>
      <c r="H2315" s="142"/>
      <c r="J2315" s="142"/>
      <c r="K2315" s="142"/>
      <c r="L2315" s="142"/>
      <c r="M2315" s="142"/>
      <c r="N2315" s="142"/>
      <c r="O2315" s="142"/>
      <c r="Q2315" s="122" t="e">
        <f>+VLOOKUP(CONCATENATE(B2315,"00"),#REF!,3,FALSE)</f>
        <v>#REF!</v>
      </c>
      <c r="R2315" s="122" t="str">
        <f>+IF(ISERROR(VLOOKUP(K2315,'Ecarts de marge'!D:D,1,FALSE)),"PB CODE ARTICLE","")</f>
        <v>PB CODE ARTICLE</v>
      </c>
    </row>
    <row r="2316" spans="1:18" x14ac:dyDescent="0.2">
      <c r="A2316" s="131" t="str">
        <f>+IF(I2316&lt;='Ecarts de marge'!$G$1,"X","")</f>
        <v>X</v>
      </c>
      <c r="B2316" s="122" t="str">
        <f t="shared" si="45"/>
        <v>A</v>
      </c>
      <c r="C2316" s="142"/>
      <c r="D2316" s="142"/>
      <c r="E2316" s="142"/>
      <c r="F2316" s="142"/>
      <c r="G2316" s="142"/>
      <c r="H2316" s="142"/>
      <c r="J2316" s="142"/>
      <c r="K2316" s="142"/>
      <c r="L2316" s="142"/>
      <c r="M2316" s="142"/>
      <c r="N2316" s="142"/>
      <c r="O2316" s="142"/>
      <c r="Q2316" s="122" t="e">
        <f>+VLOOKUP(CONCATENATE(B2316,"00"),#REF!,3,FALSE)</f>
        <v>#REF!</v>
      </c>
      <c r="R2316" s="122" t="str">
        <f>+IF(ISERROR(VLOOKUP(K2316,'Ecarts de marge'!D:D,1,FALSE)),"PB CODE ARTICLE","")</f>
        <v>PB CODE ARTICLE</v>
      </c>
    </row>
    <row r="2317" spans="1:18" x14ac:dyDescent="0.2">
      <c r="A2317" s="131" t="str">
        <f>+IF(I2317&lt;='Ecarts de marge'!$G$1,"X","")</f>
        <v>X</v>
      </c>
      <c r="B2317" s="122" t="str">
        <f t="shared" si="45"/>
        <v>A</v>
      </c>
      <c r="C2317" s="142"/>
      <c r="D2317" s="142"/>
      <c r="E2317" s="142"/>
      <c r="F2317" s="142"/>
      <c r="G2317" s="142"/>
      <c r="H2317" s="142"/>
      <c r="J2317" s="142"/>
      <c r="K2317" s="142"/>
      <c r="L2317" s="142"/>
      <c r="M2317" s="142"/>
      <c r="N2317" s="142"/>
      <c r="O2317" s="142"/>
      <c r="Q2317" s="122" t="e">
        <f>+VLOOKUP(CONCATENATE(B2317,"00"),#REF!,3,FALSE)</f>
        <v>#REF!</v>
      </c>
      <c r="R2317" s="122" t="str">
        <f>+IF(ISERROR(VLOOKUP(K2317,'Ecarts de marge'!D:D,1,FALSE)),"PB CODE ARTICLE","")</f>
        <v>PB CODE ARTICLE</v>
      </c>
    </row>
    <row r="2318" spans="1:18" x14ac:dyDescent="0.2">
      <c r="A2318" s="131" t="str">
        <f>+IF(I2318&lt;='Ecarts de marge'!$G$1,"X","")</f>
        <v>X</v>
      </c>
      <c r="B2318" s="122" t="str">
        <f t="shared" si="45"/>
        <v>A</v>
      </c>
      <c r="C2318" s="142"/>
      <c r="D2318" s="142"/>
      <c r="E2318" s="142"/>
      <c r="F2318" s="142"/>
      <c r="G2318" s="142"/>
      <c r="H2318" s="142"/>
      <c r="J2318" s="142"/>
      <c r="K2318" s="142"/>
      <c r="L2318" s="142"/>
      <c r="M2318" s="142"/>
      <c r="N2318" s="142"/>
      <c r="O2318" s="142"/>
      <c r="Q2318" s="122" t="e">
        <f>+VLOOKUP(CONCATENATE(B2318,"00"),#REF!,3,FALSE)</f>
        <v>#REF!</v>
      </c>
      <c r="R2318" s="122" t="str">
        <f>+IF(ISERROR(VLOOKUP(K2318,'Ecarts de marge'!D:D,1,FALSE)),"PB CODE ARTICLE","")</f>
        <v>PB CODE ARTICLE</v>
      </c>
    </row>
    <row r="2319" spans="1:18" x14ac:dyDescent="0.2">
      <c r="A2319" s="131" t="str">
        <f>+IF(I2319&lt;='Ecarts de marge'!$G$1,"X","")</f>
        <v>X</v>
      </c>
      <c r="B2319" s="122" t="str">
        <f t="shared" si="45"/>
        <v>A</v>
      </c>
      <c r="C2319" s="142"/>
      <c r="D2319" s="142"/>
      <c r="E2319" s="142"/>
      <c r="F2319" s="142"/>
      <c r="G2319" s="142"/>
      <c r="H2319" s="142"/>
      <c r="J2319" s="142"/>
      <c r="K2319" s="142"/>
      <c r="L2319" s="142"/>
      <c r="M2319" s="142"/>
      <c r="N2319" s="142"/>
      <c r="O2319" s="142"/>
      <c r="Q2319" s="122" t="e">
        <f>+VLOOKUP(CONCATENATE(B2319,"00"),#REF!,3,FALSE)</f>
        <v>#REF!</v>
      </c>
      <c r="R2319" s="122" t="str">
        <f>+IF(ISERROR(VLOOKUP(K2319,'Ecarts de marge'!D:D,1,FALSE)),"PB CODE ARTICLE","")</f>
        <v>PB CODE ARTICLE</v>
      </c>
    </row>
    <row r="2320" spans="1:18" x14ac:dyDescent="0.2">
      <c r="A2320" s="131" t="str">
        <f>+IF(I2320&lt;='Ecarts de marge'!$G$1,"X","")</f>
        <v>X</v>
      </c>
      <c r="B2320" s="122" t="str">
        <f t="shared" si="45"/>
        <v>A</v>
      </c>
      <c r="C2320" s="142"/>
      <c r="D2320" s="142"/>
      <c r="E2320" s="142"/>
      <c r="F2320" s="142"/>
      <c r="G2320" s="142"/>
      <c r="H2320" s="142"/>
      <c r="J2320" s="142"/>
      <c r="K2320" s="142"/>
      <c r="L2320" s="142"/>
      <c r="M2320" s="142"/>
      <c r="N2320" s="142"/>
      <c r="O2320" s="142"/>
      <c r="Q2320" s="122" t="e">
        <f>+VLOOKUP(CONCATENATE(B2320,"00"),#REF!,3,FALSE)</f>
        <v>#REF!</v>
      </c>
      <c r="R2320" s="122" t="str">
        <f>+IF(ISERROR(VLOOKUP(K2320,'Ecarts de marge'!D:D,1,FALSE)),"PB CODE ARTICLE","")</f>
        <v>PB CODE ARTICLE</v>
      </c>
    </row>
    <row r="2321" spans="1:18" x14ac:dyDescent="0.2">
      <c r="A2321" s="131" t="str">
        <f>+IF(I2321&lt;='Ecarts de marge'!$G$1,"X","")</f>
        <v>X</v>
      </c>
      <c r="B2321" s="122" t="str">
        <f t="shared" si="45"/>
        <v>A</v>
      </c>
      <c r="C2321" s="142"/>
      <c r="D2321" s="142"/>
      <c r="E2321" s="142"/>
      <c r="F2321" s="142"/>
      <c r="G2321" s="142"/>
      <c r="H2321" s="142"/>
      <c r="J2321" s="142"/>
      <c r="K2321" s="142"/>
      <c r="L2321" s="142"/>
      <c r="M2321" s="142"/>
      <c r="N2321" s="142"/>
      <c r="O2321" s="142"/>
      <c r="Q2321" s="122" t="e">
        <f>+VLOOKUP(CONCATENATE(B2321,"00"),#REF!,3,FALSE)</f>
        <v>#REF!</v>
      </c>
      <c r="R2321" s="122" t="str">
        <f>+IF(ISERROR(VLOOKUP(K2321,'Ecarts de marge'!D:D,1,FALSE)),"PB CODE ARTICLE","")</f>
        <v>PB CODE ARTICLE</v>
      </c>
    </row>
    <row r="2322" spans="1:18" x14ac:dyDescent="0.2">
      <c r="A2322" s="131" t="str">
        <f>+IF(I2322&lt;='Ecarts de marge'!$G$1,"X","")</f>
        <v>X</v>
      </c>
      <c r="B2322" s="122" t="str">
        <f t="shared" si="45"/>
        <v>A</v>
      </c>
      <c r="C2322" s="142"/>
      <c r="D2322" s="142"/>
      <c r="E2322" s="142"/>
      <c r="F2322" s="142"/>
      <c r="G2322" s="142"/>
      <c r="H2322" s="142"/>
      <c r="J2322" s="142"/>
      <c r="K2322" s="142"/>
      <c r="L2322" s="142"/>
      <c r="M2322" s="142"/>
      <c r="N2322" s="142"/>
      <c r="O2322" s="142"/>
      <c r="Q2322" s="122" t="e">
        <f>+VLOOKUP(CONCATENATE(B2322,"00"),#REF!,3,FALSE)</f>
        <v>#REF!</v>
      </c>
      <c r="R2322" s="122" t="str">
        <f>+IF(ISERROR(VLOOKUP(K2322,'Ecarts de marge'!D:D,1,FALSE)),"PB CODE ARTICLE","")</f>
        <v>PB CODE ARTICLE</v>
      </c>
    </row>
    <row r="2323" spans="1:18" x14ac:dyDescent="0.2">
      <c r="A2323" s="131" t="str">
        <f>+IF(I2323&lt;='Ecarts de marge'!$G$1,"X","")</f>
        <v>X</v>
      </c>
      <c r="B2323" s="122" t="str">
        <f t="shared" si="45"/>
        <v>A</v>
      </c>
      <c r="C2323" s="142"/>
      <c r="D2323" s="142"/>
      <c r="E2323" s="142"/>
      <c r="F2323" s="142"/>
      <c r="G2323" s="142"/>
      <c r="H2323" s="142"/>
      <c r="J2323" s="142"/>
      <c r="K2323" s="142"/>
      <c r="L2323" s="142"/>
      <c r="M2323" s="142"/>
      <c r="N2323" s="142"/>
      <c r="O2323" s="142"/>
      <c r="Q2323" s="122" t="e">
        <f>+VLOOKUP(CONCATENATE(B2323,"00"),#REF!,3,FALSE)</f>
        <v>#REF!</v>
      </c>
      <c r="R2323" s="122" t="str">
        <f>+IF(ISERROR(VLOOKUP(K2323,'Ecarts de marge'!D:D,1,FALSE)),"PB CODE ARTICLE","")</f>
        <v>PB CODE ARTICLE</v>
      </c>
    </row>
    <row r="2324" spans="1:18" x14ac:dyDescent="0.2">
      <c r="A2324" s="131" t="str">
        <f>+IF(I2324&lt;='Ecarts de marge'!$G$1,"X","")</f>
        <v>X</v>
      </c>
      <c r="B2324" s="122" t="str">
        <f t="shared" ref="B2324:B2387" si="46">+"A"&amp;E2324&amp;F2324&amp;G2324</f>
        <v>A</v>
      </c>
      <c r="C2324" s="142"/>
      <c r="D2324" s="142"/>
      <c r="E2324" s="142"/>
      <c r="F2324" s="142"/>
      <c r="G2324" s="142"/>
      <c r="H2324" s="142"/>
      <c r="J2324" s="142"/>
      <c r="K2324" s="142"/>
      <c r="L2324" s="142"/>
      <c r="M2324" s="142"/>
      <c r="N2324" s="142"/>
      <c r="O2324" s="142"/>
      <c r="Q2324" s="122" t="e">
        <f>+VLOOKUP(CONCATENATE(B2324,"00"),#REF!,3,FALSE)</f>
        <v>#REF!</v>
      </c>
      <c r="R2324" s="122" t="str">
        <f>+IF(ISERROR(VLOOKUP(K2324,'Ecarts de marge'!D:D,1,FALSE)),"PB CODE ARTICLE","")</f>
        <v>PB CODE ARTICLE</v>
      </c>
    </row>
    <row r="2325" spans="1:18" x14ac:dyDescent="0.2">
      <c r="A2325" s="131" t="str">
        <f>+IF(I2325&lt;='Ecarts de marge'!$G$1,"X","")</f>
        <v>X</v>
      </c>
      <c r="B2325" s="122" t="str">
        <f t="shared" si="46"/>
        <v>A</v>
      </c>
      <c r="C2325" s="142"/>
      <c r="D2325" s="142"/>
      <c r="E2325" s="142"/>
      <c r="F2325" s="142"/>
      <c r="G2325" s="142"/>
      <c r="H2325" s="142"/>
      <c r="J2325" s="142"/>
      <c r="K2325" s="142"/>
      <c r="L2325" s="142"/>
      <c r="M2325" s="142"/>
      <c r="N2325" s="142"/>
      <c r="O2325" s="142"/>
      <c r="Q2325" s="122" t="e">
        <f>+VLOOKUP(CONCATENATE(B2325,"00"),#REF!,3,FALSE)</f>
        <v>#REF!</v>
      </c>
      <c r="R2325" s="122" t="str">
        <f>+IF(ISERROR(VLOOKUP(K2325,'Ecarts de marge'!D:D,1,FALSE)),"PB CODE ARTICLE","")</f>
        <v>PB CODE ARTICLE</v>
      </c>
    </row>
    <row r="2326" spans="1:18" x14ac:dyDescent="0.2">
      <c r="A2326" s="131" t="str">
        <f>+IF(I2326&lt;='Ecarts de marge'!$G$1,"X","")</f>
        <v>X</v>
      </c>
      <c r="B2326" s="122" t="str">
        <f t="shared" si="46"/>
        <v>A</v>
      </c>
      <c r="C2326" s="142"/>
      <c r="D2326" s="142"/>
      <c r="E2326" s="142"/>
      <c r="F2326" s="142"/>
      <c r="G2326" s="142"/>
      <c r="H2326" s="142"/>
      <c r="J2326" s="142"/>
      <c r="K2326" s="142"/>
      <c r="L2326" s="142"/>
      <c r="M2326" s="142"/>
      <c r="N2326" s="142"/>
      <c r="O2326" s="142"/>
      <c r="Q2326" s="122" t="e">
        <f>+VLOOKUP(CONCATENATE(B2326,"00"),#REF!,3,FALSE)</f>
        <v>#REF!</v>
      </c>
      <c r="R2326" s="122" t="str">
        <f>+IF(ISERROR(VLOOKUP(K2326,'Ecarts de marge'!D:D,1,FALSE)),"PB CODE ARTICLE","")</f>
        <v>PB CODE ARTICLE</v>
      </c>
    </row>
    <row r="2327" spans="1:18" x14ac:dyDescent="0.2">
      <c r="A2327" s="131" t="str">
        <f>+IF(I2327&lt;='Ecarts de marge'!$G$1,"X","")</f>
        <v>X</v>
      </c>
      <c r="B2327" s="122" t="str">
        <f t="shared" si="46"/>
        <v>A</v>
      </c>
      <c r="C2327" s="142"/>
      <c r="D2327" s="142"/>
      <c r="E2327" s="142"/>
      <c r="F2327" s="142"/>
      <c r="G2327" s="142"/>
      <c r="H2327" s="142"/>
      <c r="J2327" s="142"/>
      <c r="K2327" s="142"/>
      <c r="L2327" s="142"/>
      <c r="M2327" s="142"/>
      <c r="N2327" s="142"/>
      <c r="O2327" s="142"/>
      <c r="Q2327" s="122" t="e">
        <f>+VLOOKUP(CONCATENATE(B2327,"00"),#REF!,3,FALSE)</f>
        <v>#REF!</v>
      </c>
      <c r="R2327" s="122" t="str">
        <f>+IF(ISERROR(VLOOKUP(K2327,'Ecarts de marge'!D:D,1,FALSE)),"PB CODE ARTICLE","")</f>
        <v>PB CODE ARTICLE</v>
      </c>
    </row>
    <row r="2328" spans="1:18" x14ac:dyDescent="0.2">
      <c r="A2328" s="131" t="str">
        <f>+IF(I2328&lt;='Ecarts de marge'!$G$1,"X","")</f>
        <v>X</v>
      </c>
      <c r="B2328" s="122" t="str">
        <f t="shared" si="46"/>
        <v>A</v>
      </c>
      <c r="C2328" s="142"/>
      <c r="D2328" s="142"/>
      <c r="E2328" s="142"/>
      <c r="F2328" s="142"/>
      <c r="G2328" s="142"/>
      <c r="H2328" s="142"/>
      <c r="J2328" s="142"/>
      <c r="K2328" s="142"/>
      <c r="L2328" s="142"/>
      <c r="M2328" s="142"/>
      <c r="N2328" s="142"/>
      <c r="O2328" s="142"/>
      <c r="Q2328" s="122" t="e">
        <f>+VLOOKUP(CONCATENATE(B2328,"00"),#REF!,3,FALSE)</f>
        <v>#REF!</v>
      </c>
      <c r="R2328" s="122" t="str">
        <f>+IF(ISERROR(VLOOKUP(K2328,'Ecarts de marge'!D:D,1,FALSE)),"PB CODE ARTICLE","")</f>
        <v>PB CODE ARTICLE</v>
      </c>
    </row>
    <row r="2329" spans="1:18" x14ac:dyDescent="0.2">
      <c r="A2329" s="131" t="str">
        <f>+IF(I2329&lt;='Ecarts de marge'!$G$1,"X","")</f>
        <v>X</v>
      </c>
      <c r="B2329" s="122" t="str">
        <f t="shared" si="46"/>
        <v>A</v>
      </c>
      <c r="C2329" s="142"/>
      <c r="D2329" s="142"/>
      <c r="E2329" s="142"/>
      <c r="F2329" s="142"/>
      <c r="G2329" s="142"/>
      <c r="H2329" s="142"/>
      <c r="J2329" s="142"/>
      <c r="K2329" s="142"/>
      <c r="L2329" s="142"/>
      <c r="M2329" s="142"/>
      <c r="N2329" s="142"/>
      <c r="O2329" s="142"/>
      <c r="Q2329" s="122" t="e">
        <f>+VLOOKUP(CONCATENATE(B2329,"00"),#REF!,3,FALSE)</f>
        <v>#REF!</v>
      </c>
      <c r="R2329" s="122" t="str">
        <f>+IF(ISERROR(VLOOKUP(K2329,'Ecarts de marge'!D:D,1,FALSE)),"PB CODE ARTICLE","")</f>
        <v>PB CODE ARTICLE</v>
      </c>
    </row>
    <row r="2330" spans="1:18" x14ac:dyDescent="0.2">
      <c r="A2330" s="131" t="str">
        <f>+IF(I2330&lt;='Ecarts de marge'!$G$1,"X","")</f>
        <v>X</v>
      </c>
      <c r="B2330" s="122" t="str">
        <f t="shared" si="46"/>
        <v>A</v>
      </c>
      <c r="C2330" s="142"/>
      <c r="D2330" s="142"/>
      <c r="E2330" s="142"/>
      <c r="F2330" s="142"/>
      <c r="G2330" s="142"/>
      <c r="H2330" s="142"/>
      <c r="J2330" s="142"/>
      <c r="K2330" s="142"/>
      <c r="L2330" s="142"/>
      <c r="M2330" s="142"/>
      <c r="N2330" s="142"/>
      <c r="O2330" s="142"/>
      <c r="Q2330" s="122" t="e">
        <f>+VLOOKUP(CONCATENATE(B2330,"00"),#REF!,3,FALSE)</f>
        <v>#REF!</v>
      </c>
      <c r="R2330" s="122" t="str">
        <f>+IF(ISERROR(VLOOKUP(K2330,'Ecarts de marge'!D:D,1,FALSE)),"PB CODE ARTICLE","")</f>
        <v>PB CODE ARTICLE</v>
      </c>
    </row>
    <row r="2331" spans="1:18" x14ac:dyDescent="0.2">
      <c r="A2331" s="131" t="str">
        <f>+IF(I2331&lt;='Ecarts de marge'!$G$1,"X","")</f>
        <v>X</v>
      </c>
      <c r="B2331" s="122" t="str">
        <f t="shared" si="46"/>
        <v>A</v>
      </c>
      <c r="C2331" s="142"/>
      <c r="D2331" s="142"/>
      <c r="E2331" s="142"/>
      <c r="F2331" s="142"/>
      <c r="G2331" s="142"/>
      <c r="H2331" s="142"/>
      <c r="J2331" s="142"/>
      <c r="K2331" s="142"/>
      <c r="L2331" s="142"/>
      <c r="M2331" s="142"/>
      <c r="N2331" s="142"/>
      <c r="O2331" s="142"/>
      <c r="Q2331" s="122" t="e">
        <f>+VLOOKUP(CONCATENATE(B2331,"00"),#REF!,3,FALSE)</f>
        <v>#REF!</v>
      </c>
      <c r="R2331" s="122" t="str">
        <f>+IF(ISERROR(VLOOKUP(K2331,'Ecarts de marge'!D:D,1,FALSE)),"PB CODE ARTICLE","")</f>
        <v>PB CODE ARTICLE</v>
      </c>
    </row>
    <row r="2332" spans="1:18" x14ac:dyDescent="0.2">
      <c r="A2332" s="131" t="str">
        <f>+IF(I2332&lt;='Ecarts de marge'!$G$1,"X","")</f>
        <v>X</v>
      </c>
      <c r="B2332" s="122" t="str">
        <f t="shared" si="46"/>
        <v>A</v>
      </c>
      <c r="C2332" s="142"/>
      <c r="D2332" s="142"/>
      <c r="E2332" s="142"/>
      <c r="F2332" s="142"/>
      <c r="G2332" s="142"/>
      <c r="H2332" s="142"/>
      <c r="J2332" s="142"/>
      <c r="K2332" s="142"/>
      <c r="L2332" s="142"/>
      <c r="M2332" s="142"/>
      <c r="N2332" s="142"/>
      <c r="O2332" s="142"/>
      <c r="Q2332" s="122" t="e">
        <f>+VLOOKUP(CONCATENATE(B2332,"00"),#REF!,3,FALSE)</f>
        <v>#REF!</v>
      </c>
      <c r="R2332" s="122" t="str">
        <f>+IF(ISERROR(VLOOKUP(K2332,'Ecarts de marge'!D:D,1,FALSE)),"PB CODE ARTICLE","")</f>
        <v>PB CODE ARTICLE</v>
      </c>
    </row>
    <row r="2333" spans="1:18" x14ac:dyDescent="0.2">
      <c r="A2333" s="131" t="str">
        <f>+IF(I2333&lt;='Ecarts de marge'!$G$1,"X","")</f>
        <v>X</v>
      </c>
      <c r="B2333" s="122" t="str">
        <f t="shared" si="46"/>
        <v>A</v>
      </c>
      <c r="C2333" s="142"/>
      <c r="D2333" s="142"/>
      <c r="E2333" s="142"/>
      <c r="F2333" s="142"/>
      <c r="G2333" s="142"/>
      <c r="H2333" s="142"/>
      <c r="J2333" s="142"/>
      <c r="K2333" s="142"/>
      <c r="L2333" s="142"/>
      <c r="M2333" s="142"/>
      <c r="N2333" s="142"/>
      <c r="O2333" s="142"/>
      <c r="Q2333" s="122" t="e">
        <f>+VLOOKUP(CONCATENATE(B2333,"00"),#REF!,3,FALSE)</f>
        <v>#REF!</v>
      </c>
      <c r="R2333" s="122" t="str">
        <f>+IF(ISERROR(VLOOKUP(K2333,'Ecarts de marge'!D:D,1,FALSE)),"PB CODE ARTICLE","")</f>
        <v>PB CODE ARTICLE</v>
      </c>
    </row>
    <row r="2334" spans="1:18" x14ac:dyDescent="0.2">
      <c r="A2334" s="131" t="str">
        <f>+IF(I2334&lt;='Ecarts de marge'!$G$1,"X","")</f>
        <v>X</v>
      </c>
      <c r="B2334" s="122" t="str">
        <f t="shared" si="46"/>
        <v>A</v>
      </c>
      <c r="C2334" s="142"/>
      <c r="D2334" s="142"/>
      <c r="E2334" s="142"/>
      <c r="F2334" s="142"/>
      <c r="G2334" s="142"/>
      <c r="H2334" s="142"/>
      <c r="J2334" s="142"/>
      <c r="K2334" s="142"/>
      <c r="L2334" s="142"/>
      <c r="M2334" s="142"/>
      <c r="N2334" s="142"/>
      <c r="O2334" s="142"/>
      <c r="Q2334" s="122" t="e">
        <f>+VLOOKUP(CONCATENATE(B2334,"00"),#REF!,3,FALSE)</f>
        <v>#REF!</v>
      </c>
      <c r="R2334" s="122" t="str">
        <f>+IF(ISERROR(VLOOKUP(K2334,'Ecarts de marge'!D:D,1,FALSE)),"PB CODE ARTICLE","")</f>
        <v>PB CODE ARTICLE</v>
      </c>
    </row>
    <row r="2335" spans="1:18" x14ac:dyDescent="0.2">
      <c r="A2335" s="131" t="str">
        <f>+IF(I2335&lt;='Ecarts de marge'!$G$1,"X","")</f>
        <v>X</v>
      </c>
      <c r="B2335" s="122" t="str">
        <f t="shared" si="46"/>
        <v>A</v>
      </c>
      <c r="C2335" s="142"/>
      <c r="D2335" s="142"/>
      <c r="E2335" s="142"/>
      <c r="F2335" s="142"/>
      <c r="G2335" s="142"/>
      <c r="H2335" s="142"/>
      <c r="J2335" s="142"/>
      <c r="K2335" s="142"/>
      <c r="L2335" s="142"/>
      <c r="M2335" s="142"/>
      <c r="N2335" s="142"/>
      <c r="O2335" s="142"/>
      <c r="Q2335" s="122" t="e">
        <f>+VLOOKUP(CONCATENATE(B2335,"00"),#REF!,3,FALSE)</f>
        <v>#REF!</v>
      </c>
      <c r="R2335" s="122" t="str">
        <f>+IF(ISERROR(VLOOKUP(K2335,'Ecarts de marge'!D:D,1,FALSE)),"PB CODE ARTICLE","")</f>
        <v>PB CODE ARTICLE</v>
      </c>
    </row>
    <row r="2336" spans="1:18" x14ac:dyDescent="0.2">
      <c r="A2336" s="131" t="str">
        <f>+IF(I2336&lt;='Ecarts de marge'!$G$1,"X","")</f>
        <v>X</v>
      </c>
      <c r="B2336" s="122" t="str">
        <f t="shared" si="46"/>
        <v>A</v>
      </c>
      <c r="C2336" s="142"/>
      <c r="D2336" s="142"/>
      <c r="E2336" s="142"/>
      <c r="F2336" s="142"/>
      <c r="G2336" s="142"/>
      <c r="H2336" s="142"/>
      <c r="J2336" s="142"/>
      <c r="K2336" s="142"/>
      <c r="L2336" s="142"/>
      <c r="M2336" s="142"/>
      <c r="N2336" s="142"/>
      <c r="O2336" s="142"/>
      <c r="Q2336" s="122" t="e">
        <f>+VLOOKUP(CONCATENATE(B2336,"00"),#REF!,3,FALSE)</f>
        <v>#REF!</v>
      </c>
      <c r="R2336" s="122" t="str">
        <f>+IF(ISERROR(VLOOKUP(K2336,'Ecarts de marge'!D:D,1,FALSE)),"PB CODE ARTICLE","")</f>
        <v>PB CODE ARTICLE</v>
      </c>
    </row>
    <row r="2337" spans="1:18" x14ac:dyDescent="0.2">
      <c r="A2337" s="131" t="str">
        <f>+IF(I2337&lt;='Ecarts de marge'!$G$1,"X","")</f>
        <v>X</v>
      </c>
      <c r="B2337" s="122" t="str">
        <f t="shared" si="46"/>
        <v>A</v>
      </c>
      <c r="C2337" s="142"/>
      <c r="D2337" s="142"/>
      <c r="E2337" s="142"/>
      <c r="F2337" s="142"/>
      <c r="G2337" s="142"/>
      <c r="H2337" s="142"/>
      <c r="J2337" s="142"/>
      <c r="K2337" s="142"/>
      <c r="L2337" s="142"/>
      <c r="M2337" s="142"/>
      <c r="N2337" s="142"/>
      <c r="O2337" s="142"/>
      <c r="Q2337" s="122" t="e">
        <f>+VLOOKUP(CONCATENATE(B2337,"00"),#REF!,3,FALSE)</f>
        <v>#REF!</v>
      </c>
      <c r="R2337" s="122" t="str">
        <f>+IF(ISERROR(VLOOKUP(K2337,'Ecarts de marge'!D:D,1,FALSE)),"PB CODE ARTICLE","")</f>
        <v>PB CODE ARTICLE</v>
      </c>
    </row>
    <row r="2338" spans="1:18" x14ac:dyDescent="0.2">
      <c r="A2338" s="131" t="str">
        <f>+IF(I2338&lt;='Ecarts de marge'!$G$1,"X","")</f>
        <v>X</v>
      </c>
      <c r="B2338" s="122" t="str">
        <f t="shared" si="46"/>
        <v>A</v>
      </c>
      <c r="C2338" s="142"/>
      <c r="D2338" s="142"/>
      <c r="E2338" s="142"/>
      <c r="F2338" s="142"/>
      <c r="G2338" s="142"/>
      <c r="H2338" s="142"/>
      <c r="J2338" s="142"/>
      <c r="K2338" s="142"/>
      <c r="L2338" s="142"/>
      <c r="M2338" s="142"/>
      <c r="N2338" s="142"/>
      <c r="O2338" s="142"/>
      <c r="Q2338" s="122" t="e">
        <f>+VLOOKUP(CONCATENATE(B2338,"00"),#REF!,3,FALSE)</f>
        <v>#REF!</v>
      </c>
      <c r="R2338" s="122" t="str">
        <f>+IF(ISERROR(VLOOKUP(K2338,'Ecarts de marge'!D:D,1,FALSE)),"PB CODE ARTICLE","")</f>
        <v>PB CODE ARTICLE</v>
      </c>
    </row>
    <row r="2339" spans="1:18" x14ac:dyDescent="0.2">
      <c r="A2339" s="131" t="str">
        <f>+IF(I2339&lt;='Ecarts de marge'!$G$1,"X","")</f>
        <v>X</v>
      </c>
      <c r="B2339" s="122" t="str">
        <f t="shared" si="46"/>
        <v>A</v>
      </c>
      <c r="C2339" s="142"/>
      <c r="D2339" s="142"/>
      <c r="E2339" s="142"/>
      <c r="F2339" s="142"/>
      <c r="G2339" s="142"/>
      <c r="H2339" s="142"/>
      <c r="J2339" s="142"/>
      <c r="K2339" s="142"/>
      <c r="L2339" s="142"/>
      <c r="M2339" s="142"/>
      <c r="N2339" s="142"/>
      <c r="O2339" s="142"/>
      <c r="Q2339" s="122" t="e">
        <f>+VLOOKUP(CONCATENATE(B2339,"00"),#REF!,3,FALSE)</f>
        <v>#REF!</v>
      </c>
      <c r="R2339" s="122" t="str">
        <f>+IF(ISERROR(VLOOKUP(K2339,'Ecarts de marge'!D:D,1,FALSE)),"PB CODE ARTICLE","")</f>
        <v>PB CODE ARTICLE</v>
      </c>
    </row>
    <row r="2340" spans="1:18" x14ac:dyDescent="0.2">
      <c r="A2340" s="131" t="str">
        <f>+IF(I2340&lt;='Ecarts de marge'!$G$1,"X","")</f>
        <v>X</v>
      </c>
      <c r="B2340" s="122" t="str">
        <f t="shared" si="46"/>
        <v>A</v>
      </c>
      <c r="C2340" s="142"/>
      <c r="D2340" s="142"/>
      <c r="E2340" s="142"/>
      <c r="F2340" s="142"/>
      <c r="G2340" s="142"/>
      <c r="H2340" s="142"/>
      <c r="J2340" s="142"/>
      <c r="K2340" s="142"/>
      <c r="L2340" s="142"/>
      <c r="M2340" s="142"/>
      <c r="N2340" s="142"/>
      <c r="O2340" s="142"/>
      <c r="Q2340" s="122" t="e">
        <f>+VLOOKUP(CONCATENATE(B2340,"00"),#REF!,3,FALSE)</f>
        <v>#REF!</v>
      </c>
      <c r="R2340" s="122" t="str">
        <f>+IF(ISERROR(VLOOKUP(K2340,'Ecarts de marge'!D:D,1,FALSE)),"PB CODE ARTICLE","")</f>
        <v>PB CODE ARTICLE</v>
      </c>
    </row>
    <row r="2341" spans="1:18" x14ac:dyDescent="0.2">
      <c r="A2341" s="131" t="str">
        <f>+IF(I2341&lt;='Ecarts de marge'!$G$1,"X","")</f>
        <v>X</v>
      </c>
      <c r="B2341" s="122" t="str">
        <f t="shared" si="46"/>
        <v>A</v>
      </c>
      <c r="C2341" s="142"/>
      <c r="D2341" s="142"/>
      <c r="E2341" s="142"/>
      <c r="F2341" s="142"/>
      <c r="G2341" s="142"/>
      <c r="H2341" s="142"/>
      <c r="J2341" s="142"/>
      <c r="K2341" s="142"/>
      <c r="L2341" s="142"/>
      <c r="M2341" s="142"/>
      <c r="N2341" s="142"/>
      <c r="O2341" s="142"/>
      <c r="Q2341" s="122" t="e">
        <f>+VLOOKUP(CONCATENATE(B2341,"00"),#REF!,3,FALSE)</f>
        <v>#REF!</v>
      </c>
      <c r="R2341" s="122" t="str">
        <f>+IF(ISERROR(VLOOKUP(K2341,'Ecarts de marge'!D:D,1,FALSE)),"PB CODE ARTICLE","")</f>
        <v>PB CODE ARTICLE</v>
      </c>
    </row>
    <row r="2342" spans="1:18" x14ac:dyDescent="0.2">
      <c r="A2342" s="131" t="str">
        <f>+IF(I2342&lt;='Ecarts de marge'!$G$1,"X","")</f>
        <v>X</v>
      </c>
      <c r="B2342" s="122" t="str">
        <f t="shared" si="46"/>
        <v>A</v>
      </c>
      <c r="C2342" s="142"/>
      <c r="D2342" s="142"/>
      <c r="E2342" s="142"/>
      <c r="F2342" s="142"/>
      <c r="G2342" s="142"/>
      <c r="H2342" s="142"/>
      <c r="J2342" s="142"/>
      <c r="K2342" s="142"/>
      <c r="L2342" s="142"/>
      <c r="M2342" s="142"/>
      <c r="N2342" s="142"/>
      <c r="O2342" s="142"/>
      <c r="Q2342" s="122" t="e">
        <f>+VLOOKUP(CONCATENATE(B2342,"00"),#REF!,3,FALSE)</f>
        <v>#REF!</v>
      </c>
      <c r="R2342" s="122" t="str">
        <f>+IF(ISERROR(VLOOKUP(K2342,'Ecarts de marge'!D:D,1,FALSE)),"PB CODE ARTICLE","")</f>
        <v>PB CODE ARTICLE</v>
      </c>
    </row>
    <row r="2343" spans="1:18" x14ac:dyDescent="0.2">
      <c r="A2343" s="131" t="str">
        <f>+IF(I2343&lt;='Ecarts de marge'!$G$1,"X","")</f>
        <v>X</v>
      </c>
      <c r="B2343" s="122" t="str">
        <f t="shared" si="46"/>
        <v>A</v>
      </c>
      <c r="C2343" s="142"/>
      <c r="D2343" s="142"/>
      <c r="E2343" s="142"/>
      <c r="F2343" s="142"/>
      <c r="G2343" s="142"/>
      <c r="H2343" s="142"/>
      <c r="J2343" s="142"/>
      <c r="K2343" s="142"/>
      <c r="L2343" s="142"/>
      <c r="M2343" s="142"/>
      <c r="N2343" s="142"/>
      <c r="O2343" s="142"/>
      <c r="Q2343" s="122" t="e">
        <f>+VLOOKUP(CONCATENATE(B2343,"00"),#REF!,3,FALSE)</f>
        <v>#REF!</v>
      </c>
      <c r="R2343" s="122" t="str">
        <f>+IF(ISERROR(VLOOKUP(K2343,'Ecarts de marge'!D:D,1,FALSE)),"PB CODE ARTICLE","")</f>
        <v>PB CODE ARTICLE</v>
      </c>
    </row>
    <row r="2344" spans="1:18" x14ac:dyDescent="0.2">
      <c r="A2344" s="131" t="str">
        <f>+IF(I2344&lt;='Ecarts de marge'!$G$1,"X","")</f>
        <v>X</v>
      </c>
      <c r="B2344" s="122" t="str">
        <f t="shared" si="46"/>
        <v>A</v>
      </c>
      <c r="C2344" s="142"/>
      <c r="D2344" s="142"/>
      <c r="E2344" s="142"/>
      <c r="F2344" s="142"/>
      <c r="G2344" s="142"/>
      <c r="H2344" s="142"/>
      <c r="J2344" s="142"/>
      <c r="K2344" s="142"/>
      <c r="L2344" s="142"/>
      <c r="M2344" s="142"/>
      <c r="N2344" s="142"/>
      <c r="O2344" s="142"/>
      <c r="Q2344" s="122" t="e">
        <f>+VLOOKUP(CONCATENATE(B2344,"00"),#REF!,3,FALSE)</f>
        <v>#REF!</v>
      </c>
      <c r="R2344" s="122" t="str">
        <f>+IF(ISERROR(VLOOKUP(K2344,'Ecarts de marge'!D:D,1,FALSE)),"PB CODE ARTICLE","")</f>
        <v>PB CODE ARTICLE</v>
      </c>
    </row>
    <row r="2345" spans="1:18" x14ac:dyDescent="0.2">
      <c r="A2345" s="131" t="str">
        <f>+IF(I2345&lt;='Ecarts de marge'!$G$1,"X","")</f>
        <v>X</v>
      </c>
      <c r="B2345" s="122" t="str">
        <f t="shared" si="46"/>
        <v>A</v>
      </c>
      <c r="C2345" s="142"/>
      <c r="D2345" s="142"/>
      <c r="E2345" s="142"/>
      <c r="F2345" s="142"/>
      <c r="G2345" s="142"/>
      <c r="H2345" s="142"/>
      <c r="J2345" s="142"/>
      <c r="K2345" s="142"/>
      <c r="L2345" s="142"/>
      <c r="M2345" s="142"/>
      <c r="N2345" s="142"/>
      <c r="O2345" s="142"/>
      <c r="Q2345" s="122" t="e">
        <f>+VLOOKUP(CONCATENATE(B2345,"00"),#REF!,3,FALSE)</f>
        <v>#REF!</v>
      </c>
      <c r="R2345" s="122" t="str">
        <f>+IF(ISERROR(VLOOKUP(K2345,'Ecarts de marge'!D:D,1,FALSE)),"PB CODE ARTICLE","")</f>
        <v>PB CODE ARTICLE</v>
      </c>
    </row>
    <row r="2346" spans="1:18" x14ac:dyDescent="0.2">
      <c r="A2346" s="131" t="str">
        <f>+IF(I2346&lt;='Ecarts de marge'!$G$1,"X","")</f>
        <v>X</v>
      </c>
      <c r="B2346" s="122" t="str">
        <f t="shared" si="46"/>
        <v>A</v>
      </c>
      <c r="C2346" s="142"/>
      <c r="D2346" s="142"/>
      <c r="E2346" s="142"/>
      <c r="F2346" s="142"/>
      <c r="G2346" s="142"/>
      <c r="H2346" s="142"/>
      <c r="J2346" s="142"/>
      <c r="K2346" s="142"/>
      <c r="L2346" s="142"/>
      <c r="M2346" s="142"/>
      <c r="N2346" s="142"/>
      <c r="O2346" s="142"/>
      <c r="Q2346" s="122" t="e">
        <f>+VLOOKUP(CONCATENATE(B2346,"00"),#REF!,3,FALSE)</f>
        <v>#REF!</v>
      </c>
      <c r="R2346" s="122" t="str">
        <f>+IF(ISERROR(VLOOKUP(K2346,'Ecarts de marge'!D:D,1,FALSE)),"PB CODE ARTICLE","")</f>
        <v>PB CODE ARTICLE</v>
      </c>
    </row>
    <row r="2347" spans="1:18" x14ac:dyDescent="0.2">
      <c r="A2347" s="131" t="str">
        <f>+IF(I2347&lt;='Ecarts de marge'!$G$1,"X","")</f>
        <v>X</v>
      </c>
      <c r="B2347" s="122" t="str">
        <f t="shared" si="46"/>
        <v>A</v>
      </c>
      <c r="C2347" s="142"/>
      <c r="D2347" s="142"/>
      <c r="E2347" s="142"/>
      <c r="F2347" s="142"/>
      <c r="G2347" s="142"/>
      <c r="H2347" s="142"/>
      <c r="J2347" s="142"/>
      <c r="K2347" s="142"/>
      <c r="L2347" s="142"/>
      <c r="M2347" s="142"/>
      <c r="N2347" s="142"/>
      <c r="O2347" s="142"/>
      <c r="Q2347" s="122" t="e">
        <f>+VLOOKUP(CONCATENATE(B2347,"00"),#REF!,3,FALSE)</f>
        <v>#REF!</v>
      </c>
      <c r="R2347" s="122" t="str">
        <f>+IF(ISERROR(VLOOKUP(K2347,'Ecarts de marge'!D:D,1,FALSE)),"PB CODE ARTICLE","")</f>
        <v>PB CODE ARTICLE</v>
      </c>
    </row>
    <row r="2348" spans="1:18" x14ac:dyDescent="0.2">
      <c r="A2348" s="131" t="str">
        <f>+IF(I2348&lt;='Ecarts de marge'!$G$1,"X","")</f>
        <v>X</v>
      </c>
      <c r="B2348" s="122" t="str">
        <f t="shared" si="46"/>
        <v>A</v>
      </c>
      <c r="C2348" s="142"/>
      <c r="D2348" s="142"/>
      <c r="E2348" s="142"/>
      <c r="F2348" s="142"/>
      <c r="G2348" s="142"/>
      <c r="H2348" s="142"/>
      <c r="J2348" s="142"/>
      <c r="K2348" s="142"/>
      <c r="L2348" s="142"/>
      <c r="M2348" s="142"/>
      <c r="N2348" s="142"/>
      <c r="O2348" s="142"/>
      <c r="Q2348" s="122" t="e">
        <f>+VLOOKUP(CONCATENATE(B2348,"00"),#REF!,3,FALSE)</f>
        <v>#REF!</v>
      </c>
      <c r="R2348" s="122" t="str">
        <f>+IF(ISERROR(VLOOKUP(K2348,'Ecarts de marge'!D:D,1,FALSE)),"PB CODE ARTICLE","")</f>
        <v>PB CODE ARTICLE</v>
      </c>
    </row>
    <row r="2349" spans="1:18" x14ac:dyDescent="0.2">
      <c r="A2349" s="131" t="str">
        <f>+IF(I2349&lt;='Ecarts de marge'!$G$1,"X","")</f>
        <v>X</v>
      </c>
      <c r="B2349" s="122" t="str">
        <f t="shared" si="46"/>
        <v>A</v>
      </c>
      <c r="C2349" s="142"/>
      <c r="D2349" s="142"/>
      <c r="E2349" s="142"/>
      <c r="F2349" s="142"/>
      <c r="G2349" s="142"/>
      <c r="H2349" s="142"/>
      <c r="J2349" s="142"/>
      <c r="K2349" s="142"/>
      <c r="L2349" s="142"/>
      <c r="M2349" s="142"/>
      <c r="N2349" s="142"/>
      <c r="O2349" s="142"/>
      <c r="Q2349" s="122" t="e">
        <f>+VLOOKUP(CONCATENATE(B2349,"00"),#REF!,3,FALSE)</f>
        <v>#REF!</v>
      </c>
      <c r="R2349" s="122" t="str">
        <f>+IF(ISERROR(VLOOKUP(K2349,'Ecarts de marge'!D:D,1,FALSE)),"PB CODE ARTICLE","")</f>
        <v>PB CODE ARTICLE</v>
      </c>
    </row>
    <row r="2350" spans="1:18" x14ac:dyDescent="0.2">
      <c r="A2350" s="131" t="str">
        <f>+IF(I2350&lt;='Ecarts de marge'!$G$1,"X","")</f>
        <v>X</v>
      </c>
      <c r="B2350" s="122" t="str">
        <f t="shared" si="46"/>
        <v>A</v>
      </c>
      <c r="C2350" s="142"/>
      <c r="D2350" s="142"/>
      <c r="E2350" s="142"/>
      <c r="F2350" s="142"/>
      <c r="G2350" s="142"/>
      <c r="H2350" s="142"/>
      <c r="J2350" s="142"/>
      <c r="K2350" s="142"/>
      <c r="L2350" s="142"/>
      <c r="M2350" s="142"/>
      <c r="N2350" s="142"/>
      <c r="O2350" s="142"/>
      <c r="Q2350" s="122" t="e">
        <f>+VLOOKUP(CONCATENATE(B2350,"00"),#REF!,3,FALSE)</f>
        <v>#REF!</v>
      </c>
      <c r="R2350" s="122" t="str">
        <f>+IF(ISERROR(VLOOKUP(K2350,'Ecarts de marge'!D:D,1,FALSE)),"PB CODE ARTICLE","")</f>
        <v>PB CODE ARTICLE</v>
      </c>
    </row>
    <row r="2351" spans="1:18" x14ac:dyDescent="0.2">
      <c r="A2351" s="131" t="str">
        <f>+IF(I2351&lt;='Ecarts de marge'!$G$1,"X","")</f>
        <v>X</v>
      </c>
      <c r="B2351" s="122" t="str">
        <f t="shared" si="46"/>
        <v>A</v>
      </c>
      <c r="C2351" s="142"/>
      <c r="D2351" s="142"/>
      <c r="E2351" s="142"/>
      <c r="F2351" s="142"/>
      <c r="G2351" s="142"/>
      <c r="H2351" s="142"/>
      <c r="J2351" s="142"/>
      <c r="K2351" s="142"/>
      <c r="L2351" s="142"/>
      <c r="M2351" s="142"/>
      <c r="N2351" s="142"/>
      <c r="O2351" s="142"/>
      <c r="Q2351" s="122" t="e">
        <f>+VLOOKUP(CONCATENATE(B2351,"00"),#REF!,3,FALSE)</f>
        <v>#REF!</v>
      </c>
      <c r="R2351" s="122" t="str">
        <f>+IF(ISERROR(VLOOKUP(K2351,'Ecarts de marge'!D:D,1,FALSE)),"PB CODE ARTICLE","")</f>
        <v>PB CODE ARTICLE</v>
      </c>
    </row>
    <row r="2352" spans="1:18" x14ac:dyDescent="0.2">
      <c r="A2352" s="131" t="str">
        <f>+IF(I2352&lt;='Ecarts de marge'!$G$1,"X","")</f>
        <v>X</v>
      </c>
      <c r="B2352" s="122" t="str">
        <f t="shared" si="46"/>
        <v>A</v>
      </c>
      <c r="C2352" s="142"/>
      <c r="D2352" s="142"/>
      <c r="E2352" s="142"/>
      <c r="F2352" s="142"/>
      <c r="G2352" s="142"/>
      <c r="H2352" s="142"/>
      <c r="J2352" s="142"/>
      <c r="K2352" s="142"/>
      <c r="L2352" s="142"/>
      <c r="M2352" s="142"/>
      <c r="N2352" s="142"/>
      <c r="O2352" s="142"/>
      <c r="Q2352" s="122" t="e">
        <f>+VLOOKUP(CONCATENATE(B2352,"00"),#REF!,3,FALSE)</f>
        <v>#REF!</v>
      </c>
      <c r="R2352" s="122" t="str">
        <f>+IF(ISERROR(VLOOKUP(K2352,'Ecarts de marge'!D:D,1,FALSE)),"PB CODE ARTICLE","")</f>
        <v>PB CODE ARTICLE</v>
      </c>
    </row>
    <row r="2353" spans="1:18" x14ac:dyDescent="0.2">
      <c r="A2353" s="131" t="str">
        <f>+IF(I2353&lt;='Ecarts de marge'!$G$1,"X","")</f>
        <v>X</v>
      </c>
      <c r="B2353" s="122" t="str">
        <f t="shared" si="46"/>
        <v>A</v>
      </c>
      <c r="C2353" s="142"/>
      <c r="D2353" s="142"/>
      <c r="E2353" s="142"/>
      <c r="F2353" s="142"/>
      <c r="G2353" s="142"/>
      <c r="H2353" s="142"/>
      <c r="J2353" s="142"/>
      <c r="K2353" s="142"/>
      <c r="L2353" s="142"/>
      <c r="M2353" s="142"/>
      <c r="N2353" s="142"/>
      <c r="O2353" s="142"/>
      <c r="Q2353" s="122" t="e">
        <f>+VLOOKUP(CONCATENATE(B2353,"00"),#REF!,3,FALSE)</f>
        <v>#REF!</v>
      </c>
      <c r="R2353" s="122" t="str">
        <f>+IF(ISERROR(VLOOKUP(K2353,'Ecarts de marge'!D:D,1,FALSE)),"PB CODE ARTICLE","")</f>
        <v>PB CODE ARTICLE</v>
      </c>
    </row>
    <row r="2354" spans="1:18" x14ac:dyDescent="0.2">
      <c r="A2354" s="131" t="str">
        <f>+IF(I2354&lt;='Ecarts de marge'!$G$1,"X","")</f>
        <v>X</v>
      </c>
      <c r="B2354" s="122" t="str">
        <f t="shared" si="46"/>
        <v>A</v>
      </c>
      <c r="C2354" s="142"/>
      <c r="D2354" s="142"/>
      <c r="E2354" s="142"/>
      <c r="F2354" s="142"/>
      <c r="G2354" s="142"/>
      <c r="H2354" s="142"/>
      <c r="J2354" s="142"/>
      <c r="K2354" s="142"/>
      <c r="L2354" s="142"/>
      <c r="M2354" s="142"/>
      <c r="N2354" s="142"/>
      <c r="O2354" s="142"/>
      <c r="Q2354" s="122" t="e">
        <f>+VLOOKUP(CONCATENATE(B2354,"00"),#REF!,3,FALSE)</f>
        <v>#REF!</v>
      </c>
      <c r="R2354" s="122" t="str">
        <f>+IF(ISERROR(VLOOKUP(K2354,'Ecarts de marge'!D:D,1,FALSE)),"PB CODE ARTICLE","")</f>
        <v>PB CODE ARTICLE</v>
      </c>
    </row>
    <row r="2355" spans="1:18" x14ac:dyDescent="0.2">
      <c r="A2355" s="131" t="str">
        <f>+IF(I2355&lt;='Ecarts de marge'!$G$1,"X","")</f>
        <v>X</v>
      </c>
      <c r="B2355" s="122" t="str">
        <f t="shared" si="46"/>
        <v>A</v>
      </c>
      <c r="C2355" s="142"/>
      <c r="D2355" s="142"/>
      <c r="E2355" s="142"/>
      <c r="F2355" s="142"/>
      <c r="G2355" s="142"/>
      <c r="H2355" s="142"/>
      <c r="J2355" s="142"/>
      <c r="K2355" s="142"/>
      <c r="L2355" s="142"/>
      <c r="M2355" s="142"/>
      <c r="N2355" s="142"/>
      <c r="O2355" s="142"/>
      <c r="Q2355" s="122" t="e">
        <f>+VLOOKUP(CONCATENATE(B2355,"00"),#REF!,3,FALSE)</f>
        <v>#REF!</v>
      </c>
      <c r="R2355" s="122" t="str">
        <f>+IF(ISERROR(VLOOKUP(K2355,'Ecarts de marge'!D:D,1,FALSE)),"PB CODE ARTICLE","")</f>
        <v>PB CODE ARTICLE</v>
      </c>
    </row>
    <row r="2356" spans="1:18" x14ac:dyDescent="0.2">
      <c r="A2356" s="131" t="str">
        <f>+IF(I2356&lt;='Ecarts de marge'!$G$1,"X","")</f>
        <v>X</v>
      </c>
      <c r="B2356" s="122" t="str">
        <f t="shared" si="46"/>
        <v>A</v>
      </c>
      <c r="C2356" s="142"/>
      <c r="D2356" s="142"/>
      <c r="E2356" s="142"/>
      <c r="F2356" s="142"/>
      <c r="G2356" s="142"/>
      <c r="H2356" s="142"/>
      <c r="J2356" s="142"/>
      <c r="K2356" s="142"/>
      <c r="L2356" s="142"/>
      <c r="M2356" s="142"/>
      <c r="N2356" s="142"/>
      <c r="O2356" s="142"/>
      <c r="Q2356" s="122" t="e">
        <f>+VLOOKUP(CONCATENATE(B2356,"00"),#REF!,3,FALSE)</f>
        <v>#REF!</v>
      </c>
      <c r="R2356" s="122" t="str">
        <f>+IF(ISERROR(VLOOKUP(K2356,'Ecarts de marge'!D:D,1,FALSE)),"PB CODE ARTICLE","")</f>
        <v>PB CODE ARTICLE</v>
      </c>
    </row>
    <row r="2357" spans="1:18" x14ac:dyDescent="0.2">
      <c r="A2357" s="131" t="str">
        <f>+IF(I2357&lt;='Ecarts de marge'!$G$1,"X","")</f>
        <v>X</v>
      </c>
      <c r="B2357" s="122" t="str">
        <f t="shared" si="46"/>
        <v>A</v>
      </c>
      <c r="C2357" s="142"/>
      <c r="D2357" s="142"/>
      <c r="E2357" s="142"/>
      <c r="F2357" s="142"/>
      <c r="G2357" s="142"/>
      <c r="H2357" s="142"/>
      <c r="J2357" s="142"/>
      <c r="K2357" s="142"/>
      <c r="L2357" s="142"/>
      <c r="M2357" s="142"/>
      <c r="N2357" s="142"/>
      <c r="O2357" s="142"/>
      <c r="Q2357" s="122" t="e">
        <f>+VLOOKUP(CONCATENATE(B2357,"00"),#REF!,3,FALSE)</f>
        <v>#REF!</v>
      </c>
      <c r="R2357" s="122" t="str">
        <f>+IF(ISERROR(VLOOKUP(K2357,'Ecarts de marge'!D:D,1,FALSE)),"PB CODE ARTICLE","")</f>
        <v>PB CODE ARTICLE</v>
      </c>
    </row>
    <row r="2358" spans="1:18" x14ac:dyDescent="0.2">
      <c r="A2358" s="131" t="str">
        <f>+IF(I2358&lt;='Ecarts de marge'!$G$1,"X","")</f>
        <v>X</v>
      </c>
      <c r="B2358" s="122" t="str">
        <f t="shared" si="46"/>
        <v>A</v>
      </c>
      <c r="C2358" s="142"/>
      <c r="D2358" s="142"/>
      <c r="E2358" s="142"/>
      <c r="F2358" s="142"/>
      <c r="G2358" s="142"/>
      <c r="H2358" s="142"/>
      <c r="J2358" s="142"/>
      <c r="K2358" s="142"/>
      <c r="L2358" s="142"/>
      <c r="M2358" s="142"/>
      <c r="N2358" s="142"/>
      <c r="O2358" s="142"/>
      <c r="Q2358" s="122" t="e">
        <f>+VLOOKUP(CONCATENATE(B2358,"00"),#REF!,3,FALSE)</f>
        <v>#REF!</v>
      </c>
      <c r="R2358" s="122" t="str">
        <f>+IF(ISERROR(VLOOKUP(K2358,'Ecarts de marge'!D:D,1,FALSE)),"PB CODE ARTICLE","")</f>
        <v>PB CODE ARTICLE</v>
      </c>
    </row>
    <row r="2359" spans="1:18" x14ac:dyDescent="0.2">
      <c r="A2359" s="131" t="str">
        <f>+IF(I2359&lt;='Ecarts de marge'!$G$1,"X","")</f>
        <v>X</v>
      </c>
      <c r="B2359" s="122" t="str">
        <f t="shared" si="46"/>
        <v>A</v>
      </c>
      <c r="C2359" s="142"/>
      <c r="D2359" s="142"/>
      <c r="E2359" s="142"/>
      <c r="F2359" s="142"/>
      <c r="G2359" s="142"/>
      <c r="H2359" s="142"/>
      <c r="J2359" s="142"/>
      <c r="K2359" s="142"/>
      <c r="L2359" s="142"/>
      <c r="M2359" s="142"/>
      <c r="N2359" s="142"/>
      <c r="O2359" s="142"/>
      <c r="Q2359" s="122" t="e">
        <f>+VLOOKUP(CONCATENATE(B2359,"00"),#REF!,3,FALSE)</f>
        <v>#REF!</v>
      </c>
      <c r="R2359" s="122" t="str">
        <f>+IF(ISERROR(VLOOKUP(K2359,'Ecarts de marge'!D:D,1,FALSE)),"PB CODE ARTICLE","")</f>
        <v>PB CODE ARTICLE</v>
      </c>
    </row>
    <row r="2360" spans="1:18" x14ac:dyDescent="0.2">
      <c r="A2360" s="131" t="str">
        <f>+IF(I2360&lt;='Ecarts de marge'!$G$1,"X","")</f>
        <v>X</v>
      </c>
      <c r="B2360" s="122" t="str">
        <f t="shared" si="46"/>
        <v>A</v>
      </c>
      <c r="C2360" s="142"/>
      <c r="D2360" s="142"/>
      <c r="E2360" s="142"/>
      <c r="F2360" s="142"/>
      <c r="G2360" s="142"/>
      <c r="H2360" s="142"/>
      <c r="J2360" s="142"/>
      <c r="K2360" s="142"/>
      <c r="L2360" s="142"/>
      <c r="M2360" s="142"/>
      <c r="N2360" s="142"/>
      <c r="O2360" s="142"/>
      <c r="Q2360" s="122" t="e">
        <f>+VLOOKUP(CONCATENATE(B2360,"00"),#REF!,3,FALSE)</f>
        <v>#REF!</v>
      </c>
      <c r="R2360" s="122" t="str">
        <f>+IF(ISERROR(VLOOKUP(K2360,'Ecarts de marge'!D:D,1,FALSE)),"PB CODE ARTICLE","")</f>
        <v>PB CODE ARTICLE</v>
      </c>
    </row>
    <row r="2361" spans="1:18" x14ac:dyDescent="0.2">
      <c r="A2361" s="131" t="str">
        <f>+IF(I2361&lt;='Ecarts de marge'!$G$1,"X","")</f>
        <v>X</v>
      </c>
      <c r="B2361" s="122" t="str">
        <f t="shared" si="46"/>
        <v>A</v>
      </c>
      <c r="C2361" s="142"/>
      <c r="D2361" s="142"/>
      <c r="E2361" s="142"/>
      <c r="F2361" s="142"/>
      <c r="G2361" s="142"/>
      <c r="H2361" s="142"/>
      <c r="J2361" s="142"/>
      <c r="K2361" s="142"/>
      <c r="L2361" s="142"/>
      <c r="M2361" s="142"/>
      <c r="N2361" s="142"/>
      <c r="O2361" s="142"/>
      <c r="Q2361" s="122" t="e">
        <f>+VLOOKUP(CONCATENATE(B2361,"00"),#REF!,3,FALSE)</f>
        <v>#REF!</v>
      </c>
      <c r="R2361" s="122" t="str">
        <f>+IF(ISERROR(VLOOKUP(K2361,'Ecarts de marge'!D:D,1,FALSE)),"PB CODE ARTICLE","")</f>
        <v>PB CODE ARTICLE</v>
      </c>
    </row>
    <row r="2362" spans="1:18" x14ac:dyDescent="0.2">
      <c r="A2362" s="131" t="str">
        <f>+IF(I2362&lt;='Ecarts de marge'!$G$1,"X","")</f>
        <v>X</v>
      </c>
      <c r="B2362" s="122" t="str">
        <f t="shared" si="46"/>
        <v>A</v>
      </c>
      <c r="C2362" s="142"/>
      <c r="D2362" s="142"/>
      <c r="E2362" s="142"/>
      <c r="F2362" s="142"/>
      <c r="G2362" s="142"/>
      <c r="H2362" s="142"/>
      <c r="J2362" s="142"/>
      <c r="K2362" s="142"/>
      <c r="L2362" s="142"/>
      <c r="M2362" s="142"/>
      <c r="N2362" s="142"/>
      <c r="O2362" s="142"/>
      <c r="Q2362" s="122" t="e">
        <f>+VLOOKUP(CONCATENATE(B2362,"00"),#REF!,3,FALSE)</f>
        <v>#REF!</v>
      </c>
      <c r="R2362" s="122" t="str">
        <f>+IF(ISERROR(VLOOKUP(K2362,'Ecarts de marge'!D:D,1,FALSE)),"PB CODE ARTICLE","")</f>
        <v>PB CODE ARTICLE</v>
      </c>
    </row>
    <row r="2363" spans="1:18" x14ac:dyDescent="0.2">
      <c r="A2363" s="131" t="str">
        <f>+IF(I2363&lt;='Ecarts de marge'!$G$1,"X","")</f>
        <v>X</v>
      </c>
      <c r="B2363" s="122" t="str">
        <f t="shared" si="46"/>
        <v>A</v>
      </c>
      <c r="C2363" s="142"/>
      <c r="D2363" s="142"/>
      <c r="E2363" s="142"/>
      <c r="F2363" s="142"/>
      <c r="G2363" s="142"/>
      <c r="H2363" s="142"/>
      <c r="J2363" s="142"/>
      <c r="K2363" s="142"/>
      <c r="L2363" s="142"/>
      <c r="M2363" s="142"/>
      <c r="N2363" s="142"/>
      <c r="O2363" s="142"/>
      <c r="Q2363" s="122" t="e">
        <f>+VLOOKUP(CONCATENATE(B2363,"00"),#REF!,3,FALSE)</f>
        <v>#REF!</v>
      </c>
      <c r="R2363" s="122" t="str">
        <f>+IF(ISERROR(VLOOKUP(K2363,'Ecarts de marge'!D:D,1,FALSE)),"PB CODE ARTICLE","")</f>
        <v>PB CODE ARTICLE</v>
      </c>
    </row>
    <row r="2364" spans="1:18" x14ac:dyDescent="0.2">
      <c r="A2364" s="131" t="str">
        <f>+IF(I2364&lt;='Ecarts de marge'!$G$1,"X","")</f>
        <v>X</v>
      </c>
      <c r="B2364" s="122" t="str">
        <f t="shared" si="46"/>
        <v>A</v>
      </c>
      <c r="C2364" s="142"/>
      <c r="D2364" s="142"/>
      <c r="E2364" s="142"/>
      <c r="F2364" s="142"/>
      <c r="G2364" s="142"/>
      <c r="H2364" s="142"/>
      <c r="J2364" s="142"/>
      <c r="K2364" s="142"/>
      <c r="L2364" s="142"/>
      <c r="M2364" s="142"/>
      <c r="N2364" s="142"/>
      <c r="O2364" s="142"/>
      <c r="Q2364" s="122" t="e">
        <f>+VLOOKUP(CONCATENATE(B2364,"00"),#REF!,3,FALSE)</f>
        <v>#REF!</v>
      </c>
      <c r="R2364" s="122" t="str">
        <f>+IF(ISERROR(VLOOKUP(K2364,'Ecarts de marge'!D:D,1,FALSE)),"PB CODE ARTICLE","")</f>
        <v>PB CODE ARTICLE</v>
      </c>
    </row>
    <row r="2365" spans="1:18" x14ac:dyDescent="0.2">
      <c r="A2365" s="131" t="str">
        <f>+IF(I2365&lt;='Ecarts de marge'!$G$1,"X","")</f>
        <v>X</v>
      </c>
      <c r="B2365" s="122" t="str">
        <f t="shared" si="46"/>
        <v>A</v>
      </c>
      <c r="C2365" s="142"/>
      <c r="D2365" s="142"/>
      <c r="E2365" s="142"/>
      <c r="F2365" s="142"/>
      <c r="G2365" s="142"/>
      <c r="H2365" s="142"/>
      <c r="J2365" s="142"/>
      <c r="K2365" s="142"/>
      <c r="L2365" s="142"/>
      <c r="M2365" s="142"/>
      <c r="N2365" s="142"/>
      <c r="O2365" s="142"/>
      <c r="Q2365" s="122" t="e">
        <f>+VLOOKUP(CONCATENATE(B2365,"00"),#REF!,3,FALSE)</f>
        <v>#REF!</v>
      </c>
      <c r="R2365" s="122" t="str">
        <f>+IF(ISERROR(VLOOKUP(K2365,'Ecarts de marge'!D:D,1,FALSE)),"PB CODE ARTICLE","")</f>
        <v>PB CODE ARTICLE</v>
      </c>
    </row>
    <row r="2366" spans="1:18" x14ac:dyDescent="0.2">
      <c r="A2366" s="131" t="str">
        <f>+IF(I2366&lt;='Ecarts de marge'!$G$1,"X","")</f>
        <v>X</v>
      </c>
      <c r="B2366" s="122" t="str">
        <f t="shared" si="46"/>
        <v>A</v>
      </c>
      <c r="C2366" s="142"/>
      <c r="D2366" s="142"/>
      <c r="E2366" s="142"/>
      <c r="F2366" s="142"/>
      <c r="G2366" s="142"/>
      <c r="H2366" s="142"/>
      <c r="J2366" s="142"/>
      <c r="K2366" s="142"/>
      <c r="L2366" s="142"/>
      <c r="M2366" s="142"/>
      <c r="N2366" s="142"/>
      <c r="O2366" s="142"/>
      <c r="Q2366" s="122" t="e">
        <f>+VLOOKUP(CONCATENATE(B2366,"00"),#REF!,3,FALSE)</f>
        <v>#REF!</v>
      </c>
      <c r="R2366" s="122" t="str">
        <f>+IF(ISERROR(VLOOKUP(K2366,'Ecarts de marge'!D:D,1,FALSE)),"PB CODE ARTICLE","")</f>
        <v>PB CODE ARTICLE</v>
      </c>
    </row>
    <row r="2367" spans="1:18" x14ac:dyDescent="0.2">
      <c r="A2367" s="131" t="str">
        <f>+IF(I2367&lt;='Ecarts de marge'!$G$1,"X","")</f>
        <v>X</v>
      </c>
      <c r="B2367" s="122" t="str">
        <f t="shared" si="46"/>
        <v>A</v>
      </c>
      <c r="C2367" s="142"/>
      <c r="D2367" s="142"/>
      <c r="E2367" s="142"/>
      <c r="F2367" s="142"/>
      <c r="G2367" s="142"/>
      <c r="H2367" s="142"/>
      <c r="J2367" s="142"/>
      <c r="K2367" s="142"/>
      <c r="L2367" s="142"/>
      <c r="M2367" s="142"/>
      <c r="N2367" s="142"/>
      <c r="O2367" s="142"/>
      <c r="Q2367" s="122" t="e">
        <f>+VLOOKUP(CONCATENATE(B2367,"00"),#REF!,3,FALSE)</f>
        <v>#REF!</v>
      </c>
      <c r="R2367" s="122" t="str">
        <f>+IF(ISERROR(VLOOKUP(K2367,'Ecarts de marge'!D:D,1,FALSE)),"PB CODE ARTICLE","")</f>
        <v>PB CODE ARTICLE</v>
      </c>
    </row>
    <row r="2368" spans="1:18" x14ac:dyDescent="0.2">
      <c r="A2368" s="131" t="str">
        <f>+IF(I2368&lt;='Ecarts de marge'!$G$1,"X","")</f>
        <v>X</v>
      </c>
      <c r="B2368" s="122" t="str">
        <f t="shared" si="46"/>
        <v>A</v>
      </c>
      <c r="C2368" s="142"/>
      <c r="D2368" s="142"/>
      <c r="E2368" s="142"/>
      <c r="F2368" s="142"/>
      <c r="G2368" s="142"/>
      <c r="H2368" s="142"/>
      <c r="J2368" s="142"/>
      <c r="K2368" s="142"/>
      <c r="L2368" s="142"/>
      <c r="M2368" s="142"/>
      <c r="N2368" s="142"/>
      <c r="O2368" s="142"/>
      <c r="Q2368" s="122" t="e">
        <f>+VLOOKUP(CONCATENATE(B2368,"00"),#REF!,3,FALSE)</f>
        <v>#REF!</v>
      </c>
      <c r="R2368" s="122" t="str">
        <f>+IF(ISERROR(VLOOKUP(K2368,'Ecarts de marge'!D:D,1,FALSE)),"PB CODE ARTICLE","")</f>
        <v>PB CODE ARTICLE</v>
      </c>
    </row>
    <row r="2369" spans="1:18" x14ac:dyDescent="0.2">
      <c r="A2369" s="131" t="str">
        <f>+IF(I2369&lt;='Ecarts de marge'!$G$1,"X","")</f>
        <v>X</v>
      </c>
      <c r="B2369" s="122" t="str">
        <f t="shared" si="46"/>
        <v>A</v>
      </c>
      <c r="C2369" s="142"/>
      <c r="D2369" s="142"/>
      <c r="E2369" s="142"/>
      <c r="F2369" s="142"/>
      <c r="G2369" s="142"/>
      <c r="H2369" s="142"/>
      <c r="J2369" s="142"/>
      <c r="K2369" s="142"/>
      <c r="L2369" s="142"/>
      <c r="M2369" s="142"/>
      <c r="N2369" s="142"/>
      <c r="O2369" s="142"/>
      <c r="Q2369" s="122" t="e">
        <f>+VLOOKUP(CONCATENATE(B2369,"00"),#REF!,3,FALSE)</f>
        <v>#REF!</v>
      </c>
      <c r="R2369" s="122" t="str">
        <f>+IF(ISERROR(VLOOKUP(K2369,'Ecarts de marge'!D:D,1,FALSE)),"PB CODE ARTICLE","")</f>
        <v>PB CODE ARTICLE</v>
      </c>
    </row>
    <row r="2370" spans="1:18" x14ac:dyDescent="0.2">
      <c r="A2370" s="131" t="str">
        <f>+IF(I2370&lt;='Ecarts de marge'!$G$1,"X","")</f>
        <v>X</v>
      </c>
      <c r="B2370" s="122" t="str">
        <f t="shared" si="46"/>
        <v>A</v>
      </c>
      <c r="C2370" s="142"/>
      <c r="D2370" s="142"/>
      <c r="E2370" s="142"/>
      <c r="F2370" s="142"/>
      <c r="G2370" s="142"/>
      <c r="H2370" s="142"/>
      <c r="J2370" s="142"/>
      <c r="K2370" s="142"/>
      <c r="L2370" s="142"/>
      <c r="M2370" s="142"/>
      <c r="N2370" s="142"/>
      <c r="O2370" s="142"/>
      <c r="Q2370" s="122" t="e">
        <f>+VLOOKUP(CONCATENATE(B2370,"00"),#REF!,3,FALSE)</f>
        <v>#REF!</v>
      </c>
      <c r="R2370" s="122" t="str">
        <f>+IF(ISERROR(VLOOKUP(K2370,'Ecarts de marge'!D:D,1,FALSE)),"PB CODE ARTICLE","")</f>
        <v>PB CODE ARTICLE</v>
      </c>
    </row>
    <row r="2371" spans="1:18" x14ac:dyDescent="0.2">
      <c r="A2371" s="131" t="str">
        <f>+IF(I2371&lt;='Ecarts de marge'!$G$1,"X","")</f>
        <v>X</v>
      </c>
      <c r="B2371" s="122" t="str">
        <f t="shared" si="46"/>
        <v>A</v>
      </c>
      <c r="C2371" s="142"/>
      <c r="D2371" s="142"/>
      <c r="E2371" s="142"/>
      <c r="F2371" s="142"/>
      <c r="G2371" s="142"/>
      <c r="H2371" s="142"/>
      <c r="J2371" s="142"/>
      <c r="K2371" s="142"/>
      <c r="L2371" s="142"/>
      <c r="M2371" s="142"/>
      <c r="N2371" s="142"/>
      <c r="O2371" s="142"/>
      <c r="Q2371" s="122" t="e">
        <f>+VLOOKUP(CONCATENATE(B2371,"00"),#REF!,3,FALSE)</f>
        <v>#REF!</v>
      </c>
      <c r="R2371" s="122" t="str">
        <f>+IF(ISERROR(VLOOKUP(K2371,'Ecarts de marge'!D:D,1,FALSE)),"PB CODE ARTICLE","")</f>
        <v>PB CODE ARTICLE</v>
      </c>
    </row>
    <row r="2372" spans="1:18" x14ac:dyDescent="0.2">
      <c r="A2372" s="131" t="str">
        <f>+IF(I2372&lt;='Ecarts de marge'!$G$1,"X","")</f>
        <v>X</v>
      </c>
      <c r="B2372" s="122" t="str">
        <f t="shared" si="46"/>
        <v>A</v>
      </c>
      <c r="C2372" s="142"/>
      <c r="D2372" s="142"/>
      <c r="E2372" s="142"/>
      <c r="F2372" s="142"/>
      <c r="G2372" s="142"/>
      <c r="H2372" s="142"/>
      <c r="J2372" s="142"/>
      <c r="K2372" s="142"/>
      <c r="L2372" s="142"/>
      <c r="M2372" s="142"/>
      <c r="N2372" s="142"/>
      <c r="O2372" s="142"/>
      <c r="Q2372" s="122" t="e">
        <f>+VLOOKUP(CONCATENATE(B2372,"00"),#REF!,3,FALSE)</f>
        <v>#REF!</v>
      </c>
      <c r="R2372" s="122" t="str">
        <f>+IF(ISERROR(VLOOKUP(K2372,'Ecarts de marge'!D:D,1,FALSE)),"PB CODE ARTICLE","")</f>
        <v>PB CODE ARTICLE</v>
      </c>
    </row>
    <row r="2373" spans="1:18" x14ac:dyDescent="0.2">
      <c r="A2373" s="131" t="str">
        <f>+IF(I2373&lt;='Ecarts de marge'!$G$1,"X","")</f>
        <v>X</v>
      </c>
      <c r="B2373" s="122" t="str">
        <f t="shared" si="46"/>
        <v>A</v>
      </c>
      <c r="C2373" s="142"/>
      <c r="D2373" s="142"/>
      <c r="E2373" s="142"/>
      <c r="F2373" s="142"/>
      <c r="G2373" s="142"/>
      <c r="H2373" s="142"/>
      <c r="J2373" s="142"/>
      <c r="K2373" s="142"/>
      <c r="L2373" s="142"/>
      <c r="M2373" s="142"/>
      <c r="N2373" s="142"/>
      <c r="O2373" s="142"/>
      <c r="Q2373" s="122" t="e">
        <f>+VLOOKUP(CONCATENATE(B2373,"00"),#REF!,3,FALSE)</f>
        <v>#REF!</v>
      </c>
      <c r="R2373" s="122" t="str">
        <f>+IF(ISERROR(VLOOKUP(K2373,'Ecarts de marge'!D:D,1,FALSE)),"PB CODE ARTICLE","")</f>
        <v>PB CODE ARTICLE</v>
      </c>
    </row>
    <row r="2374" spans="1:18" x14ac:dyDescent="0.2">
      <c r="A2374" s="131" t="str">
        <f>+IF(I2374&lt;='Ecarts de marge'!$G$1,"X","")</f>
        <v>X</v>
      </c>
      <c r="B2374" s="122" t="str">
        <f t="shared" si="46"/>
        <v>A</v>
      </c>
      <c r="C2374" s="142"/>
      <c r="D2374" s="142"/>
      <c r="E2374" s="142"/>
      <c r="F2374" s="142"/>
      <c r="G2374" s="142"/>
      <c r="H2374" s="142"/>
      <c r="J2374" s="142"/>
      <c r="K2374" s="142"/>
      <c r="L2374" s="142"/>
      <c r="M2374" s="142"/>
      <c r="N2374" s="142"/>
      <c r="O2374" s="142"/>
      <c r="Q2374" s="122" t="e">
        <f>+VLOOKUP(CONCATENATE(B2374,"00"),#REF!,3,FALSE)</f>
        <v>#REF!</v>
      </c>
      <c r="R2374" s="122" t="str">
        <f>+IF(ISERROR(VLOOKUP(K2374,'Ecarts de marge'!D:D,1,FALSE)),"PB CODE ARTICLE","")</f>
        <v>PB CODE ARTICLE</v>
      </c>
    </row>
    <row r="2375" spans="1:18" x14ac:dyDescent="0.2">
      <c r="A2375" s="131" t="str">
        <f>+IF(I2375&lt;='Ecarts de marge'!$G$1,"X","")</f>
        <v>X</v>
      </c>
      <c r="B2375" s="122" t="str">
        <f t="shared" si="46"/>
        <v>A</v>
      </c>
      <c r="C2375" s="142"/>
      <c r="D2375" s="142"/>
      <c r="E2375" s="142"/>
      <c r="F2375" s="142"/>
      <c r="G2375" s="142"/>
      <c r="H2375" s="142"/>
      <c r="J2375" s="142"/>
      <c r="K2375" s="142"/>
      <c r="L2375" s="142"/>
      <c r="M2375" s="142"/>
      <c r="N2375" s="142"/>
      <c r="O2375" s="142"/>
      <c r="Q2375" s="122" t="e">
        <f>+VLOOKUP(CONCATENATE(B2375,"00"),#REF!,3,FALSE)</f>
        <v>#REF!</v>
      </c>
      <c r="R2375" s="122" t="str">
        <f>+IF(ISERROR(VLOOKUP(K2375,'Ecarts de marge'!D:D,1,FALSE)),"PB CODE ARTICLE","")</f>
        <v>PB CODE ARTICLE</v>
      </c>
    </row>
    <row r="2376" spans="1:18" x14ac:dyDescent="0.2">
      <c r="A2376" s="131" t="str">
        <f>+IF(I2376&lt;='Ecarts de marge'!$G$1,"X","")</f>
        <v>X</v>
      </c>
      <c r="B2376" s="122" t="str">
        <f t="shared" si="46"/>
        <v>A</v>
      </c>
      <c r="C2376" s="142"/>
      <c r="D2376" s="142"/>
      <c r="E2376" s="142"/>
      <c r="F2376" s="142"/>
      <c r="G2376" s="142"/>
      <c r="H2376" s="142"/>
      <c r="J2376" s="142"/>
      <c r="K2376" s="142"/>
      <c r="L2376" s="142"/>
      <c r="M2376" s="142"/>
      <c r="N2376" s="142"/>
      <c r="O2376" s="142"/>
      <c r="Q2376" s="122" t="e">
        <f>+VLOOKUP(CONCATENATE(B2376,"00"),#REF!,3,FALSE)</f>
        <v>#REF!</v>
      </c>
      <c r="R2376" s="122" t="str">
        <f>+IF(ISERROR(VLOOKUP(K2376,'Ecarts de marge'!D:D,1,FALSE)),"PB CODE ARTICLE","")</f>
        <v>PB CODE ARTICLE</v>
      </c>
    </row>
    <row r="2377" spans="1:18" x14ac:dyDescent="0.2">
      <c r="A2377" s="131" t="str">
        <f>+IF(I2377&lt;='Ecarts de marge'!$G$1,"X","")</f>
        <v>X</v>
      </c>
      <c r="B2377" s="122" t="str">
        <f t="shared" si="46"/>
        <v>A</v>
      </c>
      <c r="C2377" s="142"/>
      <c r="D2377" s="142"/>
      <c r="E2377" s="142"/>
      <c r="F2377" s="142"/>
      <c r="G2377" s="142"/>
      <c r="H2377" s="142"/>
      <c r="J2377" s="142"/>
      <c r="K2377" s="142"/>
      <c r="L2377" s="142"/>
      <c r="M2377" s="142"/>
      <c r="N2377" s="142"/>
      <c r="O2377" s="142"/>
      <c r="Q2377" s="122" t="e">
        <f>+VLOOKUP(CONCATENATE(B2377,"00"),#REF!,3,FALSE)</f>
        <v>#REF!</v>
      </c>
      <c r="R2377" s="122" t="str">
        <f>+IF(ISERROR(VLOOKUP(K2377,'Ecarts de marge'!D:D,1,FALSE)),"PB CODE ARTICLE","")</f>
        <v>PB CODE ARTICLE</v>
      </c>
    </row>
    <row r="2378" spans="1:18" x14ac:dyDescent="0.2">
      <c r="A2378" s="131" t="str">
        <f>+IF(I2378&lt;='Ecarts de marge'!$G$1,"X","")</f>
        <v>X</v>
      </c>
      <c r="B2378" s="122" t="str">
        <f t="shared" si="46"/>
        <v>A</v>
      </c>
      <c r="C2378" s="142"/>
      <c r="D2378" s="142"/>
      <c r="E2378" s="142"/>
      <c r="F2378" s="142"/>
      <c r="G2378" s="142"/>
      <c r="H2378" s="142"/>
      <c r="J2378" s="142"/>
      <c r="K2378" s="142"/>
      <c r="L2378" s="142"/>
      <c r="M2378" s="142"/>
      <c r="N2378" s="142"/>
      <c r="O2378" s="142"/>
      <c r="Q2378" s="122" t="e">
        <f>+VLOOKUP(CONCATENATE(B2378,"00"),#REF!,3,FALSE)</f>
        <v>#REF!</v>
      </c>
      <c r="R2378" s="122" t="str">
        <f>+IF(ISERROR(VLOOKUP(K2378,'Ecarts de marge'!D:D,1,FALSE)),"PB CODE ARTICLE","")</f>
        <v>PB CODE ARTICLE</v>
      </c>
    </row>
    <row r="2379" spans="1:18" x14ac:dyDescent="0.2">
      <c r="A2379" s="131" t="str">
        <f>+IF(I2379&lt;='Ecarts de marge'!$G$1,"X","")</f>
        <v>X</v>
      </c>
      <c r="B2379" s="122" t="str">
        <f t="shared" si="46"/>
        <v>A</v>
      </c>
      <c r="C2379" s="142"/>
      <c r="D2379" s="142"/>
      <c r="E2379" s="142"/>
      <c r="F2379" s="142"/>
      <c r="G2379" s="142"/>
      <c r="H2379" s="142"/>
      <c r="J2379" s="142"/>
      <c r="K2379" s="142"/>
      <c r="L2379" s="142"/>
      <c r="M2379" s="142"/>
      <c r="N2379" s="142"/>
      <c r="O2379" s="142"/>
      <c r="Q2379" s="122" t="e">
        <f>+VLOOKUP(CONCATENATE(B2379,"00"),#REF!,3,FALSE)</f>
        <v>#REF!</v>
      </c>
      <c r="R2379" s="122" t="str">
        <f>+IF(ISERROR(VLOOKUP(K2379,'Ecarts de marge'!D:D,1,FALSE)),"PB CODE ARTICLE","")</f>
        <v>PB CODE ARTICLE</v>
      </c>
    </row>
    <row r="2380" spans="1:18" x14ac:dyDescent="0.2">
      <c r="A2380" s="131" t="str">
        <f>+IF(I2380&lt;='Ecarts de marge'!$G$1,"X","")</f>
        <v>X</v>
      </c>
      <c r="B2380" s="122" t="str">
        <f t="shared" si="46"/>
        <v>A</v>
      </c>
      <c r="C2380" s="142"/>
      <c r="D2380" s="142"/>
      <c r="E2380" s="142"/>
      <c r="F2380" s="142"/>
      <c r="G2380" s="142"/>
      <c r="H2380" s="142"/>
      <c r="J2380" s="142"/>
      <c r="K2380" s="142"/>
      <c r="L2380" s="142"/>
      <c r="M2380" s="142"/>
      <c r="N2380" s="142"/>
      <c r="O2380" s="142"/>
      <c r="Q2380" s="122" t="e">
        <f>+VLOOKUP(CONCATENATE(B2380,"00"),#REF!,3,FALSE)</f>
        <v>#REF!</v>
      </c>
      <c r="R2380" s="122" t="str">
        <f>+IF(ISERROR(VLOOKUP(K2380,'Ecarts de marge'!D:D,1,FALSE)),"PB CODE ARTICLE","")</f>
        <v>PB CODE ARTICLE</v>
      </c>
    </row>
    <row r="2381" spans="1:18" x14ac:dyDescent="0.2">
      <c r="A2381" s="131" t="str">
        <f>+IF(I2381&lt;='Ecarts de marge'!$G$1,"X","")</f>
        <v>X</v>
      </c>
      <c r="B2381" s="122" t="str">
        <f t="shared" si="46"/>
        <v>A</v>
      </c>
      <c r="C2381" s="142"/>
      <c r="D2381" s="142"/>
      <c r="E2381" s="142"/>
      <c r="F2381" s="142"/>
      <c r="G2381" s="142"/>
      <c r="H2381" s="142"/>
      <c r="J2381" s="142"/>
      <c r="K2381" s="142"/>
      <c r="L2381" s="142"/>
      <c r="M2381" s="142"/>
      <c r="N2381" s="142"/>
      <c r="O2381" s="142"/>
      <c r="Q2381" s="122" t="e">
        <f>+VLOOKUP(CONCATENATE(B2381,"00"),#REF!,3,FALSE)</f>
        <v>#REF!</v>
      </c>
      <c r="R2381" s="122" t="str">
        <f>+IF(ISERROR(VLOOKUP(K2381,'Ecarts de marge'!D:D,1,FALSE)),"PB CODE ARTICLE","")</f>
        <v>PB CODE ARTICLE</v>
      </c>
    </row>
    <row r="2382" spans="1:18" x14ac:dyDescent="0.2">
      <c r="A2382" s="131" t="str">
        <f>+IF(I2382&lt;='Ecarts de marge'!$G$1,"X","")</f>
        <v>X</v>
      </c>
      <c r="B2382" s="122" t="str">
        <f t="shared" si="46"/>
        <v>A</v>
      </c>
      <c r="C2382" s="142"/>
      <c r="D2382" s="142"/>
      <c r="E2382" s="142"/>
      <c r="F2382" s="142"/>
      <c r="G2382" s="142"/>
      <c r="H2382" s="142"/>
      <c r="J2382" s="142"/>
      <c r="K2382" s="142"/>
      <c r="L2382" s="142"/>
      <c r="M2382" s="142"/>
      <c r="N2382" s="142"/>
      <c r="O2382" s="142"/>
      <c r="Q2382" s="122" t="e">
        <f>+VLOOKUP(CONCATENATE(B2382,"00"),#REF!,3,FALSE)</f>
        <v>#REF!</v>
      </c>
      <c r="R2382" s="122" t="str">
        <f>+IF(ISERROR(VLOOKUP(K2382,'Ecarts de marge'!D:D,1,FALSE)),"PB CODE ARTICLE","")</f>
        <v>PB CODE ARTICLE</v>
      </c>
    </row>
    <row r="2383" spans="1:18" x14ac:dyDescent="0.2">
      <c r="A2383" s="131" t="str">
        <f>+IF(I2383&lt;='Ecarts de marge'!$G$1,"X","")</f>
        <v>X</v>
      </c>
      <c r="B2383" s="122" t="str">
        <f t="shared" si="46"/>
        <v>A</v>
      </c>
      <c r="C2383" s="142"/>
      <c r="D2383" s="142"/>
      <c r="E2383" s="142"/>
      <c r="F2383" s="142"/>
      <c r="G2383" s="142"/>
      <c r="H2383" s="142"/>
      <c r="J2383" s="142"/>
      <c r="K2383" s="142"/>
      <c r="L2383" s="142"/>
      <c r="M2383" s="142"/>
      <c r="N2383" s="142"/>
      <c r="O2383" s="142"/>
      <c r="Q2383" s="122" t="e">
        <f>+VLOOKUP(CONCATENATE(B2383,"00"),#REF!,3,FALSE)</f>
        <v>#REF!</v>
      </c>
      <c r="R2383" s="122" t="str">
        <f>+IF(ISERROR(VLOOKUP(K2383,'Ecarts de marge'!D:D,1,FALSE)),"PB CODE ARTICLE","")</f>
        <v>PB CODE ARTICLE</v>
      </c>
    </row>
    <row r="2384" spans="1:18" x14ac:dyDescent="0.2">
      <c r="A2384" s="131" t="str">
        <f>+IF(I2384&lt;='Ecarts de marge'!$G$1,"X","")</f>
        <v>X</v>
      </c>
      <c r="B2384" s="122" t="str">
        <f t="shared" si="46"/>
        <v>A</v>
      </c>
      <c r="C2384" s="142"/>
      <c r="D2384" s="142"/>
      <c r="E2384" s="142"/>
      <c r="F2384" s="142"/>
      <c r="G2384" s="142"/>
      <c r="H2384" s="142"/>
      <c r="J2384" s="142"/>
      <c r="K2384" s="142"/>
      <c r="L2384" s="142"/>
      <c r="M2384" s="142"/>
      <c r="N2384" s="142"/>
      <c r="O2384" s="142"/>
      <c r="Q2384" s="122" t="e">
        <f>+VLOOKUP(CONCATENATE(B2384,"00"),#REF!,3,FALSE)</f>
        <v>#REF!</v>
      </c>
      <c r="R2384" s="122" t="str">
        <f>+IF(ISERROR(VLOOKUP(K2384,'Ecarts de marge'!D:D,1,FALSE)),"PB CODE ARTICLE","")</f>
        <v>PB CODE ARTICLE</v>
      </c>
    </row>
    <row r="2385" spans="1:18" x14ac:dyDescent="0.2">
      <c r="A2385" s="131" t="str">
        <f>+IF(I2385&lt;='Ecarts de marge'!$G$1,"X","")</f>
        <v>X</v>
      </c>
      <c r="B2385" s="122" t="str">
        <f t="shared" si="46"/>
        <v>A</v>
      </c>
      <c r="C2385" s="142"/>
      <c r="D2385" s="142"/>
      <c r="E2385" s="142"/>
      <c r="F2385" s="142"/>
      <c r="G2385" s="142"/>
      <c r="H2385" s="142"/>
      <c r="J2385" s="142"/>
      <c r="K2385" s="142"/>
      <c r="L2385" s="142"/>
      <c r="M2385" s="142"/>
      <c r="N2385" s="142"/>
      <c r="O2385" s="142"/>
      <c r="Q2385" s="122" t="e">
        <f>+VLOOKUP(CONCATENATE(B2385,"00"),#REF!,3,FALSE)</f>
        <v>#REF!</v>
      </c>
      <c r="R2385" s="122" t="str">
        <f>+IF(ISERROR(VLOOKUP(K2385,'Ecarts de marge'!D:D,1,FALSE)),"PB CODE ARTICLE","")</f>
        <v>PB CODE ARTICLE</v>
      </c>
    </row>
    <row r="2386" spans="1:18" x14ac:dyDescent="0.2">
      <c r="A2386" s="131" t="str">
        <f>+IF(I2386&lt;='Ecarts de marge'!$G$1,"X","")</f>
        <v>X</v>
      </c>
      <c r="B2386" s="122" t="str">
        <f t="shared" si="46"/>
        <v>A</v>
      </c>
      <c r="C2386" s="142"/>
      <c r="D2386" s="142"/>
      <c r="E2386" s="142"/>
      <c r="F2386" s="142"/>
      <c r="G2386" s="142"/>
      <c r="H2386" s="142"/>
      <c r="J2386" s="142"/>
      <c r="K2386" s="142"/>
      <c r="L2386" s="142"/>
      <c r="M2386" s="142"/>
      <c r="N2386" s="142"/>
      <c r="O2386" s="142"/>
      <c r="Q2386" s="122" t="e">
        <f>+VLOOKUP(CONCATENATE(B2386,"00"),#REF!,3,FALSE)</f>
        <v>#REF!</v>
      </c>
      <c r="R2386" s="122" t="str">
        <f>+IF(ISERROR(VLOOKUP(K2386,'Ecarts de marge'!D:D,1,FALSE)),"PB CODE ARTICLE","")</f>
        <v>PB CODE ARTICLE</v>
      </c>
    </row>
    <row r="2387" spans="1:18" x14ac:dyDescent="0.2">
      <c r="A2387" s="131" t="str">
        <f>+IF(I2387&lt;='Ecarts de marge'!$G$1,"X","")</f>
        <v>X</v>
      </c>
      <c r="B2387" s="122" t="str">
        <f t="shared" si="46"/>
        <v>A</v>
      </c>
      <c r="C2387" s="142"/>
      <c r="D2387" s="142"/>
      <c r="E2387" s="142"/>
      <c r="F2387" s="142"/>
      <c r="G2387" s="142"/>
      <c r="H2387" s="142"/>
      <c r="J2387" s="142"/>
      <c r="K2387" s="142"/>
      <c r="L2387" s="142"/>
      <c r="M2387" s="142"/>
      <c r="N2387" s="142"/>
      <c r="O2387" s="142"/>
      <c r="Q2387" s="122" t="e">
        <f>+VLOOKUP(CONCATENATE(B2387,"00"),#REF!,3,FALSE)</f>
        <v>#REF!</v>
      </c>
      <c r="R2387" s="122" t="str">
        <f>+IF(ISERROR(VLOOKUP(K2387,'Ecarts de marge'!D:D,1,FALSE)),"PB CODE ARTICLE","")</f>
        <v>PB CODE ARTICLE</v>
      </c>
    </row>
    <row r="2388" spans="1:18" x14ac:dyDescent="0.2">
      <c r="A2388" s="131" t="str">
        <f>+IF(I2388&lt;='Ecarts de marge'!$G$1,"X","")</f>
        <v>X</v>
      </c>
      <c r="B2388" s="122" t="str">
        <f t="shared" ref="B2388:B2451" si="47">+"A"&amp;E2388&amp;F2388&amp;G2388</f>
        <v>A</v>
      </c>
      <c r="C2388" s="142"/>
      <c r="D2388" s="142"/>
      <c r="E2388" s="142"/>
      <c r="F2388" s="142"/>
      <c r="G2388" s="142"/>
      <c r="H2388" s="142"/>
      <c r="J2388" s="142"/>
      <c r="K2388" s="142"/>
      <c r="L2388" s="142"/>
      <c r="M2388" s="142"/>
      <c r="N2388" s="142"/>
      <c r="O2388" s="142"/>
      <c r="Q2388" s="122" t="e">
        <f>+VLOOKUP(CONCATENATE(B2388,"00"),#REF!,3,FALSE)</f>
        <v>#REF!</v>
      </c>
      <c r="R2388" s="122" t="str">
        <f>+IF(ISERROR(VLOOKUP(K2388,'Ecarts de marge'!D:D,1,FALSE)),"PB CODE ARTICLE","")</f>
        <v>PB CODE ARTICLE</v>
      </c>
    </row>
    <row r="2389" spans="1:18" x14ac:dyDescent="0.2">
      <c r="A2389" s="131" t="str">
        <f>+IF(I2389&lt;='Ecarts de marge'!$G$1,"X","")</f>
        <v>X</v>
      </c>
      <c r="B2389" s="122" t="str">
        <f t="shared" si="47"/>
        <v>A</v>
      </c>
      <c r="C2389" s="142"/>
      <c r="D2389" s="142"/>
      <c r="E2389" s="142"/>
      <c r="F2389" s="142"/>
      <c r="G2389" s="142"/>
      <c r="H2389" s="142"/>
      <c r="J2389" s="142"/>
      <c r="K2389" s="142"/>
      <c r="L2389" s="142"/>
      <c r="M2389" s="142"/>
      <c r="N2389" s="142"/>
      <c r="O2389" s="142"/>
      <c r="Q2389" s="122" t="e">
        <f>+VLOOKUP(CONCATENATE(B2389,"00"),#REF!,3,FALSE)</f>
        <v>#REF!</v>
      </c>
      <c r="R2389" s="122" t="str">
        <f>+IF(ISERROR(VLOOKUP(K2389,'Ecarts de marge'!D:D,1,FALSE)),"PB CODE ARTICLE","")</f>
        <v>PB CODE ARTICLE</v>
      </c>
    </row>
    <row r="2390" spans="1:18" x14ac:dyDescent="0.2">
      <c r="A2390" s="131" t="str">
        <f>+IF(I2390&lt;='Ecarts de marge'!$G$1,"X","")</f>
        <v>X</v>
      </c>
      <c r="B2390" s="122" t="str">
        <f t="shared" si="47"/>
        <v>A</v>
      </c>
      <c r="C2390" s="142"/>
      <c r="D2390" s="142"/>
      <c r="E2390" s="142"/>
      <c r="F2390" s="142"/>
      <c r="G2390" s="142"/>
      <c r="H2390" s="142"/>
      <c r="J2390" s="142"/>
      <c r="K2390" s="142"/>
      <c r="L2390" s="142"/>
      <c r="M2390" s="142"/>
      <c r="N2390" s="142"/>
      <c r="O2390" s="142"/>
      <c r="Q2390" s="122" t="e">
        <f>+VLOOKUP(CONCATENATE(B2390,"00"),#REF!,3,FALSE)</f>
        <v>#REF!</v>
      </c>
      <c r="R2390" s="122" t="str">
        <f>+IF(ISERROR(VLOOKUP(K2390,'Ecarts de marge'!D:D,1,FALSE)),"PB CODE ARTICLE","")</f>
        <v>PB CODE ARTICLE</v>
      </c>
    </row>
    <row r="2391" spans="1:18" x14ac:dyDescent="0.2">
      <c r="A2391" s="131" t="str">
        <f>+IF(I2391&lt;='Ecarts de marge'!$G$1,"X","")</f>
        <v>X</v>
      </c>
      <c r="B2391" s="122" t="str">
        <f t="shared" si="47"/>
        <v>A</v>
      </c>
      <c r="C2391" s="142"/>
      <c r="D2391" s="142"/>
      <c r="E2391" s="142"/>
      <c r="F2391" s="142"/>
      <c r="G2391" s="142"/>
      <c r="H2391" s="142"/>
      <c r="J2391" s="142"/>
      <c r="K2391" s="142"/>
      <c r="L2391" s="142"/>
      <c r="M2391" s="142"/>
      <c r="N2391" s="142"/>
      <c r="O2391" s="142"/>
      <c r="Q2391" s="122" t="e">
        <f>+VLOOKUP(CONCATENATE(B2391,"00"),#REF!,3,FALSE)</f>
        <v>#REF!</v>
      </c>
      <c r="R2391" s="122" t="str">
        <f>+IF(ISERROR(VLOOKUP(K2391,'Ecarts de marge'!D:D,1,FALSE)),"PB CODE ARTICLE","")</f>
        <v>PB CODE ARTICLE</v>
      </c>
    </row>
    <row r="2392" spans="1:18" x14ac:dyDescent="0.2">
      <c r="A2392" s="131" t="str">
        <f>+IF(I2392&lt;='Ecarts de marge'!$G$1,"X","")</f>
        <v>X</v>
      </c>
      <c r="B2392" s="122" t="str">
        <f t="shared" si="47"/>
        <v>A</v>
      </c>
      <c r="C2392" s="142"/>
      <c r="D2392" s="142"/>
      <c r="E2392" s="142"/>
      <c r="F2392" s="142"/>
      <c r="G2392" s="142"/>
      <c r="H2392" s="142"/>
      <c r="J2392" s="142"/>
      <c r="K2392" s="142"/>
      <c r="L2392" s="142"/>
      <c r="M2392" s="142"/>
      <c r="N2392" s="142"/>
      <c r="O2392" s="142"/>
      <c r="Q2392" s="122" t="e">
        <f>+VLOOKUP(CONCATENATE(B2392,"00"),#REF!,3,FALSE)</f>
        <v>#REF!</v>
      </c>
      <c r="R2392" s="122" t="str">
        <f>+IF(ISERROR(VLOOKUP(K2392,'Ecarts de marge'!D:D,1,FALSE)),"PB CODE ARTICLE","")</f>
        <v>PB CODE ARTICLE</v>
      </c>
    </row>
    <row r="2393" spans="1:18" x14ac:dyDescent="0.2">
      <c r="A2393" s="131" t="str">
        <f>+IF(I2393&lt;='Ecarts de marge'!$G$1,"X","")</f>
        <v>X</v>
      </c>
      <c r="B2393" s="122" t="str">
        <f t="shared" si="47"/>
        <v>A</v>
      </c>
      <c r="C2393" s="142"/>
      <c r="D2393" s="142"/>
      <c r="E2393" s="142"/>
      <c r="F2393" s="142"/>
      <c r="G2393" s="142"/>
      <c r="H2393" s="142"/>
      <c r="J2393" s="142"/>
      <c r="K2393" s="142"/>
      <c r="L2393" s="142"/>
      <c r="M2393" s="142"/>
      <c r="N2393" s="142"/>
      <c r="O2393" s="142"/>
      <c r="Q2393" s="122" t="e">
        <f>+VLOOKUP(CONCATENATE(B2393,"00"),#REF!,3,FALSE)</f>
        <v>#REF!</v>
      </c>
      <c r="R2393" s="122" t="str">
        <f>+IF(ISERROR(VLOOKUP(K2393,'Ecarts de marge'!D:D,1,FALSE)),"PB CODE ARTICLE","")</f>
        <v>PB CODE ARTICLE</v>
      </c>
    </row>
    <row r="2394" spans="1:18" x14ac:dyDescent="0.2">
      <c r="A2394" s="131" t="str">
        <f>+IF(I2394&lt;='Ecarts de marge'!$G$1,"X","")</f>
        <v>X</v>
      </c>
      <c r="B2394" s="122" t="str">
        <f t="shared" si="47"/>
        <v>A</v>
      </c>
      <c r="C2394" s="142"/>
      <c r="D2394" s="142"/>
      <c r="E2394" s="142"/>
      <c r="F2394" s="142"/>
      <c r="G2394" s="142"/>
      <c r="H2394" s="142"/>
      <c r="J2394" s="142"/>
      <c r="K2394" s="142"/>
      <c r="L2394" s="142"/>
      <c r="M2394" s="142"/>
      <c r="N2394" s="142"/>
      <c r="O2394" s="142"/>
      <c r="Q2394" s="122" t="e">
        <f>+VLOOKUP(CONCATENATE(B2394,"00"),#REF!,3,FALSE)</f>
        <v>#REF!</v>
      </c>
      <c r="R2394" s="122" t="str">
        <f>+IF(ISERROR(VLOOKUP(K2394,'Ecarts de marge'!D:D,1,FALSE)),"PB CODE ARTICLE","")</f>
        <v>PB CODE ARTICLE</v>
      </c>
    </row>
    <row r="2395" spans="1:18" x14ac:dyDescent="0.2">
      <c r="A2395" s="131" t="str">
        <f>+IF(I2395&lt;='Ecarts de marge'!$G$1,"X","")</f>
        <v>X</v>
      </c>
      <c r="B2395" s="122" t="str">
        <f t="shared" si="47"/>
        <v>A</v>
      </c>
      <c r="C2395" s="142"/>
      <c r="D2395" s="142"/>
      <c r="E2395" s="142"/>
      <c r="F2395" s="142"/>
      <c r="G2395" s="142"/>
      <c r="H2395" s="142"/>
      <c r="J2395" s="142"/>
      <c r="K2395" s="142"/>
      <c r="L2395" s="142"/>
      <c r="M2395" s="142"/>
      <c r="N2395" s="142"/>
      <c r="O2395" s="142"/>
      <c r="Q2395" s="122" t="e">
        <f>+VLOOKUP(CONCATENATE(B2395,"00"),#REF!,3,FALSE)</f>
        <v>#REF!</v>
      </c>
      <c r="R2395" s="122" t="str">
        <f>+IF(ISERROR(VLOOKUP(K2395,'Ecarts de marge'!D:D,1,FALSE)),"PB CODE ARTICLE","")</f>
        <v>PB CODE ARTICLE</v>
      </c>
    </row>
    <row r="2396" spans="1:18" x14ac:dyDescent="0.2">
      <c r="A2396" s="131" t="str">
        <f>+IF(I2396&lt;='Ecarts de marge'!$G$1,"X","")</f>
        <v>X</v>
      </c>
      <c r="B2396" s="122" t="str">
        <f t="shared" si="47"/>
        <v>A</v>
      </c>
      <c r="C2396" s="142"/>
      <c r="D2396" s="142"/>
      <c r="E2396" s="142"/>
      <c r="F2396" s="142"/>
      <c r="G2396" s="142"/>
      <c r="H2396" s="142"/>
      <c r="J2396" s="142"/>
      <c r="K2396" s="142"/>
      <c r="L2396" s="142"/>
      <c r="M2396" s="142"/>
      <c r="N2396" s="142"/>
      <c r="O2396" s="142"/>
      <c r="Q2396" s="122" t="e">
        <f>+VLOOKUP(CONCATENATE(B2396,"00"),#REF!,3,FALSE)</f>
        <v>#REF!</v>
      </c>
      <c r="R2396" s="122" t="str">
        <f>+IF(ISERROR(VLOOKUP(K2396,'Ecarts de marge'!D:D,1,FALSE)),"PB CODE ARTICLE","")</f>
        <v>PB CODE ARTICLE</v>
      </c>
    </row>
    <row r="2397" spans="1:18" x14ac:dyDescent="0.2">
      <c r="A2397" s="131" t="str">
        <f>+IF(I2397&lt;='Ecarts de marge'!$G$1,"X","")</f>
        <v>X</v>
      </c>
      <c r="B2397" s="122" t="str">
        <f t="shared" si="47"/>
        <v>A</v>
      </c>
      <c r="C2397" s="142"/>
      <c r="D2397" s="142"/>
      <c r="E2397" s="142"/>
      <c r="F2397" s="142"/>
      <c r="G2397" s="142"/>
      <c r="H2397" s="142"/>
      <c r="J2397" s="142"/>
      <c r="K2397" s="142"/>
      <c r="L2397" s="142"/>
      <c r="M2397" s="142"/>
      <c r="N2397" s="142"/>
      <c r="O2397" s="142"/>
      <c r="Q2397" s="122" t="e">
        <f>+VLOOKUP(CONCATENATE(B2397,"00"),#REF!,3,FALSE)</f>
        <v>#REF!</v>
      </c>
      <c r="R2397" s="122" t="str">
        <f>+IF(ISERROR(VLOOKUP(K2397,'Ecarts de marge'!D:D,1,FALSE)),"PB CODE ARTICLE","")</f>
        <v>PB CODE ARTICLE</v>
      </c>
    </row>
    <row r="2398" spans="1:18" x14ac:dyDescent="0.2">
      <c r="A2398" s="131" t="str">
        <f>+IF(I2398&lt;='Ecarts de marge'!$G$1,"X","")</f>
        <v>X</v>
      </c>
      <c r="B2398" s="122" t="str">
        <f t="shared" si="47"/>
        <v>A</v>
      </c>
      <c r="C2398" s="142"/>
      <c r="D2398" s="142"/>
      <c r="E2398" s="142"/>
      <c r="F2398" s="142"/>
      <c r="G2398" s="142"/>
      <c r="H2398" s="142"/>
      <c r="J2398" s="142"/>
      <c r="K2398" s="142"/>
      <c r="L2398" s="142"/>
      <c r="M2398" s="142"/>
      <c r="N2398" s="142"/>
      <c r="O2398" s="142"/>
      <c r="Q2398" s="122" t="e">
        <f>+VLOOKUP(CONCATENATE(B2398,"00"),#REF!,3,FALSE)</f>
        <v>#REF!</v>
      </c>
      <c r="R2398" s="122" t="str">
        <f>+IF(ISERROR(VLOOKUP(K2398,'Ecarts de marge'!D:D,1,FALSE)),"PB CODE ARTICLE","")</f>
        <v>PB CODE ARTICLE</v>
      </c>
    </row>
    <row r="2399" spans="1:18" x14ac:dyDescent="0.2">
      <c r="A2399" s="131" t="str">
        <f>+IF(I2399&lt;='Ecarts de marge'!$G$1,"X","")</f>
        <v>X</v>
      </c>
      <c r="B2399" s="122" t="str">
        <f t="shared" si="47"/>
        <v>A</v>
      </c>
      <c r="C2399" s="142"/>
      <c r="D2399" s="142"/>
      <c r="E2399" s="142"/>
      <c r="F2399" s="142"/>
      <c r="G2399" s="142"/>
      <c r="H2399" s="142"/>
      <c r="J2399" s="142"/>
      <c r="K2399" s="142"/>
      <c r="L2399" s="142"/>
      <c r="M2399" s="142"/>
      <c r="N2399" s="142"/>
      <c r="O2399" s="142"/>
      <c r="Q2399" s="122" t="e">
        <f>+VLOOKUP(CONCATENATE(B2399,"00"),#REF!,3,FALSE)</f>
        <v>#REF!</v>
      </c>
      <c r="R2399" s="122" t="str">
        <f>+IF(ISERROR(VLOOKUP(K2399,'Ecarts de marge'!D:D,1,FALSE)),"PB CODE ARTICLE","")</f>
        <v>PB CODE ARTICLE</v>
      </c>
    </row>
    <row r="2400" spans="1:18" x14ac:dyDescent="0.2">
      <c r="A2400" s="131" t="str">
        <f>+IF(I2400&lt;='Ecarts de marge'!$G$1,"X","")</f>
        <v>X</v>
      </c>
      <c r="B2400" s="122" t="str">
        <f t="shared" si="47"/>
        <v>A</v>
      </c>
      <c r="C2400" s="142"/>
      <c r="D2400" s="142"/>
      <c r="E2400" s="142"/>
      <c r="F2400" s="142"/>
      <c r="G2400" s="142"/>
      <c r="H2400" s="142"/>
      <c r="J2400" s="142"/>
      <c r="K2400" s="142"/>
      <c r="L2400" s="142"/>
      <c r="M2400" s="142"/>
      <c r="N2400" s="142"/>
      <c r="O2400" s="142"/>
      <c r="Q2400" s="122" t="e">
        <f>+VLOOKUP(CONCATENATE(B2400,"00"),#REF!,3,FALSE)</f>
        <v>#REF!</v>
      </c>
      <c r="R2400" s="122" t="str">
        <f>+IF(ISERROR(VLOOKUP(K2400,'Ecarts de marge'!D:D,1,FALSE)),"PB CODE ARTICLE","")</f>
        <v>PB CODE ARTICLE</v>
      </c>
    </row>
    <row r="2401" spans="1:18" x14ac:dyDescent="0.2">
      <c r="A2401" s="131" t="str">
        <f>+IF(I2401&lt;='Ecarts de marge'!$G$1,"X","")</f>
        <v>X</v>
      </c>
      <c r="B2401" s="122" t="str">
        <f t="shared" si="47"/>
        <v>A</v>
      </c>
      <c r="C2401" s="142"/>
      <c r="D2401" s="142"/>
      <c r="E2401" s="142"/>
      <c r="F2401" s="142"/>
      <c r="G2401" s="142"/>
      <c r="H2401" s="142"/>
      <c r="J2401" s="142"/>
      <c r="K2401" s="142"/>
      <c r="L2401" s="142"/>
      <c r="M2401" s="142"/>
      <c r="N2401" s="142"/>
      <c r="O2401" s="142"/>
      <c r="Q2401" s="122" t="e">
        <f>+VLOOKUP(CONCATENATE(B2401,"00"),#REF!,3,FALSE)</f>
        <v>#REF!</v>
      </c>
      <c r="R2401" s="122" t="str">
        <f>+IF(ISERROR(VLOOKUP(K2401,'Ecarts de marge'!D:D,1,FALSE)),"PB CODE ARTICLE","")</f>
        <v>PB CODE ARTICLE</v>
      </c>
    </row>
    <row r="2402" spans="1:18" x14ac:dyDescent="0.2">
      <c r="A2402" s="131" t="str">
        <f>+IF(I2402&lt;='Ecarts de marge'!$G$1,"X","")</f>
        <v>X</v>
      </c>
      <c r="B2402" s="122" t="str">
        <f t="shared" si="47"/>
        <v>A</v>
      </c>
      <c r="C2402" s="142"/>
      <c r="D2402" s="142"/>
      <c r="E2402" s="142"/>
      <c r="F2402" s="142"/>
      <c r="G2402" s="142"/>
      <c r="H2402" s="142"/>
      <c r="J2402" s="142"/>
      <c r="K2402" s="142"/>
      <c r="L2402" s="142"/>
      <c r="M2402" s="142"/>
      <c r="N2402" s="142"/>
      <c r="O2402" s="142"/>
      <c r="Q2402" s="122" t="e">
        <f>+VLOOKUP(CONCATENATE(B2402,"00"),#REF!,3,FALSE)</f>
        <v>#REF!</v>
      </c>
      <c r="R2402" s="122" t="str">
        <f>+IF(ISERROR(VLOOKUP(K2402,'Ecarts de marge'!D:D,1,FALSE)),"PB CODE ARTICLE","")</f>
        <v>PB CODE ARTICLE</v>
      </c>
    </row>
    <row r="2403" spans="1:18" x14ac:dyDescent="0.2">
      <c r="A2403" s="131" t="str">
        <f>+IF(I2403&lt;='Ecarts de marge'!$G$1,"X","")</f>
        <v>X</v>
      </c>
      <c r="B2403" s="122" t="str">
        <f t="shared" si="47"/>
        <v>A</v>
      </c>
      <c r="C2403" s="142"/>
      <c r="D2403" s="142"/>
      <c r="E2403" s="142"/>
      <c r="F2403" s="142"/>
      <c r="G2403" s="142"/>
      <c r="H2403" s="142"/>
      <c r="J2403" s="142"/>
      <c r="K2403" s="142"/>
      <c r="L2403" s="142"/>
      <c r="M2403" s="142"/>
      <c r="N2403" s="142"/>
      <c r="O2403" s="142"/>
      <c r="Q2403" s="122" t="e">
        <f>+VLOOKUP(CONCATENATE(B2403,"00"),#REF!,3,FALSE)</f>
        <v>#REF!</v>
      </c>
      <c r="R2403" s="122" t="str">
        <f>+IF(ISERROR(VLOOKUP(K2403,'Ecarts de marge'!D:D,1,FALSE)),"PB CODE ARTICLE","")</f>
        <v>PB CODE ARTICLE</v>
      </c>
    </row>
    <row r="2404" spans="1:18" x14ac:dyDescent="0.2">
      <c r="A2404" s="131" t="str">
        <f>+IF(I2404&lt;='Ecarts de marge'!$G$1,"X","")</f>
        <v>X</v>
      </c>
      <c r="B2404" s="122" t="str">
        <f t="shared" si="47"/>
        <v>A</v>
      </c>
      <c r="C2404" s="142"/>
      <c r="D2404" s="142"/>
      <c r="E2404" s="142"/>
      <c r="F2404" s="142"/>
      <c r="G2404" s="142"/>
      <c r="H2404" s="142"/>
      <c r="J2404" s="142"/>
      <c r="K2404" s="142"/>
      <c r="L2404" s="142"/>
      <c r="M2404" s="142"/>
      <c r="N2404" s="142"/>
      <c r="O2404" s="142"/>
      <c r="Q2404" s="122" t="e">
        <f>+VLOOKUP(CONCATENATE(B2404,"00"),#REF!,3,FALSE)</f>
        <v>#REF!</v>
      </c>
      <c r="R2404" s="122" t="str">
        <f>+IF(ISERROR(VLOOKUP(K2404,'Ecarts de marge'!D:D,1,FALSE)),"PB CODE ARTICLE","")</f>
        <v>PB CODE ARTICLE</v>
      </c>
    </row>
    <row r="2405" spans="1:18" x14ac:dyDescent="0.2">
      <c r="A2405" s="131" t="str">
        <f>+IF(I2405&lt;='Ecarts de marge'!$G$1,"X","")</f>
        <v>X</v>
      </c>
      <c r="B2405" s="122" t="str">
        <f t="shared" si="47"/>
        <v>A</v>
      </c>
      <c r="C2405" s="142"/>
      <c r="D2405" s="142"/>
      <c r="E2405" s="142"/>
      <c r="F2405" s="142"/>
      <c r="G2405" s="142"/>
      <c r="H2405" s="142"/>
      <c r="J2405" s="142"/>
      <c r="K2405" s="142"/>
      <c r="L2405" s="142"/>
      <c r="M2405" s="142"/>
      <c r="N2405" s="142"/>
      <c r="O2405" s="142"/>
      <c r="Q2405" s="122" t="e">
        <f>+VLOOKUP(CONCATENATE(B2405,"00"),#REF!,3,FALSE)</f>
        <v>#REF!</v>
      </c>
      <c r="R2405" s="122" t="str">
        <f>+IF(ISERROR(VLOOKUP(K2405,'Ecarts de marge'!D:D,1,FALSE)),"PB CODE ARTICLE","")</f>
        <v>PB CODE ARTICLE</v>
      </c>
    </row>
    <row r="2406" spans="1:18" x14ac:dyDescent="0.2">
      <c r="A2406" s="131" t="str">
        <f>+IF(I2406&lt;='Ecarts de marge'!$G$1,"X","")</f>
        <v>X</v>
      </c>
      <c r="B2406" s="122" t="str">
        <f t="shared" si="47"/>
        <v>A</v>
      </c>
      <c r="C2406" s="142"/>
      <c r="D2406" s="142"/>
      <c r="E2406" s="142"/>
      <c r="F2406" s="142"/>
      <c r="G2406" s="142"/>
      <c r="H2406" s="142"/>
      <c r="J2406" s="142"/>
      <c r="K2406" s="142"/>
      <c r="L2406" s="142"/>
      <c r="M2406" s="142"/>
      <c r="N2406" s="142"/>
      <c r="O2406" s="142"/>
      <c r="Q2406" s="122" t="e">
        <f>+VLOOKUP(CONCATENATE(B2406,"00"),#REF!,3,FALSE)</f>
        <v>#REF!</v>
      </c>
      <c r="R2406" s="122" t="str">
        <f>+IF(ISERROR(VLOOKUP(K2406,'Ecarts de marge'!D:D,1,FALSE)),"PB CODE ARTICLE","")</f>
        <v>PB CODE ARTICLE</v>
      </c>
    </row>
    <row r="2407" spans="1:18" x14ac:dyDescent="0.2">
      <c r="A2407" s="131" t="str">
        <f>+IF(I2407&lt;='Ecarts de marge'!$G$1,"X","")</f>
        <v>X</v>
      </c>
      <c r="B2407" s="122" t="str">
        <f t="shared" si="47"/>
        <v>A</v>
      </c>
      <c r="C2407" s="142"/>
      <c r="D2407" s="142"/>
      <c r="E2407" s="142"/>
      <c r="F2407" s="142"/>
      <c r="G2407" s="142"/>
      <c r="H2407" s="142"/>
      <c r="J2407" s="142"/>
      <c r="K2407" s="142"/>
      <c r="L2407" s="142"/>
      <c r="M2407" s="142"/>
      <c r="N2407" s="142"/>
      <c r="O2407" s="142"/>
      <c r="Q2407" s="122" t="e">
        <f>+VLOOKUP(CONCATENATE(B2407,"00"),#REF!,3,FALSE)</f>
        <v>#REF!</v>
      </c>
      <c r="R2407" s="122" t="str">
        <f>+IF(ISERROR(VLOOKUP(K2407,'Ecarts de marge'!D:D,1,FALSE)),"PB CODE ARTICLE","")</f>
        <v>PB CODE ARTICLE</v>
      </c>
    </row>
    <row r="2408" spans="1:18" x14ac:dyDescent="0.2">
      <c r="A2408" s="131" t="str">
        <f>+IF(I2408&lt;='Ecarts de marge'!$G$1,"X","")</f>
        <v>X</v>
      </c>
      <c r="B2408" s="122" t="str">
        <f t="shared" si="47"/>
        <v>A</v>
      </c>
      <c r="C2408" s="142"/>
      <c r="D2408" s="142"/>
      <c r="E2408" s="142"/>
      <c r="F2408" s="142"/>
      <c r="G2408" s="142"/>
      <c r="H2408" s="142"/>
      <c r="J2408" s="142"/>
      <c r="K2408" s="142"/>
      <c r="L2408" s="142"/>
      <c r="M2408" s="142"/>
      <c r="N2408" s="142"/>
      <c r="O2408" s="142"/>
      <c r="Q2408" s="122" t="e">
        <f>+VLOOKUP(CONCATENATE(B2408,"00"),#REF!,3,FALSE)</f>
        <v>#REF!</v>
      </c>
      <c r="R2408" s="122" t="str">
        <f>+IF(ISERROR(VLOOKUP(K2408,'Ecarts de marge'!D:D,1,FALSE)),"PB CODE ARTICLE","")</f>
        <v>PB CODE ARTICLE</v>
      </c>
    </row>
    <row r="2409" spans="1:18" x14ac:dyDescent="0.2">
      <c r="A2409" s="131" t="str">
        <f>+IF(I2409&lt;='Ecarts de marge'!$G$1,"X","")</f>
        <v>X</v>
      </c>
      <c r="B2409" s="122" t="str">
        <f t="shared" si="47"/>
        <v>A</v>
      </c>
      <c r="C2409" s="142"/>
      <c r="D2409" s="142"/>
      <c r="E2409" s="142"/>
      <c r="F2409" s="142"/>
      <c r="G2409" s="142"/>
      <c r="H2409" s="142"/>
      <c r="J2409" s="142"/>
      <c r="K2409" s="142"/>
      <c r="L2409" s="142"/>
      <c r="M2409" s="142"/>
      <c r="N2409" s="142"/>
      <c r="O2409" s="142"/>
      <c r="Q2409" s="122" t="e">
        <f>+VLOOKUP(CONCATENATE(B2409,"00"),#REF!,3,FALSE)</f>
        <v>#REF!</v>
      </c>
      <c r="R2409" s="122" t="str">
        <f>+IF(ISERROR(VLOOKUP(K2409,'Ecarts de marge'!D:D,1,FALSE)),"PB CODE ARTICLE","")</f>
        <v>PB CODE ARTICLE</v>
      </c>
    </row>
    <row r="2410" spans="1:18" x14ac:dyDescent="0.2">
      <c r="A2410" s="131" t="str">
        <f>+IF(I2410&lt;='Ecarts de marge'!$G$1,"X","")</f>
        <v>X</v>
      </c>
      <c r="B2410" s="122" t="str">
        <f t="shared" si="47"/>
        <v>A</v>
      </c>
      <c r="C2410" s="142"/>
      <c r="D2410" s="142"/>
      <c r="E2410" s="142"/>
      <c r="F2410" s="142"/>
      <c r="G2410" s="142"/>
      <c r="H2410" s="142"/>
      <c r="J2410" s="142"/>
      <c r="K2410" s="142"/>
      <c r="L2410" s="142"/>
      <c r="M2410" s="142"/>
      <c r="N2410" s="142"/>
      <c r="O2410" s="142"/>
      <c r="Q2410" s="122" t="e">
        <f>+VLOOKUP(CONCATENATE(B2410,"00"),#REF!,3,FALSE)</f>
        <v>#REF!</v>
      </c>
      <c r="R2410" s="122" t="str">
        <f>+IF(ISERROR(VLOOKUP(K2410,'Ecarts de marge'!D:D,1,FALSE)),"PB CODE ARTICLE","")</f>
        <v>PB CODE ARTICLE</v>
      </c>
    </row>
    <row r="2411" spans="1:18" x14ac:dyDescent="0.2">
      <c r="A2411" s="131" t="str">
        <f>+IF(I2411&lt;='Ecarts de marge'!$G$1,"X","")</f>
        <v>X</v>
      </c>
      <c r="B2411" s="122" t="str">
        <f t="shared" si="47"/>
        <v>A</v>
      </c>
      <c r="C2411" s="142"/>
      <c r="D2411" s="142"/>
      <c r="E2411" s="142"/>
      <c r="F2411" s="142"/>
      <c r="G2411" s="142"/>
      <c r="H2411" s="142"/>
      <c r="J2411" s="142"/>
      <c r="K2411" s="142"/>
      <c r="L2411" s="142"/>
      <c r="M2411" s="142"/>
      <c r="N2411" s="142"/>
      <c r="O2411" s="142"/>
      <c r="Q2411" s="122" t="e">
        <f>+VLOOKUP(CONCATENATE(B2411,"00"),#REF!,3,FALSE)</f>
        <v>#REF!</v>
      </c>
      <c r="R2411" s="122" t="str">
        <f>+IF(ISERROR(VLOOKUP(K2411,'Ecarts de marge'!D:D,1,FALSE)),"PB CODE ARTICLE","")</f>
        <v>PB CODE ARTICLE</v>
      </c>
    </row>
    <row r="2412" spans="1:18" x14ac:dyDescent="0.2">
      <c r="A2412" s="131" t="str">
        <f>+IF(I2412&lt;='Ecarts de marge'!$G$1,"X","")</f>
        <v>X</v>
      </c>
      <c r="B2412" s="122" t="str">
        <f t="shared" si="47"/>
        <v>A</v>
      </c>
      <c r="C2412" s="142"/>
      <c r="D2412" s="142"/>
      <c r="E2412" s="142"/>
      <c r="F2412" s="142"/>
      <c r="G2412" s="142"/>
      <c r="H2412" s="142"/>
      <c r="J2412" s="142"/>
      <c r="K2412" s="142"/>
      <c r="L2412" s="142"/>
      <c r="M2412" s="142"/>
      <c r="N2412" s="142"/>
      <c r="O2412" s="142"/>
      <c r="Q2412" s="122" t="e">
        <f>+VLOOKUP(CONCATENATE(B2412,"00"),#REF!,3,FALSE)</f>
        <v>#REF!</v>
      </c>
      <c r="R2412" s="122" t="str">
        <f>+IF(ISERROR(VLOOKUP(K2412,'Ecarts de marge'!D:D,1,FALSE)),"PB CODE ARTICLE","")</f>
        <v>PB CODE ARTICLE</v>
      </c>
    </row>
    <row r="2413" spans="1:18" x14ac:dyDescent="0.2">
      <c r="A2413" s="131" t="str">
        <f>+IF(I2413&lt;='Ecarts de marge'!$G$1,"X","")</f>
        <v>X</v>
      </c>
      <c r="B2413" s="122" t="str">
        <f t="shared" si="47"/>
        <v>A</v>
      </c>
      <c r="C2413" s="142"/>
      <c r="D2413" s="142"/>
      <c r="E2413" s="142"/>
      <c r="F2413" s="142"/>
      <c r="G2413" s="142"/>
      <c r="H2413" s="142"/>
      <c r="J2413" s="142"/>
      <c r="K2413" s="142"/>
      <c r="L2413" s="142"/>
      <c r="M2413" s="142"/>
      <c r="N2413" s="142"/>
      <c r="O2413" s="142"/>
      <c r="Q2413" s="122" t="e">
        <f>+VLOOKUP(CONCATENATE(B2413,"00"),#REF!,3,FALSE)</f>
        <v>#REF!</v>
      </c>
      <c r="R2413" s="122" t="str">
        <f>+IF(ISERROR(VLOOKUP(K2413,'Ecarts de marge'!D:D,1,FALSE)),"PB CODE ARTICLE","")</f>
        <v>PB CODE ARTICLE</v>
      </c>
    </row>
    <row r="2414" spans="1:18" x14ac:dyDescent="0.2">
      <c r="A2414" s="131" t="str">
        <f>+IF(I2414&lt;='Ecarts de marge'!$G$1,"X","")</f>
        <v>X</v>
      </c>
      <c r="B2414" s="122" t="str">
        <f t="shared" si="47"/>
        <v>A</v>
      </c>
      <c r="C2414" s="142"/>
      <c r="D2414" s="142"/>
      <c r="E2414" s="142"/>
      <c r="F2414" s="142"/>
      <c r="G2414" s="142"/>
      <c r="H2414" s="142"/>
      <c r="J2414" s="142"/>
      <c r="K2414" s="142"/>
      <c r="L2414" s="142"/>
      <c r="M2414" s="142"/>
      <c r="N2414" s="142"/>
      <c r="O2414" s="142"/>
      <c r="Q2414" s="122" t="e">
        <f>+VLOOKUP(CONCATENATE(B2414,"00"),#REF!,3,FALSE)</f>
        <v>#REF!</v>
      </c>
      <c r="R2414" s="122" t="str">
        <f>+IF(ISERROR(VLOOKUP(K2414,'Ecarts de marge'!D:D,1,FALSE)),"PB CODE ARTICLE","")</f>
        <v>PB CODE ARTICLE</v>
      </c>
    </row>
    <row r="2415" spans="1:18" x14ac:dyDescent="0.2">
      <c r="A2415" s="131" t="str">
        <f>+IF(I2415&lt;='Ecarts de marge'!$G$1,"X","")</f>
        <v>X</v>
      </c>
      <c r="B2415" s="122" t="str">
        <f t="shared" si="47"/>
        <v>A</v>
      </c>
      <c r="C2415" s="142"/>
      <c r="D2415" s="142"/>
      <c r="E2415" s="142"/>
      <c r="F2415" s="142"/>
      <c r="G2415" s="142"/>
      <c r="H2415" s="142"/>
      <c r="J2415" s="142"/>
      <c r="K2415" s="142"/>
      <c r="L2415" s="142"/>
      <c r="M2415" s="142"/>
      <c r="N2415" s="142"/>
      <c r="O2415" s="142"/>
      <c r="Q2415" s="122" t="e">
        <f>+VLOOKUP(CONCATENATE(B2415,"00"),#REF!,3,FALSE)</f>
        <v>#REF!</v>
      </c>
      <c r="R2415" s="122" t="str">
        <f>+IF(ISERROR(VLOOKUP(K2415,'Ecarts de marge'!D:D,1,FALSE)),"PB CODE ARTICLE","")</f>
        <v>PB CODE ARTICLE</v>
      </c>
    </row>
    <row r="2416" spans="1:18" x14ac:dyDescent="0.2">
      <c r="A2416" s="131" t="str">
        <f>+IF(I2416&lt;='Ecarts de marge'!$G$1,"X","")</f>
        <v>X</v>
      </c>
      <c r="B2416" s="122" t="str">
        <f t="shared" si="47"/>
        <v>A</v>
      </c>
      <c r="C2416" s="142"/>
      <c r="D2416" s="142"/>
      <c r="E2416" s="142"/>
      <c r="F2416" s="142"/>
      <c r="G2416" s="142"/>
      <c r="H2416" s="142"/>
      <c r="J2416" s="142"/>
      <c r="K2416" s="142"/>
      <c r="L2416" s="142"/>
      <c r="M2416" s="142"/>
      <c r="N2416" s="142"/>
      <c r="O2416" s="142"/>
      <c r="Q2416" s="122" t="e">
        <f>+VLOOKUP(CONCATENATE(B2416,"00"),#REF!,3,FALSE)</f>
        <v>#REF!</v>
      </c>
      <c r="R2416" s="122" t="str">
        <f>+IF(ISERROR(VLOOKUP(K2416,'Ecarts de marge'!D:D,1,FALSE)),"PB CODE ARTICLE","")</f>
        <v>PB CODE ARTICLE</v>
      </c>
    </row>
    <row r="2417" spans="1:18" x14ac:dyDescent="0.2">
      <c r="A2417" s="131" t="str">
        <f>+IF(I2417&lt;='Ecarts de marge'!$G$1,"X","")</f>
        <v>X</v>
      </c>
      <c r="B2417" s="122" t="str">
        <f t="shared" si="47"/>
        <v>A</v>
      </c>
      <c r="C2417" s="142"/>
      <c r="D2417" s="142"/>
      <c r="E2417" s="142"/>
      <c r="F2417" s="142"/>
      <c r="G2417" s="142"/>
      <c r="H2417" s="142"/>
      <c r="J2417" s="142"/>
      <c r="K2417" s="142"/>
      <c r="L2417" s="142"/>
      <c r="M2417" s="142"/>
      <c r="N2417" s="142"/>
      <c r="O2417" s="142"/>
      <c r="Q2417" s="122" t="e">
        <f>+VLOOKUP(CONCATENATE(B2417,"00"),#REF!,3,FALSE)</f>
        <v>#REF!</v>
      </c>
      <c r="R2417" s="122" t="str">
        <f>+IF(ISERROR(VLOOKUP(K2417,'Ecarts de marge'!D:D,1,FALSE)),"PB CODE ARTICLE","")</f>
        <v>PB CODE ARTICLE</v>
      </c>
    </row>
    <row r="2418" spans="1:18" x14ac:dyDescent="0.2">
      <c r="A2418" s="131" t="str">
        <f>+IF(I2418&lt;='Ecarts de marge'!$G$1,"X","")</f>
        <v>X</v>
      </c>
      <c r="B2418" s="122" t="str">
        <f t="shared" si="47"/>
        <v>A</v>
      </c>
      <c r="C2418" s="142"/>
      <c r="D2418" s="142"/>
      <c r="E2418" s="142"/>
      <c r="F2418" s="142"/>
      <c r="G2418" s="142"/>
      <c r="H2418" s="142"/>
      <c r="J2418" s="142"/>
      <c r="K2418" s="142"/>
      <c r="L2418" s="142"/>
      <c r="M2418" s="142"/>
      <c r="N2418" s="142"/>
      <c r="O2418" s="142"/>
      <c r="Q2418" s="122" t="e">
        <f>+VLOOKUP(CONCATENATE(B2418,"00"),#REF!,3,FALSE)</f>
        <v>#REF!</v>
      </c>
      <c r="R2418" s="122" t="str">
        <f>+IF(ISERROR(VLOOKUP(K2418,'Ecarts de marge'!D:D,1,FALSE)),"PB CODE ARTICLE","")</f>
        <v>PB CODE ARTICLE</v>
      </c>
    </row>
    <row r="2419" spans="1:18" x14ac:dyDescent="0.2">
      <c r="A2419" s="131" t="str">
        <f>+IF(I2419&lt;='Ecarts de marge'!$G$1,"X","")</f>
        <v>X</v>
      </c>
      <c r="B2419" s="122" t="str">
        <f t="shared" si="47"/>
        <v>A</v>
      </c>
      <c r="C2419" s="142"/>
      <c r="D2419" s="142"/>
      <c r="E2419" s="142"/>
      <c r="F2419" s="142"/>
      <c r="G2419" s="142"/>
      <c r="H2419" s="142"/>
      <c r="J2419" s="142"/>
      <c r="K2419" s="142"/>
      <c r="L2419" s="142"/>
      <c r="M2419" s="142"/>
      <c r="N2419" s="142"/>
      <c r="O2419" s="142"/>
      <c r="Q2419" s="122" t="e">
        <f>+VLOOKUP(CONCATENATE(B2419,"00"),#REF!,3,FALSE)</f>
        <v>#REF!</v>
      </c>
      <c r="R2419" s="122" t="str">
        <f>+IF(ISERROR(VLOOKUP(K2419,'Ecarts de marge'!D:D,1,FALSE)),"PB CODE ARTICLE","")</f>
        <v>PB CODE ARTICLE</v>
      </c>
    </row>
    <row r="2420" spans="1:18" x14ac:dyDescent="0.2">
      <c r="A2420" s="131" t="str">
        <f>+IF(I2420&lt;='Ecarts de marge'!$G$1,"X","")</f>
        <v>X</v>
      </c>
      <c r="B2420" s="122" t="str">
        <f t="shared" si="47"/>
        <v>A</v>
      </c>
      <c r="C2420" s="142"/>
      <c r="D2420" s="142"/>
      <c r="E2420" s="142"/>
      <c r="F2420" s="142"/>
      <c r="G2420" s="142"/>
      <c r="H2420" s="142"/>
      <c r="J2420" s="142"/>
      <c r="K2420" s="142"/>
      <c r="L2420" s="142"/>
      <c r="M2420" s="142"/>
      <c r="N2420" s="142"/>
      <c r="O2420" s="142"/>
      <c r="Q2420" s="122" t="e">
        <f>+VLOOKUP(CONCATENATE(B2420,"00"),#REF!,3,FALSE)</f>
        <v>#REF!</v>
      </c>
      <c r="R2420" s="122" t="str">
        <f>+IF(ISERROR(VLOOKUP(K2420,'Ecarts de marge'!D:D,1,FALSE)),"PB CODE ARTICLE","")</f>
        <v>PB CODE ARTICLE</v>
      </c>
    </row>
    <row r="2421" spans="1:18" x14ac:dyDescent="0.2">
      <c r="A2421" s="131" t="str">
        <f>+IF(I2421&lt;='Ecarts de marge'!$G$1,"X","")</f>
        <v>X</v>
      </c>
      <c r="B2421" s="122" t="str">
        <f t="shared" si="47"/>
        <v>A</v>
      </c>
      <c r="C2421" s="142"/>
      <c r="D2421" s="142"/>
      <c r="E2421" s="142"/>
      <c r="F2421" s="142"/>
      <c r="G2421" s="142"/>
      <c r="H2421" s="142"/>
      <c r="J2421" s="142"/>
      <c r="K2421" s="142"/>
      <c r="L2421" s="142"/>
      <c r="M2421" s="142"/>
      <c r="N2421" s="142"/>
      <c r="O2421" s="142"/>
      <c r="Q2421" s="122" t="e">
        <f>+VLOOKUP(CONCATENATE(B2421,"00"),#REF!,3,FALSE)</f>
        <v>#REF!</v>
      </c>
      <c r="R2421" s="122" t="str">
        <f>+IF(ISERROR(VLOOKUP(K2421,'Ecarts de marge'!D:D,1,FALSE)),"PB CODE ARTICLE","")</f>
        <v>PB CODE ARTICLE</v>
      </c>
    </row>
    <row r="2422" spans="1:18" x14ac:dyDescent="0.2">
      <c r="A2422" s="131" t="str">
        <f>+IF(I2422&lt;='Ecarts de marge'!$G$1,"X","")</f>
        <v>X</v>
      </c>
      <c r="B2422" s="122" t="str">
        <f t="shared" si="47"/>
        <v>A</v>
      </c>
      <c r="C2422" s="142"/>
      <c r="D2422" s="142"/>
      <c r="E2422" s="142"/>
      <c r="F2422" s="142"/>
      <c r="G2422" s="142"/>
      <c r="H2422" s="142"/>
      <c r="J2422" s="142"/>
      <c r="K2422" s="142"/>
      <c r="L2422" s="142"/>
      <c r="M2422" s="142"/>
      <c r="N2422" s="142"/>
      <c r="O2422" s="142"/>
      <c r="Q2422" s="122" t="e">
        <f>+VLOOKUP(CONCATENATE(B2422,"00"),#REF!,3,FALSE)</f>
        <v>#REF!</v>
      </c>
      <c r="R2422" s="122" t="str">
        <f>+IF(ISERROR(VLOOKUP(K2422,'Ecarts de marge'!D:D,1,FALSE)),"PB CODE ARTICLE","")</f>
        <v>PB CODE ARTICLE</v>
      </c>
    </row>
    <row r="2423" spans="1:18" x14ac:dyDescent="0.2">
      <c r="A2423" s="131" t="str">
        <f>+IF(I2423&lt;='Ecarts de marge'!$G$1,"X","")</f>
        <v>X</v>
      </c>
      <c r="B2423" s="122" t="str">
        <f t="shared" si="47"/>
        <v>A</v>
      </c>
      <c r="C2423" s="142"/>
      <c r="D2423" s="142"/>
      <c r="E2423" s="142"/>
      <c r="F2423" s="142"/>
      <c r="G2423" s="142"/>
      <c r="H2423" s="142"/>
      <c r="J2423" s="142"/>
      <c r="K2423" s="142"/>
      <c r="L2423" s="142"/>
      <c r="M2423" s="142"/>
      <c r="N2423" s="142"/>
      <c r="O2423" s="142"/>
      <c r="Q2423" s="122" t="e">
        <f>+VLOOKUP(CONCATENATE(B2423,"00"),#REF!,3,FALSE)</f>
        <v>#REF!</v>
      </c>
      <c r="R2423" s="122" t="str">
        <f>+IF(ISERROR(VLOOKUP(K2423,'Ecarts de marge'!D:D,1,FALSE)),"PB CODE ARTICLE","")</f>
        <v>PB CODE ARTICLE</v>
      </c>
    </row>
    <row r="2424" spans="1:18" x14ac:dyDescent="0.2">
      <c r="A2424" s="131" t="str">
        <f>+IF(I2424&lt;='Ecarts de marge'!$G$1,"X","")</f>
        <v>X</v>
      </c>
      <c r="B2424" s="122" t="str">
        <f t="shared" si="47"/>
        <v>A</v>
      </c>
      <c r="C2424" s="142"/>
      <c r="D2424" s="142"/>
      <c r="E2424" s="142"/>
      <c r="F2424" s="142"/>
      <c r="G2424" s="142"/>
      <c r="H2424" s="142"/>
      <c r="J2424" s="142"/>
      <c r="K2424" s="142"/>
      <c r="L2424" s="142"/>
      <c r="M2424" s="142"/>
      <c r="N2424" s="142"/>
      <c r="O2424" s="142"/>
      <c r="Q2424" s="122" t="e">
        <f>+VLOOKUP(CONCATENATE(B2424,"00"),#REF!,3,FALSE)</f>
        <v>#REF!</v>
      </c>
      <c r="R2424" s="122" t="str">
        <f>+IF(ISERROR(VLOOKUP(K2424,'Ecarts de marge'!D:D,1,FALSE)),"PB CODE ARTICLE","")</f>
        <v>PB CODE ARTICLE</v>
      </c>
    </row>
    <row r="2425" spans="1:18" x14ac:dyDescent="0.2">
      <c r="A2425" s="131" t="str">
        <f>+IF(I2425&lt;='Ecarts de marge'!$G$1,"X","")</f>
        <v>X</v>
      </c>
      <c r="B2425" s="122" t="str">
        <f t="shared" si="47"/>
        <v>A</v>
      </c>
      <c r="C2425" s="142"/>
      <c r="D2425" s="142"/>
      <c r="E2425" s="142"/>
      <c r="F2425" s="142"/>
      <c r="G2425" s="142"/>
      <c r="H2425" s="142"/>
      <c r="J2425" s="142"/>
      <c r="K2425" s="142"/>
      <c r="L2425" s="142"/>
      <c r="M2425" s="142"/>
      <c r="N2425" s="142"/>
      <c r="O2425" s="142"/>
      <c r="Q2425" s="122" t="e">
        <f>+VLOOKUP(CONCATENATE(B2425,"00"),#REF!,3,FALSE)</f>
        <v>#REF!</v>
      </c>
      <c r="R2425" s="122" t="str">
        <f>+IF(ISERROR(VLOOKUP(K2425,'Ecarts de marge'!D:D,1,FALSE)),"PB CODE ARTICLE","")</f>
        <v>PB CODE ARTICLE</v>
      </c>
    </row>
    <row r="2426" spans="1:18" x14ac:dyDescent="0.2">
      <c r="A2426" s="131" t="str">
        <f>+IF(I2426&lt;='Ecarts de marge'!$G$1,"X","")</f>
        <v>X</v>
      </c>
      <c r="B2426" s="122" t="str">
        <f t="shared" si="47"/>
        <v>A</v>
      </c>
      <c r="C2426" s="142"/>
      <c r="D2426" s="142"/>
      <c r="E2426" s="142"/>
      <c r="F2426" s="142"/>
      <c r="G2426" s="142"/>
      <c r="H2426" s="142"/>
      <c r="J2426" s="142"/>
      <c r="K2426" s="142"/>
      <c r="L2426" s="142"/>
      <c r="M2426" s="142"/>
      <c r="N2426" s="142"/>
      <c r="O2426" s="142"/>
      <c r="Q2426" s="122" t="e">
        <f>+VLOOKUP(CONCATENATE(B2426,"00"),#REF!,3,FALSE)</f>
        <v>#REF!</v>
      </c>
      <c r="R2426" s="122" t="str">
        <f>+IF(ISERROR(VLOOKUP(K2426,'Ecarts de marge'!D:D,1,FALSE)),"PB CODE ARTICLE","")</f>
        <v>PB CODE ARTICLE</v>
      </c>
    </row>
    <row r="2427" spans="1:18" x14ac:dyDescent="0.2">
      <c r="A2427" s="131" t="str">
        <f>+IF(I2427&lt;='Ecarts de marge'!$G$1,"X","")</f>
        <v>X</v>
      </c>
      <c r="B2427" s="122" t="str">
        <f t="shared" si="47"/>
        <v>A</v>
      </c>
      <c r="C2427" s="142"/>
      <c r="D2427" s="142"/>
      <c r="E2427" s="142"/>
      <c r="F2427" s="142"/>
      <c r="G2427" s="142"/>
      <c r="H2427" s="142"/>
      <c r="J2427" s="142"/>
      <c r="K2427" s="142"/>
      <c r="L2427" s="142"/>
      <c r="M2427" s="142"/>
      <c r="N2427" s="142"/>
      <c r="O2427" s="142"/>
      <c r="Q2427" s="122" t="e">
        <f>+VLOOKUP(CONCATENATE(B2427,"00"),#REF!,3,FALSE)</f>
        <v>#REF!</v>
      </c>
      <c r="R2427" s="122" t="str">
        <f>+IF(ISERROR(VLOOKUP(K2427,'Ecarts de marge'!D:D,1,FALSE)),"PB CODE ARTICLE","")</f>
        <v>PB CODE ARTICLE</v>
      </c>
    </row>
    <row r="2428" spans="1:18" x14ac:dyDescent="0.2">
      <c r="A2428" s="131" t="str">
        <f>+IF(I2428&lt;='Ecarts de marge'!$G$1,"X","")</f>
        <v>X</v>
      </c>
      <c r="B2428" s="122" t="str">
        <f t="shared" si="47"/>
        <v>A</v>
      </c>
      <c r="C2428" s="142"/>
      <c r="D2428" s="142"/>
      <c r="E2428" s="142"/>
      <c r="F2428" s="142"/>
      <c r="G2428" s="142"/>
      <c r="H2428" s="142"/>
      <c r="J2428" s="142"/>
      <c r="K2428" s="142"/>
      <c r="L2428" s="142"/>
      <c r="M2428" s="142"/>
      <c r="N2428" s="142"/>
      <c r="O2428" s="142"/>
      <c r="Q2428" s="122" t="e">
        <f>+VLOOKUP(CONCATENATE(B2428,"00"),#REF!,3,FALSE)</f>
        <v>#REF!</v>
      </c>
      <c r="R2428" s="122" t="str">
        <f>+IF(ISERROR(VLOOKUP(K2428,'Ecarts de marge'!D:D,1,FALSE)),"PB CODE ARTICLE","")</f>
        <v>PB CODE ARTICLE</v>
      </c>
    </row>
    <row r="2429" spans="1:18" x14ac:dyDescent="0.2">
      <c r="A2429" s="131" t="str">
        <f>+IF(I2429&lt;='Ecarts de marge'!$G$1,"X","")</f>
        <v>X</v>
      </c>
      <c r="B2429" s="122" t="str">
        <f t="shared" si="47"/>
        <v>A</v>
      </c>
      <c r="C2429" s="142"/>
      <c r="D2429" s="142"/>
      <c r="E2429" s="142"/>
      <c r="F2429" s="142"/>
      <c r="G2429" s="142"/>
      <c r="H2429" s="142"/>
      <c r="J2429" s="142"/>
      <c r="K2429" s="142"/>
      <c r="L2429" s="142"/>
      <c r="M2429" s="142"/>
      <c r="N2429" s="142"/>
      <c r="O2429" s="142"/>
      <c r="Q2429" s="122" t="e">
        <f>+VLOOKUP(CONCATENATE(B2429,"00"),#REF!,3,FALSE)</f>
        <v>#REF!</v>
      </c>
      <c r="R2429" s="122" t="str">
        <f>+IF(ISERROR(VLOOKUP(K2429,'Ecarts de marge'!D:D,1,FALSE)),"PB CODE ARTICLE","")</f>
        <v>PB CODE ARTICLE</v>
      </c>
    </row>
    <row r="2430" spans="1:18" x14ac:dyDescent="0.2">
      <c r="A2430" s="131" t="str">
        <f>+IF(I2430&lt;='Ecarts de marge'!$G$1,"X","")</f>
        <v>X</v>
      </c>
      <c r="B2430" s="122" t="str">
        <f t="shared" si="47"/>
        <v>A</v>
      </c>
      <c r="C2430" s="142"/>
      <c r="D2430" s="142"/>
      <c r="E2430" s="142"/>
      <c r="F2430" s="142"/>
      <c r="G2430" s="142"/>
      <c r="H2430" s="142"/>
      <c r="J2430" s="142"/>
      <c r="K2430" s="142"/>
      <c r="L2430" s="142"/>
      <c r="M2430" s="142"/>
      <c r="N2430" s="142"/>
      <c r="O2430" s="142"/>
      <c r="Q2430" s="122" t="e">
        <f>+VLOOKUP(CONCATENATE(B2430,"00"),#REF!,3,FALSE)</f>
        <v>#REF!</v>
      </c>
      <c r="R2430" s="122" t="str">
        <f>+IF(ISERROR(VLOOKUP(K2430,'Ecarts de marge'!D:D,1,FALSE)),"PB CODE ARTICLE","")</f>
        <v>PB CODE ARTICLE</v>
      </c>
    </row>
    <row r="2431" spans="1:18" x14ac:dyDescent="0.2">
      <c r="A2431" s="131" t="str">
        <f>+IF(I2431&lt;='Ecarts de marge'!$G$1,"X","")</f>
        <v>X</v>
      </c>
      <c r="B2431" s="122" t="str">
        <f t="shared" si="47"/>
        <v>A</v>
      </c>
      <c r="C2431" s="142"/>
      <c r="D2431" s="142"/>
      <c r="E2431" s="142"/>
      <c r="F2431" s="142"/>
      <c r="G2431" s="142"/>
      <c r="H2431" s="142"/>
      <c r="J2431" s="142"/>
      <c r="K2431" s="142"/>
      <c r="L2431" s="142"/>
      <c r="M2431" s="142"/>
      <c r="N2431" s="142"/>
      <c r="O2431" s="142"/>
      <c r="Q2431" s="122" t="e">
        <f>+VLOOKUP(CONCATENATE(B2431,"00"),#REF!,3,FALSE)</f>
        <v>#REF!</v>
      </c>
      <c r="R2431" s="122" t="str">
        <f>+IF(ISERROR(VLOOKUP(K2431,'Ecarts de marge'!D:D,1,FALSE)),"PB CODE ARTICLE","")</f>
        <v>PB CODE ARTICLE</v>
      </c>
    </row>
    <row r="2432" spans="1:18" x14ac:dyDescent="0.2">
      <c r="A2432" s="131" t="str">
        <f>+IF(I2432&lt;='Ecarts de marge'!$G$1,"X","")</f>
        <v>X</v>
      </c>
      <c r="B2432" s="122" t="str">
        <f t="shared" si="47"/>
        <v>A</v>
      </c>
      <c r="C2432" s="142"/>
      <c r="D2432" s="142"/>
      <c r="E2432" s="142"/>
      <c r="F2432" s="142"/>
      <c r="G2432" s="142"/>
      <c r="H2432" s="142"/>
      <c r="J2432" s="142"/>
      <c r="K2432" s="142"/>
      <c r="L2432" s="142"/>
      <c r="M2432" s="142"/>
      <c r="N2432" s="142"/>
      <c r="O2432" s="142"/>
      <c r="Q2432" s="122" t="e">
        <f>+VLOOKUP(CONCATENATE(B2432,"00"),#REF!,3,FALSE)</f>
        <v>#REF!</v>
      </c>
      <c r="R2432" s="122" t="str">
        <f>+IF(ISERROR(VLOOKUP(K2432,'Ecarts de marge'!D:D,1,FALSE)),"PB CODE ARTICLE","")</f>
        <v>PB CODE ARTICLE</v>
      </c>
    </row>
    <row r="2433" spans="1:18" x14ac:dyDescent="0.2">
      <c r="A2433" s="131" t="str">
        <f>+IF(I2433&lt;='Ecarts de marge'!$G$1,"X","")</f>
        <v>X</v>
      </c>
      <c r="B2433" s="122" t="str">
        <f t="shared" si="47"/>
        <v>A</v>
      </c>
      <c r="C2433" s="142"/>
      <c r="D2433" s="142"/>
      <c r="E2433" s="142"/>
      <c r="F2433" s="142"/>
      <c r="G2433" s="142"/>
      <c r="H2433" s="142"/>
      <c r="J2433" s="142"/>
      <c r="K2433" s="142"/>
      <c r="L2433" s="142"/>
      <c r="M2433" s="142"/>
      <c r="N2433" s="142"/>
      <c r="O2433" s="142"/>
      <c r="Q2433" s="122" t="e">
        <f>+VLOOKUP(CONCATENATE(B2433,"00"),#REF!,3,FALSE)</f>
        <v>#REF!</v>
      </c>
      <c r="R2433" s="122" t="str">
        <f>+IF(ISERROR(VLOOKUP(K2433,'Ecarts de marge'!D:D,1,FALSE)),"PB CODE ARTICLE","")</f>
        <v>PB CODE ARTICLE</v>
      </c>
    </row>
    <row r="2434" spans="1:18" x14ac:dyDescent="0.2">
      <c r="A2434" s="131" t="str">
        <f>+IF(I2434&lt;='Ecarts de marge'!$G$1,"X","")</f>
        <v>X</v>
      </c>
      <c r="B2434" s="122" t="str">
        <f t="shared" si="47"/>
        <v>A</v>
      </c>
      <c r="C2434" s="142"/>
      <c r="D2434" s="142"/>
      <c r="E2434" s="142"/>
      <c r="F2434" s="142"/>
      <c r="G2434" s="142"/>
      <c r="H2434" s="142"/>
      <c r="J2434" s="142"/>
      <c r="K2434" s="142"/>
      <c r="L2434" s="142"/>
      <c r="M2434" s="142"/>
      <c r="N2434" s="142"/>
      <c r="O2434" s="142"/>
      <c r="Q2434" s="122" t="e">
        <f>+VLOOKUP(CONCATENATE(B2434,"00"),#REF!,3,FALSE)</f>
        <v>#REF!</v>
      </c>
      <c r="R2434" s="122" t="str">
        <f>+IF(ISERROR(VLOOKUP(K2434,'Ecarts de marge'!D:D,1,FALSE)),"PB CODE ARTICLE","")</f>
        <v>PB CODE ARTICLE</v>
      </c>
    </row>
    <row r="2435" spans="1:18" x14ac:dyDescent="0.2">
      <c r="A2435" s="131" t="str">
        <f>+IF(I2435&lt;='Ecarts de marge'!$G$1,"X","")</f>
        <v>X</v>
      </c>
      <c r="B2435" s="122" t="str">
        <f t="shared" si="47"/>
        <v>A</v>
      </c>
      <c r="C2435" s="142"/>
      <c r="D2435" s="142"/>
      <c r="E2435" s="142"/>
      <c r="F2435" s="142"/>
      <c r="G2435" s="142"/>
      <c r="H2435" s="142"/>
      <c r="J2435" s="142"/>
      <c r="K2435" s="142"/>
      <c r="L2435" s="142"/>
      <c r="M2435" s="142"/>
      <c r="N2435" s="142"/>
      <c r="O2435" s="142"/>
      <c r="Q2435" s="122" t="e">
        <f>+VLOOKUP(CONCATENATE(B2435,"00"),#REF!,3,FALSE)</f>
        <v>#REF!</v>
      </c>
      <c r="R2435" s="122" t="str">
        <f>+IF(ISERROR(VLOOKUP(K2435,'Ecarts de marge'!D:D,1,FALSE)),"PB CODE ARTICLE","")</f>
        <v>PB CODE ARTICLE</v>
      </c>
    </row>
    <row r="2436" spans="1:18" x14ac:dyDescent="0.2">
      <c r="A2436" s="131" t="str">
        <f>+IF(I2436&lt;='Ecarts de marge'!$G$1,"X","")</f>
        <v>X</v>
      </c>
      <c r="B2436" s="122" t="str">
        <f t="shared" si="47"/>
        <v>A</v>
      </c>
      <c r="C2436" s="142"/>
      <c r="D2436" s="142"/>
      <c r="E2436" s="142"/>
      <c r="F2436" s="142"/>
      <c r="G2436" s="142"/>
      <c r="H2436" s="142"/>
      <c r="J2436" s="142"/>
      <c r="K2436" s="142"/>
      <c r="L2436" s="142"/>
      <c r="M2436" s="142"/>
      <c r="N2436" s="142"/>
      <c r="O2436" s="142"/>
      <c r="Q2436" s="122" t="e">
        <f>+VLOOKUP(CONCATENATE(B2436,"00"),#REF!,3,FALSE)</f>
        <v>#REF!</v>
      </c>
      <c r="R2436" s="122" t="str">
        <f>+IF(ISERROR(VLOOKUP(K2436,'Ecarts de marge'!D:D,1,FALSE)),"PB CODE ARTICLE","")</f>
        <v>PB CODE ARTICLE</v>
      </c>
    </row>
    <row r="2437" spans="1:18" x14ac:dyDescent="0.2">
      <c r="A2437" s="131" t="str">
        <f>+IF(I2437&lt;='Ecarts de marge'!$G$1,"X","")</f>
        <v>X</v>
      </c>
      <c r="B2437" s="122" t="str">
        <f t="shared" si="47"/>
        <v>A</v>
      </c>
      <c r="C2437" s="142"/>
      <c r="D2437" s="142"/>
      <c r="E2437" s="142"/>
      <c r="F2437" s="142"/>
      <c r="G2437" s="142"/>
      <c r="H2437" s="142"/>
      <c r="J2437" s="142"/>
      <c r="K2437" s="142"/>
      <c r="L2437" s="142"/>
      <c r="M2437" s="142"/>
      <c r="N2437" s="142"/>
      <c r="O2437" s="142"/>
      <c r="Q2437" s="122" t="e">
        <f>+VLOOKUP(CONCATENATE(B2437,"00"),#REF!,3,FALSE)</f>
        <v>#REF!</v>
      </c>
      <c r="R2437" s="122" t="str">
        <f>+IF(ISERROR(VLOOKUP(K2437,'Ecarts de marge'!D:D,1,FALSE)),"PB CODE ARTICLE","")</f>
        <v>PB CODE ARTICLE</v>
      </c>
    </row>
    <row r="2438" spans="1:18" x14ac:dyDescent="0.2">
      <c r="A2438" s="131" t="str">
        <f>+IF(I2438&lt;='Ecarts de marge'!$G$1,"X","")</f>
        <v>X</v>
      </c>
      <c r="B2438" s="122" t="str">
        <f t="shared" si="47"/>
        <v>A</v>
      </c>
      <c r="C2438" s="142"/>
      <c r="D2438" s="142"/>
      <c r="E2438" s="142"/>
      <c r="F2438" s="142"/>
      <c r="G2438" s="142"/>
      <c r="H2438" s="142"/>
      <c r="J2438" s="142"/>
      <c r="K2438" s="142"/>
      <c r="L2438" s="142"/>
      <c r="M2438" s="142"/>
      <c r="N2438" s="142"/>
      <c r="O2438" s="142"/>
      <c r="Q2438" s="122" t="e">
        <f>+VLOOKUP(CONCATENATE(B2438,"00"),#REF!,3,FALSE)</f>
        <v>#REF!</v>
      </c>
      <c r="R2438" s="122" t="str">
        <f>+IF(ISERROR(VLOOKUP(K2438,'Ecarts de marge'!D:D,1,FALSE)),"PB CODE ARTICLE","")</f>
        <v>PB CODE ARTICLE</v>
      </c>
    </row>
    <row r="2439" spans="1:18" x14ac:dyDescent="0.2">
      <c r="A2439" s="131" t="str">
        <f>+IF(I2439&lt;='Ecarts de marge'!$G$1,"X","")</f>
        <v>X</v>
      </c>
      <c r="B2439" s="122" t="str">
        <f t="shared" si="47"/>
        <v>A</v>
      </c>
      <c r="C2439" s="142"/>
      <c r="D2439" s="142"/>
      <c r="E2439" s="142"/>
      <c r="F2439" s="142"/>
      <c r="G2439" s="142"/>
      <c r="H2439" s="142"/>
      <c r="J2439" s="142"/>
      <c r="K2439" s="142"/>
      <c r="L2439" s="142"/>
      <c r="M2439" s="142"/>
      <c r="N2439" s="142"/>
      <c r="O2439" s="142"/>
      <c r="Q2439" s="122" t="e">
        <f>+VLOOKUP(CONCATENATE(B2439,"00"),#REF!,3,FALSE)</f>
        <v>#REF!</v>
      </c>
      <c r="R2439" s="122" t="str">
        <f>+IF(ISERROR(VLOOKUP(K2439,'Ecarts de marge'!D:D,1,FALSE)),"PB CODE ARTICLE","")</f>
        <v>PB CODE ARTICLE</v>
      </c>
    </row>
    <row r="2440" spans="1:18" x14ac:dyDescent="0.2">
      <c r="A2440" s="131" t="str">
        <f>+IF(I2440&lt;='Ecarts de marge'!$G$1,"X","")</f>
        <v>X</v>
      </c>
      <c r="B2440" s="122" t="str">
        <f t="shared" si="47"/>
        <v>A</v>
      </c>
      <c r="C2440" s="142"/>
      <c r="D2440" s="142"/>
      <c r="E2440" s="142"/>
      <c r="F2440" s="142"/>
      <c r="G2440" s="142"/>
      <c r="H2440" s="142"/>
      <c r="J2440" s="142"/>
      <c r="K2440" s="142"/>
      <c r="L2440" s="142"/>
      <c r="M2440" s="142"/>
      <c r="N2440" s="142"/>
      <c r="O2440" s="142"/>
      <c r="Q2440" s="122" t="e">
        <f>+VLOOKUP(CONCATENATE(B2440,"00"),#REF!,3,FALSE)</f>
        <v>#REF!</v>
      </c>
      <c r="R2440" s="122" t="str">
        <f>+IF(ISERROR(VLOOKUP(K2440,'Ecarts de marge'!D:D,1,FALSE)),"PB CODE ARTICLE","")</f>
        <v>PB CODE ARTICLE</v>
      </c>
    </row>
    <row r="2441" spans="1:18" x14ac:dyDescent="0.2">
      <c r="A2441" s="131" t="str">
        <f>+IF(I2441&lt;='Ecarts de marge'!$G$1,"X","")</f>
        <v>X</v>
      </c>
      <c r="B2441" s="122" t="str">
        <f t="shared" si="47"/>
        <v>A</v>
      </c>
      <c r="C2441" s="142"/>
      <c r="D2441" s="142"/>
      <c r="E2441" s="142"/>
      <c r="F2441" s="142"/>
      <c r="G2441" s="142"/>
      <c r="H2441" s="142"/>
      <c r="J2441" s="142"/>
      <c r="K2441" s="142"/>
      <c r="L2441" s="142"/>
      <c r="M2441" s="142"/>
      <c r="N2441" s="142"/>
      <c r="O2441" s="142"/>
      <c r="Q2441" s="122" t="e">
        <f>+VLOOKUP(CONCATENATE(B2441,"00"),#REF!,3,FALSE)</f>
        <v>#REF!</v>
      </c>
      <c r="R2441" s="122" t="str">
        <f>+IF(ISERROR(VLOOKUP(K2441,'Ecarts de marge'!D:D,1,FALSE)),"PB CODE ARTICLE","")</f>
        <v>PB CODE ARTICLE</v>
      </c>
    </row>
    <row r="2442" spans="1:18" x14ac:dyDescent="0.2">
      <c r="A2442" s="131" t="str">
        <f>+IF(I2442&lt;='Ecarts de marge'!$G$1,"X","")</f>
        <v>X</v>
      </c>
      <c r="B2442" s="122" t="str">
        <f t="shared" si="47"/>
        <v>A</v>
      </c>
      <c r="C2442" s="142"/>
      <c r="D2442" s="142"/>
      <c r="E2442" s="142"/>
      <c r="F2442" s="142"/>
      <c r="G2442" s="142"/>
      <c r="H2442" s="142"/>
      <c r="J2442" s="142"/>
      <c r="K2442" s="142"/>
      <c r="L2442" s="142"/>
      <c r="M2442" s="142"/>
      <c r="N2442" s="142"/>
      <c r="O2442" s="142"/>
      <c r="Q2442" s="122" t="e">
        <f>+VLOOKUP(CONCATENATE(B2442,"00"),#REF!,3,FALSE)</f>
        <v>#REF!</v>
      </c>
      <c r="R2442" s="122" t="str">
        <f>+IF(ISERROR(VLOOKUP(K2442,'Ecarts de marge'!D:D,1,FALSE)),"PB CODE ARTICLE","")</f>
        <v>PB CODE ARTICLE</v>
      </c>
    </row>
    <row r="2443" spans="1:18" x14ac:dyDescent="0.2">
      <c r="A2443" s="131" t="str">
        <f>+IF(I2443&lt;='Ecarts de marge'!$G$1,"X","")</f>
        <v>X</v>
      </c>
      <c r="B2443" s="122" t="str">
        <f t="shared" si="47"/>
        <v>A</v>
      </c>
      <c r="C2443" s="142"/>
      <c r="D2443" s="142"/>
      <c r="E2443" s="142"/>
      <c r="F2443" s="142"/>
      <c r="G2443" s="142"/>
      <c r="H2443" s="142"/>
      <c r="J2443" s="142"/>
      <c r="K2443" s="142"/>
      <c r="L2443" s="142"/>
      <c r="M2443" s="142"/>
      <c r="N2443" s="142"/>
      <c r="O2443" s="142"/>
      <c r="Q2443" s="122" t="e">
        <f>+VLOOKUP(CONCATENATE(B2443,"00"),#REF!,3,FALSE)</f>
        <v>#REF!</v>
      </c>
      <c r="R2443" s="122" t="str">
        <f>+IF(ISERROR(VLOOKUP(K2443,'Ecarts de marge'!D:D,1,FALSE)),"PB CODE ARTICLE","")</f>
        <v>PB CODE ARTICLE</v>
      </c>
    </row>
    <row r="2444" spans="1:18" x14ac:dyDescent="0.2">
      <c r="A2444" s="131" t="str">
        <f>+IF(I2444&lt;='Ecarts de marge'!$G$1,"X","")</f>
        <v>X</v>
      </c>
      <c r="B2444" s="122" t="str">
        <f t="shared" si="47"/>
        <v>A</v>
      </c>
      <c r="C2444" s="142"/>
      <c r="D2444" s="142"/>
      <c r="E2444" s="142"/>
      <c r="F2444" s="142"/>
      <c r="G2444" s="142"/>
      <c r="H2444" s="142"/>
      <c r="J2444" s="142"/>
      <c r="K2444" s="142"/>
      <c r="L2444" s="142"/>
      <c r="M2444" s="142"/>
      <c r="N2444" s="142"/>
      <c r="O2444" s="142"/>
      <c r="Q2444" s="122" t="e">
        <f>+VLOOKUP(CONCATENATE(B2444,"00"),#REF!,3,FALSE)</f>
        <v>#REF!</v>
      </c>
      <c r="R2444" s="122" t="str">
        <f>+IF(ISERROR(VLOOKUP(K2444,'Ecarts de marge'!D:D,1,FALSE)),"PB CODE ARTICLE","")</f>
        <v>PB CODE ARTICLE</v>
      </c>
    </row>
    <row r="2445" spans="1:18" x14ac:dyDescent="0.2">
      <c r="A2445" s="131" t="str">
        <f>+IF(I2445&lt;='Ecarts de marge'!$G$1,"X","")</f>
        <v>X</v>
      </c>
      <c r="B2445" s="122" t="str">
        <f t="shared" si="47"/>
        <v>A</v>
      </c>
      <c r="C2445" s="142"/>
      <c r="D2445" s="142"/>
      <c r="E2445" s="142"/>
      <c r="F2445" s="142"/>
      <c r="G2445" s="142"/>
      <c r="H2445" s="142"/>
      <c r="J2445" s="142"/>
      <c r="K2445" s="142"/>
      <c r="L2445" s="142"/>
      <c r="M2445" s="142"/>
      <c r="N2445" s="142"/>
      <c r="O2445" s="142"/>
      <c r="Q2445" s="122" t="e">
        <f>+VLOOKUP(CONCATENATE(B2445,"00"),#REF!,3,FALSE)</f>
        <v>#REF!</v>
      </c>
      <c r="R2445" s="122" t="str">
        <f>+IF(ISERROR(VLOOKUP(K2445,'Ecarts de marge'!D:D,1,FALSE)),"PB CODE ARTICLE","")</f>
        <v>PB CODE ARTICLE</v>
      </c>
    </row>
    <row r="2446" spans="1:18" x14ac:dyDescent="0.2">
      <c r="A2446" s="131" t="str">
        <f>+IF(I2446&lt;='Ecarts de marge'!$G$1,"X","")</f>
        <v>X</v>
      </c>
      <c r="B2446" s="122" t="str">
        <f t="shared" si="47"/>
        <v>A</v>
      </c>
      <c r="C2446" s="142"/>
      <c r="D2446" s="142"/>
      <c r="E2446" s="142"/>
      <c r="F2446" s="142"/>
      <c r="G2446" s="142"/>
      <c r="H2446" s="142"/>
      <c r="J2446" s="142"/>
      <c r="K2446" s="142"/>
      <c r="L2446" s="142"/>
      <c r="M2446" s="142"/>
      <c r="N2446" s="142"/>
      <c r="O2446" s="142"/>
      <c r="Q2446" s="122" t="e">
        <f>+VLOOKUP(CONCATENATE(B2446,"00"),#REF!,3,FALSE)</f>
        <v>#REF!</v>
      </c>
      <c r="R2446" s="122" t="str">
        <f>+IF(ISERROR(VLOOKUP(K2446,'Ecarts de marge'!D:D,1,FALSE)),"PB CODE ARTICLE","")</f>
        <v>PB CODE ARTICLE</v>
      </c>
    </row>
    <row r="2447" spans="1:18" x14ac:dyDescent="0.2">
      <c r="A2447" s="131" t="str">
        <f>+IF(I2447&lt;='Ecarts de marge'!$G$1,"X","")</f>
        <v>X</v>
      </c>
      <c r="B2447" s="122" t="str">
        <f t="shared" si="47"/>
        <v>A</v>
      </c>
      <c r="C2447" s="142"/>
      <c r="D2447" s="142"/>
      <c r="E2447" s="142"/>
      <c r="F2447" s="142"/>
      <c r="G2447" s="142"/>
      <c r="H2447" s="142"/>
      <c r="J2447" s="142"/>
      <c r="K2447" s="142"/>
      <c r="L2447" s="142"/>
      <c r="M2447" s="142"/>
      <c r="N2447" s="142"/>
      <c r="O2447" s="142"/>
      <c r="Q2447" s="122" t="e">
        <f>+VLOOKUP(CONCATENATE(B2447,"00"),#REF!,3,FALSE)</f>
        <v>#REF!</v>
      </c>
      <c r="R2447" s="122" t="str">
        <f>+IF(ISERROR(VLOOKUP(K2447,'Ecarts de marge'!D:D,1,FALSE)),"PB CODE ARTICLE","")</f>
        <v>PB CODE ARTICLE</v>
      </c>
    </row>
    <row r="2448" spans="1:18" x14ac:dyDescent="0.2">
      <c r="A2448" s="131" t="str">
        <f>+IF(I2448&lt;='Ecarts de marge'!$G$1,"X","")</f>
        <v>X</v>
      </c>
      <c r="B2448" s="122" t="str">
        <f t="shared" si="47"/>
        <v>A</v>
      </c>
      <c r="C2448" s="142"/>
      <c r="D2448" s="142"/>
      <c r="E2448" s="142"/>
      <c r="F2448" s="142"/>
      <c r="G2448" s="142"/>
      <c r="H2448" s="142"/>
      <c r="J2448" s="142"/>
      <c r="K2448" s="142"/>
      <c r="L2448" s="142"/>
      <c r="M2448" s="142"/>
      <c r="N2448" s="142"/>
      <c r="O2448" s="142"/>
      <c r="Q2448" s="122" t="e">
        <f>+VLOOKUP(CONCATENATE(B2448,"00"),#REF!,3,FALSE)</f>
        <v>#REF!</v>
      </c>
      <c r="R2448" s="122" t="str">
        <f>+IF(ISERROR(VLOOKUP(K2448,'Ecarts de marge'!D:D,1,FALSE)),"PB CODE ARTICLE","")</f>
        <v>PB CODE ARTICLE</v>
      </c>
    </row>
    <row r="2449" spans="1:18" x14ac:dyDescent="0.2">
      <c r="A2449" s="131" t="str">
        <f>+IF(I2449&lt;='Ecarts de marge'!$G$1,"X","")</f>
        <v>X</v>
      </c>
      <c r="B2449" s="122" t="str">
        <f t="shared" si="47"/>
        <v>A</v>
      </c>
      <c r="C2449" s="142"/>
      <c r="D2449" s="142"/>
      <c r="E2449" s="142"/>
      <c r="F2449" s="142"/>
      <c r="G2449" s="142"/>
      <c r="H2449" s="142"/>
      <c r="J2449" s="142"/>
      <c r="K2449" s="142"/>
      <c r="L2449" s="142"/>
      <c r="M2449" s="142"/>
      <c r="N2449" s="142"/>
      <c r="O2449" s="142"/>
      <c r="Q2449" s="122" t="e">
        <f>+VLOOKUP(CONCATENATE(B2449,"00"),#REF!,3,FALSE)</f>
        <v>#REF!</v>
      </c>
      <c r="R2449" s="122" t="str">
        <f>+IF(ISERROR(VLOOKUP(K2449,'Ecarts de marge'!D:D,1,FALSE)),"PB CODE ARTICLE","")</f>
        <v>PB CODE ARTICLE</v>
      </c>
    </row>
    <row r="2450" spans="1:18" x14ac:dyDescent="0.2">
      <c r="A2450" s="131" t="str">
        <f>+IF(I2450&lt;='Ecarts de marge'!$G$1,"X","")</f>
        <v>X</v>
      </c>
      <c r="B2450" s="122" t="str">
        <f t="shared" si="47"/>
        <v>A</v>
      </c>
      <c r="C2450" s="142"/>
      <c r="D2450" s="142"/>
      <c r="E2450" s="142"/>
      <c r="F2450" s="142"/>
      <c r="G2450" s="142"/>
      <c r="H2450" s="142"/>
      <c r="J2450" s="142"/>
      <c r="K2450" s="142"/>
      <c r="L2450" s="142"/>
      <c r="M2450" s="142"/>
      <c r="N2450" s="142"/>
      <c r="O2450" s="142"/>
      <c r="Q2450" s="122" t="e">
        <f>+VLOOKUP(CONCATENATE(B2450,"00"),#REF!,3,FALSE)</f>
        <v>#REF!</v>
      </c>
      <c r="R2450" s="122" t="str">
        <f>+IF(ISERROR(VLOOKUP(K2450,'Ecarts de marge'!D:D,1,FALSE)),"PB CODE ARTICLE","")</f>
        <v>PB CODE ARTICLE</v>
      </c>
    </row>
    <row r="2451" spans="1:18" x14ac:dyDescent="0.2">
      <c r="A2451" s="131" t="str">
        <f>+IF(I2451&lt;='Ecarts de marge'!$G$1,"X","")</f>
        <v>X</v>
      </c>
      <c r="B2451" s="122" t="str">
        <f t="shared" si="47"/>
        <v>A</v>
      </c>
      <c r="C2451" s="142"/>
      <c r="D2451" s="142"/>
      <c r="E2451" s="142"/>
      <c r="F2451" s="142"/>
      <c r="G2451" s="142"/>
      <c r="H2451" s="142"/>
      <c r="J2451" s="142"/>
      <c r="K2451" s="142"/>
      <c r="L2451" s="142"/>
      <c r="M2451" s="142"/>
      <c r="N2451" s="142"/>
      <c r="O2451" s="142"/>
      <c r="Q2451" s="122" t="e">
        <f>+VLOOKUP(CONCATENATE(B2451,"00"),#REF!,3,FALSE)</f>
        <v>#REF!</v>
      </c>
      <c r="R2451" s="122" t="str">
        <f>+IF(ISERROR(VLOOKUP(K2451,'Ecarts de marge'!D:D,1,FALSE)),"PB CODE ARTICLE","")</f>
        <v>PB CODE ARTICLE</v>
      </c>
    </row>
    <row r="2452" spans="1:18" x14ac:dyDescent="0.2">
      <c r="A2452" s="131" t="str">
        <f>+IF(I2452&lt;='Ecarts de marge'!$G$1,"X","")</f>
        <v>X</v>
      </c>
      <c r="B2452" s="122" t="str">
        <f t="shared" ref="B2452:B2515" si="48">+"A"&amp;E2452&amp;F2452&amp;G2452</f>
        <v>A</v>
      </c>
      <c r="C2452" s="142"/>
      <c r="D2452" s="142"/>
      <c r="E2452" s="142"/>
      <c r="F2452" s="142"/>
      <c r="G2452" s="142"/>
      <c r="H2452" s="142"/>
      <c r="J2452" s="142"/>
      <c r="K2452" s="142"/>
      <c r="L2452" s="142"/>
      <c r="M2452" s="142"/>
      <c r="N2452" s="142"/>
      <c r="O2452" s="142"/>
      <c r="Q2452" s="122" t="e">
        <f>+VLOOKUP(CONCATENATE(B2452,"00"),#REF!,3,FALSE)</f>
        <v>#REF!</v>
      </c>
      <c r="R2452" s="122" t="str">
        <f>+IF(ISERROR(VLOOKUP(K2452,'Ecarts de marge'!D:D,1,FALSE)),"PB CODE ARTICLE","")</f>
        <v>PB CODE ARTICLE</v>
      </c>
    </row>
    <row r="2453" spans="1:18" x14ac:dyDescent="0.2">
      <c r="A2453" s="131" t="str">
        <f>+IF(I2453&lt;='Ecarts de marge'!$G$1,"X","")</f>
        <v>X</v>
      </c>
      <c r="B2453" s="122" t="str">
        <f t="shared" si="48"/>
        <v>A</v>
      </c>
      <c r="C2453" s="142"/>
      <c r="D2453" s="142"/>
      <c r="E2453" s="142"/>
      <c r="F2453" s="142"/>
      <c r="G2453" s="142"/>
      <c r="H2453" s="142"/>
      <c r="J2453" s="142"/>
      <c r="K2453" s="142"/>
      <c r="L2453" s="142"/>
      <c r="M2453" s="142"/>
      <c r="N2453" s="142"/>
      <c r="O2453" s="142"/>
      <c r="Q2453" s="122" t="e">
        <f>+VLOOKUP(CONCATENATE(B2453,"00"),#REF!,3,FALSE)</f>
        <v>#REF!</v>
      </c>
      <c r="R2453" s="122" t="str">
        <f>+IF(ISERROR(VLOOKUP(K2453,'Ecarts de marge'!D:D,1,FALSE)),"PB CODE ARTICLE","")</f>
        <v>PB CODE ARTICLE</v>
      </c>
    </row>
    <row r="2454" spans="1:18" x14ac:dyDescent="0.2">
      <c r="A2454" s="131" t="str">
        <f>+IF(I2454&lt;='Ecarts de marge'!$G$1,"X","")</f>
        <v>X</v>
      </c>
      <c r="B2454" s="122" t="str">
        <f t="shared" si="48"/>
        <v>A</v>
      </c>
      <c r="C2454" s="142"/>
      <c r="D2454" s="142"/>
      <c r="E2454" s="142"/>
      <c r="F2454" s="142"/>
      <c r="G2454" s="142"/>
      <c r="H2454" s="142"/>
      <c r="J2454" s="142"/>
      <c r="K2454" s="142"/>
      <c r="L2454" s="142"/>
      <c r="M2454" s="142"/>
      <c r="N2454" s="142"/>
      <c r="O2454" s="142"/>
      <c r="Q2454" s="122" t="e">
        <f>+VLOOKUP(CONCATENATE(B2454,"00"),#REF!,3,FALSE)</f>
        <v>#REF!</v>
      </c>
      <c r="R2454" s="122" t="str">
        <f>+IF(ISERROR(VLOOKUP(K2454,'Ecarts de marge'!D:D,1,FALSE)),"PB CODE ARTICLE","")</f>
        <v>PB CODE ARTICLE</v>
      </c>
    </row>
    <row r="2455" spans="1:18" x14ac:dyDescent="0.2">
      <c r="A2455" s="131" t="str">
        <f>+IF(I2455&lt;='Ecarts de marge'!$G$1,"X","")</f>
        <v>X</v>
      </c>
      <c r="B2455" s="122" t="str">
        <f t="shared" si="48"/>
        <v>A</v>
      </c>
      <c r="C2455" s="142"/>
      <c r="D2455" s="142"/>
      <c r="E2455" s="142"/>
      <c r="F2455" s="142"/>
      <c r="G2455" s="142"/>
      <c r="H2455" s="142"/>
      <c r="J2455" s="142"/>
      <c r="K2455" s="142"/>
      <c r="L2455" s="142"/>
      <c r="M2455" s="142"/>
      <c r="N2455" s="142"/>
      <c r="O2455" s="142"/>
      <c r="Q2455" s="122" t="e">
        <f>+VLOOKUP(CONCATENATE(B2455,"00"),#REF!,3,FALSE)</f>
        <v>#REF!</v>
      </c>
      <c r="R2455" s="122" t="str">
        <f>+IF(ISERROR(VLOOKUP(K2455,'Ecarts de marge'!D:D,1,FALSE)),"PB CODE ARTICLE","")</f>
        <v>PB CODE ARTICLE</v>
      </c>
    </row>
    <row r="2456" spans="1:18" x14ac:dyDescent="0.2">
      <c r="A2456" s="131" t="str">
        <f>+IF(I2456&lt;='Ecarts de marge'!$G$1,"X","")</f>
        <v>X</v>
      </c>
      <c r="B2456" s="122" t="str">
        <f t="shared" si="48"/>
        <v>A</v>
      </c>
      <c r="C2456" s="142"/>
      <c r="D2456" s="142"/>
      <c r="E2456" s="142"/>
      <c r="F2456" s="142"/>
      <c r="G2456" s="142"/>
      <c r="H2456" s="142"/>
      <c r="J2456" s="142"/>
      <c r="K2456" s="142"/>
      <c r="L2456" s="142"/>
      <c r="M2456" s="142"/>
      <c r="N2456" s="142"/>
      <c r="O2456" s="142"/>
      <c r="Q2456" s="122" t="e">
        <f>+VLOOKUP(CONCATENATE(B2456,"00"),#REF!,3,FALSE)</f>
        <v>#REF!</v>
      </c>
      <c r="R2456" s="122" t="str">
        <f>+IF(ISERROR(VLOOKUP(K2456,'Ecarts de marge'!D:D,1,FALSE)),"PB CODE ARTICLE","")</f>
        <v>PB CODE ARTICLE</v>
      </c>
    </row>
    <row r="2457" spans="1:18" x14ac:dyDescent="0.2">
      <c r="A2457" s="131" t="str">
        <f>+IF(I2457&lt;='Ecarts de marge'!$G$1,"X","")</f>
        <v>X</v>
      </c>
      <c r="B2457" s="122" t="str">
        <f t="shared" si="48"/>
        <v>A</v>
      </c>
      <c r="C2457" s="142"/>
      <c r="D2457" s="142"/>
      <c r="E2457" s="142"/>
      <c r="F2457" s="142"/>
      <c r="G2457" s="142"/>
      <c r="H2457" s="142"/>
      <c r="J2457" s="142"/>
      <c r="K2457" s="142"/>
      <c r="L2457" s="142"/>
      <c r="M2457" s="142"/>
      <c r="N2457" s="142"/>
      <c r="O2457" s="142"/>
      <c r="Q2457" s="122" t="e">
        <f>+VLOOKUP(CONCATENATE(B2457,"00"),#REF!,3,FALSE)</f>
        <v>#REF!</v>
      </c>
      <c r="R2457" s="122" t="str">
        <f>+IF(ISERROR(VLOOKUP(K2457,'Ecarts de marge'!D:D,1,FALSE)),"PB CODE ARTICLE","")</f>
        <v>PB CODE ARTICLE</v>
      </c>
    </row>
    <row r="2458" spans="1:18" x14ac:dyDescent="0.2">
      <c r="A2458" s="131" t="str">
        <f>+IF(I2458&lt;='Ecarts de marge'!$G$1,"X","")</f>
        <v>X</v>
      </c>
      <c r="B2458" s="122" t="str">
        <f t="shared" si="48"/>
        <v>A</v>
      </c>
      <c r="C2458" s="142"/>
      <c r="D2458" s="142"/>
      <c r="E2458" s="142"/>
      <c r="F2458" s="142"/>
      <c r="G2458" s="142"/>
      <c r="H2458" s="142"/>
      <c r="J2458" s="142"/>
      <c r="K2458" s="142"/>
      <c r="L2458" s="142"/>
      <c r="M2458" s="142"/>
      <c r="N2458" s="142"/>
      <c r="O2458" s="142"/>
      <c r="Q2458" s="122" t="e">
        <f>+VLOOKUP(CONCATENATE(B2458,"00"),#REF!,3,FALSE)</f>
        <v>#REF!</v>
      </c>
      <c r="R2458" s="122" t="str">
        <f>+IF(ISERROR(VLOOKUP(K2458,'Ecarts de marge'!D:D,1,FALSE)),"PB CODE ARTICLE","")</f>
        <v>PB CODE ARTICLE</v>
      </c>
    </row>
    <row r="2459" spans="1:18" x14ac:dyDescent="0.2">
      <c r="A2459" s="131" t="str">
        <f>+IF(I2459&lt;='Ecarts de marge'!$G$1,"X","")</f>
        <v>X</v>
      </c>
      <c r="B2459" s="122" t="str">
        <f t="shared" si="48"/>
        <v>A</v>
      </c>
      <c r="C2459" s="142"/>
      <c r="D2459" s="142"/>
      <c r="E2459" s="142"/>
      <c r="F2459" s="142"/>
      <c r="G2459" s="142"/>
      <c r="H2459" s="142"/>
      <c r="J2459" s="142"/>
      <c r="K2459" s="142"/>
      <c r="L2459" s="142"/>
      <c r="M2459" s="142"/>
      <c r="N2459" s="142"/>
      <c r="O2459" s="142"/>
      <c r="Q2459" s="122" t="e">
        <f>+VLOOKUP(CONCATENATE(B2459,"00"),#REF!,3,FALSE)</f>
        <v>#REF!</v>
      </c>
      <c r="R2459" s="122" t="str">
        <f>+IF(ISERROR(VLOOKUP(K2459,'Ecarts de marge'!D:D,1,FALSE)),"PB CODE ARTICLE","")</f>
        <v>PB CODE ARTICLE</v>
      </c>
    </row>
    <row r="2460" spans="1:18" x14ac:dyDescent="0.2">
      <c r="A2460" s="131" t="str">
        <f>+IF(I2460&lt;='Ecarts de marge'!$G$1,"X","")</f>
        <v>X</v>
      </c>
      <c r="B2460" s="122" t="str">
        <f t="shared" si="48"/>
        <v>A</v>
      </c>
      <c r="C2460" s="142"/>
      <c r="D2460" s="142"/>
      <c r="E2460" s="142"/>
      <c r="F2460" s="142"/>
      <c r="G2460" s="142"/>
      <c r="H2460" s="142"/>
      <c r="J2460" s="142"/>
      <c r="K2460" s="142"/>
      <c r="L2460" s="142"/>
      <c r="M2460" s="142"/>
      <c r="N2460" s="142"/>
      <c r="O2460" s="142"/>
      <c r="Q2460" s="122" t="e">
        <f>+VLOOKUP(CONCATENATE(B2460,"00"),#REF!,3,FALSE)</f>
        <v>#REF!</v>
      </c>
      <c r="R2460" s="122" t="str">
        <f>+IF(ISERROR(VLOOKUP(K2460,'Ecarts de marge'!D:D,1,FALSE)),"PB CODE ARTICLE","")</f>
        <v>PB CODE ARTICLE</v>
      </c>
    </row>
    <row r="2461" spans="1:18" x14ac:dyDescent="0.2">
      <c r="A2461" s="131" t="str">
        <f>+IF(I2461&lt;='Ecarts de marge'!$G$1,"X","")</f>
        <v>X</v>
      </c>
      <c r="B2461" s="122" t="str">
        <f t="shared" si="48"/>
        <v>A</v>
      </c>
      <c r="C2461" s="142"/>
      <c r="D2461" s="142"/>
      <c r="E2461" s="142"/>
      <c r="F2461" s="142"/>
      <c r="G2461" s="142"/>
      <c r="H2461" s="142"/>
      <c r="J2461" s="142"/>
      <c r="K2461" s="142"/>
      <c r="L2461" s="142"/>
      <c r="M2461" s="142"/>
      <c r="N2461" s="142"/>
      <c r="O2461" s="142"/>
      <c r="Q2461" s="122" t="e">
        <f>+VLOOKUP(CONCATENATE(B2461,"00"),#REF!,3,FALSE)</f>
        <v>#REF!</v>
      </c>
      <c r="R2461" s="122" t="str">
        <f>+IF(ISERROR(VLOOKUP(K2461,'Ecarts de marge'!D:D,1,FALSE)),"PB CODE ARTICLE","")</f>
        <v>PB CODE ARTICLE</v>
      </c>
    </row>
    <row r="2462" spans="1:18" x14ac:dyDescent="0.2">
      <c r="A2462" s="131" t="str">
        <f>+IF(I2462&lt;='Ecarts de marge'!$G$1,"X","")</f>
        <v>X</v>
      </c>
      <c r="B2462" s="122" t="str">
        <f t="shared" si="48"/>
        <v>A</v>
      </c>
      <c r="C2462" s="142"/>
      <c r="D2462" s="142"/>
      <c r="E2462" s="142"/>
      <c r="F2462" s="142"/>
      <c r="G2462" s="142"/>
      <c r="H2462" s="142"/>
      <c r="J2462" s="142"/>
      <c r="K2462" s="142"/>
      <c r="L2462" s="142"/>
      <c r="M2462" s="142"/>
      <c r="N2462" s="142"/>
      <c r="O2462" s="142"/>
      <c r="Q2462" s="122" t="e">
        <f>+VLOOKUP(CONCATENATE(B2462,"00"),#REF!,3,FALSE)</f>
        <v>#REF!</v>
      </c>
      <c r="R2462" s="122" t="str">
        <f>+IF(ISERROR(VLOOKUP(K2462,'Ecarts de marge'!D:D,1,FALSE)),"PB CODE ARTICLE","")</f>
        <v>PB CODE ARTICLE</v>
      </c>
    </row>
    <row r="2463" spans="1:18" x14ac:dyDescent="0.2">
      <c r="A2463" s="131" t="str">
        <f>+IF(I2463&lt;='Ecarts de marge'!$G$1,"X","")</f>
        <v>X</v>
      </c>
      <c r="B2463" s="122" t="str">
        <f t="shared" si="48"/>
        <v>A</v>
      </c>
      <c r="C2463" s="142"/>
      <c r="D2463" s="142"/>
      <c r="E2463" s="142"/>
      <c r="F2463" s="142"/>
      <c r="G2463" s="142"/>
      <c r="H2463" s="142"/>
      <c r="J2463" s="142"/>
      <c r="K2463" s="142"/>
      <c r="L2463" s="142"/>
      <c r="M2463" s="142"/>
      <c r="N2463" s="142"/>
      <c r="O2463" s="142"/>
      <c r="Q2463" s="122" t="e">
        <f>+VLOOKUP(CONCATENATE(B2463,"00"),#REF!,3,FALSE)</f>
        <v>#REF!</v>
      </c>
      <c r="R2463" s="122" t="str">
        <f>+IF(ISERROR(VLOOKUP(K2463,'Ecarts de marge'!D:D,1,FALSE)),"PB CODE ARTICLE","")</f>
        <v>PB CODE ARTICLE</v>
      </c>
    </row>
    <row r="2464" spans="1:18" x14ac:dyDescent="0.2">
      <c r="A2464" s="131" t="str">
        <f>+IF(I2464&lt;='Ecarts de marge'!$G$1,"X","")</f>
        <v>X</v>
      </c>
      <c r="B2464" s="122" t="str">
        <f t="shared" si="48"/>
        <v>A</v>
      </c>
      <c r="C2464" s="142"/>
      <c r="D2464" s="142"/>
      <c r="E2464" s="142"/>
      <c r="F2464" s="142"/>
      <c r="G2464" s="142"/>
      <c r="H2464" s="142"/>
      <c r="J2464" s="142"/>
      <c r="K2464" s="142"/>
      <c r="L2464" s="142"/>
      <c r="M2464" s="142"/>
      <c r="N2464" s="142"/>
      <c r="O2464" s="142"/>
      <c r="Q2464" s="122" t="e">
        <f>+VLOOKUP(CONCATENATE(B2464,"00"),#REF!,3,FALSE)</f>
        <v>#REF!</v>
      </c>
      <c r="R2464" s="122" t="str">
        <f>+IF(ISERROR(VLOOKUP(K2464,'Ecarts de marge'!D:D,1,FALSE)),"PB CODE ARTICLE","")</f>
        <v>PB CODE ARTICLE</v>
      </c>
    </row>
    <row r="2465" spans="1:19" x14ac:dyDescent="0.2">
      <c r="A2465" s="131" t="str">
        <f>+IF(I2465&lt;='Ecarts de marge'!$G$1,"X","")</f>
        <v>X</v>
      </c>
      <c r="B2465" s="122" t="str">
        <f t="shared" si="48"/>
        <v>A</v>
      </c>
      <c r="C2465" s="142"/>
      <c r="D2465" s="142"/>
      <c r="E2465" s="142"/>
      <c r="F2465" s="142"/>
      <c r="G2465" s="142"/>
      <c r="H2465" s="142"/>
      <c r="J2465" s="142"/>
      <c r="K2465" s="142"/>
      <c r="L2465" s="142"/>
      <c r="M2465" s="142"/>
      <c r="N2465" s="142"/>
      <c r="O2465" s="142"/>
      <c r="Q2465" s="122" t="e">
        <f>+VLOOKUP(CONCATENATE(B2465,"00"),#REF!,3,FALSE)</f>
        <v>#REF!</v>
      </c>
      <c r="R2465" s="122" t="str">
        <f>+IF(ISERROR(VLOOKUP(K2465,'Ecarts de marge'!D:D,1,FALSE)),"PB CODE ARTICLE","")</f>
        <v>PB CODE ARTICLE</v>
      </c>
    </row>
    <row r="2466" spans="1:19" x14ac:dyDescent="0.2">
      <c r="A2466" s="131" t="str">
        <f>+IF(I2466&lt;='Ecarts de marge'!$G$1,"X","")</f>
        <v>X</v>
      </c>
      <c r="B2466" s="122" t="str">
        <f t="shared" si="48"/>
        <v>A</v>
      </c>
      <c r="C2466" s="142"/>
      <c r="D2466" s="142"/>
      <c r="E2466" s="142"/>
      <c r="F2466" s="142"/>
      <c r="G2466" s="142"/>
      <c r="H2466" s="142"/>
      <c r="J2466" s="142"/>
      <c r="K2466" s="142"/>
      <c r="L2466" s="142"/>
      <c r="M2466" s="142"/>
      <c r="N2466" s="142"/>
      <c r="O2466" s="142"/>
      <c r="Q2466" s="122" t="e">
        <f>+VLOOKUP(CONCATENATE(B2466,"00"),#REF!,3,FALSE)</f>
        <v>#REF!</v>
      </c>
      <c r="R2466" s="122" t="str">
        <f>+IF(ISERROR(VLOOKUP(K2466,'Ecarts de marge'!D:D,1,FALSE)),"PB CODE ARTICLE","")</f>
        <v>PB CODE ARTICLE</v>
      </c>
    </row>
    <row r="2467" spans="1:19" x14ac:dyDescent="0.2">
      <c r="A2467" s="131" t="str">
        <f>+IF(I2467&lt;='Ecarts de marge'!$G$1,"X","")</f>
        <v>X</v>
      </c>
      <c r="B2467" s="122" t="str">
        <f t="shared" si="48"/>
        <v>A</v>
      </c>
      <c r="C2467" s="142"/>
      <c r="D2467" s="142"/>
      <c r="E2467" s="142"/>
      <c r="F2467" s="142"/>
      <c r="G2467" s="142"/>
      <c r="H2467" s="142"/>
      <c r="J2467" s="142"/>
      <c r="K2467" s="142"/>
      <c r="L2467" s="142"/>
      <c r="M2467" s="142"/>
      <c r="N2467" s="142"/>
      <c r="O2467" s="142"/>
      <c r="Q2467" s="122" t="e">
        <f>+VLOOKUP(CONCATENATE(B2467,"00"),#REF!,3,FALSE)</f>
        <v>#REF!</v>
      </c>
      <c r="R2467" s="122" t="str">
        <f>+IF(ISERROR(VLOOKUP(K2467,'Ecarts de marge'!D:D,1,FALSE)),"PB CODE ARTICLE","")</f>
        <v>PB CODE ARTICLE</v>
      </c>
    </row>
    <row r="2468" spans="1:19" x14ac:dyDescent="0.2">
      <c r="A2468" s="131" t="str">
        <f>+IF(I2468&lt;='Ecarts de marge'!$G$1,"X","")</f>
        <v>X</v>
      </c>
      <c r="B2468" s="122" t="str">
        <f t="shared" si="48"/>
        <v>A</v>
      </c>
      <c r="C2468" s="142"/>
      <c r="D2468" s="142"/>
      <c r="E2468" s="142"/>
      <c r="F2468" s="142"/>
      <c r="G2468" s="142"/>
      <c r="H2468" s="142"/>
      <c r="J2468" s="142"/>
      <c r="K2468" s="142"/>
      <c r="L2468" s="142"/>
      <c r="M2468" s="142"/>
      <c r="N2468" s="142"/>
      <c r="O2468" s="142"/>
      <c r="Q2468" s="122" t="e">
        <f>+VLOOKUP(CONCATENATE(B2468,"00"),#REF!,3,FALSE)</f>
        <v>#REF!</v>
      </c>
      <c r="R2468" s="122" t="str">
        <f>+IF(ISERROR(VLOOKUP(K2468,'Ecarts de marge'!D:D,1,FALSE)),"PB CODE ARTICLE","")</f>
        <v>PB CODE ARTICLE</v>
      </c>
      <c r="S2468" s="22" t="s">
        <v>952</v>
      </c>
    </row>
    <row r="2469" spans="1:19" x14ac:dyDescent="0.2">
      <c r="A2469" s="131" t="str">
        <f>+IF(I2469&lt;='Ecarts de marge'!$G$1,"X","")</f>
        <v>X</v>
      </c>
      <c r="B2469" s="122" t="str">
        <f t="shared" si="48"/>
        <v>A</v>
      </c>
      <c r="C2469" s="142"/>
      <c r="D2469" s="142"/>
      <c r="E2469" s="142"/>
      <c r="F2469" s="142"/>
      <c r="G2469" s="142"/>
      <c r="H2469" s="142"/>
      <c r="J2469" s="142"/>
      <c r="K2469" s="142"/>
      <c r="L2469" s="142"/>
      <c r="M2469" s="142"/>
      <c r="N2469" s="142"/>
      <c r="O2469" s="142"/>
      <c r="Q2469" s="122" t="e">
        <f>+VLOOKUP(CONCATENATE(B2469,"00"),#REF!,3,FALSE)</f>
        <v>#REF!</v>
      </c>
      <c r="R2469" s="122" t="str">
        <f>+IF(ISERROR(VLOOKUP(K2469,'Ecarts de marge'!D:D,1,FALSE)),"PB CODE ARTICLE","")</f>
        <v>PB CODE ARTICLE</v>
      </c>
      <c r="S2469" s="22" t="s">
        <v>952</v>
      </c>
    </row>
    <row r="2470" spans="1:19" x14ac:dyDescent="0.2">
      <c r="A2470" s="131" t="str">
        <f>+IF(I2470&lt;='Ecarts de marge'!$G$1,"X","")</f>
        <v>X</v>
      </c>
      <c r="B2470" s="122" t="str">
        <f t="shared" si="48"/>
        <v>A</v>
      </c>
      <c r="C2470" s="142"/>
      <c r="D2470" s="142"/>
      <c r="E2470" s="142"/>
      <c r="F2470" s="142"/>
      <c r="G2470" s="142"/>
      <c r="H2470" s="142"/>
      <c r="J2470" s="142"/>
      <c r="K2470" s="142"/>
      <c r="L2470" s="142"/>
      <c r="M2470" s="142"/>
      <c r="N2470" s="142"/>
      <c r="O2470" s="142"/>
      <c r="Q2470" s="122" t="e">
        <f>+VLOOKUP(CONCATENATE(B2470,"00"),#REF!,3,FALSE)</f>
        <v>#REF!</v>
      </c>
      <c r="R2470" s="122" t="str">
        <f>+IF(ISERROR(VLOOKUP(K2470,'Ecarts de marge'!D:D,1,FALSE)),"PB CODE ARTICLE","")</f>
        <v>PB CODE ARTICLE</v>
      </c>
      <c r="S2470" s="22" t="s">
        <v>952</v>
      </c>
    </row>
    <row r="2471" spans="1:19" x14ac:dyDescent="0.2">
      <c r="A2471" s="131" t="str">
        <f>+IF(I2471&lt;='Ecarts de marge'!$G$1,"X","")</f>
        <v>X</v>
      </c>
      <c r="B2471" s="122" t="str">
        <f t="shared" si="48"/>
        <v>A</v>
      </c>
      <c r="C2471" s="142"/>
      <c r="D2471" s="142"/>
      <c r="E2471" s="142"/>
      <c r="F2471" s="142"/>
      <c r="G2471" s="142"/>
      <c r="H2471" s="142"/>
      <c r="J2471" s="142"/>
      <c r="K2471" s="142"/>
      <c r="L2471" s="142"/>
      <c r="M2471" s="142"/>
      <c r="N2471" s="142"/>
      <c r="O2471" s="142"/>
      <c r="Q2471" s="122" t="e">
        <f>+VLOOKUP(CONCATENATE(B2471,"00"),#REF!,3,FALSE)</f>
        <v>#REF!</v>
      </c>
      <c r="R2471" s="122" t="str">
        <f>+IF(ISERROR(VLOOKUP(K2471,'Ecarts de marge'!D:D,1,FALSE)),"PB CODE ARTICLE","")</f>
        <v>PB CODE ARTICLE</v>
      </c>
      <c r="S2471" s="22" t="s">
        <v>952</v>
      </c>
    </row>
    <row r="2472" spans="1:19" x14ac:dyDescent="0.2">
      <c r="A2472" s="131" t="str">
        <f>+IF(I2472&lt;='Ecarts de marge'!$G$1,"X","")</f>
        <v>X</v>
      </c>
      <c r="B2472" s="122" t="str">
        <f t="shared" si="48"/>
        <v>A</v>
      </c>
      <c r="C2472" s="142"/>
      <c r="D2472" s="142"/>
      <c r="E2472" s="142"/>
      <c r="F2472" s="142"/>
      <c r="G2472" s="142"/>
      <c r="H2472" s="142"/>
      <c r="J2472" s="142"/>
      <c r="K2472" s="142"/>
      <c r="L2472" s="142"/>
      <c r="M2472" s="142"/>
      <c r="N2472" s="142"/>
      <c r="O2472" s="142"/>
      <c r="Q2472" s="122" t="e">
        <f>+VLOOKUP(CONCATENATE(B2472,"00"),#REF!,3,FALSE)</f>
        <v>#REF!</v>
      </c>
      <c r="R2472" s="122" t="str">
        <f>+IF(ISERROR(VLOOKUP(K2472,'Ecarts de marge'!D:D,1,FALSE)),"PB CODE ARTICLE","")</f>
        <v>PB CODE ARTICLE</v>
      </c>
      <c r="S2472" s="22" t="s">
        <v>952</v>
      </c>
    </row>
    <row r="2473" spans="1:19" x14ac:dyDescent="0.2">
      <c r="A2473" s="131" t="str">
        <f>+IF(I2473&lt;='Ecarts de marge'!$G$1,"X","")</f>
        <v>X</v>
      </c>
      <c r="B2473" s="122" t="str">
        <f t="shared" si="48"/>
        <v>A</v>
      </c>
      <c r="C2473" s="142"/>
      <c r="D2473" s="142"/>
      <c r="E2473" s="142"/>
      <c r="F2473" s="142"/>
      <c r="G2473" s="142"/>
      <c r="H2473" s="142"/>
      <c r="J2473" s="142"/>
      <c r="K2473" s="142"/>
      <c r="L2473" s="142"/>
      <c r="M2473" s="142"/>
      <c r="N2473" s="142"/>
      <c r="O2473" s="142"/>
      <c r="Q2473" s="122" t="e">
        <f>+VLOOKUP(CONCATENATE(B2473,"00"),#REF!,3,FALSE)</f>
        <v>#REF!</v>
      </c>
      <c r="R2473" s="122" t="str">
        <f>+IF(ISERROR(VLOOKUP(K2473,'Ecarts de marge'!D:D,1,FALSE)),"PB CODE ARTICLE","")</f>
        <v>PB CODE ARTICLE</v>
      </c>
      <c r="S2473" s="22" t="s">
        <v>952</v>
      </c>
    </row>
    <row r="2474" spans="1:19" x14ac:dyDescent="0.2">
      <c r="A2474" s="131" t="str">
        <f>+IF(I2474&lt;='Ecarts de marge'!$G$1,"X","")</f>
        <v>X</v>
      </c>
      <c r="B2474" s="122" t="str">
        <f t="shared" si="48"/>
        <v>A</v>
      </c>
      <c r="C2474" s="142"/>
      <c r="D2474" s="142"/>
      <c r="E2474" s="142"/>
      <c r="F2474" s="142"/>
      <c r="G2474" s="142"/>
      <c r="H2474" s="142"/>
      <c r="J2474" s="142"/>
      <c r="K2474" s="142"/>
      <c r="L2474" s="142"/>
      <c r="M2474" s="142"/>
      <c r="N2474" s="142"/>
      <c r="O2474" s="142"/>
      <c r="Q2474" s="122" t="e">
        <f>+VLOOKUP(CONCATENATE(B2474,"00"),#REF!,3,FALSE)</f>
        <v>#REF!</v>
      </c>
      <c r="R2474" s="122" t="str">
        <f>+IF(ISERROR(VLOOKUP(K2474,'Ecarts de marge'!D:D,1,FALSE)),"PB CODE ARTICLE","")</f>
        <v>PB CODE ARTICLE</v>
      </c>
      <c r="S2474" s="22" t="s">
        <v>952</v>
      </c>
    </row>
    <row r="2475" spans="1:19" x14ac:dyDescent="0.2">
      <c r="A2475" s="131" t="str">
        <f>+IF(I2475&lt;='Ecarts de marge'!$G$1,"X","")</f>
        <v>X</v>
      </c>
      <c r="B2475" s="122" t="str">
        <f t="shared" si="48"/>
        <v>A</v>
      </c>
      <c r="C2475" s="142"/>
      <c r="D2475" s="142"/>
      <c r="E2475" s="142"/>
      <c r="F2475" s="142"/>
      <c r="G2475" s="142"/>
      <c r="H2475" s="142"/>
      <c r="J2475" s="142"/>
      <c r="K2475" s="142"/>
      <c r="L2475" s="142"/>
      <c r="M2475" s="142"/>
      <c r="N2475" s="142"/>
      <c r="O2475" s="142"/>
      <c r="Q2475" s="122" t="e">
        <f>+VLOOKUP(CONCATENATE(B2475,"00"),#REF!,3,FALSE)</f>
        <v>#REF!</v>
      </c>
      <c r="R2475" s="122" t="str">
        <f>+IF(ISERROR(VLOOKUP(K2475,'Ecarts de marge'!D:D,1,FALSE)),"PB CODE ARTICLE","")</f>
        <v>PB CODE ARTICLE</v>
      </c>
      <c r="S2475" s="22" t="s">
        <v>952</v>
      </c>
    </row>
    <row r="2476" spans="1:19" x14ac:dyDescent="0.2">
      <c r="A2476" s="131" t="str">
        <f>+IF(I2476&lt;='Ecarts de marge'!$G$1,"X","")</f>
        <v>X</v>
      </c>
      <c r="B2476" s="122" t="str">
        <f t="shared" si="48"/>
        <v>A</v>
      </c>
      <c r="C2476" s="142"/>
      <c r="D2476" s="142"/>
      <c r="E2476" s="142"/>
      <c r="F2476" s="142"/>
      <c r="G2476" s="142"/>
      <c r="H2476" s="142"/>
      <c r="J2476" s="142"/>
      <c r="K2476" s="142"/>
      <c r="L2476" s="142"/>
      <c r="M2476" s="142"/>
      <c r="N2476" s="142"/>
      <c r="O2476" s="142"/>
      <c r="Q2476" s="122" t="e">
        <f>+VLOOKUP(CONCATENATE(B2476,"00"),#REF!,3,FALSE)</f>
        <v>#REF!</v>
      </c>
      <c r="R2476" s="122" t="str">
        <f>+IF(ISERROR(VLOOKUP(K2476,'Ecarts de marge'!D:D,1,FALSE)),"PB CODE ARTICLE","")</f>
        <v>PB CODE ARTICLE</v>
      </c>
    </row>
    <row r="2477" spans="1:19" x14ac:dyDescent="0.2">
      <c r="A2477" s="131" t="str">
        <f>+IF(I2477&lt;='Ecarts de marge'!$G$1,"X","")</f>
        <v>X</v>
      </c>
      <c r="B2477" s="122" t="str">
        <f t="shared" si="48"/>
        <v>A</v>
      </c>
      <c r="C2477" s="142"/>
      <c r="D2477" s="142"/>
      <c r="E2477" s="142"/>
      <c r="F2477" s="142"/>
      <c r="G2477" s="142"/>
      <c r="H2477" s="142"/>
      <c r="J2477" s="142"/>
      <c r="K2477" s="142"/>
      <c r="L2477" s="142"/>
      <c r="M2477" s="142"/>
      <c r="N2477" s="142"/>
      <c r="O2477" s="142"/>
      <c r="Q2477" s="122" t="e">
        <f>+VLOOKUP(CONCATENATE(B2477,"00"),#REF!,3,FALSE)</f>
        <v>#REF!</v>
      </c>
      <c r="R2477" s="122" t="str">
        <f>+IF(ISERROR(VLOOKUP(K2477,'Ecarts de marge'!D:D,1,FALSE)),"PB CODE ARTICLE","")</f>
        <v>PB CODE ARTICLE</v>
      </c>
    </row>
    <row r="2478" spans="1:19" x14ac:dyDescent="0.2">
      <c r="A2478" s="131" t="str">
        <f>+IF(I2478&lt;='Ecarts de marge'!$G$1,"X","")</f>
        <v>X</v>
      </c>
      <c r="B2478" s="122" t="str">
        <f t="shared" si="48"/>
        <v>A</v>
      </c>
      <c r="C2478" s="142"/>
      <c r="D2478" s="142"/>
      <c r="E2478" s="142"/>
      <c r="F2478" s="142"/>
      <c r="G2478" s="142"/>
      <c r="H2478" s="142"/>
      <c r="J2478" s="142"/>
      <c r="K2478" s="142"/>
      <c r="L2478" s="142"/>
      <c r="M2478" s="142"/>
      <c r="N2478" s="142"/>
      <c r="O2478" s="142"/>
      <c r="Q2478" s="122" t="e">
        <f>+VLOOKUP(CONCATENATE(B2478,"00"),#REF!,3,FALSE)</f>
        <v>#REF!</v>
      </c>
      <c r="R2478" s="122" t="str">
        <f>+IF(ISERROR(VLOOKUP(K2478,'Ecarts de marge'!D:D,1,FALSE)),"PB CODE ARTICLE","")</f>
        <v>PB CODE ARTICLE</v>
      </c>
    </row>
    <row r="2479" spans="1:19" x14ac:dyDescent="0.2">
      <c r="A2479" s="131" t="str">
        <f>+IF(I2479&lt;='Ecarts de marge'!$G$1,"X","")</f>
        <v>X</v>
      </c>
      <c r="B2479" s="122" t="str">
        <f t="shared" si="48"/>
        <v>A</v>
      </c>
      <c r="C2479" s="142"/>
      <c r="D2479" s="142"/>
      <c r="E2479" s="142"/>
      <c r="F2479" s="142"/>
      <c r="G2479" s="142"/>
      <c r="H2479" s="142"/>
      <c r="J2479" s="142"/>
      <c r="K2479" s="142"/>
      <c r="L2479" s="142"/>
      <c r="M2479" s="142"/>
      <c r="N2479" s="142"/>
      <c r="O2479" s="142"/>
      <c r="Q2479" s="122" t="e">
        <f>+VLOOKUP(CONCATENATE(B2479,"00"),#REF!,3,FALSE)</f>
        <v>#REF!</v>
      </c>
      <c r="R2479" s="122" t="str">
        <f>+IF(ISERROR(VLOOKUP(K2479,'Ecarts de marge'!D:D,1,FALSE)),"PB CODE ARTICLE","")</f>
        <v>PB CODE ARTICLE</v>
      </c>
    </row>
    <row r="2480" spans="1:19" x14ac:dyDescent="0.2">
      <c r="A2480" s="131" t="str">
        <f>+IF(I2480&lt;='Ecarts de marge'!$G$1,"X","")</f>
        <v>X</v>
      </c>
      <c r="B2480" s="122" t="str">
        <f t="shared" si="48"/>
        <v>A</v>
      </c>
      <c r="C2480" s="142"/>
      <c r="D2480" s="142"/>
      <c r="E2480" s="142"/>
      <c r="F2480" s="142"/>
      <c r="G2480" s="142"/>
      <c r="H2480" s="142"/>
      <c r="J2480" s="142"/>
      <c r="K2480" s="142"/>
      <c r="L2480" s="142"/>
      <c r="M2480" s="142"/>
      <c r="N2480" s="142"/>
      <c r="O2480" s="142"/>
      <c r="Q2480" s="122" t="e">
        <f>+VLOOKUP(CONCATENATE(B2480,"00"),#REF!,3,FALSE)</f>
        <v>#REF!</v>
      </c>
      <c r="R2480" s="122" t="str">
        <f>+IF(ISERROR(VLOOKUP(K2480,'Ecarts de marge'!D:D,1,FALSE)),"PB CODE ARTICLE","")</f>
        <v>PB CODE ARTICLE</v>
      </c>
    </row>
    <row r="2481" spans="1:18" x14ac:dyDescent="0.2">
      <c r="A2481" s="131" t="str">
        <f>+IF(I2481&lt;='Ecarts de marge'!$G$1,"X","")</f>
        <v>X</v>
      </c>
      <c r="B2481" s="122" t="str">
        <f t="shared" si="48"/>
        <v>A</v>
      </c>
      <c r="C2481" s="142"/>
      <c r="D2481" s="142"/>
      <c r="E2481" s="142"/>
      <c r="F2481" s="142"/>
      <c r="G2481" s="142"/>
      <c r="H2481" s="142"/>
      <c r="J2481" s="142"/>
      <c r="K2481" s="142"/>
      <c r="L2481" s="142"/>
      <c r="M2481" s="142"/>
      <c r="N2481" s="142"/>
      <c r="O2481" s="142"/>
      <c r="Q2481" s="122" t="e">
        <f>+VLOOKUP(CONCATENATE(B2481,"00"),#REF!,3,FALSE)</f>
        <v>#REF!</v>
      </c>
      <c r="R2481" s="122" t="str">
        <f>+IF(ISERROR(VLOOKUP(K2481,'Ecarts de marge'!D:D,1,FALSE)),"PB CODE ARTICLE","")</f>
        <v>PB CODE ARTICLE</v>
      </c>
    </row>
    <row r="2482" spans="1:18" x14ac:dyDescent="0.2">
      <c r="A2482" s="131" t="str">
        <f>+IF(I2482&lt;='Ecarts de marge'!$G$1,"X","")</f>
        <v>X</v>
      </c>
      <c r="B2482" s="122" t="str">
        <f t="shared" si="48"/>
        <v>A</v>
      </c>
      <c r="C2482" s="142"/>
      <c r="D2482" s="142"/>
      <c r="E2482" s="142"/>
      <c r="F2482" s="142"/>
      <c r="G2482" s="142"/>
      <c r="H2482" s="142"/>
      <c r="J2482" s="142"/>
      <c r="K2482" s="142"/>
      <c r="L2482" s="142"/>
      <c r="M2482" s="142"/>
      <c r="N2482" s="142"/>
      <c r="O2482" s="142"/>
      <c r="Q2482" s="122" t="e">
        <f>+VLOOKUP(CONCATENATE(B2482,"00"),#REF!,3,FALSE)</f>
        <v>#REF!</v>
      </c>
      <c r="R2482" s="122" t="str">
        <f>+IF(ISERROR(VLOOKUP(K2482,'Ecarts de marge'!D:D,1,FALSE)),"PB CODE ARTICLE","")</f>
        <v>PB CODE ARTICLE</v>
      </c>
    </row>
    <row r="2483" spans="1:18" x14ac:dyDescent="0.2">
      <c r="A2483" s="131" t="str">
        <f>+IF(I2483&lt;='Ecarts de marge'!$G$1,"X","")</f>
        <v>X</v>
      </c>
      <c r="B2483" s="122" t="str">
        <f t="shared" si="48"/>
        <v>A</v>
      </c>
      <c r="C2483" s="142"/>
      <c r="D2483" s="142"/>
      <c r="E2483" s="142"/>
      <c r="F2483" s="142"/>
      <c r="G2483" s="142"/>
      <c r="H2483" s="142"/>
      <c r="J2483" s="142"/>
      <c r="K2483" s="142"/>
      <c r="L2483" s="142"/>
      <c r="M2483" s="142"/>
      <c r="N2483" s="142"/>
      <c r="O2483" s="142"/>
      <c r="Q2483" s="122" t="e">
        <f>+VLOOKUP(CONCATENATE(B2483,"00"),#REF!,3,FALSE)</f>
        <v>#REF!</v>
      </c>
      <c r="R2483" s="122" t="str">
        <f>+IF(ISERROR(VLOOKUP(K2483,'Ecarts de marge'!D:D,1,FALSE)),"PB CODE ARTICLE","")</f>
        <v>PB CODE ARTICLE</v>
      </c>
    </row>
    <row r="2484" spans="1:18" x14ac:dyDescent="0.2">
      <c r="A2484" s="131" t="str">
        <f>+IF(I2484&lt;='Ecarts de marge'!$G$1,"X","")</f>
        <v>X</v>
      </c>
      <c r="B2484" s="122" t="str">
        <f t="shared" si="48"/>
        <v>A</v>
      </c>
      <c r="C2484" s="142"/>
      <c r="D2484" s="142"/>
      <c r="E2484" s="142"/>
      <c r="F2484" s="142"/>
      <c r="G2484" s="142"/>
      <c r="H2484" s="142"/>
      <c r="J2484" s="142"/>
      <c r="K2484" s="142"/>
      <c r="L2484" s="142"/>
      <c r="M2484" s="142"/>
      <c r="N2484" s="142"/>
      <c r="O2484" s="142"/>
      <c r="Q2484" s="122" t="e">
        <f>+VLOOKUP(CONCATENATE(B2484,"00"),#REF!,3,FALSE)</f>
        <v>#REF!</v>
      </c>
      <c r="R2484" s="122" t="str">
        <f>+IF(ISERROR(VLOOKUP(K2484,'Ecarts de marge'!D:D,1,FALSE)),"PB CODE ARTICLE","")</f>
        <v>PB CODE ARTICLE</v>
      </c>
    </row>
    <row r="2485" spans="1:18" x14ac:dyDescent="0.2">
      <c r="A2485" s="131" t="str">
        <f>+IF(I2485&lt;='Ecarts de marge'!$G$1,"X","")</f>
        <v>X</v>
      </c>
      <c r="B2485" s="122" t="str">
        <f t="shared" si="48"/>
        <v>A</v>
      </c>
      <c r="C2485" s="142"/>
      <c r="D2485" s="142"/>
      <c r="E2485" s="142"/>
      <c r="F2485" s="142"/>
      <c r="G2485" s="142"/>
      <c r="H2485" s="142"/>
      <c r="J2485" s="142"/>
      <c r="K2485" s="142"/>
      <c r="L2485" s="142"/>
      <c r="M2485" s="142"/>
      <c r="N2485" s="142"/>
      <c r="O2485" s="142"/>
      <c r="Q2485" s="122" t="e">
        <f>+VLOOKUP(CONCATENATE(B2485,"00"),#REF!,3,FALSE)</f>
        <v>#REF!</v>
      </c>
      <c r="R2485" s="122" t="str">
        <f>+IF(ISERROR(VLOOKUP(K2485,'Ecarts de marge'!D:D,1,FALSE)),"PB CODE ARTICLE","")</f>
        <v>PB CODE ARTICLE</v>
      </c>
    </row>
    <row r="2486" spans="1:18" x14ac:dyDescent="0.2">
      <c r="A2486" s="131" t="str">
        <f>+IF(I2486&lt;='Ecarts de marge'!$G$1,"X","")</f>
        <v>X</v>
      </c>
      <c r="B2486" s="122" t="str">
        <f t="shared" si="48"/>
        <v>A</v>
      </c>
      <c r="C2486" s="142"/>
      <c r="D2486" s="142"/>
      <c r="E2486" s="142"/>
      <c r="F2486" s="142"/>
      <c r="G2486" s="142"/>
      <c r="H2486" s="142"/>
      <c r="J2486" s="142"/>
      <c r="K2486" s="142"/>
      <c r="L2486" s="142"/>
      <c r="M2486" s="142"/>
      <c r="N2486" s="142"/>
      <c r="O2486" s="142"/>
      <c r="Q2486" s="122" t="e">
        <f>+VLOOKUP(CONCATENATE(B2486,"00"),#REF!,3,FALSE)</f>
        <v>#REF!</v>
      </c>
      <c r="R2486" s="122" t="str">
        <f>+IF(ISERROR(VLOOKUP(K2486,'Ecarts de marge'!D:D,1,FALSE)),"PB CODE ARTICLE","")</f>
        <v>PB CODE ARTICLE</v>
      </c>
    </row>
    <row r="2487" spans="1:18" x14ac:dyDescent="0.2">
      <c r="A2487" s="131" t="str">
        <f>+IF(I2487&lt;='Ecarts de marge'!$G$1,"X","")</f>
        <v>X</v>
      </c>
      <c r="B2487" s="122" t="str">
        <f t="shared" si="48"/>
        <v>A</v>
      </c>
      <c r="C2487" s="142"/>
      <c r="D2487" s="142"/>
      <c r="E2487" s="142"/>
      <c r="F2487" s="142"/>
      <c r="G2487" s="142"/>
      <c r="H2487" s="142"/>
      <c r="J2487" s="142"/>
      <c r="K2487" s="142"/>
      <c r="L2487" s="142"/>
      <c r="M2487" s="142"/>
      <c r="N2487" s="142"/>
      <c r="O2487" s="142"/>
      <c r="Q2487" s="122" t="e">
        <f>+VLOOKUP(CONCATENATE(B2487,"00"),#REF!,3,FALSE)</f>
        <v>#REF!</v>
      </c>
      <c r="R2487" s="122" t="str">
        <f>+IF(ISERROR(VLOOKUP(K2487,'Ecarts de marge'!D:D,1,FALSE)),"PB CODE ARTICLE","")</f>
        <v>PB CODE ARTICLE</v>
      </c>
    </row>
    <row r="2488" spans="1:18" x14ac:dyDescent="0.2">
      <c r="A2488" s="131" t="str">
        <f>+IF(I2488&lt;='Ecarts de marge'!$G$1,"X","")</f>
        <v>X</v>
      </c>
      <c r="B2488" s="122" t="str">
        <f t="shared" si="48"/>
        <v>A</v>
      </c>
      <c r="C2488" s="142"/>
      <c r="D2488" s="142"/>
      <c r="E2488" s="142"/>
      <c r="F2488" s="142"/>
      <c r="G2488" s="142"/>
      <c r="H2488" s="142"/>
      <c r="J2488" s="142"/>
      <c r="K2488" s="142"/>
      <c r="L2488" s="142"/>
      <c r="M2488" s="142"/>
      <c r="N2488" s="142"/>
      <c r="O2488" s="142"/>
      <c r="Q2488" s="122" t="e">
        <f>+VLOOKUP(CONCATENATE(B2488,"00"),#REF!,3,FALSE)</f>
        <v>#REF!</v>
      </c>
      <c r="R2488" s="122" t="str">
        <f>+IF(ISERROR(VLOOKUP(K2488,'Ecarts de marge'!D:D,1,FALSE)),"PB CODE ARTICLE","")</f>
        <v>PB CODE ARTICLE</v>
      </c>
    </row>
    <row r="2489" spans="1:18" x14ac:dyDescent="0.2">
      <c r="A2489" s="131" t="str">
        <f>+IF(I2489&lt;='Ecarts de marge'!$G$1,"X","")</f>
        <v>X</v>
      </c>
      <c r="B2489" s="122" t="str">
        <f t="shared" si="48"/>
        <v>A</v>
      </c>
      <c r="C2489" s="142"/>
      <c r="D2489" s="142"/>
      <c r="E2489" s="142"/>
      <c r="F2489" s="142"/>
      <c r="G2489" s="142"/>
      <c r="H2489" s="142"/>
      <c r="J2489" s="142"/>
      <c r="K2489" s="142"/>
      <c r="L2489" s="142"/>
      <c r="M2489" s="142"/>
      <c r="N2489" s="142"/>
      <c r="O2489" s="142"/>
      <c r="Q2489" s="122" t="e">
        <f>+VLOOKUP(CONCATENATE(B2489,"00"),#REF!,3,FALSE)</f>
        <v>#REF!</v>
      </c>
      <c r="R2489" s="122" t="str">
        <f>+IF(ISERROR(VLOOKUP(K2489,'Ecarts de marge'!D:D,1,FALSE)),"PB CODE ARTICLE","")</f>
        <v>PB CODE ARTICLE</v>
      </c>
    </row>
    <row r="2490" spans="1:18" x14ac:dyDescent="0.2">
      <c r="A2490" s="131" t="str">
        <f>+IF(I2490&lt;='Ecarts de marge'!$G$1,"X","")</f>
        <v>X</v>
      </c>
      <c r="B2490" s="122" t="str">
        <f t="shared" si="48"/>
        <v>A</v>
      </c>
      <c r="C2490" s="142"/>
      <c r="D2490" s="142"/>
      <c r="E2490" s="142"/>
      <c r="F2490" s="142"/>
      <c r="G2490" s="142"/>
      <c r="H2490" s="142"/>
      <c r="J2490" s="142"/>
      <c r="K2490" s="142"/>
      <c r="L2490" s="142"/>
      <c r="M2490" s="142"/>
      <c r="N2490" s="142"/>
      <c r="O2490" s="142"/>
      <c r="Q2490" s="122" t="e">
        <f>+VLOOKUP(CONCATENATE(B2490,"00"),#REF!,3,FALSE)</f>
        <v>#REF!</v>
      </c>
      <c r="R2490" s="122" t="str">
        <f>+IF(ISERROR(VLOOKUP(K2490,'Ecarts de marge'!D:D,1,FALSE)),"PB CODE ARTICLE","")</f>
        <v>PB CODE ARTICLE</v>
      </c>
    </row>
    <row r="2491" spans="1:18" x14ac:dyDescent="0.2">
      <c r="A2491" s="131" t="str">
        <f>+IF(I2491&lt;='Ecarts de marge'!$G$1,"X","")</f>
        <v>X</v>
      </c>
      <c r="B2491" s="122" t="str">
        <f t="shared" si="48"/>
        <v>A</v>
      </c>
      <c r="C2491" s="142"/>
      <c r="D2491" s="142"/>
      <c r="E2491" s="142"/>
      <c r="F2491" s="142"/>
      <c r="G2491" s="142"/>
      <c r="H2491" s="142"/>
      <c r="J2491" s="142"/>
      <c r="K2491" s="142"/>
      <c r="L2491" s="142"/>
      <c r="M2491" s="142"/>
      <c r="N2491" s="142"/>
      <c r="O2491" s="142"/>
      <c r="Q2491" s="122" t="e">
        <f>+VLOOKUP(CONCATENATE(B2491,"00"),#REF!,3,FALSE)</f>
        <v>#REF!</v>
      </c>
      <c r="R2491" s="122" t="str">
        <f>+IF(ISERROR(VLOOKUP(K2491,'Ecarts de marge'!D:D,1,FALSE)),"PB CODE ARTICLE","")</f>
        <v>PB CODE ARTICLE</v>
      </c>
    </row>
    <row r="2492" spans="1:18" x14ac:dyDescent="0.2">
      <c r="A2492" s="131" t="str">
        <f>+IF(I2492&lt;='Ecarts de marge'!$G$1,"X","")</f>
        <v>X</v>
      </c>
      <c r="B2492" s="122" t="str">
        <f t="shared" si="48"/>
        <v>A</v>
      </c>
      <c r="C2492" s="142"/>
      <c r="D2492" s="142"/>
      <c r="E2492" s="142"/>
      <c r="F2492" s="142"/>
      <c r="G2492" s="142"/>
      <c r="H2492" s="142"/>
      <c r="J2492" s="142"/>
      <c r="K2492" s="142"/>
      <c r="L2492" s="142"/>
      <c r="M2492" s="142"/>
      <c r="N2492" s="142"/>
      <c r="O2492" s="142"/>
      <c r="Q2492" s="122" t="e">
        <f>+VLOOKUP(CONCATENATE(B2492,"00"),#REF!,3,FALSE)</f>
        <v>#REF!</v>
      </c>
      <c r="R2492" s="122" t="str">
        <f>+IF(ISERROR(VLOOKUP(K2492,'Ecarts de marge'!D:D,1,FALSE)),"PB CODE ARTICLE","")</f>
        <v>PB CODE ARTICLE</v>
      </c>
    </row>
    <row r="2493" spans="1:18" x14ac:dyDescent="0.2">
      <c r="A2493" s="131" t="str">
        <f>+IF(I2493&lt;='Ecarts de marge'!$G$1,"X","")</f>
        <v>X</v>
      </c>
      <c r="B2493" s="122" t="str">
        <f t="shared" si="48"/>
        <v>A</v>
      </c>
      <c r="C2493" s="142"/>
      <c r="D2493" s="142"/>
      <c r="E2493" s="142"/>
      <c r="F2493" s="142"/>
      <c r="G2493" s="142"/>
      <c r="H2493" s="142"/>
      <c r="J2493" s="142"/>
      <c r="K2493" s="142"/>
      <c r="L2493" s="142"/>
      <c r="M2493" s="142"/>
      <c r="N2493" s="142"/>
      <c r="O2493" s="142"/>
      <c r="Q2493" s="122" t="e">
        <f>+VLOOKUP(CONCATENATE(B2493,"00"),#REF!,3,FALSE)</f>
        <v>#REF!</v>
      </c>
      <c r="R2493" s="122" t="str">
        <f>+IF(ISERROR(VLOOKUP(K2493,'Ecarts de marge'!D:D,1,FALSE)),"PB CODE ARTICLE","")</f>
        <v>PB CODE ARTICLE</v>
      </c>
    </row>
    <row r="2494" spans="1:18" x14ac:dyDescent="0.2">
      <c r="A2494" s="131" t="str">
        <f>+IF(I2494&lt;='Ecarts de marge'!$G$1,"X","")</f>
        <v>X</v>
      </c>
      <c r="B2494" s="122" t="str">
        <f t="shared" si="48"/>
        <v>A</v>
      </c>
      <c r="C2494" s="142"/>
      <c r="D2494" s="142"/>
      <c r="E2494" s="142"/>
      <c r="F2494" s="142"/>
      <c r="G2494" s="142"/>
      <c r="H2494" s="142"/>
      <c r="J2494" s="142"/>
      <c r="K2494" s="142"/>
      <c r="L2494" s="142"/>
      <c r="M2494" s="142"/>
      <c r="N2494" s="142"/>
      <c r="O2494" s="142"/>
      <c r="Q2494" s="122" t="e">
        <f>+VLOOKUP(CONCATENATE(B2494,"00"),#REF!,3,FALSE)</f>
        <v>#REF!</v>
      </c>
      <c r="R2494" s="122" t="str">
        <f>+IF(ISERROR(VLOOKUP(K2494,'Ecarts de marge'!D:D,1,FALSE)),"PB CODE ARTICLE","")</f>
        <v>PB CODE ARTICLE</v>
      </c>
    </row>
    <row r="2495" spans="1:18" x14ac:dyDescent="0.2">
      <c r="A2495" s="131" t="str">
        <f>+IF(I2495&lt;='Ecarts de marge'!$G$1,"X","")</f>
        <v>X</v>
      </c>
      <c r="B2495" s="122" t="str">
        <f t="shared" si="48"/>
        <v>A</v>
      </c>
      <c r="C2495" s="142"/>
      <c r="D2495" s="142"/>
      <c r="E2495" s="142"/>
      <c r="F2495" s="142"/>
      <c r="G2495" s="142"/>
      <c r="H2495" s="142"/>
      <c r="J2495" s="142"/>
      <c r="K2495" s="142"/>
      <c r="L2495" s="142"/>
      <c r="M2495" s="142"/>
      <c r="N2495" s="142"/>
      <c r="O2495" s="142"/>
      <c r="Q2495" s="122" t="e">
        <f>+VLOOKUP(CONCATENATE(B2495,"00"),#REF!,3,FALSE)</f>
        <v>#REF!</v>
      </c>
      <c r="R2495" s="122" t="str">
        <f>+IF(ISERROR(VLOOKUP(K2495,'Ecarts de marge'!D:D,1,FALSE)),"PB CODE ARTICLE","")</f>
        <v>PB CODE ARTICLE</v>
      </c>
    </row>
    <row r="2496" spans="1:18" x14ac:dyDescent="0.2">
      <c r="A2496" s="131" t="str">
        <f>+IF(I2496&lt;='Ecarts de marge'!$G$1,"X","")</f>
        <v>X</v>
      </c>
      <c r="B2496" s="122" t="str">
        <f t="shared" si="48"/>
        <v>A</v>
      </c>
      <c r="C2496" s="142"/>
      <c r="D2496" s="142"/>
      <c r="E2496" s="142"/>
      <c r="F2496" s="142"/>
      <c r="G2496" s="142"/>
      <c r="H2496" s="142"/>
      <c r="J2496" s="142"/>
      <c r="K2496" s="142"/>
      <c r="L2496" s="142"/>
      <c r="M2496" s="142"/>
      <c r="N2496" s="142"/>
      <c r="O2496" s="142"/>
      <c r="Q2496" s="122" t="e">
        <f>+VLOOKUP(CONCATENATE(B2496,"00"),#REF!,3,FALSE)</f>
        <v>#REF!</v>
      </c>
      <c r="R2496" s="122" t="str">
        <f>+IF(ISERROR(VLOOKUP(K2496,'Ecarts de marge'!D:D,1,FALSE)),"PB CODE ARTICLE","")</f>
        <v>PB CODE ARTICLE</v>
      </c>
    </row>
    <row r="2497" spans="1:18" x14ac:dyDescent="0.2">
      <c r="A2497" s="131" t="str">
        <f>+IF(I2497&lt;='Ecarts de marge'!$G$1,"X","")</f>
        <v>X</v>
      </c>
      <c r="B2497" s="122" t="str">
        <f t="shared" si="48"/>
        <v>A</v>
      </c>
      <c r="C2497" s="142"/>
      <c r="D2497" s="142"/>
      <c r="E2497" s="142"/>
      <c r="F2497" s="142"/>
      <c r="G2497" s="142"/>
      <c r="H2497" s="142"/>
      <c r="J2497" s="142"/>
      <c r="K2497" s="142"/>
      <c r="L2497" s="142"/>
      <c r="M2497" s="142"/>
      <c r="N2497" s="142"/>
      <c r="O2497" s="142"/>
      <c r="Q2497" s="122" t="e">
        <f>+VLOOKUP(CONCATENATE(B2497,"00"),#REF!,3,FALSE)</f>
        <v>#REF!</v>
      </c>
      <c r="R2497" s="122" t="str">
        <f>+IF(ISERROR(VLOOKUP(K2497,'Ecarts de marge'!D:D,1,FALSE)),"PB CODE ARTICLE","")</f>
        <v>PB CODE ARTICLE</v>
      </c>
    </row>
    <row r="2498" spans="1:18" x14ac:dyDescent="0.2">
      <c r="A2498" s="131" t="str">
        <f>+IF(I2498&lt;='Ecarts de marge'!$G$1,"X","")</f>
        <v>X</v>
      </c>
      <c r="B2498" s="122" t="str">
        <f t="shared" si="48"/>
        <v>A</v>
      </c>
      <c r="C2498" s="142"/>
      <c r="D2498" s="142"/>
      <c r="E2498" s="142"/>
      <c r="F2498" s="142"/>
      <c r="G2498" s="142"/>
      <c r="H2498" s="142"/>
      <c r="J2498" s="142"/>
      <c r="K2498" s="142"/>
      <c r="L2498" s="142"/>
      <c r="M2498" s="142"/>
      <c r="N2498" s="142"/>
      <c r="O2498" s="142"/>
      <c r="Q2498" s="122" t="e">
        <f>+VLOOKUP(CONCATENATE(B2498,"00"),#REF!,3,FALSE)</f>
        <v>#REF!</v>
      </c>
      <c r="R2498" s="122" t="str">
        <f>+IF(ISERROR(VLOOKUP(K2498,'Ecarts de marge'!D:D,1,FALSE)),"PB CODE ARTICLE","")</f>
        <v>PB CODE ARTICLE</v>
      </c>
    </row>
    <row r="2499" spans="1:18" x14ac:dyDescent="0.2">
      <c r="A2499" s="131" t="str">
        <f>+IF(I2499&lt;='Ecarts de marge'!$G$1,"X","")</f>
        <v>X</v>
      </c>
      <c r="B2499" s="122" t="str">
        <f t="shared" si="48"/>
        <v>A</v>
      </c>
      <c r="C2499" s="142"/>
      <c r="D2499" s="142"/>
      <c r="E2499" s="142"/>
      <c r="F2499" s="142"/>
      <c r="G2499" s="142"/>
      <c r="H2499" s="142"/>
      <c r="J2499" s="142"/>
      <c r="K2499" s="142"/>
      <c r="L2499" s="142"/>
      <c r="M2499" s="142"/>
      <c r="N2499" s="142"/>
      <c r="O2499" s="142"/>
      <c r="Q2499" s="122" t="e">
        <f>+VLOOKUP(CONCATENATE(B2499,"00"),#REF!,3,FALSE)</f>
        <v>#REF!</v>
      </c>
      <c r="R2499" s="122" t="str">
        <f>+IF(ISERROR(VLOOKUP(K2499,'Ecarts de marge'!D:D,1,FALSE)),"PB CODE ARTICLE","")</f>
        <v>PB CODE ARTICLE</v>
      </c>
    </row>
    <row r="2500" spans="1:18" x14ac:dyDescent="0.2">
      <c r="A2500" s="131" t="str">
        <f>+IF(I2500&lt;='Ecarts de marge'!$G$1,"X","")</f>
        <v>X</v>
      </c>
      <c r="B2500" s="122" t="str">
        <f t="shared" si="48"/>
        <v>A</v>
      </c>
      <c r="C2500" s="142"/>
      <c r="D2500" s="142"/>
      <c r="E2500" s="142"/>
      <c r="F2500" s="142"/>
      <c r="G2500" s="142"/>
      <c r="H2500" s="142"/>
      <c r="J2500" s="142"/>
      <c r="K2500" s="142"/>
      <c r="L2500" s="142"/>
      <c r="M2500" s="142"/>
      <c r="N2500" s="142"/>
      <c r="O2500" s="142"/>
      <c r="Q2500" s="122" t="e">
        <f>+VLOOKUP(CONCATENATE(B2500,"00"),#REF!,3,FALSE)</f>
        <v>#REF!</v>
      </c>
      <c r="R2500" s="122" t="str">
        <f>+IF(ISERROR(VLOOKUP(K2500,'Ecarts de marge'!D:D,1,FALSE)),"PB CODE ARTICLE","")</f>
        <v>PB CODE ARTICLE</v>
      </c>
    </row>
    <row r="2501" spans="1:18" x14ac:dyDescent="0.2">
      <c r="A2501" s="131" t="str">
        <f>+IF(I2501&lt;='Ecarts de marge'!$G$1,"X","")</f>
        <v>X</v>
      </c>
      <c r="B2501" s="122" t="str">
        <f t="shared" si="48"/>
        <v>A</v>
      </c>
      <c r="C2501" s="142"/>
      <c r="D2501" s="142"/>
      <c r="E2501" s="142"/>
      <c r="F2501" s="142"/>
      <c r="G2501" s="142"/>
      <c r="H2501" s="142"/>
      <c r="J2501" s="142"/>
      <c r="K2501" s="142"/>
      <c r="L2501" s="142"/>
      <c r="M2501" s="142"/>
      <c r="N2501" s="142"/>
      <c r="O2501" s="142"/>
      <c r="Q2501" s="122" t="e">
        <f>+VLOOKUP(CONCATENATE(B2501,"00"),#REF!,3,FALSE)</f>
        <v>#REF!</v>
      </c>
      <c r="R2501" s="122" t="str">
        <f>+IF(ISERROR(VLOOKUP(K2501,'Ecarts de marge'!D:D,1,FALSE)),"PB CODE ARTICLE","")</f>
        <v>PB CODE ARTICLE</v>
      </c>
    </row>
    <row r="2502" spans="1:18" x14ac:dyDescent="0.2">
      <c r="A2502" s="131" t="str">
        <f>+IF(I2502&lt;='Ecarts de marge'!$G$1,"X","")</f>
        <v>X</v>
      </c>
      <c r="B2502" s="122" t="str">
        <f t="shared" si="48"/>
        <v>A</v>
      </c>
      <c r="C2502" s="142"/>
      <c r="D2502" s="142"/>
      <c r="E2502" s="142"/>
      <c r="F2502" s="142"/>
      <c r="G2502" s="142"/>
      <c r="H2502" s="142"/>
      <c r="J2502" s="142"/>
      <c r="K2502" s="142"/>
      <c r="L2502" s="142"/>
      <c r="M2502" s="142"/>
      <c r="N2502" s="142"/>
      <c r="O2502" s="142"/>
      <c r="Q2502" s="122" t="e">
        <f>+VLOOKUP(CONCATENATE(B2502,"00"),#REF!,3,FALSE)</f>
        <v>#REF!</v>
      </c>
      <c r="R2502" s="122" t="str">
        <f>+IF(ISERROR(VLOOKUP(K2502,'Ecarts de marge'!D:D,1,FALSE)),"PB CODE ARTICLE","")</f>
        <v>PB CODE ARTICLE</v>
      </c>
    </row>
    <row r="2503" spans="1:18" x14ac:dyDescent="0.2">
      <c r="A2503" s="131" t="str">
        <f>+IF(I2503&lt;='Ecarts de marge'!$G$1,"X","")</f>
        <v>X</v>
      </c>
      <c r="B2503" s="122" t="str">
        <f t="shared" si="48"/>
        <v>A</v>
      </c>
      <c r="C2503" s="142"/>
      <c r="D2503" s="142"/>
      <c r="E2503" s="142"/>
      <c r="F2503" s="142"/>
      <c r="G2503" s="142"/>
      <c r="H2503" s="142"/>
      <c r="J2503" s="142"/>
      <c r="K2503" s="142"/>
      <c r="L2503" s="142"/>
      <c r="M2503" s="142"/>
      <c r="N2503" s="142"/>
      <c r="O2503" s="142"/>
      <c r="Q2503" s="122" t="e">
        <f>+VLOOKUP(CONCATENATE(B2503,"00"),#REF!,3,FALSE)</f>
        <v>#REF!</v>
      </c>
      <c r="R2503" s="122" t="str">
        <f>+IF(ISERROR(VLOOKUP(K2503,'Ecarts de marge'!D:D,1,FALSE)),"PB CODE ARTICLE","")</f>
        <v>PB CODE ARTICLE</v>
      </c>
    </row>
    <row r="2504" spans="1:18" x14ac:dyDescent="0.2">
      <c r="A2504" s="131" t="str">
        <f>+IF(I2504&lt;='Ecarts de marge'!$G$1,"X","")</f>
        <v>X</v>
      </c>
      <c r="B2504" s="122" t="str">
        <f t="shared" si="48"/>
        <v>A</v>
      </c>
      <c r="C2504" s="142"/>
      <c r="D2504" s="142"/>
      <c r="E2504" s="142"/>
      <c r="F2504" s="142"/>
      <c r="G2504" s="142"/>
      <c r="H2504" s="142"/>
      <c r="J2504" s="142"/>
      <c r="K2504" s="142"/>
      <c r="L2504" s="142"/>
      <c r="M2504" s="142"/>
      <c r="N2504" s="142"/>
      <c r="O2504" s="142"/>
      <c r="Q2504" s="122" t="e">
        <f>+VLOOKUP(CONCATENATE(B2504,"00"),#REF!,3,FALSE)</f>
        <v>#REF!</v>
      </c>
      <c r="R2504" s="122" t="str">
        <f>+IF(ISERROR(VLOOKUP(K2504,'Ecarts de marge'!D:D,1,FALSE)),"PB CODE ARTICLE","")</f>
        <v>PB CODE ARTICLE</v>
      </c>
    </row>
    <row r="2505" spans="1:18" x14ac:dyDescent="0.2">
      <c r="A2505" s="131" t="str">
        <f>+IF(I2505&lt;='Ecarts de marge'!$G$1,"X","")</f>
        <v>X</v>
      </c>
      <c r="B2505" s="122" t="str">
        <f t="shared" si="48"/>
        <v>A</v>
      </c>
      <c r="C2505" s="142"/>
      <c r="D2505" s="142"/>
      <c r="E2505" s="142"/>
      <c r="F2505" s="142"/>
      <c r="G2505" s="142"/>
      <c r="H2505" s="142"/>
      <c r="J2505" s="142"/>
      <c r="K2505" s="142"/>
      <c r="L2505" s="142"/>
      <c r="M2505" s="142"/>
      <c r="N2505" s="142"/>
      <c r="O2505" s="142"/>
      <c r="Q2505" s="122" t="e">
        <f>+VLOOKUP(CONCATENATE(B2505,"00"),#REF!,3,FALSE)</f>
        <v>#REF!</v>
      </c>
      <c r="R2505" s="122" t="str">
        <f>+IF(ISERROR(VLOOKUP(K2505,'Ecarts de marge'!D:D,1,FALSE)),"PB CODE ARTICLE","")</f>
        <v>PB CODE ARTICLE</v>
      </c>
    </row>
    <row r="2506" spans="1:18" x14ac:dyDescent="0.2">
      <c r="A2506" s="131" t="str">
        <f>+IF(I2506&lt;='Ecarts de marge'!$G$1,"X","")</f>
        <v>X</v>
      </c>
      <c r="B2506" s="122" t="str">
        <f t="shared" si="48"/>
        <v>A</v>
      </c>
      <c r="C2506" s="142"/>
      <c r="D2506" s="142"/>
      <c r="E2506" s="142"/>
      <c r="F2506" s="142"/>
      <c r="G2506" s="142"/>
      <c r="H2506" s="142"/>
      <c r="J2506" s="142"/>
      <c r="K2506" s="142"/>
      <c r="L2506" s="142"/>
      <c r="M2506" s="142"/>
      <c r="N2506" s="142"/>
      <c r="O2506" s="142"/>
      <c r="Q2506" s="122" t="e">
        <f>+VLOOKUP(CONCATENATE(B2506,"00"),#REF!,3,FALSE)</f>
        <v>#REF!</v>
      </c>
      <c r="R2506" s="122" t="str">
        <f>+IF(ISERROR(VLOOKUP(K2506,'Ecarts de marge'!D:D,1,FALSE)),"PB CODE ARTICLE","")</f>
        <v>PB CODE ARTICLE</v>
      </c>
    </row>
    <row r="2507" spans="1:18" x14ac:dyDescent="0.2">
      <c r="A2507" s="131" t="str">
        <f>+IF(I2507&lt;='Ecarts de marge'!$G$1,"X","")</f>
        <v>X</v>
      </c>
      <c r="B2507" s="122" t="str">
        <f t="shared" si="48"/>
        <v>A</v>
      </c>
      <c r="C2507" s="142"/>
      <c r="D2507" s="142"/>
      <c r="E2507" s="142"/>
      <c r="F2507" s="142"/>
      <c r="G2507" s="142"/>
      <c r="H2507" s="142"/>
      <c r="J2507" s="142"/>
      <c r="K2507" s="142"/>
      <c r="L2507" s="142"/>
      <c r="M2507" s="142"/>
      <c r="N2507" s="142"/>
      <c r="O2507" s="142"/>
      <c r="Q2507" s="122" t="e">
        <f>+VLOOKUP(CONCATENATE(B2507,"00"),#REF!,3,FALSE)</f>
        <v>#REF!</v>
      </c>
      <c r="R2507" s="122" t="str">
        <f>+IF(ISERROR(VLOOKUP(K2507,'Ecarts de marge'!D:D,1,FALSE)),"PB CODE ARTICLE","")</f>
        <v>PB CODE ARTICLE</v>
      </c>
    </row>
    <row r="2508" spans="1:18" x14ac:dyDescent="0.2">
      <c r="A2508" s="131" t="str">
        <f>+IF(I2508&lt;='Ecarts de marge'!$G$1,"X","")</f>
        <v>X</v>
      </c>
      <c r="B2508" s="122" t="str">
        <f t="shared" si="48"/>
        <v>A</v>
      </c>
      <c r="C2508" s="142"/>
      <c r="D2508" s="142"/>
      <c r="E2508" s="142"/>
      <c r="F2508" s="142"/>
      <c r="G2508" s="142"/>
      <c r="H2508" s="142"/>
      <c r="J2508" s="142"/>
      <c r="K2508" s="142"/>
      <c r="L2508" s="142"/>
      <c r="M2508" s="142"/>
      <c r="N2508" s="142"/>
      <c r="O2508" s="142"/>
      <c r="Q2508" s="122" t="e">
        <f>+VLOOKUP(CONCATENATE(B2508,"00"),#REF!,3,FALSE)</f>
        <v>#REF!</v>
      </c>
      <c r="R2508" s="122" t="str">
        <f>+IF(ISERROR(VLOOKUP(K2508,'Ecarts de marge'!D:D,1,FALSE)),"PB CODE ARTICLE","")</f>
        <v>PB CODE ARTICLE</v>
      </c>
    </row>
    <row r="2509" spans="1:18" x14ac:dyDescent="0.2">
      <c r="A2509" s="131" t="str">
        <f>+IF(I2509&lt;='Ecarts de marge'!$G$1,"X","")</f>
        <v>X</v>
      </c>
      <c r="B2509" s="122" t="str">
        <f t="shared" si="48"/>
        <v>A</v>
      </c>
      <c r="C2509" s="142"/>
      <c r="D2509" s="142"/>
      <c r="E2509" s="142"/>
      <c r="F2509" s="142"/>
      <c r="G2509" s="142"/>
      <c r="H2509" s="142"/>
      <c r="J2509" s="142"/>
      <c r="K2509" s="142"/>
      <c r="L2509" s="142"/>
      <c r="M2509" s="142"/>
      <c r="N2509" s="142"/>
      <c r="O2509" s="142"/>
      <c r="Q2509" s="122" t="e">
        <f>+VLOOKUP(CONCATENATE(B2509,"00"),#REF!,3,FALSE)</f>
        <v>#REF!</v>
      </c>
      <c r="R2509" s="122" t="str">
        <f>+IF(ISERROR(VLOOKUP(K2509,'Ecarts de marge'!D:D,1,FALSE)),"PB CODE ARTICLE","")</f>
        <v>PB CODE ARTICLE</v>
      </c>
    </row>
    <row r="2510" spans="1:18" x14ac:dyDescent="0.2">
      <c r="A2510" s="131" t="str">
        <f>+IF(I2510&lt;='Ecarts de marge'!$G$1,"X","")</f>
        <v>X</v>
      </c>
      <c r="B2510" s="122" t="str">
        <f t="shared" si="48"/>
        <v>A</v>
      </c>
      <c r="C2510" s="142"/>
      <c r="D2510" s="142"/>
      <c r="E2510" s="142"/>
      <c r="F2510" s="142"/>
      <c r="G2510" s="142"/>
      <c r="H2510" s="142"/>
      <c r="J2510" s="142"/>
      <c r="K2510" s="142"/>
      <c r="L2510" s="142"/>
      <c r="M2510" s="142"/>
      <c r="N2510" s="142"/>
      <c r="O2510" s="142"/>
      <c r="Q2510" s="122" t="e">
        <f>+VLOOKUP(CONCATENATE(B2510,"00"),#REF!,3,FALSE)</f>
        <v>#REF!</v>
      </c>
      <c r="R2510" s="122" t="str">
        <f>+IF(ISERROR(VLOOKUP(K2510,'Ecarts de marge'!D:D,1,FALSE)),"PB CODE ARTICLE","")</f>
        <v>PB CODE ARTICLE</v>
      </c>
    </row>
    <row r="2511" spans="1:18" x14ac:dyDescent="0.2">
      <c r="A2511" s="131" t="str">
        <f>+IF(I2511&lt;='Ecarts de marge'!$G$1,"X","")</f>
        <v>X</v>
      </c>
      <c r="B2511" s="122" t="str">
        <f t="shared" si="48"/>
        <v>A</v>
      </c>
      <c r="C2511" s="142"/>
      <c r="D2511" s="142"/>
      <c r="E2511" s="142"/>
      <c r="F2511" s="142"/>
      <c r="G2511" s="142"/>
      <c r="H2511" s="142"/>
      <c r="J2511" s="142"/>
      <c r="K2511" s="142"/>
      <c r="L2511" s="142"/>
      <c r="M2511" s="142"/>
      <c r="N2511" s="142"/>
      <c r="O2511" s="142"/>
      <c r="Q2511" s="122" t="e">
        <f>+VLOOKUP(CONCATENATE(B2511,"00"),#REF!,3,FALSE)</f>
        <v>#REF!</v>
      </c>
      <c r="R2511" s="122" t="str">
        <f>+IF(ISERROR(VLOOKUP(K2511,'Ecarts de marge'!D:D,1,FALSE)),"PB CODE ARTICLE","")</f>
        <v>PB CODE ARTICLE</v>
      </c>
    </row>
    <row r="2512" spans="1:18" x14ac:dyDescent="0.2">
      <c r="A2512" s="131" t="str">
        <f>+IF(I2512&lt;='Ecarts de marge'!$G$1,"X","")</f>
        <v>X</v>
      </c>
      <c r="B2512" s="122" t="str">
        <f t="shared" si="48"/>
        <v>A</v>
      </c>
      <c r="C2512" s="142"/>
      <c r="D2512" s="142"/>
      <c r="E2512" s="142"/>
      <c r="F2512" s="142"/>
      <c r="G2512" s="142"/>
      <c r="H2512" s="142"/>
      <c r="J2512" s="142"/>
      <c r="K2512" s="142"/>
      <c r="L2512" s="142"/>
      <c r="M2512" s="142"/>
      <c r="N2512" s="142"/>
      <c r="O2512" s="142"/>
      <c r="Q2512" s="122" t="e">
        <f>+VLOOKUP(CONCATENATE(B2512,"00"),#REF!,3,FALSE)</f>
        <v>#REF!</v>
      </c>
      <c r="R2512" s="122" t="str">
        <f>+IF(ISERROR(VLOOKUP(K2512,'Ecarts de marge'!D:D,1,FALSE)),"PB CODE ARTICLE","")</f>
        <v>PB CODE ARTICLE</v>
      </c>
    </row>
    <row r="2513" spans="1:18" x14ac:dyDescent="0.2">
      <c r="A2513" s="131" t="str">
        <f>+IF(I2513&lt;='Ecarts de marge'!$G$1,"X","")</f>
        <v>X</v>
      </c>
      <c r="B2513" s="122" t="str">
        <f t="shared" si="48"/>
        <v>A</v>
      </c>
      <c r="C2513" s="142"/>
      <c r="D2513" s="142"/>
      <c r="E2513" s="142"/>
      <c r="F2513" s="142"/>
      <c r="G2513" s="142"/>
      <c r="H2513" s="142"/>
      <c r="J2513" s="142"/>
      <c r="K2513" s="142"/>
      <c r="L2513" s="142"/>
      <c r="M2513" s="142"/>
      <c r="N2513" s="142"/>
      <c r="O2513" s="142"/>
      <c r="Q2513" s="122" t="e">
        <f>+VLOOKUP(CONCATENATE(B2513,"00"),#REF!,3,FALSE)</f>
        <v>#REF!</v>
      </c>
      <c r="R2513" s="122" t="str">
        <f>+IF(ISERROR(VLOOKUP(K2513,'Ecarts de marge'!D:D,1,FALSE)),"PB CODE ARTICLE","")</f>
        <v>PB CODE ARTICLE</v>
      </c>
    </row>
    <row r="2514" spans="1:18" x14ac:dyDescent="0.2">
      <c r="A2514" s="131" t="str">
        <f>+IF(I2514&lt;='Ecarts de marge'!$G$1,"X","")</f>
        <v>X</v>
      </c>
      <c r="B2514" s="122" t="str">
        <f t="shared" si="48"/>
        <v>A</v>
      </c>
      <c r="C2514" s="142"/>
      <c r="D2514" s="142"/>
      <c r="E2514" s="142"/>
      <c r="F2514" s="142"/>
      <c r="G2514" s="142"/>
      <c r="H2514" s="142"/>
      <c r="J2514" s="142"/>
      <c r="K2514" s="142"/>
      <c r="L2514" s="142"/>
      <c r="M2514" s="142"/>
      <c r="N2514" s="142"/>
      <c r="O2514" s="142"/>
      <c r="Q2514" s="122" t="e">
        <f>+VLOOKUP(CONCATENATE(B2514,"00"),#REF!,3,FALSE)</f>
        <v>#REF!</v>
      </c>
      <c r="R2514" s="122" t="str">
        <f>+IF(ISERROR(VLOOKUP(K2514,'Ecarts de marge'!D:D,1,FALSE)),"PB CODE ARTICLE","")</f>
        <v>PB CODE ARTICLE</v>
      </c>
    </row>
    <row r="2515" spans="1:18" x14ac:dyDescent="0.2">
      <c r="A2515" s="131" t="str">
        <f>+IF(I2515&lt;='Ecarts de marge'!$G$1,"X","")</f>
        <v>X</v>
      </c>
      <c r="B2515" s="122" t="str">
        <f t="shared" si="48"/>
        <v>A</v>
      </c>
      <c r="C2515" s="142"/>
      <c r="D2515" s="142"/>
      <c r="E2515" s="142"/>
      <c r="F2515" s="142"/>
      <c r="G2515" s="142"/>
      <c r="H2515" s="142"/>
      <c r="J2515" s="142"/>
      <c r="K2515" s="142"/>
      <c r="L2515" s="142"/>
      <c r="M2515" s="142"/>
      <c r="N2515" s="142"/>
      <c r="O2515" s="142"/>
      <c r="Q2515" s="122" t="e">
        <f>+VLOOKUP(CONCATENATE(B2515,"00"),#REF!,3,FALSE)</f>
        <v>#REF!</v>
      </c>
      <c r="R2515" s="122" t="str">
        <f>+IF(ISERROR(VLOOKUP(K2515,'Ecarts de marge'!D:D,1,FALSE)),"PB CODE ARTICLE","")</f>
        <v>PB CODE ARTICLE</v>
      </c>
    </row>
    <row r="2516" spans="1:18" x14ac:dyDescent="0.2">
      <c r="A2516" s="131" t="str">
        <f>+IF(I2516&lt;='Ecarts de marge'!$G$1,"X","")</f>
        <v>X</v>
      </c>
      <c r="B2516" s="122" t="str">
        <f t="shared" ref="B2516:B2531" si="49">+"A"&amp;E2516&amp;F2516&amp;G2516</f>
        <v>A</v>
      </c>
      <c r="C2516" s="142"/>
      <c r="D2516" s="142"/>
      <c r="E2516" s="142"/>
      <c r="F2516" s="142"/>
      <c r="G2516" s="142"/>
      <c r="H2516" s="142"/>
      <c r="J2516" s="142"/>
      <c r="K2516" s="142"/>
      <c r="L2516" s="142"/>
      <c r="M2516" s="142"/>
      <c r="N2516" s="142"/>
      <c r="O2516" s="142"/>
      <c r="Q2516" s="122" t="e">
        <f>+VLOOKUP(CONCATENATE(B2516,"00"),#REF!,3,FALSE)</f>
        <v>#REF!</v>
      </c>
      <c r="R2516" s="122" t="str">
        <f>+IF(ISERROR(VLOOKUP(K2516,'Ecarts de marge'!D:D,1,FALSE)),"PB CODE ARTICLE","")</f>
        <v>PB CODE ARTICLE</v>
      </c>
    </row>
    <row r="2517" spans="1:18" x14ac:dyDescent="0.2">
      <c r="A2517" s="131" t="str">
        <f>+IF(I2517&lt;='Ecarts de marge'!$G$1,"X","")</f>
        <v>X</v>
      </c>
      <c r="B2517" s="122" t="str">
        <f t="shared" si="49"/>
        <v>A</v>
      </c>
      <c r="C2517" s="142"/>
      <c r="D2517" s="142"/>
      <c r="E2517" s="142"/>
      <c r="F2517" s="142"/>
      <c r="G2517" s="142"/>
      <c r="H2517" s="142"/>
      <c r="J2517" s="142"/>
      <c r="K2517" s="142"/>
      <c r="L2517" s="142"/>
      <c r="M2517" s="142"/>
      <c r="N2517" s="142"/>
      <c r="O2517" s="142"/>
      <c r="Q2517" s="122" t="e">
        <f>+VLOOKUP(CONCATENATE(B2517,"00"),#REF!,3,FALSE)</f>
        <v>#REF!</v>
      </c>
      <c r="R2517" s="122" t="str">
        <f>+IF(ISERROR(VLOOKUP(K2517,'Ecarts de marge'!D:D,1,FALSE)),"PB CODE ARTICLE","")</f>
        <v>PB CODE ARTICLE</v>
      </c>
    </row>
    <row r="2518" spans="1:18" x14ac:dyDescent="0.2">
      <c r="A2518" s="131" t="str">
        <f>+IF(I2518&lt;='Ecarts de marge'!$G$1,"X","")</f>
        <v>X</v>
      </c>
      <c r="B2518" s="122" t="str">
        <f t="shared" si="49"/>
        <v>A</v>
      </c>
      <c r="C2518" s="142"/>
      <c r="D2518" s="142"/>
      <c r="E2518" s="142"/>
      <c r="F2518" s="142"/>
      <c r="G2518" s="142"/>
      <c r="H2518" s="142"/>
      <c r="J2518" s="142"/>
      <c r="K2518" s="142"/>
      <c r="L2518" s="142"/>
      <c r="M2518" s="142"/>
      <c r="N2518" s="142"/>
      <c r="O2518" s="142"/>
      <c r="Q2518" s="122" t="e">
        <f>+VLOOKUP(CONCATENATE(B2518,"00"),#REF!,3,FALSE)</f>
        <v>#REF!</v>
      </c>
      <c r="R2518" s="122" t="str">
        <f>+IF(ISERROR(VLOOKUP(K2518,'Ecarts de marge'!D:D,1,FALSE)),"PB CODE ARTICLE","")</f>
        <v>PB CODE ARTICLE</v>
      </c>
    </row>
    <row r="2519" spans="1:18" x14ac:dyDescent="0.2">
      <c r="A2519" s="131" t="str">
        <f>+IF(I2519&lt;='Ecarts de marge'!$G$1,"X","")</f>
        <v>X</v>
      </c>
      <c r="B2519" s="122" t="str">
        <f t="shared" si="49"/>
        <v>A</v>
      </c>
      <c r="C2519" s="142"/>
      <c r="D2519" s="142"/>
      <c r="E2519" s="142"/>
      <c r="F2519" s="142"/>
      <c r="G2519" s="142"/>
      <c r="H2519" s="142"/>
      <c r="J2519" s="142"/>
      <c r="K2519" s="142"/>
      <c r="L2519" s="142"/>
      <c r="M2519" s="142"/>
      <c r="N2519" s="142"/>
      <c r="O2519" s="142"/>
      <c r="Q2519" s="122" t="e">
        <f>+VLOOKUP(CONCATENATE(B2519,"00"),#REF!,3,FALSE)</f>
        <v>#REF!</v>
      </c>
      <c r="R2519" s="122" t="str">
        <f>+IF(ISERROR(VLOOKUP(K2519,'Ecarts de marge'!D:D,1,FALSE)),"PB CODE ARTICLE","")</f>
        <v>PB CODE ARTICLE</v>
      </c>
    </row>
    <row r="2520" spans="1:18" x14ac:dyDescent="0.2">
      <c r="A2520" s="131" t="str">
        <f>+IF(I2520&lt;='Ecarts de marge'!$G$1,"X","")</f>
        <v>X</v>
      </c>
      <c r="B2520" s="122" t="str">
        <f t="shared" si="49"/>
        <v>A</v>
      </c>
      <c r="C2520" s="142"/>
      <c r="D2520" s="142"/>
      <c r="E2520" s="142"/>
      <c r="F2520" s="142"/>
      <c r="G2520" s="142"/>
      <c r="H2520" s="142"/>
      <c r="J2520" s="142"/>
      <c r="K2520" s="142"/>
      <c r="L2520" s="142"/>
      <c r="M2520" s="142"/>
      <c r="N2520" s="142"/>
      <c r="O2520" s="142"/>
      <c r="Q2520" s="122" t="e">
        <f>+VLOOKUP(CONCATENATE(B2520,"00"),#REF!,3,FALSE)</f>
        <v>#REF!</v>
      </c>
      <c r="R2520" s="122" t="str">
        <f>+IF(ISERROR(VLOOKUP(K2520,'Ecarts de marge'!D:D,1,FALSE)),"PB CODE ARTICLE","")</f>
        <v>PB CODE ARTICLE</v>
      </c>
    </row>
    <row r="2521" spans="1:18" x14ac:dyDescent="0.2">
      <c r="A2521" s="131" t="str">
        <f>+IF(I2521&lt;='Ecarts de marge'!$G$1,"X","")</f>
        <v>X</v>
      </c>
      <c r="B2521" s="122" t="str">
        <f t="shared" si="49"/>
        <v>A</v>
      </c>
      <c r="C2521" s="142"/>
      <c r="D2521" s="142"/>
      <c r="E2521" s="142"/>
      <c r="F2521" s="142"/>
      <c r="G2521" s="142"/>
      <c r="H2521" s="142"/>
      <c r="J2521" s="142"/>
      <c r="K2521" s="142"/>
      <c r="L2521" s="142"/>
      <c r="M2521" s="142"/>
      <c r="N2521" s="142"/>
      <c r="O2521" s="142"/>
      <c r="Q2521" s="122" t="e">
        <f>+VLOOKUP(CONCATENATE(B2521,"00"),#REF!,3,FALSE)</f>
        <v>#REF!</v>
      </c>
      <c r="R2521" s="122" t="str">
        <f>+IF(ISERROR(VLOOKUP(K2521,'Ecarts de marge'!D:D,1,FALSE)),"PB CODE ARTICLE","")</f>
        <v>PB CODE ARTICLE</v>
      </c>
    </row>
    <row r="2522" spans="1:18" x14ac:dyDescent="0.2">
      <c r="A2522" s="131" t="str">
        <f>+IF(I2522&lt;='Ecarts de marge'!$G$1,"X","")</f>
        <v>X</v>
      </c>
      <c r="B2522" s="122" t="str">
        <f t="shared" si="49"/>
        <v>A</v>
      </c>
      <c r="C2522" s="142"/>
      <c r="D2522" s="142"/>
      <c r="E2522" s="142"/>
      <c r="F2522" s="142"/>
      <c r="G2522" s="142"/>
      <c r="H2522" s="142"/>
      <c r="J2522" s="142"/>
      <c r="K2522" s="142"/>
      <c r="L2522" s="142"/>
      <c r="M2522" s="142"/>
      <c r="N2522" s="142"/>
      <c r="O2522" s="142"/>
      <c r="Q2522" s="122" t="e">
        <f>+VLOOKUP(CONCATENATE(B2522,"00"),#REF!,3,FALSE)</f>
        <v>#REF!</v>
      </c>
      <c r="R2522" s="122" t="str">
        <f>+IF(ISERROR(VLOOKUP(K2522,'Ecarts de marge'!D:D,1,FALSE)),"PB CODE ARTICLE","")</f>
        <v>PB CODE ARTICLE</v>
      </c>
    </row>
    <row r="2523" spans="1:18" x14ac:dyDescent="0.2">
      <c r="A2523" s="131" t="str">
        <f>+IF(I2523&lt;='Ecarts de marge'!$G$1,"X","")</f>
        <v>X</v>
      </c>
      <c r="B2523" s="122" t="str">
        <f t="shared" si="49"/>
        <v>A</v>
      </c>
      <c r="C2523" s="142"/>
      <c r="D2523" s="142"/>
      <c r="E2523" s="142"/>
      <c r="F2523" s="142"/>
      <c r="G2523" s="142"/>
      <c r="H2523" s="142"/>
      <c r="J2523" s="142"/>
      <c r="K2523" s="142"/>
      <c r="L2523" s="142"/>
      <c r="M2523" s="142"/>
      <c r="N2523" s="142"/>
      <c r="O2523" s="142"/>
      <c r="Q2523" s="122" t="e">
        <f>+VLOOKUP(CONCATENATE(B2523,"00"),#REF!,3,FALSE)</f>
        <v>#REF!</v>
      </c>
      <c r="R2523" s="122" t="str">
        <f>+IF(ISERROR(VLOOKUP(K2523,'Ecarts de marge'!D:D,1,FALSE)),"PB CODE ARTICLE","")</f>
        <v>PB CODE ARTICLE</v>
      </c>
    </row>
    <row r="2524" spans="1:18" x14ac:dyDescent="0.2">
      <c r="A2524" s="131" t="str">
        <f>+IF(I2524&lt;='Ecarts de marge'!$G$1,"X","")</f>
        <v>X</v>
      </c>
      <c r="B2524" s="122" t="str">
        <f t="shared" si="49"/>
        <v>A</v>
      </c>
      <c r="C2524" s="142"/>
      <c r="D2524" s="142"/>
      <c r="E2524" s="142"/>
      <c r="F2524" s="142"/>
      <c r="G2524" s="142"/>
      <c r="H2524" s="142"/>
      <c r="J2524" s="142"/>
      <c r="K2524" s="142"/>
      <c r="L2524" s="142"/>
      <c r="M2524" s="142"/>
      <c r="N2524" s="142"/>
      <c r="O2524" s="142"/>
      <c r="Q2524" s="122" t="e">
        <f>+VLOOKUP(CONCATENATE(B2524,"00"),#REF!,3,FALSE)</f>
        <v>#REF!</v>
      </c>
      <c r="R2524" s="122" t="str">
        <f>+IF(ISERROR(VLOOKUP(K2524,'Ecarts de marge'!D:D,1,FALSE)),"PB CODE ARTICLE","")</f>
        <v>PB CODE ARTICLE</v>
      </c>
    </row>
    <row r="2525" spans="1:18" x14ac:dyDescent="0.2">
      <c r="A2525" s="131" t="str">
        <f>+IF(I2525&lt;='Ecarts de marge'!$G$1,"X","")</f>
        <v>X</v>
      </c>
      <c r="B2525" s="122" t="str">
        <f t="shared" si="49"/>
        <v>A</v>
      </c>
      <c r="C2525" s="142"/>
      <c r="D2525" s="142"/>
      <c r="E2525" s="142"/>
      <c r="F2525" s="142"/>
      <c r="G2525" s="142"/>
      <c r="H2525" s="142"/>
      <c r="J2525" s="142"/>
      <c r="K2525" s="142"/>
      <c r="L2525" s="142"/>
      <c r="M2525" s="142"/>
      <c r="N2525" s="142"/>
      <c r="O2525" s="142"/>
      <c r="Q2525" s="122" t="e">
        <f>+VLOOKUP(CONCATENATE(B2525,"00"),#REF!,3,FALSE)</f>
        <v>#REF!</v>
      </c>
      <c r="R2525" s="122" t="str">
        <f>+IF(ISERROR(VLOOKUP(K2525,'Ecarts de marge'!D:D,1,FALSE)),"PB CODE ARTICLE","")</f>
        <v>PB CODE ARTICLE</v>
      </c>
    </row>
    <row r="2526" spans="1:18" x14ac:dyDescent="0.2">
      <c r="A2526" s="131" t="str">
        <f>+IF(I2526&lt;='Ecarts de marge'!$G$1,"X","")</f>
        <v>X</v>
      </c>
      <c r="B2526" s="122" t="str">
        <f t="shared" si="49"/>
        <v>A</v>
      </c>
      <c r="C2526" s="142"/>
      <c r="D2526" s="142"/>
      <c r="E2526" s="142"/>
      <c r="F2526" s="142"/>
      <c r="G2526" s="142"/>
      <c r="H2526" s="142"/>
      <c r="J2526" s="142"/>
      <c r="K2526" s="142"/>
      <c r="L2526" s="142"/>
      <c r="M2526" s="142"/>
      <c r="N2526" s="142"/>
      <c r="O2526" s="142"/>
      <c r="Q2526" s="122" t="e">
        <f>+VLOOKUP(CONCATENATE(B2526,"00"),#REF!,3,FALSE)</f>
        <v>#REF!</v>
      </c>
      <c r="R2526" s="122" t="str">
        <f>+IF(ISERROR(VLOOKUP(K2526,'Ecarts de marge'!D:D,1,FALSE)),"PB CODE ARTICLE","")</f>
        <v>PB CODE ARTICLE</v>
      </c>
    </row>
    <row r="2527" spans="1:18" x14ac:dyDescent="0.2">
      <c r="A2527" s="131" t="str">
        <f>+IF(I2527&lt;='Ecarts de marge'!$G$1,"X","")</f>
        <v>X</v>
      </c>
      <c r="B2527" s="122" t="str">
        <f t="shared" si="49"/>
        <v>A</v>
      </c>
      <c r="C2527" s="142"/>
      <c r="D2527" s="142"/>
      <c r="E2527" s="142"/>
      <c r="F2527" s="142"/>
      <c r="G2527" s="142"/>
      <c r="H2527" s="142"/>
      <c r="J2527" s="142"/>
      <c r="K2527" s="142"/>
      <c r="L2527" s="142"/>
      <c r="M2527" s="142"/>
      <c r="N2527" s="142"/>
      <c r="O2527" s="142"/>
      <c r="Q2527" s="122" t="e">
        <f>+VLOOKUP(CONCATENATE(B2527,"00"),#REF!,3,FALSE)</f>
        <v>#REF!</v>
      </c>
      <c r="R2527" s="122" t="str">
        <f>+IF(ISERROR(VLOOKUP(K2527,'Ecarts de marge'!D:D,1,FALSE)),"PB CODE ARTICLE","")</f>
        <v>PB CODE ARTICLE</v>
      </c>
    </row>
    <row r="2528" spans="1:18" x14ac:dyDescent="0.2">
      <c r="A2528" s="131" t="str">
        <f>+IF(I2528&lt;='Ecarts de marge'!$G$1,"X","")</f>
        <v>X</v>
      </c>
      <c r="B2528" s="122" t="str">
        <f t="shared" si="49"/>
        <v>A</v>
      </c>
      <c r="C2528" s="142"/>
      <c r="D2528" s="142"/>
      <c r="E2528" s="142"/>
      <c r="F2528" s="142"/>
      <c r="G2528" s="142"/>
      <c r="H2528" s="142"/>
      <c r="J2528" s="142"/>
      <c r="K2528" s="142"/>
      <c r="L2528" s="142"/>
      <c r="M2528" s="142"/>
      <c r="N2528" s="142"/>
      <c r="O2528" s="142"/>
      <c r="Q2528" s="122" t="e">
        <f>+VLOOKUP(CONCATENATE(B2528,"00"),#REF!,3,FALSE)</f>
        <v>#REF!</v>
      </c>
      <c r="R2528" s="122" t="str">
        <f>+IF(ISERROR(VLOOKUP(K2528,'Ecarts de marge'!D:D,1,FALSE)),"PB CODE ARTICLE","")</f>
        <v>PB CODE ARTICLE</v>
      </c>
    </row>
    <row r="2529" spans="1:18" x14ac:dyDescent="0.2">
      <c r="A2529" s="131" t="str">
        <f>+IF(I2529&lt;='Ecarts de marge'!$G$1,"X","")</f>
        <v>X</v>
      </c>
      <c r="B2529" s="122" t="str">
        <f t="shared" si="49"/>
        <v>A</v>
      </c>
      <c r="C2529" s="142"/>
      <c r="D2529" s="142"/>
      <c r="E2529" s="142"/>
      <c r="F2529" s="142"/>
      <c r="G2529" s="142"/>
      <c r="H2529" s="142"/>
      <c r="J2529" s="142"/>
      <c r="K2529" s="142"/>
      <c r="L2529" s="142"/>
      <c r="M2529" s="142"/>
      <c r="N2529" s="142"/>
      <c r="O2529" s="142"/>
      <c r="Q2529" s="122" t="e">
        <f>+VLOOKUP(CONCATENATE(B2529,"00"),#REF!,3,FALSE)</f>
        <v>#REF!</v>
      </c>
      <c r="R2529" s="122" t="str">
        <f>+IF(ISERROR(VLOOKUP(K2529,'Ecarts de marge'!D:D,1,FALSE)),"PB CODE ARTICLE","")</f>
        <v>PB CODE ARTICLE</v>
      </c>
    </row>
    <row r="2530" spans="1:18" x14ac:dyDescent="0.2">
      <c r="A2530" s="131" t="str">
        <f>+IF(I2530&lt;='Ecarts de marge'!$G$1,"X","")</f>
        <v>X</v>
      </c>
      <c r="B2530" s="122" t="str">
        <f t="shared" si="49"/>
        <v>A</v>
      </c>
      <c r="C2530" s="142"/>
      <c r="D2530" s="142"/>
      <c r="E2530" s="142"/>
      <c r="F2530" s="142"/>
      <c r="G2530" s="142"/>
      <c r="H2530" s="142"/>
      <c r="J2530" s="142"/>
      <c r="K2530" s="142"/>
      <c r="L2530" s="142"/>
      <c r="M2530" s="142"/>
      <c r="N2530" s="142"/>
      <c r="O2530" s="142"/>
      <c r="Q2530" s="122" t="e">
        <f>+VLOOKUP(CONCATENATE(B2530,"00"),#REF!,3,FALSE)</f>
        <v>#REF!</v>
      </c>
      <c r="R2530" s="122" t="str">
        <f>+IF(ISERROR(VLOOKUP(K2530,'Ecarts de marge'!D:D,1,FALSE)),"PB CODE ARTICLE","")</f>
        <v>PB CODE ARTICLE</v>
      </c>
    </row>
    <row r="2531" spans="1:18" x14ac:dyDescent="0.2">
      <c r="A2531" s="131" t="str">
        <f>+IF(I2531&lt;='Ecarts de marge'!$G$1,"X","")</f>
        <v>X</v>
      </c>
      <c r="B2531" s="122" t="str">
        <f t="shared" si="49"/>
        <v>A</v>
      </c>
      <c r="C2531" s="142"/>
      <c r="D2531" s="142"/>
      <c r="E2531" s="142"/>
      <c r="F2531" s="142"/>
      <c r="G2531" s="142"/>
      <c r="H2531" s="142"/>
      <c r="J2531" s="142"/>
      <c r="K2531" s="142"/>
      <c r="L2531" s="142"/>
      <c r="M2531" s="142"/>
      <c r="N2531" s="142"/>
      <c r="O2531" s="142"/>
      <c r="Q2531" s="122" t="e">
        <f>+VLOOKUP(CONCATENATE(B2531,"00"),#REF!,3,FALSE)</f>
        <v>#REF!</v>
      </c>
      <c r="R2531" s="122" t="str">
        <f>+IF(ISERROR(VLOOKUP(K2531,'Ecarts de marge'!D:D,1,FALSE)),"PB CODE ARTICLE","")</f>
        <v>PB CODE ARTICLE</v>
      </c>
    </row>
    <row r="2532" spans="1:18" x14ac:dyDescent="0.2">
      <c r="A2532" s="131" t="str">
        <f>+IF(I2532&lt;='Ecarts de marge'!$G$1,"X","")</f>
        <v>X</v>
      </c>
      <c r="B2532" s="122" t="str">
        <f t="shared" ref="B2532:B2542" si="50">+"A"&amp;E2532&amp;F2532&amp;G2532</f>
        <v>A</v>
      </c>
      <c r="C2532" s="142"/>
      <c r="D2532" s="142"/>
      <c r="E2532" s="142"/>
      <c r="F2532" s="142"/>
      <c r="G2532" s="142"/>
      <c r="H2532" s="142"/>
      <c r="J2532" s="142"/>
      <c r="K2532" s="142"/>
      <c r="L2532" s="142"/>
      <c r="M2532" s="142"/>
      <c r="N2532" s="142"/>
      <c r="O2532" s="142"/>
      <c r="Q2532" s="122" t="e">
        <f>+VLOOKUP(CONCATENATE(B2532,"00"),#REF!,3,FALSE)</f>
        <v>#REF!</v>
      </c>
      <c r="R2532" s="122" t="str">
        <f>+IF(ISERROR(VLOOKUP(K2532,'Ecarts de marge'!D:D,1,FALSE)),"PB CODE ARTICLE","")</f>
        <v>PB CODE ARTICLE</v>
      </c>
    </row>
    <row r="2533" spans="1:18" x14ac:dyDescent="0.2">
      <c r="A2533" s="131" t="str">
        <f>+IF(I2533&lt;='Ecarts de marge'!$G$1,"X","")</f>
        <v>X</v>
      </c>
      <c r="B2533" s="122" t="str">
        <f t="shared" si="50"/>
        <v>A</v>
      </c>
      <c r="C2533" s="142"/>
      <c r="D2533" s="142"/>
      <c r="E2533" s="142"/>
      <c r="F2533" s="142"/>
      <c r="G2533" s="142"/>
      <c r="H2533" s="142"/>
      <c r="J2533" s="142"/>
      <c r="K2533" s="142"/>
      <c r="L2533" s="142"/>
      <c r="M2533" s="142"/>
      <c r="N2533" s="142"/>
      <c r="O2533" s="142"/>
      <c r="Q2533" s="122" t="e">
        <f>+VLOOKUP(CONCATENATE(B2533,"00"),#REF!,3,FALSE)</f>
        <v>#REF!</v>
      </c>
      <c r="R2533" s="122" t="str">
        <f>+IF(ISERROR(VLOOKUP(K2533,'Ecarts de marge'!D:D,1,FALSE)),"PB CODE ARTICLE","")</f>
        <v>PB CODE ARTICLE</v>
      </c>
    </row>
    <row r="2534" spans="1:18" x14ac:dyDescent="0.2">
      <c r="A2534" s="131" t="str">
        <f>+IF(I2534&lt;='Ecarts de marge'!$G$1,"X","")</f>
        <v>X</v>
      </c>
      <c r="B2534" s="122" t="str">
        <f t="shared" si="50"/>
        <v>A</v>
      </c>
      <c r="C2534" s="142"/>
      <c r="D2534" s="142"/>
      <c r="E2534" s="142"/>
      <c r="F2534" s="142"/>
      <c r="G2534" s="142"/>
      <c r="H2534" s="142"/>
      <c r="J2534" s="142"/>
      <c r="K2534" s="142"/>
      <c r="L2534" s="142"/>
      <c r="M2534" s="142"/>
      <c r="N2534" s="142"/>
      <c r="O2534" s="142"/>
      <c r="Q2534" s="122" t="e">
        <f>+VLOOKUP(CONCATENATE(B2534,"00"),#REF!,3,FALSE)</f>
        <v>#REF!</v>
      </c>
      <c r="R2534" s="122" t="str">
        <f>+IF(ISERROR(VLOOKUP(K2534,'Ecarts de marge'!D:D,1,FALSE)),"PB CODE ARTICLE","")</f>
        <v>PB CODE ARTICLE</v>
      </c>
    </row>
    <row r="2535" spans="1:18" x14ac:dyDescent="0.2">
      <c r="A2535" s="131" t="str">
        <f>+IF(I2535&lt;='Ecarts de marge'!$G$1,"X","")</f>
        <v>X</v>
      </c>
      <c r="B2535" s="122" t="str">
        <f t="shared" si="50"/>
        <v>A</v>
      </c>
      <c r="C2535" s="142"/>
      <c r="D2535" s="142"/>
      <c r="E2535" s="142"/>
      <c r="F2535" s="142"/>
      <c r="G2535" s="142"/>
      <c r="H2535" s="142"/>
      <c r="J2535" s="142"/>
      <c r="K2535" s="142"/>
      <c r="L2535" s="142"/>
      <c r="M2535" s="142"/>
      <c r="N2535" s="142"/>
      <c r="O2535" s="142"/>
      <c r="Q2535" s="122" t="e">
        <f>+VLOOKUP(CONCATENATE(B2535,"00"),#REF!,3,FALSE)</f>
        <v>#REF!</v>
      </c>
      <c r="R2535" s="122" t="str">
        <f>+IF(ISERROR(VLOOKUP(K2535,'Ecarts de marge'!D:D,1,FALSE)),"PB CODE ARTICLE","")</f>
        <v>PB CODE ARTICLE</v>
      </c>
    </row>
    <row r="2536" spans="1:18" x14ac:dyDescent="0.2">
      <c r="A2536" s="131" t="str">
        <f>+IF(I2536&lt;='Ecarts de marge'!$G$1,"X","")</f>
        <v>X</v>
      </c>
      <c r="B2536" s="122" t="str">
        <f t="shared" si="50"/>
        <v>A</v>
      </c>
      <c r="C2536" s="142"/>
      <c r="D2536" s="142"/>
      <c r="E2536" s="142"/>
      <c r="F2536" s="142"/>
      <c r="G2536" s="142"/>
      <c r="H2536" s="142"/>
      <c r="J2536" s="142"/>
      <c r="K2536" s="142"/>
      <c r="L2536" s="142"/>
      <c r="M2536" s="142"/>
      <c r="N2536" s="142"/>
      <c r="O2536" s="142"/>
      <c r="Q2536" s="122" t="e">
        <f>+VLOOKUP(CONCATENATE(B2536,"00"),#REF!,3,FALSE)</f>
        <v>#REF!</v>
      </c>
      <c r="R2536" s="122" t="str">
        <f>+IF(ISERROR(VLOOKUP(K2536,'Ecarts de marge'!D:D,1,FALSE)),"PB CODE ARTICLE","")</f>
        <v>PB CODE ARTICLE</v>
      </c>
    </row>
    <row r="2537" spans="1:18" x14ac:dyDescent="0.2">
      <c r="A2537" s="131" t="str">
        <f>+IF(I2537&lt;='Ecarts de marge'!$G$1,"X","")</f>
        <v>X</v>
      </c>
      <c r="B2537" s="122" t="str">
        <f t="shared" si="50"/>
        <v>A</v>
      </c>
      <c r="C2537" s="142"/>
      <c r="D2537" s="142"/>
      <c r="E2537" s="142"/>
      <c r="F2537" s="142"/>
      <c r="G2537" s="142"/>
      <c r="H2537" s="142"/>
      <c r="J2537" s="142"/>
      <c r="K2537" s="142"/>
      <c r="L2537" s="142"/>
      <c r="M2537" s="142"/>
      <c r="N2537" s="142"/>
      <c r="O2537" s="142"/>
      <c r="Q2537" s="122" t="e">
        <f>+VLOOKUP(CONCATENATE(B2537,"00"),#REF!,3,FALSE)</f>
        <v>#REF!</v>
      </c>
      <c r="R2537" s="122" t="str">
        <f>+IF(ISERROR(VLOOKUP(K2537,'Ecarts de marge'!D:D,1,FALSE)),"PB CODE ARTICLE","")</f>
        <v>PB CODE ARTICLE</v>
      </c>
    </row>
    <row r="2538" spans="1:18" x14ac:dyDescent="0.2">
      <c r="A2538" s="131" t="str">
        <f>+IF(I2538&lt;='Ecarts de marge'!$G$1,"X","")</f>
        <v>X</v>
      </c>
      <c r="B2538" s="122" t="str">
        <f t="shared" si="50"/>
        <v>A</v>
      </c>
      <c r="C2538" s="142"/>
      <c r="D2538" s="142"/>
      <c r="E2538" s="142"/>
      <c r="F2538" s="142"/>
      <c r="G2538" s="142"/>
      <c r="H2538" s="142"/>
      <c r="J2538" s="142"/>
      <c r="K2538" s="142"/>
      <c r="L2538" s="142"/>
      <c r="M2538" s="142"/>
      <c r="N2538" s="142"/>
      <c r="O2538" s="142"/>
      <c r="Q2538" s="122" t="e">
        <f>+VLOOKUP(CONCATENATE(B2538,"00"),#REF!,3,FALSE)</f>
        <v>#REF!</v>
      </c>
      <c r="R2538" s="122" t="str">
        <f>+IF(ISERROR(VLOOKUP(K2538,'Ecarts de marge'!D:D,1,FALSE)),"PB CODE ARTICLE","")</f>
        <v>PB CODE ARTICLE</v>
      </c>
    </row>
    <row r="2539" spans="1:18" x14ac:dyDescent="0.2">
      <c r="A2539" s="131" t="str">
        <f>+IF(I2539&lt;='Ecarts de marge'!$G$1,"X","")</f>
        <v>X</v>
      </c>
      <c r="B2539" s="122" t="str">
        <f t="shared" si="50"/>
        <v>A</v>
      </c>
      <c r="C2539" s="142"/>
      <c r="D2539" s="142"/>
      <c r="E2539" s="142"/>
      <c r="F2539" s="142"/>
      <c r="G2539" s="142"/>
      <c r="H2539" s="142"/>
      <c r="J2539" s="142"/>
      <c r="K2539" s="142"/>
      <c r="L2539" s="142"/>
      <c r="M2539" s="142"/>
      <c r="N2539" s="142"/>
      <c r="O2539" s="142"/>
      <c r="Q2539" s="122" t="e">
        <f>+VLOOKUP(CONCATENATE(B2539,"00"),#REF!,3,FALSE)</f>
        <v>#REF!</v>
      </c>
      <c r="R2539" s="122" t="str">
        <f>+IF(ISERROR(VLOOKUP(K2539,'Ecarts de marge'!D:D,1,FALSE)),"PB CODE ARTICLE","")</f>
        <v>PB CODE ARTICLE</v>
      </c>
    </row>
    <row r="2540" spans="1:18" x14ac:dyDescent="0.2">
      <c r="A2540" s="131" t="str">
        <f>+IF(I2540&lt;='Ecarts de marge'!$G$1,"X","")</f>
        <v>X</v>
      </c>
      <c r="B2540" s="122" t="str">
        <f t="shared" si="50"/>
        <v>A</v>
      </c>
      <c r="C2540" s="142"/>
      <c r="D2540" s="142"/>
      <c r="E2540" s="142"/>
      <c r="F2540" s="142"/>
      <c r="G2540" s="142"/>
      <c r="H2540" s="142"/>
      <c r="J2540" s="142"/>
      <c r="K2540" s="142"/>
      <c r="L2540" s="142"/>
      <c r="M2540" s="142"/>
      <c r="N2540" s="142"/>
      <c r="O2540" s="142"/>
      <c r="Q2540" s="122" t="e">
        <f>+VLOOKUP(CONCATENATE(B2540,"00"),#REF!,3,FALSE)</f>
        <v>#REF!</v>
      </c>
      <c r="R2540" s="122" t="str">
        <f>+IF(ISERROR(VLOOKUP(K2540,'Ecarts de marge'!D:D,1,FALSE)),"PB CODE ARTICLE","")</f>
        <v>PB CODE ARTICLE</v>
      </c>
    </row>
    <row r="2541" spans="1:18" x14ac:dyDescent="0.2">
      <c r="A2541" s="131" t="str">
        <f>+IF(I2541&lt;='Ecarts de marge'!$G$1,"X","")</f>
        <v>X</v>
      </c>
      <c r="B2541" s="122" t="str">
        <f t="shared" si="50"/>
        <v>A</v>
      </c>
      <c r="C2541" s="142"/>
      <c r="D2541" s="142"/>
      <c r="E2541" s="142"/>
      <c r="F2541" s="142"/>
      <c r="G2541" s="142"/>
      <c r="H2541" s="142"/>
      <c r="J2541" s="142"/>
      <c r="K2541" s="142"/>
      <c r="L2541" s="142"/>
      <c r="M2541" s="142"/>
      <c r="N2541" s="142"/>
      <c r="O2541" s="142"/>
      <c r="Q2541" s="122" t="e">
        <f>+VLOOKUP(CONCATENATE(B2541,"00"),#REF!,3,FALSE)</f>
        <v>#REF!</v>
      </c>
      <c r="R2541" s="122" t="str">
        <f>+IF(ISERROR(VLOOKUP(K2541,'Ecarts de marge'!D:D,1,FALSE)),"PB CODE ARTICLE","")</f>
        <v>PB CODE ARTICLE</v>
      </c>
    </row>
    <row r="2542" spans="1:18" x14ac:dyDescent="0.2">
      <c r="A2542" s="131" t="str">
        <f>+IF(I2542&lt;='Ecarts de marge'!$G$1,"X","")</f>
        <v>X</v>
      </c>
      <c r="B2542" s="122" t="str">
        <f t="shared" si="50"/>
        <v>A</v>
      </c>
      <c r="C2542" s="142"/>
      <c r="D2542" s="142"/>
      <c r="E2542" s="142"/>
      <c r="F2542" s="142"/>
      <c r="G2542" s="142"/>
      <c r="H2542" s="142"/>
      <c r="J2542" s="142"/>
      <c r="K2542" s="142"/>
      <c r="L2542" s="142"/>
      <c r="M2542" s="142"/>
      <c r="N2542" s="142"/>
      <c r="O2542" s="142"/>
      <c r="Q2542" s="122" t="e">
        <f>+VLOOKUP(CONCATENATE(B2542,"00"),#REF!,3,FALSE)</f>
        <v>#REF!</v>
      </c>
      <c r="R2542" s="122" t="str">
        <f>+IF(ISERROR(VLOOKUP(K2542,'Ecarts de marge'!D:D,1,FALSE)),"PB CODE ARTICLE","")</f>
        <v>PB CODE ARTICLE</v>
      </c>
    </row>
    <row r="2543" spans="1:18" x14ac:dyDescent="0.2">
      <c r="A2543" s="131" t="str">
        <f>+IF(I2543&lt;='Ecarts de marge'!$G$1,"X","")</f>
        <v>X</v>
      </c>
      <c r="B2543" s="122" t="str">
        <f t="shared" ref="B2543:B2597" si="51">+"A"&amp;E2543&amp;F2543&amp;G2543</f>
        <v>A</v>
      </c>
      <c r="C2543" s="142"/>
      <c r="D2543" s="142"/>
      <c r="E2543" s="142"/>
      <c r="F2543" s="142"/>
      <c r="G2543" s="142"/>
      <c r="H2543" s="142"/>
      <c r="J2543" s="142"/>
      <c r="K2543" s="142"/>
      <c r="L2543" s="142"/>
      <c r="M2543" s="142"/>
      <c r="N2543" s="142"/>
      <c r="O2543" s="142"/>
      <c r="Q2543" s="122" t="e">
        <f>+VLOOKUP(CONCATENATE(B2543,"00"),#REF!,3,FALSE)</f>
        <v>#REF!</v>
      </c>
      <c r="R2543" s="122" t="str">
        <f>+IF(ISERROR(VLOOKUP(K2543,'Ecarts de marge'!D:D,1,FALSE)),"PB CODE ARTICLE","")</f>
        <v>PB CODE ARTICLE</v>
      </c>
    </row>
    <row r="2544" spans="1:18" x14ac:dyDescent="0.2">
      <c r="A2544" s="131" t="str">
        <f>+IF(I2544&lt;='Ecarts de marge'!$G$1,"X","")</f>
        <v>X</v>
      </c>
      <c r="B2544" s="122" t="str">
        <f t="shared" si="51"/>
        <v>A</v>
      </c>
      <c r="C2544" s="142"/>
      <c r="D2544" s="142"/>
      <c r="E2544" s="142"/>
      <c r="F2544" s="142"/>
      <c r="G2544" s="142"/>
      <c r="H2544" s="142"/>
      <c r="J2544" s="142"/>
      <c r="K2544" s="142"/>
      <c r="L2544" s="142"/>
      <c r="M2544" s="142"/>
      <c r="N2544" s="142"/>
      <c r="O2544" s="142"/>
      <c r="Q2544" s="122" t="e">
        <f>+VLOOKUP(CONCATENATE(B2544,"00"),#REF!,3,FALSE)</f>
        <v>#REF!</v>
      </c>
      <c r="R2544" s="122" t="str">
        <f>+IF(ISERROR(VLOOKUP(K2544,'Ecarts de marge'!D:D,1,FALSE)),"PB CODE ARTICLE","")</f>
        <v>PB CODE ARTICLE</v>
      </c>
    </row>
    <row r="2545" spans="1:18" x14ac:dyDescent="0.2">
      <c r="A2545" s="131" t="str">
        <f>+IF(I2545&lt;='Ecarts de marge'!$G$1,"X","")</f>
        <v>X</v>
      </c>
      <c r="B2545" s="122" t="str">
        <f t="shared" si="51"/>
        <v>A</v>
      </c>
      <c r="C2545" s="142"/>
      <c r="D2545" s="142"/>
      <c r="E2545" s="142"/>
      <c r="F2545" s="142"/>
      <c r="G2545" s="142"/>
      <c r="H2545" s="142"/>
      <c r="J2545" s="142"/>
      <c r="K2545" s="142"/>
      <c r="L2545" s="142"/>
      <c r="M2545" s="142"/>
      <c r="N2545" s="142"/>
      <c r="O2545" s="142"/>
      <c r="Q2545" s="122" t="e">
        <f>+VLOOKUP(CONCATENATE(B2545,"00"),#REF!,3,FALSE)</f>
        <v>#REF!</v>
      </c>
      <c r="R2545" s="122" t="str">
        <f>+IF(ISERROR(VLOOKUP(K2545,'Ecarts de marge'!D:D,1,FALSE)),"PB CODE ARTICLE","")</f>
        <v>PB CODE ARTICLE</v>
      </c>
    </row>
    <row r="2546" spans="1:18" x14ac:dyDescent="0.2">
      <c r="A2546" s="131" t="str">
        <f>+IF(I2546&lt;='Ecarts de marge'!$G$1,"X","")</f>
        <v>X</v>
      </c>
      <c r="B2546" s="122" t="str">
        <f t="shared" si="51"/>
        <v>A</v>
      </c>
      <c r="C2546" s="142"/>
      <c r="D2546" s="142"/>
      <c r="E2546" s="142"/>
      <c r="F2546" s="142"/>
      <c r="G2546" s="142"/>
      <c r="H2546" s="142"/>
      <c r="J2546" s="142"/>
      <c r="K2546" s="142"/>
      <c r="L2546" s="142"/>
      <c r="M2546" s="142"/>
      <c r="N2546" s="142"/>
      <c r="O2546" s="142"/>
      <c r="Q2546" s="122" t="e">
        <f>+VLOOKUP(CONCATENATE(B2546,"00"),#REF!,3,FALSE)</f>
        <v>#REF!</v>
      </c>
      <c r="R2546" s="122" t="str">
        <f>+IF(ISERROR(VLOOKUP(K2546,'Ecarts de marge'!D:D,1,FALSE)),"PB CODE ARTICLE","")</f>
        <v>PB CODE ARTICLE</v>
      </c>
    </row>
    <row r="2547" spans="1:18" x14ac:dyDescent="0.2">
      <c r="A2547" s="131" t="str">
        <f>+IF(I2547&lt;='Ecarts de marge'!$G$1,"X","")</f>
        <v>X</v>
      </c>
      <c r="B2547" s="122" t="str">
        <f t="shared" si="51"/>
        <v>A</v>
      </c>
      <c r="C2547" s="142"/>
      <c r="D2547" s="142"/>
      <c r="E2547" s="142"/>
      <c r="F2547" s="142"/>
      <c r="G2547" s="142"/>
      <c r="H2547" s="142"/>
      <c r="J2547" s="142"/>
      <c r="K2547" s="142"/>
      <c r="L2547" s="142"/>
      <c r="M2547" s="142"/>
      <c r="N2547" s="142"/>
      <c r="O2547" s="142"/>
      <c r="Q2547" s="122" t="e">
        <f>+VLOOKUP(CONCATENATE(B2547,"00"),#REF!,3,FALSE)</f>
        <v>#REF!</v>
      </c>
      <c r="R2547" s="122" t="str">
        <f>+IF(ISERROR(VLOOKUP(K2547,'Ecarts de marge'!D:D,1,FALSE)),"PB CODE ARTICLE","")</f>
        <v>PB CODE ARTICLE</v>
      </c>
    </row>
    <row r="2548" spans="1:18" x14ac:dyDescent="0.2">
      <c r="A2548" s="131" t="str">
        <f>+IF(I2548&lt;='Ecarts de marge'!$G$1,"X","")</f>
        <v>X</v>
      </c>
      <c r="B2548" s="122" t="str">
        <f t="shared" si="51"/>
        <v>A</v>
      </c>
      <c r="C2548" s="142"/>
      <c r="D2548" s="142"/>
      <c r="E2548" s="142"/>
      <c r="F2548" s="142"/>
      <c r="G2548" s="142"/>
      <c r="H2548" s="142"/>
      <c r="J2548" s="142"/>
      <c r="K2548" s="142"/>
      <c r="L2548" s="142"/>
      <c r="M2548" s="142"/>
      <c r="N2548" s="142"/>
      <c r="O2548" s="142"/>
      <c r="Q2548" s="122" t="e">
        <f>+VLOOKUP(CONCATENATE(B2548,"00"),#REF!,3,FALSE)</f>
        <v>#REF!</v>
      </c>
      <c r="R2548" s="122" t="str">
        <f>+IF(ISERROR(VLOOKUP(K2548,'Ecarts de marge'!D:D,1,FALSE)),"PB CODE ARTICLE","")</f>
        <v>PB CODE ARTICLE</v>
      </c>
    </row>
    <row r="2549" spans="1:18" x14ac:dyDescent="0.2">
      <c r="A2549" s="131" t="str">
        <f>+IF(I2549&lt;='Ecarts de marge'!$G$1,"X","")</f>
        <v>X</v>
      </c>
      <c r="B2549" s="122" t="str">
        <f t="shared" si="51"/>
        <v>A</v>
      </c>
      <c r="C2549" s="142"/>
      <c r="D2549" s="142"/>
      <c r="E2549" s="142"/>
      <c r="F2549" s="142"/>
      <c r="G2549" s="142"/>
      <c r="H2549" s="142"/>
      <c r="J2549" s="142"/>
      <c r="K2549" s="142"/>
      <c r="L2549" s="142"/>
      <c r="M2549" s="142"/>
      <c r="N2549" s="142"/>
      <c r="O2549" s="142"/>
      <c r="Q2549" s="122" t="e">
        <f>+VLOOKUP(CONCATENATE(B2549,"00"),#REF!,3,FALSE)</f>
        <v>#REF!</v>
      </c>
      <c r="R2549" s="122" t="str">
        <f>+IF(ISERROR(VLOOKUP(K2549,'Ecarts de marge'!D:D,1,FALSE)),"PB CODE ARTICLE","")</f>
        <v>PB CODE ARTICLE</v>
      </c>
    </row>
    <row r="2550" spans="1:18" x14ac:dyDescent="0.2">
      <c r="A2550" s="131" t="str">
        <f>+IF(I2550&lt;='Ecarts de marge'!$G$1,"X","")</f>
        <v>X</v>
      </c>
      <c r="B2550" s="122" t="str">
        <f t="shared" si="51"/>
        <v>A</v>
      </c>
      <c r="C2550" s="142"/>
      <c r="D2550" s="142"/>
      <c r="E2550" s="142"/>
      <c r="F2550" s="142"/>
      <c r="G2550" s="142"/>
      <c r="H2550" s="142"/>
      <c r="J2550" s="142"/>
      <c r="K2550" s="142"/>
      <c r="L2550" s="142"/>
      <c r="M2550" s="142"/>
      <c r="N2550" s="142"/>
      <c r="O2550" s="142"/>
      <c r="Q2550" s="122" t="e">
        <f>+VLOOKUP(CONCATENATE(B2550,"00"),#REF!,3,FALSE)</f>
        <v>#REF!</v>
      </c>
      <c r="R2550" s="122" t="str">
        <f>+IF(ISERROR(VLOOKUP(K2550,'Ecarts de marge'!D:D,1,FALSE)),"PB CODE ARTICLE","")</f>
        <v>PB CODE ARTICLE</v>
      </c>
    </row>
    <row r="2551" spans="1:18" x14ac:dyDescent="0.2">
      <c r="A2551" s="131" t="str">
        <f>+IF(I2551&lt;='Ecarts de marge'!$G$1,"X","")</f>
        <v>X</v>
      </c>
      <c r="B2551" s="122" t="str">
        <f t="shared" si="51"/>
        <v>A</v>
      </c>
      <c r="C2551" s="142"/>
      <c r="D2551" s="142"/>
      <c r="E2551" s="142"/>
      <c r="F2551" s="142"/>
      <c r="G2551" s="142"/>
      <c r="H2551" s="142"/>
      <c r="J2551" s="142"/>
      <c r="K2551" s="142"/>
      <c r="L2551" s="142"/>
      <c r="M2551" s="142"/>
      <c r="N2551" s="142"/>
      <c r="O2551" s="142"/>
      <c r="Q2551" s="122" t="e">
        <f>+VLOOKUP(CONCATENATE(B2551,"00"),#REF!,3,FALSE)</f>
        <v>#REF!</v>
      </c>
      <c r="R2551" s="122" t="str">
        <f>+IF(ISERROR(VLOOKUP(K2551,'Ecarts de marge'!D:D,1,FALSE)),"PB CODE ARTICLE","")</f>
        <v>PB CODE ARTICLE</v>
      </c>
    </row>
    <row r="2552" spans="1:18" x14ac:dyDescent="0.2">
      <c r="A2552" s="131" t="str">
        <f>+IF(I2552&lt;='Ecarts de marge'!$G$1,"X","")</f>
        <v>X</v>
      </c>
      <c r="B2552" s="122" t="str">
        <f t="shared" si="51"/>
        <v>A</v>
      </c>
      <c r="C2552" s="142"/>
      <c r="D2552" s="142"/>
      <c r="E2552" s="142"/>
      <c r="F2552" s="142"/>
      <c r="G2552" s="142"/>
      <c r="H2552" s="142"/>
      <c r="J2552" s="142"/>
      <c r="K2552" s="142"/>
      <c r="L2552" s="142"/>
      <c r="M2552" s="142"/>
      <c r="N2552" s="142"/>
      <c r="O2552" s="142"/>
      <c r="Q2552" s="122" t="e">
        <f>+VLOOKUP(CONCATENATE(B2552,"00"),#REF!,3,FALSE)</f>
        <v>#REF!</v>
      </c>
      <c r="R2552" s="122" t="str">
        <f>+IF(ISERROR(VLOOKUP(K2552,'Ecarts de marge'!D:D,1,FALSE)),"PB CODE ARTICLE","")</f>
        <v>PB CODE ARTICLE</v>
      </c>
    </row>
    <row r="2553" spans="1:18" x14ac:dyDescent="0.2">
      <c r="A2553" s="131" t="str">
        <f>+IF(I2553&lt;='Ecarts de marge'!$G$1,"X","")</f>
        <v>X</v>
      </c>
      <c r="B2553" s="122" t="str">
        <f t="shared" si="51"/>
        <v>A</v>
      </c>
      <c r="C2553" s="142"/>
      <c r="D2553" s="142"/>
      <c r="E2553" s="142"/>
      <c r="F2553" s="142"/>
      <c r="G2553" s="142"/>
      <c r="H2553" s="142"/>
      <c r="J2553" s="142"/>
      <c r="K2553" s="142"/>
      <c r="L2553" s="142"/>
      <c r="M2553" s="142"/>
      <c r="N2553" s="142"/>
      <c r="O2553" s="142"/>
      <c r="Q2553" s="122" t="e">
        <f>+VLOOKUP(CONCATENATE(B2553,"00"),#REF!,3,FALSE)</f>
        <v>#REF!</v>
      </c>
      <c r="R2553" s="122" t="str">
        <f>+IF(ISERROR(VLOOKUP(K2553,'Ecarts de marge'!D:D,1,FALSE)),"PB CODE ARTICLE","")</f>
        <v>PB CODE ARTICLE</v>
      </c>
    </row>
    <row r="2554" spans="1:18" x14ac:dyDescent="0.2">
      <c r="A2554" s="131" t="str">
        <f>+IF(I2554&lt;='Ecarts de marge'!$G$1,"X","")</f>
        <v>X</v>
      </c>
      <c r="B2554" s="122" t="str">
        <f t="shared" si="51"/>
        <v>A</v>
      </c>
      <c r="C2554" s="142"/>
      <c r="D2554" s="142"/>
      <c r="E2554" s="142"/>
      <c r="F2554" s="142"/>
      <c r="G2554" s="142"/>
      <c r="H2554" s="142"/>
      <c r="J2554" s="142"/>
      <c r="K2554" s="142"/>
      <c r="L2554" s="142"/>
      <c r="M2554" s="142"/>
      <c r="N2554" s="142"/>
      <c r="O2554" s="142"/>
      <c r="Q2554" s="122" t="e">
        <f>+VLOOKUP(CONCATENATE(B2554,"00"),#REF!,3,FALSE)</f>
        <v>#REF!</v>
      </c>
      <c r="R2554" s="122" t="str">
        <f>+IF(ISERROR(VLOOKUP(K2554,'Ecarts de marge'!D:D,1,FALSE)),"PB CODE ARTICLE","")</f>
        <v>PB CODE ARTICLE</v>
      </c>
    </row>
    <row r="2555" spans="1:18" x14ac:dyDescent="0.2">
      <c r="A2555" s="131" t="str">
        <f>+IF(I2555&lt;='Ecarts de marge'!$G$1,"X","")</f>
        <v>X</v>
      </c>
      <c r="B2555" s="122" t="str">
        <f t="shared" si="51"/>
        <v>A</v>
      </c>
      <c r="C2555" s="142"/>
      <c r="D2555" s="142"/>
      <c r="E2555" s="142"/>
      <c r="F2555" s="142"/>
      <c r="G2555" s="142"/>
      <c r="H2555" s="142"/>
      <c r="J2555" s="142"/>
      <c r="K2555" s="142"/>
      <c r="L2555" s="142"/>
      <c r="M2555" s="142"/>
      <c r="N2555" s="142"/>
      <c r="O2555" s="142"/>
      <c r="Q2555" s="122" t="e">
        <f>+VLOOKUP(CONCATENATE(B2555,"00"),#REF!,3,FALSE)</f>
        <v>#REF!</v>
      </c>
      <c r="R2555" s="122" t="str">
        <f>+IF(ISERROR(VLOOKUP(K2555,'Ecarts de marge'!D:D,1,FALSE)),"PB CODE ARTICLE","")</f>
        <v>PB CODE ARTICLE</v>
      </c>
    </row>
    <row r="2556" spans="1:18" x14ac:dyDescent="0.2">
      <c r="A2556" s="131" t="str">
        <f>+IF(I2556&lt;='Ecarts de marge'!$G$1,"X","")</f>
        <v>X</v>
      </c>
      <c r="B2556" s="122" t="str">
        <f t="shared" si="51"/>
        <v>A</v>
      </c>
      <c r="C2556" s="142"/>
      <c r="D2556" s="142"/>
      <c r="E2556" s="142"/>
      <c r="F2556" s="142"/>
      <c r="G2556" s="142"/>
      <c r="H2556" s="142"/>
      <c r="J2556" s="142"/>
      <c r="K2556" s="142"/>
      <c r="L2556" s="142"/>
      <c r="M2556" s="142"/>
      <c r="N2556" s="142"/>
      <c r="O2556" s="142"/>
      <c r="Q2556" s="122" t="e">
        <f>+VLOOKUP(CONCATENATE(B2556,"00"),#REF!,3,FALSE)</f>
        <v>#REF!</v>
      </c>
      <c r="R2556" s="122" t="str">
        <f>+IF(ISERROR(VLOOKUP(K2556,'Ecarts de marge'!D:D,1,FALSE)),"PB CODE ARTICLE","")</f>
        <v>PB CODE ARTICLE</v>
      </c>
    </row>
    <row r="2557" spans="1:18" x14ac:dyDescent="0.2">
      <c r="A2557" s="131" t="str">
        <f>+IF(I2557&lt;='Ecarts de marge'!$G$1,"X","")</f>
        <v>X</v>
      </c>
      <c r="B2557" s="122" t="str">
        <f t="shared" si="51"/>
        <v>A</v>
      </c>
      <c r="C2557" s="142"/>
      <c r="D2557" s="142"/>
      <c r="E2557" s="142"/>
      <c r="F2557" s="142"/>
      <c r="G2557" s="142"/>
      <c r="H2557" s="142"/>
      <c r="J2557" s="142"/>
      <c r="K2557" s="142"/>
      <c r="L2557" s="142"/>
      <c r="M2557" s="142"/>
      <c r="N2557" s="142"/>
      <c r="O2557" s="142"/>
      <c r="Q2557" s="122" t="e">
        <f>+VLOOKUP(CONCATENATE(B2557,"00"),#REF!,3,FALSE)</f>
        <v>#REF!</v>
      </c>
      <c r="R2557" s="122" t="str">
        <f>+IF(ISERROR(VLOOKUP(K2557,'Ecarts de marge'!D:D,1,FALSE)),"PB CODE ARTICLE","")</f>
        <v>PB CODE ARTICLE</v>
      </c>
    </row>
    <row r="2558" spans="1:18" x14ac:dyDescent="0.2">
      <c r="A2558" s="131" t="str">
        <f>+IF(I2558&lt;='Ecarts de marge'!$G$1,"X","")</f>
        <v>X</v>
      </c>
      <c r="B2558" s="122" t="str">
        <f t="shared" si="51"/>
        <v>A</v>
      </c>
      <c r="C2558" s="142"/>
      <c r="D2558" s="142"/>
      <c r="E2558" s="142"/>
      <c r="F2558" s="142"/>
      <c r="G2558" s="142"/>
      <c r="H2558" s="142"/>
      <c r="J2558" s="142"/>
      <c r="K2558" s="142"/>
      <c r="L2558" s="142"/>
      <c r="M2558" s="142"/>
      <c r="N2558" s="142"/>
      <c r="O2558" s="142"/>
      <c r="Q2558" s="122" t="e">
        <f>+VLOOKUP(CONCATENATE(B2558,"00"),#REF!,3,FALSE)</f>
        <v>#REF!</v>
      </c>
      <c r="R2558" s="122" t="str">
        <f>+IF(ISERROR(VLOOKUP(K2558,'Ecarts de marge'!D:D,1,FALSE)),"PB CODE ARTICLE","")</f>
        <v>PB CODE ARTICLE</v>
      </c>
    </row>
    <row r="2559" spans="1:18" x14ac:dyDescent="0.2">
      <c r="A2559" s="131" t="str">
        <f>+IF(I2559&lt;='Ecarts de marge'!$G$1,"X","")</f>
        <v>X</v>
      </c>
      <c r="B2559" s="122" t="str">
        <f t="shared" si="51"/>
        <v>A</v>
      </c>
      <c r="C2559" s="142"/>
      <c r="D2559" s="142"/>
      <c r="E2559" s="142"/>
      <c r="F2559" s="142"/>
      <c r="G2559" s="142"/>
      <c r="H2559" s="142"/>
      <c r="J2559" s="142"/>
      <c r="K2559" s="142"/>
      <c r="L2559" s="142"/>
      <c r="M2559" s="142"/>
      <c r="N2559" s="142"/>
      <c r="O2559" s="142"/>
      <c r="Q2559" s="122" t="e">
        <f>+VLOOKUP(CONCATENATE(B2559,"00"),#REF!,3,FALSE)</f>
        <v>#REF!</v>
      </c>
      <c r="R2559" s="122" t="str">
        <f>+IF(ISERROR(VLOOKUP(K2559,'Ecarts de marge'!D:D,1,FALSE)),"PB CODE ARTICLE","")</f>
        <v>PB CODE ARTICLE</v>
      </c>
    </row>
    <row r="2560" spans="1:18" x14ac:dyDescent="0.2">
      <c r="A2560" s="131" t="str">
        <f>+IF(I2560&lt;='Ecarts de marge'!$G$1,"X","")</f>
        <v>X</v>
      </c>
      <c r="B2560" s="122" t="str">
        <f t="shared" si="51"/>
        <v>A</v>
      </c>
      <c r="C2560" s="142"/>
      <c r="D2560" s="142"/>
      <c r="E2560" s="142"/>
      <c r="F2560" s="142"/>
      <c r="G2560" s="142"/>
      <c r="H2560" s="142"/>
      <c r="J2560" s="142"/>
      <c r="K2560" s="142"/>
      <c r="L2560" s="142"/>
      <c r="M2560" s="142"/>
      <c r="N2560" s="142"/>
      <c r="O2560" s="142"/>
      <c r="Q2560" s="122" t="e">
        <f>+VLOOKUP(CONCATENATE(B2560,"00"),#REF!,3,FALSE)</f>
        <v>#REF!</v>
      </c>
      <c r="R2560" s="122" t="str">
        <f>+IF(ISERROR(VLOOKUP(K2560,'Ecarts de marge'!D:D,1,FALSE)),"PB CODE ARTICLE","")</f>
        <v>PB CODE ARTICLE</v>
      </c>
    </row>
    <row r="2561" spans="1:18" x14ac:dyDescent="0.2">
      <c r="A2561" s="131" t="str">
        <f>+IF(I2561&lt;='Ecarts de marge'!$G$1,"X","")</f>
        <v>X</v>
      </c>
      <c r="B2561" s="122" t="str">
        <f t="shared" si="51"/>
        <v>A</v>
      </c>
      <c r="C2561" s="142"/>
      <c r="D2561" s="142"/>
      <c r="E2561" s="142"/>
      <c r="F2561" s="142"/>
      <c r="G2561" s="142"/>
      <c r="H2561" s="142"/>
      <c r="J2561" s="142"/>
      <c r="K2561" s="142"/>
      <c r="L2561" s="142"/>
      <c r="M2561" s="142"/>
      <c r="N2561" s="142"/>
      <c r="O2561" s="142"/>
      <c r="Q2561" s="122" t="e">
        <f>+VLOOKUP(CONCATENATE(B2561,"00"),#REF!,3,FALSE)</f>
        <v>#REF!</v>
      </c>
      <c r="R2561" s="122" t="str">
        <f>+IF(ISERROR(VLOOKUP(K2561,'Ecarts de marge'!D:D,1,FALSE)),"PB CODE ARTICLE","")</f>
        <v>PB CODE ARTICLE</v>
      </c>
    </row>
    <row r="2562" spans="1:18" x14ac:dyDescent="0.2">
      <c r="A2562" s="131" t="str">
        <f>+IF(I2562&lt;='Ecarts de marge'!$G$1,"X","")</f>
        <v>X</v>
      </c>
      <c r="B2562" s="122" t="str">
        <f t="shared" si="51"/>
        <v>A</v>
      </c>
      <c r="C2562" s="142"/>
      <c r="D2562" s="142"/>
      <c r="E2562" s="142"/>
      <c r="F2562" s="142"/>
      <c r="G2562" s="142"/>
      <c r="H2562" s="142"/>
      <c r="J2562" s="142"/>
      <c r="K2562" s="142"/>
      <c r="L2562" s="142"/>
      <c r="M2562" s="142"/>
      <c r="N2562" s="142"/>
      <c r="O2562" s="142"/>
      <c r="Q2562" s="122" t="e">
        <f>+VLOOKUP(CONCATENATE(B2562,"00"),#REF!,3,FALSE)</f>
        <v>#REF!</v>
      </c>
      <c r="R2562" s="122" t="str">
        <f>+IF(ISERROR(VLOOKUP(K2562,'Ecarts de marge'!D:D,1,FALSE)),"PB CODE ARTICLE","")</f>
        <v>PB CODE ARTICLE</v>
      </c>
    </row>
    <row r="2563" spans="1:18" x14ac:dyDescent="0.2">
      <c r="A2563" s="131" t="str">
        <f>+IF(I2563&lt;='Ecarts de marge'!$G$1,"X","")</f>
        <v>X</v>
      </c>
      <c r="B2563" s="122" t="str">
        <f t="shared" si="51"/>
        <v>A</v>
      </c>
      <c r="C2563" s="142"/>
      <c r="D2563" s="142"/>
      <c r="E2563" s="142"/>
      <c r="F2563" s="142"/>
      <c r="G2563" s="142"/>
      <c r="H2563" s="142"/>
      <c r="J2563" s="142"/>
      <c r="K2563" s="142"/>
      <c r="L2563" s="142"/>
      <c r="M2563" s="142"/>
      <c r="N2563" s="142"/>
      <c r="O2563" s="142"/>
      <c r="Q2563" s="122" t="e">
        <f>+VLOOKUP(CONCATENATE(B2563,"00"),#REF!,3,FALSE)</f>
        <v>#REF!</v>
      </c>
      <c r="R2563" s="122" t="str">
        <f>+IF(ISERROR(VLOOKUP(K2563,'Ecarts de marge'!D:D,1,FALSE)),"PB CODE ARTICLE","")</f>
        <v>PB CODE ARTICLE</v>
      </c>
    </row>
    <row r="2564" spans="1:18" x14ac:dyDescent="0.2">
      <c r="A2564" s="131" t="str">
        <f>+IF(I2564&lt;='Ecarts de marge'!$G$1,"X","")</f>
        <v>X</v>
      </c>
      <c r="B2564" s="122" t="str">
        <f t="shared" si="51"/>
        <v>A</v>
      </c>
      <c r="C2564" s="142"/>
      <c r="D2564" s="142"/>
      <c r="E2564" s="142"/>
      <c r="F2564" s="142"/>
      <c r="G2564" s="142"/>
      <c r="H2564" s="142"/>
      <c r="J2564" s="142"/>
      <c r="K2564" s="142"/>
      <c r="L2564" s="142"/>
      <c r="M2564" s="142"/>
      <c r="N2564" s="142"/>
      <c r="O2564" s="142"/>
      <c r="Q2564" s="122" t="e">
        <f>+VLOOKUP(CONCATENATE(B2564,"00"),#REF!,3,FALSE)</f>
        <v>#REF!</v>
      </c>
      <c r="R2564" s="122" t="str">
        <f>+IF(ISERROR(VLOOKUP(K2564,'Ecarts de marge'!D:D,1,FALSE)),"PB CODE ARTICLE","")</f>
        <v>PB CODE ARTICLE</v>
      </c>
    </row>
    <row r="2565" spans="1:18" x14ac:dyDescent="0.2">
      <c r="A2565" s="131" t="str">
        <f>+IF(I2565&lt;='Ecarts de marge'!$G$1,"X","")</f>
        <v>X</v>
      </c>
      <c r="B2565" s="122" t="str">
        <f t="shared" si="51"/>
        <v>A</v>
      </c>
      <c r="C2565" s="142"/>
      <c r="D2565" s="142"/>
      <c r="E2565" s="142"/>
      <c r="F2565" s="142"/>
      <c r="G2565" s="142"/>
      <c r="H2565" s="142"/>
      <c r="J2565" s="142"/>
      <c r="K2565" s="142"/>
      <c r="L2565" s="142"/>
      <c r="M2565" s="142"/>
      <c r="N2565" s="142"/>
      <c r="O2565" s="142"/>
      <c r="Q2565" s="122" t="e">
        <f>+VLOOKUP(CONCATENATE(B2565,"00"),#REF!,3,FALSE)</f>
        <v>#REF!</v>
      </c>
      <c r="R2565" s="122" t="str">
        <f>+IF(ISERROR(VLOOKUP(K2565,'Ecarts de marge'!D:D,1,FALSE)),"PB CODE ARTICLE","")</f>
        <v>PB CODE ARTICLE</v>
      </c>
    </row>
    <row r="2566" spans="1:18" x14ac:dyDescent="0.2">
      <c r="A2566" s="131" t="str">
        <f>+IF(I2566&lt;='Ecarts de marge'!$G$1,"X","")</f>
        <v>X</v>
      </c>
      <c r="B2566" s="122" t="str">
        <f t="shared" si="51"/>
        <v>A</v>
      </c>
      <c r="C2566" s="142"/>
      <c r="D2566" s="142"/>
      <c r="E2566" s="142"/>
      <c r="F2566" s="142"/>
      <c r="G2566" s="142"/>
      <c r="H2566" s="142"/>
      <c r="J2566" s="142"/>
      <c r="K2566" s="142"/>
      <c r="L2566" s="142"/>
      <c r="M2566" s="142"/>
      <c r="N2566" s="142"/>
      <c r="O2566" s="142"/>
      <c r="Q2566" s="122" t="e">
        <f>+VLOOKUP(CONCATENATE(B2566,"00"),#REF!,3,FALSE)</f>
        <v>#REF!</v>
      </c>
      <c r="R2566" s="122" t="str">
        <f>+IF(ISERROR(VLOOKUP(K2566,'Ecarts de marge'!D:D,1,FALSE)),"PB CODE ARTICLE","")</f>
        <v>PB CODE ARTICLE</v>
      </c>
    </row>
    <row r="2567" spans="1:18" x14ac:dyDescent="0.2">
      <c r="A2567" s="131" t="str">
        <f>+IF(I2567&lt;='Ecarts de marge'!$G$1,"X","")</f>
        <v>X</v>
      </c>
      <c r="B2567" s="122" t="str">
        <f t="shared" si="51"/>
        <v>A</v>
      </c>
      <c r="C2567" s="142"/>
      <c r="D2567" s="142"/>
      <c r="E2567" s="142"/>
      <c r="F2567" s="142"/>
      <c r="G2567" s="142"/>
      <c r="H2567" s="142"/>
      <c r="J2567" s="142"/>
      <c r="K2567" s="142"/>
      <c r="L2567" s="142"/>
      <c r="M2567" s="142"/>
      <c r="N2567" s="142"/>
      <c r="O2567" s="142"/>
      <c r="Q2567" s="122" t="e">
        <f>+VLOOKUP(CONCATENATE(B2567,"00"),#REF!,3,FALSE)</f>
        <v>#REF!</v>
      </c>
      <c r="R2567" s="122" t="str">
        <f>+IF(ISERROR(VLOOKUP(K2567,'Ecarts de marge'!D:D,1,FALSE)),"PB CODE ARTICLE","")</f>
        <v>PB CODE ARTICLE</v>
      </c>
    </row>
    <row r="2568" spans="1:18" x14ac:dyDescent="0.2">
      <c r="A2568" s="131" t="str">
        <f>+IF(I2568&lt;='Ecarts de marge'!$G$1,"X","")</f>
        <v>X</v>
      </c>
      <c r="B2568" s="122" t="str">
        <f t="shared" si="51"/>
        <v>A</v>
      </c>
      <c r="C2568" s="142"/>
      <c r="D2568" s="142"/>
      <c r="E2568" s="142"/>
      <c r="F2568" s="142"/>
      <c r="G2568" s="142"/>
      <c r="H2568" s="142"/>
      <c r="J2568" s="142"/>
      <c r="K2568" s="142"/>
      <c r="L2568" s="142"/>
      <c r="M2568" s="142"/>
      <c r="N2568" s="142"/>
      <c r="O2568" s="142"/>
      <c r="Q2568" s="122" t="e">
        <f>+VLOOKUP(CONCATENATE(B2568,"00"),#REF!,3,FALSE)</f>
        <v>#REF!</v>
      </c>
      <c r="R2568" s="122" t="str">
        <f>+IF(ISERROR(VLOOKUP(K2568,'Ecarts de marge'!D:D,1,FALSE)),"PB CODE ARTICLE","")</f>
        <v>PB CODE ARTICLE</v>
      </c>
    </row>
    <row r="2569" spans="1:18" x14ac:dyDescent="0.2">
      <c r="A2569" s="131" t="str">
        <f>+IF(I2569&lt;='Ecarts de marge'!$G$1,"X","")</f>
        <v>X</v>
      </c>
      <c r="B2569" s="122" t="str">
        <f t="shared" si="51"/>
        <v>A</v>
      </c>
      <c r="C2569" s="142"/>
      <c r="D2569" s="142"/>
      <c r="E2569" s="142"/>
      <c r="F2569" s="142"/>
      <c r="G2569" s="142"/>
      <c r="H2569" s="142"/>
      <c r="J2569" s="142"/>
      <c r="K2569" s="142"/>
      <c r="L2569" s="142"/>
      <c r="M2569" s="142"/>
      <c r="N2569" s="142"/>
      <c r="O2569" s="142"/>
      <c r="Q2569" s="122" t="e">
        <f>+VLOOKUP(CONCATENATE(B2569,"00"),#REF!,3,FALSE)</f>
        <v>#REF!</v>
      </c>
      <c r="R2569" s="122" t="str">
        <f>+IF(ISERROR(VLOOKUP(K2569,'Ecarts de marge'!D:D,1,FALSE)),"PB CODE ARTICLE","")</f>
        <v>PB CODE ARTICLE</v>
      </c>
    </row>
    <row r="2570" spans="1:18" x14ac:dyDescent="0.2">
      <c r="A2570" s="131" t="str">
        <f>+IF(I2570&lt;='Ecarts de marge'!$G$1,"X","")</f>
        <v>X</v>
      </c>
      <c r="B2570" s="122" t="str">
        <f t="shared" si="51"/>
        <v>A</v>
      </c>
      <c r="C2570" s="142"/>
      <c r="D2570" s="142"/>
      <c r="E2570" s="142"/>
      <c r="F2570" s="142"/>
      <c r="G2570" s="142"/>
      <c r="H2570" s="142"/>
      <c r="J2570" s="142"/>
      <c r="K2570" s="142"/>
      <c r="L2570" s="142"/>
      <c r="M2570" s="142"/>
      <c r="N2570" s="142"/>
      <c r="O2570" s="142"/>
      <c r="Q2570" s="122" t="e">
        <f>+VLOOKUP(CONCATENATE(B2570,"00"),#REF!,3,FALSE)</f>
        <v>#REF!</v>
      </c>
      <c r="R2570" s="122" t="str">
        <f>+IF(ISERROR(VLOOKUP(K2570,'Ecarts de marge'!D:D,1,FALSE)),"PB CODE ARTICLE","")</f>
        <v>PB CODE ARTICLE</v>
      </c>
    </row>
    <row r="2571" spans="1:18" x14ac:dyDescent="0.2">
      <c r="A2571" s="131" t="str">
        <f>+IF(I2571&lt;='Ecarts de marge'!$G$1,"X","")</f>
        <v>X</v>
      </c>
      <c r="B2571" s="122" t="str">
        <f t="shared" si="51"/>
        <v>A</v>
      </c>
      <c r="C2571" s="142"/>
      <c r="D2571" s="142"/>
      <c r="E2571" s="142"/>
      <c r="F2571" s="142"/>
      <c r="G2571" s="142"/>
      <c r="H2571" s="142"/>
      <c r="J2571" s="142"/>
      <c r="K2571" s="142"/>
      <c r="L2571" s="142"/>
      <c r="M2571" s="142"/>
      <c r="N2571" s="142"/>
      <c r="O2571" s="142"/>
      <c r="Q2571" s="122" t="e">
        <f>+VLOOKUP(CONCATENATE(B2571,"00"),#REF!,3,FALSE)</f>
        <v>#REF!</v>
      </c>
      <c r="R2571" s="122" t="str">
        <f>+IF(ISERROR(VLOOKUP(K2571,'Ecarts de marge'!D:D,1,FALSE)),"PB CODE ARTICLE","")</f>
        <v>PB CODE ARTICLE</v>
      </c>
    </row>
    <row r="2572" spans="1:18" x14ac:dyDescent="0.2">
      <c r="A2572" s="131" t="str">
        <f>+IF(I2572&lt;='Ecarts de marge'!$G$1,"X","")</f>
        <v>X</v>
      </c>
      <c r="B2572" s="122" t="str">
        <f t="shared" si="51"/>
        <v>A</v>
      </c>
      <c r="C2572" s="142"/>
      <c r="D2572" s="142"/>
      <c r="E2572" s="142"/>
      <c r="F2572" s="142"/>
      <c r="G2572" s="142"/>
      <c r="H2572" s="142"/>
      <c r="J2572" s="142"/>
      <c r="K2572" s="142"/>
      <c r="L2572" s="142"/>
      <c r="M2572" s="142"/>
      <c r="N2572" s="142"/>
      <c r="O2572" s="142"/>
      <c r="Q2572" s="122" t="e">
        <f>+VLOOKUP(CONCATENATE(B2572,"00"),#REF!,3,FALSE)</f>
        <v>#REF!</v>
      </c>
      <c r="R2572" s="122" t="str">
        <f>+IF(ISERROR(VLOOKUP(K2572,'Ecarts de marge'!D:D,1,FALSE)),"PB CODE ARTICLE","")</f>
        <v>PB CODE ARTICLE</v>
      </c>
    </row>
    <row r="2573" spans="1:18" x14ac:dyDescent="0.2">
      <c r="A2573" s="131" t="str">
        <f>+IF(I2573&lt;='Ecarts de marge'!$G$1,"X","")</f>
        <v>X</v>
      </c>
      <c r="B2573" s="122" t="str">
        <f t="shared" si="51"/>
        <v>A</v>
      </c>
      <c r="C2573" s="142"/>
      <c r="D2573" s="142"/>
      <c r="E2573" s="142"/>
      <c r="F2573" s="142"/>
      <c r="G2573" s="142"/>
      <c r="H2573" s="142"/>
      <c r="J2573" s="142"/>
      <c r="K2573" s="142"/>
      <c r="L2573" s="142"/>
      <c r="M2573" s="142"/>
      <c r="N2573" s="142"/>
      <c r="O2573" s="142"/>
      <c r="Q2573" s="122" t="e">
        <f>+VLOOKUP(CONCATENATE(B2573,"00"),#REF!,3,FALSE)</f>
        <v>#REF!</v>
      </c>
      <c r="R2573" s="122" t="str">
        <f>+IF(ISERROR(VLOOKUP(K2573,'Ecarts de marge'!D:D,1,FALSE)),"PB CODE ARTICLE","")</f>
        <v>PB CODE ARTICLE</v>
      </c>
    </row>
    <row r="2574" spans="1:18" x14ac:dyDescent="0.2">
      <c r="A2574" s="131" t="str">
        <f>+IF(I2574&lt;='Ecarts de marge'!$G$1,"X","")</f>
        <v>X</v>
      </c>
      <c r="B2574" s="122" t="str">
        <f t="shared" si="51"/>
        <v>A</v>
      </c>
      <c r="C2574" s="142"/>
      <c r="D2574" s="142"/>
      <c r="E2574" s="142"/>
      <c r="F2574" s="142"/>
      <c r="G2574" s="142"/>
      <c r="H2574" s="142"/>
      <c r="J2574" s="142"/>
      <c r="K2574" s="142"/>
      <c r="L2574" s="142"/>
      <c r="M2574" s="142"/>
      <c r="N2574" s="142"/>
      <c r="O2574" s="142"/>
      <c r="Q2574" s="122" t="e">
        <f>+VLOOKUP(CONCATENATE(B2574,"00"),#REF!,3,FALSE)</f>
        <v>#REF!</v>
      </c>
      <c r="R2574" s="122" t="str">
        <f>+IF(ISERROR(VLOOKUP(K2574,'Ecarts de marge'!D:D,1,FALSE)),"PB CODE ARTICLE","")</f>
        <v>PB CODE ARTICLE</v>
      </c>
    </row>
    <row r="2575" spans="1:18" x14ac:dyDescent="0.2">
      <c r="A2575" s="131" t="str">
        <f>+IF(I2575&lt;='Ecarts de marge'!$G$1,"X","")</f>
        <v>X</v>
      </c>
      <c r="B2575" s="122" t="str">
        <f t="shared" si="51"/>
        <v>A</v>
      </c>
      <c r="C2575" s="142"/>
      <c r="D2575" s="142"/>
      <c r="E2575" s="142"/>
      <c r="F2575" s="142"/>
      <c r="G2575" s="142"/>
      <c r="H2575" s="142"/>
      <c r="J2575" s="142"/>
      <c r="K2575" s="142"/>
      <c r="L2575" s="142"/>
      <c r="M2575" s="142"/>
      <c r="N2575" s="142"/>
      <c r="O2575" s="142"/>
      <c r="Q2575" s="122" t="e">
        <f>+VLOOKUP(CONCATENATE(B2575,"00"),#REF!,3,FALSE)</f>
        <v>#REF!</v>
      </c>
      <c r="R2575" s="122" t="str">
        <f>+IF(ISERROR(VLOOKUP(K2575,'Ecarts de marge'!D:D,1,FALSE)),"PB CODE ARTICLE","")</f>
        <v>PB CODE ARTICLE</v>
      </c>
    </row>
    <row r="2576" spans="1:18" x14ac:dyDescent="0.2">
      <c r="A2576" s="131" t="str">
        <f>+IF(I2576&lt;='Ecarts de marge'!$G$1,"X","")</f>
        <v>X</v>
      </c>
      <c r="B2576" s="122" t="str">
        <f t="shared" si="51"/>
        <v>A</v>
      </c>
      <c r="C2576" s="142"/>
      <c r="D2576" s="142"/>
      <c r="E2576" s="142"/>
      <c r="F2576" s="142"/>
      <c r="G2576" s="142"/>
      <c r="H2576" s="142"/>
      <c r="J2576" s="142"/>
      <c r="K2576" s="142"/>
      <c r="L2576" s="142"/>
      <c r="M2576" s="142"/>
      <c r="N2576" s="142"/>
      <c r="O2576" s="142"/>
      <c r="Q2576" s="122" t="e">
        <f>+VLOOKUP(CONCATENATE(B2576,"00"),#REF!,3,FALSE)</f>
        <v>#REF!</v>
      </c>
      <c r="R2576" s="122" t="str">
        <f>+IF(ISERROR(VLOOKUP(K2576,'Ecarts de marge'!D:D,1,FALSE)),"PB CODE ARTICLE","")</f>
        <v>PB CODE ARTICLE</v>
      </c>
    </row>
    <row r="2577" spans="1:18" x14ac:dyDescent="0.2">
      <c r="A2577" s="131" t="str">
        <f>+IF(I2577&lt;='Ecarts de marge'!$G$1,"X","")</f>
        <v>X</v>
      </c>
      <c r="B2577" s="122" t="str">
        <f t="shared" si="51"/>
        <v>A</v>
      </c>
      <c r="C2577" s="142"/>
      <c r="D2577" s="142"/>
      <c r="E2577" s="142"/>
      <c r="F2577" s="142"/>
      <c r="G2577" s="142"/>
      <c r="H2577" s="142"/>
      <c r="J2577" s="142"/>
      <c r="K2577" s="142"/>
      <c r="L2577" s="142"/>
      <c r="M2577" s="142"/>
      <c r="N2577" s="142"/>
      <c r="O2577" s="142"/>
      <c r="Q2577" s="122" t="e">
        <f>+VLOOKUP(CONCATENATE(B2577,"00"),#REF!,3,FALSE)</f>
        <v>#REF!</v>
      </c>
      <c r="R2577" s="122" t="str">
        <f>+IF(ISERROR(VLOOKUP(K2577,'Ecarts de marge'!D:D,1,FALSE)),"PB CODE ARTICLE","")</f>
        <v>PB CODE ARTICLE</v>
      </c>
    </row>
    <row r="2578" spans="1:18" x14ac:dyDescent="0.2">
      <c r="A2578" s="131" t="str">
        <f>+IF(I2578&lt;='Ecarts de marge'!$G$1,"X","")</f>
        <v>X</v>
      </c>
      <c r="B2578" s="122" t="str">
        <f t="shared" si="51"/>
        <v>A</v>
      </c>
      <c r="C2578" s="142"/>
      <c r="D2578" s="142"/>
      <c r="E2578" s="142"/>
      <c r="F2578" s="142"/>
      <c r="G2578" s="142"/>
      <c r="H2578" s="142"/>
      <c r="J2578" s="142"/>
      <c r="K2578" s="142"/>
      <c r="L2578" s="142"/>
      <c r="M2578" s="142"/>
      <c r="N2578" s="142"/>
      <c r="O2578" s="142"/>
      <c r="Q2578" s="122" t="e">
        <f>+VLOOKUP(CONCATENATE(B2578,"00"),#REF!,3,FALSE)</f>
        <v>#REF!</v>
      </c>
      <c r="R2578" s="122" t="str">
        <f>+IF(ISERROR(VLOOKUP(K2578,'Ecarts de marge'!D:D,1,FALSE)),"PB CODE ARTICLE","")</f>
        <v>PB CODE ARTICLE</v>
      </c>
    </row>
    <row r="2579" spans="1:18" x14ac:dyDescent="0.2">
      <c r="A2579" s="131" t="str">
        <f>+IF(I2579&lt;='Ecarts de marge'!$G$1,"X","")</f>
        <v>X</v>
      </c>
      <c r="B2579" s="122" t="str">
        <f t="shared" si="51"/>
        <v>A</v>
      </c>
      <c r="C2579" s="142"/>
      <c r="D2579" s="142"/>
      <c r="E2579" s="142"/>
      <c r="F2579" s="142"/>
      <c r="G2579" s="142"/>
      <c r="H2579" s="142"/>
      <c r="J2579" s="142"/>
      <c r="K2579" s="142"/>
      <c r="L2579" s="142"/>
      <c r="M2579" s="142"/>
      <c r="N2579" s="142"/>
      <c r="O2579" s="142"/>
      <c r="Q2579" s="122" t="e">
        <f>+VLOOKUP(CONCATENATE(B2579,"00"),#REF!,3,FALSE)</f>
        <v>#REF!</v>
      </c>
      <c r="R2579" s="122" t="str">
        <f>+IF(ISERROR(VLOOKUP(K2579,'Ecarts de marge'!D:D,1,FALSE)),"PB CODE ARTICLE","")</f>
        <v>PB CODE ARTICLE</v>
      </c>
    </row>
    <row r="2580" spans="1:18" x14ac:dyDescent="0.2">
      <c r="A2580" s="131" t="str">
        <f>+IF(I2580&lt;='Ecarts de marge'!$G$1,"X","")</f>
        <v>X</v>
      </c>
      <c r="B2580" s="122" t="str">
        <f t="shared" si="51"/>
        <v>A</v>
      </c>
      <c r="C2580" s="142"/>
      <c r="D2580" s="142"/>
      <c r="E2580" s="142"/>
      <c r="F2580" s="142"/>
      <c r="G2580" s="142"/>
      <c r="H2580" s="142"/>
      <c r="J2580" s="142"/>
      <c r="K2580" s="142"/>
      <c r="L2580" s="142"/>
      <c r="M2580" s="142"/>
      <c r="N2580" s="142"/>
      <c r="O2580" s="142"/>
      <c r="Q2580" s="122" t="e">
        <f>+VLOOKUP(CONCATENATE(B2580,"00"),#REF!,3,FALSE)</f>
        <v>#REF!</v>
      </c>
      <c r="R2580" s="122" t="str">
        <f>+IF(ISERROR(VLOOKUP(K2580,'Ecarts de marge'!D:D,1,FALSE)),"PB CODE ARTICLE","")</f>
        <v>PB CODE ARTICLE</v>
      </c>
    </row>
    <row r="2581" spans="1:18" x14ac:dyDescent="0.2">
      <c r="A2581" s="131" t="str">
        <f>+IF(I2581&lt;='Ecarts de marge'!$G$1,"X","")</f>
        <v>X</v>
      </c>
      <c r="B2581" s="122" t="str">
        <f t="shared" si="51"/>
        <v>A</v>
      </c>
      <c r="C2581" s="142"/>
      <c r="D2581" s="142"/>
      <c r="E2581" s="142"/>
      <c r="F2581" s="142"/>
      <c r="G2581" s="142"/>
      <c r="H2581" s="142"/>
      <c r="J2581" s="142"/>
      <c r="K2581" s="142"/>
      <c r="L2581" s="142"/>
      <c r="M2581" s="142"/>
      <c r="N2581" s="142"/>
      <c r="O2581" s="142"/>
      <c r="Q2581" s="122" t="e">
        <f>+VLOOKUP(CONCATENATE(B2581,"00"),#REF!,3,FALSE)</f>
        <v>#REF!</v>
      </c>
      <c r="R2581" s="122" t="str">
        <f>+IF(ISERROR(VLOOKUP(K2581,'Ecarts de marge'!D:D,1,FALSE)),"PB CODE ARTICLE","")</f>
        <v>PB CODE ARTICLE</v>
      </c>
    </row>
    <row r="2582" spans="1:18" x14ac:dyDescent="0.2">
      <c r="A2582" s="131" t="str">
        <f>+IF(I2582&lt;='Ecarts de marge'!$G$1,"X","")</f>
        <v>X</v>
      </c>
      <c r="B2582" s="122" t="str">
        <f t="shared" si="51"/>
        <v>A</v>
      </c>
      <c r="C2582" s="142"/>
      <c r="D2582" s="142"/>
      <c r="E2582" s="142"/>
      <c r="F2582" s="142"/>
      <c r="G2582" s="142"/>
      <c r="H2582" s="142"/>
      <c r="J2582" s="142"/>
      <c r="K2582" s="142"/>
      <c r="L2582" s="142"/>
      <c r="M2582" s="142"/>
      <c r="N2582" s="142"/>
      <c r="O2582" s="142"/>
      <c r="Q2582" s="122" t="e">
        <f>+VLOOKUP(CONCATENATE(B2582,"00"),#REF!,3,FALSE)</f>
        <v>#REF!</v>
      </c>
      <c r="R2582" s="122" t="str">
        <f>+IF(ISERROR(VLOOKUP(K2582,'Ecarts de marge'!D:D,1,FALSE)),"PB CODE ARTICLE","")</f>
        <v>PB CODE ARTICLE</v>
      </c>
    </row>
    <row r="2583" spans="1:18" x14ac:dyDescent="0.2">
      <c r="A2583" s="131" t="str">
        <f>+IF(I2583&lt;='Ecarts de marge'!$G$1,"X","")</f>
        <v>X</v>
      </c>
      <c r="B2583" s="122" t="str">
        <f t="shared" si="51"/>
        <v>A</v>
      </c>
      <c r="C2583" s="142"/>
      <c r="D2583" s="142"/>
      <c r="E2583" s="142"/>
      <c r="F2583" s="142"/>
      <c r="G2583" s="142"/>
      <c r="H2583" s="142"/>
      <c r="J2583" s="142"/>
      <c r="K2583" s="142"/>
      <c r="L2583" s="142"/>
      <c r="M2583" s="142"/>
      <c r="N2583" s="142"/>
      <c r="O2583" s="142"/>
      <c r="Q2583" s="122" t="e">
        <f>+VLOOKUP(CONCATENATE(B2583,"00"),#REF!,3,FALSE)</f>
        <v>#REF!</v>
      </c>
      <c r="R2583" s="122" t="str">
        <f>+IF(ISERROR(VLOOKUP(K2583,'Ecarts de marge'!D:D,1,FALSE)),"PB CODE ARTICLE","")</f>
        <v>PB CODE ARTICLE</v>
      </c>
    </row>
    <row r="2584" spans="1:18" x14ac:dyDescent="0.2">
      <c r="A2584" s="131" t="str">
        <f>+IF(I2584&lt;='Ecarts de marge'!$G$1,"X","")</f>
        <v>X</v>
      </c>
      <c r="B2584" s="122" t="str">
        <f t="shared" si="51"/>
        <v>A</v>
      </c>
      <c r="C2584" s="142"/>
      <c r="D2584" s="142"/>
      <c r="E2584" s="142"/>
      <c r="F2584" s="142"/>
      <c r="G2584" s="142"/>
      <c r="H2584" s="142"/>
      <c r="J2584" s="142"/>
      <c r="K2584" s="142"/>
      <c r="L2584" s="142"/>
      <c r="M2584" s="142"/>
      <c r="N2584" s="142"/>
      <c r="O2584" s="142"/>
      <c r="Q2584" s="122" t="e">
        <f>+VLOOKUP(CONCATENATE(B2584,"00"),#REF!,3,FALSE)</f>
        <v>#REF!</v>
      </c>
      <c r="R2584" s="122" t="str">
        <f>+IF(ISERROR(VLOOKUP(K2584,'Ecarts de marge'!D:D,1,FALSE)),"PB CODE ARTICLE","")</f>
        <v>PB CODE ARTICLE</v>
      </c>
    </row>
    <row r="2585" spans="1:18" x14ac:dyDescent="0.2">
      <c r="A2585" s="131" t="str">
        <f>+IF(I2585&lt;='Ecarts de marge'!$G$1,"X","")</f>
        <v>X</v>
      </c>
      <c r="B2585" s="122" t="str">
        <f t="shared" si="51"/>
        <v>A</v>
      </c>
      <c r="C2585" s="142"/>
      <c r="D2585" s="142"/>
      <c r="E2585" s="142"/>
      <c r="F2585" s="142"/>
      <c r="G2585" s="142"/>
      <c r="H2585" s="142"/>
      <c r="J2585" s="142"/>
      <c r="K2585" s="142"/>
      <c r="L2585" s="142"/>
      <c r="M2585" s="142"/>
      <c r="N2585" s="142"/>
      <c r="O2585" s="142"/>
      <c r="Q2585" s="122" t="e">
        <f>+VLOOKUP(CONCATENATE(B2585,"00"),#REF!,3,FALSE)</f>
        <v>#REF!</v>
      </c>
      <c r="R2585" s="122" t="str">
        <f>+IF(ISERROR(VLOOKUP(K2585,'Ecarts de marge'!D:D,1,FALSE)),"PB CODE ARTICLE","")</f>
        <v>PB CODE ARTICLE</v>
      </c>
    </row>
    <row r="2586" spans="1:18" x14ac:dyDescent="0.2">
      <c r="A2586" s="131" t="str">
        <f>+IF(I2586&lt;='Ecarts de marge'!$G$1,"X","")</f>
        <v>X</v>
      </c>
      <c r="B2586" s="122" t="str">
        <f t="shared" si="51"/>
        <v>A</v>
      </c>
      <c r="C2586" s="142"/>
      <c r="D2586" s="142"/>
      <c r="E2586" s="142"/>
      <c r="F2586" s="142"/>
      <c r="G2586" s="142"/>
      <c r="H2586" s="142"/>
      <c r="J2586" s="142"/>
      <c r="K2586" s="142"/>
      <c r="L2586" s="142"/>
      <c r="M2586" s="142"/>
      <c r="N2586" s="142"/>
      <c r="O2586" s="142"/>
      <c r="Q2586" s="122" t="e">
        <f>+VLOOKUP(CONCATENATE(B2586,"00"),#REF!,3,FALSE)</f>
        <v>#REF!</v>
      </c>
      <c r="R2586" s="122" t="str">
        <f>+IF(ISERROR(VLOOKUP(K2586,'Ecarts de marge'!D:D,1,FALSE)),"PB CODE ARTICLE","")</f>
        <v>PB CODE ARTICLE</v>
      </c>
    </row>
    <row r="2587" spans="1:18" x14ac:dyDescent="0.2">
      <c r="A2587" s="131" t="str">
        <f>+IF(I2587&lt;='Ecarts de marge'!$G$1,"X","")</f>
        <v>X</v>
      </c>
      <c r="B2587" s="122" t="str">
        <f t="shared" si="51"/>
        <v>A</v>
      </c>
      <c r="C2587" s="142"/>
      <c r="D2587" s="142"/>
      <c r="E2587" s="142"/>
      <c r="F2587" s="142"/>
      <c r="G2587" s="142"/>
      <c r="H2587" s="142"/>
      <c r="J2587" s="142"/>
      <c r="K2587" s="142"/>
      <c r="L2587" s="142"/>
      <c r="M2587" s="142"/>
      <c r="N2587" s="142"/>
      <c r="O2587" s="142"/>
      <c r="Q2587" s="122" t="e">
        <f>+VLOOKUP(CONCATENATE(B2587,"00"),#REF!,3,FALSE)</f>
        <v>#REF!</v>
      </c>
      <c r="R2587" s="122" t="str">
        <f>+IF(ISERROR(VLOOKUP(K2587,'Ecarts de marge'!D:D,1,FALSE)),"PB CODE ARTICLE","")</f>
        <v>PB CODE ARTICLE</v>
      </c>
    </row>
    <row r="2588" spans="1:18" x14ac:dyDescent="0.2">
      <c r="A2588" s="131" t="str">
        <f>+IF(I2588&lt;='Ecarts de marge'!$G$1,"X","")</f>
        <v>X</v>
      </c>
      <c r="B2588" s="122" t="str">
        <f t="shared" si="51"/>
        <v>A</v>
      </c>
      <c r="C2588" s="142"/>
      <c r="D2588" s="142"/>
      <c r="E2588" s="142"/>
      <c r="F2588" s="142"/>
      <c r="G2588" s="142"/>
      <c r="H2588" s="142"/>
      <c r="J2588" s="142"/>
      <c r="K2588" s="142"/>
      <c r="L2588" s="142"/>
      <c r="M2588" s="142"/>
      <c r="N2588" s="142"/>
      <c r="O2588" s="142"/>
      <c r="Q2588" s="122" t="e">
        <f>+VLOOKUP(CONCATENATE(B2588,"00"),#REF!,3,FALSE)</f>
        <v>#REF!</v>
      </c>
      <c r="R2588" s="122" t="str">
        <f>+IF(ISERROR(VLOOKUP(K2588,'Ecarts de marge'!D:D,1,FALSE)),"PB CODE ARTICLE","")</f>
        <v>PB CODE ARTICLE</v>
      </c>
    </row>
    <row r="2589" spans="1:18" x14ac:dyDescent="0.2">
      <c r="A2589" s="131" t="str">
        <f>+IF(I2589&lt;='Ecarts de marge'!$G$1,"X","")</f>
        <v>X</v>
      </c>
      <c r="B2589" s="122" t="str">
        <f t="shared" si="51"/>
        <v>A</v>
      </c>
      <c r="C2589" s="142"/>
      <c r="D2589" s="142"/>
      <c r="E2589" s="142"/>
      <c r="F2589" s="142"/>
      <c r="G2589" s="142"/>
      <c r="H2589" s="142"/>
      <c r="J2589" s="142"/>
      <c r="K2589" s="142"/>
      <c r="L2589" s="142"/>
      <c r="M2589" s="142"/>
      <c r="N2589" s="142"/>
      <c r="O2589" s="142"/>
      <c r="Q2589" s="122" t="e">
        <f>+VLOOKUP(CONCATENATE(B2589,"00"),#REF!,3,FALSE)</f>
        <v>#REF!</v>
      </c>
      <c r="R2589" s="122" t="str">
        <f>+IF(ISERROR(VLOOKUP(K2589,'Ecarts de marge'!D:D,1,FALSE)),"PB CODE ARTICLE","")</f>
        <v>PB CODE ARTICLE</v>
      </c>
    </row>
    <row r="2590" spans="1:18" x14ac:dyDescent="0.2">
      <c r="A2590" s="131" t="str">
        <f>+IF(I2590&lt;='Ecarts de marge'!$G$1,"X","")</f>
        <v>X</v>
      </c>
      <c r="B2590" s="122" t="str">
        <f t="shared" si="51"/>
        <v>A</v>
      </c>
      <c r="C2590" s="142"/>
      <c r="D2590" s="142"/>
      <c r="E2590" s="142"/>
      <c r="F2590" s="142"/>
      <c r="G2590" s="142"/>
      <c r="H2590" s="142"/>
      <c r="J2590" s="142"/>
      <c r="K2590" s="142"/>
      <c r="L2590" s="142"/>
      <c r="M2590" s="142"/>
      <c r="N2590" s="142"/>
      <c r="O2590" s="142"/>
      <c r="Q2590" s="122" t="e">
        <f>+VLOOKUP(CONCATENATE(B2590,"00"),#REF!,3,FALSE)</f>
        <v>#REF!</v>
      </c>
      <c r="R2590" s="122" t="str">
        <f>+IF(ISERROR(VLOOKUP(K2590,'Ecarts de marge'!D:D,1,FALSE)),"PB CODE ARTICLE","")</f>
        <v>PB CODE ARTICLE</v>
      </c>
    </row>
    <row r="2591" spans="1:18" x14ac:dyDescent="0.2">
      <c r="A2591" s="131" t="str">
        <f>+IF(I2591&lt;='Ecarts de marge'!$G$1,"X","")</f>
        <v>X</v>
      </c>
      <c r="B2591" s="122" t="str">
        <f t="shared" si="51"/>
        <v>A</v>
      </c>
      <c r="C2591" s="142"/>
      <c r="D2591" s="142"/>
      <c r="E2591" s="142"/>
      <c r="F2591" s="142"/>
      <c r="G2591" s="142"/>
      <c r="H2591" s="142"/>
      <c r="J2591" s="142"/>
      <c r="K2591" s="142"/>
      <c r="L2591" s="142"/>
      <c r="M2591" s="142"/>
      <c r="N2591" s="142"/>
      <c r="O2591" s="142"/>
      <c r="Q2591" s="122" t="e">
        <f>+VLOOKUP(CONCATENATE(B2591,"00"),#REF!,3,FALSE)</f>
        <v>#REF!</v>
      </c>
      <c r="R2591" s="122" t="str">
        <f>+IF(ISERROR(VLOOKUP(K2591,'Ecarts de marge'!D:D,1,FALSE)),"PB CODE ARTICLE","")</f>
        <v>PB CODE ARTICLE</v>
      </c>
    </row>
    <row r="2592" spans="1:18" x14ac:dyDescent="0.2">
      <c r="A2592" s="131" t="str">
        <f>+IF(I2592&lt;='Ecarts de marge'!$G$1,"X","")</f>
        <v>X</v>
      </c>
      <c r="B2592" s="122" t="str">
        <f t="shared" si="51"/>
        <v>A</v>
      </c>
      <c r="C2592" s="142"/>
      <c r="D2592" s="142"/>
      <c r="E2592" s="142"/>
      <c r="F2592" s="142"/>
      <c r="G2592" s="142"/>
      <c r="H2592" s="142"/>
      <c r="J2592" s="142"/>
      <c r="K2592" s="142"/>
      <c r="L2592" s="142"/>
      <c r="M2592" s="142"/>
      <c r="N2592" s="142"/>
      <c r="O2592" s="142"/>
      <c r="Q2592" s="122" t="e">
        <f>+VLOOKUP(CONCATENATE(B2592,"00"),#REF!,3,FALSE)</f>
        <v>#REF!</v>
      </c>
      <c r="R2592" s="122" t="str">
        <f>+IF(ISERROR(VLOOKUP(K2592,'Ecarts de marge'!D:D,1,FALSE)),"PB CODE ARTICLE","")</f>
        <v>PB CODE ARTICLE</v>
      </c>
    </row>
    <row r="2593" spans="1:19" x14ac:dyDescent="0.2">
      <c r="A2593" s="131" t="str">
        <f>+IF(I2593&lt;='Ecarts de marge'!$G$1,"X","")</f>
        <v>X</v>
      </c>
      <c r="B2593" s="122" t="str">
        <f t="shared" si="51"/>
        <v>A</v>
      </c>
      <c r="C2593" s="142"/>
      <c r="D2593" s="142"/>
      <c r="E2593" s="142"/>
      <c r="F2593" s="142"/>
      <c r="G2593" s="142"/>
      <c r="H2593" s="142"/>
      <c r="J2593" s="142"/>
      <c r="K2593" s="142"/>
      <c r="L2593" s="142"/>
      <c r="M2593" s="142"/>
      <c r="N2593" s="142"/>
      <c r="O2593" s="142"/>
      <c r="Q2593" s="122" t="e">
        <f>+VLOOKUP(CONCATENATE(B2593,"00"),#REF!,3,FALSE)</f>
        <v>#REF!</v>
      </c>
      <c r="R2593" s="122" t="str">
        <f>+IF(ISERROR(VLOOKUP(K2593,'Ecarts de marge'!D:D,1,FALSE)),"PB CODE ARTICLE","")</f>
        <v>PB CODE ARTICLE</v>
      </c>
    </row>
    <row r="2594" spans="1:19" x14ac:dyDescent="0.2">
      <c r="A2594" s="131" t="str">
        <f>+IF(I2594&lt;='Ecarts de marge'!$G$1,"X","")</f>
        <v>X</v>
      </c>
      <c r="B2594" s="122" t="str">
        <f t="shared" si="51"/>
        <v>A</v>
      </c>
      <c r="C2594" s="142"/>
      <c r="D2594" s="142"/>
      <c r="E2594" s="142"/>
      <c r="F2594" s="142"/>
      <c r="G2594" s="142"/>
      <c r="H2594" s="142"/>
      <c r="J2594" s="142"/>
      <c r="K2594" s="142"/>
      <c r="L2594" s="142"/>
      <c r="M2594" s="142"/>
      <c r="N2594" s="142"/>
      <c r="O2594" s="142"/>
      <c r="Q2594" s="122" t="e">
        <f>+VLOOKUP(CONCATENATE(B2594,"00"),#REF!,3,FALSE)</f>
        <v>#REF!</v>
      </c>
      <c r="R2594" s="122" t="str">
        <f>+IF(ISERROR(VLOOKUP(K2594,'Ecarts de marge'!D:D,1,FALSE)),"PB CODE ARTICLE","")</f>
        <v>PB CODE ARTICLE</v>
      </c>
    </row>
    <row r="2595" spans="1:19" x14ac:dyDescent="0.2">
      <c r="A2595" s="131" t="str">
        <f>+IF(I2595&lt;='Ecarts de marge'!$G$1,"X","")</f>
        <v>X</v>
      </c>
      <c r="B2595" s="122" t="str">
        <f t="shared" si="51"/>
        <v>A</v>
      </c>
      <c r="C2595" s="142"/>
      <c r="D2595" s="142"/>
      <c r="E2595" s="142"/>
      <c r="F2595" s="142"/>
      <c r="G2595" s="142"/>
      <c r="H2595" s="142"/>
      <c r="J2595" s="142"/>
      <c r="K2595" s="142"/>
      <c r="L2595" s="142"/>
      <c r="M2595" s="142"/>
      <c r="N2595" s="142"/>
      <c r="O2595" s="142"/>
      <c r="Q2595" s="122" t="e">
        <f>+VLOOKUP(CONCATENATE(B2595,"00"),#REF!,3,FALSE)</f>
        <v>#REF!</v>
      </c>
      <c r="R2595" s="122" t="str">
        <f>+IF(ISERROR(VLOOKUP(K2595,'Ecarts de marge'!D:D,1,FALSE)),"PB CODE ARTICLE","")</f>
        <v>PB CODE ARTICLE</v>
      </c>
    </row>
    <row r="2596" spans="1:19" x14ac:dyDescent="0.2">
      <c r="A2596" s="131" t="str">
        <f>+IF(I2596&lt;='Ecarts de marge'!$G$1,"X","")</f>
        <v>X</v>
      </c>
      <c r="B2596" s="122" t="str">
        <f t="shared" si="51"/>
        <v>A</v>
      </c>
      <c r="C2596" s="142"/>
      <c r="D2596" s="142"/>
      <c r="E2596" s="142"/>
      <c r="F2596" s="142"/>
      <c r="G2596" s="142"/>
      <c r="H2596" s="142"/>
      <c r="J2596" s="142"/>
      <c r="K2596" s="142"/>
      <c r="L2596" s="142"/>
      <c r="M2596" s="142"/>
      <c r="N2596" s="142"/>
      <c r="O2596" s="142"/>
      <c r="Q2596" s="122" t="e">
        <f>+VLOOKUP(CONCATENATE(B2596,"00"),#REF!,3,FALSE)</f>
        <v>#REF!</v>
      </c>
      <c r="R2596" s="122" t="str">
        <f>+IF(ISERROR(VLOOKUP(K2596,'Ecarts de marge'!D:D,1,FALSE)),"PB CODE ARTICLE","")</f>
        <v>PB CODE ARTICLE</v>
      </c>
    </row>
    <row r="2597" spans="1:19" x14ac:dyDescent="0.2">
      <c r="A2597" s="131" t="str">
        <f>+IF(I2597&lt;='Ecarts de marge'!$G$1,"X","")</f>
        <v>X</v>
      </c>
      <c r="B2597" s="122" t="str">
        <f t="shared" si="51"/>
        <v>A</v>
      </c>
      <c r="C2597" s="142"/>
      <c r="D2597" s="142"/>
      <c r="E2597" s="142"/>
      <c r="F2597" s="142"/>
      <c r="G2597" s="142"/>
      <c r="H2597" s="142"/>
      <c r="J2597" s="142"/>
      <c r="K2597" s="142"/>
      <c r="L2597" s="142"/>
      <c r="M2597" s="142"/>
      <c r="N2597" s="142"/>
      <c r="O2597" s="142"/>
      <c r="Q2597" s="122" t="e">
        <f>+VLOOKUP(CONCATENATE(B2597,"00"),#REF!,3,FALSE)</f>
        <v>#REF!</v>
      </c>
      <c r="R2597" s="122" t="str">
        <f>+IF(ISERROR(VLOOKUP(K2597,'Ecarts de marge'!D:D,1,FALSE)),"PB CODE ARTICLE","")</f>
        <v>PB CODE ARTICLE</v>
      </c>
    </row>
    <row r="2598" spans="1:19" x14ac:dyDescent="0.2">
      <c r="A2598" s="131" t="str">
        <f>+IF(I2598&lt;='Ecarts de marge'!$G$1,"X","")</f>
        <v>X</v>
      </c>
      <c r="B2598" s="122" t="str">
        <f t="shared" ref="B2598:B2661" si="52">+"A"&amp;E2598&amp;F2598&amp;G2598</f>
        <v>A</v>
      </c>
      <c r="C2598" s="142"/>
      <c r="D2598" s="142"/>
      <c r="E2598" s="142"/>
      <c r="F2598" s="142"/>
      <c r="G2598" s="142"/>
      <c r="H2598" s="142"/>
      <c r="J2598" s="142"/>
      <c r="K2598" s="142"/>
      <c r="L2598" s="142"/>
      <c r="M2598" s="142"/>
      <c r="N2598" s="142"/>
      <c r="O2598" s="142"/>
      <c r="Q2598" s="122" t="e">
        <f>+VLOOKUP(CONCATENATE(B2598,"00"),#REF!,3,FALSE)</f>
        <v>#REF!</v>
      </c>
      <c r="R2598" s="122" t="str">
        <f>+IF(ISERROR(VLOOKUP(K2598,'Ecarts de marge'!D:D,1,FALSE)),"PB CODE ARTICLE","")</f>
        <v>PB CODE ARTICLE</v>
      </c>
    </row>
    <row r="2599" spans="1:19" x14ac:dyDescent="0.2">
      <c r="A2599" s="131" t="str">
        <f>+IF(I2599&lt;='Ecarts de marge'!$G$1,"X","")</f>
        <v>X</v>
      </c>
      <c r="B2599" s="122" t="str">
        <f t="shared" si="52"/>
        <v>A</v>
      </c>
      <c r="C2599" s="142"/>
      <c r="D2599" s="142"/>
      <c r="E2599" s="142"/>
      <c r="F2599" s="142"/>
      <c r="G2599" s="142"/>
      <c r="H2599" s="142"/>
      <c r="J2599" s="142"/>
      <c r="K2599" s="142"/>
      <c r="L2599" s="142"/>
      <c r="M2599" s="142"/>
      <c r="N2599" s="142"/>
      <c r="O2599" s="142"/>
      <c r="Q2599" s="122" t="e">
        <f>+VLOOKUP(CONCATENATE(B2599,"00"),#REF!,3,FALSE)</f>
        <v>#REF!</v>
      </c>
      <c r="R2599" s="122" t="str">
        <f>+IF(ISERROR(VLOOKUP(K2599,'Ecarts de marge'!D:D,1,FALSE)),"PB CODE ARTICLE","")</f>
        <v>PB CODE ARTICLE</v>
      </c>
    </row>
    <row r="2600" spans="1:19" x14ac:dyDescent="0.2">
      <c r="A2600" s="131" t="str">
        <f>+IF(I2600&lt;='Ecarts de marge'!$G$1,"X","")</f>
        <v>X</v>
      </c>
      <c r="B2600" s="122" t="str">
        <f t="shared" si="52"/>
        <v>A</v>
      </c>
      <c r="C2600" s="142"/>
      <c r="D2600" s="142"/>
      <c r="E2600" s="142"/>
      <c r="F2600" s="142"/>
      <c r="G2600" s="142"/>
      <c r="H2600" s="142"/>
      <c r="J2600" s="142"/>
      <c r="K2600" s="142"/>
      <c r="L2600" s="142"/>
      <c r="M2600" s="142"/>
      <c r="N2600" s="142"/>
      <c r="O2600" s="142"/>
      <c r="Q2600" s="122" t="e">
        <f>+VLOOKUP(CONCATENATE(B2600,"00"),#REF!,3,FALSE)</f>
        <v>#REF!</v>
      </c>
      <c r="R2600" s="122" t="str">
        <f>+IF(ISERROR(VLOOKUP(K2600,'Ecarts de marge'!D:D,1,FALSE)),"PB CODE ARTICLE","")</f>
        <v>PB CODE ARTICLE</v>
      </c>
    </row>
    <row r="2601" spans="1:19" x14ac:dyDescent="0.2">
      <c r="A2601" s="131" t="str">
        <f>+IF(I2601&lt;='Ecarts de marge'!$G$1,"X","")</f>
        <v>X</v>
      </c>
      <c r="B2601" s="122" t="str">
        <f t="shared" si="52"/>
        <v>A</v>
      </c>
      <c r="C2601" s="142"/>
      <c r="D2601" s="142"/>
      <c r="E2601" s="142"/>
      <c r="F2601" s="142"/>
      <c r="G2601" s="142"/>
      <c r="H2601" s="142"/>
      <c r="J2601" s="142"/>
      <c r="K2601" s="142"/>
      <c r="L2601" s="142"/>
      <c r="M2601" s="142"/>
      <c r="N2601" s="142"/>
      <c r="O2601" s="142"/>
      <c r="Q2601" s="122" t="e">
        <f>+VLOOKUP(CONCATENATE(B2601,"00"),#REF!,3,FALSE)</f>
        <v>#REF!</v>
      </c>
      <c r="R2601" s="122" t="str">
        <f>+IF(ISERROR(VLOOKUP(K2601,'Ecarts de marge'!D:D,1,FALSE)),"PB CODE ARTICLE","")</f>
        <v>PB CODE ARTICLE</v>
      </c>
    </row>
    <row r="2602" spans="1:19" x14ac:dyDescent="0.2">
      <c r="A2602" s="131" t="str">
        <f>+IF(I2602&lt;='Ecarts de marge'!$G$1,"X","")</f>
        <v>X</v>
      </c>
      <c r="B2602" s="122" t="str">
        <f t="shared" si="52"/>
        <v>A</v>
      </c>
      <c r="C2602" s="142"/>
      <c r="D2602" s="142"/>
      <c r="E2602" s="142"/>
      <c r="F2602" s="142"/>
      <c r="G2602" s="142"/>
      <c r="H2602" s="142"/>
      <c r="J2602" s="142"/>
      <c r="K2602" s="142"/>
      <c r="L2602" s="142"/>
      <c r="M2602" s="142"/>
      <c r="N2602" s="142"/>
      <c r="O2602" s="142"/>
      <c r="Q2602" s="122" t="e">
        <f>+VLOOKUP(CONCATENATE(B2602,"00"),#REF!,3,FALSE)</f>
        <v>#REF!</v>
      </c>
      <c r="R2602" s="122" t="str">
        <f>+IF(ISERROR(VLOOKUP(K2602,'Ecarts de marge'!D:D,1,FALSE)),"PB CODE ARTICLE","")</f>
        <v>PB CODE ARTICLE</v>
      </c>
    </row>
    <row r="2603" spans="1:19" x14ac:dyDescent="0.2">
      <c r="A2603" s="131" t="str">
        <f>+IF(I2603&lt;='Ecarts de marge'!$G$1,"X","")</f>
        <v>X</v>
      </c>
      <c r="B2603" s="122" t="str">
        <f t="shared" si="52"/>
        <v>A</v>
      </c>
      <c r="C2603" s="142"/>
      <c r="D2603" s="142"/>
      <c r="E2603" s="142"/>
      <c r="F2603" s="142"/>
      <c r="G2603" s="142"/>
      <c r="H2603" s="142"/>
      <c r="J2603" s="142"/>
      <c r="K2603" s="142"/>
      <c r="L2603" s="142"/>
      <c r="M2603" s="142"/>
      <c r="N2603" s="142"/>
      <c r="O2603" s="142"/>
      <c r="Q2603" s="122" t="e">
        <f>+VLOOKUP(CONCATENATE(B2603,"00"),#REF!,3,FALSE)</f>
        <v>#REF!</v>
      </c>
      <c r="R2603" s="122" t="str">
        <f>+IF(ISERROR(VLOOKUP(K2603,'Ecarts de marge'!D:D,1,FALSE)),"PB CODE ARTICLE","")</f>
        <v>PB CODE ARTICLE</v>
      </c>
    </row>
    <row r="2604" spans="1:19" x14ac:dyDescent="0.2">
      <c r="A2604" s="131" t="str">
        <f>+IF(I2604&lt;='Ecarts de marge'!$G$1,"X","")</f>
        <v>X</v>
      </c>
      <c r="B2604" s="122" t="str">
        <f t="shared" si="52"/>
        <v>A</v>
      </c>
      <c r="C2604" s="142"/>
      <c r="D2604" s="142"/>
      <c r="E2604" s="142"/>
      <c r="F2604" s="142"/>
      <c r="G2604" s="142"/>
      <c r="H2604" s="142"/>
      <c r="J2604" s="142"/>
      <c r="K2604" s="142"/>
      <c r="L2604" s="142"/>
      <c r="M2604" s="142"/>
      <c r="N2604" s="142"/>
      <c r="O2604" s="142"/>
      <c r="Q2604" s="122" t="e">
        <f>+VLOOKUP(CONCATENATE(B2604,"00"),#REF!,3,FALSE)</f>
        <v>#REF!</v>
      </c>
      <c r="R2604" s="122" t="str">
        <f>+IF(ISERROR(VLOOKUP(K2604,'Ecarts de marge'!D:D,1,FALSE)),"PB CODE ARTICLE","")</f>
        <v>PB CODE ARTICLE</v>
      </c>
    </row>
    <row r="2605" spans="1:19" x14ac:dyDescent="0.2">
      <c r="A2605" s="131" t="str">
        <f>+IF(I2605&lt;='Ecarts de marge'!$G$1,"X","")</f>
        <v>X</v>
      </c>
      <c r="B2605" s="122" t="str">
        <f t="shared" si="52"/>
        <v>A</v>
      </c>
      <c r="C2605" s="142"/>
      <c r="D2605" s="142"/>
      <c r="E2605" s="142"/>
      <c r="F2605" s="142"/>
      <c r="G2605" s="142"/>
      <c r="H2605" s="142"/>
      <c r="J2605" s="142"/>
      <c r="K2605" s="142"/>
      <c r="L2605" s="142"/>
      <c r="M2605" s="142"/>
      <c r="N2605" s="142"/>
      <c r="O2605" s="142"/>
      <c r="Q2605" s="122" t="e">
        <f>+VLOOKUP(CONCATENATE(B2605,"00"),#REF!,3,FALSE)</f>
        <v>#REF!</v>
      </c>
      <c r="R2605" s="122" t="str">
        <f>+IF(ISERROR(VLOOKUP(K2605,'Ecarts de marge'!D:D,1,FALSE)),"PB CODE ARTICLE","")</f>
        <v>PB CODE ARTICLE</v>
      </c>
    </row>
    <row r="2606" spans="1:19" x14ac:dyDescent="0.2">
      <c r="A2606" s="131" t="str">
        <f>+IF(I2606&lt;='Ecarts de marge'!$G$1,"X","")</f>
        <v>X</v>
      </c>
      <c r="B2606" s="122" t="str">
        <f t="shared" si="52"/>
        <v>A</v>
      </c>
      <c r="C2606" s="142"/>
      <c r="D2606" s="142"/>
      <c r="E2606" s="142"/>
      <c r="F2606" s="142"/>
      <c r="G2606" s="142"/>
      <c r="H2606" s="142"/>
      <c r="J2606" s="142"/>
      <c r="K2606" s="142"/>
      <c r="L2606" s="142"/>
      <c r="M2606" s="142"/>
      <c r="N2606" s="142"/>
      <c r="O2606" s="142"/>
      <c r="Q2606" s="122" t="e">
        <f>+VLOOKUP(CONCATENATE(B2606,"00"),#REF!,3,FALSE)</f>
        <v>#REF!</v>
      </c>
      <c r="R2606" s="122" t="str">
        <f>+IF(ISERROR(VLOOKUP(K2606,'Ecarts de marge'!D:D,1,FALSE)),"PB CODE ARTICLE","")</f>
        <v>PB CODE ARTICLE</v>
      </c>
      <c r="S2606" s="22" t="s">
        <v>952</v>
      </c>
    </row>
    <row r="2607" spans="1:19" x14ac:dyDescent="0.2">
      <c r="A2607" s="131" t="str">
        <f>+IF(I2607&lt;='Ecarts de marge'!$G$1,"X","")</f>
        <v>X</v>
      </c>
      <c r="B2607" s="122" t="str">
        <f t="shared" si="52"/>
        <v>A</v>
      </c>
      <c r="C2607" s="142"/>
      <c r="D2607" s="142"/>
      <c r="E2607" s="142"/>
      <c r="F2607" s="142"/>
      <c r="G2607" s="142"/>
      <c r="H2607" s="142"/>
      <c r="J2607" s="142"/>
      <c r="K2607" s="142"/>
      <c r="L2607" s="142"/>
      <c r="M2607" s="142"/>
      <c r="N2607" s="142"/>
      <c r="O2607" s="142"/>
      <c r="Q2607" s="122" t="e">
        <f>+VLOOKUP(CONCATENATE(B2607,"00"),#REF!,3,FALSE)</f>
        <v>#REF!</v>
      </c>
      <c r="R2607" s="122" t="str">
        <f>+IF(ISERROR(VLOOKUP(K2607,'Ecarts de marge'!D:D,1,FALSE)),"PB CODE ARTICLE","")</f>
        <v>PB CODE ARTICLE</v>
      </c>
      <c r="S2607" s="22" t="s">
        <v>952</v>
      </c>
    </row>
    <row r="2608" spans="1:19" x14ac:dyDescent="0.2">
      <c r="A2608" s="131" t="str">
        <f>+IF(I2608&lt;='Ecarts de marge'!$G$1,"X","")</f>
        <v>X</v>
      </c>
      <c r="B2608" s="122" t="str">
        <f t="shared" si="52"/>
        <v>A</v>
      </c>
      <c r="C2608" s="142"/>
      <c r="D2608" s="142"/>
      <c r="E2608" s="142"/>
      <c r="F2608" s="142"/>
      <c r="G2608" s="142"/>
      <c r="H2608" s="142"/>
      <c r="J2608" s="142"/>
      <c r="K2608" s="142"/>
      <c r="L2608" s="142"/>
      <c r="M2608" s="142"/>
      <c r="N2608" s="142"/>
      <c r="O2608" s="142"/>
      <c r="Q2608" s="122" t="e">
        <f>+VLOOKUP(CONCATENATE(B2608,"00"),#REF!,3,FALSE)</f>
        <v>#REF!</v>
      </c>
      <c r="R2608" s="122" t="str">
        <f>+IF(ISERROR(VLOOKUP(K2608,'Ecarts de marge'!D:D,1,FALSE)),"PB CODE ARTICLE","")</f>
        <v>PB CODE ARTICLE</v>
      </c>
      <c r="S2608" s="22" t="s">
        <v>952</v>
      </c>
    </row>
    <row r="2609" spans="1:19" x14ac:dyDescent="0.2">
      <c r="A2609" s="131" t="str">
        <f>+IF(I2609&lt;='Ecarts de marge'!$G$1,"X","")</f>
        <v>X</v>
      </c>
      <c r="B2609" s="122" t="str">
        <f t="shared" si="52"/>
        <v>A</v>
      </c>
      <c r="C2609" s="142"/>
      <c r="D2609" s="142"/>
      <c r="E2609" s="142"/>
      <c r="F2609" s="142"/>
      <c r="G2609" s="142"/>
      <c r="H2609" s="142"/>
      <c r="J2609" s="142"/>
      <c r="K2609" s="142"/>
      <c r="L2609" s="142"/>
      <c r="M2609" s="142"/>
      <c r="N2609" s="142"/>
      <c r="O2609" s="142"/>
      <c r="Q2609" s="122" t="e">
        <f>+VLOOKUP(CONCATENATE(B2609,"00"),#REF!,3,FALSE)</f>
        <v>#REF!</v>
      </c>
      <c r="R2609" s="122" t="str">
        <f>+IF(ISERROR(VLOOKUP(K2609,'Ecarts de marge'!D:D,1,FALSE)),"PB CODE ARTICLE","")</f>
        <v>PB CODE ARTICLE</v>
      </c>
      <c r="S2609" s="22" t="s">
        <v>952</v>
      </c>
    </row>
    <row r="2610" spans="1:19" x14ac:dyDescent="0.2">
      <c r="A2610" s="131" t="str">
        <f>+IF(I2610&lt;='Ecarts de marge'!$G$1,"X","")</f>
        <v>X</v>
      </c>
      <c r="B2610" s="122" t="str">
        <f t="shared" si="52"/>
        <v>A</v>
      </c>
      <c r="C2610" s="142"/>
      <c r="D2610" s="142"/>
      <c r="E2610" s="142"/>
      <c r="F2610" s="142"/>
      <c r="G2610" s="142"/>
      <c r="H2610" s="142"/>
      <c r="J2610" s="142"/>
      <c r="K2610" s="142"/>
      <c r="L2610" s="142"/>
      <c r="M2610" s="142"/>
      <c r="N2610" s="142"/>
      <c r="O2610" s="142"/>
      <c r="Q2610" s="122" t="e">
        <f>+VLOOKUP(CONCATENATE(B2610,"00"),#REF!,3,FALSE)</f>
        <v>#REF!</v>
      </c>
      <c r="R2610" s="122" t="str">
        <f>+IF(ISERROR(VLOOKUP(K2610,'Ecarts de marge'!D:D,1,FALSE)),"PB CODE ARTICLE","")</f>
        <v>PB CODE ARTICLE</v>
      </c>
      <c r="S2610" s="22" t="s">
        <v>952</v>
      </c>
    </row>
    <row r="2611" spans="1:19" x14ac:dyDescent="0.2">
      <c r="A2611" s="131" t="str">
        <f>+IF(I2611&lt;='Ecarts de marge'!$G$1,"X","")</f>
        <v>X</v>
      </c>
      <c r="B2611" s="122" t="str">
        <f t="shared" si="52"/>
        <v>A</v>
      </c>
      <c r="C2611" s="142"/>
      <c r="D2611" s="142"/>
      <c r="E2611" s="142"/>
      <c r="F2611" s="142"/>
      <c r="G2611" s="142"/>
      <c r="H2611" s="142"/>
      <c r="J2611" s="142"/>
      <c r="K2611" s="142"/>
      <c r="L2611" s="142"/>
      <c r="M2611" s="142"/>
      <c r="N2611" s="142"/>
      <c r="O2611" s="142"/>
      <c r="Q2611" s="122" t="e">
        <f>+VLOOKUP(CONCATENATE(B2611,"00"),#REF!,3,FALSE)</f>
        <v>#REF!</v>
      </c>
      <c r="R2611" s="122" t="str">
        <f>+IF(ISERROR(VLOOKUP(K2611,'Ecarts de marge'!D:D,1,FALSE)),"PB CODE ARTICLE","")</f>
        <v>PB CODE ARTICLE</v>
      </c>
      <c r="S2611" s="22" t="s">
        <v>952</v>
      </c>
    </row>
    <row r="2612" spans="1:19" x14ac:dyDescent="0.2">
      <c r="A2612" s="131" t="str">
        <f>+IF(I2612&lt;='Ecarts de marge'!$G$1,"X","")</f>
        <v>X</v>
      </c>
      <c r="B2612" s="122" t="str">
        <f t="shared" si="52"/>
        <v>A</v>
      </c>
      <c r="C2612" s="142"/>
      <c r="D2612" s="142"/>
      <c r="E2612" s="142"/>
      <c r="F2612" s="142"/>
      <c r="G2612" s="142"/>
      <c r="H2612" s="142"/>
      <c r="J2612" s="142"/>
      <c r="K2612" s="142"/>
      <c r="L2612" s="142"/>
      <c r="M2612" s="142"/>
      <c r="N2612" s="142"/>
      <c r="O2612" s="142"/>
      <c r="Q2612" s="122" t="e">
        <f>+VLOOKUP(CONCATENATE(B2612,"00"),#REF!,3,FALSE)</f>
        <v>#REF!</v>
      </c>
      <c r="R2612" s="122" t="str">
        <f>+IF(ISERROR(VLOOKUP(K2612,'Ecarts de marge'!D:D,1,FALSE)),"PB CODE ARTICLE","")</f>
        <v>PB CODE ARTICLE</v>
      </c>
      <c r="S2612" s="22" t="s">
        <v>952</v>
      </c>
    </row>
    <row r="2613" spans="1:19" x14ac:dyDescent="0.2">
      <c r="A2613" s="131" t="str">
        <f>+IF(I2613&lt;='Ecarts de marge'!$G$1,"X","")</f>
        <v>X</v>
      </c>
      <c r="B2613" s="122" t="str">
        <f t="shared" si="52"/>
        <v>A</v>
      </c>
      <c r="C2613" s="142"/>
      <c r="D2613" s="142"/>
      <c r="E2613" s="142"/>
      <c r="F2613" s="142"/>
      <c r="G2613" s="142"/>
      <c r="H2613" s="142"/>
      <c r="J2613" s="142"/>
      <c r="K2613" s="142"/>
      <c r="L2613" s="142"/>
      <c r="M2613" s="142"/>
      <c r="N2613" s="142"/>
      <c r="O2613" s="142"/>
      <c r="Q2613" s="122" t="e">
        <f>+VLOOKUP(CONCATENATE(B2613,"00"),#REF!,3,FALSE)</f>
        <v>#REF!</v>
      </c>
      <c r="R2613" s="122" t="str">
        <f>+IF(ISERROR(VLOOKUP(K2613,'Ecarts de marge'!D:D,1,FALSE)),"PB CODE ARTICLE","")</f>
        <v>PB CODE ARTICLE</v>
      </c>
      <c r="S2613" s="22" t="s">
        <v>952</v>
      </c>
    </row>
    <row r="2614" spans="1:19" x14ac:dyDescent="0.2">
      <c r="A2614" s="131" t="str">
        <f>+IF(I2614&lt;='Ecarts de marge'!$G$1,"X","")</f>
        <v>X</v>
      </c>
      <c r="B2614" s="122" t="str">
        <f t="shared" si="52"/>
        <v>A</v>
      </c>
      <c r="C2614" s="142"/>
      <c r="D2614" s="142"/>
      <c r="E2614" s="142"/>
      <c r="F2614" s="142"/>
      <c r="G2614" s="142"/>
      <c r="H2614" s="142"/>
      <c r="J2614" s="142"/>
      <c r="K2614" s="142"/>
      <c r="L2614" s="142"/>
      <c r="M2614" s="142"/>
      <c r="N2614" s="142"/>
      <c r="O2614" s="142"/>
      <c r="Q2614" s="122" t="e">
        <f>+VLOOKUP(CONCATENATE(B2614,"00"),#REF!,3,FALSE)</f>
        <v>#REF!</v>
      </c>
      <c r="R2614" s="122" t="str">
        <f>+IF(ISERROR(VLOOKUP(K2614,'Ecarts de marge'!D:D,1,FALSE)),"PB CODE ARTICLE","")</f>
        <v>PB CODE ARTICLE</v>
      </c>
    </row>
    <row r="2615" spans="1:19" x14ac:dyDescent="0.2">
      <c r="A2615" s="131" t="str">
        <f>+IF(I2615&lt;='Ecarts de marge'!$G$1,"X","")</f>
        <v>X</v>
      </c>
      <c r="B2615" s="122" t="str">
        <f t="shared" si="52"/>
        <v>A</v>
      </c>
      <c r="C2615" s="142"/>
      <c r="D2615" s="142"/>
      <c r="E2615" s="142"/>
      <c r="F2615" s="142"/>
      <c r="G2615" s="142"/>
      <c r="H2615" s="142"/>
      <c r="J2615" s="142"/>
      <c r="K2615" s="142"/>
      <c r="L2615" s="142"/>
      <c r="M2615" s="142"/>
      <c r="N2615" s="142"/>
      <c r="O2615" s="142"/>
      <c r="Q2615" s="122" t="e">
        <f>+VLOOKUP(CONCATENATE(B2615,"00"),#REF!,3,FALSE)</f>
        <v>#REF!</v>
      </c>
      <c r="R2615" s="122" t="str">
        <f>+IF(ISERROR(VLOOKUP(K2615,'Ecarts de marge'!D:D,1,FALSE)),"PB CODE ARTICLE","")</f>
        <v>PB CODE ARTICLE</v>
      </c>
    </row>
    <row r="2616" spans="1:19" x14ac:dyDescent="0.2">
      <c r="A2616" s="131" t="str">
        <f>+IF(I2616&lt;='Ecarts de marge'!$G$1,"X","")</f>
        <v>X</v>
      </c>
      <c r="B2616" s="122" t="str">
        <f t="shared" si="52"/>
        <v>A</v>
      </c>
      <c r="C2616" s="142"/>
      <c r="D2616" s="142"/>
      <c r="E2616" s="142"/>
      <c r="F2616" s="142"/>
      <c r="G2616" s="142"/>
      <c r="H2616" s="142"/>
      <c r="J2616" s="142"/>
      <c r="K2616" s="142"/>
      <c r="L2616" s="142"/>
      <c r="M2616" s="142"/>
      <c r="N2616" s="142"/>
      <c r="O2616" s="142"/>
      <c r="Q2616" s="122" t="e">
        <f>+VLOOKUP(CONCATENATE(B2616,"00"),#REF!,3,FALSE)</f>
        <v>#REF!</v>
      </c>
      <c r="R2616" s="122" t="str">
        <f>+IF(ISERROR(VLOOKUP(K2616,'Ecarts de marge'!D:D,1,FALSE)),"PB CODE ARTICLE","")</f>
        <v>PB CODE ARTICLE</v>
      </c>
    </row>
    <row r="2617" spans="1:19" x14ac:dyDescent="0.2">
      <c r="A2617" s="131" t="str">
        <f>+IF(I2617&lt;='Ecarts de marge'!$G$1,"X","")</f>
        <v>X</v>
      </c>
      <c r="B2617" s="122" t="str">
        <f t="shared" si="52"/>
        <v>A</v>
      </c>
      <c r="C2617" s="142"/>
      <c r="D2617" s="142"/>
      <c r="E2617" s="142"/>
      <c r="F2617" s="142"/>
      <c r="G2617" s="142"/>
      <c r="H2617" s="142"/>
      <c r="J2617" s="142"/>
      <c r="K2617" s="142"/>
      <c r="L2617" s="142"/>
      <c r="M2617" s="142"/>
      <c r="N2617" s="142"/>
      <c r="O2617" s="142"/>
      <c r="Q2617" s="122" t="e">
        <f>+VLOOKUP(CONCATENATE(B2617,"00"),#REF!,3,FALSE)</f>
        <v>#REF!</v>
      </c>
      <c r="R2617" s="122" t="str">
        <f>+IF(ISERROR(VLOOKUP(K2617,'Ecarts de marge'!D:D,1,FALSE)),"PB CODE ARTICLE","")</f>
        <v>PB CODE ARTICLE</v>
      </c>
    </row>
    <row r="2618" spans="1:19" x14ac:dyDescent="0.2">
      <c r="A2618" s="131" t="str">
        <f>+IF(I2618&lt;='Ecarts de marge'!$G$1,"X","")</f>
        <v>X</v>
      </c>
      <c r="B2618" s="122" t="str">
        <f t="shared" si="52"/>
        <v>A</v>
      </c>
      <c r="C2618" s="142"/>
      <c r="D2618" s="142"/>
      <c r="E2618" s="142"/>
      <c r="F2618" s="142"/>
      <c r="G2618" s="142"/>
      <c r="H2618" s="142"/>
      <c r="J2618" s="142"/>
      <c r="K2618" s="142"/>
      <c r="L2618" s="142"/>
      <c r="M2618" s="142"/>
      <c r="N2618" s="142"/>
      <c r="O2618" s="142"/>
      <c r="Q2618" s="122" t="e">
        <f>+VLOOKUP(CONCATENATE(B2618,"00"),#REF!,3,FALSE)</f>
        <v>#REF!</v>
      </c>
      <c r="R2618" s="122" t="str">
        <f>+IF(ISERROR(VLOOKUP(K2618,'Ecarts de marge'!D:D,1,FALSE)),"PB CODE ARTICLE","")</f>
        <v>PB CODE ARTICLE</v>
      </c>
    </row>
    <row r="2619" spans="1:19" x14ac:dyDescent="0.2">
      <c r="A2619" s="131" t="str">
        <f>+IF(I2619&lt;='Ecarts de marge'!$G$1,"X","")</f>
        <v>X</v>
      </c>
      <c r="B2619" s="122" t="str">
        <f t="shared" si="52"/>
        <v>A</v>
      </c>
      <c r="C2619" s="142"/>
      <c r="D2619" s="142"/>
      <c r="E2619" s="142"/>
      <c r="F2619" s="142"/>
      <c r="G2619" s="142"/>
      <c r="H2619" s="142"/>
      <c r="J2619" s="142"/>
      <c r="K2619" s="142"/>
      <c r="L2619" s="142"/>
      <c r="M2619" s="142"/>
      <c r="N2619" s="142"/>
      <c r="O2619" s="142"/>
      <c r="Q2619" s="122" t="e">
        <f>+VLOOKUP(CONCATENATE(B2619,"00"),#REF!,3,FALSE)</f>
        <v>#REF!</v>
      </c>
      <c r="R2619" s="122" t="str">
        <f>+IF(ISERROR(VLOOKUP(K2619,'Ecarts de marge'!D:D,1,FALSE)),"PB CODE ARTICLE","")</f>
        <v>PB CODE ARTICLE</v>
      </c>
    </row>
    <row r="2620" spans="1:19" x14ac:dyDescent="0.2">
      <c r="A2620" s="131" t="str">
        <f>+IF(I2620&lt;='Ecarts de marge'!$G$1,"X","")</f>
        <v>X</v>
      </c>
      <c r="B2620" s="122" t="str">
        <f t="shared" si="52"/>
        <v>A</v>
      </c>
      <c r="C2620" s="142"/>
      <c r="D2620" s="142"/>
      <c r="E2620" s="142"/>
      <c r="F2620" s="142"/>
      <c r="G2620" s="142"/>
      <c r="H2620" s="142"/>
      <c r="J2620" s="142"/>
      <c r="K2620" s="142"/>
      <c r="L2620" s="142"/>
      <c r="M2620" s="142"/>
      <c r="N2620" s="142"/>
      <c r="O2620" s="142"/>
      <c r="Q2620" s="122" t="e">
        <f>+VLOOKUP(CONCATENATE(B2620,"00"),#REF!,3,FALSE)</f>
        <v>#REF!</v>
      </c>
      <c r="R2620" s="122" t="str">
        <f>+IF(ISERROR(VLOOKUP(K2620,'Ecarts de marge'!D:D,1,FALSE)),"PB CODE ARTICLE","")</f>
        <v>PB CODE ARTICLE</v>
      </c>
    </row>
    <row r="2621" spans="1:19" x14ac:dyDescent="0.2">
      <c r="A2621" s="131" t="str">
        <f>+IF(I2621&lt;='Ecarts de marge'!$G$1,"X","")</f>
        <v>X</v>
      </c>
      <c r="B2621" s="122" t="str">
        <f t="shared" si="52"/>
        <v>A</v>
      </c>
      <c r="C2621" s="142"/>
      <c r="D2621" s="142"/>
      <c r="E2621" s="142"/>
      <c r="F2621" s="142"/>
      <c r="G2621" s="142"/>
      <c r="H2621" s="142"/>
      <c r="J2621" s="142"/>
      <c r="K2621" s="142"/>
      <c r="L2621" s="142"/>
      <c r="M2621" s="142"/>
      <c r="N2621" s="142"/>
      <c r="O2621" s="142"/>
      <c r="Q2621" s="122" t="e">
        <f>+VLOOKUP(CONCATENATE(B2621,"00"),#REF!,3,FALSE)</f>
        <v>#REF!</v>
      </c>
      <c r="R2621" s="122" t="str">
        <f>+IF(ISERROR(VLOOKUP(K2621,'Ecarts de marge'!D:D,1,FALSE)),"PB CODE ARTICLE","")</f>
        <v>PB CODE ARTICLE</v>
      </c>
    </row>
    <row r="2622" spans="1:19" x14ac:dyDescent="0.2">
      <c r="A2622" s="131" t="str">
        <f>+IF(I2622&lt;='Ecarts de marge'!$G$1,"X","")</f>
        <v>X</v>
      </c>
      <c r="B2622" s="122" t="str">
        <f t="shared" si="52"/>
        <v>A</v>
      </c>
      <c r="C2622" s="142"/>
      <c r="D2622" s="142"/>
      <c r="E2622" s="142"/>
      <c r="F2622" s="142"/>
      <c r="G2622" s="142"/>
      <c r="H2622" s="142"/>
      <c r="J2622" s="142"/>
      <c r="K2622" s="142"/>
      <c r="L2622" s="142"/>
      <c r="M2622" s="142"/>
      <c r="N2622" s="142"/>
      <c r="O2622" s="142"/>
      <c r="Q2622" s="122" t="e">
        <f>+VLOOKUP(CONCATENATE(B2622,"00"),#REF!,3,FALSE)</f>
        <v>#REF!</v>
      </c>
      <c r="R2622" s="122" t="str">
        <f>+IF(ISERROR(VLOOKUP(K2622,'Ecarts de marge'!D:D,1,FALSE)),"PB CODE ARTICLE","")</f>
        <v>PB CODE ARTICLE</v>
      </c>
    </row>
    <row r="2623" spans="1:19" x14ac:dyDescent="0.2">
      <c r="A2623" s="131" t="str">
        <f>+IF(I2623&lt;='Ecarts de marge'!$G$1,"X","")</f>
        <v>X</v>
      </c>
      <c r="B2623" s="122" t="str">
        <f t="shared" si="52"/>
        <v>A</v>
      </c>
      <c r="C2623" s="142"/>
      <c r="D2623" s="142"/>
      <c r="E2623" s="142"/>
      <c r="F2623" s="142"/>
      <c r="G2623" s="142"/>
      <c r="H2623" s="142"/>
      <c r="J2623" s="142"/>
      <c r="K2623" s="142"/>
      <c r="L2623" s="142"/>
      <c r="M2623" s="142"/>
      <c r="N2623" s="142"/>
      <c r="O2623" s="142"/>
      <c r="Q2623" s="122" t="e">
        <f>+VLOOKUP(CONCATENATE(B2623,"00"),#REF!,3,FALSE)</f>
        <v>#REF!</v>
      </c>
      <c r="R2623" s="122" t="str">
        <f>+IF(ISERROR(VLOOKUP(K2623,'Ecarts de marge'!D:D,1,FALSE)),"PB CODE ARTICLE","")</f>
        <v>PB CODE ARTICLE</v>
      </c>
    </row>
    <row r="2624" spans="1:19" x14ac:dyDescent="0.2">
      <c r="A2624" s="131" t="str">
        <f>+IF(I2624&lt;='Ecarts de marge'!$G$1,"X","")</f>
        <v>X</v>
      </c>
      <c r="B2624" s="122" t="str">
        <f t="shared" si="52"/>
        <v>A</v>
      </c>
      <c r="C2624" s="142"/>
      <c r="D2624" s="142"/>
      <c r="E2624" s="142"/>
      <c r="F2624" s="142"/>
      <c r="G2624" s="142"/>
      <c r="H2624" s="142"/>
      <c r="J2624" s="142"/>
      <c r="K2624" s="142"/>
      <c r="L2624" s="142"/>
      <c r="M2624" s="142"/>
      <c r="N2624" s="142"/>
      <c r="O2624" s="142"/>
      <c r="Q2624" s="122" t="e">
        <f>+VLOOKUP(CONCATENATE(B2624,"00"),#REF!,3,FALSE)</f>
        <v>#REF!</v>
      </c>
      <c r="R2624" s="122" t="str">
        <f>+IF(ISERROR(VLOOKUP(K2624,'Ecarts de marge'!D:D,1,FALSE)),"PB CODE ARTICLE","")</f>
        <v>PB CODE ARTICLE</v>
      </c>
    </row>
    <row r="2625" spans="1:18" x14ac:dyDescent="0.2">
      <c r="A2625" s="131" t="str">
        <f>+IF(I2625&lt;='Ecarts de marge'!$G$1,"X","")</f>
        <v>X</v>
      </c>
      <c r="B2625" s="122" t="str">
        <f t="shared" si="52"/>
        <v>A</v>
      </c>
      <c r="C2625" s="142"/>
      <c r="D2625" s="142"/>
      <c r="E2625" s="142"/>
      <c r="F2625" s="142"/>
      <c r="G2625" s="142"/>
      <c r="H2625" s="142"/>
      <c r="J2625" s="142"/>
      <c r="K2625" s="142"/>
      <c r="L2625" s="142"/>
      <c r="M2625" s="142"/>
      <c r="N2625" s="142"/>
      <c r="O2625" s="142"/>
      <c r="Q2625" s="122" t="e">
        <f>+VLOOKUP(CONCATENATE(B2625,"00"),#REF!,3,FALSE)</f>
        <v>#REF!</v>
      </c>
      <c r="R2625" s="122" t="str">
        <f>+IF(ISERROR(VLOOKUP(K2625,'Ecarts de marge'!D:D,1,FALSE)),"PB CODE ARTICLE","")</f>
        <v>PB CODE ARTICLE</v>
      </c>
    </row>
    <row r="2626" spans="1:18" x14ac:dyDescent="0.2">
      <c r="A2626" s="131" t="str">
        <f>+IF(I2626&lt;='Ecarts de marge'!$G$1,"X","")</f>
        <v>X</v>
      </c>
      <c r="B2626" s="122" t="str">
        <f t="shared" si="52"/>
        <v>A</v>
      </c>
      <c r="C2626" s="142"/>
      <c r="D2626" s="142"/>
      <c r="E2626" s="142"/>
      <c r="F2626" s="142"/>
      <c r="G2626" s="142"/>
      <c r="H2626" s="142"/>
      <c r="J2626" s="142"/>
      <c r="K2626" s="142"/>
      <c r="L2626" s="142"/>
      <c r="M2626" s="142"/>
      <c r="N2626" s="142"/>
      <c r="O2626" s="142"/>
      <c r="Q2626" s="122" t="e">
        <f>+VLOOKUP(CONCATENATE(B2626,"00"),#REF!,3,FALSE)</f>
        <v>#REF!</v>
      </c>
      <c r="R2626" s="122" t="str">
        <f>+IF(ISERROR(VLOOKUP(K2626,'Ecarts de marge'!D:D,1,FALSE)),"PB CODE ARTICLE","")</f>
        <v>PB CODE ARTICLE</v>
      </c>
    </row>
    <row r="2627" spans="1:18" x14ac:dyDescent="0.2">
      <c r="A2627" s="131" t="str">
        <f>+IF(I2627&lt;='Ecarts de marge'!$G$1,"X","")</f>
        <v>X</v>
      </c>
      <c r="B2627" s="122" t="str">
        <f t="shared" si="52"/>
        <v>A</v>
      </c>
      <c r="C2627" s="142"/>
      <c r="D2627" s="142"/>
      <c r="E2627" s="142"/>
      <c r="F2627" s="142"/>
      <c r="G2627" s="142"/>
      <c r="H2627" s="142"/>
      <c r="J2627" s="142"/>
      <c r="K2627" s="142"/>
      <c r="L2627" s="142"/>
      <c r="M2627" s="142"/>
      <c r="N2627" s="142"/>
      <c r="O2627" s="142"/>
      <c r="Q2627" s="122" t="e">
        <f>+VLOOKUP(CONCATENATE(B2627,"00"),#REF!,3,FALSE)</f>
        <v>#REF!</v>
      </c>
      <c r="R2627" s="122" t="str">
        <f>+IF(ISERROR(VLOOKUP(K2627,'Ecarts de marge'!D:D,1,FALSE)),"PB CODE ARTICLE","")</f>
        <v>PB CODE ARTICLE</v>
      </c>
    </row>
    <row r="2628" spans="1:18" x14ac:dyDescent="0.2">
      <c r="A2628" s="131" t="str">
        <f>+IF(I2628&lt;='Ecarts de marge'!$G$1,"X","")</f>
        <v>X</v>
      </c>
      <c r="B2628" s="122" t="str">
        <f t="shared" si="52"/>
        <v>A</v>
      </c>
      <c r="C2628" s="142"/>
      <c r="D2628" s="142"/>
      <c r="E2628" s="142"/>
      <c r="F2628" s="142"/>
      <c r="G2628" s="142"/>
      <c r="H2628" s="142"/>
      <c r="J2628" s="142"/>
      <c r="K2628" s="142"/>
      <c r="L2628" s="142"/>
      <c r="M2628" s="142"/>
      <c r="N2628" s="142"/>
      <c r="O2628" s="142"/>
      <c r="Q2628" s="122" t="e">
        <f>+VLOOKUP(CONCATENATE(B2628,"00"),#REF!,3,FALSE)</f>
        <v>#REF!</v>
      </c>
      <c r="R2628" s="122" t="str">
        <f>+IF(ISERROR(VLOOKUP(K2628,'Ecarts de marge'!D:D,1,FALSE)),"PB CODE ARTICLE","")</f>
        <v>PB CODE ARTICLE</v>
      </c>
    </row>
    <row r="2629" spans="1:18" x14ac:dyDescent="0.2">
      <c r="A2629" s="131" t="str">
        <f>+IF(I2629&lt;='Ecarts de marge'!$G$1,"X","")</f>
        <v>X</v>
      </c>
      <c r="B2629" s="122" t="str">
        <f t="shared" si="52"/>
        <v>A</v>
      </c>
      <c r="C2629" s="142"/>
      <c r="D2629" s="142"/>
      <c r="E2629" s="142"/>
      <c r="F2629" s="142"/>
      <c r="G2629" s="142"/>
      <c r="H2629" s="142"/>
      <c r="J2629" s="142"/>
      <c r="K2629" s="142"/>
      <c r="L2629" s="142"/>
      <c r="M2629" s="142"/>
      <c r="N2629" s="142"/>
      <c r="O2629" s="142"/>
      <c r="Q2629" s="122" t="e">
        <f>+VLOOKUP(CONCATENATE(B2629,"00"),#REF!,3,FALSE)</f>
        <v>#REF!</v>
      </c>
      <c r="R2629" s="122" t="str">
        <f>+IF(ISERROR(VLOOKUP(K2629,'Ecarts de marge'!D:D,1,FALSE)),"PB CODE ARTICLE","")</f>
        <v>PB CODE ARTICLE</v>
      </c>
    </row>
    <row r="2630" spans="1:18" x14ac:dyDescent="0.2">
      <c r="A2630" s="131" t="str">
        <f>+IF(I2630&lt;='Ecarts de marge'!$G$1,"X","")</f>
        <v>X</v>
      </c>
      <c r="B2630" s="122" t="str">
        <f t="shared" si="52"/>
        <v>A</v>
      </c>
      <c r="C2630" s="142"/>
      <c r="D2630" s="142"/>
      <c r="E2630" s="142"/>
      <c r="F2630" s="142"/>
      <c r="G2630" s="142"/>
      <c r="H2630" s="142"/>
      <c r="J2630" s="142"/>
      <c r="K2630" s="142"/>
      <c r="L2630" s="142"/>
      <c r="M2630" s="142"/>
      <c r="N2630" s="142"/>
      <c r="O2630" s="142"/>
      <c r="Q2630" s="122" t="e">
        <f>+VLOOKUP(CONCATENATE(B2630,"00"),#REF!,3,FALSE)</f>
        <v>#REF!</v>
      </c>
      <c r="R2630" s="122" t="str">
        <f>+IF(ISERROR(VLOOKUP(K2630,'Ecarts de marge'!D:D,1,FALSE)),"PB CODE ARTICLE","")</f>
        <v>PB CODE ARTICLE</v>
      </c>
    </row>
    <row r="2631" spans="1:18" x14ac:dyDescent="0.2">
      <c r="A2631" s="131" t="str">
        <f>+IF(I2631&lt;='Ecarts de marge'!$G$1,"X","")</f>
        <v>X</v>
      </c>
      <c r="B2631" s="122" t="str">
        <f t="shared" si="52"/>
        <v>A</v>
      </c>
      <c r="C2631" s="142"/>
      <c r="D2631" s="142"/>
      <c r="E2631" s="142"/>
      <c r="F2631" s="142"/>
      <c r="G2631" s="142"/>
      <c r="H2631" s="142"/>
      <c r="J2631" s="142"/>
      <c r="K2631" s="142"/>
      <c r="L2631" s="142"/>
      <c r="M2631" s="142"/>
      <c r="N2631" s="142"/>
      <c r="O2631" s="142"/>
      <c r="Q2631" s="122" t="e">
        <f>+VLOOKUP(CONCATENATE(B2631,"00"),#REF!,3,FALSE)</f>
        <v>#REF!</v>
      </c>
      <c r="R2631" s="122" t="str">
        <f>+IF(ISERROR(VLOOKUP(K2631,'Ecarts de marge'!D:D,1,FALSE)),"PB CODE ARTICLE","")</f>
        <v>PB CODE ARTICLE</v>
      </c>
    </row>
    <row r="2632" spans="1:18" x14ac:dyDescent="0.2">
      <c r="A2632" s="131" t="str">
        <f>+IF(I2632&lt;='Ecarts de marge'!$G$1,"X","")</f>
        <v>X</v>
      </c>
      <c r="B2632" s="122" t="str">
        <f t="shared" si="52"/>
        <v>A</v>
      </c>
      <c r="C2632" s="142"/>
      <c r="D2632" s="142"/>
      <c r="E2632" s="142"/>
      <c r="F2632" s="142"/>
      <c r="G2632" s="142"/>
      <c r="H2632" s="142"/>
      <c r="J2632" s="142"/>
      <c r="K2632" s="142"/>
      <c r="L2632" s="142"/>
      <c r="M2632" s="142"/>
      <c r="N2632" s="142"/>
      <c r="O2632" s="142"/>
      <c r="Q2632" s="122" t="e">
        <f>+VLOOKUP(CONCATENATE(B2632,"00"),#REF!,3,FALSE)</f>
        <v>#REF!</v>
      </c>
      <c r="R2632" s="122" t="str">
        <f>+IF(ISERROR(VLOOKUP(K2632,'Ecarts de marge'!D:D,1,FALSE)),"PB CODE ARTICLE","")</f>
        <v>PB CODE ARTICLE</v>
      </c>
    </row>
    <row r="2633" spans="1:18" x14ac:dyDescent="0.2">
      <c r="A2633" s="131" t="str">
        <f>+IF(I2633&lt;='Ecarts de marge'!$G$1,"X","")</f>
        <v>X</v>
      </c>
      <c r="B2633" s="122" t="str">
        <f t="shared" si="52"/>
        <v>A</v>
      </c>
      <c r="C2633" s="142"/>
      <c r="D2633" s="142"/>
      <c r="E2633" s="142"/>
      <c r="F2633" s="142"/>
      <c r="G2633" s="142"/>
      <c r="H2633" s="142"/>
      <c r="J2633" s="142"/>
      <c r="K2633" s="142"/>
      <c r="L2633" s="142"/>
      <c r="M2633" s="142"/>
      <c r="N2633" s="142"/>
      <c r="O2633" s="142"/>
      <c r="Q2633" s="122" t="e">
        <f>+VLOOKUP(CONCATENATE(B2633,"00"),#REF!,3,FALSE)</f>
        <v>#REF!</v>
      </c>
      <c r="R2633" s="122" t="str">
        <f>+IF(ISERROR(VLOOKUP(K2633,'Ecarts de marge'!D:D,1,FALSE)),"PB CODE ARTICLE","")</f>
        <v>PB CODE ARTICLE</v>
      </c>
    </row>
    <row r="2634" spans="1:18" x14ac:dyDescent="0.2">
      <c r="A2634" s="131" t="str">
        <f>+IF(I2634&lt;='Ecarts de marge'!$G$1,"X","")</f>
        <v>X</v>
      </c>
      <c r="B2634" s="122" t="str">
        <f t="shared" si="52"/>
        <v>A</v>
      </c>
      <c r="C2634" s="142"/>
      <c r="D2634" s="142"/>
      <c r="E2634" s="142"/>
      <c r="F2634" s="142"/>
      <c r="G2634" s="142"/>
      <c r="H2634" s="142"/>
      <c r="J2634" s="142"/>
      <c r="K2634" s="142"/>
      <c r="L2634" s="142"/>
      <c r="M2634" s="142"/>
      <c r="N2634" s="142"/>
      <c r="O2634" s="142"/>
      <c r="Q2634" s="122" t="e">
        <f>+VLOOKUP(CONCATENATE(B2634,"00"),#REF!,3,FALSE)</f>
        <v>#REF!</v>
      </c>
      <c r="R2634" s="122" t="str">
        <f>+IF(ISERROR(VLOOKUP(K2634,'Ecarts de marge'!D:D,1,FALSE)),"PB CODE ARTICLE","")</f>
        <v>PB CODE ARTICLE</v>
      </c>
    </row>
    <row r="2635" spans="1:18" x14ac:dyDescent="0.2">
      <c r="A2635" s="131" t="str">
        <f>+IF(I2635&lt;='Ecarts de marge'!$G$1,"X","")</f>
        <v>X</v>
      </c>
      <c r="B2635" s="122" t="str">
        <f t="shared" si="52"/>
        <v>A</v>
      </c>
      <c r="C2635" s="142"/>
      <c r="D2635" s="142"/>
      <c r="E2635" s="142"/>
      <c r="F2635" s="142"/>
      <c r="G2635" s="142"/>
      <c r="H2635" s="142"/>
      <c r="J2635" s="142"/>
      <c r="K2635" s="142"/>
      <c r="L2635" s="142"/>
      <c r="M2635" s="142"/>
      <c r="N2635" s="142"/>
      <c r="O2635" s="142"/>
      <c r="Q2635" s="122" t="e">
        <f>+VLOOKUP(CONCATENATE(B2635,"00"),#REF!,3,FALSE)</f>
        <v>#REF!</v>
      </c>
      <c r="R2635" s="122" t="str">
        <f>+IF(ISERROR(VLOOKUP(K2635,'Ecarts de marge'!D:D,1,FALSE)),"PB CODE ARTICLE","")</f>
        <v>PB CODE ARTICLE</v>
      </c>
    </row>
    <row r="2636" spans="1:18" x14ac:dyDescent="0.2">
      <c r="A2636" s="131" t="str">
        <f>+IF(I2636&lt;='Ecarts de marge'!$G$1,"X","")</f>
        <v>X</v>
      </c>
      <c r="B2636" s="122" t="str">
        <f t="shared" si="52"/>
        <v>A</v>
      </c>
      <c r="C2636" s="142"/>
      <c r="D2636" s="142"/>
      <c r="E2636" s="142"/>
      <c r="F2636" s="142"/>
      <c r="G2636" s="142"/>
      <c r="H2636" s="142"/>
      <c r="J2636" s="142"/>
      <c r="K2636" s="142"/>
      <c r="L2636" s="142"/>
      <c r="M2636" s="142"/>
      <c r="N2636" s="142"/>
      <c r="O2636" s="142"/>
      <c r="Q2636" s="122" t="e">
        <f>+VLOOKUP(CONCATENATE(B2636,"00"),#REF!,3,FALSE)</f>
        <v>#REF!</v>
      </c>
      <c r="R2636" s="122" t="str">
        <f>+IF(ISERROR(VLOOKUP(K2636,'Ecarts de marge'!D:D,1,FALSE)),"PB CODE ARTICLE","")</f>
        <v>PB CODE ARTICLE</v>
      </c>
    </row>
    <row r="2637" spans="1:18" x14ac:dyDescent="0.2">
      <c r="A2637" s="131" t="str">
        <f>+IF(I2637&lt;='Ecarts de marge'!$G$1,"X","")</f>
        <v>X</v>
      </c>
      <c r="B2637" s="122" t="str">
        <f t="shared" si="52"/>
        <v>A</v>
      </c>
      <c r="C2637" s="142"/>
      <c r="D2637" s="142"/>
      <c r="E2637" s="142"/>
      <c r="F2637" s="142"/>
      <c r="G2637" s="142"/>
      <c r="H2637" s="142"/>
      <c r="J2637" s="142"/>
      <c r="K2637" s="142"/>
      <c r="L2637" s="142"/>
      <c r="M2637" s="142"/>
      <c r="N2637" s="142"/>
      <c r="O2637" s="142"/>
      <c r="Q2637" s="122" t="e">
        <f>+VLOOKUP(CONCATENATE(B2637,"00"),#REF!,3,FALSE)</f>
        <v>#REF!</v>
      </c>
      <c r="R2637" s="122" t="str">
        <f>+IF(ISERROR(VLOOKUP(K2637,'Ecarts de marge'!D:D,1,FALSE)),"PB CODE ARTICLE","")</f>
        <v>PB CODE ARTICLE</v>
      </c>
    </row>
    <row r="2638" spans="1:18" x14ac:dyDescent="0.2">
      <c r="A2638" s="131" t="str">
        <f>+IF(I2638&lt;='Ecarts de marge'!$G$1,"X","")</f>
        <v>X</v>
      </c>
      <c r="B2638" s="122" t="str">
        <f t="shared" si="52"/>
        <v>A</v>
      </c>
      <c r="C2638" s="142"/>
      <c r="D2638" s="142"/>
      <c r="E2638" s="142"/>
      <c r="F2638" s="142"/>
      <c r="G2638" s="142"/>
      <c r="H2638" s="142"/>
      <c r="J2638" s="142"/>
      <c r="K2638" s="142"/>
      <c r="L2638" s="142"/>
      <c r="M2638" s="142"/>
      <c r="N2638" s="142"/>
      <c r="O2638" s="142"/>
      <c r="Q2638" s="122" t="e">
        <f>+VLOOKUP(CONCATENATE(B2638,"00"),#REF!,3,FALSE)</f>
        <v>#REF!</v>
      </c>
      <c r="R2638" s="122" t="str">
        <f>+IF(ISERROR(VLOOKUP(K2638,'Ecarts de marge'!D:D,1,FALSE)),"PB CODE ARTICLE","")</f>
        <v>PB CODE ARTICLE</v>
      </c>
    </row>
    <row r="2639" spans="1:18" x14ac:dyDescent="0.2">
      <c r="A2639" s="131" t="str">
        <f>+IF(I2639&lt;='Ecarts de marge'!$G$1,"X","")</f>
        <v>X</v>
      </c>
      <c r="B2639" s="122" t="str">
        <f t="shared" si="52"/>
        <v>A</v>
      </c>
      <c r="C2639" s="142"/>
      <c r="D2639" s="142"/>
      <c r="E2639" s="142"/>
      <c r="F2639" s="142"/>
      <c r="G2639" s="142"/>
      <c r="H2639" s="142"/>
      <c r="J2639" s="142"/>
      <c r="K2639" s="142"/>
      <c r="L2639" s="142"/>
      <c r="M2639" s="142"/>
      <c r="N2639" s="142"/>
      <c r="O2639" s="142"/>
      <c r="Q2639" s="122" t="e">
        <f>+VLOOKUP(CONCATENATE(B2639,"00"),#REF!,3,FALSE)</f>
        <v>#REF!</v>
      </c>
      <c r="R2639" s="122" t="str">
        <f>+IF(ISERROR(VLOOKUP(K2639,'Ecarts de marge'!D:D,1,FALSE)),"PB CODE ARTICLE","")</f>
        <v>PB CODE ARTICLE</v>
      </c>
    </row>
    <row r="2640" spans="1:18" x14ac:dyDescent="0.2">
      <c r="A2640" s="131" t="str">
        <f>+IF(I2640&lt;='Ecarts de marge'!$G$1,"X","")</f>
        <v>X</v>
      </c>
      <c r="B2640" s="122" t="str">
        <f t="shared" si="52"/>
        <v>A</v>
      </c>
      <c r="C2640" s="142"/>
      <c r="D2640" s="142"/>
      <c r="E2640" s="142"/>
      <c r="F2640" s="142"/>
      <c r="G2640" s="142"/>
      <c r="H2640" s="142"/>
      <c r="J2640" s="142"/>
      <c r="K2640" s="142"/>
      <c r="L2640" s="142"/>
      <c r="M2640" s="142"/>
      <c r="N2640" s="142"/>
      <c r="O2640" s="142"/>
      <c r="Q2640" s="122" t="e">
        <f>+VLOOKUP(CONCATENATE(B2640,"00"),#REF!,3,FALSE)</f>
        <v>#REF!</v>
      </c>
      <c r="R2640" s="122" t="str">
        <f>+IF(ISERROR(VLOOKUP(K2640,'Ecarts de marge'!D:D,1,FALSE)),"PB CODE ARTICLE","")</f>
        <v>PB CODE ARTICLE</v>
      </c>
    </row>
    <row r="2641" spans="1:18" x14ac:dyDescent="0.2">
      <c r="A2641" s="131" t="str">
        <f>+IF(I2641&lt;='Ecarts de marge'!$G$1,"X","")</f>
        <v>X</v>
      </c>
      <c r="B2641" s="122" t="str">
        <f t="shared" si="52"/>
        <v>A</v>
      </c>
      <c r="C2641" s="142"/>
      <c r="D2641" s="142"/>
      <c r="E2641" s="142"/>
      <c r="F2641" s="142"/>
      <c r="G2641" s="142"/>
      <c r="H2641" s="142"/>
      <c r="J2641" s="142"/>
      <c r="K2641" s="142"/>
      <c r="L2641" s="142"/>
      <c r="M2641" s="142"/>
      <c r="N2641" s="142"/>
      <c r="O2641" s="142"/>
      <c r="Q2641" s="122" t="e">
        <f>+VLOOKUP(CONCATENATE(B2641,"00"),#REF!,3,FALSE)</f>
        <v>#REF!</v>
      </c>
      <c r="R2641" s="122" t="str">
        <f>+IF(ISERROR(VLOOKUP(K2641,'Ecarts de marge'!D:D,1,FALSE)),"PB CODE ARTICLE","")</f>
        <v>PB CODE ARTICLE</v>
      </c>
    </row>
    <row r="2642" spans="1:18" x14ac:dyDescent="0.2">
      <c r="A2642" s="131" t="str">
        <f>+IF(I2642&lt;='Ecarts de marge'!$G$1,"X","")</f>
        <v>X</v>
      </c>
      <c r="B2642" s="122" t="str">
        <f t="shared" si="52"/>
        <v>A</v>
      </c>
      <c r="C2642" s="142"/>
      <c r="D2642" s="142"/>
      <c r="E2642" s="142"/>
      <c r="F2642" s="142"/>
      <c r="G2642" s="142"/>
      <c r="H2642" s="142"/>
      <c r="J2642" s="142"/>
      <c r="K2642" s="142"/>
      <c r="L2642" s="142"/>
      <c r="M2642" s="142"/>
      <c r="N2642" s="142"/>
      <c r="O2642" s="142"/>
      <c r="Q2642" s="122" t="e">
        <f>+VLOOKUP(CONCATENATE(B2642,"00"),#REF!,3,FALSE)</f>
        <v>#REF!</v>
      </c>
      <c r="R2642" s="122" t="str">
        <f>+IF(ISERROR(VLOOKUP(K2642,'Ecarts de marge'!D:D,1,FALSE)),"PB CODE ARTICLE","")</f>
        <v>PB CODE ARTICLE</v>
      </c>
    </row>
    <row r="2643" spans="1:18" x14ac:dyDescent="0.2">
      <c r="A2643" s="131" t="str">
        <f>+IF(I2643&lt;='Ecarts de marge'!$G$1,"X","")</f>
        <v>X</v>
      </c>
      <c r="B2643" s="122" t="str">
        <f t="shared" si="52"/>
        <v>A</v>
      </c>
      <c r="C2643" s="142"/>
      <c r="D2643" s="142"/>
      <c r="E2643" s="142"/>
      <c r="F2643" s="142"/>
      <c r="G2643" s="142"/>
      <c r="H2643" s="142"/>
      <c r="J2643" s="142"/>
      <c r="K2643" s="142"/>
      <c r="L2643" s="142"/>
      <c r="M2643" s="142"/>
      <c r="N2643" s="142"/>
      <c r="O2643" s="142"/>
      <c r="Q2643" s="122" t="e">
        <f>+VLOOKUP(CONCATENATE(B2643,"00"),#REF!,3,FALSE)</f>
        <v>#REF!</v>
      </c>
      <c r="R2643" s="122" t="str">
        <f>+IF(ISERROR(VLOOKUP(K2643,'Ecarts de marge'!D:D,1,FALSE)),"PB CODE ARTICLE","")</f>
        <v>PB CODE ARTICLE</v>
      </c>
    </row>
    <row r="2644" spans="1:18" x14ac:dyDescent="0.2">
      <c r="A2644" s="131" t="str">
        <f>+IF(I2644&lt;='Ecarts de marge'!$G$1,"X","")</f>
        <v>X</v>
      </c>
      <c r="B2644" s="122" t="str">
        <f t="shared" si="52"/>
        <v>A</v>
      </c>
      <c r="C2644" s="142"/>
      <c r="D2644" s="142"/>
      <c r="E2644" s="142"/>
      <c r="F2644" s="142"/>
      <c r="G2644" s="142"/>
      <c r="H2644" s="142"/>
      <c r="J2644" s="142"/>
      <c r="K2644" s="142"/>
      <c r="L2644" s="142"/>
      <c r="M2644" s="142"/>
      <c r="N2644" s="142"/>
      <c r="O2644" s="142"/>
      <c r="Q2644" s="122" t="e">
        <f>+VLOOKUP(CONCATENATE(B2644,"00"),#REF!,3,FALSE)</f>
        <v>#REF!</v>
      </c>
      <c r="R2644" s="122" t="str">
        <f>+IF(ISERROR(VLOOKUP(K2644,'Ecarts de marge'!D:D,1,FALSE)),"PB CODE ARTICLE","")</f>
        <v>PB CODE ARTICLE</v>
      </c>
    </row>
    <row r="2645" spans="1:18" x14ac:dyDescent="0.2">
      <c r="A2645" s="131" t="str">
        <f>+IF(I2645&lt;='Ecarts de marge'!$G$1,"X","")</f>
        <v>X</v>
      </c>
      <c r="B2645" s="122" t="str">
        <f t="shared" si="52"/>
        <v>A</v>
      </c>
      <c r="C2645" s="142"/>
      <c r="D2645" s="142"/>
      <c r="E2645" s="142"/>
      <c r="F2645" s="142"/>
      <c r="G2645" s="142"/>
      <c r="H2645" s="142"/>
      <c r="J2645" s="142"/>
      <c r="K2645" s="142"/>
      <c r="L2645" s="142"/>
      <c r="M2645" s="142"/>
      <c r="N2645" s="142"/>
      <c r="O2645" s="142"/>
      <c r="Q2645" s="122" t="e">
        <f>+VLOOKUP(CONCATENATE(B2645,"00"),#REF!,3,FALSE)</f>
        <v>#REF!</v>
      </c>
      <c r="R2645" s="122" t="str">
        <f>+IF(ISERROR(VLOOKUP(K2645,'Ecarts de marge'!D:D,1,FALSE)),"PB CODE ARTICLE","")</f>
        <v>PB CODE ARTICLE</v>
      </c>
    </row>
    <row r="2646" spans="1:18" x14ac:dyDescent="0.2">
      <c r="A2646" s="131" t="str">
        <f>+IF(I2646&lt;='Ecarts de marge'!$G$1,"X","")</f>
        <v>X</v>
      </c>
      <c r="B2646" s="122" t="str">
        <f t="shared" si="52"/>
        <v>A</v>
      </c>
      <c r="C2646" s="142"/>
      <c r="D2646" s="142"/>
      <c r="E2646" s="142"/>
      <c r="F2646" s="142"/>
      <c r="G2646" s="142"/>
      <c r="H2646" s="142"/>
      <c r="J2646" s="142"/>
      <c r="K2646" s="142"/>
      <c r="L2646" s="142"/>
      <c r="M2646" s="142"/>
      <c r="N2646" s="142"/>
      <c r="O2646" s="142"/>
      <c r="Q2646" s="122" t="e">
        <f>+VLOOKUP(CONCATENATE(B2646,"00"),#REF!,3,FALSE)</f>
        <v>#REF!</v>
      </c>
      <c r="R2646" s="122" t="str">
        <f>+IF(ISERROR(VLOOKUP(K2646,'Ecarts de marge'!D:D,1,FALSE)),"PB CODE ARTICLE","")</f>
        <v>PB CODE ARTICLE</v>
      </c>
    </row>
    <row r="2647" spans="1:18" x14ac:dyDescent="0.2">
      <c r="A2647" s="131" t="str">
        <f>+IF(I2647&lt;='Ecarts de marge'!$G$1,"X","")</f>
        <v>X</v>
      </c>
      <c r="B2647" s="122" t="str">
        <f t="shared" si="52"/>
        <v>A</v>
      </c>
      <c r="C2647" s="142"/>
      <c r="D2647" s="142"/>
      <c r="E2647" s="142"/>
      <c r="F2647" s="142"/>
      <c r="G2647" s="142"/>
      <c r="H2647" s="142"/>
      <c r="J2647" s="142"/>
      <c r="K2647" s="142"/>
      <c r="L2647" s="142"/>
      <c r="M2647" s="142"/>
      <c r="N2647" s="142"/>
      <c r="O2647" s="142"/>
      <c r="Q2647" s="122" t="e">
        <f>+VLOOKUP(CONCATENATE(B2647,"00"),#REF!,3,FALSE)</f>
        <v>#REF!</v>
      </c>
      <c r="R2647" s="122" t="str">
        <f>+IF(ISERROR(VLOOKUP(K2647,'Ecarts de marge'!D:D,1,FALSE)),"PB CODE ARTICLE","")</f>
        <v>PB CODE ARTICLE</v>
      </c>
    </row>
    <row r="2648" spans="1:18" x14ac:dyDescent="0.2">
      <c r="A2648" s="131" t="str">
        <f>+IF(I2648&lt;='Ecarts de marge'!$G$1,"X","")</f>
        <v>X</v>
      </c>
      <c r="B2648" s="122" t="str">
        <f t="shared" si="52"/>
        <v>A</v>
      </c>
      <c r="C2648" s="142"/>
      <c r="D2648" s="142"/>
      <c r="E2648" s="142"/>
      <c r="F2648" s="142"/>
      <c r="G2648" s="142"/>
      <c r="H2648" s="142"/>
      <c r="J2648" s="142"/>
      <c r="K2648" s="142"/>
      <c r="L2648" s="142"/>
      <c r="M2648" s="142"/>
      <c r="N2648" s="142"/>
      <c r="O2648" s="142"/>
      <c r="Q2648" s="122" t="e">
        <f>+VLOOKUP(CONCATENATE(B2648,"00"),#REF!,3,FALSE)</f>
        <v>#REF!</v>
      </c>
      <c r="R2648" s="122" t="str">
        <f>+IF(ISERROR(VLOOKUP(K2648,'Ecarts de marge'!D:D,1,FALSE)),"PB CODE ARTICLE","")</f>
        <v>PB CODE ARTICLE</v>
      </c>
    </row>
    <row r="2649" spans="1:18" x14ac:dyDescent="0.2">
      <c r="A2649" s="131" t="str">
        <f>+IF(I2649&lt;='Ecarts de marge'!$G$1,"X","")</f>
        <v>X</v>
      </c>
      <c r="B2649" s="122" t="str">
        <f t="shared" si="52"/>
        <v>A</v>
      </c>
      <c r="C2649" s="142"/>
      <c r="D2649" s="142"/>
      <c r="E2649" s="142"/>
      <c r="F2649" s="142"/>
      <c r="G2649" s="142"/>
      <c r="H2649" s="142"/>
      <c r="J2649" s="142"/>
      <c r="K2649" s="142"/>
      <c r="L2649" s="142"/>
      <c r="M2649" s="142"/>
      <c r="N2649" s="142"/>
      <c r="O2649" s="142"/>
      <c r="Q2649" s="122" t="e">
        <f>+VLOOKUP(CONCATENATE(B2649,"00"),#REF!,3,FALSE)</f>
        <v>#REF!</v>
      </c>
      <c r="R2649" s="122" t="str">
        <f>+IF(ISERROR(VLOOKUP(K2649,'Ecarts de marge'!D:D,1,FALSE)),"PB CODE ARTICLE","")</f>
        <v>PB CODE ARTICLE</v>
      </c>
    </row>
    <row r="2650" spans="1:18" x14ac:dyDescent="0.2">
      <c r="A2650" s="131" t="str">
        <f>+IF(I2650&lt;='Ecarts de marge'!$G$1,"X","")</f>
        <v>X</v>
      </c>
      <c r="B2650" s="122" t="str">
        <f t="shared" si="52"/>
        <v>A</v>
      </c>
      <c r="C2650" s="142"/>
      <c r="D2650" s="142"/>
      <c r="E2650" s="142"/>
      <c r="F2650" s="142"/>
      <c r="G2650" s="142"/>
      <c r="H2650" s="142"/>
      <c r="J2650" s="142"/>
      <c r="K2650" s="142"/>
      <c r="L2650" s="142"/>
      <c r="M2650" s="142"/>
      <c r="N2650" s="142"/>
      <c r="O2650" s="142"/>
      <c r="Q2650" s="122" t="e">
        <f>+VLOOKUP(CONCATENATE(B2650,"00"),#REF!,3,FALSE)</f>
        <v>#REF!</v>
      </c>
      <c r="R2650" s="122" t="str">
        <f>+IF(ISERROR(VLOOKUP(K2650,'Ecarts de marge'!D:D,1,FALSE)),"PB CODE ARTICLE","")</f>
        <v>PB CODE ARTICLE</v>
      </c>
    </row>
    <row r="2651" spans="1:18" x14ac:dyDescent="0.2">
      <c r="A2651" s="131" t="str">
        <f>+IF(I2651&lt;='Ecarts de marge'!$G$1,"X","")</f>
        <v>X</v>
      </c>
      <c r="B2651" s="122" t="str">
        <f t="shared" si="52"/>
        <v>A</v>
      </c>
      <c r="C2651" s="142"/>
      <c r="D2651" s="142"/>
      <c r="E2651" s="142"/>
      <c r="F2651" s="142"/>
      <c r="G2651" s="142"/>
      <c r="H2651" s="142"/>
      <c r="J2651" s="142"/>
      <c r="K2651" s="142"/>
      <c r="L2651" s="142"/>
      <c r="M2651" s="142"/>
      <c r="N2651" s="142"/>
      <c r="O2651" s="142"/>
      <c r="Q2651" s="122" t="e">
        <f>+VLOOKUP(CONCATENATE(B2651,"00"),#REF!,3,FALSE)</f>
        <v>#REF!</v>
      </c>
      <c r="R2651" s="122" t="str">
        <f>+IF(ISERROR(VLOOKUP(K2651,'Ecarts de marge'!D:D,1,FALSE)),"PB CODE ARTICLE","")</f>
        <v>PB CODE ARTICLE</v>
      </c>
    </row>
    <row r="2652" spans="1:18" x14ac:dyDescent="0.2">
      <c r="A2652" s="131" t="str">
        <f>+IF(I2652&lt;='Ecarts de marge'!$G$1,"X","")</f>
        <v>X</v>
      </c>
      <c r="B2652" s="122" t="str">
        <f t="shared" si="52"/>
        <v>A</v>
      </c>
      <c r="C2652" s="142"/>
      <c r="D2652" s="142"/>
      <c r="E2652" s="142"/>
      <c r="F2652" s="142"/>
      <c r="G2652" s="142"/>
      <c r="H2652" s="142"/>
      <c r="J2652" s="142"/>
      <c r="K2652" s="142"/>
      <c r="L2652" s="142"/>
      <c r="M2652" s="142"/>
      <c r="N2652" s="142"/>
      <c r="O2652" s="142"/>
      <c r="Q2652" s="122" t="e">
        <f>+VLOOKUP(CONCATENATE(B2652,"00"),#REF!,3,FALSE)</f>
        <v>#REF!</v>
      </c>
      <c r="R2652" s="122" t="str">
        <f>+IF(ISERROR(VLOOKUP(K2652,'Ecarts de marge'!D:D,1,FALSE)),"PB CODE ARTICLE","")</f>
        <v>PB CODE ARTICLE</v>
      </c>
    </row>
    <row r="2653" spans="1:18" x14ac:dyDescent="0.2">
      <c r="A2653" s="131" t="str">
        <f>+IF(I2653&lt;='Ecarts de marge'!$G$1,"X","")</f>
        <v>X</v>
      </c>
      <c r="B2653" s="122" t="str">
        <f t="shared" si="52"/>
        <v>A</v>
      </c>
      <c r="C2653" s="142"/>
      <c r="D2653" s="142"/>
      <c r="E2653" s="142"/>
      <c r="F2653" s="142"/>
      <c r="G2653" s="142"/>
      <c r="H2653" s="142"/>
      <c r="J2653" s="142"/>
      <c r="K2653" s="142"/>
      <c r="L2653" s="142"/>
      <c r="M2653" s="142"/>
      <c r="N2653" s="142"/>
      <c r="O2653" s="142"/>
      <c r="Q2653" s="122" t="e">
        <f>+VLOOKUP(CONCATENATE(B2653,"00"),#REF!,3,FALSE)</f>
        <v>#REF!</v>
      </c>
      <c r="R2653" s="122" t="str">
        <f>+IF(ISERROR(VLOOKUP(K2653,'Ecarts de marge'!D:D,1,FALSE)),"PB CODE ARTICLE","")</f>
        <v>PB CODE ARTICLE</v>
      </c>
    </row>
    <row r="2654" spans="1:18" x14ac:dyDescent="0.2">
      <c r="A2654" s="131" t="str">
        <f>+IF(I2654&lt;='Ecarts de marge'!$G$1,"X","")</f>
        <v>X</v>
      </c>
      <c r="B2654" s="122" t="str">
        <f t="shared" si="52"/>
        <v>A</v>
      </c>
      <c r="C2654" s="142"/>
      <c r="D2654" s="142"/>
      <c r="E2654" s="142"/>
      <c r="F2654" s="142"/>
      <c r="G2654" s="142"/>
      <c r="H2654" s="142"/>
      <c r="J2654" s="142"/>
      <c r="K2654" s="142"/>
      <c r="L2654" s="142"/>
      <c r="M2654" s="142"/>
      <c r="N2654" s="142"/>
      <c r="O2654" s="142"/>
      <c r="Q2654" s="122" t="e">
        <f>+VLOOKUP(CONCATENATE(B2654,"00"),#REF!,3,FALSE)</f>
        <v>#REF!</v>
      </c>
      <c r="R2654" s="122" t="str">
        <f>+IF(ISERROR(VLOOKUP(K2654,'Ecarts de marge'!D:D,1,FALSE)),"PB CODE ARTICLE","")</f>
        <v>PB CODE ARTICLE</v>
      </c>
    </row>
    <row r="2655" spans="1:18" x14ac:dyDescent="0.2">
      <c r="A2655" s="131" t="str">
        <f>+IF(I2655&lt;='Ecarts de marge'!$G$1,"X","")</f>
        <v>X</v>
      </c>
      <c r="B2655" s="122" t="str">
        <f t="shared" si="52"/>
        <v>A</v>
      </c>
      <c r="C2655" s="142"/>
      <c r="D2655" s="142"/>
      <c r="E2655" s="142"/>
      <c r="F2655" s="142"/>
      <c r="G2655" s="142"/>
      <c r="H2655" s="142"/>
      <c r="J2655" s="142"/>
      <c r="K2655" s="142"/>
      <c r="L2655" s="142"/>
      <c r="M2655" s="142"/>
      <c r="N2655" s="142"/>
      <c r="O2655" s="142"/>
      <c r="Q2655" s="122" t="e">
        <f>+VLOOKUP(CONCATENATE(B2655,"00"),#REF!,3,FALSE)</f>
        <v>#REF!</v>
      </c>
      <c r="R2655" s="122" t="str">
        <f>+IF(ISERROR(VLOOKUP(K2655,'Ecarts de marge'!D:D,1,FALSE)),"PB CODE ARTICLE","")</f>
        <v>PB CODE ARTICLE</v>
      </c>
    </row>
    <row r="2656" spans="1:18" x14ac:dyDescent="0.2">
      <c r="A2656" s="131" t="str">
        <f>+IF(I2656&lt;='Ecarts de marge'!$G$1,"X","")</f>
        <v>X</v>
      </c>
      <c r="B2656" s="122" t="str">
        <f t="shared" si="52"/>
        <v>A</v>
      </c>
      <c r="C2656" s="142"/>
      <c r="D2656" s="142"/>
      <c r="E2656" s="142"/>
      <c r="F2656" s="142"/>
      <c r="G2656" s="142"/>
      <c r="H2656" s="142"/>
      <c r="J2656" s="142"/>
      <c r="K2656" s="142"/>
      <c r="L2656" s="142"/>
      <c r="M2656" s="142"/>
      <c r="N2656" s="142"/>
      <c r="O2656" s="142"/>
      <c r="Q2656" s="122" t="e">
        <f>+VLOOKUP(CONCATENATE(B2656,"00"),#REF!,3,FALSE)</f>
        <v>#REF!</v>
      </c>
      <c r="R2656" s="122" t="str">
        <f>+IF(ISERROR(VLOOKUP(K2656,'Ecarts de marge'!D:D,1,FALSE)),"PB CODE ARTICLE","")</f>
        <v>PB CODE ARTICLE</v>
      </c>
    </row>
    <row r="2657" spans="1:18" x14ac:dyDescent="0.2">
      <c r="A2657" s="131" t="str">
        <f>+IF(I2657&lt;='Ecarts de marge'!$G$1,"X","")</f>
        <v>X</v>
      </c>
      <c r="B2657" s="122" t="str">
        <f t="shared" si="52"/>
        <v>A</v>
      </c>
      <c r="C2657" s="142"/>
      <c r="D2657" s="142"/>
      <c r="E2657" s="142"/>
      <c r="F2657" s="142"/>
      <c r="G2657" s="142"/>
      <c r="H2657" s="142"/>
      <c r="J2657" s="142"/>
      <c r="K2657" s="142"/>
      <c r="L2657" s="142"/>
      <c r="M2657" s="142"/>
      <c r="N2657" s="142"/>
      <c r="O2657" s="142"/>
      <c r="Q2657" s="122" t="e">
        <f>+VLOOKUP(CONCATENATE(B2657,"00"),#REF!,3,FALSE)</f>
        <v>#REF!</v>
      </c>
      <c r="R2657" s="122" t="str">
        <f>+IF(ISERROR(VLOOKUP(K2657,'Ecarts de marge'!D:D,1,FALSE)),"PB CODE ARTICLE","")</f>
        <v>PB CODE ARTICLE</v>
      </c>
    </row>
    <row r="2658" spans="1:18" x14ac:dyDescent="0.2">
      <c r="A2658" s="131" t="str">
        <f>+IF(I2658&lt;='Ecarts de marge'!$G$1,"X","")</f>
        <v>X</v>
      </c>
      <c r="B2658" s="122" t="str">
        <f t="shared" si="52"/>
        <v>A</v>
      </c>
      <c r="C2658" s="142"/>
      <c r="D2658" s="142"/>
      <c r="E2658" s="142"/>
      <c r="F2658" s="142"/>
      <c r="G2658" s="142"/>
      <c r="H2658" s="142"/>
      <c r="J2658" s="142"/>
      <c r="K2658" s="142"/>
      <c r="L2658" s="142"/>
      <c r="M2658" s="142"/>
      <c r="N2658" s="142"/>
      <c r="O2658" s="142"/>
      <c r="Q2658" s="122" t="e">
        <f>+VLOOKUP(CONCATENATE(B2658,"00"),#REF!,3,FALSE)</f>
        <v>#REF!</v>
      </c>
      <c r="R2658" s="122" t="str">
        <f>+IF(ISERROR(VLOOKUP(K2658,'Ecarts de marge'!D:D,1,FALSE)),"PB CODE ARTICLE","")</f>
        <v>PB CODE ARTICLE</v>
      </c>
    </row>
    <row r="2659" spans="1:18" x14ac:dyDescent="0.2">
      <c r="A2659" s="131" t="str">
        <f>+IF(I2659&lt;='Ecarts de marge'!$G$1,"X","")</f>
        <v>X</v>
      </c>
      <c r="B2659" s="122" t="str">
        <f t="shared" si="52"/>
        <v>A</v>
      </c>
      <c r="C2659" s="142"/>
      <c r="D2659" s="142"/>
      <c r="E2659" s="142"/>
      <c r="F2659" s="142"/>
      <c r="G2659" s="142"/>
      <c r="H2659" s="142"/>
      <c r="J2659" s="142"/>
      <c r="K2659" s="142"/>
      <c r="L2659" s="142"/>
      <c r="M2659" s="142"/>
      <c r="N2659" s="142"/>
      <c r="O2659" s="142"/>
      <c r="Q2659" s="122" t="e">
        <f>+VLOOKUP(CONCATENATE(B2659,"00"),#REF!,3,FALSE)</f>
        <v>#REF!</v>
      </c>
      <c r="R2659" s="122" t="str">
        <f>+IF(ISERROR(VLOOKUP(K2659,'Ecarts de marge'!D:D,1,FALSE)),"PB CODE ARTICLE","")</f>
        <v>PB CODE ARTICLE</v>
      </c>
    </row>
    <row r="2660" spans="1:18" x14ac:dyDescent="0.2">
      <c r="A2660" s="131" t="str">
        <f>+IF(I2660&lt;='Ecarts de marge'!$G$1,"X","")</f>
        <v>X</v>
      </c>
      <c r="B2660" s="122" t="str">
        <f t="shared" si="52"/>
        <v>A</v>
      </c>
      <c r="C2660" s="142"/>
      <c r="D2660" s="142"/>
      <c r="E2660" s="142"/>
      <c r="F2660" s="142"/>
      <c r="G2660" s="142"/>
      <c r="H2660" s="142"/>
      <c r="J2660" s="142"/>
      <c r="K2660" s="142"/>
      <c r="L2660" s="142"/>
      <c r="M2660" s="142"/>
      <c r="N2660" s="142"/>
      <c r="O2660" s="142"/>
      <c r="Q2660" s="122" t="e">
        <f>+VLOOKUP(CONCATENATE(B2660,"00"),#REF!,3,FALSE)</f>
        <v>#REF!</v>
      </c>
      <c r="R2660" s="122" t="str">
        <f>+IF(ISERROR(VLOOKUP(K2660,'Ecarts de marge'!D:D,1,FALSE)),"PB CODE ARTICLE","")</f>
        <v>PB CODE ARTICLE</v>
      </c>
    </row>
    <row r="2661" spans="1:18" x14ac:dyDescent="0.2">
      <c r="A2661" s="131" t="str">
        <f>+IF(I2661&lt;='Ecarts de marge'!$G$1,"X","")</f>
        <v>X</v>
      </c>
      <c r="B2661" s="122" t="str">
        <f t="shared" si="52"/>
        <v>A</v>
      </c>
      <c r="C2661" s="142"/>
      <c r="D2661" s="142"/>
      <c r="E2661" s="142"/>
      <c r="F2661" s="142"/>
      <c r="G2661" s="142"/>
      <c r="H2661" s="142"/>
      <c r="J2661" s="142"/>
      <c r="K2661" s="142"/>
      <c r="L2661" s="142"/>
      <c r="M2661" s="142"/>
      <c r="N2661" s="142"/>
      <c r="O2661" s="142"/>
      <c r="Q2661" s="122" t="e">
        <f>+VLOOKUP(CONCATENATE(B2661,"00"),#REF!,3,FALSE)</f>
        <v>#REF!</v>
      </c>
      <c r="R2661" s="122" t="str">
        <f>+IF(ISERROR(VLOOKUP(K2661,'Ecarts de marge'!D:D,1,FALSE)),"PB CODE ARTICLE","")</f>
        <v>PB CODE ARTICLE</v>
      </c>
    </row>
    <row r="2662" spans="1:18" x14ac:dyDescent="0.2">
      <c r="A2662" s="131" t="str">
        <f>+IF(I2662&lt;='Ecarts de marge'!$G$1,"X","")</f>
        <v>X</v>
      </c>
      <c r="B2662" s="122" t="str">
        <f t="shared" ref="B2662:B2704" si="53">+"A"&amp;E2662&amp;F2662&amp;G2662</f>
        <v>A</v>
      </c>
      <c r="C2662" s="142"/>
      <c r="D2662" s="142"/>
      <c r="E2662" s="142"/>
      <c r="F2662" s="142"/>
      <c r="G2662" s="142"/>
      <c r="H2662" s="142"/>
      <c r="J2662" s="142"/>
      <c r="K2662" s="142"/>
      <c r="L2662" s="142"/>
      <c r="M2662" s="142"/>
      <c r="N2662" s="142"/>
      <c r="O2662" s="142"/>
      <c r="Q2662" s="122" t="e">
        <f>+VLOOKUP(CONCATENATE(B2662,"00"),#REF!,3,FALSE)</f>
        <v>#REF!</v>
      </c>
      <c r="R2662" s="122" t="str">
        <f>+IF(ISERROR(VLOOKUP(K2662,'Ecarts de marge'!D:D,1,FALSE)),"PB CODE ARTICLE","")</f>
        <v>PB CODE ARTICLE</v>
      </c>
    </row>
    <row r="2663" spans="1:18" x14ac:dyDescent="0.2">
      <c r="A2663" s="131" t="str">
        <f>+IF(I2663&lt;='Ecarts de marge'!$G$1,"X","")</f>
        <v>X</v>
      </c>
      <c r="B2663" s="122" t="str">
        <f t="shared" si="53"/>
        <v>A</v>
      </c>
      <c r="C2663" s="142"/>
      <c r="D2663" s="142"/>
      <c r="E2663" s="142"/>
      <c r="F2663" s="142"/>
      <c r="G2663" s="142"/>
      <c r="H2663" s="142"/>
      <c r="J2663" s="142"/>
      <c r="K2663" s="142"/>
      <c r="L2663" s="142"/>
      <c r="M2663" s="142"/>
      <c r="N2663" s="142"/>
      <c r="O2663" s="142"/>
      <c r="Q2663" s="122" t="e">
        <f>+VLOOKUP(CONCATENATE(B2663,"00"),#REF!,3,FALSE)</f>
        <v>#REF!</v>
      </c>
      <c r="R2663" s="122" t="str">
        <f>+IF(ISERROR(VLOOKUP(K2663,'Ecarts de marge'!D:D,1,FALSE)),"PB CODE ARTICLE","")</f>
        <v>PB CODE ARTICLE</v>
      </c>
    </row>
    <row r="2664" spans="1:18" x14ac:dyDescent="0.2">
      <c r="A2664" s="131" t="str">
        <f>+IF(I2664&lt;='Ecarts de marge'!$G$1,"X","")</f>
        <v>X</v>
      </c>
      <c r="B2664" s="122" t="str">
        <f t="shared" si="53"/>
        <v>A</v>
      </c>
      <c r="C2664" s="142"/>
      <c r="D2664" s="142"/>
      <c r="E2664" s="142"/>
      <c r="F2664" s="142"/>
      <c r="G2664" s="142"/>
      <c r="H2664" s="142"/>
      <c r="J2664" s="142"/>
      <c r="K2664" s="142"/>
      <c r="L2664" s="142"/>
      <c r="M2664" s="142"/>
      <c r="N2664" s="142"/>
      <c r="O2664" s="142"/>
      <c r="Q2664" s="122" t="e">
        <f>+VLOOKUP(CONCATENATE(B2664,"00"),#REF!,3,FALSE)</f>
        <v>#REF!</v>
      </c>
      <c r="R2664" s="122" t="str">
        <f>+IF(ISERROR(VLOOKUP(K2664,'Ecarts de marge'!D:D,1,FALSE)),"PB CODE ARTICLE","")</f>
        <v>PB CODE ARTICLE</v>
      </c>
    </row>
    <row r="2665" spans="1:18" x14ac:dyDescent="0.2">
      <c r="A2665" s="131" t="str">
        <f>+IF(I2665&lt;='Ecarts de marge'!$G$1,"X","")</f>
        <v>X</v>
      </c>
      <c r="B2665" s="122" t="str">
        <f t="shared" si="53"/>
        <v>A</v>
      </c>
      <c r="C2665" s="142"/>
      <c r="D2665" s="142"/>
      <c r="E2665" s="142"/>
      <c r="F2665" s="142"/>
      <c r="G2665" s="142"/>
      <c r="H2665" s="142"/>
      <c r="J2665" s="142"/>
      <c r="K2665" s="142"/>
      <c r="L2665" s="142"/>
      <c r="M2665" s="142"/>
      <c r="N2665" s="142"/>
      <c r="O2665" s="142"/>
      <c r="Q2665" s="122" t="e">
        <f>+VLOOKUP(CONCATENATE(B2665,"00"),#REF!,3,FALSE)</f>
        <v>#REF!</v>
      </c>
      <c r="R2665" s="122" t="str">
        <f>+IF(ISERROR(VLOOKUP(K2665,'Ecarts de marge'!D:D,1,FALSE)),"PB CODE ARTICLE","")</f>
        <v>PB CODE ARTICLE</v>
      </c>
    </row>
    <row r="2666" spans="1:18" x14ac:dyDescent="0.2">
      <c r="A2666" s="131" t="str">
        <f>+IF(I2666&lt;='Ecarts de marge'!$G$1,"X","")</f>
        <v>X</v>
      </c>
      <c r="B2666" s="122" t="str">
        <f t="shared" si="53"/>
        <v>A</v>
      </c>
      <c r="C2666" s="142"/>
      <c r="D2666" s="142"/>
      <c r="E2666" s="142"/>
      <c r="F2666" s="142"/>
      <c r="G2666" s="142"/>
      <c r="H2666" s="142"/>
      <c r="J2666" s="142"/>
      <c r="K2666" s="142"/>
      <c r="L2666" s="142"/>
      <c r="M2666" s="142"/>
      <c r="N2666" s="142"/>
      <c r="O2666" s="142"/>
      <c r="Q2666" s="122" t="e">
        <f>+VLOOKUP(CONCATENATE(B2666,"00"),#REF!,3,FALSE)</f>
        <v>#REF!</v>
      </c>
      <c r="R2666" s="122" t="str">
        <f>+IF(ISERROR(VLOOKUP(K2666,'Ecarts de marge'!D:D,1,FALSE)),"PB CODE ARTICLE","")</f>
        <v>PB CODE ARTICLE</v>
      </c>
    </row>
    <row r="2667" spans="1:18" x14ac:dyDescent="0.2">
      <c r="A2667" s="131" t="str">
        <f>+IF(I2667&lt;='Ecarts de marge'!$G$1,"X","")</f>
        <v>X</v>
      </c>
      <c r="B2667" s="122" t="str">
        <f t="shared" si="53"/>
        <v>A</v>
      </c>
      <c r="C2667" s="142"/>
      <c r="D2667" s="142"/>
      <c r="E2667" s="142"/>
      <c r="F2667" s="142"/>
      <c r="G2667" s="142"/>
      <c r="H2667" s="142"/>
      <c r="J2667" s="142"/>
      <c r="K2667" s="142"/>
      <c r="L2667" s="142"/>
      <c r="M2667" s="142"/>
      <c r="N2667" s="142"/>
      <c r="O2667" s="142"/>
      <c r="Q2667" s="122" t="e">
        <f>+VLOOKUP(CONCATENATE(B2667,"00"),#REF!,3,FALSE)</f>
        <v>#REF!</v>
      </c>
      <c r="R2667" s="122" t="str">
        <f>+IF(ISERROR(VLOOKUP(K2667,'Ecarts de marge'!D:D,1,FALSE)),"PB CODE ARTICLE","")</f>
        <v>PB CODE ARTICLE</v>
      </c>
    </row>
    <row r="2668" spans="1:18" x14ac:dyDescent="0.2">
      <c r="A2668" s="131" t="str">
        <f>+IF(I2668&lt;='Ecarts de marge'!$G$1,"X","")</f>
        <v>X</v>
      </c>
      <c r="B2668" s="122" t="str">
        <f t="shared" si="53"/>
        <v>A</v>
      </c>
      <c r="C2668" s="142"/>
      <c r="D2668" s="142"/>
      <c r="E2668" s="142"/>
      <c r="F2668" s="142"/>
      <c r="G2668" s="142"/>
      <c r="H2668" s="142"/>
      <c r="J2668" s="142"/>
      <c r="K2668" s="142"/>
      <c r="L2668" s="142"/>
      <c r="M2668" s="142"/>
      <c r="N2668" s="142"/>
      <c r="O2668" s="142"/>
      <c r="Q2668" s="122" t="e">
        <f>+VLOOKUP(CONCATENATE(B2668,"00"),#REF!,3,FALSE)</f>
        <v>#REF!</v>
      </c>
      <c r="R2668" s="122" t="str">
        <f>+IF(ISERROR(VLOOKUP(K2668,'Ecarts de marge'!D:D,1,FALSE)),"PB CODE ARTICLE","")</f>
        <v>PB CODE ARTICLE</v>
      </c>
    </row>
    <row r="2669" spans="1:18" x14ac:dyDescent="0.2">
      <c r="A2669" s="131" t="str">
        <f>+IF(I2669&lt;='Ecarts de marge'!$G$1,"X","")</f>
        <v>X</v>
      </c>
      <c r="B2669" s="122" t="str">
        <f t="shared" si="53"/>
        <v>A</v>
      </c>
      <c r="C2669" s="142"/>
      <c r="D2669" s="142"/>
      <c r="E2669" s="142"/>
      <c r="F2669" s="142"/>
      <c r="G2669" s="142"/>
      <c r="H2669" s="142"/>
      <c r="J2669" s="142"/>
      <c r="K2669" s="142"/>
      <c r="L2669" s="142"/>
      <c r="M2669" s="142"/>
      <c r="N2669" s="142"/>
      <c r="O2669" s="142"/>
      <c r="Q2669" s="122" t="e">
        <f>+VLOOKUP(CONCATENATE(B2669,"00"),#REF!,3,FALSE)</f>
        <v>#REF!</v>
      </c>
      <c r="R2669" s="122" t="str">
        <f>+IF(ISERROR(VLOOKUP(K2669,'Ecarts de marge'!D:D,1,FALSE)),"PB CODE ARTICLE","")</f>
        <v>PB CODE ARTICLE</v>
      </c>
    </row>
    <row r="2670" spans="1:18" x14ac:dyDescent="0.2">
      <c r="A2670" s="131" t="str">
        <f>+IF(I2670&lt;='Ecarts de marge'!$G$1,"X","")</f>
        <v>X</v>
      </c>
      <c r="B2670" s="122" t="str">
        <f t="shared" si="53"/>
        <v>A</v>
      </c>
      <c r="C2670" s="142"/>
      <c r="D2670" s="142"/>
      <c r="E2670" s="142"/>
      <c r="F2670" s="142"/>
      <c r="G2670" s="142"/>
      <c r="H2670" s="142"/>
      <c r="J2670" s="142"/>
      <c r="K2670" s="142"/>
      <c r="L2670" s="142"/>
      <c r="M2670" s="142"/>
      <c r="N2670" s="142"/>
      <c r="O2670" s="142"/>
      <c r="Q2670" s="122" t="e">
        <f>+VLOOKUP(CONCATENATE(B2670,"00"),#REF!,3,FALSE)</f>
        <v>#REF!</v>
      </c>
      <c r="R2670" s="122" t="str">
        <f>+IF(ISERROR(VLOOKUP(K2670,'Ecarts de marge'!D:D,1,FALSE)),"PB CODE ARTICLE","")</f>
        <v>PB CODE ARTICLE</v>
      </c>
    </row>
    <row r="2671" spans="1:18" x14ac:dyDescent="0.2">
      <c r="A2671" s="131" t="str">
        <f>+IF(I2671&lt;='Ecarts de marge'!$G$1,"X","")</f>
        <v>X</v>
      </c>
      <c r="B2671" s="122" t="str">
        <f t="shared" si="53"/>
        <v>A</v>
      </c>
      <c r="C2671" s="142"/>
      <c r="D2671" s="142"/>
      <c r="E2671" s="142"/>
      <c r="F2671" s="142"/>
      <c r="G2671" s="142"/>
      <c r="H2671" s="142"/>
      <c r="J2671" s="142"/>
      <c r="K2671" s="142"/>
      <c r="L2671" s="142"/>
      <c r="M2671" s="142"/>
      <c r="N2671" s="142"/>
      <c r="O2671" s="142"/>
      <c r="Q2671" s="122" t="e">
        <f>+VLOOKUP(CONCATENATE(B2671,"00"),#REF!,3,FALSE)</f>
        <v>#REF!</v>
      </c>
      <c r="R2671" s="122" t="str">
        <f>+IF(ISERROR(VLOOKUP(K2671,'Ecarts de marge'!D:D,1,FALSE)),"PB CODE ARTICLE","")</f>
        <v>PB CODE ARTICLE</v>
      </c>
    </row>
    <row r="2672" spans="1:18" x14ac:dyDescent="0.2">
      <c r="A2672" s="131" t="str">
        <f>+IF(I2672&lt;='Ecarts de marge'!$G$1,"X","")</f>
        <v>X</v>
      </c>
      <c r="B2672" s="122" t="str">
        <f t="shared" si="53"/>
        <v>A</v>
      </c>
      <c r="C2672" s="142"/>
      <c r="D2672" s="142"/>
      <c r="E2672" s="142"/>
      <c r="F2672" s="142"/>
      <c r="G2672" s="142"/>
      <c r="H2672" s="142"/>
      <c r="J2672" s="142"/>
      <c r="K2672" s="142"/>
      <c r="L2672" s="142"/>
      <c r="M2672" s="142"/>
      <c r="N2672" s="142"/>
      <c r="O2672" s="142"/>
      <c r="Q2672" s="122" t="e">
        <f>+VLOOKUP(CONCATENATE(B2672,"00"),#REF!,3,FALSE)</f>
        <v>#REF!</v>
      </c>
      <c r="R2672" s="122" t="str">
        <f>+IF(ISERROR(VLOOKUP(K2672,'Ecarts de marge'!D:D,1,FALSE)),"PB CODE ARTICLE","")</f>
        <v>PB CODE ARTICLE</v>
      </c>
    </row>
    <row r="2673" spans="1:18" x14ac:dyDescent="0.2">
      <c r="A2673" s="131" t="str">
        <f>+IF(I2673&lt;='Ecarts de marge'!$G$1,"X","")</f>
        <v>X</v>
      </c>
      <c r="B2673" s="122" t="str">
        <f t="shared" si="53"/>
        <v>A</v>
      </c>
      <c r="C2673" s="142"/>
      <c r="D2673" s="142"/>
      <c r="E2673" s="142"/>
      <c r="F2673" s="142"/>
      <c r="G2673" s="142"/>
      <c r="H2673" s="142"/>
      <c r="J2673" s="142"/>
      <c r="K2673" s="142"/>
      <c r="L2673" s="142"/>
      <c r="M2673" s="142"/>
      <c r="N2673" s="142"/>
      <c r="O2673" s="142"/>
      <c r="Q2673" s="122" t="e">
        <f>+VLOOKUP(CONCATENATE(B2673,"00"),#REF!,3,FALSE)</f>
        <v>#REF!</v>
      </c>
      <c r="R2673" s="122" t="str">
        <f>+IF(ISERROR(VLOOKUP(K2673,'Ecarts de marge'!D:D,1,FALSE)),"PB CODE ARTICLE","")</f>
        <v>PB CODE ARTICLE</v>
      </c>
    </row>
    <row r="2674" spans="1:18" x14ac:dyDescent="0.2">
      <c r="A2674" s="131" t="str">
        <f>+IF(I2674&lt;='Ecarts de marge'!$G$1,"X","")</f>
        <v>X</v>
      </c>
      <c r="B2674" s="122" t="str">
        <f t="shared" si="53"/>
        <v>A</v>
      </c>
      <c r="C2674" s="142"/>
      <c r="D2674" s="142"/>
      <c r="E2674" s="142"/>
      <c r="F2674" s="142"/>
      <c r="G2674" s="142"/>
      <c r="H2674" s="142"/>
      <c r="J2674" s="142"/>
      <c r="K2674" s="142"/>
      <c r="L2674" s="142"/>
      <c r="M2674" s="142"/>
      <c r="N2674" s="142"/>
      <c r="O2674" s="142"/>
      <c r="Q2674" s="122" t="e">
        <f>+VLOOKUP(CONCATENATE(B2674,"00"),#REF!,3,FALSE)</f>
        <v>#REF!</v>
      </c>
      <c r="R2674" s="122" t="str">
        <f>+IF(ISERROR(VLOOKUP(K2674,'Ecarts de marge'!D:D,1,FALSE)),"PB CODE ARTICLE","")</f>
        <v>PB CODE ARTICLE</v>
      </c>
    </row>
    <row r="2675" spans="1:18" x14ac:dyDescent="0.2">
      <c r="A2675" s="131" t="str">
        <f>+IF(I2675&lt;='Ecarts de marge'!$G$1,"X","")</f>
        <v>X</v>
      </c>
      <c r="B2675" s="122" t="str">
        <f t="shared" si="53"/>
        <v>A</v>
      </c>
      <c r="C2675" s="142"/>
      <c r="D2675" s="142"/>
      <c r="E2675" s="142"/>
      <c r="F2675" s="142"/>
      <c r="G2675" s="142"/>
      <c r="H2675" s="142"/>
      <c r="J2675" s="142"/>
      <c r="K2675" s="142"/>
      <c r="L2675" s="142"/>
      <c r="M2675" s="142"/>
      <c r="N2675" s="142"/>
      <c r="O2675" s="142"/>
      <c r="Q2675" s="122" t="e">
        <f>+VLOOKUP(CONCATENATE(B2675,"00"),#REF!,3,FALSE)</f>
        <v>#REF!</v>
      </c>
      <c r="R2675" s="122" t="str">
        <f>+IF(ISERROR(VLOOKUP(K2675,'Ecarts de marge'!D:D,1,FALSE)),"PB CODE ARTICLE","")</f>
        <v>PB CODE ARTICLE</v>
      </c>
    </row>
    <row r="2676" spans="1:18" x14ac:dyDescent="0.2">
      <c r="A2676" s="131" t="str">
        <f>+IF(I2676&lt;='Ecarts de marge'!$G$1,"X","")</f>
        <v>X</v>
      </c>
      <c r="B2676" s="122" t="str">
        <f t="shared" si="53"/>
        <v>A</v>
      </c>
      <c r="C2676" s="142"/>
      <c r="D2676" s="142"/>
      <c r="E2676" s="142"/>
      <c r="F2676" s="142"/>
      <c r="G2676" s="142"/>
      <c r="H2676" s="142"/>
      <c r="J2676" s="142"/>
      <c r="K2676" s="142"/>
      <c r="L2676" s="142"/>
      <c r="M2676" s="142"/>
      <c r="N2676" s="142"/>
      <c r="O2676" s="142"/>
      <c r="Q2676" s="122" t="e">
        <f>+VLOOKUP(CONCATENATE(B2676,"00"),#REF!,3,FALSE)</f>
        <v>#REF!</v>
      </c>
      <c r="R2676" s="122" t="str">
        <f>+IF(ISERROR(VLOOKUP(K2676,'Ecarts de marge'!D:D,1,FALSE)),"PB CODE ARTICLE","")</f>
        <v>PB CODE ARTICLE</v>
      </c>
    </row>
    <row r="2677" spans="1:18" x14ac:dyDescent="0.2">
      <c r="A2677" s="131" t="str">
        <f>+IF(I2677&lt;='Ecarts de marge'!$G$1,"X","")</f>
        <v>X</v>
      </c>
      <c r="B2677" s="122" t="str">
        <f t="shared" si="53"/>
        <v>A</v>
      </c>
      <c r="C2677" s="142"/>
      <c r="D2677" s="142"/>
      <c r="E2677" s="142"/>
      <c r="F2677" s="142"/>
      <c r="G2677" s="142"/>
      <c r="H2677" s="142"/>
      <c r="J2677" s="142"/>
      <c r="K2677" s="142"/>
      <c r="L2677" s="142"/>
      <c r="M2677" s="142"/>
      <c r="N2677" s="142"/>
      <c r="O2677" s="142"/>
      <c r="Q2677" s="122" t="e">
        <f>+VLOOKUP(CONCATENATE(B2677,"00"),#REF!,3,FALSE)</f>
        <v>#REF!</v>
      </c>
      <c r="R2677" s="122" t="str">
        <f>+IF(ISERROR(VLOOKUP(K2677,'Ecarts de marge'!D:D,1,FALSE)),"PB CODE ARTICLE","")</f>
        <v>PB CODE ARTICLE</v>
      </c>
    </row>
    <row r="2678" spans="1:18" x14ac:dyDescent="0.2">
      <c r="A2678" s="131" t="str">
        <f>+IF(I2678&lt;='Ecarts de marge'!$G$1,"X","")</f>
        <v>X</v>
      </c>
      <c r="B2678" s="122" t="str">
        <f t="shared" si="53"/>
        <v>A</v>
      </c>
      <c r="C2678" s="142"/>
      <c r="D2678" s="142"/>
      <c r="E2678" s="142"/>
      <c r="F2678" s="142"/>
      <c r="G2678" s="142"/>
      <c r="H2678" s="142"/>
      <c r="J2678" s="142"/>
      <c r="K2678" s="142"/>
      <c r="L2678" s="142"/>
      <c r="M2678" s="142"/>
      <c r="N2678" s="142"/>
      <c r="O2678" s="142"/>
      <c r="Q2678" s="122" t="e">
        <f>+VLOOKUP(CONCATENATE(B2678,"00"),#REF!,3,FALSE)</f>
        <v>#REF!</v>
      </c>
      <c r="R2678" s="122" t="str">
        <f>+IF(ISERROR(VLOOKUP(K2678,'Ecarts de marge'!D:D,1,FALSE)),"PB CODE ARTICLE","")</f>
        <v>PB CODE ARTICLE</v>
      </c>
    </row>
    <row r="2679" spans="1:18" x14ac:dyDescent="0.2">
      <c r="A2679" s="131" t="str">
        <f>+IF(I2679&lt;='Ecarts de marge'!$G$1,"X","")</f>
        <v>X</v>
      </c>
      <c r="B2679" s="122" t="str">
        <f t="shared" si="53"/>
        <v>A</v>
      </c>
      <c r="C2679" s="142"/>
      <c r="D2679" s="142"/>
      <c r="E2679" s="142"/>
      <c r="F2679" s="142"/>
      <c r="G2679" s="142"/>
      <c r="H2679" s="142"/>
      <c r="J2679" s="142"/>
      <c r="K2679" s="142"/>
      <c r="L2679" s="142"/>
      <c r="M2679" s="142"/>
      <c r="N2679" s="142"/>
      <c r="O2679" s="142"/>
      <c r="Q2679" s="122" t="e">
        <f>+VLOOKUP(CONCATENATE(B2679,"00"),#REF!,3,FALSE)</f>
        <v>#REF!</v>
      </c>
      <c r="R2679" s="122" t="str">
        <f>+IF(ISERROR(VLOOKUP(K2679,'Ecarts de marge'!D:D,1,FALSE)),"PB CODE ARTICLE","")</f>
        <v>PB CODE ARTICLE</v>
      </c>
    </row>
    <row r="2680" spans="1:18" x14ac:dyDescent="0.2">
      <c r="A2680" s="131" t="str">
        <f>+IF(I2680&lt;='Ecarts de marge'!$G$1,"X","")</f>
        <v>X</v>
      </c>
      <c r="B2680" s="122" t="str">
        <f t="shared" si="53"/>
        <v>A</v>
      </c>
      <c r="C2680" s="142"/>
      <c r="D2680" s="142"/>
      <c r="E2680" s="142"/>
      <c r="F2680" s="142"/>
      <c r="G2680" s="142"/>
      <c r="H2680" s="142"/>
      <c r="J2680" s="142"/>
      <c r="K2680" s="142"/>
      <c r="L2680" s="142"/>
      <c r="M2680" s="142"/>
      <c r="N2680" s="142"/>
      <c r="O2680" s="142"/>
      <c r="Q2680" s="122" t="e">
        <f>+VLOOKUP(CONCATENATE(B2680,"00"),#REF!,3,FALSE)</f>
        <v>#REF!</v>
      </c>
      <c r="R2680" s="122" t="str">
        <f>+IF(ISERROR(VLOOKUP(K2680,'Ecarts de marge'!D:D,1,FALSE)),"PB CODE ARTICLE","")</f>
        <v>PB CODE ARTICLE</v>
      </c>
    </row>
    <row r="2681" spans="1:18" x14ac:dyDescent="0.2">
      <c r="A2681" s="131" t="str">
        <f>+IF(I2681&lt;='Ecarts de marge'!$G$1,"X","")</f>
        <v>X</v>
      </c>
      <c r="B2681" s="122" t="str">
        <f t="shared" si="53"/>
        <v>A</v>
      </c>
      <c r="C2681" s="142"/>
      <c r="D2681" s="142"/>
      <c r="E2681" s="142"/>
      <c r="F2681" s="142"/>
      <c r="G2681" s="142"/>
      <c r="H2681" s="142"/>
      <c r="J2681" s="142"/>
      <c r="K2681" s="142"/>
      <c r="L2681" s="142"/>
      <c r="M2681" s="142"/>
      <c r="N2681" s="142"/>
      <c r="O2681" s="142"/>
      <c r="Q2681" s="122" t="e">
        <f>+VLOOKUP(CONCATENATE(B2681,"00"),#REF!,3,FALSE)</f>
        <v>#REF!</v>
      </c>
      <c r="R2681" s="122" t="str">
        <f>+IF(ISERROR(VLOOKUP(K2681,'Ecarts de marge'!D:D,1,FALSE)),"PB CODE ARTICLE","")</f>
        <v>PB CODE ARTICLE</v>
      </c>
    </row>
    <row r="2682" spans="1:18" x14ac:dyDescent="0.2">
      <c r="A2682" s="131" t="str">
        <f>+IF(I2682&lt;='Ecarts de marge'!$G$1,"X","")</f>
        <v>X</v>
      </c>
      <c r="B2682" s="122" t="str">
        <f t="shared" si="53"/>
        <v>A</v>
      </c>
      <c r="C2682" s="142"/>
      <c r="D2682" s="142"/>
      <c r="E2682" s="142"/>
      <c r="F2682" s="142"/>
      <c r="G2682" s="142"/>
      <c r="H2682" s="142"/>
      <c r="J2682" s="142"/>
      <c r="K2682" s="142"/>
      <c r="L2682" s="142"/>
      <c r="M2682" s="142"/>
      <c r="N2682" s="142"/>
      <c r="O2682" s="142"/>
      <c r="Q2682" s="122" t="e">
        <f>+VLOOKUP(CONCATENATE(B2682,"00"),#REF!,3,FALSE)</f>
        <v>#REF!</v>
      </c>
      <c r="R2682" s="122" t="str">
        <f>+IF(ISERROR(VLOOKUP(K2682,'Ecarts de marge'!D:D,1,FALSE)),"PB CODE ARTICLE","")</f>
        <v>PB CODE ARTICLE</v>
      </c>
    </row>
    <row r="2683" spans="1:18" x14ac:dyDescent="0.2">
      <c r="A2683" s="131" t="str">
        <f>+IF(I2683&lt;='Ecarts de marge'!$G$1,"X","")</f>
        <v>X</v>
      </c>
      <c r="B2683" s="122" t="str">
        <f t="shared" si="53"/>
        <v>A</v>
      </c>
      <c r="C2683" s="142"/>
      <c r="D2683" s="142"/>
      <c r="E2683" s="142"/>
      <c r="F2683" s="142"/>
      <c r="G2683" s="142"/>
      <c r="H2683" s="142"/>
      <c r="J2683" s="142"/>
      <c r="K2683" s="142"/>
      <c r="L2683" s="142"/>
      <c r="M2683" s="142"/>
      <c r="N2683" s="142"/>
      <c r="O2683" s="142"/>
      <c r="Q2683" s="122" t="e">
        <f>+VLOOKUP(CONCATENATE(B2683,"00"),#REF!,3,FALSE)</f>
        <v>#REF!</v>
      </c>
      <c r="R2683" s="122" t="str">
        <f>+IF(ISERROR(VLOOKUP(K2683,'Ecarts de marge'!D:D,1,FALSE)),"PB CODE ARTICLE","")</f>
        <v>PB CODE ARTICLE</v>
      </c>
    </row>
    <row r="2684" spans="1:18" x14ac:dyDescent="0.2">
      <c r="A2684" s="131" t="str">
        <f>+IF(I2684&lt;='Ecarts de marge'!$G$1,"X","")</f>
        <v>X</v>
      </c>
      <c r="B2684" s="122" t="str">
        <f t="shared" si="53"/>
        <v>A</v>
      </c>
      <c r="C2684" s="142"/>
      <c r="D2684" s="142"/>
      <c r="E2684" s="142"/>
      <c r="F2684" s="142"/>
      <c r="G2684" s="142"/>
      <c r="H2684" s="142"/>
      <c r="J2684" s="142"/>
      <c r="K2684" s="142"/>
      <c r="L2684" s="142"/>
      <c r="M2684" s="142"/>
      <c r="N2684" s="142"/>
      <c r="O2684" s="142"/>
      <c r="Q2684" s="122" t="e">
        <f>+VLOOKUP(CONCATENATE(B2684,"00"),#REF!,3,FALSE)</f>
        <v>#REF!</v>
      </c>
      <c r="R2684" s="122" t="str">
        <f>+IF(ISERROR(VLOOKUP(K2684,'Ecarts de marge'!D:D,1,FALSE)),"PB CODE ARTICLE","")</f>
        <v>PB CODE ARTICLE</v>
      </c>
    </row>
    <row r="2685" spans="1:18" x14ac:dyDescent="0.2">
      <c r="A2685" s="131" t="str">
        <f>+IF(I2685&lt;='Ecarts de marge'!$G$1,"X","")</f>
        <v>X</v>
      </c>
      <c r="B2685" s="122" t="str">
        <f t="shared" si="53"/>
        <v>A</v>
      </c>
      <c r="C2685" s="142"/>
      <c r="D2685" s="142"/>
      <c r="E2685" s="142"/>
      <c r="F2685" s="142"/>
      <c r="G2685" s="142"/>
      <c r="H2685" s="142"/>
      <c r="J2685" s="142"/>
      <c r="K2685" s="142"/>
      <c r="L2685" s="142"/>
      <c r="M2685" s="142"/>
      <c r="N2685" s="142"/>
      <c r="O2685" s="142"/>
      <c r="Q2685" s="122" t="e">
        <f>+VLOOKUP(CONCATENATE(B2685,"00"),#REF!,3,FALSE)</f>
        <v>#REF!</v>
      </c>
      <c r="R2685" s="122" t="str">
        <f>+IF(ISERROR(VLOOKUP(K2685,'Ecarts de marge'!D:D,1,FALSE)),"PB CODE ARTICLE","")</f>
        <v>PB CODE ARTICLE</v>
      </c>
    </row>
    <row r="2686" spans="1:18" x14ac:dyDescent="0.2">
      <c r="A2686" s="131" t="str">
        <f>+IF(I2686&lt;='Ecarts de marge'!$G$1,"X","")</f>
        <v>X</v>
      </c>
      <c r="B2686" s="122" t="str">
        <f t="shared" si="53"/>
        <v>A</v>
      </c>
      <c r="C2686" s="142"/>
      <c r="D2686" s="142"/>
      <c r="E2686" s="142"/>
      <c r="F2686" s="142"/>
      <c r="G2686" s="142"/>
      <c r="H2686" s="142"/>
      <c r="J2686" s="142"/>
      <c r="K2686" s="142"/>
      <c r="L2686" s="142"/>
      <c r="M2686" s="142"/>
      <c r="N2686" s="142"/>
      <c r="O2686" s="142"/>
      <c r="Q2686" s="122" t="e">
        <f>+VLOOKUP(CONCATENATE(B2686,"00"),#REF!,3,FALSE)</f>
        <v>#REF!</v>
      </c>
      <c r="R2686" s="122" t="str">
        <f>+IF(ISERROR(VLOOKUP(K2686,'Ecarts de marge'!D:D,1,FALSE)),"PB CODE ARTICLE","")</f>
        <v>PB CODE ARTICLE</v>
      </c>
    </row>
    <row r="2687" spans="1:18" x14ac:dyDescent="0.2">
      <c r="A2687" s="131" t="str">
        <f>+IF(I2687&lt;='Ecarts de marge'!$G$1,"X","")</f>
        <v>X</v>
      </c>
      <c r="B2687" s="122" t="str">
        <f t="shared" si="53"/>
        <v>A</v>
      </c>
      <c r="C2687" s="142"/>
      <c r="D2687" s="142"/>
      <c r="E2687" s="142"/>
      <c r="F2687" s="142"/>
      <c r="G2687" s="142"/>
      <c r="H2687" s="142"/>
      <c r="J2687" s="142"/>
      <c r="K2687" s="142"/>
      <c r="L2687" s="142"/>
      <c r="M2687" s="142"/>
      <c r="N2687" s="142"/>
      <c r="O2687" s="142"/>
      <c r="Q2687" s="122" t="e">
        <f>+VLOOKUP(CONCATENATE(B2687,"00"),#REF!,3,FALSE)</f>
        <v>#REF!</v>
      </c>
      <c r="R2687" s="122" t="str">
        <f>+IF(ISERROR(VLOOKUP(K2687,'Ecarts de marge'!D:D,1,FALSE)),"PB CODE ARTICLE","")</f>
        <v>PB CODE ARTICLE</v>
      </c>
    </row>
    <row r="2688" spans="1:18" x14ac:dyDescent="0.2">
      <c r="A2688" s="131" t="str">
        <f>+IF(I2688&lt;='Ecarts de marge'!$G$1,"X","")</f>
        <v>X</v>
      </c>
      <c r="B2688" s="122" t="str">
        <f t="shared" si="53"/>
        <v>A</v>
      </c>
      <c r="C2688" s="142"/>
      <c r="D2688" s="142"/>
      <c r="E2688" s="142"/>
      <c r="F2688" s="142"/>
      <c r="G2688" s="142"/>
      <c r="H2688" s="142"/>
      <c r="J2688" s="142"/>
      <c r="K2688" s="142"/>
      <c r="L2688" s="142"/>
      <c r="M2688" s="142"/>
      <c r="N2688" s="142"/>
      <c r="O2688" s="142"/>
      <c r="Q2688" s="122" t="e">
        <f>+VLOOKUP(CONCATENATE(B2688,"00"),#REF!,3,FALSE)</f>
        <v>#REF!</v>
      </c>
      <c r="R2688" s="122" t="str">
        <f>+IF(ISERROR(VLOOKUP(K2688,'Ecarts de marge'!D:D,1,FALSE)),"PB CODE ARTICLE","")</f>
        <v>PB CODE ARTICLE</v>
      </c>
    </row>
    <row r="2689" spans="1:18" x14ac:dyDescent="0.2">
      <c r="A2689" s="131" t="str">
        <f>+IF(I2689&lt;='Ecarts de marge'!$G$1,"X","")</f>
        <v>X</v>
      </c>
      <c r="B2689" s="122" t="str">
        <f t="shared" si="53"/>
        <v>A</v>
      </c>
      <c r="C2689" s="142"/>
      <c r="D2689" s="142"/>
      <c r="E2689" s="142"/>
      <c r="F2689" s="142"/>
      <c r="G2689" s="142"/>
      <c r="H2689" s="142"/>
      <c r="J2689" s="142"/>
      <c r="K2689" s="142"/>
      <c r="L2689" s="142"/>
      <c r="M2689" s="142"/>
      <c r="N2689" s="142"/>
      <c r="O2689" s="142"/>
      <c r="Q2689" s="122" t="e">
        <f>+VLOOKUP(CONCATENATE(B2689,"00"),#REF!,3,FALSE)</f>
        <v>#REF!</v>
      </c>
      <c r="R2689" s="122" t="str">
        <f>+IF(ISERROR(VLOOKUP(K2689,'Ecarts de marge'!D:D,1,FALSE)),"PB CODE ARTICLE","")</f>
        <v>PB CODE ARTICLE</v>
      </c>
    </row>
    <row r="2690" spans="1:18" x14ac:dyDescent="0.2">
      <c r="A2690" s="131" t="str">
        <f>+IF(I2690&lt;='Ecarts de marge'!$G$1,"X","")</f>
        <v>X</v>
      </c>
      <c r="B2690" s="122" t="str">
        <f t="shared" si="53"/>
        <v>A</v>
      </c>
      <c r="C2690" s="142"/>
      <c r="D2690" s="142"/>
      <c r="E2690" s="142"/>
      <c r="F2690" s="142"/>
      <c r="G2690" s="142"/>
      <c r="H2690" s="142"/>
      <c r="J2690" s="142"/>
      <c r="K2690" s="142"/>
      <c r="L2690" s="142"/>
      <c r="M2690" s="142"/>
      <c r="N2690" s="142"/>
      <c r="O2690" s="142"/>
      <c r="Q2690" s="122" t="e">
        <f>+VLOOKUP(CONCATENATE(B2690,"00"),#REF!,3,FALSE)</f>
        <v>#REF!</v>
      </c>
      <c r="R2690" s="122" t="str">
        <f>+IF(ISERROR(VLOOKUP(K2690,'Ecarts de marge'!D:D,1,FALSE)),"PB CODE ARTICLE","")</f>
        <v>PB CODE ARTICLE</v>
      </c>
    </row>
    <row r="2691" spans="1:18" x14ac:dyDescent="0.2">
      <c r="A2691" s="131" t="str">
        <f>+IF(I2691&lt;='Ecarts de marge'!$G$1,"X","")</f>
        <v>X</v>
      </c>
      <c r="B2691" s="122" t="str">
        <f t="shared" si="53"/>
        <v>A</v>
      </c>
      <c r="C2691" s="142"/>
      <c r="D2691" s="142"/>
      <c r="E2691" s="142"/>
      <c r="F2691" s="142"/>
      <c r="G2691" s="142"/>
      <c r="H2691" s="142"/>
      <c r="J2691" s="142"/>
      <c r="K2691" s="142"/>
      <c r="L2691" s="142"/>
      <c r="M2691" s="142"/>
      <c r="N2691" s="142"/>
      <c r="O2691" s="142"/>
      <c r="Q2691" s="122" t="e">
        <f>+VLOOKUP(CONCATENATE(B2691,"00"),#REF!,3,FALSE)</f>
        <v>#REF!</v>
      </c>
      <c r="R2691" s="122" t="str">
        <f>+IF(ISERROR(VLOOKUP(K2691,'Ecarts de marge'!D:D,1,FALSE)),"PB CODE ARTICLE","")</f>
        <v>PB CODE ARTICLE</v>
      </c>
    </row>
    <row r="2692" spans="1:18" x14ac:dyDescent="0.2">
      <c r="A2692" s="131" t="str">
        <f>+IF(I2692&lt;='Ecarts de marge'!$G$1,"X","")</f>
        <v>X</v>
      </c>
      <c r="B2692" s="122" t="str">
        <f t="shared" si="53"/>
        <v>A</v>
      </c>
      <c r="C2692" s="142"/>
      <c r="D2692" s="142"/>
      <c r="E2692" s="142"/>
      <c r="F2692" s="142"/>
      <c r="G2692" s="142"/>
      <c r="H2692" s="142"/>
      <c r="J2692" s="142"/>
      <c r="K2692" s="142"/>
      <c r="L2692" s="142"/>
      <c r="M2692" s="142"/>
      <c r="N2692" s="142"/>
      <c r="O2692" s="142"/>
      <c r="Q2692" s="122" t="e">
        <f>+VLOOKUP(CONCATENATE(B2692,"00"),#REF!,3,FALSE)</f>
        <v>#REF!</v>
      </c>
      <c r="R2692" s="122" t="str">
        <f>+IF(ISERROR(VLOOKUP(K2692,'Ecarts de marge'!D:D,1,FALSE)),"PB CODE ARTICLE","")</f>
        <v>PB CODE ARTICLE</v>
      </c>
    </row>
    <row r="2693" spans="1:18" x14ac:dyDescent="0.2">
      <c r="A2693" s="131" t="str">
        <f>+IF(I2693&lt;='Ecarts de marge'!$G$1,"X","")</f>
        <v>X</v>
      </c>
      <c r="B2693" s="122" t="str">
        <f t="shared" si="53"/>
        <v>A</v>
      </c>
      <c r="C2693" s="142"/>
      <c r="D2693" s="142"/>
      <c r="E2693" s="142"/>
      <c r="F2693" s="142"/>
      <c r="G2693" s="142"/>
      <c r="H2693" s="142"/>
      <c r="J2693" s="142"/>
      <c r="K2693" s="142"/>
      <c r="L2693" s="142"/>
      <c r="M2693" s="142"/>
      <c r="N2693" s="142"/>
      <c r="O2693" s="142"/>
      <c r="Q2693" s="122" t="e">
        <f>+VLOOKUP(CONCATENATE(B2693,"00"),#REF!,3,FALSE)</f>
        <v>#REF!</v>
      </c>
      <c r="R2693" s="122" t="str">
        <f>+IF(ISERROR(VLOOKUP(K2693,'Ecarts de marge'!D:D,1,FALSE)),"PB CODE ARTICLE","")</f>
        <v>PB CODE ARTICLE</v>
      </c>
    </row>
    <row r="2694" spans="1:18" x14ac:dyDescent="0.2">
      <c r="A2694" s="131" t="str">
        <f>+IF(I2694&lt;='Ecarts de marge'!$G$1,"X","")</f>
        <v>X</v>
      </c>
      <c r="B2694" s="122" t="str">
        <f t="shared" si="53"/>
        <v>A</v>
      </c>
      <c r="C2694" s="142"/>
      <c r="D2694" s="142"/>
      <c r="E2694" s="142"/>
      <c r="F2694" s="142"/>
      <c r="G2694" s="142"/>
      <c r="H2694" s="142"/>
      <c r="J2694" s="142"/>
      <c r="K2694" s="142"/>
      <c r="L2694" s="142"/>
      <c r="M2694" s="142"/>
      <c r="N2694" s="142"/>
      <c r="O2694" s="142"/>
      <c r="Q2694" s="122" t="e">
        <f>+VLOOKUP(CONCATENATE(B2694,"00"),#REF!,3,FALSE)</f>
        <v>#REF!</v>
      </c>
      <c r="R2694" s="122" t="str">
        <f>+IF(ISERROR(VLOOKUP(K2694,'Ecarts de marge'!D:D,1,FALSE)),"PB CODE ARTICLE","")</f>
        <v>PB CODE ARTICLE</v>
      </c>
    </row>
    <row r="2695" spans="1:18" x14ac:dyDescent="0.2">
      <c r="A2695" s="131" t="str">
        <f>+IF(I2695&lt;='Ecarts de marge'!$G$1,"X","")</f>
        <v>X</v>
      </c>
      <c r="B2695" s="122" t="str">
        <f t="shared" si="53"/>
        <v>A</v>
      </c>
      <c r="C2695" s="142"/>
      <c r="D2695" s="142"/>
      <c r="E2695" s="142"/>
      <c r="F2695" s="142"/>
      <c r="G2695" s="142"/>
      <c r="H2695" s="142"/>
      <c r="J2695" s="142"/>
      <c r="K2695" s="142"/>
      <c r="L2695" s="142"/>
      <c r="M2695" s="142"/>
      <c r="N2695" s="142"/>
      <c r="O2695" s="142"/>
      <c r="Q2695" s="122" t="e">
        <f>+VLOOKUP(CONCATENATE(B2695,"00"),#REF!,3,FALSE)</f>
        <v>#REF!</v>
      </c>
      <c r="R2695" s="122" t="str">
        <f>+IF(ISERROR(VLOOKUP(K2695,'Ecarts de marge'!D:D,1,FALSE)),"PB CODE ARTICLE","")</f>
        <v>PB CODE ARTICLE</v>
      </c>
    </row>
    <row r="2696" spans="1:18" x14ac:dyDescent="0.2">
      <c r="A2696" s="131" t="str">
        <f>+IF(I2696&lt;='Ecarts de marge'!$G$1,"X","")</f>
        <v>X</v>
      </c>
      <c r="B2696" s="122" t="str">
        <f t="shared" si="53"/>
        <v>A</v>
      </c>
      <c r="C2696" s="142"/>
      <c r="D2696" s="142"/>
      <c r="E2696" s="142"/>
      <c r="F2696" s="142"/>
      <c r="G2696" s="142"/>
      <c r="H2696" s="142"/>
      <c r="J2696" s="142"/>
      <c r="K2696" s="142"/>
      <c r="L2696" s="142"/>
      <c r="M2696" s="142"/>
      <c r="N2696" s="142"/>
      <c r="O2696" s="142"/>
      <c r="Q2696" s="122" t="e">
        <f>+VLOOKUP(CONCATENATE(B2696,"00"),#REF!,3,FALSE)</f>
        <v>#REF!</v>
      </c>
      <c r="R2696" s="122" t="str">
        <f>+IF(ISERROR(VLOOKUP(K2696,'Ecarts de marge'!D:D,1,FALSE)),"PB CODE ARTICLE","")</f>
        <v>PB CODE ARTICLE</v>
      </c>
    </row>
    <row r="2697" spans="1:18" x14ac:dyDescent="0.2">
      <c r="A2697" s="131" t="str">
        <f>+IF(I2697&lt;='Ecarts de marge'!$G$1,"X","")</f>
        <v>X</v>
      </c>
      <c r="B2697" s="122" t="str">
        <f t="shared" si="53"/>
        <v>A</v>
      </c>
      <c r="C2697" s="142"/>
      <c r="D2697" s="142"/>
      <c r="E2697" s="142"/>
      <c r="F2697" s="142"/>
      <c r="G2697" s="142"/>
      <c r="H2697" s="142"/>
      <c r="J2697" s="142"/>
      <c r="K2697" s="142"/>
      <c r="L2697" s="142"/>
      <c r="M2697" s="142"/>
      <c r="N2697" s="142"/>
      <c r="O2697" s="142"/>
      <c r="Q2697" s="122" t="e">
        <f>+VLOOKUP(CONCATENATE(B2697,"00"),#REF!,3,FALSE)</f>
        <v>#REF!</v>
      </c>
      <c r="R2697" s="122" t="str">
        <f>+IF(ISERROR(VLOOKUP(K2697,'Ecarts de marge'!D:D,1,FALSE)),"PB CODE ARTICLE","")</f>
        <v>PB CODE ARTICLE</v>
      </c>
    </row>
    <row r="2698" spans="1:18" x14ac:dyDescent="0.2">
      <c r="A2698" s="131" t="str">
        <f>+IF(I2698&lt;='Ecarts de marge'!$G$1,"X","")</f>
        <v>X</v>
      </c>
      <c r="B2698" s="122" t="str">
        <f t="shared" si="53"/>
        <v>A</v>
      </c>
      <c r="C2698" s="142"/>
      <c r="D2698" s="142"/>
      <c r="E2698" s="142"/>
      <c r="F2698" s="142"/>
      <c r="G2698" s="142"/>
      <c r="H2698" s="142"/>
      <c r="J2698" s="142"/>
      <c r="K2698" s="142"/>
      <c r="L2698" s="142"/>
      <c r="M2698" s="142"/>
      <c r="N2698" s="142"/>
      <c r="O2698" s="142"/>
      <c r="Q2698" s="122" t="e">
        <f>+VLOOKUP(CONCATENATE(B2698,"00"),#REF!,3,FALSE)</f>
        <v>#REF!</v>
      </c>
      <c r="R2698" s="122" t="str">
        <f>+IF(ISERROR(VLOOKUP(K2698,'Ecarts de marge'!D:D,1,FALSE)),"PB CODE ARTICLE","")</f>
        <v>PB CODE ARTICLE</v>
      </c>
    </row>
    <row r="2699" spans="1:18" x14ac:dyDescent="0.2">
      <c r="A2699" s="131" t="str">
        <f>+IF(I2699&lt;='Ecarts de marge'!$G$1,"X","")</f>
        <v>X</v>
      </c>
      <c r="B2699" s="122" t="str">
        <f t="shared" si="53"/>
        <v>A</v>
      </c>
      <c r="C2699" s="142"/>
      <c r="D2699" s="142"/>
      <c r="E2699" s="142"/>
      <c r="F2699" s="142"/>
      <c r="G2699" s="142"/>
      <c r="H2699" s="142"/>
      <c r="J2699" s="142"/>
      <c r="K2699" s="142"/>
      <c r="L2699" s="142"/>
      <c r="M2699" s="142"/>
      <c r="N2699" s="142"/>
      <c r="O2699" s="142"/>
      <c r="Q2699" s="122" t="e">
        <f>+VLOOKUP(CONCATENATE(B2699,"00"),#REF!,3,FALSE)</f>
        <v>#REF!</v>
      </c>
      <c r="R2699" s="122" t="str">
        <f>+IF(ISERROR(VLOOKUP(K2699,'Ecarts de marge'!D:D,1,FALSE)),"PB CODE ARTICLE","")</f>
        <v>PB CODE ARTICLE</v>
      </c>
    </row>
    <row r="2700" spans="1:18" x14ac:dyDescent="0.2">
      <c r="A2700" s="131" t="str">
        <f>+IF(I2700&lt;='Ecarts de marge'!$G$1,"X","")</f>
        <v>X</v>
      </c>
      <c r="B2700" s="122" t="str">
        <f t="shared" si="53"/>
        <v>A</v>
      </c>
      <c r="C2700" s="142"/>
      <c r="D2700" s="142"/>
      <c r="E2700" s="142"/>
      <c r="F2700" s="142"/>
      <c r="G2700" s="142"/>
      <c r="H2700" s="142"/>
      <c r="J2700" s="142"/>
      <c r="K2700" s="142"/>
      <c r="L2700" s="142"/>
      <c r="M2700" s="142"/>
      <c r="N2700" s="142"/>
      <c r="O2700" s="142"/>
      <c r="Q2700" s="122" t="e">
        <f>+VLOOKUP(CONCATENATE(B2700,"00"),#REF!,3,FALSE)</f>
        <v>#REF!</v>
      </c>
      <c r="R2700" s="122" t="str">
        <f>+IF(ISERROR(VLOOKUP(K2700,'Ecarts de marge'!D:D,1,FALSE)),"PB CODE ARTICLE","")</f>
        <v>PB CODE ARTICLE</v>
      </c>
    </row>
    <row r="2701" spans="1:18" x14ac:dyDescent="0.2">
      <c r="A2701" s="131" t="str">
        <f>+IF(I2701&lt;='Ecarts de marge'!$G$1,"X","")</f>
        <v>X</v>
      </c>
      <c r="B2701" s="122" t="str">
        <f t="shared" si="53"/>
        <v>A</v>
      </c>
      <c r="C2701" s="142"/>
      <c r="D2701" s="142"/>
      <c r="E2701" s="142"/>
      <c r="F2701" s="142"/>
      <c r="G2701" s="142"/>
      <c r="H2701" s="142"/>
      <c r="J2701" s="142"/>
      <c r="K2701" s="142"/>
      <c r="L2701" s="142"/>
      <c r="M2701" s="142"/>
      <c r="N2701" s="142"/>
      <c r="O2701" s="142"/>
      <c r="Q2701" s="122" t="e">
        <f>+VLOOKUP(CONCATENATE(B2701,"00"),#REF!,3,FALSE)</f>
        <v>#REF!</v>
      </c>
      <c r="R2701" s="122" t="str">
        <f>+IF(ISERROR(VLOOKUP(K2701,'Ecarts de marge'!D:D,1,FALSE)),"PB CODE ARTICLE","")</f>
        <v>PB CODE ARTICLE</v>
      </c>
    </row>
    <row r="2702" spans="1:18" x14ac:dyDescent="0.2">
      <c r="A2702" s="131" t="str">
        <f>+IF(I2702&lt;='Ecarts de marge'!$G$1,"X","")</f>
        <v>X</v>
      </c>
      <c r="B2702" s="122" t="str">
        <f t="shared" si="53"/>
        <v>A</v>
      </c>
      <c r="C2702" s="142"/>
      <c r="D2702" s="142"/>
      <c r="E2702" s="142"/>
      <c r="F2702" s="142"/>
      <c r="G2702" s="142"/>
      <c r="H2702" s="142"/>
      <c r="J2702" s="142"/>
      <c r="K2702" s="142"/>
      <c r="L2702" s="142"/>
      <c r="M2702" s="142"/>
      <c r="N2702" s="142"/>
      <c r="O2702" s="142"/>
      <c r="Q2702" s="122" t="e">
        <f>+VLOOKUP(CONCATENATE(B2702,"00"),#REF!,3,FALSE)</f>
        <v>#REF!</v>
      </c>
      <c r="R2702" s="122" t="str">
        <f>+IF(ISERROR(VLOOKUP(K2702,'Ecarts de marge'!D:D,1,FALSE)),"PB CODE ARTICLE","")</f>
        <v>PB CODE ARTICLE</v>
      </c>
    </row>
    <row r="2703" spans="1:18" x14ac:dyDescent="0.2">
      <c r="A2703" s="131" t="str">
        <f>+IF(I2703&lt;='Ecarts de marge'!$G$1,"X","")</f>
        <v>X</v>
      </c>
      <c r="B2703" s="122" t="str">
        <f t="shared" si="53"/>
        <v>A</v>
      </c>
      <c r="C2703" s="142"/>
      <c r="D2703" s="142"/>
      <c r="E2703" s="142"/>
      <c r="F2703" s="142"/>
      <c r="G2703" s="142"/>
      <c r="H2703" s="142"/>
      <c r="J2703" s="142"/>
      <c r="K2703" s="142"/>
      <c r="L2703" s="142"/>
      <c r="M2703" s="142"/>
      <c r="N2703" s="142"/>
      <c r="O2703" s="142"/>
      <c r="Q2703" s="122" t="e">
        <f>+VLOOKUP(CONCATENATE(B2703,"00"),#REF!,3,FALSE)</f>
        <v>#REF!</v>
      </c>
      <c r="R2703" s="122" t="str">
        <f>+IF(ISERROR(VLOOKUP(K2703,'Ecarts de marge'!D:D,1,FALSE)),"PB CODE ARTICLE","")</f>
        <v>PB CODE ARTICLE</v>
      </c>
    </row>
    <row r="2704" spans="1:18" x14ac:dyDescent="0.2">
      <c r="A2704" s="131" t="str">
        <f>+IF(I2704&lt;='Ecarts de marge'!$G$1,"X","")</f>
        <v>X</v>
      </c>
      <c r="B2704" s="122" t="str">
        <f t="shared" si="53"/>
        <v>A</v>
      </c>
      <c r="C2704" s="142"/>
      <c r="D2704" s="142"/>
      <c r="E2704" s="142"/>
      <c r="F2704" s="142"/>
      <c r="G2704" s="142"/>
      <c r="H2704" s="142"/>
      <c r="J2704" s="142"/>
      <c r="K2704" s="142"/>
      <c r="L2704" s="142"/>
      <c r="M2704" s="142"/>
      <c r="N2704" s="142"/>
      <c r="O2704" s="142"/>
      <c r="Q2704" s="122" t="e">
        <f>+VLOOKUP(CONCATENATE(B2704,"00"),#REF!,3,FALSE)</f>
        <v>#REF!</v>
      </c>
      <c r="R2704" s="122" t="str">
        <f>+IF(ISERROR(VLOOKUP(K2704,'Ecarts de marge'!D:D,1,FALSE)),"PB CODE ARTICLE","")</f>
        <v>PB CODE ARTICLE</v>
      </c>
    </row>
    <row r="2705" spans="1:18" x14ac:dyDescent="0.2">
      <c r="A2705" s="131" t="str">
        <f>+IF(I2705&lt;='Ecarts de marge'!$G$1,"X","")</f>
        <v>X</v>
      </c>
      <c r="B2705" s="122" t="str">
        <f t="shared" ref="B2705:B2768" si="54">+"A"&amp;E2705&amp;F2705&amp;G2705</f>
        <v>A</v>
      </c>
      <c r="C2705" s="142"/>
      <c r="D2705" s="142"/>
      <c r="E2705" s="142"/>
      <c r="F2705" s="142"/>
      <c r="G2705" s="142"/>
      <c r="H2705" s="142"/>
      <c r="J2705" s="142"/>
      <c r="K2705" s="142"/>
      <c r="L2705" s="142"/>
      <c r="M2705" s="142"/>
      <c r="N2705" s="142"/>
      <c r="O2705" s="142"/>
      <c r="Q2705" s="122" t="e">
        <f>+VLOOKUP(CONCATENATE(B2705,"00"),#REF!,3,FALSE)</f>
        <v>#REF!</v>
      </c>
      <c r="R2705" s="122" t="str">
        <f>+IF(ISERROR(VLOOKUP(K2705,'Ecarts de marge'!D:D,1,FALSE)),"PB CODE ARTICLE","")</f>
        <v>PB CODE ARTICLE</v>
      </c>
    </row>
    <row r="2706" spans="1:18" x14ac:dyDescent="0.2">
      <c r="A2706" s="131" t="str">
        <f>+IF(I2706&lt;='Ecarts de marge'!$G$1,"X","")</f>
        <v>X</v>
      </c>
      <c r="B2706" s="122" t="str">
        <f t="shared" si="54"/>
        <v>A</v>
      </c>
      <c r="C2706" s="142"/>
      <c r="D2706" s="142"/>
      <c r="E2706" s="142"/>
      <c r="F2706" s="142"/>
      <c r="G2706" s="142"/>
      <c r="H2706" s="142"/>
      <c r="J2706" s="142"/>
      <c r="K2706" s="142"/>
      <c r="L2706" s="142"/>
      <c r="M2706" s="142"/>
      <c r="N2706" s="142"/>
      <c r="O2706" s="142"/>
      <c r="Q2706" s="122" t="e">
        <f>+VLOOKUP(CONCATENATE(B2706,"00"),#REF!,3,FALSE)</f>
        <v>#REF!</v>
      </c>
      <c r="R2706" s="122" t="str">
        <f>+IF(ISERROR(VLOOKUP(K2706,'Ecarts de marge'!D:D,1,FALSE)),"PB CODE ARTICLE","")</f>
        <v>PB CODE ARTICLE</v>
      </c>
    </row>
    <row r="2707" spans="1:18" x14ac:dyDescent="0.2">
      <c r="A2707" s="131" t="str">
        <f>+IF(I2707&lt;='Ecarts de marge'!$G$1,"X","")</f>
        <v>X</v>
      </c>
      <c r="B2707" s="122" t="str">
        <f t="shared" si="54"/>
        <v>A</v>
      </c>
      <c r="C2707" s="142"/>
      <c r="D2707" s="142"/>
      <c r="E2707" s="142"/>
      <c r="F2707" s="142"/>
      <c r="G2707" s="142"/>
      <c r="H2707" s="142"/>
      <c r="J2707" s="142"/>
      <c r="K2707" s="142"/>
      <c r="L2707" s="142"/>
      <c r="M2707" s="142"/>
      <c r="N2707" s="142"/>
      <c r="O2707" s="142"/>
      <c r="Q2707" s="122" t="e">
        <f>+VLOOKUP(CONCATENATE(B2707,"00"),#REF!,3,FALSE)</f>
        <v>#REF!</v>
      </c>
      <c r="R2707" s="122" t="str">
        <f>+IF(ISERROR(VLOOKUP(K2707,'Ecarts de marge'!D:D,1,FALSE)),"PB CODE ARTICLE","")</f>
        <v>PB CODE ARTICLE</v>
      </c>
    </row>
    <row r="2708" spans="1:18" x14ac:dyDescent="0.2">
      <c r="A2708" s="131" t="str">
        <f>+IF(I2708&lt;='Ecarts de marge'!$G$1,"X","")</f>
        <v>X</v>
      </c>
      <c r="B2708" s="122" t="str">
        <f t="shared" si="54"/>
        <v>A</v>
      </c>
      <c r="C2708" s="142"/>
      <c r="D2708" s="142"/>
      <c r="E2708" s="142"/>
      <c r="F2708" s="142"/>
      <c r="G2708" s="142"/>
      <c r="H2708" s="142"/>
      <c r="J2708" s="142"/>
      <c r="K2708" s="142"/>
      <c r="L2708" s="142"/>
      <c r="M2708" s="142"/>
      <c r="N2708" s="142"/>
      <c r="O2708" s="142"/>
      <c r="Q2708" s="122" t="e">
        <f>+VLOOKUP(CONCATENATE(B2708,"00"),#REF!,3,FALSE)</f>
        <v>#REF!</v>
      </c>
      <c r="R2708" s="122" t="str">
        <f>+IF(ISERROR(VLOOKUP(K2708,'Ecarts de marge'!D:D,1,FALSE)),"PB CODE ARTICLE","")</f>
        <v>PB CODE ARTICLE</v>
      </c>
    </row>
    <row r="2709" spans="1:18" x14ac:dyDescent="0.2">
      <c r="A2709" s="131" t="str">
        <f>+IF(I2709&lt;='Ecarts de marge'!$G$1,"X","")</f>
        <v>X</v>
      </c>
      <c r="B2709" s="122" t="str">
        <f t="shared" si="54"/>
        <v>A</v>
      </c>
      <c r="C2709" s="142"/>
      <c r="D2709" s="142"/>
      <c r="E2709" s="142"/>
      <c r="F2709" s="142"/>
      <c r="G2709" s="142"/>
      <c r="H2709" s="142"/>
      <c r="J2709" s="142"/>
      <c r="K2709" s="142"/>
      <c r="L2709" s="142"/>
      <c r="M2709" s="142"/>
      <c r="N2709" s="142"/>
      <c r="O2709" s="142"/>
      <c r="Q2709" s="122" t="e">
        <f>+VLOOKUP(CONCATENATE(B2709,"00"),#REF!,3,FALSE)</f>
        <v>#REF!</v>
      </c>
      <c r="R2709" s="122" t="str">
        <f>+IF(ISERROR(VLOOKUP(K2709,'Ecarts de marge'!D:D,1,FALSE)),"PB CODE ARTICLE","")</f>
        <v>PB CODE ARTICLE</v>
      </c>
    </row>
    <row r="2710" spans="1:18" x14ac:dyDescent="0.2">
      <c r="A2710" s="131" t="str">
        <f>+IF(I2710&lt;='Ecarts de marge'!$G$1,"X","")</f>
        <v>X</v>
      </c>
      <c r="B2710" s="122" t="str">
        <f t="shared" si="54"/>
        <v>A</v>
      </c>
      <c r="C2710" s="142"/>
      <c r="D2710" s="142"/>
      <c r="E2710" s="142"/>
      <c r="F2710" s="142"/>
      <c r="G2710" s="142"/>
      <c r="H2710" s="142"/>
      <c r="J2710" s="142"/>
      <c r="K2710" s="142"/>
      <c r="L2710" s="142"/>
      <c r="M2710" s="142"/>
      <c r="N2710" s="142"/>
      <c r="O2710" s="142"/>
      <c r="Q2710" s="122" t="e">
        <f>+VLOOKUP(CONCATENATE(B2710,"00"),#REF!,3,FALSE)</f>
        <v>#REF!</v>
      </c>
      <c r="R2710" s="122" t="str">
        <f>+IF(ISERROR(VLOOKUP(K2710,'Ecarts de marge'!D:D,1,FALSE)),"PB CODE ARTICLE","")</f>
        <v>PB CODE ARTICLE</v>
      </c>
    </row>
    <row r="2711" spans="1:18" x14ac:dyDescent="0.2">
      <c r="A2711" s="131" t="str">
        <f>+IF(I2711&lt;='Ecarts de marge'!$G$1,"X","")</f>
        <v>X</v>
      </c>
      <c r="B2711" s="122" t="str">
        <f t="shared" si="54"/>
        <v>A</v>
      </c>
      <c r="C2711" s="142"/>
      <c r="D2711" s="142"/>
      <c r="E2711" s="142"/>
      <c r="F2711" s="142"/>
      <c r="G2711" s="142"/>
      <c r="H2711" s="142"/>
      <c r="J2711" s="142"/>
      <c r="K2711" s="142"/>
      <c r="L2711" s="142"/>
      <c r="M2711" s="142"/>
      <c r="N2711" s="142"/>
      <c r="O2711" s="142"/>
      <c r="Q2711" s="122" t="e">
        <f>+VLOOKUP(CONCATENATE(B2711,"00"),#REF!,3,FALSE)</f>
        <v>#REF!</v>
      </c>
      <c r="R2711" s="122" t="str">
        <f>+IF(ISERROR(VLOOKUP(K2711,'Ecarts de marge'!D:D,1,FALSE)),"PB CODE ARTICLE","")</f>
        <v>PB CODE ARTICLE</v>
      </c>
    </row>
    <row r="2712" spans="1:18" x14ac:dyDescent="0.2">
      <c r="A2712" s="131" t="str">
        <f>+IF(I2712&lt;='Ecarts de marge'!$G$1,"X","")</f>
        <v>X</v>
      </c>
      <c r="B2712" s="122" t="str">
        <f t="shared" si="54"/>
        <v>A</v>
      </c>
      <c r="C2712" s="142"/>
      <c r="D2712" s="142"/>
      <c r="E2712" s="142"/>
      <c r="F2712" s="142"/>
      <c r="G2712" s="142"/>
      <c r="H2712" s="142"/>
      <c r="J2712" s="142"/>
      <c r="K2712" s="142"/>
      <c r="L2712" s="142"/>
      <c r="M2712" s="142"/>
      <c r="N2712" s="142"/>
      <c r="O2712" s="142"/>
      <c r="Q2712" s="122" t="e">
        <f>+VLOOKUP(CONCATENATE(B2712,"00"),#REF!,3,FALSE)</f>
        <v>#REF!</v>
      </c>
      <c r="R2712" s="122" t="str">
        <f>+IF(ISERROR(VLOOKUP(K2712,'Ecarts de marge'!D:D,1,FALSE)),"PB CODE ARTICLE","")</f>
        <v>PB CODE ARTICLE</v>
      </c>
    </row>
    <row r="2713" spans="1:18" x14ac:dyDescent="0.2">
      <c r="A2713" s="131" t="str">
        <f>+IF(I2713&lt;='Ecarts de marge'!$G$1,"X","")</f>
        <v>X</v>
      </c>
      <c r="B2713" s="122" t="str">
        <f t="shared" si="54"/>
        <v>A</v>
      </c>
      <c r="C2713" s="142"/>
      <c r="D2713" s="142"/>
      <c r="E2713" s="142"/>
      <c r="F2713" s="142"/>
      <c r="G2713" s="142"/>
      <c r="H2713" s="142"/>
      <c r="J2713" s="142"/>
      <c r="K2713" s="142"/>
      <c r="L2713" s="142"/>
      <c r="M2713" s="142"/>
      <c r="N2713" s="142"/>
      <c r="O2713" s="142"/>
      <c r="Q2713" s="122" t="e">
        <f>+VLOOKUP(CONCATENATE(B2713,"00"),#REF!,3,FALSE)</f>
        <v>#REF!</v>
      </c>
      <c r="R2713" s="122" t="str">
        <f>+IF(ISERROR(VLOOKUP(K2713,'Ecarts de marge'!D:D,1,FALSE)),"PB CODE ARTICLE","")</f>
        <v>PB CODE ARTICLE</v>
      </c>
    </row>
    <row r="2714" spans="1:18" x14ac:dyDescent="0.2">
      <c r="A2714" s="131" t="str">
        <f>+IF(I2714&lt;='Ecarts de marge'!$G$1,"X","")</f>
        <v>X</v>
      </c>
      <c r="B2714" s="122" t="str">
        <f t="shared" si="54"/>
        <v>A</v>
      </c>
      <c r="C2714" s="142"/>
      <c r="D2714" s="142"/>
      <c r="E2714" s="142"/>
      <c r="F2714" s="142"/>
      <c r="G2714" s="142"/>
      <c r="H2714" s="142"/>
      <c r="J2714" s="142"/>
      <c r="K2714" s="142"/>
      <c r="L2714" s="142"/>
      <c r="M2714" s="142"/>
      <c r="N2714" s="142"/>
      <c r="O2714" s="142"/>
      <c r="Q2714" s="122" t="e">
        <f>+VLOOKUP(CONCATENATE(B2714,"00"),#REF!,3,FALSE)</f>
        <v>#REF!</v>
      </c>
      <c r="R2714" s="122" t="str">
        <f>+IF(ISERROR(VLOOKUP(K2714,'Ecarts de marge'!D:D,1,FALSE)),"PB CODE ARTICLE","")</f>
        <v>PB CODE ARTICLE</v>
      </c>
    </row>
    <row r="2715" spans="1:18" x14ac:dyDescent="0.2">
      <c r="A2715" s="131" t="str">
        <f>+IF(I2715&lt;='Ecarts de marge'!$G$1,"X","")</f>
        <v>X</v>
      </c>
      <c r="B2715" s="122" t="str">
        <f t="shared" si="54"/>
        <v>A</v>
      </c>
      <c r="C2715" s="142"/>
      <c r="D2715" s="142"/>
      <c r="E2715" s="142"/>
      <c r="F2715" s="142"/>
      <c r="G2715" s="142"/>
      <c r="H2715" s="142"/>
      <c r="J2715" s="142"/>
      <c r="K2715" s="142"/>
      <c r="L2715" s="142"/>
      <c r="M2715" s="142"/>
      <c r="N2715" s="142"/>
      <c r="O2715" s="142"/>
      <c r="Q2715" s="122" t="e">
        <f>+VLOOKUP(CONCATENATE(B2715,"00"),#REF!,3,FALSE)</f>
        <v>#REF!</v>
      </c>
      <c r="R2715" s="122" t="str">
        <f>+IF(ISERROR(VLOOKUP(K2715,'Ecarts de marge'!D:D,1,FALSE)),"PB CODE ARTICLE","")</f>
        <v>PB CODE ARTICLE</v>
      </c>
    </row>
    <row r="2716" spans="1:18" x14ac:dyDescent="0.2">
      <c r="A2716" s="131" t="str">
        <f>+IF(I2716&lt;='Ecarts de marge'!$G$1,"X","")</f>
        <v>X</v>
      </c>
      <c r="B2716" s="122" t="str">
        <f t="shared" si="54"/>
        <v>A</v>
      </c>
      <c r="C2716" s="142"/>
      <c r="D2716" s="142"/>
      <c r="E2716" s="142"/>
      <c r="F2716" s="142"/>
      <c r="G2716" s="142"/>
      <c r="H2716" s="142"/>
      <c r="J2716" s="142"/>
      <c r="K2716" s="142"/>
      <c r="L2716" s="142"/>
      <c r="M2716" s="142"/>
      <c r="N2716" s="142"/>
      <c r="O2716" s="142"/>
      <c r="Q2716" s="122" t="e">
        <f>+VLOOKUP(CONCATENATE(B2716,"00"),#REF!,3,FALSE)</f>
        <v>#REF!</v>
      </c>
      <c r="R2716" s="122" t="str">
        <f>+IF(ISERROR(VLOOKUP(K2716,'Ecarts de marge'!D:D,1,FALSE)),"PB CODE ARTICLE","")</f>
        <v>PB CODE ARTICLE</v>
      </c>
    </row>
    <row r="2717" spans="1:18" x14ac:dyDescent="0.2">
      <c r="A2717" s="131" t="str">
        <f>+IF(I2717&lt;='Ecarts de marge'!$G$1,"X","")</f>
        <v>X</v>
      </c>
      <c r="B2717" s="122" t="str">
        <f t="shared" si="54"/>
        <v>A</v>
      </c>
      <c r="C2717" s="142"/>
      <c r="D2717" s="142"/>
      <c r="E2717" s="142"/>
      <c r="F2717" s="142"/>
      <c r="G2717" s="142"/>
      <c r="H2717" s="142"/>
      <c r="J2717" s="142"/>
      <c r="K2717" s="142"/>
      <c r="L2717" s="142"/>
      <c r="M2717" s="142"/>
      <c r="N2717" s="142"/>
      <c r="O2717" s="142"/>
      <c r="Q2717" s="122" t="e">
        <f>+VLOOKUP(CONCATENATE(B2717,"00"),#REF!,3,FALSE)</f>
        <v>#REF!</v>
      </c>
      <c r="R2717" s="122" t="str">
        <f>+IF(ISERROR(VLOOKUP(K2717,'Ecarts de marge'!D:D,1,FALSE)),"PB CODE ARTICLE","")</f>
        <v>PB CODE ARTICLE</v>
      </c>
    </row>
    <row r="2718" spans="1:18" x14ac:dyDescent="0.2">
      <c r="A2718" s="131" t="str">
        <f>+IF(I2718&lt;='Ecarts de marge'!$G$1,"X","")</f>
        <v>X</v>
      </c>
      <c r="B2718" s="122" t="str">
        <f t="shared" si="54"/>
        <v>A</v>
      </c>
      <c r="C2718" s="142"/>
      <c r="D2718" s="142"/>
      <c r="E2718" s="142"/>
      <c r="F2718" s="142"/>
      <c r="G2718" s="142"/>
      <c r="H2718" s="142"/>
      <c r="J2718" s="142"/>
      <c r="K2718" s="142"/>
      <c r="L2718" s="142"/>
      <c r="M2718" s="142"/>
      <c r="N2718" s="142"/>
      <c r="O2718" s="142"/>
      <c r="Q2718" s="122" t="e">
        <f>+VLOOKUP(CONCATENATE(B2718,"00"),#REF!,3,FALSE)</f>
        <v>#REF!</v>
      </c>
      <c r="R2718" s="122" t="str">
        <f>+IF(ISERROR(VLOOKUP(K2718,'Ecarts de marge'!D:D,1,FALSE)),"PB CODE ARTICLE","")</f>
        <v>PB CODE ARTICLE</v>
      </c>
    </row>
    <row r="2719" spans="1:18" x14ac:dyDescent="0.2">
      <c r="A2719" s="131" t="str">
        <f>+IF(I2719&lt;='Ecarts de marge'!$G$1,"X","")</f>
        <v>X</v>
      </c>
      <c r="B2719" s="122" t="str">
        <f t="shared" si="54"/>
        <v>A</v>
      </c>
      <c r="C2719" s="142"/>
      <c r="D2719" s="142"/>
      <c r="E2719" s="142"/>
      <c r="F2719" s="142"/>
      <c r="G2719" s="142"/>
      <c r="H2719" s="142"/>
      <c r="J2719" s="142"/>
      <c r="K2719" s="142"/>
      <c r="L2719" s="142"/>
      <c r="M2719" s="142"/>
      <c r="N2719" s="142"/>
      <c r="O2719" s="142"/>
      <c r="Q2719" s="122" t="e">
        <f>+VLOOKUP(CONCATENATE(B2719,"00"),#REF!,3,FALSE)</f>
        <v>#REF!</v>
      </c>
      <c r="R2719" s="122" t="str">
        <f>+IF(ISERROR(VLOOKUP(K2719,'Ecarts de marge'!D:D,1,FALSE)),"PB CODE ARTICLE","")</f>
        <v>PB CODE ARTICLE</v>
      </c>
    </row>
    <row r="2720" spans="1:18" x14ac:dyDescent="0.2">
      <c r="A2720" s="131" t="str">
        <f>+IF(I2720&lt;='Ecarts de marge'!$G$1,"X","")</f>
        <v>X</v>
      </c>
      <c r="B2720" s="122" t="str">
        <f t="shared" si="54"/>
        <v>A</v>
      </c>
      <c r="C2720" s="142"/>
      <c r="D2720" s="142"/>
      <c r="E2720" s="142"/>
      <c r="F2720" s="142"/>
      <c r="G2720" s="142"/>
      <c r="H2720" s="142"/>
      <c r="J2720" s="142"/>
      <c r="K2720" s="142"/>
      <c r="L2720" s="142"/>
      <c r="M2720" s="142"/>
      <c r="N2720" s="142"/>
      <c r="O2720" s="142"/>
      <c r="Q2720" s="122" t="e">
        <f>+VLOOKUP(CONCATENATE(B2720,"00"),#REF!,3,FALSE)</f>
        <v>#REF!</v>
      </c>
      <c r="R2720" s="122" t="str">
        <f>+IF(ISERROR(VLOOKUP(K2720,'Ecarts de marge'!D:D,1,FALSE)),"PB CODE ARTICLE","")</f>
        <v>PB CODE ARTICLE</v>
      </c>
    </row>
    <row r="2721" spans="1:18" x14ac:dyDescent="0.2">
      <c r="A2721" s="131" t="str">
        <f>+IF(I2721&lt;='Ecarts de marge'!$G$1,"X","")</f>
        <v>X</v>
      </c>
      <c r="B2721" s="122" t="str">
        <f t="shared" si="54"/>
        <v>A</v>
      </c>
      <c r="C2721" s="142"/>
      <c r="D2721" s="142"/>
      <c r="E2721" s="142"/>
      <c r="F2721" s="142"/>
      <c r="G2721" s="142"/>
      <c r="H2721" s="142"/>
      <c r="J2721" s="142"/>
      <c r="K2721" s="142"/>
      <c r="L2721" s="142"/>
      <c r="M2721" s="142"/>
      <c r="N2721" s="142"/>
      <c r="O2721" s="142"/>
      <c r="Q2721" s="122" t="e">
        <f>+VLOOKUP(CONCATENATE(B2721,"00"),#REF!,3,FALSE)</f>
        <v>#REF!</v>
      </c>
      <c r="R2721" s="122" t="str">
        <f>+IF(ISERROR(VLOOKUP(K2721,'Ecarts de marge'!D:D,1,FALSE)),"PB CODE ARTICLE","")</f>
        <v>PB CODE ARTICLE</v>
      </c>
    </row>
    <row r="2722" spans="1:18" x14ac:dyDescent="0.2">
      <c r="A2722" s="131" t="str">
        <f>+IF(I2722&lt;='Ecarts de marge'!$G$1,"X","")</f>
        <v>X</v>
      </c>
      <c r="B2722" s="122" t="str">
        <f t="shared" si="54"/>
        <v>A</v>
      </c>
      <c r="C2722" s="142"/>
      <c r="D2722" s="142"/>
      <c r="E2722" s="142"/>
      <c r="F2722" s="142"/>
      <c r="G2722" s="142"/>
      <c r="H2722" s="142"/>
      <c r="J2722" s="142"/>
      <c r="K2722" s="142"/>
      <c r="L2722" s="142"/>
      <c r="M2722" s="142"/>
      <c r="N2722" s="142"/>
      <c r="O2722" s="142"/>
      <c r="Q2722" s="122" t="e">
        <f>+VLOOKUP(CONCATENATE(B2722,"00"),#REF!,3,FALSE)</f>
        <v>#REF!</v>
      </c>
      <c r="R2722" s="122" t="str">
        <f>+IF(ISERROR(VLOOKUP(K2722,'Ecarts de marge'!D:D,1,FALSE)),"PB CODE ARTICLE","")</f>
        <v>PB CODE ARTICLE</v>
      </c>
    </row>
    <row r="2723" spans="1:18" x14ac:dyDescent="0.2">
      <c r="A2723" s="131" t="str">
        <f>+IF(I2723&lt;='Ecarts de marge'!$G$1,"X","")</f>
        <v>X</v>
      </c>
      <c r="B2723" s="122" t="str">
        <f t="shared" si="54"/>
        <v>A</v>
      </c>
      <c r="C2723" s="142"/>
      <c r="D2723" s="142"/>
      <c r="E2723" s="142"/>
      <c r="F2723" s="142"/>
      <c r="G2723" s="142"/>
      <c r="H2723" s="142"/>
      <c r="J2723" s="142"/>
      <c r="K2723" s="142"/>
      <c r="L2723" s="142"/>
      <c r="M2723" s="142"/>
      <c r="N2723" s="142"/>
      <c r="O2723" s="142"/>
      <c r="Q2723" s="122" t="e">
        <f>+VLOOKUP(CONCATENATE(B2723,"00"),#REF!,3,FALSE)</f>
        <v>#REF!</v>
      </c>
      <c r="R2723" s="122" t="str">
        <f>+IF(ISERROR(VLOOKUP(K2723,'Ecarts de marge'!D:D,1,FALSE)),"PB CODE ARTICLE","")</f>
        <v>PB CODE ARTICLE</v>
      </c>
    </row>
    <row r="2724" spans="1:18" x14ac:dyDescent="0.2">
      <c r="A2724" s="131" t="str">
        <f>+IF(I2724&lt;='Ecarts de marge'!$G$1,"X","")</f>
        <v>X</v>
      </c>
      <c r="B2724" s="122" t="str">
        <f t="shared" si="54"/>
        <v>A</v>
      </c>
      <c r="C2724" s="142"/>
      <c r="D2724" s="142"/>
      <c r="E2724" s="142"/>
      <c r="F2724" s="142"/>
      <c r="G2724" s="142"/>
      <c r="H2724" s="142"/>
      <c r="J2724" s="142"/>
      <c r="K2724" s="142"/>
      <c r="L2724" s="142"/>
      <c r="M2724" s="142"/>
      <c r="N2724" s="142"/>
      <c r="O2724" s="142"/>
      <c r="Q2724" s="122" t="e">
        <f>+VLOOKUP(CONCATENATE(B2724,"00"),#REF!,3,FALSE)</f>
        <v>#REF!</v>
      </c>
      <c r="R2724" s="122" t="str">
        <f>+IF(ISERROR(VLOOKUP(K2724,'Ecarts de marge'!D:D,1,FALSE)),"PB CODE ARTICLE","")</f>
        <v>PB CODE ARTICLE</v>
      </c>
    </row>
    <row r="2725" spans="1:18" x14ac:dyDescent="0.2">
      <c r="A2725" s="131" t="str">
        <f>+IF(I2725&lt;='Ecarts de marge'!$G$1,"X","")</f>
        <v>X</v>
      </c>
      <c r="B2725" s="122" t="str">
        <f t="shared" si="54"/>
        <v>A</v>
      </c>
      <c r="C2725" s="142"/>
      <c r="D2725" s="142"/>
      <c r="E2725" s="142"/>
      <c r="F2725" s="142"/>
      <c r="G2725" s="142"/>
      <c r="H2725" s="142"/>
      <c r="J2725" s="142"/>
      <c r="K2725" s="142"/>
      <c r="L2725" s="142"/>
      <c r="M2725" s="142"/>
      <c r="N2725" s="142"/>
      <c r="O2725" s="142"/>
      <c r="Q2725" s="122" t="e">
        <f>+VLOOKUP(CONCATENATE(B2725,"00"),#REF!,3,FALSE)</f>
        <v>#REF!</v>
      </c>
      <c r="R2725" s="122" t="str">
        <f>+IF(ISERROR(VLOOKUP(K2725,'Ecarts de marge'!D:D,1,FALSE)),"PB CODE ARTICLE","")</f>
        <v>PB CODE ARTICLE</v>
      </c>
    </row>
    <row r="2726" spans="1:18" x14ac:dyDescent="0.2">
      <c r="A2726" s="131" t="str">
        <f>+IF(I2726&lt;='Ecarts de marge'!$G$1,"X","")</f>
        <v>X</v>
      </c>
      <c r="B2726" s="122" t="str">
        <f t="shared" si="54"/>
        <v>A</v>
      </c>
      <c r="C2726" s="142"/>
      <c r="D2726" s="142"/>
      <c r="E2726" s="142"/>
      <c r="F2726" s="142"/>
      <c r="G2726" s="142"/>
      <c r="H2726" s="142"/>
      <c r="J2726" s="142"/>
      <c r="K2726" s="142"/>
      <c r="L2726" s="142"/>
      <c r="M2726" s="142"/>
      <c r="N2726" s="142"/>
      <c r="O2726" s="142"/>
      <c r="Q2726" s="122" t="e">
        <f>+VLOOKUP(CONCATENATE(B2726,"00"),#REF!,3,FALSE)</f>
        <v>#REF!</v>
      </c>
      <c r="R2726" s="122" t="str">
        <f>+IF(ISERROR(VLOOKUP(K2726,'Ecarts de marge'!D:D,1,FALSE)),"PB CODE ARTICLE","")</f>
        <v>PB CODE ARTICLE</v>
      </c>
    </row>
    <row r="2727" spans="1:18" x14ac:dyDescent="0.2">
      <c r="A2727" s="131" t="str">
        <f>+IF(I2727&lt;='Ecarts de marge'!$G$1,"X","")</f>
        <v>X</v>
      </c>
      <c r="B2727" s="122" t="str">
        <f t="shared" si="54"/>
        <v>A</v>
      </c>
      <c r="C2727" s="142"/>
      <c r="D2727" s="142"/>
      <c r="E2727" s="142"/>
      <c r="F2727" s="142"/>
      <c r="G2727" s="142"/>
      <c r="H2727" s="142"/>
      <c r="J2727" s="142"/>
      <c r="K2727" s="142"/>
      <c r="L2727" s="142"/>
      <c r="M2727" s="142"/>
      <c r="N2727" s="142"/>
      <c r="O2727" s="142"/>
      <c r="Q2727" s="122" t="e">
        <f>+VLOOKUP(CONCATENATE(B2727,"00"),#REF!,3,FALSE)</f>
        <v>#REF!</v>
      </c>
      <c r="R2727" s="122" t="str">
        <f>+IF(ISERROR(VLOOKUP(K2727,'Ecarts de marge'!D:D,1,FALSE)),"PB CODE ARTICLE","")</f>
        <v>PB CODE ARTICLE</v>
      </c>
    </row>
    <row r="2728" spans="1:18" x14ac:dyDescent="0.2">
      <c r="A2728" s="131" t="str">
        <f>+IF(I2728&lt;='Ecarts de marge'!$G$1,"X","")</f>
        <v>X</v>
      </c>
      <c r="B2728" s="122" t="str">
        <f t="shared" si="54"/>
        <v>A</v>
      </c>
      <c r="C2728" s="142"/>
      <c r="D2728" s="142"/>
      <c r="E2728" s="142"/>
      <c r="F2728" s="142"/>
      <c r="G2728" s="142"/>
      <c r="H2728" s="142"/>
      <c r="J2728" s="142"/>
      <c r="K2728" s="142"/>
      <c r="L2728" s="142"/>
      <c r="M2728" s="142"/>
      <c r="N2728" s="142"/>
      <c r="O2728" s="142"/>
      <c r="Q2728" s="122" t="e">
        <f>+VLOOKUP(CONCATENATE(B2728,"00"),#REF!,3,FALSE)</f>
        <v>#REF!</v>
      </c>
      <c r="R2728" s="122" t="str">
        <f>+IF(ISERROR(VLOOKUP(K2728,'Ecarts de marge'!D:D,1,FALSE)),"PB CODE ARTICLE","")</f>
        <v>PB CODE ARTICLE</v>
      </c>
    </row>
    <row r="2729" spans="1:18" x14ac:dyDescent="0.2">
      <c r="A2729" s="131" t="str">
        <f>+IF(I2729&lt;='Ecarts de marge'!$G$1,"X","")</f>
        <v>X</v>
      </c>
      <c r="B2729" s="122" t="str">
        <f t="shared" si="54"/>
        <v>A</v>
      </c>
      <c r="C2729" s="142"/>
      <c r="D2729" s="142"/>
      <c r="E2729" s="142"/>
      <c r="F2729" s="142"/>
      <c r="G2729" s="142"/>
      <c r="H2729" s="142"/>
      <c r="J2729" s="142"/>
      <c r="K2729" s="142"/>
      <c r="L2729" s="142"/>
      <c r="M2729" s="142"/>
      <c r="N2729" s="142"/>
      <c r="O2729" s="142"/>
      <c r="Q2729" s="122" t="e">
        <f>+VLOOKUP(CONCATENATE(B2729,"00"),#REF!,3,FALSE)</f>
        <v>#REF!</v>
      </c>
      <c r="R2729" s="122" t="str">
        <f>+IF(ISERROR(VLOOKUP(K2729,'Ecarts de marge'!D:D,1,FALSE)),"PB CODE ARTICLE","")</f>
        <v>PB CODE ARTICLE</v>
      </c>
    </row>
    <row r="2730" spans="1:18" x14ac:dyDescent="0.2">
      <c r="A2730" s="131" t="str">
        <f>+IF(I2730&lt;='Ecarts de marge'!$G$1,"X","")</f>
        <v>X</v>
      </c>
      <c r="B2730" s="122" t="str">
        <f t="shared" si="54"/>
        <v>A</v>
      </c>
      <c r="C2730" s="142"/>
      <c r="D2730" s="142"/>
      <c r="E2730" s="142"/>
      <c r="F2730" s="142"/>
      <c r="G2730" s="142"/>
      <c r="H2730" s="142"/>
      <c r="J2730" s="142"/>
      <c r="K2730" s="142"/>
      <c r="L2730" s="142"/>
      <c r="M2730" s="142"/>
      <c r="N2730" s="142"/>
      <c r="O2730" s="142"/>
      <c r="Q2730" s="122" t="e">
        <f>+VLOOKUP(CONCATENATE(B2730,"00"),#REF!,3,FALSE)</f>
        <v>#REF!</v>
      </c>
      <c r="R2730" s="122" t="str">
        <f>+IF(ISERROR(VLOOKUP(K2730,'Ecarts de marge'!D:D,1,FALSE)),"PB CODE ARTICLE","")</f>
        <v>PB CODE ARTICLE</v>
      </c>
    </row>
    <row r="2731" spans="1:18" x14ac:dyDescent="0.2">
      <c r="A2731" s="131" t="str">
        <f>+IF(I2731&lt;='Ecarts de marge'!$G$1,"X","")</f>
        <v>X</v>
      </c>
      <c r="B2731" s="122" t="str">
        <f t="shared" si="54"/>
        <v>A</v>
      </c>
      <c r="C2731" s="142"/>
      <c r="D2731" s="142"/>
      <c r="E2731" s="142"/>
      <c r="F2731" s="142"/>
      <c r="G2731" s="142"/>
      <c r="H2731" s="142"/>
      <c r="J2731" s="142"/>
      <c r="K2731" s="142"/>
      <c r="L2731" s="142"/>
      <c r="M2731" s="142"/>
      <c r="N2731" s="142"/>
      <c r="O2731" s="142"/>
      <c r="Q2731" s="122" t="e">
        <f>+VLOOKUP(CONCATENATE(B2731,"00"),#REF!,3,FALSE)</f>
        <v>#REF!</v>
      </c>
      <c r="R2731" s="122" t="str">
        <f>+IF(ISERROR(VLOOKUP(K2731,'Ecarts de marge'!D:D,1,FALSE)),"PB CODE ARTICLE","")</f>
        <v>PB CODE ARTICLE</v>
      </c>
    </row>
    <row r="2732" spans="1:18" x14ac:dyDescent="0.2">
      <c r="A2732" s="131" t="str">
        <f>+IF(I2732&lt;='Ecarts de marge'!$G$1,"X","")</f>
        <v>X</v>
      </c>
      <c r="B2732" s="122" t="str">
        <f t="shared" si="54"/>
        <v>A</v>
      </c>
      <c r="C2732" s="142"/>
      <c r="D2732" s="142"/>
      <c r="E2732" s="142"/>
      <c r="F2732" s="142"/>
      <c r="G2732" s="142"/>
      <c r="H2732" s="142"/>
      <c r="J2732" s="142"/>
      <c r="K2732" s="142"/>
      <c r="L2732" s="142"/>
      <c r="M2732" s="142"/>
      <c r="N2732" s="142"/>
      <c r="O2732" s="142"/>
      <c r="Q2732" s="122" t="e">
        <f>+VLOOKUP(CONCATENATE(B2732,"00"),#REF!,3,FALSE)</f>
        <v>#REF!</v>
      </c>
      <c r="R2732" s="122" t="str">
        <f>+IF(ISERROR(VLOOKUP(K2732,'Ecarts de marge'!D:D,1,FALSE)),"PB CODE ARTICLE","")</f>
        <v>PB CODE ARTICLE</v>
      </c>
    </row>
    <row r="2733" spans="1:18" x14ac:dyDescent="0.2">
      <c r="A2733" s="131" t="str">
        <f>+IF(I2733&lt;='Ecarts de marge'!$G$1,"X","")</f>
        <v>X</v>
      </c>
      <c r="B2733" s="122" t="str">
        <f t="shared" si="54"/>
        <v>A</v>
      </c>
      <c r="C2733" s="142"/>
      <c r="D2733" s="142"/>
      <c r="E2733" s="142"/>
      <c r="F2733" s="142"/>
      <c r="G2733" s="142"/>
      <c r="H2733" s="142"/>
      <c r="J2733" s="142"/>
      <c r="K2733" s="142"/>
      <c r="L2733" s="142"/>
      <c r="M2733" s="142"/>
      <c r="N2733" s="142"/>
      <c r="O2733" s="142"/>
      <c r="Q2733" s="122" t="e">
        <f>+VLOOKUP(CONCATENATE(B2733,"00"),#REF!,3,FALSE)</f>
        <v>#REF!</v>
      </c>
      <c r="R2733" s="122" t="str">
        <f>+IF(ISERROR(VLOOKUP(K2733,'Ecarts de marge'!D:D,1,FALSE)),"PB CODE ARTICLE","")</f>
        <v>PB CODE ARTICLE</v>
      </c>
    </row>
    <row r="2734" spans="1:18" x14ac:dyDescent="0.2">
      <c r="A2734" s="131" t="str">
        <f>+IF(I2734&lt;='Ecarts de marge'!$G$1,"X","")</f>
        <v>X</v>
      </c>
      <c r="B2734" s="122" t="str">
        <f t="shared" si="54"/>
        <v>A</v>
      </c>
      <c r="C2734" s="142"/>
      <c r="D2734" s="142"/>
      <c r="E2734" s="142"/>
      <c r="F2734" s="142"/>
      <c r="G2734" s="142"/>
      <c r="H2734" s="142"/>
      <c r="J2734" s="142"/>
      <c r="K2734" s="142"/>
      <c r="L2734" s="142"/>
      <c r="M2734" s="142"/>
      <c r="N2734" s="142"/>
      <c r="O2734" s="142"/>
      <c r="Q2734" s="122" t="e">
        <f>+VLOOKUP(CONCATENATE(B2734,"00"),#REF!,3,FALSE)</f>
        <v>#REF!</v>
      </c>
      <c r="R2734" s="122" t="str">
        <f>+IF(ISERROR(VLOOKUP(K2734,'Ecarts de marge'!D:D,1,FALSE)),"PB CODE ARTICLE","")</f>
        <v>PB CODE ARTICLE</v>
      </c>
    </row>
    <row r="2735" spans="1:18" x14ac:dyDescent="0.2">
      <c r="A2735" s="131" t="str">
        <f>+IF(I2735&lt;='Ecarts de marge'!$G$1,"X","")</f>
        <v>X</v>
      </c>
      <c r="B2735" s="122" t="str">
        <f t="shared" si="54"/>
        <v>A</v>
      </c>
      <c r="C2735" s="142"/>
      <c r="D2735" s="142"/>
      <c r="E2735" s="142"/>
      <c r="F2735" s="142"/>
      <c r="G2735" s="142"/>
      <c r="H2735" s="142"/>
      <c r="J2735" s="142"/>
      <c r="K2735" s="142"/>
      <c r="L2735" s="142"/>
      <c r="M2735" s="142"/>
      <c r="N2735" s="142"/>
      <c r="O2735" s="142"/>
      <c r="Q2735" s="122" t="e">
        <f>+VLOOKUP(CONCATENATE(B2735,"00"),#REF!,3,FALSE)</f>
        <v>#REF!</v>
      </c>
      <c r="R2735" s="122" t="str">
        <f>+IF(ISERROR(VLOOKUP(K2735,'Ecarts de marge'!D:D,1,FALSE)),"PB CODE ARTICLE","")</f>
        <v>PB CODE ARTICLE</v>
      </c>
    </row>
    <row r="2736" spans="1:18" x14ac:dyDescent="0.2">
      <c r="A2736" s="131" t="str">
        <f>+IF(I2736&lt;='Ecarts de marge'!$G$1,"X","")</f>
        <v>X</v>
      </c>
      <c r="B2736" s="122" t="str">
        <f t="shared" si="54"/>
        <v>A</v>
      </c>
      <c r="C2736" s="142"/>
      <c r="D2736" s="142"/>
      <c r="E2736" s="142"/>
      <c r="F2736" s="142"/>
      <c r="G2736" s="142"/>
      <c r="H2736" s="142"/>
      <c r="J2736" s="142"/>
      <c r="K2736" s="142"/>
      <c r="L2736" s="142"/>
      <c r="M2736" s="142"/>
      <c r="N2736" s="142"/>
      <c r="O2736" s="142"/>
      <c r="Q2736" s="122" t="e">
        <f>+VLOOKUP(CONCATENATE(B2736,"00"),#REF!,3,FALSE)</f>
        <v>#REF!</v>
      </c>
      <c r="R2736" s="122" t="str">
        <f>+IF(ISERROR(VLOOKUP(K2736,'Ecarts de marge'!D:D,1,FALSE)),"PB CODE ARTICLE","")</f>
        <v>PB CODE ARTICLE</v>
      </c>
    </row>
    <row r="2737" spans="1:18" x14ac:dyDescent="0.2">
      <c r="A2737" s="131" t="str">
        <f>+IF(I2737&lt;='Ecarts de marge'!$G$1,"X","")</f>
        <v>X</v>
      </c>
      <c r="B2737" s="122" t="str">
        <f t="shared" si="54"/>
        <v>A</v>
      </c>
      <c r="C2737" s="142"/>
      <c r="D2737" s="142"/>
      <c r="E2737" s="142"/>
      <c r="F2737" s="142"/>
      <c r="G2737" s="142"/>
      <c r="H2737" s="142"/>
      <c r="J2737" s="142"/>
      <c r="K2737" s="142"/>
      <c r="L2737" s="142"/>
      <c r="M2737" s="142"/>
      <c r="N2737" s="142"/>
      <c r="O2737" s="142"/>
      <c r="Q2737" s="122" t="e">
        <f>+VLOOKUP(CONCATENATE(B2737,"00"),#REF!,3,FALSE)</f>
        <v>#REF!</v>
      </c>
      <c r="R2737" s="122" t="str">
        <f>+IF(ISERROR(VLOOKUP(K2737,'Ecarts de marge'!D:D,1,FALSE)),"PB CODE ARTICLE","")</f>
        <v>PB CODE ARTICLE</v>
      </c>
    </row>
    <row r="2738" spans="1:18" x14ac:dyDescent="0.2">
      <c r="A2738" s="131" t="str">
        <f>+IF(I2738&lt;='Ecarts de marge'!$G$1,"X","")</f>
        <v>X</v>
      </c>
      <c r="B2738" s="122" t="str">
        <f t="shared" si="54"/>
        <v>A</v>
      </c>
      <c r="C2738" s="142"/>
      <c r="D2738" s="142"/>
      <c r="E2738" s="142"/>
      <c r="F2738" s="142"/>
      <c r="G2738" s="142"/>
      <c r="H2738" s="142"/>
      <c r="J2738" s="142"/>
      <c r="K2738" s="142"/>
      <c r="L2738" s="142"/>
      <c r="M2738" s="142"/>
      <c r="N2738" s="142"/>
      <c r="O2738" s="142"/>
      <c r="Q2738" s="122" t="e">
        <f>+VLOOKUP(CONCATENATE(B2738,"00"),#REF!,3,FALSE)</f>
        <v>#REF!</v>
      </c>
      <c r="R2738" s="122" t="str">
        <f>+IF(ISERROR(VLOOKUP(K2738,'Ecarts de marge'!D:D,1,FALSE)),"PB CODE ARTICLE","")</f>
        <v>PB CODE ARTICLE</v>
      </c>
    </row>
    <row r="2739" spans="1:18" x14ac:dyDescent="0.2">
      <c r="A2739" s="131" t="str">
        <f>+IF(I2739&lt;='Ecarts de marge'!$G$1,"X","")</f>
        <v>X</v>
      </c>
      <c r="B2739" s="122" t="str">
        <f t="shared" si="54"/>
        <v>A</v>
      </c>
      <c r="C2739" s="142"/>
      <c r="D2739" s="142"/>
      <c r="E2739" s="142"/>
      <c r="F2739" s="142"/>
      <c r="G2739" s="142"/>
      <c r="H2739" s="142"/>
      <c r="J2739" s="142"/>
      <c r="K2739" s="142"/>
      <c r="L2739" s="142"/>
      <c r="M2739" s="142"/>
      <c r="N2739" s="142"/>
      <c r="O2739" s="142"/>
      <c r="Q2739" s="122" t="e">
        <f>+VLOOKUP(CONCATENATE(B2739,"00"),#REF!,3,FALSE)</f>
        <v>#REF!</v>
      </c>
      <c r="R2739" s="122" t="str">
        <f>+IF(ISERROR(VLOOKUP(K2739,'Ecarts de marge'!D:D,1,FALSE)),"PB CODE ARTICLE","")</f>
        <v>PB CODE ARTICLE</v>
      </c>
    </row>
    <row r="2740" spans="1:18" x14ac:dyDescent="0.2">
      <c r="A2740" s="131" t="str">
        <f>+IF(I2740&lt;='Ecarts de marge'!$G$1,"X","")</f>
        <v>X</v>
      </c>
      <c r="B2740" s="122" t="str">
        <f t="shared" si="54"/>
        <v>A</v>
      </c>
      <c r="C2740" s="142"/>
      <c r="D2740" s="142"/>
      <c r="E2740" s="142"/>
      <c r="F2740" s="142"/>
      <c r="G2740" s="142"/>
      <c r="H2740" s="142"/>
      <c r="J2740" s="142"/>
      <c r="K2740" s="142"/>
      <c r="L2740" s="142"/>
      <c r="M2740" s="142"/>
      <c r="N2740" s="142"/>
      <c r="O2740" s="142"/>
      <c r="Q2740" s="122" t="e">
        <f>+VLOOKUP(CONCATENATE(B2740,"00"),#REF!,3,FALSE)</f>
        <v>#REF!</v>
      </c>
      <c r="R2740" s="122" t="str">
        <f>+IF(ISERROR(VLOOKUP(K2740,'Ecarts de marge'!D:D,1,FALSE)),"PB CODE ARTICLE","")</f>
        <v>PB CODE ARTICLE</v>
      </c>
    </row>
    <row r="2741" spans="1:18" x14ac:dyDescent="0.2">
      <c r="A2741" s="131" t="str">
        <f>+IF(I2741&lt;='Ecarts de marge'!$G$1,"X","")</f>
        <v>X</v>
      </c>
      <c r="B2741" s="122" t="str">
        <f t="shared" si="54"/>
        <v>A</v>
      </c>
      <c r="C2741" s="142"/>
      <c r="D2741" s="142"/>
      <c r="E2741" s="142"/>
      <c r="F2741" s="142"/>
      <c r="G2741" s="142"/>
      <c r="H2741" s="142"/>
      <c r="J2741" s="142"/>
      <c r="K2741" s="142"/>
      <c r="L2741" s="142"/>
      <c r="M2741" s="142"/>
      <c r="N2741" s="142"/>
      <c r="O2741" s="142"/>
      <c r="Q2741" s="122" t="e">
        <f>+VLOOKUP(CONCATENATE(B2741,"00"),#REF!,3,FALSE)</f>
        <v>#REF!</v>
      </c>
      <c r="R2741" s="122" t="str">
        <f>+IF(ISERROR(VLOOKUP(K2741,'Ecarts de marge'!D:D,1,FALSE)),"PB CODE ARTICLE","")</f>
        <v>PB CODE ARTICLE</v>
      </c>
    </row>
    <row r="2742" spans="1:18" x14ac:dyDescent="0.2">
      <c r="A2742" s="131" t="str">
        <f>+IF(I2742&lt;='Ecarts de marge'!$G$1,"X","")</f>
        <v>X</v>
      </c>
      <c r="B2742" s="122" t="str">
        <f t="shared" si="54"/>
        <v>A</v>
      </c>
      <c r="C2742" s="142"/>
      <c r="D2742" s="142"/>
      <c r="E2742" s="142"/>
      <c r="F2742" s="142"/>
      <c r="G2742" s="142"/>
      <c r="H2742" s="142"/>
      <c r="J2742" s="142"/>
      <c r="K2742" s="142"/>
      <c r="L2742" s="142"/>
      <c r="M2742" s="142"/>
      <c r="N2742" s="142"/>
      <c r="O2742" s="142"/>
      <c r="Q2742" s="122" t="e">
        <f>+VLOOKUP(CONCATENATE(B2742,"00"),#REF!,3,FALSE)</f>
        <v>#REF!</v>
      </c>
      <c r="R2742" s="122" t="str">
        <f>+IF(ISERROR(VLOOKUP(K2742,'Ecarts de marge'!D:D,1,FALSE)),"PB CODE ARTICLE","")</f>
        <v>PB CODE ARTICLE</v>
      </c>
    </row>
    <row r="2743" spans="1:18" x14ac:dyDescent="0.2">
      <c r="A2743" s="131" t="str">
        <f>+IF(I2743&lt;='Ecarts de marge'!$G$1,"X","")</f>
        <v>X</v>
      </c>
      <c r="B2743" s="122" t="str">
        <f t="shared" si="54"/>
        <v>A</v>
      </c>
      <c r="C2743" s="142"/>
      <c r="D2743" s="142"/>
      <c r="E2743" s="142"/>
      <c r="F2743" s="142"/>
      <c r="G2743" s="142"/>
      <c r="H2743" s="142"/>
      <c r="J2743" s="142"/>
      <c r="K2743" s="142"/>
      <c r="L2743" s="142"/>
      <c r="M2743" s="142"/>
      <c r="N2743" s="142"/>
      <c r="O2743" s="142"/>
      <c r="Q2743" s="122" t="e">
        <f>+VLOOKUP(CONCATENATE(B2743,"00"),#REF!,3,FALSE)</f>
        <v>#REF!</v>
      </c>
      <c r="R2743" s="122" t="str">
        <f>+IF(ISERROR(VLOOKUP(K2743,'Ecarts de marge'!D:D,1,FALSE)),"PB CODE ARTICLE","")</f>
        <v>PB CODE ARTICLE</v>
      </c>
    </row>
    <row r="2744" spans="1:18" x14ac:dyDescent="0.2">
      <c r="A2744" s="131" t="str">
        <f>+IF(I2744&lt;='Ecarts de marge'!$G$1,"X","")</f>
        <v>X</v>
      </c>
      <c r="B2744" s="122" t="str">
        <f t="shared" si="54"/>
        <v>A</v>
      </c>
      <c r="C2744" s="142"/>
      <c r="D2744" s="142"/>
      <c r="E2744" s="142"/>
      <c r="F2744" s="142"/>
      <c r="G2744" s="142"/>
      <c r="H2744" s="142"/>
      <c r="J2744" s="142"/>
      <c r="K2744" s="142"/>
      <c r="L2744" s="142"/>
      <c r="M2744" s="142"/>
      <c r="N2744" s="142"/>
      <c r="O2744" s="142"/>
      <c r="Q2744" s="122" t="e">
        <f>+VLOOKUP(CONCATENATE(B2744,"00"),#REF!,3,FALSE)</f>
        <v>#REF!</v>
      </c>
      <c r="R2744" s="122" t="str">
        <f>+IF(ISERROR(VLOOKUP(K2744,'Ecarts de marge'!D:D,1,FALSE)),"PB CODE ARTICLE","")</f>
        <v>PB CODE ARTICLE</v>
      </c>
    </row>
    <row r="2745" spans="1:18" x14ac:dyDescent="0.2">
      <c r="A2745" s="131" t="str">
        <f>+IF(I2745&lt;='Ecarts de marge'!$G$1,"X","")</f>
        <v>X</v>
      </c>
      <c r="B2745" s="122" t="str">
        <f t="shared" si="54"/>
        <v>A</v>
      </c>
      <c r="C2745" s="142"/>
      <c r="D2745" s="142"/>
      <c r="E2745" s="142"/>
      <c r="F2745" s="142"/>
      <c r="G2745" s="142"/>
      <c r="H2745" s="142"/>
      <c r="J2745" s="142"/>
      <c r="K2745" s="142"/>
      <c r="L2745" s="142"/>
      <c r="M2745" s="142"/>
      <c r="N2745" s="142"/>
      <c r="O2745" s="142"/>
      <c r="Q2745" s="122" t="e">
        <f>+VLOOKUP(CONCATENATE(B2745,"00"),#REF!,3,FALSE)</f>
        <v>#REF!</v>
      </c>
      <c r="R2745" s="122" t="str">
        <f>+IF(ISERROR(VLOOKUP(K2745,'Ecarts de marge'!D:D,1,FALSE)),"PB CODE ARTICLE","")</f>
        <v>PB CODE ARTICLE</v>
      </c>
    </row>
    <row r="2746" spans="1:18" x14ac:dyDescent="0.2">
      <c r="A2746" s="131" t="str">
        <f>+IF(I2746&lt;='Ecarts de marge'!$G$1,"X","")</f>
        <v>X</v>
      </c>
      <c r="B2746" s="122" t="str">
        <f t="shared" si="54"/>
        <v>A</v>
      </c>
      <c r="C2746" s="142"/>
      <c r="D2746" s="142"/>
      <c r="E2746" s="142"/>
      <c r="F2746" s="142"/>
      <c r="G2746" s="142"/>
      <c r="H2746" s="142"/>
      <c r="J2746" s="142"/>
      <c r="K2746" s="142"/>
      <c r="L2746" s="142"/>
      <c r="M2746" s="142"/>
      <c r="N2746" s="142"/>
      <c r="O2746" s="142"/>
      <c r="Q2746" s="122" t="e">
        <f>+VLOOKUP(CONCATENATE(B2746,"00"),#REF!,3,FALSE)</f>
        <v>#REF!</v>
      </c>
      <c r="R2746" s="122" t="str">
        <f>+IF(ISERROR(VLOOKUP(K2746,'Ecarts de marge'!D:D,1,FALSE)),"PB CODE ARTICLE","")</f>
        <v>PB CODE ARTICLE</v>
      </c>
    </row>
    <row r="2747" spans="1:18" x14ac:dyDescent="0.2">
      <c r="A2747" s="131" t="str">
        <f>+IF(I2747&lt;='Ecarts de marge'!$G$1,"X","")</f>
        <v>X</v>
      </c>
      <c r="B2747" s="122" t="str">
        <f t="shared" si="54"/>
        <v>A</v>
      </c>
      <c r="C2747" s="142"/>
      <c r="D2747" s="142"/>
      <c r="E2747" s="142"/>
      <c r="F2747" s="142"/>
      <c r="G2747" s="142"/>
      <c r="H2747" s="142"/>
      <c r="J2747" s="142"/>
      <c r="K2747" s="142"/>
      <c r="L2747" s="142"/>
      <c r="M2747" s="142"/>
      <c r="N2747" s="142"/>
      <c r="O2747" s="142"/>
      <c r="Q2747" s="122" t="e">
        <f>+VLOOKUP(CONCATENATE(B2747,"00"),#REF!,3,FALSE)</f>
        <v>#REF!</v>
      </c>
      <c r="R2747" s="122" t="str">
        <f>+IF(ISERROR(VLOOKUP(K2747,'Ecarts de marge'!D:D,1,FALSE)),"PB CODE ARTICLE","")</f>
        <v>PB CODE ARTICLE</v>
      </c>
    </row>
    <row r="2748" spans="1:18" x14ac:dyDescent="0.2">
      <c r="A2748" s="131" t="str">
        <f>+IF(I2748&lt;='Ecarts de marge'!$G$1,"X","")</f>
        <v>X</v>
      </c>
      <c r="B2748" s="122" t="str">
        <f t="shared" si="54"/>
        <v>A</v>
      </c>
      <c r="C2748" s="142"/>
      <c r="D2748" s="142"/>
      <c r="E2748" s="142"/>
      <c r="F2748" s="142"/>
      <c r="G2748" s="142"/>
      <c r="H2748" s="142"/>
      <c r="J2748" s="142"/>
      <c r="K2748" s="142"/>
      <c r="L2748" s="142"/>
      <c r="M2748" s="142"/>
      <c r="N2748" s="142"/>
      <c r="O2748" s="142"/>
      <c r="Q2748" s="122" t="e">
        <f>+VLOOKUP(CONCATENATE(B2748,"00"),#REF!,3,FALSE)</f>
        <v>#REF!</v>
      </c>
      <c r="R2748" s="122" t="str">
        <f>+IF(ISERROR(VLOOKUP(K2748,'Ecarts de marge'!D:D,1,FALSE)),"PB CODE ARTICLE","")</f>
        <v>PB CODE ARTICLE</v>
      </c>
    </row>
    <row r="2749" spans="1:18" x14ac:dyDescent="0.2">
      <c r="A2749" s="131" t="str">
        <f>+IF(I2749&lt;='Ecarts de marge'!$G$1,"X","")</f>
        <v>X</v>
      </c>
      <c r="B2749" s="122" t="str">
        <f t="shared" si="54"/>
        <v>A</v>
      </c>
      <c r="C2749" s="142"/>
      <c r="D2749" s="142"/>
      <c r="E2749" s="142"/>
      <c r="F2749" s="142"/>
      <c r="G2749" s="142"/>
      <c r="H2749" s="142"/>
      <c r="J2749" s="142"/>
      <c r="K2749" s="142"/>
      <c r="L2749" s="142"/>
      <c r="M2749" s="142"/>
      <c r="N2749" s="142"/>
      <c r="O2749" s="142"/>
      <c r="Q2749" s="122" t="e">
        <f>+VLOOKUP(CONCATENATE(B2749,"00"),#REF!,3,FALSE)</f>
        <v>#REF!</v>
      </c>
      <c r="R2749" s="122" t="str">
        <f>+IF(ISERROR(VLOOKUP(K2749,'Ecarts de marge'!D:D,1,FALSE)),"PB CODE ARTICLE","")</f>
        <v>PB CODE ARTICLE</v>
      </c>
    </row>
    <row r="2750" spans="1:18" x14ac:dyDescent="0.2">
      <c r="A2750" s="131" t="str">
        <f>+IF(I2750&lt;='Ecarts de marge'!$G$1,"X","")</f>
        <v>X</v>
      </c>
      <c r="B2750" s="122" t="str">
        <f t="shared" si="54"/>
        <v>A</v>
      </c>
      <c r="C2750" s="142"/>
      <c r="D2750" s="142"/>
      <c r="E2750" s="142"/>
      <c r="F2750" s="142"/>
      <c r="G2750" s="142"/>
      <c r="H2750" s="142"/>
      <c r="J2750" s="142"/>
      <c r="K2750" s="142"/>
      <c r="L2750" s="142"/>
      <c r="M2750" s="142"/>
      <c r="N2750" s="142"/>
      <c r="O2750" s="142"/>
      <c r="Q2750" s="122" t="e">
        <f>+VLOOKUP(CONCATENATE(B2750,"00"),#REF!,3,FALSE)</f>
        <v>#REF!</v>
      </c>
      <c r="R2750" s="122" t="str">
        <f>+IF(ISERROR(VLOOKUP(K2750,'Ecarts de marge'!D:D,1,FALSE)),"PB CODE ARTICLE","")</f>
        <v>PB CODE ARTICLE</v>
      </c>
    </row>
    <row r="2751" spans="1:18" x14ac:dyDescent="0.2">
      <c r="A2751" s="131" t="str">
        <f>+IF(I2751&lt;='Ecarts de marge'!$G$1,"X","")</f>
        <v>X</v>
      </c>
      <c r="B2751" s="122" t="str">
        <f t="shared" si="54"/>
        <v>A</v>
      </c>
      <c r="C2751" s="142"/>
      <c r="D2751" s="142"/>
      <c r="E2751" s="142"/>
      <c r="F2751" s="142"/>
      <c r="G2751" s="142"/>
      <c r="H2751" s="142"/>
      <c r="J2751" s="142"/>
      <c r="K2751" s="142"/>
      <c r="L2751" s="142"/>
      <c r="M2751" s="142"/>
      <c r="N2751" s="142"/>
      <c r="O2751" s="142"/>
      <c r="Q2751" s="122" t="e">
        <f>+VLOOKUP(CONCATENATE(B2751,"00"),#REF!,3,FALSE)</f>
        <v>#REF!</v>
      </c>
      <c r="R2751" s="122" t="str">
        <f>+IF(ISERROR(VLOOKUP(K2751,'Ecarts de marge'!D:D,1,FALSE)),"PB CODE ARTICLE","")</f>
        <v>PB CODE ARTICLE</v>
      </c>
    </row>
    <row r="2752" spans="1:18" x14ac:dyDescent="0.2">
      <c r="A2752" s="131" t="str">
        <f>+IF(I2752&lt;='Ecarts de marge'!$G$1,"X","")</f>
        <v>X</v>
      </c>
      <c r="B2752" s="122" t="str">
        <f t="shared" si="54"/>
        <v>A</v>
      </c>
      <c r="C2752" s="142"/>
      <c r="D2752" s="142"/>
      <c r="E2752" s="142"/>
      <c r="F2752" s="142"/>
      <c r="G2752" s="142"/>
      <c r="H2752" s="142"/>
      <c r="J2752" s="142"/>
      <c r="K2752" s="142"/>
      <c r="L2752" s="142"/>
      <c r="M2752" s="142"/>
      <c r="N2752" s="142"/>
      <c r="O2752" s="142"/>
      <c r="Q2752" s="122" t="e">
        <f>+VLOOKUP(CONCATENATE(B2752,"00"),#REF!,3,FALSE)</f>
        <v>#REF!</v>
      </c>
      <c r="R2752" s="122" t="str">
        <f>+IF(ISERROR(VLOOKUP(K2752,'Ecarts de marge'!D:D,1,FALSE)),"PB CODE ARTICLE","")</f>
        <v>PB CODE ARTICLE</v>
      </c>
    </row>
    <row r="2753" spans="1:18" x14ac:dyDescent="0.2">
      <c r="A2753" s="131" t="str">
        <f>+IF(I2753&lt;='Ecarts de marge'!$G$1,"X","")</f>
        <v>X</v>
      </c>
      <c r="B2753" s="122" t="str">
        <f t="shared" si="54"/>
        <v>A</v>
      </c>
      <c r="C2753" s="142"/>
      <c r="D2753" s="142"/>
      <c r="E2753" s="142"/>
      <c r="F2753" s="142"/>
      <c r="G2753" s="142"/>
      <c r="H2753" s="142"/>
      <c r="J2753" s="142"/>
      <c r="K2753" s="142"/>
      <c r="L2753" s="142"/>
      <c r="M2753" s="142"/>
      <c r="N2753" s="142"/>
      <c r="O2753" s="142"/>
      <c r="Q2753" s="122" t="e">
        <f>+VLOOKUP(CONCATENATE(B2753,"00"),#REF!,3,FALSE)</f>
        <v>#REF!</v>
      </c>
      <c r="R2753" s="122" t="str">
        <f>+IF(ISERROR(VLOOKUP(K2753,'Ecarts de marge'!D:D,1,FALSE)),"PB CODE ARTICLE","")</f>
        <v>PB CODE ARTICLE</v>
      </c>
    </row>
    <row r="2754" spans="1:18" x14ac:dyDescent="0.2">
      <c r="A2754" s="131" t="str">
        <f>+IF(I2754&lt;='Ecarts de marge'!$G$1,"X","")</f>
        <v>X</v>
      </c>
      <c r="B2754" s="122" t="str">
        <f t="shared" si="54"/>
        <v>A</v>
      </c>
      <c r="C2754" s="142"/>
      <c r="D2754" s="142"/>
      <c r="E2754" s="142"/>
      <c r="F2754" s="142"/>
      <c r="G2754" s="142"/>
      <c r="H2754" s="142"/>
      <c r="J2754" s="142"/>
      <c r="K2754" s="142"/>
      <c r="L2754" s="142"/>
      <c r="M2754" s="142"/>
      <c r="N2754" s="142"/>
      <c r="O2754" s="142"/>
      <c r="Q2754" s="122" t="e">
        <f>+VLOOKUP(CONCATENATE(B2754,"00"),#REF!,3,FALSE)</f>
        <v>#REF!</v>
      </c>
      <c r="R2754" s="122" t="str">
        <f>+IF(ISERROR(VLOOKUP(K2754,'Ecarts de marge'!D:D,1,FALSE)),"PB CODE ARTICLE","")</f>
        <v>PB CODE ARTICLE</v>
      </c>
    </row>
    <row r="2755" spans="1:18" x14ac:dyDescent="0.2">
      <c r="A2755" s="131" t="str">
        <f>+IF(I2755&lt;='Ecarts de marge'!$G$1,"X","")</f>
        <v>X</v>
      </c>
      <c r="B2755" s="122" t="str">
        <f t="shared" si="54"/>
        <v>A</v>
      </c>
      <c r="C2755" s="142"/>
      <c r="D2755" s="142"/>
      <c r="E2755" s="142"/>
      <c r="F2755" s="142"/>
      <c r="G2755" s="142"/>
      <c r="H2755" s="142"/>
      <c r="J2755" s="142"/>
      <c r="K2755" s="142"/>
      <c r="L2755" s="142"/>
      <c r="M2755" s="142"/>
      <c r="N2755" s="142"/>
      <c r="O2755" s="142"/>
      <c r="Q2755" s="122" t="e">
        <f>+VLOOKUP(CONCATENATE(B2755,"00"),#REF!,3,FALSE)</f>
        <v>#REF!</v>
      </c>
      <c r="R2755" s="122" t="str">
        <f>+IF(ISERROR(VLOOKUP(K2755,'Ecarts de marge'!D:D,1,FALSE)),"PB CODE ARTICLE","")</f>
        <v>PB CODE ARTICLE</v>
      </c>
    </row>
    <row r="2756" spans="1:18" x14ac:dyDescent="0.2">
      <c r="A2756" s="131" t="str">
        <f>+IF(I2756&lt;='Ecarts de marge'!$G$1,"X","")</f>
        <v>X</v>
      </c>
      <c r="B2756" s="122" t="str">
        <f t="shared" si="54"/>
        <v>A</v>
      </c>
      <c r="C2756" s="142"/>
      <c r="D2756" s="142"/>
      <c r="E2756" s="142"/>
      <c r="F2756" s="142"/>
      <c r="G2756" s="142"/>
      <c r="H2756" s="142"/>
      <c r="J2756" s="142"/>
      <c r="K2756" s="142"/>
      <c r="L2756" s="142"/>
      <c r="M2756" s="142"/>
      <c r="N2756" s="142"/>
      <c r="O2756" s="142"/>
      <c r="Q2756" s="122" t="e">
        <f>+VLOOKUP(CONCATENATE(B2756,"00"),#REF!,3,FALSE)</f>
        <v>#REF!</v>
      </c>
      <c r="R2756" s="122" t="str">
        <f>+IF(ISERROR(VLOOKUP(K2756,'Ecarts de marge'!D:D,1,FALSE)),"PB CODE ARTICLE","")</f>
        <v>PB CODE ARTICLE</v>
      </c>
    </row>
    <row r="2757" spans="1:18" x14ac:dyDescent="0.2">
      <c r="A2757" s="131" t="str">
        <f>+IF(I2757&lt;='Ecarts de marge'!$G$1,"X","")</f>
        <v>X</v>
      </c>
      <c r="B2757" s="122" t="str">
        <f t="shared" si="54"/>
        <v>A</v>
      </c>
      <c r="C2757" s="142"/>
      <c r="D2757" s="142"/>
      <c r="E2757" s="142"/>
      <c r="F2757" s="142"/>
      <c r="G2757" s="142"/>
      <c r="H2757" s="142"/>
      <c r="J2757" s="142"/>
      <c r="K2757" s="142"/>
      <c r="L2757" s="142"/>
      <c r="M2757" s="142"/>
      <c r="N2757" s="142"/>
      <c r="O2757" s="142"/>
      <c r="Q2757" s="122" t="e">
        <f>+VLOOKUP(CONCATENATE(B2757,"00"),#REF!,3,FALSE)</f>
        <v>#REF!</v>
      </c>
      <c r="R2757" s="122" t="str">
        <f>+IF(ISERROR(VLOOKUP(K2757,'Ecarts de marge'!D:D,1,FALSE)),"PB CODE ARTICLE","")</f>
        <v>PB CODE ARTICLE</v>
      </c>
    </row>
    <row r="2758" spans="1:18" x14ac:dyDescent="0.2">
      <c r="A2758" s="131" t="str">
        <f>+IF(I2758&lt;='Ecarts de marge'!$G$1,"X","")</f>
        <v>X</v>
      </c>
      <c r="B2758" s="122" t="str">
        <f t="shared" si="54"/>
        <v>A</v>
      </c>
      <c r="C2758" s="142"/>
      <c r="D2758" s="142"/>
      <c r="E2758" s="142"/>
      <c r="F2758" s="142"/>
      <c r="G2758" s="142"/>
      <c r="H2758" s="142"/>
      <c r="J2758" s="142"/>
      <c r="K2758" s="142"/>
      <c r="L2758" s="142"/>
      <c r="M2758" s="142"/>
      <c r="N2758" s="142"/>
      <c r="O2758" s="142"/>
      <c r="Q2758" s="122" t="e">
        <f>+VLOOKUP(CONCATENATE(B2758,"00"),#REF!,3,FALSE)</f>
        <v>#REF!</v>
      </c>
      <c r="R2758" s="122" t="str">
        <f>+IF(ISERROR(VLOOKUP(K2758,'Ecarts de marge'!D:D,1,FALSE)),"PB CODE ARTICLE","")</f>
        <v>PB CODE ARTICLE</v>
      </c>
    </row>
    <row r="2759" spans="1:18" x14ac:dyDescent="0.2">
      <c r="A2759" s="131" t="str">
        <f>+IF(I2759&lt;='Ecarts de marge'!$G$1,"X","")</f>
        <v>X</v>
      </c>
      <c r="B2759" s="122" t="str">
        <f t="shared" si="54"/>
        <v>A</v>
      </c>
      <c r="C2759" s="142"/>
      <c r="D2759" s="142"/>
      <c r="E2759" s="142"/>
      <c r="F2759" s="142"/>
      <c r="G2759" s="142"/>
      <c r="H2759" s="142"/>
      <c r="J2759" s="142"/>
      <c r="K2759" s="142"/>
      <c r="L2759" s="142"/>
      <c r="M2759" s="142"/>
      <c r="N2759" s="142"/>
      <c r="O2759" s="142"/>
      <c r="Q2759" s="122" t="e">
        <f>+VLOOKUP(CONCATENATE(B2759,"00"),#REF!,3,FALSE)</f>
        <v>#REF!</v>
      </c>
      <c r="R2759" s="122" t="str">
        <f>+IF(ISERROR(VLOOKUP(K2759,'Ecarts de marge'!D:D,1,FALSE)),"PB CODE ARTICLE","")</f>
        <v>PB CODE ARTICLE</v>
      </c>
    </row>
    <row r="2760" spans="1:18" x14ac:dyDescent="0.2">
      <c r="A2760" s="131" t="str">
        <f>+IF(I2760&lt;='Ecarts de marge'!$G$1,"X","")</f>
        <v>X</v>
      </c>
      <c r="B2760" s="122" t="str">
        <f t="shared" si="54"/>
        <v>A</v>
      </c>
      <c r="C2760" s="142"/>
      <c r="D2760" s="142"/>
      <c r="E2760" s="142"/>
      <c r="F2760" s="142"/>
      <c r="G2760" s="142"/>
      <c r="H2760" s="142"/>
      <c r="J2760" s="142"/>
      <c r="K2760" s="142"/>
      <c r="L2760" s="142"/>
      <c r="M2760" s="142"/>
      <c r="N2760" s="142"/>
      <c r="O2760" s="142"/>
      <c r="Q2760" s="122" t="e">
        <f>+VLOOKUP(CONCATENATE(B2760,"00"),#REF!,3,FALSE)</f>
        <v>#REF!</v>
      </c>
      <c r="R2760" s="122" t="str">
        <f>+IF(ISERROR(VLOOKUP(K2760,'Ecarts de marge'!D:D,1,FALSE)),"PB CODE ARTICLE","")</f>
        <v>PB CODE ARTICLE</v>
      </c>
    </row>
    <row r="2761" spans="1:18" x14ac:dyDescent="0.2">
      <c r="A2761" s="131" t="str">
        <f>+IF(I2761&lt;='Ecarts de marge'!$G$1,"X","")</f>
        <v>X</v>
      </c>
      <c r="B2761" s="122" t="str">
        <f t="shared" si="54"/>
        <v>A</v>
      </c>
      <c r="C2761" s="142"/>
      <c r="D2761" s="142"/>
      <c r="E2761" s="142"/>
      <c r="F2761" s="142"/>
      <c r="G2761" s="142"/>
      <c r="H2761" s="142"/>
      <c r="J2761" s="142"/>
      <c r="K2761" s="142"/>
      <c r="L2761" s="142"/>
      <c r="M2761" s="142"/>
      <c r="N2761" s="142"/>
      <c r="O2761" s="142"/>
      <c r="Q2761" s="122" t="e">
        <f>+VLOOKUP(CONCATENATE(B2761,"00"),#REF!,3,FALSE)</f>
        <v>#REF!</v>
      </c>
      <c r="R2761" s="122" t="str">
        <f>+IF(ISERROR(VLOOKUP(K2761,'Ecarts de marge'!D:D,1,FALSE)),"PB CODE ARTICLE","")</f>
        <v>PB CODE ARTICLE</v>
      </c>
    </row>
    <row r="2762" spans="1:18" x14ac:dyDescent="0.2">
      <c r="A2762" s="131" t="str">
        <f>+IF(I2762&lt;='Ecarts de marge'!$G$1,"X","")</f>
        <v>X</v>
      </c>
      <c r="B2762" s="122" t="str">
        <f t="shared" si="54"/>
        <v>A</v>
      </c>
      <c r="C2762" s="142"/>
      <c r="D2762" s="142"/>
      <c r="E2762" s="142"/>
      <c r="F2762" s="142"/>
      <c r="G2762" s="142"/>
      <c r="H2762" s="142"/>
      <c r="J2762" s="142"/>
      <c r="K2762" s="142"/>
      <c r="L2762" s="142"/>
      <c r="M2762" s="142"/>
      <c r="N2762" s="142"/>
      <c r="O2762" s="142"/>
      <c r="Q2762" s="122" t="e">
        <f>+VLOOKUP(CONCATENATE(B2762,"00"),#REF!,3,FALSE)</f>
        <v>#REF!</v>
      </c>
      <c r="R2762" s="122" t="str">
        <f>+IF(ISERROR(VLOOKUP(K2762,'Ecarts de marge'!D:D,1,FALSE)),"PB CODE ARTICLE","")</f>
        <v>PB CODE ARTICLE</v>
      </c>
    </row>
    <row r="2763" spans="1:18" x14ac:dyDescent="0.2">
      <c r="A2763" s="131" t="str">
        <f>+IF(I2763&lt;='Ecarts de marge'!$G$1,"X","")</f>
        <v>X</v>
      </c>
      <c r="B2763" s="122" t="str">
        <f t="shared" si="54"/>
        <v>A</v>
      </c>
      <c r="C2763" s="142"/>
      <c r="D2763" s="142"/>
      <c r="E2763" s="142"/>
      <c r="F2763" s="142"/>
      <c r="G2763" s="142"/>
      <c r="H2763" s="142"/>
      <c r="J2763" s="142"/>
      <c r="K2763" s="142"/>
      <c r="L2763" s="142"/>
      <c r="M2763" s="142"/>
      <c r="N2763" s="142"/>
      <c r="O2763" s="142"/>
      <c r="Q2763" s="122" t="e">
        <f>+VLOOKUP(CONCATENATE(B2763,"00"),#REF!,3,FALSE)</f>
        <v>#REF!</v>
      </c>
      <c r="R2763" s="122" t="str">
        <f>+IF(ISERROR(VLOOKUP(K2763,'Ecarts de marge'!D:D,1,FALSE)),"PB CODE ARTICLE","")</f>
        <v>PB CODE ARTICLE</v>
      </c>
    </row>
    <row r="2764" spans="1:18" x14ac:dyDescent="0.2">
      <c r="A2764" s="131" t="str">
        <f>+IF(I2764&lt;='Ecarts de marge'!$G$1,"X","")</f>
        <v>X</v>
      </c>
      <c r="B2764" s="122" t="str">
        <f t="shared" si="54"/>
        <v>A</v>
      </c>
      <c r="C2764" s="142"/>
      <c r="D2764" s="142"/>
      <c r="E2764" s="142"/>
      <c r="F2764" s="142"/>
      <c r="G2764" s="142"/>
      <c r="H2764" s="142"/>
      <c r="J2764" s="142"/>
      <c r="K2764" s="142"/>
      <c r="L2764" s="142"/>
      <c r="M2764" s="142"/>
      <c r="N2764" s="142"/>
      <c r="O2764" s="142"/>
      <c r="Q2764" s="122" t="e">
        <f>+VLOOKUP(CONCATENATE(B2764,"00"),#REF!,3,FALSE)</f>
        <v>#REF!</v>
      </c>
      <c r="R2764" s="122" t="str">
        <f>+IF(ISERROR(VLOOKUP(K2764,'Ecarts de marge'!D:D,1,FALSE)),"PB CODE ARTICLE","")</f>
        <v>PB CODE ARTICLE</v>
      </c>
    </row>
    <row r="2765" spans="1:18" x14ac:dyDescent="0.2">
      <c r="A2765" s="131" t="str">
        <f>+IF(I2765&lt;='Ecarts de marge'!$G$1,"X","")</f>
        <v>X</v>
      </c>
      <c r="B2765" s="122" t="str">
        <f t="shared" si="54"/>
        <v>A</v>
      </c>
      <c r="C2765" s="142"/>
      <c r="D2765" s="142"/>
      <c r="E2765" s="142"/>
      <c r="F2765" s="142"/>
      <c r="G2765" s="142"/>
      <c r="H2765" s="142"/>
      <c r="J2765" s="142"/>
      <c r="K2765" s="142"/>
      <c r="L2765" s="142"/>
      <c r="M2765" s="142"/>
      <c r="N2765" s="142"/>
      <c r="O2765" s="142"/>
      <c r="Q2765" s="122" t="e">
        <f>+VLOOKUP(CONCATENATE(B2765,"00"),#REF!,3,FALSE)</f>
        <v>#REF!</v>
      </c>
      <c r="R2765" s="122" t="str">
        <f>+IF(ISERROR(VLOOKUP(K2765,'Ecarts de marge'!D:D,1,FALSE)),"PB CODE ARTICLE","")</f>
        <v>PB CODE ARTICLE</v>
      </c>
    </row>
    <row r="2766" spans="1:18" x14ac:dyDescent="0.2">
      <c r="A2766" s="131" t="str">
        <f>+IF(I2766&lt;='Ecarts de marge'!$G$1,"X","")</f>
        <v>X</v>
      </c>
      <c r="B2766" s="122" t="str">
        <f t="shared" si="54"/>
        <v>A</v>
      </c>
      <c r="C2766" s="142"/>
      <c r="D2766" s="142"/>
      <c r="E2766" s="142"/>
      <c r="F2766" s="142"/>
      <c r="G2766" s="142"/>
      <c r="H2766" s="142"/>
      <c r="J2766" s="142"/>
      <c r="K2766" s="142"/>
      <c r="L2766" s="142"/>
      <c r="M2766" s="142"/>
      <c r="N2766" s="142"/>
      <c r="O2766" s="142"/>
      <c r="Q2766" s="122" t="e">
        <f>+VLOOKUP(CONCATENATE(B2766,"00"),#REF!,3,FALSE)</f>
        <v>#REF!</v>
      </c>
      <c r="R2766" s="122" t="str">
        <f>+IF(ISERROR(VLOOKUP(K2766,'Ecarts de marge'!D:D,1,FALSE)),"PB CODE ARTICLE","")</f>
        <v>PB CODE ARTICLE</v>
      </c>
    </row>
    <row r="2767" spans="1:18" x14ac:dyDescent="0.2">
      <c r="A2767" s="131" t="str">
        <f>+IF(I2767&lt;='Ecarts de marge'!$G$1,"X","")</f>
        <v>X</v>
      </c>
      <c r="B2767" s="122" t="str">
        <f t="shared" si="54"/>
        <v>A</v>
      </c>
      <c r="C2767" s="142"/>
      <c r="D2767" s="142"/>
      <c r="E2767" s="142"/>
      <c r="F2767" s="142"/>
      <c r="G2767" s="142"/>
      <c r="H2767" s="142"/>
      <c r="J2767" s="142"/>
      <c r="K2767" s="142"/>
      <c r="L2767" s="142"/>
      <c r="M2767" s="142"/>
      <c r="N2767" s="142"/>
      <c r="O2767" s="142"/>
      <c r="Q2767" s="122" t="e">
        <f>+VLOOKUP(CONCATENATE(B2767,"00"),#REF!,3,FALSE)</f>
        <v>#REF!</v>
      </c>
      <c r="R2767" s="122" t="str">
        <f>+IF(ISERROR(VLOOKUP(K2767,'Ecarts de marge'!D:D,1,FALSE)),"PB CODE ARTICLE","")</f>
        <v>PB CODE ARTICLE</v>
      </c>
    </row>
    <row r="2768" spans="1:18" x14ac:dyDescent="0.2">
      <c r="A2768" s="131" t="str">
        <f>+IF(I2768&lt;='Ecarts de marge'!$G$1,"X","")</f>
        <v>X</v>
      </c>
      <c r="B2768" s="122" t="str">
        <f t="shared" si="54"/>
        <v>A</v>
      </c>
      <c r="C2768" s="142"/>
      <c r="D2768" s="142"/>
      <c r="E2768" s="142"/>
      <c r="F2768" s="142"/>
      <c r="G2768" s="142"/>
      <c r="H2768" s="142"/>
      <c r="J2768" s="142"/>
      <c r="K2768" s="142"/>
      <c r="L2768" s="142"/>
      <c r="M2768" s="142"/>
      <c r="N2768" s="142"/>
      <c r="O2768" s="142"/>
      <c r="Q2768" s="122" t="e">
        <f>+VLOOKUP(CONCATENATE(B2768,"00"),#REF!,3,FALSE)</f>
        <v>#REF!</v>
      </c>
      <c r="R2768" s="122" t="str">
        <f>+IF(ISERROR(VLOOKUP(K2768,'Ecarts de marge'!D:D,1,FALSE)),"PB CODE ARTICLE","")</f>
        <v>PB CODE ARTICLE</v>
      </c>
    </row>
    <row r="2769" spans="1:18" x14ac:dyDescent="0.2">
      <c r="A2769" s="131" t="str">
        <f>+IF(I2769&lt;='Ecarts de marge'!$G$1,"X","")</f>
        <v>X</v>
      </c>
      <c r="B2769" s="122" t="str">
        <f t="shared" ref="B2769:B2832" si="55">+"A"&amp;E2769&amp;F2769&amp;G2769</f>
        <v>A</v>
      </c>
      <c r="C2769" s="142"/>
      <c r="D2769" s="142"/>
      <c r="E2769" s="142"/>
      <c r="F2769" s="142"/>
      <c r="G2769" s="142"/>
      <c r="H2769" s="142"/>
      <c r="J2769" s="142"/>
      <c r="K2769" s="142"/>
      <c r="L2769" s="142"/>
      <c r="M2769" s="142"/>
      <c r="N2769" s="142"/>
      <c r="O2769" s="142"/>
      <c r="Q2769" s="122" t="e">
        <f>+VLOOKUP(CONCATENATE(B2769,"00"),#REF!,3,FALSE)</f>
        <v>#REF!</v>
      </c>
      <c r="R2769" s="122" t="str">
        <f>+IF(ISERROR(VLOOKUP(K2769,'Ecarts de marge'!D:D,1,FALSE)),"PB CODE ARTICLE","")</f>
        <v>PB CODE ARTICLE</v>
      </c>
    </row>
    <row r="2770" spans="1:18" x14ac:dyDescent="0.2">
      <c r="A2770" s="131" t="str">
        <f>+IF(I2770&lt;='Ecarts de marge'!$G$1,"X","")</f>
        <v>X</v>
      </c>
      <c r="B2770" s="122" t="str">
        <f t="shared" si="55"/>
        <v>A</v>
      </c>
      <c r="C2770" s="142"/>
      <c r="D2770" s="142"/>
      <c r="E2770" s="142"/>
      <c r="F2770" s="142"/>
      <c r="G2770" s="142"/>
      <c r="H2770" s="142"/>
      <c r="J2770" s="142"/>
      <c r="K2770" s="142"/>
      <c r="L2770" s="142"/>
      <c r="M2770" s="142"/>
      <c r="N2770" s="142"/>
      <c r="O2770" s="142"/>
      <c r="Q2770" s="122" t="e">
        <f>+VLOOKUP(CONCATENATE(B2770,"00"),#REF!,3,FALSE)</f>
        <v>#REF!</v>
      </c>
      <c r="R2770" s="122" t="str">
        <f>+IF(ISERROR(VLOOKUP(K2770,'Ecarts de marge'!D:D,1,FALSE)),"PB CODE ARTICLE","")</f>
        <v>PB CODE ARTICLE</v>
      </c>
    </row>
    <row r="2771" spans="1:18" x14ac:dyDescent="0.2">
      <c r="A2771" s="131" t="str">
        <f>+IF(I2771&lt;='Ecarts de marge'!$G$1,"X","")</f>
        <v>X</v>
      </c>
      <c r="B2771" s="122" t="str">
        <f t="shared" si="55"/>
        <v>A</v>
      </c>
      <c r="C2771" s="142"/>
      <c r="D2771" s="142"/>
      <c r="E2771" s="142"/>
      <c r="F2771" s="142"/>
      <c r="G2771" s="142"/>
      <c r="H2771" s="142"/>
      <c r="J2771" s="142"/>
      <c r="K2771" s="142"/>
      <c r="L2771" s="142"/>
      <c r="M2771" s="142"/>
      <c r="N2771" s="142"/>
      <c r="O2771" s="142"/>
      <c r="Q2771" s="122" t="e">
        <f>+VLOOKUP(CONCATENATE(B2771,"00"),#REF!,3,FALSE)</f>
        <v>#REF!</v>
      </c>
      <c r="R2771" s="122" t="str">
        <f>+IF(ISERROR(VLOOKUP(K2771,'Ecarts de marge'!D:D,1,FALSE)),"PB CODE ARTICLE","")</f>
        <v>PB CODE ARTICLE</v>
      </c>
    </row>
    <row r="2772" spans="1:18" x14ac:dyDescent="0.2">
      <c r="A2772" s="131" t="str">
        <f>+IF(I2772&lt;='Ecarts de marge'!$G$1,"X","")</f>
        <v>X</v>
      </c>
      <c r="B2772" s="122" t="str">
        <f t="shared" si="55"/>
        <v>A</v>
      </c>
      <c r="C2772" s="142"/>
      <c r="D2772" s="142"/>
      <c r="E2772" s="142"/>
      <c r="F2772" s="142"/>
      <c r="G2772" s="142"/>
      <c r="H2772" s="142"/>
      <c r="J2772" s="142"/>
      <c r="K2772" s="142"/>
      <c r="L2772" s="142"/>
      <c r="M2772" s="142"/>
      <c r="N2772" s="142"/>
      <c r="O2772" s="142"/>
      <c r="Q2772" s="122" t="e">
        <f>+VLOOKUP(CONCATENATE(B2772,"00"),#REF!,3,FALSE)</f>
        <v>#REF!</v>
      </c>
      <c r="R2772" s="122" t="str">
        <f>+IF(ISERROR(VLOOKUP(K2772,'Ecarts de marge'!D:D,1,FALSE)),"PB CODE ARTICLE","")</f>
        <v>PB CODE ARTICLE</v>
      </c>
    </row>
    <row r="2773" spans="1:18" x14ac:dyDescent="0.2">
      <c r="A2773" s="131" t="str">
        <f>+IF(I2773&lt;='Ecarts de marge'!$G$1,"X","")</f>
        <v>X</v>
      </c>
      <c r="B2773" s="122" t="str">
        <f t="shared" si="55"/>
        <v>A</v>
      </c>
      <c r="C2773" s="142"/>
      <c r="D2773" s="142"/>
      <c r="E2773" s="142"/>
      <c r="F2773" s="142"/>
      <c r="G2773" s="142"/>
      <c r="H2773" s="142"/>
      <c r="J2773" s="142"/>
      <c r="K2773" s="142"/>
      <c r="L2773" s="142"/>
      <c r="M2773" s="142"/>
      <c r="N2773" s="142"/>
      <c r="O2773" s="142"/>
      <c r="Q2773" s="122" t="e">
        <f>+VLOOKUP(CONCATENATE(B2773,"00"),#REF!,3,FALSE)</f>
        <v>#REF!</v>
      </c>
      <c r="R2773" s="122" t="str">
        <f>+IF(ISERROR(VLOOKUP(K2773,'Ecarts de marge'!D:D,1,FALSE)),"PB CODE ARTICLE","")</f>
        <v>PB CODE ARTICLE</v>
      </c>
    </row>
    <row r="2774" spans="1:18" x14ac:dyDescent="0.2">
      <c r="A2774" s="131" t="str">
        <f>+IF(I2774&lt;='Ecarts de marge'!$G$1,"X","")</f>
        <v>X</v>
      </c>
      <c r="B2774" s="122" t="str">
        <f t="shared" si="55"/>
        <v>A</v>
      </c>
      <c r="C2774" s="142"/>
      <c r="D2774" s="142"/>
      <c r="E2774" s="142"/>
      <c r="F2774" s="142"/>
      <c r="G2774" s="142"/>
      <c r="H2774" s="142"/>
      <c r="J2774" s="142"/>
      <c r="K2774" s="142"/>
      <c r="L2774" s="142"/>
      <c r="M2774" s="142"/>
      <c r="N2774" s="142"/>
      <c r="O2774" s="142"/>
      <c r="Q2774" s="122" t="e">
        <f>+VLOOKUP(CONCATENATE(B2774,"00"),#REF!,3,FALSE)</f>
        <v>#REF!</v>
      </c>
      <c r="R2774" s="122" t="str">
        <f>+IF(ISERROR(VLOOKUP(K2774,'Ecarts de marge'!D:D,1,FALSE)),"PB CODE ARTICLE","")</f>
        <v>PB CODE ARTICLE</v>
      </c>
    </row>
    <row r="2775" spans="1:18" x14ac:dyDescent="0.2">
      <c r="A2775" s="131" t="str">
        <f>+IF(I2775&lt;='Ecarts de marge'!$G$1,"X","")</f>
        <v>X</v>
      </c>
      <c r="B2775" s="122" t="str">
        <f t="shared" si="55"/>
        <v>A</v>
      </c>
      <c r="C2775" s="142"/>
      <c r="D2775" s="142"/>
      <c r="E2775" s="142"/>
      <c r="F2775" s="142"/>
      <c r="G2775" s="142"/>
      <c r="H2775" s="142"/>
      <c r="J2775" s="142"/>
      <c r="K2775" s="142"/>
      <c r="L2775" s="142"/>
      <c r="M2775" s="142"/>
      <c r="N2775" s="142"/>
      <c r="O2775" s="142"/>
      <c r="Q2775" s="122" t="e">
        <f>+VLOOKUP(CONCATENATE(B2775,"00"),#REF!,3,FALSE)</f>
        <v>#REF!</v>
      </c>
      <c r="R2775" s="122" t="str">
        <f>+IF(ISERROR(VLOOKUP(K2775,'Ecarts de marge'!D:D,1,FALSE)),"PB CODE ARTICLE","")</f>
        <v>PB CODE ARTICLE</v>
      </c>
    </row>
    <row r="2776" spans="1:18" x14ac:dyDescent="0.2">
      <c r="A2776" s="131" t="str">
        <f>+IF(I2776&lt;='Ecarts de marge'!$G$1,"X","")</f>
        <v>X</v>
      </c>
      <c r="B2776" s="122" t="str">
        <f t="shared" si="55"/>
        <v>A</v>
      </c>
      <c r="C2776" s="142"/>
      <c r="D2776" s="142"/>
      <c r="E2776" s="142"/>
      <c r="F2776" s="142"/>
      <c r="G2776" s="142"/>
      <c r="H2776" s="142"/>
      <c r="J2776" s="142"/>
      <c r="K2776" s="142"/>
      <c r="L2776" s="142"/>
      <c r="M2776" s="142"/>
      <c r="N2776" s="142"/>
      <c r="O2776" s="142"/>
      <c r="Q2776" s="122" t="e">
        <f>+VLOOKUP(CONCATENATE(B2776,"00"),#REF!,3,FALSE)</f>
        <v>#REF!</v>
      </c>
      <c r="R2776" s="122" t="str">
        <f>+IF(ISERROR(VLOOKUP(K2776,'Ecarts de marge'!D:D,1,FALSE)),"PB CODE ARTICLE","")</f>
        <v>PB CODE ARTICLE</v>
      </c>
    </row>
    <row r="2777" spans="1:18" x14ac:dyDescent="0.2">
      <c r="A2777" s="131" t="str">
        <f>+IF(I2777&lt;='Ecarts de marge'!$G$1,"X","")</f>
        <v>X</v>
      </c>
      <c r="B2777" s="122" t="str">
        <f t="shared" si="55"/>
        <v>A</v>
      </c>
      <c r="C2777" s="142"/>
      <c r="D2777" s="142"/>
      <c r="E2777" s="142"/>
      <c r="F2777" s="142"/>
      <c r="G2777" s="142"/>
      <c r="H2777" s="142"/>
      <c r="J2777" s="142"/>
      <c r="K2777" s="142"/>
      <c r="L2777" s="142"/>
      <c r="M2777" s="142"/>
      <c r="N2777" s="142"/>
      <c r="O2777" s="142"/>
      <c r="Q2777" s="122" t="e">
        <f>+VLOOKUP(CONCATENATE(B2777,"00"),#REF!,3,FALSE)</f>
        <v>#REF!</v>
      </c>
      <c r="R2777" s="122" t="str">
        <f>+IF(ISERROR(VLOOKUP(K2777,'Ecarts de marge'!D:D,1,FALSE)),"PB CODE ARTICLE","")</f>
        <v>PB CODE ARTICLE</v>
      </c>
    </row>
    <row r="2778" spans="1:18" x14ac:dyDescent="0.2">
      <c r="A2778" s="131" t="str">
        <f>+IF(I2778&lt;='Ecarts de marge'!$G$1,"X","")</f>
        <v>X</v>
      </c>
      <c r="B2778" s="122" t="str">
        <f t="shared" si="55"/>
        <v>A</v>
      </c>
      <c r="C2778" s="142"/>
      <c r="D2778" s="142"/>
      <c r="E2778" s="142"/>
      <c r="F2778" s="142"/>
      <c r="G2778" s="142"/>
      <c r="H2778" s="142"/>
      <c r="J2778" s="142"/>
      <c r="K2778" s="142"/>
      <c r="L2778" s="142"/>
      <c r="M2778" s="142"/>
      <c r="N2778" s="142"/>
      <c r="O2778" s="142"/>
      <c r="Q2778" s="122" t="e">
        <f>+VLOOKUP(CONCATENATE(B2778,"00"),#REF!,3,FALSE)</f>
        <v>#REF!</v>
      </c>
      <c r="R2778" s="122" t="str">
        <f>+IF(ISERROR(VLOOKUP(K2778,'Ecarts de marge'!D:D,1,FALSE)),"PB CODE ARTICLE","")</f>
        <v>PB CODE ARTICLE</v>
      </c>
    </row>
    <row r="2779" spans="1:18" x14ac:dyDescent="0.2">
      <c r="A2779" s="131" t="str">
        <f>+IF(I2779&lt;='Ecarts de marge'!$G$1,"X","")</f>
        <v>X</v>
      </c>
      <c r="B2779" s="122" t="str">
        <f t="shared" si="55"/>
        <v>A</v>
      </c>
      <c r="C2779" s="142"/>
      <c r="D2779" s="142"/>
      <c r="E2779" s="142"/>
      <c r="F2779" s="142"/>
      <c r="G2779" s="142"/>
      <c r="H2779" s="142"/>
      <c r="J2779" s="142"/>
      <c r="K2779" s="142"/>
      <c r="L2779" s="142"/>
      <c r="M2779" s="142"/>
      <c r="N2779" s="142"/>
      <c r="O2779" s="142"/>
      <c r="Q2779" s="122" t="e">
        <f>+VLOOKUP(CONCATENATE(B2779,"00"),#REF!,3,FALSE)</f>
        <v>#REF!</v>
      </c>
      <c r="R2779" s="122" t="str">
        <f>+IF(ISERROR(VLOOKUP(K2779,'Ecarts de marge'!D:D,1,FALSE)),"PB CODE ARTICLE","")</f>
        <v>PB CODE ARTICLE</v>
      </c>
    </row>
    <row r="2780" spans="1:18" x14ac:dyDescent="0.2">
      <c r="A2780" s="131" t="str">
        <f>+IF(I2780&lt;='Ecarts de marge'!$G$1,"X","")</f>
        <v>X</v>
      </c>
      <c r="B2780" s="122" t="str">
        <f t="shared" si="55"/>
        <v>A</v>
      </c>
      <c r="C2780" s="142"/>
      <c r="D2780" s="142"/>
      <c r="E2780" s="142"/>
      <c r="F2780" s="142"/>
      <c r="G2780" s="142"/>
      <c r="H2780" s="142"/>
      <c r="J2780" s="142"/>
      <c r="K2780" s="142"/>
      <c r="L2780" s="142"/>
      <c r="M2780" s="142"/>
      <c r="N2780" s="142"/>
      <c r="O2780" s="142"/>
      <c r="Q2780" s="122" t="e">
        <f>+VLOOKUP(CONCATENATE(B2780,"00"),#REF!,3,FALSE)</f>
        <v>#REF!</v>
      </c>
      <c r="R2780" s="122" t="str">
        <f>+IF(ISERROR(VLOOKUP(K2780,'Ecarts de marge'!D:D,1,FALSE)),"PB CODE ARTICLE","")</f>
        <v>PB CODE ARTICLE</v>
      </c>
    </row>
    <row r="2781" spans="1:18" x14ac:dyDescent="0.2">
      <c r="A2781" s="131" t="str">
        <f>+IF(I2781&lt;='Ecarts de marge'!$G$1,"X","")</f>
        <v>X</v>
      </c>
      <c r="B2781" s="122" t="str">
        <f t="shared" si="55"/>
        <v>A</v>
      </c>
      <c r="C2781" s="142"/>
      <c r="D2781" s="142"/>
      <c r="E2781" s="142"/>
      <c r="F2781" s="142"/>
      <c r="G2781" s="142"/>
      <c r="H2781" s="142"/>
      <c r="J2781" s="142"/>
      <c r="K2781" s="142"/>
      <c r="L2781" s="142"/>
      <c r="M2781" s="142"/>
      <c r="N2781" s="142"/>
      <c r="O2781" s="142"/>
      <c r="Q2781" s="122" t="e">
        <f>+VLOOKUP(CONCATENATE(B2781,"00"),#REF!,3,FALSE)</f>
        <v>#REF!</v>
      </c>
      <c r="R2781" s="122" t="str">
        <f>+IF(ISERROR(VLOOKUP(K2781,'Ecarts de marge'!D:D,1,FALSE)),"PB CODE ARTICLE","")</f>
        <v>PB CODE ARTICLE</v>
      </c>
    </row>
    <row r="2782" spans="1:18" x14ac:dyDescent="0.2">
      <c r="A2782" s="131" t="str">
        <f>+IF(I2782&lt;='Ecarts de marge'!$G$1,"X","")</f>
        <v>X</v>
      </c>
      <c r="B2782" s="122" t="str">
        <f t="shared" si="55"/>
        <v>A</v>
      </c>
      <c r="C2782" s="142"/>
      <c r="D2782" s="142"/>
      <c r="E2782" s="142"/>
      <c r="F2782" s="142"/>
      <c r="G2782" s="142"/>
      <c r="H2782" s="142"/>
      <c r="J2782" s="142"/>
      <c r="K2782" s="142"/>
      <c r="L2782" s="142"/>
      <c r="M2782" s="142"/>
      <c r="N2782" s="142"/>
      <c r="O2782" s="142"/>
      <c r="Q2782" s="122" t="e">
        <f>+VLOOKUP(CONCATENATE(B2782,"00"),#REF!,3,FALSE)</f>
        <v>#REF!</v>
      </c>
      <c r="R2782" s="122" t="str">
        <f>+IF(ISERROR(VLOOKUP(K2782,'Ecarts de marge'!D:D,1,FALSE)),"PB CODE ARTICLE","")</f>
        <v>PB CODE ARTICLE</v>
      </c>
    </row>
    <row r="2783" spans="1:18" x14ac:dyDescent="0.2">
      <c r="A2783" s="131" t="str">
        <f>+IF(I2783&lt;='Ecarts de marge'!$G$1,"X","")</f>
        <v>X</v>
      </c>
      <c r="B2783" s="122" t="str">
        <f t="shared" si="55"/>
        <v>A</v>
      </c>
      <c r="C2783" s="142"/>
      <c r="D2783" s="142"/>
      <c r="E2783" s="142"/>
      <c r="F2783" s="142"/>
      <c r="G2783" s="142"/>
      <c r="H2783" s="142"/>
      <c r="J2783" s="142"/>
      <c r="K2783" s="142"/>
      <c r="L2783" s="142"/>
      <c r="M2783" s="142"/>
      <c r="N2783" s="142"/>
      <c r="O2783" s="142"/>
      <c r="Q2783" s="122" t="e">
        <f>+VLOOKUP(CONCATENATE(B2783,"00"),#REF!,3,FALSE)</f>
        <v>#REF!</v>
      </c>
      <c r="R2783" s="122" t="str">
        <f>+IF(ISERROR(VLOOKUP(K2783,'Ecarts de marge'!D:D,1,FALSE)),"PB CODE ARTICLE","")</f>
        <v>PB CODE ARTICLE</v>
      </c>
    </row>
    <row r="2784" spans="1:18" x14ac:dyDescent="0.2">
      <c r="A2784" s="131" t="str">
        <f>+IF(I2784&lt;='Ecarts de marge'!$G$1,"X","")</f>
        <v>X</v>
      </c>
      <c r="B2784" s="122" t="str">
        <f t="shared" si="55"/>
        <v>A</v>
      </c>
      <c r="C2784" s="142"/>
      <c r="D2784" s="142"/>
      <c r="E2784" s="142"/>
      <c r="F2784" s="142"/>
      <c r="G2784" s="142"/>
      <c r="H2784" s="142"/>
      <c r="J2784" s="142"/>
      <c r="K2784" s="142"/>
      <c r="L2784" s="142"/>
      <c r="M2784" s="142"/>
      <c r="N2784" s="142"/>
      <c r="O2784" s="142"/>
      <c r="Q2784" s="122" t="e">
        <f>+VLOOKUP(CONCATENATE(B2784,"00"),#REF!,3,FALSE)</f>
        <v>#REF!</v>
      </c>
      <c r="R2784" s="122" t="str">
        <f>+IF(ISERROR(VLOOKUP(K2784,'Ecarts de marge'!D:D,1,FALSE)),"PB CODE ARTICLE","")</f>
        <v>PB CODE ARTICLE</v>
      </c>
    </row>
    <row r="2785" spans="1:18" x14ac:dyDescent="0.2">
      <c r="A2785" s="131" t="str">
        <f>+IF(I2785&lt;='Ecarts de marge'!$G$1,"X","")</f>
        <v>X</v>
      </c>
      <c r="B2785" s="122" t="str">
        <f t="shared" si="55"/>
        <v>A</v>
      </c>
      <c r="C2785" s="142"/>
      <c r="D2785" s="142"/>
      <c r="E2785" s="142"/>
      <c r="F2785" s="142"/>
      <c r="G2785" s="142"/>
      <c r="H2785" s="142"/>
      <c r="J2785" s="142"/>
      <c r="K2785" s="142"/>
      <c r="L2785" s="142"/>
      <c r="M2785" s="142"/>
      <c r="N2785" s="142"/>
      <c r="O2785" s="142"/>
      <c r="Q2785" s="122" t="e">
        <f>+VLOOKUP(CONCATENATE(B2785,"00"),#REF!,3,FALSE)</f>
        <v>#REF!</v>
      </c>
      <c r="R2785" s="122" t="str">
        <f>+IF(ISERROR(VLOOKUP(K2785,'Ecarts de marge'!D:D,1,FALSE)),"PB CODE ARTICLE","")</f>
        <v>PB CODE ARTICLE</v>
      </c>
    </row>
    <row r="2786" spans="1:18" x14ac:dyDescent="0.2">
      <c r="A2786" s="131" t="str">
        <f>+IF(I2786&lt;='Ecarts de marge'!$G$1,"X","")</f>
        <v>X</v>
      </c>
      <c r="B2786" s="122" t="str">
        <f t="shared" si="55"/>
        <v>A</v>
      </c>
      <c r="C2786" s="142"/>
      <c r="D2786" s="142"/>
      <c r="E2786" s="142"/>
      <c r="F2786" s="142"/>
      <c r="G2786" s="142"/>
      <c r="H2786" s="142"/>
      <c r="J2786" s="142"/>
      <c r="K2786" s="142"/>
      <c r="L2786" s="142"/>
      <c r="M2786" s="142"/>
      <c r="N2786" s="142"/>
      <c r="O2786" s="142"/>
      <c r="Q2786" s="122" t="e">
        <f>+VLOOKUP(CONCATENATE(B2786,"00"),#REF!,3,FALSE)</f>
        <v>#REF!</v>
      </c>
      <c r="R2786" s="122" t="str">
        <f>+IF(ISERROR(VLOOKUP(K2786,'Ecarts de marge'!D:D,1,FALSE)),"PB CODE ARTICLE","")</f>
        <v>PB CODE ARTICLE</v>
      </c>
    </row>
    <row r="2787" spans="1:18" x14ac:dyDescent="0.2">
      <c r="A2787" s="131" t="str">
        <f>+IF(I2787&lt;='Ecarts de marge'!$G$1,"X","")</f>
        <v>X</v>
      </c>
      <c r="B2787" s="122" t="str">
        <f t="shared" si="55"/>
        <v>A</v>
      </c>
      <c r="C2787" s="142"/>
      <c r="D2787" s="142"/>
      <c r="E2787" s="142"/>
      <c r="F2787" s="142"/>
      <c r="G2787" s="142"/>
      <c r="H2787" s="142"/>
      <c r="J2787" s="142"/>
      <c r="K2787" s="142"/>
      <c r="L2787" s="142"/>
      <c r="M2787" s="142"/>
      <c r="N2787" s="142"/>
      <c r="O2787" s="142"/>
      <c r="Q2787" s="122" t="e">
        <f>+VLOOKUP(CONCATENATE(B2787,"00"),#REF!,3,FALSE)</f>
        <v>#REF!</v>
      </c>
      <c r="R2787" s="122" t="str">
        <f>+IF(ISERROR(VLOOKUP(K2787,'Ecarts de marge'!D:D,1,FALSE)),"PB CODE ARTICLE","")</f>
        <v>PB CODE ARTICLE</v>
      </c>
    </row>
    <row r="2788" spans="1:18" x14ac:dyDescent="0.2">
      <c r="A2788" s="131" t="str">
        <f>+IF(I2788&lt;='Ecarts de marge'!$G$1,"X","")</f>
        <v>X</v>
      </c>
      <c r="B2788" s="122" t="str">
        <f t="shared" si="55"/>
        <v>A</v>
      </c>
      <c r="C2788" s="142"/>
      <c r="D2788" s="142"/>
      <c r="E2788" s="142"/>
      <c r="F2788" s="142"/>
      <c r="G2788" s="142"/>
      <c r="H2788" s="142"/>
      <c r="J2788" s="142"/>
      <c r="K2788" s="142"/>
      <c r="L2788" s="142"/>
      <c r="M2788" s="142"/>
      <c r="N2788" s="142"/>
      <c r="O2788" s="142"/>
      <c r="Q2788" s="122" t="e">
        <f>+VLOOKUP(CONCATENATE(B2788,"00"),#REF!,3,FALSE)</f>
        <v>#REF!</v>
      </c>
      <c r="R2788" s="122" t="str">
        <f>+IF(ISERROR(VLOOKUP(K2788,'Ecarts de marge'!D:D,1,FALSE)),"PB CODE ARTICLE","")</f>
        <v>PB CODE ARTICLE</v>
      </c>
    </row>
    <row r="2789" spans="1:18" x14ac:dyDescent="0.2">
      <c r="A2789" s="131" t="str">
        <f>+IF(I2789&lt;='Ecarts de marge'!$G$1,"X","")</f>
        <v>X</v>
      </c>
      <c r="B2789" s="122" t="str">
        <f t="shared" si="55"/>
        <v>A</v>
      </c>
      <c r="C2789" s="142"/>
      <c r="D2789" s="142"/>
      <c r="E2789" s="142"/>
      <c r="F2789" s="142"/>
      <c r="G2789" s="142"/>
      <c r="H2789" s="142"/>
      <c r="J2789" s="142"/>
      <c r="K2789" s="142"/>
      <c r="L2789" s="142"/>
      <c r="M2789" s="142"/>
      <c r="N2789" s="142"/>
      <c r="O2789" s="142"/>
      <c r="Q2789" s="122" t="e">
        <f>+VLOOKUP(CONCATENATE(B2789,"00"),#REF!,3,FALSE)</f>
        <v>#REF!</v>
      </c>
      <c r="R2789" s="122" t="str">
        <f>+IF(ISERROR(VLOOKUP(K2789,'Ecarts de marge'!D:D,1,FALSE)),"PB CODE ARTICLE","")</f>
        <v>PB CODE ARTICLE</v>
      </c>
    </row>
    <row r="2790" spans="1:18" x14ac:dyDescent="0.2">
      <c r="A2790" s="131" t="str">
        <f>+IF(I2790&lt;='Ecarts de marge'!$G$1,"X","")</f>
        <v>X</v>
      </c>
      <c r="B2790" s="122" t="str">
        <f t="shared" si="55"/>
        <v>A</v>
      </c>
      <c r="C2790" s="142"/>
      <c r="D2790" s="142"/>
      <c r="E2790" s="142"/>
      <c r="F2790" s="142"/>
      <c r="G2790" s="142"/>
      <c r="H2790" s="142"/>
      <c r="J2790" s="142"/>
      <c r="K2790" s="142"/>
      <c r="L2790" s="142"/>
      <c r="M2790" s="142"/>
      <c r="N2790" s="142"/>
      <c r="O2790" s="142"/>
      <c r="Q2790" s="122" t="e">
        <f>+VLOOKUP(CONCATENATE(B2790,"00"),#REF!,3,FALSE)</f>
        <v>#REF!</v>
      </c>
      <c r="R2790" s="122" t="str">
        <f>+IF(ISERROR(VLOOKUP(K2790,'Ecarts de marge'!D:D,1,FALSE)),"PB CODE ARTICLE","")</f>
        <v>PB CODE ARTICLE</v>
      </c>
    </row>
    <row r="2791" spans="1:18" x14ac:dyDescent="0.2">
      <c r="A2791" s="131" t="str">
        <f>+IF(I2791&lt;='Ecarts de marge'!$G$1,"X","")</f>
        <v>X</v>
      </c>
      <c r="B2791" s="122" t="str">
        <f t="shared" si="55"/>
        <v>A</v>
      </c>
      <c r="C2791" s="142"/>
      <c r="D2791" s="142"/>
      <c r="E2791" s="142"/>
      <c r="F2791" s="142"/>
      <c r="G2791" s="142"/>
      <c r="H2791" s="142"/>
      <c r="J2791" s="142"/>
      <c r="K2791" s="142"/>
      <c r="L2791" s="142"/>
      <c r="M2791" s="142"/>
      <c r="N2791" s="142"/>
      <c r="O2791" s="142"/>
      <c r="Q2791" s="122" t="e">
        <f>+VLOOKUP(CONCATENATE(B2791,"00"),#REF!,3,FALSE)</f>
        <v>#REF!</v>
      </c>
      <c r="R2791" s="122" t="str">
        <f>+IF(ISERROR(VLOOKUP(K2791,'Ecarts de marge'!D:D,1,FALSE)),"PB CODE ARTICLE","")</f>
        <v>PB CODE ARTICLE</v>
      </c>
    </row>
    <row r="2792" spans="1:18" x14ac:dyDescent="0.2">
      <c r="A2792" s="131" t="str">
        <f>+IF(I2792&lt;='Ecarts de marge'!$G$1,"X","")</f>
        <v>X</v>
      </c>
      <c r="B2792" s="122" t="str">
        <f t="shared" si="55"/>
        <v>A</v>
      </c>
      <c r="C2792" s="142"/>
      <c r="D2792" s="142"/>
      <c r="E2792" s="142"/>
      <c r="F2792" s="142"/>
      <c r="G2792" s="142"/>
      <c r="H2792" s="142"/>
      <c r="J2792" s="142"/>
      <c r="K2792" s="142"/>
      <c r="L2792" s="142"/>
      <c r="M2792" s="142"/>
      <c r="N2792" s="142"/>
      <c r="O2792" s="142"/>
      <c r="Q2792" s="122" t="e">
        <f>+VLOOKUP(CONCATENATE(B2792,"00"),#REF!,3,FALSE)</f>
        <v>#REF!</v>
      </c>
      <c r="R2792" s="122" t="str">
        <f>+IF(ISERROR(VLOOKUP(K2792,'Ecarts de marge'!D:D,1,FALSE)),"PB CODE ARTICLE","")</f>
        <v>PB CODE ARTICLE</v>
      </c>
    </row>
    <row r="2793" spans="1:18" x14ac:dyDescent="0.2">
      <c r="A2793" s="131" t="str">
        <f>+IF(I2793&lt;='Ecarts de marge'!$G$1,"X","")</f>
        <v>X</v>
      </c>
      <c r="B2793" s="122" t="str">
        <f t="shared" si="55"/>
        <v>A</v>
      </c>
      <c r="C2793" s="142"/>
      <c r="D2793" s="142"/>
      <c r="E2793" s="142"/>
      <c r="F2793" s="142"/>
      <c r="G2793" s="142"/>
      <c r="H2793" s="142"/>
      <c r="J2793" s="142"/>
      <c r="K2793" s="142"/>
      <c r="L2793" s="142"/>
      <c r="M2793" s="142"/>
      <c r="N2793" s="142"/>
      <c r="O2793" s="142"/>
      <c r="Q2793" s="122" t="e">
        <f>+VLOOKUP(CONCATENATE(B2793,"00"),#REF!,3,FALSE)</f>
        <v>#REF!</v>
      </c>
      <c r="R2793" s="122" t="str">
        <f>+IF(ISERROR(VLOOKUP(K2793,'Ecarts de marge'!D:D,1,FALSE)),"PB CODE ARTICLE","")</f>
        <v>PB CODE ARTICLE</v>
      </c>
    </row>
    <row r="2794" spans="1:18" x14ac:dyDescent="0.2">
      <c r="A2794" s="131" t="str">
        <f>+IF(I2794&lt;='Ecarts de marge'!$G$1,"X","")</f>
        <v>X</v>
      </c>
      <c r="B2794" s="122" t="str">
        <f t="shared" si="55"/>
        <v>A</v>
      </c>
      <c r="C2794" s="142"/>
      <c r="D2794" s="142"/>
      <c r="E2794" s="142"/>
      <c r="F2794" s="142"/>
      <c r="G2794" s="142"/>
      <c r="H2794" s="142"/>
      <c r="J2794" s="142"/>
      <c r="K2794" s="142"/>
      <c r="L2794" s="142"/>
      <c r="M2794" s="142"/>
      <c r="N2794" s="142"/>
      <c r="O2794" s="142"/>
      <c r="Q2794" s="122" t="e">
        <f>+VLOOKUP(CONCATENATE(B2794,"00"),#REF!,3,FALSE)</f>
        <v>#REF!</v>
      </c>
      <c r="R2794" s="122" t="str">
        <f>+IF(ISERROR(VLOOKUP(K2794,'Ecarts de marge'!D:D,1,FALSE)),"PB CODE ARTICLE","")</f>
        <v>PB CODE ARTICLE</v>
      </c>
    </row>
    <row r="2795" spans="1:18" x14ac:dyDescent="0.2">
      <c r="A2795" s="131" t="str">
        <f>+IF(I2795&lt;='Ecarts de marge'!$G$1,"X","")</f>
        <v>X</v>
      </c>
      <c r="B2795" s="122" t="str">
        <f t="shared" si="55"/>
        <v>A</v>
      </c>
      <c r="C2795" s="142"/>
      <c r="D2795" s="142"/>
      <c r="E2795" s="142"/>
      <c r="F2795" s="142"/>
      <c r="G2795" s="142"/>
      <c r="H2795" s="142"/>
      <c r="J2795" s="142"/>
      <c r="K2795" s="142"/>
      <c r="L2795" s="142"/>
      <c r="M2795" s="142"/>
      <c r="N2795" s="142"/>
      <c r="O2795" s="142"/>
      <c r="Q2795" s="122" t="e">
        <f>+VLOOKUP(CONCATENATE(B2795,"00"),#REF!,3,FALSE)</f>
        <v>#REF!</v>
      </c>
      <c r="R2795" s="122" t="str">
        <f>+IF(ISERROR(VLOOKUP(K2795,'Ecarts de marge'!D:D,1,FALSE)),"PB CODE ARTICLE","")</f>
        <v>PB CODE ARTICLE</v>
      </c>
    </row>
    <row r="2796" spans="1:18" x14ac:dyDescent="0.2">
      <c r="A2796" s="131" t="str">
        <f>+IF(I2796&lt;='Ecarts de marge'!$G$1,"X","")</f>
        <v>X</v>
      </c>
      <c r="B2796" s="122" t="str">
        <f t="shared" si="55"/>
        <v>A</v>
      </c>
      <c r="C2796" s="142"/>
      <c r="D2796" s="142"/>
      <c r="E2796" s="142"/>
      <c r="F2796" s="142"/>
      <c r="G2796" s="142"/>
      <c r="H2796" s="142"/>
      <c r="J2796" s="142"/>
      <c r="K2796" s="142"/>
      <c r="L2796" s="142"/>
      <c r="M2796" s="142"/>
      <c r="N2796" s="142"/>
      <c r="O2796" s="142"/>
      <c r="Q2796" s="122" t="e">
        <f>+VLOOKUP(CONCATENATE(B2796,"00"),#REF!,3,FALSE)</f>
        <v>#REF!</v>
      </c>
      <c r="R2796" s="122" t="str">
        <f>+IF(ISERROR(VLOOKUP(K2796,'Ecarts de marge'!D:D,1,FALSE)),"PB CODE ARTICLE","")</f>
        <v>PB CODE ARTICLE</v>
      </c>
    </row>
    <row r="2797" spans="1:18" x14ac:dyDescent="0.2">
      <c r="A2797" s="131" t="str">
        <f>+IF(I2797&lt;='Ecarts de marge'!$G$1,"X","")</f>
        <v>X</v>
      </c>
      <c r="B2797" s="122" t="str">
        <f t="shared" si="55"/>
        <v>A</v>
      </c>
      <c r="C2797" s="142"/>
      <c r="D2797" s="142"/>
      <c r="E2797" s="142"/>
      <c r="F2797" s="142"/>
      <c r="G2797" s="142"/>
      <c r="H2797" s="142"/>
      <c r="J2797" s="142"/>
      <c r="K2797" s="142"/>
      <c r="L2797" s="142"/>
      <c r="M2797" s="142"/>
      <c r="N2797" s="142"/>
      <c r="O2797" s="142"/>
      <c r="Q2797" s="122" t="e">
        <f>+VLOOKUP(CONCATENATE(B2797,"00"),#REF!,3,FALSE)</f>
        <v>#REF!</v>
      </c>
      <c r="R2797" s="122" t="str">
        <f>+IF(ISERROR(VLOOKUP(K2797,'Ecarts de marge'!D:D,1,FALSE)),"PB CODE ARTICLE","")</f>
        <v>PB CODE ARTICLE</v>
      </c>
    </row>
    <row r="2798" spans="1:18" x14ac:dyDescent="0.2">
      <c r="A2798" s="131" t="str">
        <f>+IF(I2798&lt;='Ecarts de marge'!$G$1,"X","")</f>
        <v>X</v>
      </c>
      <c r="B2798" s="122" t="str">
        <f t="shared" si="55"/>
        <v>A</v>
      </c>
      <c r="C2798" s="142"/>
      <c r="D2798" s="142"/>
      <c r="E2798" s="142"/>
      <c r="F2798" s="142"/>
      <c r="G2798" s="142"/>
      <c r="H2798" s="142"/>
      <c r="J2798" s="142"/>
      <c r="K2798" s="142"/>
      <c r="L2798" s="142"/>
      <c r="M2798" s="142"/>
      <c r="N2798" s="142"/>
      <c r="O2798" s="142"/>
      <c r="Q2798" s="122" t="e">
        <f>+VLOOKUP(CONCATENATE(B2798,"00"),#REF!,3,FALSE)</f>
        <v>#REF!</v>
      </c>
      <c r="R2798" s="122" t="str">
        <f>+IF(ISERROR(VLOOKUP(K2798,'Ecarts de marge'!D:D,1,FALSE)),"PB CODE ARTICLE","")</f>
        <v>PB CODE ARTICLE</v>
      </c>
    </row>
    <row r="2799" spans="1:18" x14ac:dyDescent="0.2">
      <c r="A2799" s="131" t="str">
        <f>+IF(I2799&lt;='Ecarts de marge'!$G$1,"X","")</f>
        <v>X</v>
      </c>
      <c r="B2799" s="122" t="str">
        <f t="shared" si="55"/>
        <v>A</v>
      </c>
      <c r="C2799" s="142"/>
      <c r="D2799" s="142"/>
      <c r="E2799" s="142"/>
      <c r="F2799" s="142"/>
      <c r="G2799" s="142"/>
      <c r="H2799" s="142"/>
      <c r="J2799" s="142"/>
      <c r="K2799" s="142"/>
      <c r="L2799" s="142"/>
      <c r="M2799" s="142"/>
      <c r="N2799" s="142"/>
      <c r="O2799" s="142"/>
      <c r="Q2799" s="122" t="e">
        <f>+VLOOKUP(CONCATENATE(B2799,"00"),#REF!,3,FALSE)</f>
        <v>#REF!</v>
      </c>
      <c r="R2799" s="122" t="str">
        <f>+IF(ISERROR(VLOOKUP(K2799,'Ecarts de marge'!D:D,1,FALSE)),"PB CODE ARTICLE","")</f>
        <v>PB CODE ARTICLE</v>
      </c>
    </row>
    <row r="2800" spans="1:18" x14ac:dyDescent="0.2">
      <c r="A2800" s="131" t="str">
        <f>+IF(I2800&lt;='Ecarts de marge'!$G$1,"X","")</f>
        <v>X</v>
      </c>
      <c r="B2800" s="122" t="str">
        <f t="shared" si="55"/>
        <v>A</v>
      </c>
      <c r="C2800" s="142"/>
      <c r="D2800" s="142"/>
      <c r="E2800" s="142"/>
      <c r="F2800" s="142"/>
      <c r="G2800" s="142"/>
      <c r="H2800" s="142"/>
      <c r="J2800" s="142"/>
      <c r="K2800" s="142"/>
      <c r="L2800" s="142"/>
      <c r="M2800" s="142"/>
      <c r="N2800" s="142"/>
      <c r="O2800" s="142"/>
      <c r="Q2800" s="122" t="e">
        <f>+VLOOKUP(CONCATENATE(B2800,"00"),#REF!,3,FALSE)</f>
        <v>#REF!</v>
      </c>
      <c r="R2800" s="122" t="str">
        <f>+IF(ISERROR(VLOOKUP(K2800,'Ecarts de marge'!D:D,1,FALSE)),"PB CODE ARTICLE","")</f>
        <v>PB CODE ARTICLE</v>
      </c>
    </row>
    <row r="2801" spans="1:18" x14ac:dyDescent="0.2">
      <c r="A2801" s="131" t="str">
        <f>+IF(I2801&lt;='Ecarts de marge'!$G$1,"X","")</f>
        <v>X</v>
      </c>
      <c r="B2801" s="122" t="str">
        <f t="shared" si="55"/>
        <v>A</v>
      </c>
      <c r="C2801" s="142"/>
      <c r="D2801" s="142"/>
      <c r="E2801" s="142"/>
      <c r="F2801" s="142"/>
      <c r="G2801" s="142"/>
      <c r="H2801" s="142"/>
      <c r="J2801" s="142"/>
      <c r="K2801" s="142"/>
      <c r="L2801" s="142"/>
      <c r="M2801" s="142"/>
      <c r="N2801" s="142"/>
      <c r="O2801" s="142"/>
      <c r="Q2801" s="122" t="e">
        <f>+VLOOKUP(CONCATENATE(B2801,"00"),#REF!,3,FALSE)</f>
        <v>#REF!</v>
      </c>
      <c r="R2801" s="122" t="str">
        <f>+IF(ISERROR(VLOOKUP(K2801,'Ecarts de marge'!D:D,1,FALSE)),"PB CODE ARTICLE","")</f>
        <v>PB CODE ARTICLE</v>
      </c>
    </row>
    <row r="2802" spans="1:18" x14ac:dyDescent="0.2">
      <c r="A2802" s="131" t="str">
        <f>+IF(I2802&lt;='Ecarts de marge'!$G$1,"X","")</f>
        <v>X</v>
      </c>
      <c r="B2802" s="122" t="str">
        <f t="shared" si="55"/>
        <v>A</v>
      </c>
      <c r="C2802" s="142"/>
      <c r="D2802" s="142"/>
      <c r="E2802" s="142"/>
      <c r="F2802" s="142"/>
      <c r="G2802" s="142"/>
      <c r="H2802" s="142"/>
      <c r="J2802" s="142"/>
      <c r="K2802" s="142"/>
      <c r="L2802" s="142"/>
      <c r="M2802" s="142"/>
      <c r="N2802" s="142"/>
      <c r="O2802" s="142"/>
      <c r="Q2802" s="122" t="e">
        <f>+VLOOKUP(CONCATENATE(B2802,"00"),#REF!,3,FALSE)</f>
        <v>#REF!</v>
      </c>
      <c r="R2802" s="122" t="str">
        <f>+IF(ISERROR(VLOOKUP(K2802,'Ecarts de marge'!D:D,1,FALSE)),"PB CODE ARTICLE","")</f>
        <v>PB CODE ARTICLE</v>
      </c>
    </row>
    <row r="2803" spans="1:18" x14ac:dyDescent="0.2">
      <c r="A2803" s="131" t="str">
        <f>+IF(I2803&lt;='Ecarts de marge'!$G$1,"X","")</f>
        <v>X</v>
      </c>
      <c r="B2803" s="122" t="str">
        <f t="shared" si="55"/>
        <v>A</v>
      </c>
      <c r="C2803" s="142"/>
      <c r="D2803" s="142"/>
      <c r="E2803" s="142"/>
      <c r="F2803" s="142"/>
      <c r="G2803" s="142"/>
      <c r="H2803" s="142"/>
      <c r="J2803" s="142"/>
      <c r="K2803" s="142"/>
      <c r="L2803" s="142"/>
      <c r="M2803" s="142"/>
      <c r="N2803" s="142"/>
      <c r="O2803" s="142"/>
      <c r="Q2803" s="122" t="e">
        <f>+VLOOKUP(CONCATENATE(B2803,"00"),#REF!,3,FALSE)</f>
        <v>#REF!</v>
      </c>
      <c r="R2803" s="122" t="str">
        <f>+IF(ISERROR(VLOOKUP(K2803,'Ecarts de marge'!D:D,1,FALSE)),"PB CODE ARTICLE","")</f>
        <v>PB CODE ARTICLE</v>
      </c>
    </row>
    <row r="2804" spans="1:18" x14ac:dyDescent="0.2">
      <c r="A2804" s="131" t="str">
        <f>+IF(I2804&lt;='Ecarts de marge'!$G$1,"X","")</f>
        <v>X</v>
      </c>
      <c r="B2804" s="122" t="str">
        <f t="shared" si="55"/>
        <v>A</v>
      </c>
      <c r="C2804" s="142"/>
      <c r="D2804" s="142"/>
      <c r="E2804" s="142"/>
      <c r="F2804" s="142"/>
      <c r="G2804" s="142"/>
      <c r="H2804" s="142"/>
      <c r="J2804" s="142"/>
      <c r="K2804" s="142"/>
      <c r="L2804" s="142"/>
      <c r="M2804" s="142"/>
      <c r="N2804" s="142"/>
      <c r="O2804" s="142"/>
      <c r="Q2804" s="122" t="e">
        <f>+VLOOKUP(CONCATENATE(B2804,"00"),#REF!,3,FALSE)</f>
        <v>#REF!</v>
      </c>
      <c r="R2804" s="122" t="str">
        <f>+IF(ISERROR(VLOOKUP(K2804,'Ecarts de marge'!D:D,1,FALSE)),"PB CODE ARTICLE","")</f>
        <v>PB CODE ARTICLE</v>
      </c>
    </row>
    <row r="2805" spans="1:18" x14ac:dyDescent="0.2">
      <c r="A2805" s="131" t="str">
        <f>+IF(I2805&lt;='Ecarts de marge'!$G$1,"X","")</f>
        <v>X</v>
      </c>
      <c r="B2805" s="122" t="str">
        <f t="shared" si="55"/>
        <v>A</v>
      </c>
      <c r="C2805" s="142"/>
      <c r="D2805" s="142"/>
      <c r="E2805" s="142"/>
      <c r="F2805" s="142"/>
      <c r="G2805" s="142"/>
      <c r="H2805" s="142"/>
      <c r="J2805" s="142"/>
      <c r="K2805" s="142"/>
      <c r="L2805" s="142"/>
      <c r="M2805" s="142"/>
      <c r="N2805" s="142"/>
      <c r="O2805" s="142"/>
      <c r="Q2805" s="122" t="e">
        <f>+VLOOKUP(CONCATENATE(B2805,"00"),#REF!,3,FALSE)</f>
        <v>#REF!</v>
      </c>
      <c r="R2805" s="122" t="str">
        <f>+IF(ISERROR(VLOOKUP(K2805,'Ecarts de marge'!D:D,1,FALSE)),"PB CODE ARTICLE","")</f>
        <v>PB CODE ARTICLE</v>
      </c>
    </row>
    <row r="2806" spans="1:18" x14ac:dyDescent="0.2">
      <c r="A2806" s="131" t="str">
        <f>+IF(I2806&lt;='Ecarts de marge'!$G$1,"X","")</f>
        <v>X</v>
      </c>
      <c r="B2806" s="122" t="str">
        <f t="shared" si="55"/>
        <v>A</v>
      </c>
      <c r="C2806" s="142"/>
      <c r="D2806" s="142"/>
      <c r="E2806" s="142"/>
      <c r="F2806" s="142"/>
      <c r="G2806" s="142"/>
      <c r="H2806" s="142"/>
      <c r="J2806" s="142"/>
      <c r="K2806" s="142"/>
      <c r="L2806" s="142"/>
      <c r="M2806" s="142"/>
      <c r="N2806" s="142"/>
      <c r="O2806" s="142"/>
      <c r="Q2806" s="122" t="e">
        <f>+VLOOKUP(CONCATENATE(B2806,"00"),#REF!,3,FALSE)</f>
        <v>#REF!</v>
      </c>
      <c r="R2806" s="122" t="str">
        <f>+IF(ISERROR(VLOOKUP(K2806,'Ecarts de marge'!D:D,1,FALSE)),"PB CODE ARTICLE","")</f>
        <v>PB CODE ARTICLE</v>
      </c>
    </row>
    <row r="2807" spans="1:18" x14ac:dyDescent="0.2">
      <c r="A2807" s="131" t="str">
        <f>+IF(I2807&lt;='Ecarts de marge'!$G$1,"X","")</f>
        <v>X</v>
      </c>
      <c r="B2807" s="122" t="str">
        <f t="shared" si="55"/>
        <v>A</v>
      </c>
      <c r="C2807" s="142"/>
      <c r="D2807" s="142"/>
      <c r="E2807" s="142"/>
      <c r="F2807" s="142"/>
      <c r="G2807" s="142"/>
      <c r="H2807" s="142"/>
      <c r="J2807" s="142"/>
      <c r="K2807" s="142"/>
      <c r="L2807" s="142"/>
      <c r="M2807" s="142"/>
      <c r="N2807" s="142"/>
      <c r="O2807" s="142"/>
      <c r="Q2807" s="122" t="e">
        <f>+VLOOKUP(CONCATENATE(B2807,"00"),#REF!,3,FALSE)</f>
        <v>#REF!</v>
      </c>
      <c r="R2807" s="122" t="str">
        <f>+IF(ISERROR(VLOOKUP(K2807,'Ecarts de marge'!D:D,1,FALSE)),"PB CODE ARTICLE","")</f>
        <v>PB CODE ARTICLE</v>
      </c>
    </row>
    <row r="2808" spans="1:18" x14ac:dyDescent="0.2">
      <c r="A2808" s="131" t="str">
        <f>+IF(I2808&lt;='Ecarts de marge'!$G$1,"X","")</f>
        <v>X</v>
      </c>
      <c r="B2808" s="122" t="str">
        <f t="shared" si="55"/>
        <v>A</v>
      </c>
      <c r="C2808" s="142"/>
      <c r="D2808" s="142"/>
      <c r="E2808" s="142"/>
      <c r="F2808" s="142"/>
      <c r="G2808" s="142"/>
      <c r="H2808" s="142"/>
      <c r="J2808" s="142"/>
      <c r="K2808" s="142"/>
      <c r="L2808" s="142"/>
      <c r="M2808" s="142"/>
      <c r="N2808" s="142"/>
      <c r="O2808" s="142"/>
      <c r="Q2808" s="122" t="e">
        <f>+VLOOKUP(CONCATENATE(B2808,"00"),#REF!,3,FALSE)</f>
        <v>#REF!</v>
      </c>
      <c r="R2808" s="122" t="str">
        <f>+IF(ISERROR(VLOOKUP(K2808,'Ecarts de marge'!D:D,1,FALSE)),"PB CODE ARTICLE","")</f>
        <v>PB CODE ARTICLE</v>
      </c>
    </row>
    <row r="2809" spans="1:18" x14ac:dyDescent="0.2">
      <c r="A2809" s="131" t="str">
        <f>+IF(I2809&lt;='Ecarts de marge'!$G$1,"X","")</f>
        <v>X</v>
      </c>
      <c r="B2809" s="122" t="str">
        <f t="shared" si="55"/>
        <v>A</v>
      </c>
      <c r="C2809" s="142"/>
      <c r="D2809" s="142"/>
      <c r="E2809" s="142"/>
      <c r="F2809" s="142"/>
      <c r="G2809" s="142"/>
      <c r="H2809" s="142"/>
      <c r="J2809" s="142"/>
      <c r="K2809" s="142"/>
      <c r="L2809" s="142"/>
      <c r="M2809" s="142"/>
      <c r="N2809" s="142"/>
      <c r="O2809" s="142"/>
      <c r="Q2809" s="122" t="e">
        <f>+VLOOKUP(CONCATENATE(B2809,"00"),#REF!,3,FALSE)</f>
        <v>#REF!</v>
      </c>
      <c r="R2809" s="122" t="str">
        <f>+IF(ISERROR(VLOOKUP(K2809,'Ecarts de marge'!D:D,1,FALSE)),"PB CODE ARTICLE","")</f>
        <v>PB CODE ARTICLE</v>
      </c>
    </row>
    <row r="2810" spans="1:18" x14ac:dyDescent="0.2">
      <c r="A2810" s="131" t="str">
        <f>+IF(I2810&lt;='Ecarts de marge'!$G$1,"X","")</f>
        <v>X</v>
      </c>
      <c r="B2810" s="122" t="str">
        <f t="shared" si="55"/>
        <v>A</v>
      </c>
      <c r="C2810" s="142"/>
      <c r="D2810" s="142"/>
      <c r="E2810" s="142"/>
      <c r="F2810" s="142"/>
      <c r="G2810" s="142"/>
      <c r="H2810" s="142"/>
      <c r="J2810" s="142"/>
      <c r="K2810" s="142"/>
      <c r="L2810" s="142"/>
      <c r="M2810" s="142"/>
      <c r="N2810" s="142"/>
      <c r="O2810" s="142"/>
      <c r="Q2810" s="122" t="e">
        <f>+VLOOKUP(CONCATENATE(B2810,"00"),#REF!,3,FALSE)</f>
        <v>#REF!</v>
      </c>
      <c r="R2810" s="122" t="str">
        <f>+IF(ISERROR(VLOOKUP(K2810,'Ecarts de marge'!D:D,1,FALSE)),"PB CODE ARTICLE","")</f>
        <v>PB CODE ARTICLE</v>
      </c>
    </row>
    <row r="2811" spans="1:18" x14ac:dyDescent="0.2">
      <c r="A2811" s="131" t="str">
        <f>+IF(I2811&lt;='Ecarts de marge'!$G$1,"X","")</f>
        <v>X</v>
      </c>
      <c r="B2811" s="122" t="str">
        <f t="shared" si="55"/>
        <v>A</v>
      </c>
      <c r="C2811" s="142"/>
      <c r="D2811" s="142"/>
      <c r="E2811" s="142"/>
      <c r="F2811" s="142"/>
      <c r="G2811" s="142"/>
      <c r="H2811" s="142"/>
      <c r="J2811" s="142"/>
      <c r="K2811" s="142"/>
      <c r="L2811" s="142"/>
      <c r="M2811" s="142"/>
      <c r="N2811" s="142"/>
      <c r="O2811" s="142"/>
      <c r="Q2811" s="122" t="e">
        <f>+VLOOKUP(CONCATENATE(B2811,"00"),#REF!,3,FALSE)</f>
        <v>#REF!</v>
      </c>
      <c r="R2811" s="122" t="str">
        <f>+IF(ISERROR(VLOOKUP(K2811,'Ecarts de marge'!D:D,1,FALSE)),"PB CODE ARTICLE","")</f>
        <v>PB CODE ARTICLE</v>
      </c>
    </row>
    <row r="2812" spans="1:18" x14ac:dyDescent="0.2">
      <c r="A2812" s="131" t="str">
        <f>+IF(I2812&lt;='Ecarts de marge'!$G$1,"X","")</f>
        <v>X</v>
      </c>
      <c r="B2812" s="122" t="str">
        <f t="shared" si="55"/>
        <v>A</v>
      </c>
      <c r="C2812" s="142"/>
      <c r="D2812" s="142"/>
      <c r="E2812" s="142"/>
      <c r="F2812" s="142"/>
      <c r="G2812" s="142"/>
      <c r="H2812" s="142"/>
      <c r="J2812" s="142"/>
      <c r="K2812" s="142"/>
      <c r="L2812" s="142"/>
      <c r="M2812" s="142"/>
      <c r="N2812" s="142"/>
      <c r="O2812" s="142"/>
      <c r="Q2812" s="122" t="e">
        <f>+VLOOKUP(CONCATENATE(B2812,"00"),#REF!,3,FALSE)</f>
        <v>#REF!</v>
      </c>
      <c r="R2812" s="122" t="str">
        <f>+IF(ISERROR(VLOOKUP(K2812,'Ecarts de marge'!D:D,1,FALSE)),"PB CODE ARTICLE","")</f>
        <v>PB CODE ARTICLE</v>
      </c>
    </row>
    <row r="2813" spans="1:18" x14ac:dyDescent="0.2">
      <c r="A2813" s="131" t="str">
        <f>+IF(I2813&lt;='Ecarts de marge'!$G$1,"X","")</f>
        <v>X</v>
      </c>
      <c r="B2813" s="122" t="str">
        <f t="shared" si="55"/>
        <v>A</v>
      </c>
      <c r="C2813" s="142"/>
      <c r="D2813" s="142"/>
      <c r="E2813" s="142"/>
      <c r="F2813" s="142"/>
      <c r="G2813" s="142"/>
      <c r="H2813" s="142"/>
      <c r="J2813" s="142"/>
      <c r="K2813" s="142"/>
      <c r="L2813" s="142"/>
      <c r="M2813" s="142"/>
      <c r="N2813" s="142"/>
      <c r="O2813" s="142"/>
      <c r="Q2813" s="122" t="e">
        <f>+VLOOKUP(CONCATENATE(B2813,"00"),#REF!,3,FALSE)</f>
        <v>#REF!</v>
      </c>
      <c r="R2813" s="122" t="str">
        <f>+IF(ISERROR(VLOOKUP(K2813,'Ecarts de marge'!D:D,1,FALSE)),"PB CODE ARTICLE","")</f>
        <v>PB CODE ARTICLE</v>
      </c>
    </row>
    <row r="2814" spans="1:18" x14ac:dyDescent="0.2">
      <c r="A2814" s="131" t="str">
        <f>+IF(I2814&lt;='Ecarts de marge'!$G$1,"X","")</f>
        <v>X</v>
      </c>
      <c r="B2814" s="122" t="str">
        <f t="shared" si="55"/>
        <v>A</v>
      </c>
      <c r="C2814" s="142"/>
      <c r="D2814" s="142"/>
      <c r="E2814" s="142"/>
      <c r="F2814" s="142"/>
      <c r="G2814" s="142"/>
      <c r="H2814" s="142"/>
      <c r="J2814" s="142"/>
      <c r="K2814" s="142"/>
      <c r="L2814" s="142"/>
      <c r="M2814" s="142"/>
      <c r="N2814" s="142"/>
      <c r="O2814" s="142"/>
      <c r="Q2814" s="122" t="e">
        <f>+VLOOKUP(CONCATENATE(B2814,"00"),#REF!,3,FALSE)</f>
        <v>#REF!</v>
      </c>
      <c r="R2814" s="122" t="str">
        <f>+IF(ISERROR(VLOOKUP(K2814,'Ecarts de marge'!D:D,1,FALSE)),"PB CODE ARTICLE","")</f>
        <v>PB CODE ARTICLE</v>
      </c>
    </row>
    <row r="2815" spans="1:18" x14ac:dyDescent="0.2">
      <c r="A2815" s="131" t="str">
        <f>+IF(I2815&lt;='Ecarts de marge'!$G$1,"X","")</f>
        <v>X</v>
      </c>
      <c r="B2815" s="122" t="str">
        <f t="shared" si="55"/>
        <v>A</v>
      </c>
      <c r="C2815" s="142"/>
      <c r="D2815" s="142"/>
      <c r="E2815" s="142"/>
      <c r="F2815" s="142"/>
      <c r="G2815" s="142"/>
      <c r="H2815" s="142"/>
      <c r="J2815" s="142"/>
      <c r="K2815" s="142"/>
      <c r="L2815" s="142"/>
      <c r="M2815" s="142"/>
      <c r="N2815" s="142"/>
      <c r="O2815" s="142"/>
      <c r="Q2815" s="122" t="e">
        <f>+VLOOKUP(CONCATENATE(B2815,"00"),#REF!,3,FALSE)</f>
        <v>#REF!</v>
      </c>
      <c r="R2815" s="122" t="str">
        <f>+IF(ISERROR(VLOOKUP(K2815,'Ecarts de marge'!D:D,1,FALSE)),"PB CODE ARTICLE","")</f>
        <v>PB CODE ARTICLE</v>
      </c>
    </row>
    <row r="2816" spans="1:18" x14ac:dyDescent="0.2">
      <c r="A2816" s="131" t="str">
        <f>+IF(I2816&lt;='Ecarts de marge'!$G$1,"X","")</f>
        <v>X</v>
      </c>
      <c r="B2816" s="122" t="str">
        <f t="shared" si="55"/>
        <v>A</v>
      </c>
      <c r="C2816" s="142"/>
      <c r="D2816" s="142"/>
      <c r="E2816" s="142"/>
      <c r="F2816" s="142"/>
      <c r="G2816" s="142"/>
      <c r="H2816" s="142"/>
      <c r="J2816" s="142"/>
      <c r="K2816" s="142"/>
      <c r="L2816" s="142"/>
      <c r="M2816" s="142"/>
      <c r="N2816" s="142"/>
      <c r="O2816" s="142"/>
      <c r="Q2816" s="122" t="e">
        <f>+VLOOKUP(CONCATENATE(B2816,"00"),#REF!,3,FALSE)</f>
        <v>#REF!</v>
      </c>
      <c r="R2816" s="122" t="str">
        <f>+IF(ISERROR(VLOOKUP(K2816,'Ecarts de marge'!D:D,1,FALSE)),"PB CODE ARTICLE","")</f>
        <v>PB CODE ARTICLE</v>
      </c>
    </row>
    <row r="2817" spans="1:18" x14ac:dyDescent="0.2">
      <c r="A2817" s="131" t="str">
        <f>+IF(I2817&lt;='Ecarts de marge'!$G$1,"X","")</f>
        <v>X</v>
      </c>
      <c r="B2817" s="122" t="str">
        <f t="shared" si="55"/>
        <v>A</v>
      </c>
      <c r="C2817" s="142"/>
      <c r="D2817" s="142"/>
      <c r="E2817" s="142"/>
      <c r="F2817" s="142"/>
      <c r="G2817" s="142"/>
      <c r="H2817" s="142"/>
      <c r="J2817" s="142"/>
      <c r="K2817" s="142"/>
      <c r="L2817" s="142"/>
      <c r="M2817" s="142"/>
      <c r="N2817" s="142"/>
      <c r="O2817" s="142"/>
      <c r="Q2817" s="122" t="e">
        <f>+VLOOKUP(CONCATENATE(B2817,"00"),#REF!,3,FALSE)</f>
        <v>#REF!</v>
      </c>
      <c r="R2817" s="122" t="str">
        <f>+IF(ISERROR(VLOOKUP(K2817,'Ecarts de marge'!D:D,1,FALSE)),"PB CODE ARTICLE","")</f>
        <v>PB CODE ARTICLE</v>
      </c>
    </row>
    <row r="2818" spans="1:18" x14ac:dyDescent="0.2">
      <c r="A2818" s="131" t="str">
        <f>+IF(I2818&lt;='Ecarts de marge'!$G$1,"X","")</f>
        <v>X</v>
      </c>
      <c r="B2818" s="122" t="str">
        <f t="shared" si="55"/>
        <v>A</v>
      </c>
      <c r="C2818" s="142"/>
      <c r="D2818" s="142"/>
      <c r="E2818" s="142"/>
      <c r="F2818" s="142"/>
      <c r="G2818" s="142"/>
      <c r="H2818" s="142"/>
      <c r="J2818" s="142"/>
      <c r="K2818" s="142"/>
      <c r="L2818" s="142"/>
      <c r="M2818" s="142"/>
      <c r="N2818" s="142"/>
      <c r="O2818" s="142"/>
      <c r="Q2818" s="122" t="e">
        <f>+VLOOKUP(CONCATENATE(B2818,"00"),#REF!,3,FALSE)</f>
        <v>#REF!</v>
      </c>
      <c r="R2818" s="122" t="str">
        <f>+IF(ISERROR(VLOOKUP(K2818,'Ecarts de marge'!D:D,1,FALSE)),"PB CODE ARTICLE","")</f>
        <v>PB CODE ARTICLE</v>
      </c>
    </row>
    <row r="2819" spans="1:18" x14ac:dyDescent="0.2">
      <c r="A2819" s="131" t="str">
        <f>+IF(I2819&lt;='Ecarts de marge'!$G$1,"X","")</f>
        <v>X</v>
      </c>
      <c r="B2819" s="122" t="str">
        <f t="shared" si="55"/>
        <v>A</v>
      </c>
      <c r="C2819" s="142"/>
      <c r="D2819" s="142"/>
      <c r="E2819" s="142"/>
      <c r="F2819" s="142"/>
      <c r="G2819" s="142"/>
      <c r="H2819" s="142"/>
      <c r="J2819" s="142"/>
      <c r="K2819" s="142"/>
      <c r="L2819" s="142"/>
      <c r="M2819" s="142"/>
      <c r="N2819" s="142"/>
      <c r="O2819" s="142"/>
      <c r="Q2819" s="122" t="e">
        <f>+VLOOKUP(CONCATENATE(B2819,"00"),#REF!,3,FALSE)</f>
        <v>#REF!</v>
      </c>
      <c r="R2819" s="122" t="str">
        <f>+IF(ISERROR(VLOOKUP(K2819,'Ecarts de marge'!D:D,1,FALSE)),"PB CODE ARTICLE","")</f>
        <v>PB CODE ARTICLE</v>
      </c>
    </row>
    <row r="2820" spans="1:18" x14ac:dyDescent="0.2">
      <c r="A2820" s="131" t="str">
        <f>+IF(I2820&lt;='Ecarts de marge'!$G$1,"X","")</f>
        <v>X</v>
      </c>
      <c r="B2820" s="122" t="str">
        <f t="shared" si="55"/>
        <v>A</v>
      </c>
      <c r="C2820" s="142"/>
      <c r="D2820" s="142"/>
      <c r="E2820" s="142"/>
      <c r="F2820" s="142"/>
      <c r="G2820" s="142"/>
      <c r="H2820" s="142"/>
      <c r="J2820" s="142"/>
      <c r="K2820" s="142"/>
      <c r="L2820" s="142"/>
      <c r="M2820" s="142"/>
      <c r="N2820" s="142"/>
      <c r="O2820" s="142"/>
      <c r="Q2820" s="122" t="e">
        <f>+VLOOKUP(CONCATENATE(B2820,"00"),#REF!,3,FALSE)</f>
        <v>#REF!</v>
      </c>
      <c r="R2820" s="122" t="str">
        <f>+IF(ISERROR(VLOOKUP(K2820,'Ecarts de marge'!D:D,1,FALSE)),"PB CODE ARTICLE","")</f>
        <v>PB CODE ARTICLE</v>
      </c>
    </row>
    <row r="2821" spans="1:18" x14ac:dyDescent="0.2">
      <c r="A2821" s="131" t="str">
        <f>+IF(I2821&lt;='Ecarts de marge'!$G$1,"X","")</f>
        <v>X</v>
      </c>
      <c r="B2821" s="122" t="str">
        <f t="shared" si="55"/>
        <v>A</v>
      </c>
      <c r="C2821" s="142"/>
      <c r="D2821" s="142"/>
      <c r="E2821" s="142"/>
      <c r="F2821" s="142"/>
      <c r="G2821" s="142"/>
      <c r="H2821" s="142"/>
      <c r="J2821" s="142"/>
      <c r="K2821" s="142"/>
      <c r="L2821" s="142"/>
      <c r="M2821" s="142"/>
      <c r="N2821" s="142"/>
      <c r="O2821" s="142"/>
      <c r="Q2821" s="122" t="e">
        <f>+VLOOKUP(CONCATENATE(B2821,"00"),#REF!,3,FALSE)</f>
        <v>#REF!</v>
      </c>
      <c r="R2821" s="122" t="str">
        <f>+IF(ISERROR(VLOOKUP(K2821,'Ecarts de marge'!D:D,1,FALSE)),"PB CODE ARTICLE","")</f>
        <v>PB CODE ARTICLE</v>
      </c>
    </row>
    <row r="2822" spans="1:18" x14ac:dyDescent="0.2">
      <c r="A2822" s="131" t="str">
        <f>+IF(I2822&lt;='Ecarts de marge'!$G$1,"X","")</f>
        <v>X</v>
      </c>
      <c r="B2822" s="122" t="str">
        <f t="shared" si="55"/>
        <v>A</v>
      </c>
      <c r="C2822" s="142"/>
      <c r="D2822" s="142"/>
      <c r="E2822" s="142"/>
      <c r="F2822" s="142"/>
      <c r="G2822" s="142"/>
      <c r="H2822" s="142"/>
      <c r="J2822" s="142"/>
      <c r="K2822" s="142"/>
      <c r="L2822" s="142"/>
      <c r="M2822" s="142"/>
      <c r="N2822" s="142"/>
      <c r="O2822" s="142"/>
      <c r="Q2822" s="122" t="e">
        <f>+VLOOKUP(CONCATENATE(B2822,"00"),#REF!,3,FALSE)</f>
        <v>#REF!</v>
      </c>
      <c r="R2822" s="122" t="str">
        <f>+IF(ISERROR(VLOOKUP(K2822,'Ecarts de marge'!D:D,1,FALSE)),"PB CODE ARTICLE","")</f>
        <v>PB CODE ARTICLE</v>
      </c>
    </row>
    <row r="2823" spans="1:18" x14ac:dyDescent="0.2">
      <c r="A2823" s="131" t="str">
        <f>+IF(I2823&lt;='Ecarts de marge'!$G$1,"X","")</f>
        <v>X</v>
      </c>
      <c r="B2823" s="122" t="str">
        <f t="shared" si="55"/>
        <v>A</v>
      </c>
      <c r="C2823" s="142"/>
      <c r="D2823" s="142"/>
      <c r="E2823" s="142"/>
      <c r="F2823" s="142"/>
      <c r="G2823" s="142"/>
      <c r="H2823" s="142"/>
      <c r="J2823" s="142"/>
      <c r="K2823" s="142"/>
      <c r="L2823" s="142"/>
      <c r="M2823" s="142"/>
      <c r="N2823" s="142"/>
      <c r="O2823" s="142"/>
      <c r="Q2823" s="122" t="e">
        <f>+VLOOKUP(CONCATENATE(B2823,"00"),#REF!,3,FALSE)</f>
        <v>#REF!</v>
      </c>
      <c r="R2823" s="122" t="str">
        <f>+IF(ISERROR(VLOOKUP(K2823,'Ecarts de marge'!D:D,1,FALSE)),"PB CODE ARTICLE","")</f>
        <v>PB CODE ARTICLE</v>
      </c>
    </row>
    <row r="2824" spans="1:18" x14ac:dyDescent="0.2">
      <c r="A2824" s="131" t="str">
        <f>+IF(I2824&lt;='Ecarts de marge'!$G$1,"X","")</f>
        <v>X</v>
      </c>
      <c r="B2824" s="122" t="str">
        <f t="shared" si="55"/>
        <v>A</v>
      </c>
      <c r="C2824" s="142"/>
      <c r="D2824" s="142"/>
      <c r="E2824" s="142"/>
      <c r="F2824" s="142"/>
      <c r="G2824" s="142"/>
      <c r="H2824" s="142"/>
      <c r="J2824" s="142"/>
      <c r="K2824" s="142"/>
      <c r="L2824" s="142"/>
      <c r="M2824" s="142"/>
      <c r="N2824" s="142"/>
      <c r="O2824" s="142"/>
      <c r="Q2824" s="122" t="e">
        <f>+VLOOKUP(CONCATENATE(B2824,"00"),#REF!,3,FALSE)</f>
        <v>#REF!</v>
      </c>
      <c r="R2824" s="122" t="str">
        <f>+IF(ISERROR(VLOOKUP(K2824,'Ecarts de marge'!D:D,1,FALSE)),"PB CODE ARTICLE","")</f>
        <v>PB CODE ARTICLE</v>
      </c>
    </row>
    <row r="2825" spans="1:18" x14ac:dyDescent="0.2">
      <c r="A2825" s="131" t="str">
        <f>+IF(I2825&lt;='Ecarts de marge'!$G$1,"X","")</f>
        <v>X</v>
      </c>
      <c r="B2825" s="122" t="str">
        <f t="shared" si="55"/>
        <v>A</v>
      </c>
      <c r="C2825" s="142"/>
      <c r="D2825" s="142"/>
      <c r="E2825" s="142"/>
      <c r="F2825" s="142"/>
      <c r="G2825" s="142"/>
      <c r="H2825" s="142"/>
      <c r="J2825" s="142"/>
      <c r="K2825" s="142"/>
      <c r="L2825" s="142"/>
      <c r="M2825" s="142"/>
      <c r="N2825" s="142"/>
      <c r="O2825" s="142"/>
      <c r="Q2825" s="122" t="e">
        <f>+VLOOKUP(CONCATENATE(B2825,"00"),#REF!,3,FALSE)</f>
        <v>#REF!</v>
      </c>
      <c r="R2825" s="122" t="str">
        <f>+IF(ISERROR(VLOOKUP(K2825,'Ecarts de marge'!D:D,1,FALSE)),"PB CODE ARTICLE","")</f>
        <v>PB CODE ARTICLE</v>
      </c>
    </row>
    <row r="2826" spans="1:18" x14ac:dyDescent="0.2">
      <c r="A2826" s="131" t="str">
        <f>+IF(I2826&lt;='Ecarts de marge'!$G$1,"X","")</f>
        <v>X</v>
      </c>
      <c r="B2826" s="122" t="str">
        <f t="shared" si="55"/>
        <v>A</v>
      </c>
      <c r="C2826" s="142"/>
      <c r="D2826" s="142"/>
      <c r="E2826" s="142"/>
      <c r="F2826" s="142"/>
      <c r="G2826" s="142"/>
      <c r="H2826" s="142"/>
      <c r="J2826" s="142"/>
      <c r="K2826" s="142"/>
      <c r="L2826" s="142"/>
      <c r="M2826" s="142"/>
      <c r="N2826" s="142"/>
      <c r="O2826" s="142"/>
      <c r="Q2826" s="122" t="e">
        <f>+VLOOKUP(CONCATENATE(B2826,"00"),#REF!,3,FALSE)</f>
        <v>#REF!</v>
      </c>
      <c r="R2826" s="122" t="str">
        <f>+IF(ISERROR(VLOOKUP(K2826,'Ecarts de marge'!D:D,1,FALSE)),"PB CODE ARTICLE","")</f>
        <v>PB CODE ARTICLE</v>
      </c>
    </row>
    <row r="2827" spans="1:18" x14ac:dyDescent="0.2">
      <c r="A2827" s="131" t="str">
        <f>+IF(I2827&lt;='Ecarts de marge'!$G$1,"X","")</f>
        <v>X</v>
      </c>
      <c r="B2827" s="122" t="str">
        <f t="shared" si="55"/>
        <v>A</v>
      </c>
      <c r="C2827" s="142"/>
      <c r="D2827" s="142"/>
      <c r="E2827" s="142"/>
      <c r="F2827" s="142"/>
      <c r="G2827" s="142"/>
      <c r="H2827" s="142"/>
      <c r="J2827" s="142"/>
      <c r="K2827" s="142"/>
      <c r="L2827" s="142"/>
      <c r="M2827" s="142"/>
      <c r="N2827" s="142"/>
      <c r="O2827" s="142"/>
      <c r="Q2827" s="122" t="e">
        <f>+VLOOKUP(CONCATENATE(B2827,"00"),#REF!,3,FALSE)</f>
        <v>#REF!</v>
      </c>
      <c r="R2827" s="122" t="str">
        <f>+IF(ISERROR(VLOOKUP(K2827,'Ecarts de marge'!D:D,1,FALSE)),"PB CODE ARTICLE","")</f>
        <v>PB CODE ARTICLE</v>
      </c>
    </row>
    <row r="2828" spans="1:18" x14ac:dyDescent="0.2">
      <c r="A2828" s="131" t="str">
        <f>+IF(I2828&lt;='Ecarts de marge'!$G$1,"X","")</f>
        <v>X</v>
      </c>
      <c r="B2828" s="122" t="str">
        <f t="shared" si="55"/>
        <v>A</v>
      </c>
      <c r="C2828" s="142"/>
      <c r="D2828" s="142"/>
      <c r="E2828" s="142"/>
      <c r="F2828" s="142"/>
      <c r="G2828" s="142"/>
      <c r="H2828" s="142"/>
      <c r="J2828" s="142"/>
      <c r="K2828" s="142"/>
      <c r="L2828" s="142"/>
      <c r="M2828" s="142"/>
      <c r="N2828" s="142"/>
      <c r="O2828" s="142"/>
      <c r="Q2828" s="122" t="e">
        <f>+VLOOKUP(CONCATENATE(B2828,"00"),#REF!,3,FALSE)</f>
        <v>#REF!</v>
      </c>
      <c r="R2828" s="122" t="str">
        <f>+IF(ISERROR(VLOOKUP(K2828,'Ecarts de marge'!D:D,1,FALSE)),"PB CODE ARTICLE","")</f>
        <v>PB CODE ARTICLE</v>
      </c>
    </row>
    <row r="2829" spans="1:18" x14ac:dyDescent="0.2">
      <c r="A2829" s="131" t="str">
        <f>+IF(I2829&lt;='Ecarts de marge'!$G$1,"X","")</f>
        <v>X</v>
      </c>
      <c r="B2829" s="122" t="str">
        <f t="shared" si="55"/>
        <v>A</v>
      </c>
      <c r="C2829" s="142"/>
      <c r="D2829" s="142"/>
      <c r="E2829" s="142"/>
      <c r="F2829" s="142"/>
      <c r="G2829" s="142"/>
      <c r="H2829" s="142"/>
      <c r="J2829" s="142"/>
      <c r="K2829" s="142"/>
      <c r="L2829" s="142"/>
      <c r="M2829" s="142"/>
      <c r="N2829" s="142"/>
      <c r="O2829" s="142"/>
      <c r="Q2829" s="122" t="e">
        <f>+VLOOKUP(CONCATENATE(B2829,"00"),#REF!,3,FALSE)</f>
        <v>#REF!</v>
      </c>
      <c r="R2829" s="122" t="str">
        <f>+IF(ISERROR(VLOOKUP(K2829,'Ecarts de marge'!D:D,1,FALSE)),"PB CODE ARTICLE","")</f>
        <v>PB CODE ARTICLE</v>
      </c>
    </row>
    <row r="2830" spans="1:18" x14ac:dyDescent="0.2">
      <c r="A2830" s="131" t="str">
        <f>+IF(I2830&lt;='Ecarts de marge'!$G$1,"X","")</f>
        <v>X</v>
      </c>
      <c r="B2830" s="122" t="str">
        <f t="shared" si="55"/>
        <v>A</v>
      </c>
      <c r="C2830" s="142"/>
      <c r="D2830" s="142"/>
      <c r="E2830" s="142"/>
      <c r="F2830" s="142"/>
      <c r="G2830" s="142"/>
      <c r="H2830" s="142"/>
      <c r="J2830" s="142"/>
      <c r="K2830" s="142"/>
      <c r="L2830" s="142"/>
      <c r="M2830" s="142"/>
      <c r="N2830" s="142"/>
      <c r="O2830" s="142"/>
      <c r="Q2830" s="122" t="e">
        <f>+VLOOKUP(CONCATENATE(B2830,"00"),#REF!,3,FALSE)</f>
        <v>#REF!</v>
      </c>
      <c r="R2830" s="122" t="str">
        <f>+IF(ISERROR(VLOOKUP(K2830,'Ecarts de marge'!D:D,1,FALSE)),"PB CODE ARTICLE","")</f>
        <v>PB CODE ARTICLE</v>
      </c>
    </row>
    <row r="2831" spans="1:18" x14ac:dyDescent="0.2">
      <c r="A2831" s="131" t="str">
        <f>+IF(I2831&lt;='Ecarts de marge'!$G$1,"X","")</f>
        <v>X</v>
      </c>
      <c r="B2831" s="122" t="str">
        <f t="shared" si="55"/>
        <v>A</v>
      </c>
      <c r="C2831" s="142"/>
      <c r="D2831" s="142"/>
      <c r="E2831" s="142"/>
      <c r="F2831" s="142"/>
      <c r="G2831" s="142"/>
      <c r="H2831" s="142"/>
      <c r="J2831" s="142"/>
      <c r="K2831" s="142"/>
      <c r="L2831" s="142"/>
      <c r="M2831" s="142"/>
      <c r="N2831" s="142"/>
      <c r="O2831" s="142"/>
      <c r="Q2831" s="122" t="e">
        <f>+VLOOKUP(CONCATENATE(B2831,"00"),#REF!,3,FALSE)</f>
        <v>#REF!</v>
      </c>
      <c r="R2831" s="122" t="str">
        <f>+IF(ISERROR(VLOOKUP(K2831,'Ecarts de marge'!D:D,1,FALSE)),"PB CODE ARTICLE","")</f>
        <v>PB CODE ARTICLE</v>
      </c>
    </row>
    <row r="2832" spans="1:18" x14ac:dyDescent="0.2">
      <c r="A2832" s="131" t="str">
        <f>+IF(I2832&lt;='Ecarts de marge'!$G$1,"X","")</f>
        <v>X</v>
      </c>
      <c r="B2832" s="122" t="str">
        <f t="shared" si="55"/>
        <v>A</v>
      </c>
      <c r="C2832" s="142"/>
      <c r="D2832" s="142"/>
      <c r="E2832" s="142"/>
      <c r="F2832" s="142"/>
      <c r="G2832" s="142"/>
      <c r="H2832" s="142"/>
      <c r="J2832" s="142"/>
      <c r="K2832" s="142"/>
      <c r="L2832" s="142"/>
      <c r="M2832" s="142"/>
      <c r="N2832" s="142"/>
      <c r="O2832" s="142"/>
      <c r="Q2832" s="122" t="e">
        <f>+VLOOKUP(CONCATENATE(B2832,"00"),#REF!,3,FALSE)</f>
        <v>#REF!</v>
      </c>
      <c r="R2832" s="122" t="str">
        <f>+IF(ISERROR(VLOOKUP(K2832,'Ecarts de marge'!D:D,1,FALSE)),"PB CODE ARTICLE","")</f>
        <v>PB CODE ARTICLE</v>
      </c>
    </row>
    <row r="2833" spans="1:18" x14ac:dyDescent="0.2">
      <c r="A2833" s="131" t="str">
        <f>+IF(I2833&lt;='Ecarts de marge'!$G$1,"X","")</f>
        <v>X</v>
      </c>
      <c r="B2833" s="122" t="str">
        <f t="shared" ref="B2833:B2896" si="56">+"A"&amp;E2833&amp;F2833&amp;G2833</f>
        <v>A</v>
      </c>
      <c r="C2833" s="142"/>
      <c r="D2833" s="142"/>
      <c r="E2833" s="142"/>
      <c r="F2833" s="142"/>
      <c r="G2833" s="142"/>
      <c r="H2833" s="142"/>
      <c r="J2833" s="142"/>
      <c r="K2833" s="142"/>
      <c r="L2833" s="142"/>
      <c r="M2833" s="142"/>
      <c r="N2833" s="142"/>
      <c r="O2833" s="142"/>
      <c r="Q2833" s="122" t="e">
        <f>+VLOOKUP(CONCATENATE(B2833,"00"),#REF!,3,FALSE)</f>
        <v>#REF!</v>
      </c>
      <c r="R2833" s="122" t="str">
        <f>+IF(ISERROR(VLOOKUP(K2833,'Ecarts de marge'!D:D,1,FALSE)),"PB CODE ARTICLE","")</f>
        <v>PB CODE ARTICLE</v>
      </c>
    </row>
    <row r="2834" spans="1:18" x14ac:dyDescent="0.2">
      <c r="A2834" s="131" t="str">
        <f>+IF(I2834&lt;='Ecarts de marge'!$G$1,"X","")</f>
        <v>X</v>
      </c>
      <c r="B2834" s="122" t="str">
        <f t="shared" si="56"/>
        <v>A</v>
      </c>
      <c r="C2834" s="142"/>
      <c r="D2834" s="142"/>
      <c r="E2834" s="142"/>
      <c r="F2834" s="142"/>
      <c r="G2834" s="142"/>
      <c r="H2834" s="142"/>
      <c r="J2834" s="142"/>
      <c r="K2834" s="142"/>
      <c r="L2834" s="142"/>
      <c r="M2834" s="142"/>
      <c r="N2834" s="142"/>
      <c r="O2834" s="142"/>
      <c r="Q2834" s="122" t="e">
        <f>+VLOOKUP(CONCATENATE(B2834,"00"),#REF!,3,FALSE)</f>
        <v>#REF!</v>
      </c>
      <c r="R2834" s="122" t="str">
        <f>+IF(ISERROR(VLOOKUP(K2834,'Ecarts de marge'!D:D,1,FALSE)),"PB CODE ARTICLE","")</f>
        <v>PB CODE ARTICLE</v>
      </c>
    </row>
    <row r="2835" spans="1:18" x14ac:dyDescent="0.2">
      <c r="A2835" s="131" t="str">
        <f>+IF(I2835&lt;='Ecarts de marge'!$G$1,"X","")</f>
        <v>X</v>
      </c>
      <c r="B2835" s="122" t="str">
        <f t="shared" si="56"/>
        <v>A</v>
      </c>
      <c r="C2835" s="142"/>
      <c r="D2835" s="142"/>
      <c r="E2835" s="142"/>
      <c r="F2835" s="142"/>
      <c r="G2835" s="142"/>
      <c r="H2835" s="142"/>
      <c r="J2835" s="142"/>
      <c r="K2835" s="142"/>
      <c r="L2835" s="142"/>
      <c r="M2835" s="142"/>
      <c r="N2835" s="142"/>
      <c r="O2835" s="142"/>
      <c r="Q2835" s="122" t="e">
        <f>+VLOOKUP(CONCATENATE(B2835,"00"),#REF!,3,FALSE)</f>
        <v>#REF!</v>
      </c>
      <c r="R2835" s="122" t="str">
        <f>+IF(ISERROR(VLOOKUP(K2835,'Ecarts de marge'!D:D,1,FALSE)),"PB CODE ARTICLE","")</f>
        <v>PB CODE ARTICLE</v>
      </c>
    </row>
    <row r="2836" spans="1:18" x14ac:dyDescent="0.2">
      <c r="A2836" s="131" t="str">
        <f>+IF(I2836&lt;='Ecarts de marge'!$G$1,"X","")</f>
        <v>X</v>
      </c>
      <c r="B2836" s="122" t="str">
        <f t="shared" si="56"/>
        <v>A</v>
      </c>
      <c r="C2836" s="142"/>
      <c r="D2836" s="142"/>
      <c r="E2836" s="142"/>
      <c r="F2836" s="142"/>
      <c r="G2836" s="142"/>
      <c r="H2836" s="142"/>
      <c r="J2836" s="142"/>
      <c r="K2836" s="142"/>
      <c r="L2836" s="142"/>
      <c r="M2836" s="142"/>
      <c r="N2836" s="142"/>
      <c r="O2836" s="142"/>
      <c r="Q2836" s="122" t="e">
        <f>+VLOOKUP(CONCATENATE(B2836,"00"),#REF!,3,FALSE)</f>
        <v>#REF!</v>
      </c>
      <c r="R2836" s="122" t="str">
        <f>+IF(ISERROR(VLOOKUP(K2836,'Ecarts de marge'!D:D,1,FALSE)),"PB CODE ARTICLE","")</f>
        <v>PB CODE ARTICLE</v>
      </c>
    </row>
    <row r="2837" spans="1:18" x14ac:dyDescent="0.2">
      <c r="A2837" s="131" t="str">
        <f>+IF(I2837&lt;='Ecarts de marge'!$G$1,"X","")</f>
        <v>X</v>
      </c>
      <c r="B2837" s="122" t="str">
        <f t="shared" si="56"/>
        <v>A</v>
      </c>
      <c r="C2837" s="142"/>
      <c r="D2837" s="142"/>
      <c r="E2837" s="142"/>
      <c r="F2837" s="142"/>
      <c r="G2837" s="142"/>
      <c r="H2837" s="142"/>
      <c r="J2837" s="142"/>
      <c r="K2837" s="142"/>
      <c r="L2837" s="142"/>
      <c r="M2837" s="142"/>
      <c r="N2837" s="142"/>
      <c r="O2837" s="142"/>
      <c r="Q2837" s="122" t="e">
        <f>+VLOOKUP(CONCATENATE(B2837,"00"),#REF!,3,FALSE)</f>
        <v>#REF!</v>
      </c>
      <c r="R2837" s="122" t="str">
        <f>+IF(ISERROR(VLOOKUP(K2837,'Ecarts de marge'!D:D,1,FALSE)),"PB CODE ARTICLE","")</f>
        <v>PB CODE ARTICLE</v>
      </c>
    </row>
    <row r="2838" spans="1:18" x14ac:dyDescent="0.2">
      <c r="A2838" s="131" t="str">
        <f>+IF(I2838&lt;='Ecarts de marge'!$G$1,"X","")</f>
        <v>X</v>
      </c>
      <c r="B2838" s="122" t="str">
        <f t="shared" si="56"/>
        <v>A</v>
      </c>
      <c r="C2838" s="142"/>
      <c r="D2838" s="142"/>
      <c r="E2838" s="142"/>
      <c r="F2838" s="142"/>
      <c r="G2838" s="142"/>
      <c r="H2838" s="142"/>
      <c r="J2838" s="142"/>
      <c r="K2838" s="142"/>
      <c r="L2838" s="142"/>
      <c r="M2838" s="142"/>
      <c r="N2838" s="142"/>
      <c r="O2838" s="142"/>
      <c r="Q2838" s="122" t="e">
        <f>+VLOOKUP(CONCATENATE(B2838,"00"),#REF!,3,FALSE)</f>
        <v>#REF!</v>
      </c>
      <c r="R2838" s="122" t="str">
        <f>+IF(ISERROR(VLOOKUP(K2838,'Ecarts de marge'!D:D,1,FALSE)),"PB CODE ARTICLE","")</f>
        <v>PB CODE ARTICLE</v>
      </c>
    </row>
    <row r="2839" spans="1:18" x14ac:dyDescent="0.2">
      <c r="A2839" s="131" t="str">
        <f>+IF(I2839&lt;='Ecarts de marge'!$G$1,"X","")</f>
        <v>X</v>
      </c>
      <c r="B2839" s="122" t="str">
        <f t="shared" si="56"/>
        <v>A</v>
      </c>
      <c r="C2839" s="142"/>
      <c r="D2839" s="142"/>
      <c r="E2839" s="142"/>
      <c r="F2839" s="142"/>
      <c r="G2839" s="142"/>
      <c r="H2839" s="142"/>
      <c r="J2839" s="142"/>
      <c r="K2839" s="142"/>
      <c r="L2839" s="142"/>
      <c r="M2839" s="142"/>
      <c r="N2839" s="142"/>
      <c r="O2839" s="142"/>
      <c r="Q2839" s="122" t="e">
        <f>+VLOOKUP(CONCATENATE(B2839,"00"),#REF!,3,FALSE)</f>
        <v>#REF!</v>
      </c>
      <c r="R2839" s="122" t="str">
        <f>+IF(ISERROR(VLOOKUP(K2839,'Ecarts de marge'!D:D,1,FALSE)),"PB CODE ARTICLE","")</f>
        <v>PB CODE ARTICLE</v>
      </c>
    </row>
    <row r="2840" spans="1:18" x14ac:dyDescent="0.2">
      <c r="A2840" s="131" t="str">
        <f>+IF(I2840&lt;='Ecarts de marge'!$G$1,"X","")</f>
        <v>X</v>
      </c>
      <c r="B2840" s="122" t="str">
        <f t="shared" si="56"/>
        <v>A</v>
      </c>
      <c r="C2840" s="142"/>
      <c r="D2840" s="142"/>
      <c r="E2840" s="142"/>
      <c r="F2840" s="142"/>
      <c r="G2840" s="142"/>
      <c r="H2840" s="142"/>
      <c r="J2840" s="142"/>
      <c r="K2840" s="142"/>
      <c r="L2840" s="142"/>
      <c r="M2840" s="142"/>
      <c r="N2840" s="142"/>
      <c r="O2840" s="142"/>
      <c r="Q2840" s="122" t="e">
        <f>+VLOOKUP(CONCATENATE(B2840,"00"),#REF!,3,FALSE)</f>
        <v>#REF!</v>
      </c>
      <c r="R2840" s="122" t="str">
        <f>+IF(ISERROR(VLOOKUP(K2840,'Ecarts de marge'!D:D,1,FALSE)),"PB CODE ARTICLE","")</f>
        <v>PB CODE ARTICLE</v>
      </c>
    </row>
    <row r="2841" spans="1:18" x14ac:dyDescent="0.2">
      <c r="A2841" s="131" t="str">
        <f>+IF(I2841&lt;='Ecarts de marge'!$G$1,"X","")</f>
        <v>X</v>
      </c>
      <c r="B2841" s="122" t="str">
        <f t="shared" si="56"/>
        <v>A</v>
      </c>
      <c r="C2841" s="142"/>
      <c r="D2841" s="142"/>
      <c r="E2841" s="142"/>
      <c r="F2841" s="142"/>
      <c r="G2841" s="142"/>
      <c r="H2841" s="142"/>
      <c r="J2841" s="142"/>
      <c r="K2841" s="142"/>
      <c r="L2841" s="142"/>
      <c r="M2841" s="142"/>
      <c r="N2841" s="142"/>
      <c r="O2841" s="142"/>
      <c r="Q2841" s="122" t="e">
        <f>+VLOOKUP(CONCATENATE(B2841,"00"),#REF!,3,FALSE)</f>
        <v>#REF!</v>
      </c>
      <c r="R2841" s="122" t="str">
        <f>+IF(ISERROR(VLOOKUP(K2841,'Ecarts de marge'!D:D,1,FALSE)),"PB CODE ARTICLE","")</f>
        <v>PB CODE ARTICLE</v>
      </c>
    </row>
    <row r="2842" spans="1:18" x14ac:dyDescent="0.2">
      <c r="A2842" s="131" t="str">
        <f>+IF(I2842&lt;='Ecarts de marge'!$G$1,"X","")</f>
        <v>X</v>
      </c>
      <c r="B2842" s="122" t="str">
        <f t="shared" si="56"/>
        <v>A</v>
      </c>
      <c r="C2842" s="142"/>
      <c r="D2842" s="142"/>
      <c r="E2842" s="142"/>
      <c r="F2842" s="142"/>
      <c r="G2842" s="142"/>
      <c r="H2842" s="142"/>
      <c r="J2842" s="142"/>
      <c r="K2842" s="142"/>
      <c r="L2842" s="142"/>
      <c r="M2842" s="142"/>
      <c r="N2842" s="142"/>
      <c r="O2842" s="142"/>
      <c r="Q2842" s="122" t="e">
        <f>+VLOOKUP(CONCATENATE(B2842,"00"),#REF!,3,FALSE)</f>
        <v>#REF!</v>
      </c>
      <c r="R2842" s="122" t="str">
        <f>+IF(ISERROR(VLOOKUP(K2842,'Ecarts de marge'!D:D,1,FALSE)),"PB CODE ARTICLE","")</f>
        <v>PB CODE ARTICLE</v>
      </c>
    </row>
    <row r="2843" spans="1:18" x14ac:dyDescent="0.2">
      <c r="A2843" s="131" t="str">
        <f>+IF(I2843&lt;='Ecarts de marge'!$G$1,"X","")</f>
        <v>X</v>
      </c>
      <c r="B2843" s="122" t="str">
        <f t="shared" si="56"/>
        <v>A</v>
      </c>
      <c r="C2843" s="142"/>
      <c r="D2843" s="142"/>
      <c r="E2843" s="142"/>
      <c r="F2843" s="142"/>
      <c r="G2843" s="142"/>
      <c r="H2843" s="142"/>
      <c r="J2843" s="142"/>
      <c r="K2843" s="142"/>
      <c r="L2843" s="142"/>
      <c r="M2843" s="142"/>
      <c r="N2843" s="142"/>
      <c r="O2843" s="142"/>
      <c r="Q2843" s="122" t="e">
        <f>+VLOOKUP(CONCATENATE(B2843,"00"),#REF!,3,FALSE)</f>
        <v>#REF!</v>
      </c>
      <c r="R2843" s="122" t="str">
        <f>+IF(ISERROR(VLOOKUP(K2843,'Ecarts de marge'!D:D,1,FALSE)),"PB CODE ARTICLE","")</f>
        <v>PB CODE ARTICLE</v>
      </c>
    </row>
    <row r="2844" spans="1:18" x14ac:dyDescent="0.2">
      <c r="A2844" s="131" t="str">
        <f>+IF(I2844&lt;='Ecarts de marge'!$G$1,"X","")</f>
        <v>X</v>
      </c>
      <c r="B2844" s="122" t="str">
        <f t="shared" si="56"/>
        <v>A</v>
      </c>
      <c r="C2844" s="142"/>
      <c r="D2844" s="142"/>
      <c r="E2844" s="142"/>
      <c r="F2844" s="142"/>
      <c r="G2844" s="142"/>
      <c r="H2844" s="142"/>
      <c r="J2844" s="142"/>
      <c r="K2844" s="142"/>
      <c r="L2844" s="142"/>
      <c r="M2844" s="142"/>
      <c r="N2844" s="142"/>
      <c r="O2844" s="142"/>
      <c r="Q2844" s="122" t="e">
        <f>+VLOOKUP(CONCATENATE(B2844,"00"),#REF!,3,FALSE)</f>
        <v>#REF!</v>
      </c>
      <c r="R2844" s="122" t="str">
        <f>+IF(ISERROR(VLOOKUP(K2844,'Ecarts de marge'!D:D,1,FALSE)),"PB CODE ARTICLE","")</f>
        <v>PB CODE ARTICLE</v>
      </c>
    </row>
    <row r="2845" spans="1:18" x14ac:dyDescent="0.2">
      <c r="A2845" s="131" t="str">
        <f>+IF(I2845&lt;='Ecarts de marge'!$G$1,"X","")</f>
        <v>X</v>
      </c>
      <c r="B2845" s="122" t="str">
        <f t="shared" si="56"/>
        <v>A</v>
      </c>
      <c r="C2845" s="142"/>
      <c r="D2845" s="142"/>
      <c r="E2845" s="142"/>
      <c r="F2845" s="142"/>
      <c r="G2845" s="142"/>
      <c r="H2845" s="142"/>
      <c r="J2845" s="142"/>
      <c r="K2845" s="142"/>
      <c r="L2845" s="142"/>
      <c r="M2845" s="142"/>
      <c r="N2845" s="142"/>
      <c r="O2845" s="142"/>
      <c r="Q2845" s="122" t="e">
        <f>+VLOOKUP(CONCATENATE(B2845,"00"),#REF!,3,FALSE)</f>
        <v>#REF!</v>
      </c>
      <c r="R2845" s="122" t="str">
        <f>+IF(ISERROR(VLOOKUP(K2845,'Ecarts de marge'!D:D,1,FALSE)),"PB CODE ARTICLE","")</f>
        <v>PB CODE ARTICLE</v>
      </c>
    </row>
    <row r="2846" spans="1:18" x14ac:dyDescent="0.2">
      <c r="A2846" s="131" t="str">
        <f>+IF(I2846&lt;='Ecarts de marge'!$G$1,"X","")</f>
        <v>X</v>
      </c>
      <c r="B2846" s="122" t="str">
        <f t="shared" si="56"/>
        <v>A</v>
      </c>
      <c r="C2846" s="142"/>
      <c r="D2846" s="142"/>
      <c r="E2846" s="142"/>
      <c r="F2846" s="142"/>
      <c r="G2846" s="142"/>
      <c r="H2846" s="142"/>
      <c r="J2846" s="142"/>
      <c r="K2846" s="142"/>
      <c r="L2846" s="142"/>
      <c r="M2846" s="142"/>
      <c r="N2846" s="142"/>
      <c r="O2846" s="142"/>
      <c r="Q2846" s="122" t="e">
        <f>+VLOOKUP(CONCATENATE(B2846,"00"),#REF!,3,FALSE)</f>
        <v>#REF!</v>
      </c>
      <c r="R2846" s="122" t="str">
        <f>+IF(ISERROR(VLOOKUP(K2846,'Ecarts de marge'!D:D,1,FALSE)),"PB CODE ARTICLE","")</f>
        <v>PB CODE ARTICLE</v>
      </c>
    </row>
    <row r="2847" spans="1:18" x14ac:dyDescent="0.2">
      <c r="A2847" s="131" t="str">
        <f>+IF(I2847&lt;='Ecarts de marge'!$G$1,"X","")</f>
        <v>X</v>
      </c>
      <c r="B2847" s="122" t="str">
        <f t="shared" si="56"/>
        <v>A</v>
      </c>
      <c r="C2847" s="142"/>
      <c r="D2847" s="142"/>
      <c r="E2847" s="142"/>
      <c r="F2847" s="142"/>
      <c r="G2847" s="142"/>
      <c r="H2847" s="142"/>
      <c r="J2847" s="142"/>
      <c r="K2847" s="142"/>
      <c r="L2847" s="142"/>
      <c r="M2847" s="142"/>
      <c r="N2847" s="142"/>
      <c r="O2847" s="142"/>
      <c r="Q2847" s="122" t="e">
        <f>+VLOOKUP(CONCATENATE(B2847,"00"),#REF!,3,FALSE)</f>
        <v>#REF!</v>
      </c>
      <c r="R2847" s="122" t="str">
        <f>+IF(ISERROR(VLOOKUP(K2847,'Ecarts de marge'!D:D,1,FALSE)),"PB CODE ARTICLE","")</f>
        <v>PB CODE ARTICLE</v>
      </c>
    </row>
    <row r="2848" spans="1:18" x14ac:dyDescent="0.2">
      <c r="A2848" s="131" t="str">
        <f>+IF(I2848&lt;='Ecarts de marge'!$G$1,"X","")</f>
        <v>X</v>
      </c>
      <c r="B2848" s="122" t="str">
        <f t="shared" si="56"/>
        <v>A</v>
      </c>
      <c r="C2848" s="142"/>
      <c r="D2848" s="142"/>
      <c r="E2848" s="142"/>
      <c r="F2848" s="142"/>
      <c r="G2848" s="142"/>
      <c r="H2848" s="142"/>
      <c r="J2848" s="142"/>
      <c r="K2848" s="142"/>
      <c r="L2848" s="142"/>
      <c r="M2848" s="142"/>
      <c r="N2848" s="142"/>
      <c r="O2848" s="142"/>
      <c r="Q2848" s="122" t="e">
        <f>+VLOOKUP(CONCATENATE(B2848,"00"),#REF!,3,FALSE)</f>
        <v>#REF!</v>
      </c>
      <c r="R2848" s="122" t="str">
        <f>+IF(ISERROR(VLOOKUP(K2848,'Ecarts de marge'!D:D,1,FALSE)),"PB CODE ARTICLE","")</f>
        <v>PB CODE ARTICLE</v>
      </c>
    </row>
    <row r="2849" spans="1:18" x14ac:dyDescent="0.2">
      <c r="A2849" s="131" t="str">
        <f>+IF(I2849&lt;='Ecarts de marge'!$G$1,"X","")</f>
        <v>X</v>
      </c>
      <c r="B2849" s="122" t="str">
        <f t="shared" si="56"/>
        <v>A</v>
      </c>
      <c r="C2849" s="142"/>
      <c r="D2849" s="142"/>
      <c r="E2849" s="142"/>
      <c r="F2849" s="142"/>
      <c r="G2849" s="142"/>
      <c r="H2849" s="142"/>
      <c r="J2849" s="142"/>
      <c r="K2849" s="142"/>
      <c r="L2849" s="142"/>
      <c r="M2849" s="142"/>
      <c r="N2849" s="142"/>
      <c r="O2849" s="142"/>
      <c r="Q2849" s="122" t="e">
        <f>+VLOOKUP(CONCATENATE(B2849,"00"),#REF!,3,FALSE)</f>
        <v>#REF!</v>
      </c>
      <c r="R2849" s="122" t="str">
        <f>+IF(ISERROR(VLOOKUP(K2849,'Ecarts de marge'!D:D,1,FALSE)),"PB CODE ARTICLE","")</f>
        <v>PB CODE ARTICLE</v>
      </c>
    </row>
    <row r="2850" spans="1:18" x14ac:dyDescent="0.2">
      <c r="A2850" s="131" t="str">
        <f>+IF(I2850&lt;='Ecarts de marge'!$G$1,"X","")</f>
        <v>X</v>
      </c>
      <c r="B2850" s="122" t="str">
        <f t="shared" si="56"/>
        <v>A</v>
      </c>
      <c r="C2850" s="142"/>
      <c r="D2850" s="142"/>
      <c r="E2850" s="142"/>
      <c r="F2850" s="142"/>
      <c r="G2850" s="142"/>
      <c r="H2850" s="142"/>
      <c r="J2850" s="142"/>
      <c r="K2850" s="142"/>
      <c r="L2850" s="142"/>
      <c r="M2850" s="142"/>
      <c r="N2850" s="142"/>
      <c r="O2850" s="142"/>
      <c r="Q2850" s="122" t="e">
        <f>+VLOOKUP(CONCATENATE(B2850,"00"),#REF!,3,FALSE)</f>
        <v>#REF!</v>
      </c>
      <c r="R2850" s="122" t="str">
        <f>+IF(ISERROR(VLOOKUP(K2850,'Ecarts de marge'!D:D,1,FALSE)),"PB CODE ARTICLE","")</f>
        <v>PB CODE ARTICLE</v>
      </c>
    </row>
    <row r="2851" spans="1:18" x14ac:dyDescent="0.2">
      <c r="A2851" s="131" t="str">
        <f>+IF(I2851&lt;='Ecarts de marge'!$G$1,"X","")</f>
        <v>X</v>
      </c>
      <c r="B2851" s="122" t="str">
        <f t="shared" si="56"/>
        <v>A</v>
      </c>
      <c r="C2851" s="142"/>
      <c r="D2851" s="142"/>
      <c r="E2851" s="142"/>
      <c r="F2851" s="142"/>
      <c r="G2851" s="142"/>
      <c r="H2851" s="142"/>
      <c r="J2851" s="142"/>
      <c r="K2851" s="142"/>
      <c r="L2851" s="142"/>
      <c r="M2851" s="142"/>
      <c r="N2851" s="142"/>
      <c r="O2851" s="142"/>
      <c r="Q2851" s="122" t="e">
        <f>+VLOOKUP(CONCATENATE(B2851,"00"),#REF!,3,FALSE)</f>
        <v>#REF!</v>
      </c>
      <c r="R2851" s="122" t="str">
        <f>+IF(ISERROR(VLOOKUP(K2851,'Ecarts de marge'!D:D,1,FALSE)),"PB CODE ARTICLE","")</f>
        <v>PB CODE ARTICLE</v>
      </c>
    </row>
    <row r="2852" spans="1:18" x14ac:dyDescent="0.2">
      <c r="A2852" s="131" t="str">
        <f>+IF(I2852&lt;='Ecarts de marge'!$G$1,"X","")</f>
        <v>X</v>
      </c>
      <c r="B2852" s="122" t="str">
        <f t="shared" si="56"/>
        <v>A</v>
      </c>
      <c r="C2852" s="142"/>
      <c r="D2852" s="142"/>
      <c r="E2852" s="142"/>
      <c r="F2852" s="142"/>
      <c r="G2852" s="142"/>
      <c r="H2852" s="142"/>
      <c r="J2852" s="142"/>
      <c r="K2852" s="142"/>
      <c r="L2852" s="142"/>
      <c r="M2852" s="142"/>
      <c r="N2852" s="142"/>
      <c r="O2852" s="142"/>
      <c r="Q2852" s="122" t="e">
        <f>+VLOOKUP(CONCATENATE(B2852,"00"),#REF!,3,FALSE)</f>
        <v>#REF!</v>
      </c>
      <c r="R2852" s="122" t="str">
        <f>+IF(ISERROR(VLOOKUP(K2852,'Ecarts de marge'!D:D,1,FALSE)),"PB CODE ARTICLE","")</f>
        <v>PB CODE ARTICLE</v>
      </c>
    </row>
    <row r="2853" spans="1:18" x14ac:dyDescent="0.2">
      <c r="A2853" s="131" t="str">
        <f>+IF(I2853&lt;='Ecarts de marge'!$G$1,"X","")</f>
        <v>X</v>
      </c>
      <c r="B2853" s="122" t="str">
        <f t="shared" si="56"/>
        <v>A</v>
      </c>
      <c r="C2853" s="142"/>
      <c r="D2853" s="142"/>
      <c r="E2853" s="142"/>
      <c r="F2853" s="142"/>
      <c r="G2853" s="142"/>
      <c r="H2853" s="142"/>
      <c r="J2853" s="142"/>
      <c r="K2853" s="142"/>
      <c r="L2853" s="142"/>
      <c r="M2853" s="142"/>
      <c r="N2853" s="142"/>
      <c r="O2853" s="142"/>
      <c r="Q2853" s="122" t="e">
        <f>+VLOOKUP(CONCATENATE(B2853,"00"),#REF!,3,FALSE)</f>
        <v>#REF!</v>
      </c>
      <c r="R2853" s="122" t="str">
        <f>+IF(ISERROR(VLOOKUP(K2853,'Ecarts de marge'!D:D,1,FALSE)),"PB CODE ARTICLE","")</f>
        <v>PB CODE ARTICLE</v>
      </c>
    </row>
    <row r="2854" spans="1:18" x14ac:dyDescent="0.2">
      <c r="A2854" s="131" t="str">
        <f>+IF(I2854&lt;='Ecarts de marge'!$G$1,"X","")</f>
        <v>X</v>
      </c>
      <c r="B2854" s="122" t="str">
        <f t="shared" si="56"/>
        <v>A</v>
      </c>
      <c r="C2854" s="142"/>
      <c r="D2854" s="142"/>
      <c r="E2854" s="142"/>
      <c r="F2854" s="142"/>
      <c r="G2854" s="142"/>
      <c r="H2854" s="142"/>
      <c r="J2854" s="142"/>
      <c r="K2854" s="142"/>
      <c r="L2854" s="142"/>
      <c r="M2854" s="142"/>
      <c r="N2854" s="142"/>
      <c r="O2854" s="142"/>
      <c r="Q2854" s="122" t="e">
        <f>+VLOOKUP(CONCATENATE(B2854,"00"),#REF!,3,FALSE)</f>
        <v>#REF!</v>
      </c>
      <c r="R2854" s="122" t="str">
        <f>+IF(ISERROR(VLOOKUP(K2854,'Ecarts de marge'!D:D,1,FALSE)),"PB CODE ARTICLE","")</f>
        <v>PB CODE ARTICLE</v>
      </c>
    </row>
    <row r="2855" spans="1:18" x14ac:dyDescent="0.2">
      <c r="A2855" s="131" t="str">
        <f>+IF(I2855&lt;='Ecarts de marge'!$G$1,"X","")</f>
        <v>X</v>
      </c>
      <c r="B2855" s="122" t="str">
        <f t="shared" si="56"/>
        <v>A</v>
      </c>
      <c r="C2855" s="142"/>
      <c r="D2855" s="142"/>
      <c r="E2855" s="142"/>
      <c r="F2855" s="142"/>
      <c r="G2855" s="142"/>
      <c r="H2855" s="142"/>
      <c r="J2855" s="142"/>
      <c r="K2855" s="142"/>
      <c r="L2855" s="142"/>
      <c r="M2855" s="142"/>
      <c r="N2855" s="142"/>
      <c r="O2855" s="142"/>
      <c r="Q2855" s="122" t="e">
        <f>+VLOOKUP(CONCATENATE(B2855,"00"),#REF!,3,FALSE)</f>
        <v>#REF!</v>
      </c>
      <c r="R2855" s="122" t="str">
        <f>+IF(ISERROR(VLOOKUP(K2855,'Ecarts de marge'!D:D,1,FALSE)),"PB CODE ARTICLE","")</f>
        <v>PB CODE ARTICLE</v>
      </c>
    </row>
    <row r="2856" spans="1:18" x14ac:dyDescent="0.2">
      <c r="A2856" s="131" t="str">
        <f>+IF(I2856&lt;='Ecarts de marge'!$G$1,"X","")</f>
        <v>X</v>
      </c>
      <c r="B2856" s="122" t="str">
        <f t="shared" si="56"/>
        <v>A</v>
      </c>
      <c r="C2856" s="142"/>
      <c r="D2856" s="142"/>
      <c r="E2856" s="142"/>
      <c r="F2856" s="142"/>
      <c r="G2856" s="142"/>
      <c r="H2856" s="142"/>
      <c r="J2856" s="142"/>
      <c r="K2856" s="142"/>
      <c r="L2856" s="142"/>
      <c r="M2856" s="142"/>
      <c r="N2856" s="142"/>
      <c r="O2856" s="142"/>
      <c r="Q2856" s="122" t="e">
        <f>+VLOOKUP(CONCATENATE(B2856,"00"),#REF!,3,FALSE)</f>
        <v>#REF!</v>
      </c>
      <c r="R2856" s="122" t="str">
        <f>+IF(ISERROR(VLOOKUP(K2856,'Ecarts de marge'!D:D,1,FALSE)),"PB CODE ARTICLE","")</f>
        <v>PB CODE ARTICLE</v>
      </c>
    </row>
    <row r="2857" spans="1:18" x14ac:dyDescent="0.2">
      <c r="A2857" s="131" t="str">
        <f>+IF(I2857&lt;='Ecarts de marge'!$G$1,"X","")</f>
        <v>X</v>
      </c>
      <c r="B2857" s="122" t="str">
        <f t="shared" si="56"/>
        <v>A</v>
      </c>
      <c r="C2857" s="142"/>
      <c r="D2857" s="142"/>
      <c r="E2857" s="142"/>
      <c r="F2857" s="142"/>
      <c r="G2857" s="142"/>
      <c r="H2857" s="142"/>
      <c r="J2857" s="142"/>
      <c r="K2857" s="142"/>
      <c r="L2857" s="142"/>
      <c r="M2857" s="142"/>
      <c r="N2857" s="142"/>
      <c r="O2857" s="142"/>
      <c r="Q2857" s="122" t="e">
        <f>+VLOOKUP(CONCATENATE(B2857,"00"),#REF!,3,FALSE)</f>
        <v>#REF!</v>
      </c>
      <c r="R2857" s="122" t="str">
        <f>+IF(ISERROR(VLOOKUP(K2857,'Ecarts de marge'!D:D,1,FALSE)),"PB CODE ARTICLE","")</f>
        <v>PB CODE ARTICLE</v>
      </c>
    </row>
    <row r="2858" spans="1:18" x14ac:dyDescent="0.2">
      <c r="A2858" s="131" t="str">
        <f>+IF(I2858&lt;='Ecarts de marge'!$G$1,"X","")</f>
        <v>X</v>
      </c>
      <c r="B2858" s="122" t="str">
        <f t="shared" si="56"/>
        <v>A</v>
      </c>
      <c r="C2858" s="142"/>
      <c r="D2858" s="142"/>
      <c r="E2858" s="142"/>
      <c r="F2858" s="142"/>
      <c r="G2858" s="142"/>
      <c r="H2858" s="142"/>
      <c r="J2858" s="142"/>
      <c r="K2858" s="142"/>
      <c r="L2858" s="142"/>
      <c r="M2858" s="142"/>
      <c r="N2858" s="142"/>
      <c r="O2858" s="142"/>
      <c r="Q2858" s="122" t="e">
        <f>+VLOOKUP(CONCATENATE(B2858,"00"),#REF!,3,FALSE)</f>
        <v>#REF!</v>
      </c>
      <c r="R2858" s="122" t="str">
        <f>+IF(ISERROR(VLOOKUP(K2858,'Ecarts de marge'!D:D,1,FALSE)),"PB CODE ARTICLE","")</f>
        <v>PB CODE ARTICLE</v>
      </c>
    </row>
    <row r="2859" spans="1:18" x14ac:dyDescent="0.2">
      <c r="A2859" s="131" t="str">
        <f>+IF(I2859&lt;='Ecarts de marge'!$G$1,"X","")</f>
        <v>X</v>
      </c>
      <c r="B2859" s="122" t="str">
        <f t="shared" si="56"/>
        <v>A</v>
      </c>
      <c r="C2859" s="142"/>
      <c r="D2859" s="142"/>
      <c r="E2859" s="142"/>
      <c r="F2859" s="142"/>
      <c r="G2859" s="142"/>
      <c r="H2859" s="142"/>
      <c r="J2859" s="142"/>
      <c r="K2859" s="142"/>
      <c r="L2859" s="142"/>
      <c r="M2859" s="142"/>
      <c r="N2859" s="142"/>
      <c r="O2859" s="142"/>
      <c r="Q2859" s="122" t="e">
        <f>+VLOOKUP(CONCATENATE(B2859,"00"),#REF!,3,FALSE)</f>
        <v>#REF!</v>
      </c>
      <c r="R2859" s="122" t="str">
        <f>+IF(ISERROR(VLOOKUP(K2859,'Ecarts de marge'!D:D,1,FALSE)),"PB CODE ARTICLE","")</f>
        <v>PB CODE ARTICLE</v>
      </c>
    </row>
    <row r="2860" spans="1:18" x14ac:dyDescent="0.2">
      <c r="A2860" s="131" t="str">
        <f>+IF(I2860&lt;='Ecarts de marge'!$G$1,"X","")</f>
        <v>X</v>
      </c>
      <c r="B2860" s="122" t="str">
        <f t="shared" si="56"/>
        <v>A</v>
      </c>
      <c r="C2860" s="142"/>
      <c r="D2860" s="142"/>
      <c r="E2860" s="142"/>
      <c r="F2860" s="142"/>
      <c r="G2860" s="142"/>
      <c r="H2860" s="142"/>
      <c r="J2860" s="142"/>
      <c r="K2860" s="142"/>
      <c r="L2860" s="142"/>
      <c r="M2860" s="142"/>
      <c r="N2860" s="142"/>
      <c r="O2860" s="142"/>
      <c r="Q2860" s="122" t="e">
        <f>+VLOOKUP(CONCATENATE(B2860,"00"),#REF!,3,FALSE)</f>
        <v>#REF!</v>
      </c>
      <c r="R2860" s="122" t="str">
        <f>+IF(ISERROR(VLOOKUP(K2860,'Ecarts de marge'!D:D,1,FALSE)),"PB CODE ARTICLE","")</f>
        <v>PB CODE ARTICLE</v>
      </c>
    </row>
    <row r="2861" spans="1:18" x14ac:dyDescent="0.2">
      <c r="A2861" s="131" t="str">
        <f>+IF(I2861&lt;='Ecarts de marge'!$G$1,"X","")</f>
        <v>X</v>
      </c>
      <c r="B2861" s="122" t="str">
        <f t="shared" si="56"/>
        <v>A</v>
      </c>
      <c r="C2861" s="142"/>
      <c r="D2861" s="142"/>
      <c r="E2861" s="142"/>
      <c r="F2861" s="142"/>
      <c r="G2861" s="142"/>
      <c r="H2861" s="142"/>
      <c r="J2861" s="142"/>
      <c r="K2861" s="142"/>
      <c r="L2861" s="142"/>
      <c r="M2861" s="142"/>
      <c r="N2861" s="142"/>
      <c r="O2861" s="142"/>
      <c r="Q2861" s="122" t="e">
        <f>+VLOOKUP(CONCATENATE(B2861,"00"),#REF!,3,FALSE)</f>
        <v>#REF!</v>
      </c>
      <c r="R2861" s="122" t="str">
        <f>+IF(ISERROR(VLOOKUP(K2861,'Ecarts de marge'!D:D,1,FALSE)),"PB CODE ARTICLE","")</f>
        <v>PB CODE ARTICLE</v>
      </c>
    </row>
    <row r="2862" spans="1:18" x14ac:dyDescent="0.2">
      <c r="A2862" s="131" t="str">
        <f>+IF(I2862&lt;='Ecarts de marge'!$G$1,"X","")</f>
        <v>X</v>
      </c>
      <c r="B2862" s="122" t="str">
        <f t="shared" si="56"/>
        <v>A</v>
      </c>
      <c r="C2862" s="142"/>
      <c r="D2862" s="142"/>
      <c r="E2862" s="142"/>
      <c r="F2862" s="142"/>
      <c r="G2862" s="142"/>
      <c r="H2862" s="142"/>
      <c r="J2862" s="142"/>
      <c r="K2862" s="142"/>
      <c r="L2862" s="142"/>
      <c r="M2862" s="142"/>
      <c r="N2862" s="142"/>
      <c r="O2862" s="142"/>
      <c r="Q2862" s="122" t="e">
        <f>+VLOOKUP(CONCATENATE(B2862,"00"),#REF!,3,FALSE)</f>
        <v>#REF!</v>
      </c>
      <c r="R2862" s="122" t="str">
        <f>+IF(ISERROR(VLOOKUP(K2862,'Ecarts de marge'!D:D,1,FALSE)),"PB CODE ARTICLE","")</f>
        <v>PB CODE ARTICLE</v>
      </c>
    </row>
    <row r="2863" spans="1:18" x14ac:dyDescent="0.2">
      <c r="A2863" s="131" t="str">
        <f>+IF(I2863&lt;='Ecarts de marge'!$G$1,"X","")</f>
        <v>X</v>
      </c>
      <c r="B2863" s="122" t="str">
        <f t="shared" si="56"/>
        <v>A</v>
      </c>
      <c r="C2863" s="142"/>
      <c r="D2863" s="142"/>
      <c r="E2863" s="142"/>
      <c r="F2863" s="142"/>
      <c r="G2863" s="142"/>
      <c r="H2863" s="142"/>
      <c r="J2863" s="142"/>
      <c r="K2863" s="142"/>
      <c r="L2863" s="142"/>
      <c r="M2863" s="142"/>
      <c r="N2863" s="142"/>
      <c r="O2863" s="142"/>
      <c r="Q2863" s="122" t="e">
        <f>+VLOOKUP(CONCATENATE(B2863,"00"),#REF!,3,FALSE)</f>
        <v>#REF!</v>
      </c>
      <c r="R2863" s="122" t="str">
        <f>+IF(ISERROR(VLOOKUP(K2863,'Ecarts de marge'!D:D,1,FALSE)),"PB CODE ARTICLE","")</f>
        <v>PB CODE ARTICLE</v>
      </c>
    </row>
    <row r="2864" spans="1:18" x14ac:dyDescent="0.2">
      <c r="A2864" s="131" t="str">
        <f>+IF(I2864&lt;='Ecarts de marge'!$G$1,"X","")</f>
        <v>X</v>
      </c>
      <c r="B2864" s="122" t="str">
        <f t="shared" si="56"/>
        <v>A</v>
      </c>
      <c r="C2864" s="142"/>
      <c r="D2864" s="142"/>
      <c r="E2864" s="142"/>
      <c r="F2864" s="142"/>
      <c r="G2864" s="142"/>
      <c r="H2864" s="142"/>
      <c r="J2864" s="142"/>
      <c r="K2864" s="142"/>
      <c r="L2864" s="142"/>
      <c r="M2864" s="142"/>
      <c r="N2864" s="142"/>
      <c r="O2864" s="142"/>
      <c r="Q2864" s="122" t="e">
        <f>+VLOOKUP(CONCATENATE(B2864,"00"),#REF!,3,FALSE)</f>
        <v>#REF!</v>
      </c>
      <c r="R2864" s="122" t="str">
        <f>+IF(ISERROR(VLOOKUP(K2864,'Ecarts de marge'!D:D,1,FALSE)),"PB CODE ARTICLE","")</f>
        <v>PB CODE ARTICLE</v>
      </c>
    </row>
    <row r="2865" spans="1:18" x14ac:dyDescent="0.2">
      <c r="A2865" s="131" t="str">
        <f>+IF(I2865&lt;='Ecarts de marge'!$G$1,"X","")</f>
        <v>X</v>
      </c>
      <c r="B2865" s="122" t="str">
        <f t="shared" si="56"/>
        <v>A</v>
      </c>
      <c r="C2865" s="142"/>
      <c r="D2865" s="142"/>
      <c r="E2865" s="142"/>
      <c r="F2865" s="142"/>
      <c r="G2865" s="142"/>
      <c r="H2865" s="142"/>
      <c r="J2865" s="142"/>
      <c r="K2865" s="142"/>
      <c r="L2865" s="142"/>
      <c r="M2865" s="142"/>
      <c r="N2865" s="142"/>
      <c r="O2865" s="142"/>
      <c r="Q2865" s="122" t="e">
        <f>+VLOOKUP(CONCATENATE(B2865,"00"),#REF!,3,FALSE)</f>
        <v>#REF!</v>
      </c>
      <c r="R2865" s="122" t="str">
        <f>+IF(ISERROR(VLOOKUP(K2865,'Ecarts de marge'!D:D,1,FALSE)),"PB CODE ARTICLE","")</f>
        <v>PB CODE ARTICLE</v>
      </c>
    </row>
    <row r="2866" spans="1:18" x14ac:dyDescent="0.2">
      <c r="A2866" s="131" t="str">
        <f>+IF(I2866&lt;='Ecarts de marge'!$G$1,"X","")</f>
        <v>X</v>
      </c>
      <c r="B2866" s="122" t="str">
        <f t="shared" si="56"/>
        <v>A</v>
      </c>
      <c r="C2866" s="142"/>
      <c r="D2866" s="142"/>
      <c r="E2866" s="142"/>
      <c r="F2866" s="142"/>
      <c r="G2866" s="142"/>
      <c r="H2866" s="142"/>
      <c r="J2866" s="142"/>
      <c r="K2866" s="142"/>
      <c r="L2866" s="142"/>
      <c r="M2866" s="142"/>
      <c r="N2866" s="142"/>
      <c r="O2866" s="142"/>
      <c r="Q2866" s="122" t="e">
        <f>+VLOOKUP(CONCATENATE(B2866,"00"),#REF!,3,FALSE)</f>
        <v>#REF!</v>
      </c>
      <c r="R2866" s="122" t="str">
        <f>+IF(ISERROR(VLOOKUP(K2866,'Ecarts de marge'!D:D,1,FALSE)),"PB CODE ARTICLE","")</f>
        <v>PB CODE ARTICLE</v>
      </c>
    </row>
    <row r="2867" spans="1:18" x14ac:dyDescent="0.2">
      <c r="A2867" s="131" t="str">
        <f>+IF(I2867&lt;='Ecarts de marge'!$G$1,"X","")</f>
        <v>X</v>
      </c>
      <c r="B2867" s="122" t="str">
        <f t="shared" si="56"/>
        <v>A</v>
      </c>
      <c r="C2867" s="142"/>
      <c r="D2867" s="142"/>
      <c r="E2867" s="142"/>
      <c r="F2867" s="142"/>
      <c r="G2867" s="142"/>
      <c r="H2867" s="142"/>
      <c r="J2867" s="142"/>
      <c r="K2867" s="142"/>
      <c r="L2867" s="142"/>
      <c r="M2867" s="142"/>
      <c r="N2867" s="142"/>
      <c r="O2867" s="142"/>
      <c r="Q2867" s="122" t="e">
        <f>+VLOOKUP(CONCATENATE(B2867,"00"),#REF!,3,FALSE)</f>
        <v>#REF!</v>
      </c>
      <c r="R2867" s="122" t="str">
        <f>+IF(ISERROR(VLOOKUP(K2867,'Ecarts de marge'!D:D,1,FALSE)),"PB CODE ARTICLE","")</f>
        <v>PB CODE ARTICLE</v>
      </c>
    </row>
    <row r="2868" spans="1:18" x14ac:dyDescent="0.2">
      <c r="A2868" s="131" t="str">
        <f>+IF(I2868&lt;='Ecarts de marge'!$G$1,"X","")</f>
        <v>X</v>
      </c>
      <c r="B2868" s="122" t="str">
        <f t="shared" si="56"/>
        <v>A</v>
      </c>
      <c r="C2868" s="142"/>
      <c r="D2868" s="142"/>
      <c r="E2868" s="142"/>
      <c r="F2868" s="142"/>
      <c r="G2868" s="142"/>
      <c r="H2868" s="142"/>
      <c r="J2868" s="142"/>
      <c r="K2868" s="142"/>
      <c r="L2868" s="142"/>
      <c r="M2868" s="142"/>
      <c r="N2868" s="142"/>
      <c r="O2868" s="142"/>
      <c r="Q2868" s="122" t="e">
        <f>+VLOOKUP(CONCATENATE(B2868,"00"),#REF!,3,FALSE)</f>
        <v>#REF!</v>
      </c>
      <c r="R2868" s="122" t="str">
        <f>+IF(ISERROR(VLOOKUP(K2868,'Ecarts de marge'!D:D,1,FALSE)),"PB CODE ARTICLE","")</f>
        <v>PB CODE ARTICLE</v>
      </c>
    </row>
    <row r="2869" spans="1:18" x14ac:dyDescent="0.2">
      <c r="A2869" s="131" t="str">
        <f>+IF(I2869&lt;='Ecarts de marge'!$G$1,"X","")</f>
        <v>X</v>
      </c>
      <c r="B2869" s="122" t="str">
        <f t="shared" si="56"/>
        <v>A</v>
      </c>
      <c r="C2869" s="142"/>
      <c r="D2869" s="142"/>
      <c r="E2869" s="142"/>
      <c r="F2869" s="142"/>
      <c r="G2869" s="142"/>
      <c r="H2869" s="142"/>
      <c r="J2869" s="142"/>
      <c r="K2869" s="142"/>
      <c r="L2869" s="142"/>
      <c r="M2869" s="142"/>
      <c r="N2869" s="142"/>
      <c r="O2869" s="142"/>
      <c r="Q2869" s="122" t="e">
        <f>+VLOOKUP(CONCATENATE(B2869,"00"),#REF!,3,FALSE)</f>
        <v>#REF!</v>
      </c>
      <c r="R2869" s="122" t="str">
        <f>+IF(ISERROR(VLOOKUP(K2869,'Ecarts de marge'!D:D,1,FALSE)),"PB CODE ARTICLE","")</f>
        <v>PB CODE ARTICLE</v>
      </c>
    </row>
    <row r="2870" spans="1:18" x14ac:dyDescent="0.2">
      <c r="A2870" s="131" t="str">
        <f>+IF(I2870&lt;='Ecarts de marge'!$G$1,"X","")</f>
        <v>X</v>
      </c>
      <c r="B2870" s="122" t="str">
        <f t="shared" si="56"/>
        <v>A</v>
      </c>
      <c r="C2870" s="142"/>
      <c r="D2870" s="142"/>
      <c r="E2870" s="142"/>
      <c r="F2870" s="142"/>
      <c r="G2870" s="142"/>
      <c r="H2870" s="142"/>
      <c r="J2870" s="142"/>
      <c r="K2870" s="142"/>
      <c r="L2870" s="142"/>
      <c r="M2870" s="142"/>
      <c r="N2870" s="142"/>
      <c r="O2870" s="142"/>
      <c r="Q2870" s="122" t="e">
        <f>+VLOOKUP(CONCATENATE(B2870,"00"),#REF!,3,FALSE)</f>
        <v>#REF!</v>
      </c>
      <c r="R2870" s="122" t="str">
        <f>+IF(ISERROR(VLOOKUP(K2870,'Ecarts de marge'!D:D,1,FALSE)),"PB CODE ARTICLE","")</f>
        <v>PB CODE ARTICLE</v>
      </c>
    </row>
    <row r="2871" spans="1:18" x14ac:dyDescent="0.2">
      <c r="A2871" s="131" t="str">
        <f>+IF(I2871&lt;='Ecarts de marge'!$G$1,"X","")</f>
        <v>X</v>
      </c>
      <c r="B2871" s="122" t="str">
        <f t="shared" si="56"/>
        <v>A</v>
      </c>
      <c r="C2871" s="142"/>
      <c r="D2871" s="142"/>
      <c r="E2871" s="142"/>
      <c r="F2871" s="142"/>
      <c r="G2871" s="142"/>
      <c r="H2871" s="142"/>
      <c r="J2871" s="142"/>
      <c r="K2871" s="142"/>
      <c r="L2871" s="142"/>
      <c r="M2871" s="142"/>
      <c r="N2871" s="142"/>
      <c r="O2871" s="142"/>
      <c r="Q2871" s="122" t="e">
        <f>+VLOOKUP(CONCATENATE(B2871,"00"),#REF!,3,FALSE)</f>
        <v>#REF!</v>
      </c>
      <c r="R2871" s="122" t="str">
        <f>+IF(ISERROR(VLOOKUP(K2871,'Ecarts de marge'!D:D,1,FALSE)),"PB CODE ARTICLE","")</f>
        <v>PB CODE ARTICLE</v>
      </c>
    </row>
    <row r="2872" spans="1:18" x14ac:dyDescent="0.2">
      <c r="A2872" s="131" t="str">
        <f>+IF(I2872&lt;='Ecarts de marge'!$G$1,"X","")</f>
        <v>X</v>
      </c>
      <c r="B2872" s="122" t="str">
        <f t="shared" si="56"/>
        <v>A</v>
      </c>
      <c r="C2872" s="142"/>
      <c r="D2872" s="142"/>
      <c r="E2872" s="142"/>
      <c r="F2872" s="142"/>
      <c r="G2872" s="142"/>
      <c r="H2872" s="142"/>
      <c r="J2872" s="142"/>
      <c r="K2872" s="142"/>
      <c r="L2872" s="142"/>
      <c r="M2872" s="142"/>
      <c r="N2872" s="142"/>
      <c r="O2872" s="142"/>
      <c r="Q2872" s="122" t="e">
        <f>+VLOOKUP(CONCATENATE(B2872,"00"),#REF!,3,FALSE)</f>
        <v>#REF!</v>
      </c>
      <c r="R2872" s="122" t="str">
        <f>+IF(ISERROR(VLOOKUP(K2872,'Ecarts de marge'!D:D,1,FALSE)),"PB CODE ARTICLE","")</f>
        <v>PB CODE ARTICLE</v>
      </c>
    </row>
    <row r="2873" spans="1:18" x14ac:dyDescent="0.2">
      <c r="A2873" s="131" t="str">
        <f>+IF(I2873&lt;='Ecarts de marge'!$G$1,"X","")</f>
        <v>X</v>
      </c>
      <c r="B2873" s="122" t="str">
        <f t="shared" si="56"/>
        <v>A</v>
      </c>
      <c r="C2873" s="142"/>
      <c r="D2873" s="142"/>
      <c r="E2873" s="142"/>
      <c r="F2873" s="142"/>
      <c r="G2873" s="142"/>
      <c r="H2873" s="142"/>
      <c r="J2873" s="142"/>
      <c r="K2873" s="142"/>
      <c r="L2873" s="142"/>
      <c r="M2873" s="142"/>
      <c r="N2873" s="142"/>
      <c r="O2873" s="142"/>
      <c r="Q2873" s="122" t="e">
        <f>+VLOOKUP(CONCATENATE(B2873,"00"),#REF!,3,FALSE)</f>
        <v>#REF!</v>
      </c>
      <c r="R2873" s="122" t="str">
        <f>+IF(ISERROR(VLOOKUP(K2873,'Ecarts de marge'!D:D,1,FALSE)),"PB CODE ARTICLE","")</f>
        <v>PB CODE ARTICLE</v>
      </c>
    </row>
    <row r="2874" spans="1:18" x14ac:dyDescent="0.2">
      <c r="A2874" s="131" t="str">
        <f>+IF(I2874&lt;='Ecarts de marge'!$G$1,"X","")</f>
        <v>X</v>
      </c>
      <c r="B2874" s="122" t="str">
        <f t="shared" si="56"/>
        <v>A</v>
      </c>
      <c r="C2874" s="142"/>
      <c r="D2874" s="142"/>
      <c r="E2874" s="142"/>
      <c r="F2874" s="142"/>
      <c r="G2874" s="142"/>
      <c r="H2874" s="142"/>
      <c r="J2874" s="142"/>
      <c r="K2874" s="142"/>
      <c r="L2874" s="142"/>
      <c r="M2874" s="142"/>
      <c r="N2874" s="142"/>
      <c r="O2874" s="142"/>
      <c r="Q2874" s="122" t="e">
        <f>+VLOOKUP(CONCATENATE(B2874,"00"),#REF!,3,FALSE)</f>
        <v>#REF!</v>
      </c>
      <c r="R2874" s="122" t="str">
        <f>+IF(ISERROR(VLOOKUP(K2874,'Ecarts de marge'!D:D,1,FALSE)),"PB CODE ARTICLE","")</f>
        <v>PB CODE ARTICLE</v>
      </c>
    </row>
    <row r="2875" spans="1:18" x14ac:dyDescent="0.2">
      <c r="A2875" s="131" t="str">
        <f>+IF(I2875&lt;='Ecarts de marge'!$G$1,"X","")</f>
        <v>X</v>
      </c>
      <c r="B2875" s="122" t="str">
        <f t="shared" si="56"/>
        <v>A</v>
      </c>
      <c r="C2875" s="142"/>
      <c r="D2875" s="142"/>
      <c r="E2875" s="142"/>
      <c r="F2875" s="142"/>
      <c r="G2875" s="142"/>
      <c r="H2875" s="142"/>
      <c r="J2875" s="142"/>
      <c r="K2875" s="142"/>
      <c r="L2875" s="142"/>
      <c r="M2875" s="142"/>
      <c r="N2875" s="142"/>
      <c r="O2875" s="142"/>
      <c r="Q2875" s="122" t="e">
        <f>+VLOOKUP(CONCATENATE(B2875,"00"),#REF!,3,FALSE)</f>
        <v>#REF!</v>
      </c>
      <c r="R2875" s="122" t="str">
        <f>+IF(ISERROR(VLOOKUP(K2875,'Ecarts de marge'!D:D,1,FALSE)),"PB CODE ARTICLE","")</f>
        <v>PB CODE ARTICLE</v>
      </c>
    </row>
    <row r="2876" spans="1:18" x14ac:dyDescent="0.2">
      <c r="A2876" s="131" t="str">
        <f>+IF(I2876&lt;='Ecarts de marge'!$G$1,"X","")</f>
        <v>X</v>
      </c>
      <c r="B2876" s="122" t="str">
        <f t="shared" si="56"/>
        <v>A</v>
      </c>
      <c r="C2876" s="142"/>
      <c r="D2876" s="142"/>
      <c r="E2876" s="142"/>
      <c r="F2876" s="142"/>
      <c r="G2876" s="142"/>
      <c r="H2876" s="142"/>
      <c r="J2876" s="142"/>
      <c r="K2876" s="142"/>
      <c r="L2876" s="142"/>
      <c r="M2876" s="142"/>
      <c r="N2876" s="142"/>
      <c r="O2876" s="142"/>
      <c r="Q2876" s="122" t="e">
        <f>+VLOOKUP(CONCATENATE(B2876,"00"),#REF!,3,FALSE)</f>
        <v>#REF!</v>
      </c>
      <c r="R2876" s="122" t="str">
        <f>+IF(ISERROR(VLOOKUP(K2876,'Ecarts de marge'!D:D,1,FALSE)),"PB CODE ARTICLE","")</f>
        <v>PB CODE ARTICLE</v>
      </c>
    </row>
    <row r="2877" spans="1:18" x14ac:dyDescent="0.2">
      <c r="A2877" s="131" t="str">
        <f>+IF(I2877&lt;='Ecarts de marge'!$G$1,"X","")</f>
        <v>X</v>
      </c>
      <c r="B2877" s="122" t="str">
        <f t="shared" si="56"/>
        <v>A</v>
      </c>
      <c r="C2877" s="142"/>
      <c r="D2877" s="142"/>
      <c r="E2877" s="142"/>
      <c r="F2877" s="142"/>
      <c r="G2877" s="142"/>
      <c r="H2877" s="142"/>
      <c r="J2877" s="142"/>
      <c r="K2877" s="142"/>
      <c r="L2877" s="142"/>
      <c r="M2877" s="142"/>
      <c r="N2877" s="142"/>
      <c r="O2877" s="142"/>
      <c r="Q2877" s="122" t="e">
        <f>+VLOOKUP(CONCATENATE(B2877,"00"),#REF!,3,FALSE)</f>
        <v>#REF!</v>
      </c>
      <c r="R2877" s="122" t="str">
        <f>+IF(ISERROR(VLOOKUP(K2877,'Ecarts de marge'!D:D,1,FALSE)),"PB CODE ARTICLE","")</f>
        <v>PB CODE ARTICLE</v>
      </c>
    </row>
    <row r="2878" spans="1:18" x14ac:dyDescent="0.2">
      <c r="A2878" s="131" t="str">
        <f>+IF(I2878&lt;='Ecarts de marge'!$G$1,"X","")</f>
        <v>X</v>
      </c>
      <c r="B2878" s="122" t="str">
        <f t="shared" si="56"/>
        <v>A</v>
      </c>
      <c r="C2878" s="142"/>
      <c r="D2878" s="142"/>
      <c r="E2878" s="142"/>
      <c r="F2878" s="142"/>
      <c r="G2878" s="142"/>
      <c r="H2878" s="142"/>
      <c r="J2878" s="142"/>
      <c r="K2878" s="142"/>
      <c r="L2878" s="142"/>
      <c r="M2878" s="142"/>
      <c r="N2878" s="142"/>
      <c r="O2878" s="142"/>
      <c r="Q2878" s="122" t="e">
        <f>+VLOOKUP(CONCATENATE(B2878,"00"),#REF!,3,FALSE)</f>
        <v>#REF!</v>
      </c>
      <c r="R2878" s="122" t="str">
        <f>+IF(ISERROR(VLOOKUP(K2878,'Ecarts de marge'!D:D,1,FALSE)),"PB CODE ARTICLE","")</f>
        <v>PB CODE ARTICLE</v>
      </c>
    </row>
    <row r="2879" spans="1:18" x14ac:dyDescent="0.2">
      <c r="A2879" s="131" t="str">
        <f>+IF(I2879&lt;='Ecarts de marge'!$G$1,"X","")</f>
        <v>X</v>
      </c>
      <c r="B2879" s="122" t="str">
        <f t="shared" si="56"/>
        <v>A</v>
      </c>
      <c r="C2879" s="142"/>
      <c r="D2879" s="142"/>
      <c r="E2879" s="142"/>
      <c r="F2879" s="142"/>
      <c r="G2879" s="142"/>
      <c r="H2879" s="142"/>
      <c r="J2879" s="142"/>
      <c r="K2879" s="142"/>
      <c r="L2879" s="142"/>
      <c r="M2879" s="142"/>
      <c r="N2879" s="142"/>
      <c r="O2879" s="142"/>
      <c r="Q2879" s="122" t="e">
        <f>+VLOOKUP(CONCATENATE(B2879,"00"),#REF!,3,FALSE)</f>
        <v>#REF!</v>
      </c>
      <c r="R2879" s="122" t="str">
        <f>+IF(ISERROR(VLOOKUP(K2879,'Ecarts de marge'!D:D,1,FALSE)),"PB CODE ARTICLE","")</f>
        <v>PB CODE ARTICLE</v>
      </c>
    </row>
    <row r="2880" spans="1:18" x14ac:dyDescent="0.2">
      <c r="A2880" s="131" t="str">
        <f>+IF(I2880&lt;='Ecarts de marge'!$G$1,"X","")</f>
        <v>X</v>
      </c>
      <c r="B2880" s="122" t="str">
        <f t="shared" si="56"/>
        <v>A</v>
      </c>
      <c r="C2880" s="142"/>
      <c r="D2880" s="142"/>
      <c r="E2880" s="142"/>
      <c r="F2880" s="142"/>
      <c r="G2880" s="142"/>
      <c r="H2880" s="142"/>
      <c r="J2880" s="142"/>
      <c r="K2880" s="142"/>
      <c r="L2880" s="142"/>
      <c r="M2880" s="142"/>
      <c r="N2880" s="142"/>
      <c r="O2880" s="142"/>
      <c r="Q2880" s="122" t="e">
        <f>+VLOOKUP(CONCATENATE(B2880,"00"),#REF!,3,FALSE)</f>
        <v>#REF!</v>
      </c>
      <c r="R2880" s="122" t="str">
        <f>+IF(ISERROR(VLOOKUP(K2880,'Ecarts de marge'!D:D,1,FALSE)),"PB CODE ARTICLE","")</f>
        <v>PB CODE ARTICLE</v>
      </c>
    </row>
    <row r="2881" spans="1:18" x14ac:dyDescent="0.2">
      <c r="A2881" s="131" t="str">
        <f>+IF(I2881&lt;='Ecarts de marge'!$G$1,"X","")</f>
        <v>X</v>
      </c>
      <c r="B2881" s="122" t="str">
        <f t="shared" si="56"/>
        <v>A</v>
      </c>
      <c r="C2881" s="142"/>
      <c r="D2881" s="142"/>
      <c r="E2881" s="142"/>
      <c r="F2881" s="142"/>
      <c r="G2881" s="142"/>
      <c r="H2881" s="142"/>
      <c r="J2881" s="142"/>
      <c r="K2881" s="142"/>
      <c r="L2881" s="142"/>
      <c r="M2881" s="142"/>
      <c r="N2881" s="142"/>
      <c r="O2881" s="142"/>
      <c r="Q2881" s="122" t="e">
        <f>+VLOOKUP(CONCATENATE(B2881,"00"),#REF!,3,FALSE)</f>
        <v>#REF!</v>
      </c>
      <c r="R2881" s="122" t="str">
        <f>+IF(ISERROR(VLOOKUP(K2881,'Ecarts de marge'!D:D,1,FALSE)),"PB CODE ARTICLE","")</f>
        <v>PB CODE ARTICLE</v>
      </c>
    </row>
    <row r="2882" spans="1:18" x14ac:dyDescent="0.2">
      <c r="A2882" s="131" t="str">
        <f>+IF(I2882&lt;='Ecarts de marge'!$G$1,"X","")</f>
        <v>X</v>
      </c>
      <c r="B2882" s="122" t="str">
        <f t="shared" si="56"/>
        <v>A</v>
      </c>
      <c r="C2882" s="142"/>
      <c r="D2882" s="142"/>
      <c r="E2882" s="142"/>
      <c r="F2882" s="142"/>
      <c r="G2882" s="142"/>
      <c r="H2882" s="142"/>
      <c r="J2882" s="142"/>
      <c r="K2882" s="142"/>
      <c r="L2882" s="142"/>
      <c r="M2882" s="142"/>
      <c r="N2882" s="142"/>
      <c r="O2882" s="142"/>
      <c r="Q2882" s="122" t="e">
        <f>+VLOOKUP(CONCATENATE(B2882,"00"),#REF!,3,FALSE)</f>
        <v>#REF!</v>
      </c>
      <c r="R2882" s="122" t="str">
        <f>+IF(ISERROR(VLOOKUP(K2882,'Ecarts de marge'!D:D,1,FALSE)),"PB CODE ARTICLE","")</f>
        <v>PB CODE ARTICLE</v>
      </c>
    </row>
    <row r="2883" spans="1:18" x14ac:dyDescent="0.2">
      <c r="A2883" s="131" t="str">
        <f>+IF(I2883&lt;='Ecarts de marge'!$G$1,"X","")</f>
        <v>X</v>
      </c>
      <c r="B2883" s="122" t="str">
        <f t="shared" si="56"/>
        <v>A</v>
      </c>
      <c r="C2883" s="142"/>
      <c r="D2883" s="142"/>
      <c r="E2883" s="142"/>
      <c r="F2883" s="142"/>
      <c r="G2883" s="142"/>
      <c r="H2883" s="142"/>
      <c r="J2883" s="142"/>
      <c r="K2883" s="142"/>
      <c r="L2883" s="142"/>
      <c r="M2883" s="142"/>
      <c r="N2883" s="142"/>
      <c r="O2883" s="142"/>
      <c r="Q2883" s="122" t="e">
        <f>+VLOOKUP(CONCATENATE(B2883,"00"),#REF!,3,FALSE)</f>
        <v>#REF!</v>
      </c>
      <c r="R2883" s="122" t="str">
        <f>+IF(ISERROR(VLOOKUP(K2883,'Ecarts de marge'!D:D,1,FALSE)),"PB CODE ARTICLE","")</f>
        <v>PB CODE ARTICLE</v>
      </c>
    </row>
    <row r="2884" spans="1:18" x14ac:dyDescent="0.2">
      <c r="A2884" s="131" t="str">
        <f>+IF(I2884&lt;='Ecarts de marge'!$G$1,"X","")</f>
        <v>X</v>
      </c>
      <c r="B2884" s="122" t="str">
        <f t="shared" si="56"/>
        <v>A</v>
      </c>
      <c r="C2884" s="142"/>
      <c r="D2884" s="142"/>
      <c r="E2884" s="142"/>
      <c r="F2884" s="142"/>
      <c r="G2884" s="142"/>
      <c r="H2884" s="142"/>
      <c r="J2884" s="142"/>
      <c r="K2884" s="142"/>
      <c r="L2884" s="142"/>
      <c r="M2884" s="142"/>
      <c r="N2884" s="142"/>
      <c r="O2884" s="142"/>
      <c r="Q2884" s="122" t="e">
        <f>+VLOOKUP(CONCATENATE(B2884,"00"),#REF!,3,FALSE)</f>
        <v>#REF!</v>
      </c>
      <c r="R2884" s="122" t="str">
        <f>+IF(ISERROR(VLOOKUP(K2884,'Ecarts de marge'!D:D,1,FALSE)),"PB CODE ARTICLE","")</f>
        <v>PB CODE ARTICLE</v>
      </c>
    </row>
    <row r="2885" spans="1:18" x14ac:dyDescent="0.2">
      <c r="A2885" s="131" t="str">
        <f>+IF(I2885&lt;='Ecarts de marge'!$G$1,"X","")</f>
        <v>X</v>
      </c>
      <c r="B2885" s="122" t="str">
        <f t="shared" si="56"/>
        <v>A</v>
      </c>
      <c r="C2885" s="142"/>
      <c r="D2885" s="142"/>
      <c r="E2885" s="142"/>
      <c r="F2885" s="142"/>
      <c r="G2885" s="142"/>
      <c r="H2885" s="142"/>
      <c r="J2885" s="142"/>
      <c r="K2885" s="142"/>
      <c r="L2885" s="142"/>
      <c r="M2885" s="142"/>
      <c r="N2885" s="142"/>
      <c r="O2885" s="142"/>
      <c r="Q2885" s="122" t="e">
        <f>+VLOOKUP(CONCATENATE(B2885,"00"),#REF!,3,FALSE)</f>
        <v>#REF!</v>
      </c>
      <c r="R2885" s="122" t="str">
        <f>+IF(ISERROR(VLOOKUP(K2885,'Ecarts de marge'!D:D,1,FALSE)),"PB CODE ARTICLE","")</f>
        <v>PB CODE ARTICLE</v>
      </c>
    </row>
    <row r="2886" spans="1:18" x14ac:dyDescent="0.2">
      <c r="A2886" s="131" t="str">
        <f>+IF(I2886&lt;='Ecarts de marge'!$G$1,"X","")</f>
        <v>X</v>
      </c>
      <c r="B2886" s="122" t="str">
        <f t="shared" si="56"/>
        <v>A</v>
      </c>
      <c r="C2886" s="142"/>
      <c r="D2886" s="142"/>
      <c r="E2886" s="142"/>
      <c r="F2886" s="142"/>
      <c r="G2886" s="142"/>
      <c r="H2886" s="142"/>
      <c r="J2886" s="142"/>
      <c r="K2886" s="142"/>
      <c r="L2886" s="142"/>
      <c r="M2886" s="142"/>
      <c r="N2886" s="142"/>
      <c r="O2886" s="142"/>
      <c r="Q2886" s="122" t="e">
        <f>+VLOOKUP(CONCATENATE(B2886,"00"),#REF!,3,FALSE)</f>
        <v>#REF!</v>
      </c>
      <c r="R2886" s="122" t="str">
        <f>+IF(ISERROR(VLOOKUP(K2886,'Ecarts de marge'!D:D,1,FALSE)),"PB CODE ARTICLE","")</f>
        <v>PB CODE ARTICLE</v>
      </c>
    </row>
    <row r="2887" spans="1:18" x14ac:dyDescent="0.2">
      <c r="A2887" s="131" t="str">
        <f>+IF(I2887&lt;='Ecarts de marge'!$G$1,"X","")</f>
        <v>X</v>
      </c>
      <c r="B2887" s="122" t="str">
        <f t="shared" si="56"/>
        <v>A</v>
      </c>
      <c r="C2887" s="142"/>
      <c r="D2887" s="142"/>
      <c r="E2887" s="142"/>
      <c r="F2887" s="142"/>
      <c r="G2887" s="142"/>
      <c r="H2887" s="142"/>
      <c r="J2887" s="142"/>
      <c r="K2887" s="142"/>
      <c r="L2887" s="142"/>
      <c r="M2887" s="142"/>
      <c r="N2887" s="142"/>
      <c r="O2887" s="142"/>
      <c r="Q2887" s="122" t="e">
        <f>+VLOOKUP(CONCATENATE(B2887,"00"),#REF!,3,FALSE)</f>
        <v>#REF!</v>
      </c>
      <c r="R2887" s="122" t="str">
        <f>+IF(ISERROR(VLOOKUP(K2887,'Ecarts de marge'!D:D,1,FALSE)),"PB CODE ARTICLE","")</f>
        <v>PB CODE ARTICLE</v>
      </c>
    </row>
    <row r="2888" spans="1:18" x14ac:dyDescent="0.2">
      <c r="A2888" s="131" t="str">
        <f>+IF(I2888&lt;='Ecarts de marge'!$G$1,"X","")</f>
        <v>X</v>
      </c>
      <c r="B2888" s="122" t="str">
        <f t="shared" si="56"/>
        <v>A</v>
      </c>
      <c r="C2888" s="142"/>
      <c r="D2888" s="142"/>
      <c r="E2888" s="142"/>
      <c r="F2888" s="142"/>
      <c r="G2888" s="142"/>
      <c r="H2888" s="142"/>
      <c r="J2888" s="142"/>
      <c r="K2888" s="142"/>
      <c r="L2888" s="142"/>
      <c r="M2888" s="142"/>
      <c r="N2888" s="142"/>
      <c r="O2888" s="142"/>
      <c r="Q2888" s="122" t="e">
        <f>+VLOOKUP(CONCATENATE(B2888,"00"),#REF!,3,FALSE)</f>
        <v>#REF!</v>
      </c>
      <c r="R2888" s="122" t="str">
        <f>+IF(ISERROR(VLOOKUP(K2888,'Ecarts de marge'!D:D,1,FALSE)),"PB CODE ARTICLE","")</f>
        <v>PB CODE ARTICLE</v>
      </c>
    </row>
    <row r="2889" spans="1:18" x14ac:dyDescent="0.2">
      <c r="A2889" s="131" t="str">
        <f>+IF(I2889&lt;='Ecarts de marge'!$G$1,"X","")</f>
        <v>X</v>
      </c>
      <c r="B2889" s="122" t="str">
        <f t="shared" si="56"/>
        <v>A</v>
      </c>
      <c r="C2889" s="142"/>
      <c r="D2889" s="142"/>
      <c r="E2889" s="142"/>
      <c r="F2889" s="142"/>
      <c r="G2889" s="142"/>
      <c r="H2889" s="142"/>
      <c r="J2889" s="142"/>
      <c r="K2889" s="142"/>
      <c r="L2889" s="142"/>
      <c r="M2889" s="142"/>
      <c r="N2889" s="142"/>
      <c r="O2889" s="142"/>
      <c r="Q2889" s="122" t="e">
        <f>+VLOOKUP(CONCATENATE(B2889,"00"),#REF!,3,FALSE)</f>
        <v>#REF!</v>
      </c>
      <c r="R2889" s="122" t="str">
        <f>+IF(ISERROR(VLOOKUP(K2889,'Ecarts de marge'!D:D,1,FALSE)),"PB CODE ARTICLE","")</f>
        <v>PB CODE ARTICLE</v>
      </c>
    </row>
    <row r="2890" spans="1:18" x14ac:dyDescent="0.2">
      <c r="A2890" s="131" t="str">
        <f>+IF(I2890&lt;='Ecarts de marge'!$G$1,"X","")</f>
        <v>X</v>
      </c>
      <c r="B2890" s="122" t="str">
        <f t="shared" si="56"/>
        <v>A</v>
      </c>
      <c r="C2890" s="142"/>
      <c r="D2890" s="142"/>
      <c r="E2890" s="142"/>
      <c r="F2890" s="142"/>
      <c r="G2890" s="142"/>
      <c r="H2890" s="142"/>
      <c r="J2890" s="142"/>
      <c r="K2890" s="142"/>
      <c r="L2890" s="142"/>
      <c r="M2890" s="142"/>
      <c r="N2890" s="142"/>
      <c r="O2890" s="142"/>
      <c r="Q2890" s="122" t="e">
        <f>+VLOOKUP(CONCATENATE(B2890,"00"),#REF!,3,FALSE)</f>
        <v>#REF!</v>
      </c>
      <c r="R2890" s="122" t="str">
        <f>+IF(ISERROR(VLOOKUP(K2890,'Ecarts de marge'!D:D,1,FALSE)),"PB CODE ARTICLE","")</f>
        <v>PB CODE ARTICLE</v>
      </c>
    </row>
    <row r="2891" spans="1:18" x14ac:dyDescent="0.2">
      <c r="A2891" s="131" t="str">
        <f>+IF(I2891&lt;='Ecarts de marge'!$G$1,"X","")</f>
        <v>X</v>
      </c>
      <c r="B2891" s="122" t="str">
        <f t="shared" si="56"/>
        <v>A</v>
      </c>
      <c r="C2891" s="142"/>
      <c r="D2891" s="142"/>
      <c r="E2891" s="142"/>
      <c r="F2891" s="142"/>
      <c r="G2891" s="142"/>
      <c r="H2891" s="142"/>
      <c r="J2891" s="142"/>
      <c r="K2891" s="142"/>
      <c r="L2891" s="142"/>
      <c r="M2891" s="142"/>
      <c r="N2891" s="142"/>
      <c r="O2891" s="142"/>
      <c r="Q2891" s="122" t="e">
        <f>+VLOOKUP(CONCATENATE(B2891,"00"),#REF!,3,FALSE)</f>
        <v>#REF!</v>
      </c>
      <c r="R2891" s="122" t="str">
        <f>+IF(ISERROR(VLOOKUP(K2891,'Ecarts de marge'!D:D,1,FALSE)),"PB CODE ARTICLE","")</f>
        <v>PB CODE ARTICLE</v>
      </c>
    </row>
    <row r="2892" spans="1:18" x14ac:dyDescent="0.2">
      <c r="A2892" s="131" t="str">
        <f>+IF(I2892&lt;='Ecarts de marge'!$G$1,"X","")</f>
        <v>X</v>
      </c>
      <c r="B2892" s="122" t="str">
        <f t="shared" si="56"/>
        <v>A</v>
      </c>
      <c r="C2892" s="142"/>
      <c r="D2892" s="142"/>
      <c r="E2892" s="142"/>
      <c r="F2892" s="142"/>
      <c r="G2892" s="142"/>
      <c r="H2892" s="142"/>
      <c r="J2892" s="142"/>
      <c r="K2892" s="142"/>
      <c r="L2892" s="142"/>
      <c r="M2892" s="142"/>
      <c r="N2892" s="142"/>
      <c r="O2892" s="142"/>
      <c r="Q2892" s="122" t="e">
        <f>+VLOOKUP(CONCATENATE(B2892,"00"),#REF!,3,FALSE)</f>
        <v>#REF!</v>
      </c>
      <c r="R2892" s="122" t="str">
        <f>+IF(ISERROR(VLOOKUP(K2892,'Ecarts de marge'!D:D,1,FALSE)),"PB CODE ARTICLE","")</f>
        <v>PB CODE ARTICLE</v>
      </c>
    </row>
    <row r="2893" spans="1:18" x14ac:dyDescent="0.2">
      <c r="A2893" s="131" t="str">
        <f>+IF(I2893&lt;='Ecarts de marge'!$G$1,"X","")</f>
        <v>X</v>
      </c>
      <c r="B2893" s="122" t="str">
        <f t="shared" si="56"/>
        <v>A</v>
      </c>
      <c r="C2893" s="142"/>
      <c r="D2893" s="142"/>
      <c r="E2893" s="142"/>
      <c r="F2893" s="142"/>
      <c r="G2893" s="142"/>
      <c r="H2893" s="142"/>
      <c r="J2893" s="142"/>
      <c r="K2893" s="142"/>
      <c r="L2893" s="142"/>
      <c r="M2893" s="142"/>
      <c r="N2893" s="142"/>
      <c r="O2893" s="142"/>
      <c r="Q2893" s="122" t="e">
        <f>+VLOOKUP(CONCATENATE(B2893,"00"),#REF!,3,FALSE)</f>
        <v>#REF!</v>
      </c>
      <c r="R2893" s="122" t="str">
        <f>+IF(ISERROR(VLOOKUP(K2893,'Ecarts de marge'!D:D,1,FALSE)),"PB CODE ARTICLE","")</f>
        <v>PB CODE ARTICLE</v>
      </c>
    </row>
    <row r="2894" spans="1:18" x14ac:dyDescent="0.2">
      <c r="A2894" s="131" t="str">
        <f>+IF(I2894&lt;='Ecarts de marge'!$G$1,"X","")</f>
        <v>X</v>
      </c>
      <c r="B2894" s="122" t="str">
        <f t="shared" si="56"/>
        <v>A</v>
      </c>
      <c r="C2894" s="142"/>
      <c r="D2894" s="142"/>
      <c r="E2894" s="142"/>
      <c r="F2894" s="142"/>
      <c r="G2894" s="142"/>
      <c r="H2894" s="142"/>
      <c r="J2894" s="142"/>
      <c r="K2894" s="142"/>
      <c r="L2894" s="142"/>
      <c r="M2894" s="142"/>
      <c r="N2894" s="142"/>
      <c r="O2894" s="142"/>
      <c r="Q2894" s="122" t="e">
        <f>+VLOOKUP(CONCATENATE(B2894,"00"),#REF!,3,FALSE)</f>
        <v>#REF!</v>
      </c>
      <c r="R2894" s="122" t="str">
        <f>+IF(ISERROR(VLOOKUP(K2894,'Ecarts de marge'!D:D,1,FALSE)),"PB CODE ARTICLE","")</f>
        <v>PB CODE ARTICLE</v>
      </c>
    </row>
    <row r="2895" spans="1:18" x14ac:dyDescent="0.2">
      <c r="A2895" s="131" t="str">
        <f>+IF(I2895&lt;='Ecarts de marge'!$G$1,"X","")</f>
        <v>X</v>
      </c>
      <c r="B2895" s="122" t="str">
        <f t="shared" si="56"/>
        <v>A</v>
      </c>
      <c r="C2895" s="142"/>
      <c r="D2895" s="142"/>
      <c r="E2895" s="142"/>
      <c r="F2895" s="142"/>
      <c r="G2895" s="142"/>
      <c r="H2895" s="142"/>
      <c r="J2895" s="142"/>
      <c r="K2895" s="142"/>
      <c r="L2895" s="142"/>
      <c r="M2895" s="142"/>
      <c r="N2895" s="142"/>
      <c r="O2895" s="142"/>
      <c r="Q2895" s="122" t="e">
        <f>+VLOOKUP(CONCATENATE(B2895,"00"),#REF!,3,FALSE)</f>
        <v>#REF!</v>
      </c>
      <c r="R2895" s="122" t="str">
        <f>+IF(ISERROR(VLOOKUP(K2895,'Ecarts de marge'!D:D,1,FALSE)),"PB CODE ARTICLE","")</f>
        <v>PB CODE ARTICLE</v>
      </c>
    </row>
    <row r="2896" spans="1:18" x14ac:dyDescent="0.2">
      <c r="A2896" s="131" t="str">
        <f>+IF(I2896&lt;='Ecarts de marge'!$G$1,"X","")</f>
        <v>X</v>
      </c>
      <c r="B2896" s="122" t="str">
        <f t="shared" si="56"/>
        <v>A</v>
      </c>
      <c r="C2896" s="142"/>
      <c r="D2896" s="142"/>
      <c r="E2896" s="142"/>
      <c r="F2896" s="142"/>
      <c r="G2896" s="142"/>
      <c r="H2896" s="142"/>
      <c r="J2896" s="142"/>
      <c r="K2896" s="142"/>
      <c r="L2896" s="142"/>
      <c r="M2896" s="142"/>
      <c r="N2896" s="142"/>
      <c r="O2896" s="142"/>
      <c r="Q2896" s="122" t="e">
        <f>+VLOOKUP(CONCATENATE(B2896,"00"),#REF!,3,FALSE)</f>
        <v>#REF!</v>
      </c>
      <c r="R2896" s="122" t="str">
        <f>+IF(ISERROR(VLOOKUP(K2896,'Ecarts de marge'!D:D,1,FALSE)),"PB CODE ARTICLE","")</f>
        <v>PB CODE ARTICLE</v>
      </c>
    </row>
    <row r="2897" spans="1:18" x14ac:dyDescent="0.2">
      <c r="A2897" s="131" t="str">
        <f>+IF(I2897&lt;='Ecarts de marge'!$G$1,"X","")</f>
        <v>X</v>
      </c>
      <c r="B2897" s="122" t="str">
        <f t="shared" ref="B2897:B2960" si="57">+"A"&amp;E2897&amp;F2897&amp;G2897</f>
        <v>A</v>
      </c>
      <c r="C2897" s="142"/>
      <c r="D2897" s="142"/>
      <c r="E2897" s="142"/>
      <c r="F2897" s="142"/>
      <c r="G2897" s="142"/>
      <c r="H2897" s="142"/>
      <c r="J2897" s="142"/>
      <c r="K2897" s="142"/>
      <c r="L2897" s="142"/>
      <c r="M2897" s="142"/>
      <c r="N2897" s="142"/>
      <c r="O2897" s="142"/>
      <c r="Q2897" s="122" t="e">
        <f>+VLOOKUP(CONCATENATE(B2897,"00"),#REF!,3,FALSE)</f>
        <v>#REF!</v>
      </c>
      <c r="R2897" s="122" t="str">
        <f>+IF(ISERROR(VLOOKUP(K2897,'Ecarts de marge'!D:D,1,FALSE)),"PB CODE ARTICLE","")</f>
        <v>PB CODE ARTICLE</v>
      </c>
    </row>
    <row r="2898" spans="1:18" x14ac:dyDescent="0.2">
      <c r="A2898" s="131" t="str">
        <f>+IF(I2898&lt;='Ecarts de marge'!$G$1,"X","")</f>
        <v>X</v>
      </c>
      <c r="B2898" s="122" t="str">
        <f t="shared" si="57"/>
        <v>A</v>
      </c>
      <c r="C2898" s="142"/>
      <c r="D2898" s="142"/>
      <c r="E2898" s="142"/>
      <c r="F2898" s="142"/>
      <c r="G2898" s="142"/>
      <c r="H2898" s="142"/>
      <c r="J2898" s="142"/>
      <c r="K2898" s="142"/>
      <c r="L2898" s="142"/>
      <c r="M2898" s="142"/>
      <c r="N2898" s="142"/>
      <c r="O2898" s="142"/>
      <c r="Q2898" s="122" t="e">
        <f>+VLOOKUP(CONCATENATE(B2898,"00"),#REF!,3,FALSE)</f>
        <v>#REF!</v>
      </c>
      <c r="R2898" s="122" t="str">
        <f>+IF(ISERROR(VLOOKUP(K2898,'Ecarts de marge'!D:D,1,FALSE)),"PB CODE ARTICLE","")</f>
        <v>PB CODE ARTICLE</v>
      </c>
    </row>
    <row r="2899" spans="1:18" x14ac:dyDescent="0.2">
      <c r="A2899" s="131" t="str">
        <f>+IF(I2899&lt;='Ecarts de marge'!$G$1,"X","")</f>
        <v>X</v>
      </c>
      <c r="B2899" s="122" t="str">
        <f t="shared" si="57"/>
        <v>A</v>
      </c>
      <c r="C2899" s="142"/>
      <c r="D2899" s="142"/>
      <c r="E2899" s="142"/>
      <c r="F2899" s="142"/>
      <c r="G2899" s="142"/>
      <c r="H2899" s="142"/>
      <c r="J2899" s="142"/>
      <c r="K2899" s="142"/>
      <c r="L2899" s="142"/>
      <c r="M2899" s="142"/>
      <c r="N2899" s="142"/>
      <c r="O2899" s="142"/>
      <c r="Q2899" s="122" t="e">
        <f>+VLOOKUP(CONCATENATE(B2899,"00"),#REF!,3,FALSE)</f>
        <v>#REF!</v>
      </c>
      <c r="R2899" s="122" t="str">
        <f>+IF(ISERROR(VLOOKUP(K2899,'Ecarts de marge'!D:D,1,FALSE)),"PB CODE ARTICLE","")</f>
        <v>PB CODE ARTICLE</v>
      </c>
    </row>
    <row r="2900" spans="1:18" x14ac:dyDescent="0.2">
      <c r="A2900" s="131" t="str">
        <f>+IF(I2900&lt;='Ecarts de marge'!$G$1,"X","")</f>
        <v>X</v>
      </c>
      <c r="B2900" s="122" t="str">
        <f t="shared" si="57"/>
        <v>A</v>
      </c>
      <c r="C2900" s="142"/>
      <c r="D2900" s="142"/>
      <c r="E2900" s="142"/>
      <c r="F2900" s="142"/>
      <c r="G2900" s="142"/>
      <c r="H2900" s="142"/>
      <c r="J2900" s="142"/>
      <c r="K2900" s="142"/>
      <c r="L2900" s="142"/>
      <c r="M2900" s="142"/>
      <c r="N2900" s="142"/>
      <c r="O2900" s="142"/>
      <c r="Q2900" s="122" t="e">
        <f>+VLOOKUP(CONCATENATE(B2900,"00"),#REF!,3,FALSE)</f>
        <v>#REF!</v>
      </c>
      <c r="R2900" s="122" t="str">
        <f>+IF(ISERROR(VLOOKUP(K2900,'Ecarts de marge'!D:D,1,FALSE)),"PB CODE ARTICLE","")</f>
        <v>PB CODE ARTICLE</v>
      </c>
    </row>
    <row r="2901" spans="1:18" x14ac:dyDescent="0.2">
      <c r="A2901" s="131" t="str">
        <f>+IF(I2901&lt;='Ecarts de marge'!$G$1,"X","")</f>
        <v>X</v>
      </c>
      <c r="B2901" s="122" t="str">
        <f t="shared" si="57"/>
        <v>A</v>
      </c>
      <c r="C2901" s="142"/>
      <c r="D2901" s="142"/>
      <c r="E2901" s="142"/>
      <c r="F2901" s="142"/>
      <c r="G2901" s="142"/>
      <c r="H2901" s="142"/>
      <c r="J2901" s="142"/>
      <c r="K2901" s="142"/>
      <c r="L2901" s="142"/>
      <c r="M2901" s="142"/>
      <c r="N2901" s="142"/>
      <c r="O2901" s="142"/>
      <c r="Q2901" s="122" t="e">
        <f>+VLOOKUP(CONCATENATE(B2901,"00"),#REF!,3,FALSE)</f>
        <v>#REF!</v>
      </c>
      <c r="R2901" s="122" t="str">
        <f>+IF(ISERROR(VLOOKUP(K2901,'Ecarts de marge'!D:D,1,FALSE)),"PB CODE ARTICLE","")</f>
        <v>PB CODE ARTICLE</v>
      </c>
    </row>
    <row r="2902" spans="1:18" x14ac:dyDescent="0.2">
      <c r="A2902" s="131" t="str">
        <f>+IF(I2902&lt;='Ecarts de marge'!$G$1,"X","")</f>
        <v>X</v>
      </c>
      <c r="B2902" s="122" t="str">
        <f t="shared" si="57"/>
        <v>A</v>
      </c>
      <c r="C2902" s="142"/>
      <c r="D2902" s="142"/>
      <c r="E2902" s="142"/>
      <c r="F2902" s="142"/>
      <c r="G2902" s="142"/>
      <c r="H2902" s="142"/>
      <c r="J2902" s="142"/>
      <c r="K2902" s="142"/>
      <c r="L2902" s="142"/>
      <c r="M2902" s="142"/>
      <c r="N2902" s="142"/>
      <c r="O2902" s="142"/>
      <c r="Q2902" s="122" t="e">
        <f>+VLOOKUP(CONCATENATE(B2902,"00"),#REF!,3,FALSE)</f>
        <v>#REF!</v>
      </c>
      <c r="R2902" s="122" t="str">
        <f>+IF(ISERROR(VLOOKUP(K2902,'Ecarts de marge'!D:D,1,FALSE)),"PB CODE ARTICLE","")</f>
        <v>PB CODE ARTICLE</v>
      </c>
    </row>
    <row r="2903" spans="1:18" x14ac:dyDescent="0.2">
      <c r="A2903" s="131" t="str">
        <f>+IF(I2903&lt;='Ecarts de marge'!$G$1,"X","")</f>
        <v>X</v>
      </c>
      <c r="B2903" s="122" t="str">
        <f t="shared" si="57"/>
        <v>A</v>
      </c>
      <c r="C2903" s="142"/>
      <c r="D2903" s="142"/>
      <c r="E2903" s="142"/>
      <c r="F2903" s="142"/>
      <c r="G2903" s="142"/>
      <c r="H2903" s="142"/>
      <c r="J2903" s="142"/>
      <c r="K2903" s="142"/>
      <c r="L2903" s="142"/>
      <c r="M2903" s="142"/>
      <c r="N2903" s="142"/>
      <c r="O2903" s="142"/>
      <c r="Q2903" s="122" t="e">
        <f>+VLOOKUP(CONCATENATE(B2903,"00"),#REF!,3,FALSE)</f>
        <v>#REF!</v>
      </c>
      <c r="R2903" s="122" t="str">
        <f>+IF(ISERROR(VLOOKUP(K2903,'Ecarts de marge'!D:D,1,FALSE)),"PB CODE ARTICLE","")</f>
        <v>PB CODE ARTICLE</v>
      </c>
    </row>
    <row r="2904" spans="1:18" x14ac:dyDescent="0.2">
      <c r="A2904" s="131" t="str">
        <f>+IF(I2904&lt;='Ecarts de marge'!$G$1,"X","")</f>
        <v>X</v>
      </c>
      <c r="B2904" s="122" t="str">
        <f t="shared" si="57"/>
        <v>A</v>
      </c>
      <c r="C2904" s="142"/>
      <c r="D2904" s="142"/>
      <c r="E2904" s="142"/>
      <c r="F2904" s="142"/>
      <c r="G2904" s="142"/>
      <c r="H2904" s="142"/>
      <c r="J2904" s="142"/>
      <c r="K2904" s="142"/>
      <c r="L2904" s="142"/>
      <c r="M2904" s="142"/>
      <c r="N2904" s="142"/>
      <c r="O2904" s="142"/>
      <c r="Q2904" s="122" t="e">
        <f>+VLOOKUP(CONCATENATE(B2904,"00"),#REF!,3,FALSE)</f>
        <v>#REF!</v>
      </c>
      <c r="R2904" s="122" t="str">
        <f>+IF(ISERROR(VLOOKUP(K2904,'Ecarts de marge'!D:D,1,FALSE)),"PB CODE ARTICLE","")</f>
        <v>PB CODE ARTICLE</v>
      </c>
    </row>
    <row r="2905" spans="1:18" x14ac:dyDescent="0.2">
      <c r="A2905" s="131" t="str">
        <f>+IF(I2905&lt;='Ecarts de marge'!$G$1,"X","")</f>
        <v>X</v>
      </c>
      <c r="B2905" s="122" t="str">
        <f t="shared" si="57"/>
        <v>A</v>
      </c>
      <c r="C2905" s="142"/>
      <c r="D2905" s="142"/>
      <c r="E2905" s="142"/>
      <c r="F2905" s="142"/>
      <c r="G2905" s="142"/>
      <c r="H2905" s="142"/>
      <c r="J2905" s="142"/>
      <c r="K2905" s="142"/>
      <c r="L2905" s="142"/>
      <c r="M2905" s="142"/>
      <c r="N2905" s="142"/>
      <c r="O2905" s="142"/>
      <c r="Q2905" s="122" t="e">
        <f>+VLOOKUP(CONCATENATE(B2905,"00"),#REF!,3,FALSE)</f>
        <v>#REF!</v>
      </c>
      <c r="R2905" s="122" t="str">
        <f>+IF(ISERROR(VLOOKUP(K2905,'Ecarts de marge'!D:D,1,FALSE)),"PB CODE ARTICLE","")</f>
        <v>PB CODE ARTICLE</v>
      </c>
    </row>
    <row r="2906" spans="1:18" x14ac:dyDescent="0.2">
      <c r="A2906" s="131" t="str">
        <f>+IF(I2906&lt;='Ecarts de marge'!$G$1,"X","")</f>
        <v>X</v>
      </c>
      <c r="B2906" s="122" t="str">
        <f t="shared" si="57"/>
        <v>A</v>
      </c>
      <c r="C2906" s="142"/>
      <c r="D2906" s="142"/>
      <c r="E2906" s="142"/>
      <c r="F2906" s="142"/>
      <c r="G2906" s="142"/>
      <c r="H2906" s="142"/>
      <c r="J2906" s="142"/>
      <c r="K2906" s="142"/>
      <c r="L2906" s="142"/>
      <c r="M2906" s="142"/>
      <c r="N2906" s="142"/>
      <c r="O2906" s="142"/>
      <c r="Q2906" s="122" t="e">
        <f>+VLOOKUP(CONCATENATE(B2906,"00"),#REF!,3,FALSE)</f>
        <v>#REF!</v>
      </c>
      <c r="R2906" s="122" t="str">
        <f>+IF(ISERROR(VLOOKUP(K2906,'Ecarts de marge'!D:D,1,FALSE)),"PB CODE ARTICLE","")</f>
        <v>PB CODE ARTICLE</v>
      </c>
    </row>
    <row r="2907" spans="1:18" x14ac:dyDescent="0.2">
      <c r="A2907" s="131" t="str">
        <f>+IF(I2907&lt;='Ecarts de marge'!$G$1,"X","")</f>
        <v>X</v>
      </c>
      <c r="B2907" s="122" t="str">
        <f t="shared" si="57"/>
        <v>A</v>
      </c>
      <c r="C2907" s="142"/>
      <c r="D2907" s="142"/>
      <c r="E2907" s="142"/>
      <c r="F2907" s="142"/>
      <c r="G2907" s="142"/>
      <c r="H2907" s="142"/>
      <c r="J2907" s="142"/>
      <c r="K2907" s="142"/>
      <c r="L2907" s="142"/>
      <c r="M2907" s="142"/>
      <c r="N2907" s="142"/>
      <c r="O2907" s="142"/>
      <c r="Q2907" s="122" t="e">
        <f>+VLOOKUP(CONCATENATE(B2907,"00"),#REF!,3,FALSE)</f>
        <v>#REF!</v>
      </c>
      <c r="R2907" s="122" t="str">
        <f>+IF(ISERROR(VLOOKUP(K2907,'Ecarts de marge'!D:D,1,FALSE)),"PB CODE ARTICLE","")</f>
        <v>PB CODE ARTICLE</v>
      </c>
    </row>
    <row r="2908" spans="1:18" x14ac:dyDescent="0.2">
      <c r="A2908" s="131" t="str">
        <f>+IF(I2908&lt;='Ecarts de marge'!$G$1,"X","")</f>
        <v>X</v>
      </c>
      <c r="B2908" s="122" t="str">
        <f t="shared" si="57"/>
        <v>A</v>
      </c>
      <c r="C2908" s="142"/>
      <c r="D2908" s="142"/>
      <c r="E2908" s="142"/>
      <c r="F2908" s="142"/>
      <c r="G2908" s="142"/>
      <c r="H2908" s="142"/>
      <c r="J2908" s="142"/>
      <c r="K2908" s="142"/>
      <c r="L2908" s="142"/>
      <c r="M2908" s="142"/>
      <c r="N2908" s="142"/>
      <c r="O2908" s="142"/>
      <c r="Q2908" s="122" t="e">
        <f>+VLOOKUP(CONCATENATE(B2908,"00"),#REF!,3,FALSE)</f>
        <v>#REF!</v>
      </c>
      <c r="R2908" s="122" t="str">
        <f>+IF(ISERROR(VLOOKUP(K2908,'Ecarts de marge'!D:D,1,FALSE)),"PB CODE ARTICLE","")</f>
        <v>PB CODE ARTICLE</v>
      </c>
    </row>
    <row r="2909" spans="1:18" x14ac:dyDescent="0.2">
      <c r="A2909" s="131" t="str">
        <f>+IF(I2909&lt;='Ecarts de marge'!$G$1,"X","")</f>
        <v>X</v>
      </c>
      <c r="B2909" s="122" t="str">
        <f t="shared" si="57"/>
        <v>A</v>
      </c>
      <c r="C2909" s="142"/>
      <c r="D2909" s="142"/>
      <c r="E2909" s="142"/>
      <c r="F2909" s="142"/>
      <c r="G2909" s="142"/>
      <c r="H2909" s="142"/>
      <c r="J2909" s="142"/>
      <c r="K2909" s="142"/>
      <c r="L2909" s="142"/>
      <c r="M2909" s="142"/>
      <c r="N2909" s="142"/>
      <c r="O2909" s="142"/>
      <c r="Q2909" s="122" t="e">
        <f>+VLOOKUP(CONCATENATE(B2909,"00"),#REF!,3,FALSE)</f>
        <v>#REF!</v>
      </c>
      <c r="R2909" s="122" t="str">
        <f>+IF(ISERROR(VLOOKUP(K2909,'Ecarts de marge'!D:D,1,FALSE)),"PB CODE ARTICLE","")</f>
        <v>PB CODE ARTICLE</v>
      </c>
    </row>
    <row r="2910" spans="1:18" x14ac:dyDescent="0.2">
      <c r="A2910" s="131" t="str">
        <f>+IF(I2910&lt;='Ecarts de marge'!$G$1,"X","")</f>
        <v>X</v>
      </c>
      <c r="B2910" s="122" t="str">
        <f t="shared" si="57"/>
        <v>A</v>
      </c>
      <c r="C2910" s="142"/>
      <c r="D2910" s="142"/>
      <c r="E2910" s="142"/>
      <c r="F2910" s="142"/>
      <c r="G2910" s="142"/>
      <c r="H2910" s="142"/>
      <c r="J2910" s="142"/>
      <c r="K2910" s="142"/>
      <c r="L2910" s="142"/>
      <c r="M2910" s="142"/>
      <c r="N2910" s="142"/>
      <c r="O2910" s="142"/>
      <c r="Q2910" s="122" t="e">
        <f>+VLOOKUP(CONCATENATE(B2910,"00"),#REF!,3,FALSE)</f>
        <v>#REF!</v>
      </c>
      <c r="R2910" s="122" t="str">
        <f>+IF(ISERROR(VLOOKUP(K2910,'Ecarts de marge'!D:D,1,FALSE)),"PB CODE ARTICLE","")</f>
        <v>PB CODE ARTICLE</v>
      </c>
    </row>
    <row r="2911" spans="1:18" x14ac:dyDescent="0.2">
      <c r="A2911" s="131" t="str">
        <f>+IF(I2911&lt;='Ecarts de marge'!$G$1,"X","")</f>
        <v>X</v>
      </c>
      <c r="B2911" s="122" t="str">
        <f t="shared" si="57"/>
        <v>A</v>
      </c>
      <c r="C2911" s="142"/>
      <c r="D2911" s="142"/>
      <c r="E2911" s="142"/>
      <c r="F2911" s="142"/>
      <c r="G2911" s="142"/>
      <c r="H2911" s="142"/>
      <c r="J2911" s="142"/>
      <c r="K2911" s="142"/>
      <c r="L2911" s="142"/>
      <c r="M2911" s="142"/>
      <c r="N2911" s="142"/>
      <c r="O2911" s="142"/>
      <c r="Q2911" s="122" t="e">
        <f>+VLOOKUP(CONCATENATE(B2911,"00"),#REF!,3,FALSE)</f>
        <v>#REF!</v>
      </c>
      <c r="R2911" s="122" t="str">
        <f>+IF(ISERROR(VLOOKUP(K2911,'Ecarts de marge'!D:D,1,FALSE)),"PB CODE ARTICLE","")</f>
        <v>PB CODE ARTICLE</v>
      </c>
    </row>
    <row r="2912" spans="1:18" x14ac:dyDescent="0.2">
      <c r="A2912" s="131" t="str">
        <f>+IF(I2912&lt;='Ecarts de marge'!$G$1,"X","")</f>
        <v>X</v>
      </c>
      <c r="B2912" s="122" t="str">
        <f t="shared" si="57"/>
        <v>A</v>
      </c>
      <c r="C2912" s="142"/>
      <c r="D2912" s="142"/>
      <c r="E2912" s="142"/>
      <c r="F2912" s="142"/>
      <c r="G2912" s="142"/>
      <c r="H2912" s="142"/>
      <c r="J2912" s="142"/>
      <c r="K2912" s="142"/>
      <c r="L2912" s="142"/>
      <c r="M2912" s="142"/>
      <c r="N2912" s="142"/>
      <c r="O2912" s="142"/>
      <c r="Q2912" s="122" t="e">
        <f>+VLOOKUP(CONCATENATE(B2912,"00"),#REF!,3,FALSE)</f>
        <v>#REF!</v>
      </c>
      <c r="R2912" s="122" t="str">
        <f>+IF(ISERROR(VLOOKUP(K2912,'Ecarts de marge'!D:D,1,FALSE)),"PB CODE ARTICLE","")</f>
        <v>PB CODE ARTICLE</v>
      </c>
    </row>
    <row r="2913" spans="1:18" x14ac:dyDescent="0.2">
      <c r="A2913" s="131" t="str">
        <f>+IF(I2913&lt;='Ecarts de marge'!$G$1,"X","")</f>
        <v>X</v>
      </c>
      <c r="B2913" s="122" t="str">
        <f t="shared" si="57"/>
        <v>A</v>
      </c>
      <c r="C2913" s="142"/>
      <c r="D2913" s="142"/>
      <c r="E2913" s="142"/>
      <c r="F2913" s="142"/>
      <c r="G2913" s="142"/>
      <c r="H2913" s="142"/>
      <c r="J2913" s="142"/>
      <c r="K2913" s="142"/>
      <c r="L2913" s="142"/>
      <c r="M2913" s="142"/>
      <c r="N2913" s="142"/>
      <c r="O2913" s="142"/>
      <c r="Q2913" s="122" t="e">
        <f>+VLOOKUP(CONCATENATE(B2913,"00"),#REF!,3,FALSE)</f>
        <v>#REF!</v>
      </c>
      <c r="R2913" s="122" t="str">
        <f>+IF(ISERROR(VLOOKUP(K2913,'Ecarts de marge'!D:D,1,FALSE)),"PB CODE ARTICLE","")</f>
        <v>PB CODE ARTICLE</v>
      </c>
    </row>
    <row r="2914" spans="1:18" x14ac:dyDescent="0.2">
      <c r="A2914" s="131" t="str">
        <f>+IF(I2914&lt;='Ecarts de marge'!$G$1,"X","")</f>
        <v>X</v>
      </c>
      <c r="B2914" s="122" t="str">
        <f t="shared" si="57"/>
        <v>A</v>
      </c>
      <c r="C2914" s="142"/>
      <c r="D2914" s="142"/>
      <c r="E2914" s="142"/>
      <c r="F2914" s="142"/>
      <c r="G2914" s="142"/>
      <c r="H2914" s="142"/>
      <c r="J2914" s="142"/>
      <c r="K2914" s="142"/>
      <c r="L2914" s="142"/>
      <c r="M2914" s="142"/>
      <c r="N2914" s="142"/>
      <c r="O2914" s="142"/>
      <c r="Q2914" s="122" t="e">
        <f>+VLOOKUP(CONCATENATE(B2914,"00"),#REF!,3,FALSE)</f>
        <v>#REF!</v>
      </c>
      <c r="R2914" s="122" t="str">
        <f>+IF(ISERROR(VLOOKUP(K2914,'Ecarts de marge'!D:D,1,FALSE)),"PB CODE ARTICLE","")</f>
        <v>PB CODE ARTICLE</v>
      </c>
    </row>
    <row r="2915" spans="1:18" x14ac:dyDescent="0.2">
      <c r="A2915" s="131" t="str">
        <f>+IF(I2915&lt;='Ecarts de marge'!$G$1,"X","")</f>
        <v>X</v>
      </c>
      <c r="B2915" s="122" t="str">
        <f t="shared" si="57"/>
        <v>A</v>
      </c>
      <c r="C2915" s="142"/>
      <c r="D2915" s="142"/>
      <c r="E2915" s="142"/>
      <c r="F2915" s="142"/>
      <c r="G2915" s="142"/>
      <c r="H2915" s="142"/>
      <c r="J2915" s="142"/>
      <c r="K2915" s="142"/>
      <c r="L2915" s="142"/>
      <c r="M2915" s="142"/>
      <c r="N2915" s="142"/>
      <c r="O2915" s="142"/>
      <c r="Q2915" s="122" t="e">
        <f>+VLOOKUP(CONCATENATE(B2915,"00"),#REF!,3,FALSE)</f>
        <v>#REF!</v>
      </c>
      <c r="R2915" s="122" t="str">
        <f>+IF(ISERROR(VLOOKUP(K2915,'Ecarts de marge'!D:D,1,FALSE)),"PB CODE ARTICLE","")</f>
        <v>PB CODE ARTICLE</v>
      </c>
    </row>
    <row r="2916" spans="1:18" x14ac:dyDescent="0.2">
      <c r="A2916" s="131" t="str">
        <f>+IF(I2916&lt;='Ecarts de marge'!$G$1,"X","")</f>
        <v>X</v>
      </c>
      <c r="B2916" s="122" t="str">
        <f t="shared" si="57"/>
        <v>A</v>
      </c>
      <c r="C2916" s="142"/>
      <c r="D2916" s="142"/>
      <c r="E2916" s="142"/>
      <c r="F2916" s="142"/>
      <c r="G2916" s="142"/>
      <c r="H2916" s="142"/>
      <c r="J2916" s="142"/>
      <c r="K2916" s="142"/>
      <c r="L2916" s="142"/>
      <c r="M2916" s="142"/>
      <c r="N2916" s="142"/>
      <c r="O2916" s="142"/>
      <c r="Q2916" s="122" t="e">
        <f>+VLOOKUP(CONCATENATE(B2916,"00"),#REF!,3,FALSE)</f>
        <v>#REF!</v>
      </c>
      <c r="R2916" s="122" t="str">
        <f>+IF(ISERROR(VLOOKUP(K2916,'Ecarts de marge'!D:D,1,FALSE)),"PB CODE ARTICLE","")</f>
        <v>PB CODE ARTICLE</v>
      </c>
    </row>
    <row r="2917" spans="1:18" x14ac:dyDescent="0.2">
      <c r="A2917" s="131" t="str">
        <f>+IF(I2917&lt;='Ecarts de marge'!$G$1,"X","")</f>
        <v>X</v>
      </c>
      <c r="B2917" s="122" t="str">
        <f t="shared" si="57"/>
        <v>A</v>
      </c>
      <c r="C2917" s="142"/>
      <c r="D2917" s="142"/>
      <c r="E2917" s="142"/>
      <c r="F2917" s="142"/>
      <c r="G2917" s="142"/>
      <c r="H2917" s="142"/>
      <c r="J2917" s="142"/>
      <c r="K2917" s="142"/>
      <c r="L2917" s="142"/>
      <c r="M2917" s="142"/>
      <c r="N2917" s="142"/>
      <c r="O2917" s="142"/>
      <c r="Q2917" s="122" t="e">
        <f>+VLOOKUP(CONCATENATE(B2917,"00"),#REF!,3,FALSE)</f>
        <v>#REF!</v>
      </c>
      <c r="R2917" s="122" t="str">
        <f>+IF(ISERROR(VLOOKUP(K2917,'Ecarts de marge'!D:D,1,FALSE)),"PB CODE ARTICLE","")</f>
        <v>PB CODE ARTICLE</v>
      </c>
    </row>
    <row r="2918" spans="1:18" x14ac:dyDescent="0.2">
      <c r="A2918" s="131" t="str">
        <f>+IF(I2918&lt;='Ecarts de marge'!$G$1,"X","")</f>
        <v>X</v>
      </c>
      <c r="B2918" s="122" t="str">
        <f t="shared" si="57"/>
        <v>A</v>
      </c>
      <c r="C2918" s="142"/>
      <c r="D2918" s="142"/>
      <c r="E2918" s="142"/>
      <c r="F2918" s="142"/>
      <c r="G2918" s="142"/>
      <c r="H2918" s="142"/>
      <c r="J2918" s="142"/>
      <c r="K2918" s="142"/>
      <c r="L2918" s="142"/>
      <c r="M2918" s="142"/>
      <c r="N2918" s="142"/>
      <c r="O2918" s="142"/>
      <c r="Q2918" s="122" t="e">
        <f>+VLOOKUP(CONCATENATE(B2918,"00"),#REF!,3,FALSE)</f>
        <v>#REF!</v>
      </c>
      <c r="R2918" s="122" t="str">
        <f>+IF(ISERROR(VLOOKUP(K2918,'Ecarts de marge'!D:D,1,FALSE)),"PB CODE ARTICLE","")</f>
        <v>PB CODE ARTICLE</v>
      </c>
    </row>
    <row r="2919" spans="1:18" x14ac:dyDescent="0.2">
      <c r="A2919" s="131" t="str">
        <f>+IF(I2919&lt;='Ecarts de marge'!$G$1,"X","")</f>
        <v>X</v>
      </c>
      <c r="B2919" s="122" t="str">
        <f t="shared" si="57"/>
        <v>A</v>
      </c>
      <c r="C2919" s="142"/>
      <c r="D2919" s="142"/>
      <c r="E2919" s="142"/>
      <c r="F2919" s="142"/>
      <c r="G2919" s="142"/>
      <c r="H2919" s="142"/>
      <c r="J2919" s="142"/>
      <c r="K2919" s="142"/>
      <c r="L2919" s="142"/>
      <c r="M2919" s="142"/>
      <c r="N2919" s="142"/>
      <c r="O2919" s="142"/>
      <c r="Q2919" s="122" t="e">
        <f>+VLOOKUP(CONCATENATE(B2919,"00"),#REF!,3,FALSE)</f>
        <v>#REF!</v>
      </c>
      <c r="R2919" s="122" t="str">
        <f>+IF(ISERROR(VLOOKUP(K2919,'Ecarts de marge'!D:D,1,FALSE)),"PB CODE ARTICLE","")</f>
        <v>PB CODE ARTICLE</v>
      </c>
    </row>
    <row r="2920" spans="1:18" x14ac:dyDescent="0.2">
      <c r="A2920" s="131" t="str">
        <f>+IF(I2920&lt;='Ecarts de marge'!$G$1,"X","")</f>
        <v>X</v>
      </c>
      <c r="B2920" s="122" t="str">
        <f t="shared" si="57"/>
        <v>A</v>
      </c>
      <c r="C2920" s="142"/>
      <c r="D2920" s="142"/>
      <c r="E2920" s="142"/>
      <c r="F2920" s="142"/>
      <c r="G2920" s="142"/>
      <c r="H2920" s="142"/>
      <c r="J2920" s="142"/>
      <c r="K2920" s="142"/>
      <c r="L2920" s="142"/>
      <c r="M2920" s="142"/>
      <c r="N2920" s="142"/>
      <c r="O2920" s="142"/>
      <c r="Q2920" s="122" t="e">
        <f>+VLOOKUP(CONCATENATE(B2920,"00"),#REF!,3,FALSE)</f>
        <v>#REF!</v>
      </c>
      <c r="R2920" s="122" t="str">
        <f>+IF(ISERROR(VLOOKUP(K2920,'Ecarts de marge'!D:D,1,FALSE)),"PB CODE ARTICLE","")</f>
        <v>PB CODE ARTICLE</v>
      </c>
    </row>
    <row r="2921" spans="1:18" x14ac:dyDescent="0.2">
      <c r="A2921" s="131" t="str">
        <f>+IF(I2921&lt;='Ecarts de marge'!$G$1,"X","")</f>
        <v>X</v>
      </c>
      <c r="B2921" s="122" t="str">
        <f t="shared" si="57"/>
        <v>A</v>
      </c>
      <c r="C2921" s="142"/>
      <c r="D2921" s="142"/>
      <c r="E2921" s="142"/>
      <c r="F2921" s="142"/>
      <c r="G2921" s="142"/>
      <c r="H2921" s="142"/>
      <c r="J2921" s="142"/>
      <c r="K2921" s="142"/>
      <c r="L2921" s="142"/>
      <c r="M2921" s="142"/>
      <c r="N2921" s="142"/>
      <c r="O2921" s="142"/>
      <c r="Q2921" s="122" t="e">
        <f>+VLOOKUP(CONCATENATE(B2921,"00"),#REF!,3,FALSE)</f>
        <v>#REF!</v>
      </c>
      <c r="R2921" s="122" t="str">
        <f>+IF(ISERROR(VLOOKUP(K2921,'Ecarts de marge'!D:D,1,FALSE)),"PB CODE ARTICLE","")</f>
        <v>PB CODE ARTICLE</v>
      </c>
    </row>
    <row r="2922" spans="1:18" x14ac:dyDescent="0.2">
      <c r="A2922" s="131" t="str">
        <f>+IF(I2922&lt;='Ecarts de marge'!$G$1,"X","")</f>
        <v>X</v>
      </c>
      <c r="B2922" s="122" t="str">
        <f t="shared" si="57"/>
        <v>A</v>
      </c>
      <c r="C2922" s="142"/>
      <c r="D2922" s="142"/>
      <c r="E2922" s="142"/>
      <c r="F2922" s="142"/>
      <c r="G2922" s="142"/>
      <c r="H2922" s="142"/>
      <c r="J2922" s="142"/>
      <c r="K2922" s="142"/>
      <c r="L2922" s="142"/>
      <c r="M2922" s="142"/>
      <c r="N2922" s="142"/>
      <c r="O2922" s="142"/>
      <c r="Q2922" s="122" t="e">
        <f>+VLOOKUP(CONCATENATE(B2922,"00"),#REF!,3,FALSE)</f>
        <v>#REF!</v>
      </c>
      <c r="R2922" s="122" t="str">
        <f>+IF(ISERROR(VLOOKUP(K2922,'Ecarts de marge'!D:D,1,FALSE)),"PB CODE ARTICLE","")</f>
        <v>PB CODE ARTICLE</v>
      </c>
    </row>
    <row r="2923" spans="1:18" x14ac:dyDescent="0.2">
      <c r="A2923" s="131" t="str">
        <f>+IF(I2923&lt;='Ecarts de marge'!$G$1,"X","")</f>
        <v>X</v>
      </c>
      <c r="B2923" s="122" t="str">
        <f t="shared" si="57"/>
        <v>A</v>
      </c>
      <c r="C2923" s="142"/>
      <c r="D2923" s="142"/>
      <c r="E2923" s="142"/>
      <c r="F2923" s="142"/>
      <c r="G2923" s="142"/>
      <c r="H2923" s="142"/>
      <c r="J2923" s="142"/>
      <c r="K2923" s="142"/>
      <c r="L2923" s="142"/>
      <c r="M2923" s="142"/>
      <c r="N2923" s="142"/>
      <c r="O2923" s="142"/>
      <c r="Q2923" s="122" t="e">
        <f>+VLOOKUP(CONCATENATE(B2923,"00"),#REF!,3,FALSE)</f>
        <v>#REF!</v>
      </c>
      <c r="R2923" s="122" t="str">
        <f>+IF(ISERROR(VLOOKUP(K2923,'Ecarts de marge'!D:D,1,FALSE)),"PB CODE ARTICLE","")</f>
        <v>PB CODE ARTICLE</v>
      </c>
    </row>
    <row r="2924" spans="1:18" x14ac:dyDescent="0.2">
      <c r="A2924" s="131" t="str">
        <f>+IF(I2924&lt;='Ecarts de marge'!$G$1,"X","")</f>
        <v>X</v>
      </c>
      <c r="B2924" s="122" t="str">
        <f t="shared" si="57"/>
        <v>A</v>
      </c>
      <c r="C2924" s="142"/>
      <c r="D2924" s="142"/>
      <c r="E2924" s="142"/>
      <c r="F2924" s="142"/>
      <c r="G2924" s="142"/>
      <c r="H2924" s="142"/>
      <c r="J2924" s="142"/>
      <c r="K2924" s="142"/>
      <c r="L2924" s="142"/>
      <c r="M2924" s="142"/>
      <c r="N2924" s="142"/>
      <c r="O2924" s="142"/>
      <c r="Q2924" s="122" t="e">
        <f>+VLOOKUP(CONCATENATE(B2924,"00"),#REF!,3,FALSE)</f>
        <v>#REF!</v>
      </c>
      <c r="R2924" s="122" t="str">
        <f>+IF(ISERROR(VLOOKUP(K2924,'Ecarts de marge'!D:D,1,FALSE)),"PB CODE ARTICLE","")</f>
        <v>PB CODE ARTICLE</v>
      </c>
    </row>
    <row r="2925" spans="1:18" x14ac:dyDescent="0.2">
      <c r="A2925" s="131" t="str">
        <f>+IF(I2925&lt;='Ecarts de marge'!$G$1,"X","")</f>
        <v>X</v>
      </c>
      <c r="B2925" s="122" t="str">
        <f t="shared" si="57"/>
        <v>A</v>
      </c>
      <c r="C2925" s="142"/>
      <c r="D2925" s="142"/>
      <c r="E2925" s="142"/>
      <c r="F2925" s="142"/>
      <c r="G2925" s="142"/>
      <c r="H2925" s="142"/>
      <c r="J2925" s="142"/>
      <c r="K2925" s="142"/>
      <c r="L2925" s="142"/>
      <c r="M2925" s="142"/>
      <c r="N2925" s="142"/>
      <c r="O2925" s="142"/>
      <c r="Q2925" s="122" t="e">
        <f>+VLOOKUP(CONCATENATE(B2925,"00"),#REF!,3,FALSE)</f>
        <v>#REF!</v>
      </c>
      <c r="R2925" s="122" t="str">
        <f>+IF(ISERROR(VLOOKUP(K2925,'Ecarts de marge'!D:D,1,FALSE)),"PB CODE ARTICLE","")</f>
        <v>PB CODE ARTICLE</v>
      </c>
    </row>
    <row r="2926" spans="1:18" x14ac:dyDescent="0.2">
      <c r="A2926" s="131" t="str">
        <f>+IF(I2926&lt;='Ecarts de marge'!$G$1,"X","")</f>
        <v>X</v>
      </c>
      <c r="B2926" s="122" t="str">
        <f t="shared" si="57"/>
        <v>A</v>
      </c>
      <c r="C2926" s="142"/>
      <c r="D2926" s="142"/>
      <c r="E2926" s="142"/>
      <c r="F2926" s="142"/>
      <c r="G2926" s="142"/>
      <c r="H2926" s="142"/>
      <c r="J2926" s="142"/>
      <c r="K2926" s="142"/>
      <c r="L2926" s="142"/>
      <c r="M2926" s="142"/>
      <c r="N2926" s="142"/>
      <c r="O2926" s="142"/>
      <c r="Q2926" s="122" t="e">
        <f>+VLOOKUP(CONCATENATE(B2926,"00"),#REF!,3,FALSE)</f>
        <v>#REF!</v>
      </c>
      <c r="R2926" s="122" t="str">
        <f>+IF(ISERROR(VLOOKUP(K2926,'Ecarts de marge'!D:D,1,FALSE)),"PB CODE ARTICLE","")</f>
        <v>PB CODE ARTICLE</v>
      </c>
    </row>
    <row r="2927" spans="1:18" x14ac:dyDescent="0.2">
      <c r="A2927" s="131" t="str">
        <f>+IF(I2927&lt;='Ecarts de marge'!$G$1,"X","")</f>
        <v>X</v>
      </c>
      <c r="B2927" s="122" t="str">
        <f t="shared" si="57"/>
        <v>A</v>
      </c>
      <c r="C2927" s="142"/>
      <c r="D2927" s="142"/>
      <c r="E2927" s="142"/>
      <c r="F2927" s="142"/>
      <c r="G2927" s="142"/>
      <c r="H2927" s="142"/>
      <c r="J2927" s="142"/>
      <c r="K2927" s="142"/>
      <c r="L2927" s="142"/>
      <c r="M2927" s="142"/>
      <c r="N2927" s="142"/>
      <c r="O2927" s="142"/>
      <c r="Q2927" s="122" t="e">
        <f>+VLOOKUP(CONCATENATE(B2927,"00"),#REF!,3,FALSE)</f>
        <v>#REF!</v>
      </c>
      <c r="R2927" s="122" t="str">
        <f>+IF(ISERROR(VLOOKUP(K2927,'Ecarts de marge'!D:D,1,FALSE)),"PB CODE ARTICLE","")</f>
        <v>PB CODE ARTICLE</v>
      </c>
    </row>
    <row r="2928" spans="1:18" x14ac:dyDescent="0.2">
      <c r="A2928" s="131" t="str">
        <f>+IF(I2928&lt;='Ecarts de marge'!$G$1,"X","")</f>
        <v>X</v>
      </c>
      <c r="B2928" s="122" t="str">
        <f t="shared" si="57"/>
        <v>A</v>
      </c>
      <c r="C2928" s="142"/>
      <c r="D2928" s="142"/>
      <c r="E2928" s="142"/>
      <c r="F2928" s="142"/>
      <c r="G2928" s="142"/>
      <c r="H2928" s="142"/>
      <c r="J2928" s="142"/>
      <c r="K2928" s="142"/>
      <c r="L2928" s="142"/>
      <c r="M2928" s="142"/>
      <c r="N2928" s="142"/>
      <c r="O2928" s="142"/>
      <c r="Q2928" s="122" t="e">
        <f>+VLOOKUP(CONCATENATE(B2928,"00"),#REF!,3,FALSE)</f>
        <v>#REF!</v>
      </c>
      <c r="R2928" s="122" t="str">
        <f>+IF(ISERROR(VLOOKUP(K2928,'Ecarts de marge'!D:D,1,FALSE)),"PB CODE ARTICLE","")</f>
        <v>PB CODE ARTICLE</v>
      </c>
    </row>
    <row r="2929" spans="1:18" x14ac:dyDescent="0.2">
      <c r="A2929" s="131" t="str">
        <f>+IF(I2929&lt;='Ecarts de marge'!$G$1,"X","")</f>
        <v>X</v>
      </c>
      <c r="B2929" s="122" t="str">
        <f t="shared" si="57"/>
        <v>A</v>
      </c>
      <c r="C2929" s="142"/>
      <c r="D2929" s="142"/>
      <c r="E2929" s="142"/>
      <c r="F2929" s="142"/>
      <c r="G2929" s="142"/>
      <c r="H2929" s="142"/>
      <c r="J2929" s="142"/>
      <c r="K2929" s="142"/>
      <c r="L2929" s="142"/>
      <c r="M2929" s="142"/>
      <c r="N2929" s="142"/>
      <c r="O2929" s="142"/>
      <c r="Q2929" s="122" t="e">
        <f>+VLOOKUP(CONCATENATE(B2929,"00"),#REF!,3,FALSE)</f>
        <v>#REF!</v>
      </c>
      <c r="R2929" s="122" t="str">
        <f>+IF(ISERROR(VLOOKUP(K2929,'Ecarts de marge'!D:D,1,FALSE)),"PB CODE ARTICLE","")</f>
        <v>PB CODE ARTICLE</v>
      </c>
    </row>
    <row r="2930" spans="1:18" x14ac:dyDescent="0.2">
      <c r="A2930" s="131" t="str">
        <f>+IF(I2930&lt;='Ecarts de marge'!$G$1,"X","")</f>
        <v>X</v>
      </c>
      <c r="B2930" s="122" t="str">
        <f t="shared" si="57"/>
        <v>A</v>
      </c>
      <c r="C2930" s="142"/>
      <c r="D2930" s="142"/>
      <c r="E2930" s="142"/>
      <c r="F2930" s="142"/>
      <c r="G2930" s="142"/>
      <c r="H2930" s="142"/>
      <c r="J2930" s="142"/>
      <c r="K2930" s="142"/>
      <c r="L2930" s="142"/>
      <c r="M2930" s="142"/>
      <c r="N2930" s="142"/>
      <c r="O2930" s="142"/>
      <c r="Q2930" s="122" t="e">
        <f>+VLOOKUP(CONCATENATE(B2930,"00"),#REF!,3,FALSE)</f>
        <v>#REF!</v>
      </c>
      <c r="R2930" s="122" t="str">
        <f>+IF(ISERROR(VLOOKUP(K2930,'Ecarts de marge'!D:D,1,FALSE)),"PB CODE ARTICLE","")</f>
        <v>PB CODE ARTICLE</v>
      </c>
    </row>
    <row r="2931" spans="1:18" x14ac:dyDescent="0.2">
      <c r="A2931" s="131" t="str">
        <f>+IF(I2931&lt;='Ecarts de marge'!$G$1,"X","")</f>
        <v>X</v>
      </c>
      <c r="B2931" s="122" t="str">
        <f t="shared" si="57"/>
        <v>A</v>
      </c>
      <c r="C2931" s="142"/>
      <c r="D2931" s="142"/>
      <c r="E2931" s="142"/>
      <c r="F2931" s="142"/>
      <c r="G2931" s="142"/>
      <c r="H2931" s="142"/>
      <c r="J2931" s="142"/>
      <c r="K2931" s="142"/>
      <c r="L2931" s="142"/>
      <c r="M2931" s="142"/>
      <c r="N2931" s="142"/>
      <c r="O2931" s="142"/>
      <c r="Q2931" s="122" t="e">
        <f>+VLOOKUP(CONCATENATE(B2931,"00"),#REF!,3,FALSE)</f>
        <v>#REF!</v>
      </c>
      <c r="R2931" s="122" t="str">
        <f>+IF(ISERROR(VLOOKUP(K2931,'Ecarts de marge'!D:D,1,FALSE)),"PB CODE ARTICLE","")</f>
        <v>PB CODE ARTICLE</v>
      </c>
    </row>
    <row r="2932" spans="1:18" x14ac:dyDescent="0.2">
      <c r="A2932" s="131" t="str">
        <f>+IF(I2932&lt;='Ecarts de marge'!$G$1,"X","")</f>
        <v>X</v>
      </c>
      <c r="B2932" s="122" t="str">
        <f t="shared" si="57"/>
        <v>A</v>
      </c>
      <c r="C2932" s="142"/>
      <c r="D2932" s="142"/>
      <c r="E2932" s="142"/>
      <c r="F2932" s="142"/>
      <c r="G2932" s="142"/>
      <c r="H2932" s="142"/>
      <c r="J2932" s="142"/>
      <c r="K2932" s="142"/>
      <c r="L2932" s="142"/>
      <c r="M2932" s="142"/>
      <c r="N2932" s="142"/>
      <c r="O2932" s="142"/>
      <c r="Q2932" s="122" t="e">
        <f>+VLOOKUP(CONCATENATE(B2932,"00"),#REF!,3,FALSE)</f>
        <v>#REF!</v>
      </c>
      <c r="R2932" s="122" t="str">
        <f>+IF(ISERROR(VLOOKUP(K2932,'Ecarts de marge'!D:D,1,FALSE)),"PB CODE ARTICLE","")</f>
        <v>PB CODE ARTICLE</v>
      </c>
    </row>
    <row r="2933" spans="1:18" x14ac:dyDescent="0.2">
      <c r="A2933" s="131" t="str">
        <f>+IF(I2933&lt;='Ecarts de marge'!$G$1,"X","")</f>
        <v>X</v>
      </c>
      <c r="B2933" s="122" t="str">
        <f t="shared" si="57"/>
        <v>A</v>
      </c>
      <c r="C2933" s="142"/>
      <c r="D2933" s="142"/>
      <c r="E2933" s="142"/>
      <c r="F2933" s="142"/>
      <c r="G2933" s="142"/>
      <c r="H2933" s="142"/>
      <c r="J2933" s="142"/>
      <c r="K2933" s="142"/>
      <c r="L2933" s="142"/>
      <c r="M2933" s="142"/>
      <c r="N2933" s="142"/>
      <c r="O2933" s="142"/>
      <c r="Q2933" s="122" t="e">
        <f>+VLOOKUP(CONCATENATE(B2933,"00"),#REF!,3,FALSE)</f>
        <v>#REF!</v>
      </c>
      <c r="R2933" s="122" t="str">
        <f>+IF(ISERROR(VLOOKUP(K2933,'Ecarts de marge'!D:D,1,FALSE)),"PB CODE ARTICLE","")</f>
        <v>PB CODE ARTICLE</v>
      </c>
    </row>
    <row r="2934" spans="1:18" x14ac:dyDescent="0.2">
      <c r="A2934" s="131" t="str">
        <f>+IF(I2934&lt;='Ecarts de marge'!$G$1,"X","")</f>
        <v>X</v>
      </c>
      <c r="B2934" s="122" t="str">
        <f t="shared" si="57"/>
        <v>A</v>
      </c>
      <c r="C2934" s="142"/>
      <c r="D2934" s="142"/>
      <c r="E2934" s="142"/>
      <c r="F2934" s="142"/>
      <c r="G2934" s="142"/>
      <c r="H2934" s="142"/>
      <c r="J2934" s="142"/>
      <c r="K2934" s="142"/>
      <c r="L2934" s="142"/>
      <c r="M2934" s="142"/>
      <c r="N2934" s="142"/>
      <c r="O2934" s="142"/>
      <c r="Q2934" s="122" t="e">
        <f>+VLOOKUP(CONCATENATE(B2934,"00"),#REF!,3,FALSE)</f>
        <v>#REF!</v>
      </c>
      <c r="R2934" s="122" t="str">
        <f>+IF(ISERROR(VLOOKUP(K2934,'Ecarts de marge'!D:D,1,FALSE)),"PB CODE ARTICLE","")</f>
        <v>PB CODE ARTICLE</v>
      </c>
    </row>
    <row r="2935" spans="1:18" x14ac:dyDescent="0.2">
      <c r="A2935" s="131" t="str">
        <f>+IF(I2935&lt;='Ecarts de marge'!$G$1,"X","")</f>
        <v>X</v>
      </c>
      <c r="B2935" s="122" t="str">
        <f t="shared" si="57"/>
        <v>A</v>
      </c>
      <c r="C2935" s="142"/>
      <c r="D2935" s="142"/>
      <c r="E2935" s="142"/>
      <c r="F2935" s="142"/>
      <c r="G2935" s="142"/>
      <c r="H2935" s="142"/>
      <c r="J2935" s="142"/>
      <c r="K2935" s="142"/>
      <c r="L2935" s="142"/>
      <c r="M2935" s="142"/>
      <c r="N2935" s="142"/>
      <c r="O2935" s="142"/>
      <c r="Q2935" s="122" t="e">
        <f>+VLOOKUP(CONCATENATE(B2935,"00"),#REF!,3,FALSE)</f>
        <v>#REF!</v>
      </c>
      <c r="R2935" s="122" t="str">
        <f>+IF(ISERROR(VLOOKUP(K2935,'Ecarts de marge'!D:D,1,FALSE)),"PB CODE ARTICLE","")</f>
        <v>PB CODE ARTICLE</v>
      </c>
    </row>
    <row r="2936" spans="1:18" x14ac:dyDescent="0.2">
      <c r="A2936" s="131" t="str">
        <f>+IF(I2936&lt;='Ecarts de marge'!$G$1,"X","")</f>
        <v>X</v>
      </c>
      <c r="B2936" s="122" t="str">
        <f t="shared" si="57"/>
        <v>A</v>
      </c>
      <c r="C2936" s="142"/>
      <c r="D2936" s="142"/>
      <c r="E2936" s="142"/>
      <c r="F2936" s="142"/>
      <c r="G2936" s="142"/>
      <c r="H2936" s="142"/>
      <c r="J2936" s="142"/>
      <c r="K2936" s="142"/>
      <c r="L2936" s="142"/>
      <c r="M2936" s="142"/>
      <c r="N2936" s="142"/>
      <c r="O2936" s="142"/>
      <c r="Q2936" s="122" t="e">
        <f>+VLOOKUP(CONCATENATE(B2936,"00"),#REF!,3,FALSE)</f>
        <v>#REF!</v>
      </c>
      <c r="R2936" s="122" t="str">
        <f>+IF(ISERROR(VLOOKUP(K2936,'Ecarts de marge'!D:D,1,FALSE)),"PB CODE ARTICLE","")</f>
        <v>PB CODE ARTICLE</v>
      </c>
    </row>
    <row r="2937" spans="1:18" x14ac:dyDescent="0.2">
      <c r="A2937" s="131" t="str">
        <f>+IF(I2937&lt;='Ecarts de marge'!$G$1,"X","")</f>
        <v>X</v>
      </c>
      <c r="B2937" s="122" t="str">
        <f t="shared" si="57"/>
        <v>A</v>
      </c>
      <c r="C2937" s="142"/>
      <c r="D2937" s="142"/>
      <c r="E2937" s="142"/>
      <c r="F2937" s="142"/>
      <c r="G2937" s="142"/>
      <c r="H2937" s="142"/>
      <c r="J2937" s="142"/>
      <c r="K2937" s="142"/>
      <c r="L2937" s="142"/>
      <c r="M2937" s="142"/>
      <c r="N2937" s="142"/>
      <c r="O2937" s="142"/>
      <c r="Q2937" s="122" t="e">
        <f>+VLOOKUP(CONCATENATE(B2937,"00"),#REF!,3,FALSE)</f>
        <v>#REF!</v>
      </c>
      <c r="R2937" s="122" t="str">
        <f>+IF(ISERROR(VLOOKUP(K2937,'Ecarts de marge'!D:D,1,FALSE)),"PB CODE ARTICLE","")</f>
        <v>PB CODE ARTICLE</v>
      </c>
    </row>
    <row r="2938" spans="1:18" x14ac:dyDescent="0.2">
      <c r="A2938" s="131" t="str">
        <f>+IF(I2938&lt;='Ecarts de marge'!$G$1,"X","")</f>
        <v>X</v>
      </c>
      <c r="B2938" s="122" t="str">
        <f t="shared" si="57"/>
        <v>A</v>
      </c>
      <c r="C2938" s="142"/>
      <c r="D2938" s="142"/>
      <c r="E2938" s="142"/>
      <c r="F2938" s="142"/>
      <c r="G2938" s="142"/>
      <c r="H2938" s="142"/>
      <c r="J2938" s="142"/>
      <c r="K2938" s="142"/>
      <c r="L2938" s="142"/>
      <c r="M2938" s="142"/>
      <c r="N2938" s="142"/>
      <c r="O2938" s="142"/>
      <c r="Q2938" s="122" t="e">
        <f>+VLOOKUP(CONCATENATE(B2938,"00"),#REF!,3,FALSE)</f>
        <v>#REF!</v>
      </c>
      <c r="R2938" s="122" t="str">
        <f>+IF(ISERROR(VLOOKUP(K2938,'Ecarts de marge'!D:D,1,FALSE)),"PB CODE ARTICLE","")</f>
        <v>PB CODE ARTICLE</v>
      </c>
    </row>
    <row r="2939" spans="1:18" x14ac:dyDescent="0.2">
      <c r="A2939" s="131" t="str">
        <f>+IF(I2939&lt;='Ecarts de marge'!$G$1,"X","")</f>
        <v>X</v>
      </c>
      <c r="B2939" s="122" t="str">
        <f t="shared" si="57"/>
        <v>A</v>
      </c>
      <c r="C2939" s="142"/>
      <c r="D2939" s="142"/>
      <c r="E2939" s="142"/>
      <c r="F2939" s="142"/>
      <c r="G2939" s="142"/>
      <c r="H2939" s="142"/>
      <c r="J2939" s="142"/>
      <c r="K2939" s="142"/>
      <c r="L2939" s="142"/>
      <c r="M2939" s="142"/>
      <c r="N2939" s="142"/>
      <c r="O2939" s="142"/>
      <c r="Q2939" s="122" t="e">
        <f>+VLOOKUP(CONCATENATE(B2939,"00"),#REF!,3,FALSE)</f>
        <v>#REF!</v>
      </c>
      <c r="R2939" s="122" t="str">
        <f>+IF(ISERROR(VLOOKUP(K2939,'Ecarts de marge'!D:D,1,FALSE)),"PB CODE ARTICLE","")</f>
        <v>PB CODE ARTICLE</v>
      </c>
    </row>
    <row r="2940" spans="1:18" x14ac:dyDescent="0.2">
      <c r="A2940" s="131" t="str">
        <f>+IF(I2940&lt;='Ecarts de marge'!$G$1,"X","")</f>
        <v>X</v>
      </c>
      <c r="B2940" s="122" t="str">
        <f t="shared" si="57"/>
        <v>A</v>
      </c>
      <c r="C2940" s="142"/>
      <c r="D2940" s="142"/>
      <c r="E2940" s="142"/>
      <c r="F2940" s="142"/>
      <c r="G2940" s="142"/>
      <c r="H2940" s="142"/>
      <c r="J2940" s="142"/>
      <c r="K2940" s="142"/>
      <c r="L2940" s="142"/>
      <c r="M2940" s="142"/>
      <c r="N2940" s="142"/>
      <c r="O2940" s="142"/>
      <c r="Q2940" s="122" t="e">
        <f>+VLOOKUP(CONCATENATE(B2940,"00"),#REF!,3,FALSE)</f>
        <v>#REF!</v>
      </c>
      <c r="R2940" s="122" t="str">
        <f>+IF(ISERROR(VLOOKUP(K2940,'Ecarts de marge'!D:D,1,FALSE)),"PB CODE ARTICLE","")</f>
        <v>PB CODE ARTICLE</v>
      </c>
    </row>
    <row r="2941" spans="1:18" x14ac:dyDescent="0.2">
      <c r="A2941" s="131" t="str">
        <f>+IF(I2941&lt;='Ecarts de marge'!$G$1,"X","")</f>
        <v>X</v>
      </c>
      <c r="B2941" s="122" t="str">
        <f t="shared" si="57"/>
        <v>A</v>
      </c>
      <c r="C2941" s="142"/>
      <c r="D2941" s="142"/>
      <c r="E2941" s="142"/>
      <c r="F2941" s="142"/>
      <c r="G2941" s="142"/>
      <c r="H2941" s="142"/>
      <c r="J2941" s="142"/>
      <c r="K2941" s="142"/>
      <c r="L2941" s="142"/>
      <c r="M2941" s="142"/>
      <c r="N2941" s="142"/>
      <c r="O2941" s="142"/>
      <c r="Q2941" s="122" t="e">
        <f>+VLOOKUP(CONCATENATE(B2941,"00"),#REF!,3,FALSE)</f>
        <v>#REF!</v>
      </c>
      <c r="R2941" s="122" t="str">
        <f>+IF(ISERROR(VLOOKUP(K2941,'Ecarts de marge'!D:D,1,FALSE)),"PB CODE ARTICLE","")</f>
        <v>PB CODE ARTICLE</v>
      </c>
    </row>
    <row r="2942" spans="1:18" x14ac:dyDescent="0.2">
      <c r="A2942" s="131" t="str">
        <f>+IF(I2942&lt;='Ecarts de marge'!$G$1,"X","")</f>
        <v>X</v>
      </c>
      <c r="B2942" s="122" t="str">
        <f t="shared" si="57"/>
        <v>A</v>
      </c>
      <c r="C2942" s="142"/>
      <c r="D2942" s="142"/>
      <c r="E2942" s="142"/>
      <c r="F2942" s="142"/>
      <c r="G2942" s="142"/>
      <c r="H2942" s="142"/>
      <c r="J2942" s="142"/>
      <c r="K2942" s="142"/>
      <c r="L2942" s="142"/>
      <c r="M2942" s="142"/>
      <c r="N2942" s="142"/>
      <c r="O2942" s="142"/>
      <c r="Q2942" s="122" t="e">
        <f>+VLOOKUP(CONCATENATE(B2942,"00"),#REF!,3,FALSE)</f>
        <v>#REF!</v>
      </c>
      <c r="R2942" s="122" t="str">
        <f>+IF(ISERROR(VLOOKUP(K2942,'Ecarts de marge'!D:D,1,FALSE)),"PB CODE ARTICLE","")</f>
        <v>PB CODE ARTICLE</v>
      </c>
    </row>
    <row r="2943" spans="1:18" x14ac:dyDescent="0.2">
      <c r="A2943" s="131" t="str">
        <f>+IF(I2943&lt;='Ecarts de marge'!$G$1,"X","")</f>
        <v>X</v>
      </c>
      <c r="B2943" s="122" t="str">
        <f t="shared" si="57"/>
        <v>A</v>
      </c>
      <c r="C2943" s="142"/>
      <c r="D2943" s="142"/>
      <c r="E2943" s="142"/>
      <c r="F2943" s="142"/>
      <c r="G2943" s="142"/>
      <c r="H2943" s="142"/>
      <c r="J2943" s="142"/>
      <c r="K2943" s="142"/>
      <c r="L2943" s="142"/>
      <c r="M2943" s="142"/>
      <c r="N2943" s="142"/>
      <c r="O2943" s="142"/>
      <c r="Q2943" s="122" t="e">
        <f>+VLOOKUP(CONCATENATE(B2943,"00"),#REF!,3,FALSE)</f>
        <v>#REF!</v>
      </c>
      <c r="R2943" s="122" t="str">
        <f>+IF(ISERROR(VLOOKUP(K2943,'Ecarts de marge'!D:D,1,FALSE)),"PB CODE ARTICLE","")</f>
        <v>PB CODE ARTICLE</v>
      </c>
    </row>
    <row r="2944" spans="1:18" x14ac:dyDescent="0.2">
      <c r="A2944" s="131" t="str">
        <f>+IF(I2944&lt;='Ecarts de marge'!$G$1,"X","")</f>
        <v>X</v>
      </c>
      <c r="B2944" s="122" t="str">
        <f t="shared" si="57"/>
        <v>A</v>
      </c>
      <c r="C2944" s="142"/>
      <c r="D2944" s="142"/>
      <c r="E2944" s="142"/>
      <c r="F2944" s="142"/>
      <c r="G2944" s="142"/>
      <c r="H2944" s="142"/>
      <c r="J2944" s="142"/>
      <c r="K2944" s="142"/>
      <c r="L2944" s="142"/>
      <c r="M2944" s="142"/>
      <c r="N2944" s="142"/>
      <c r="O2944" s="142"/>
      <c r="Q2944" s="122" t="e">
        <f>+VLOOKUP(CONCATENATE(B2944,"00"),#REF!,3,FALSE)</f>
        <v>#REF!</v>
      </c>
      <c r="R2944" s="122" t="str">
        <f>+IF(ISERROR(VLOOKUP(K2944,'Ecarts de marge'!D:D,1,FALSE)),"PB CODE ARTICLE","")</f>
        <v>PB CODE ARTICLE</v>
      </c>
    </row>
    <row r="2945" spans="1:18" x14ac:dyDescent="0.2">
      <c r="A2945" s="131" t="str">
        <f>+IF(I2945&lt;='Ecarts de marge'!$G$1,"X","")</f>
        <v>X</v>
      </c>
      <c r="B2945" s="122" t="str">
        <f t="shared" si="57"/>
        <v>A</v>
      </c>
      <c r="C2945" s="142"/>
      <c r="D2945" s="142"/>
      <c r="E2945" s="142"/>
      <c r="F2945" s="142"/>
      <c r="G2945" s="142"/>
      <c r="H2945" s="142"/>
      <c r="J2945" s="142"/>
      <c r="K2945" s="142"/>
      <c r="L2945" s="142"/>
      <c r="M2945" s="142"/>
      <c r="N2945" s="142"/>
      <c r="O2945" s="142"/>
      <c r="Q2945" s="122" t="e">
        <f>+VLOOKUP(CONCATENATE(B2945,"00"),#REF!,3,FALSE)</f>
        <v>#REF!</v>
      </c>
      <c r="R2945" s="122" t="str">
        <f>+IF(ISERROR(VLOOKUP(K2945,'Ecarts de marge'!D:D,1,FALSE)),"PB CODE ARTICLE","")</f>
        <v>PB CODE ARTICLE</v>
      </c>
    </row>
    <row r="2946" spans="1:18" x14ac:dyDescent="0.2">
      <c r="A2946" s="131" t="str">
        <f>+IF(I2946&lt;='Ecarts de marge'!$G$1,"X","")</f>
        <v>X</v>
      </c>
      <c r="B2946" s="122" t="str">
        <f t="shared" si="57"/>
        <v>A</v>
      </c>
      <c r="C2946" s="142"/>
      <c r="D2946" s="142"/>
      <c r="E2946" s="142"/>
      <c r="F2946" s="142"/>
      <c r="G2946" s="142"/>
      <c r="H2946" s="142"/>
      <c r="J2946" s="142"/>
      <c r="K2946" s="142"/>
      <c r="L2946" s="142"/>
      <c r="M2946" s="142"/>
      <c r="N2946" s="142"/>
      <c r="O2946" s="142"/>
      <c r="Q2946" s="122" t="e">
        <f>+VLOOKUP(CONCATENATE(B2946,"00"),#REF!,3,FALSE)</f>
        <v>#REF!</v>
      </c>
      <c r="R2946" s="122" t="str">
        <f>+IF(ISERROR(VLOOKUP(K2946,'Ecarts de marge'!D:D,1,FALSE)),"PB CODE ARTICLE","")</f>
        <v>PB CODE ARTICLE</v>
      </c>
    </row>
    <row r="2947" spans="1:18" x14ac:dyDescent="0.2">
      <c r="A2947" s="131" t="str">
        <f>+IF(I2947&lt;='Ecarts de marge'!$G$1,"X","")</f>
        <v>X</v>
      </c>
      <c r="B2947" s="122" t="str">
        <f t="shared" si="57"/>
        <v>A</v>
      </c>
      <c r="C2947" s="142"/>
      <c r="D2947" s="142"/>
      <c r="E2947" s="142"/>
      <c r="F2947" s="142"/>
      <c r="G2947" s="142"/>
      <c r="H2947" s="142"/>
      <c r="J2947" s="142"/>
      <c r="K2947" s="142"/>
      <c r="L2947" s="142"/>
      <c r="M2947" s="142"/>
      <c r="N2947" s="142"/>
      <c r="O2947" s="142"/>
      <c r="Q2947" s="122" t="e">
        <f>+VLOOKUP(CONCATENATE(B2947,"00"),#REF!,3,FALSE)</f>
        <v>#REF!</v>
      </c>
      <c r="R2947" s="122" t="str">
        <f>+IF(ISERROR(VLOOKUP(K2947,'Ecarts de marge'!D:D,1,FALSE)),"PB CODE ARTICLE","")</f>
        <v>PB CODE ARTICLE</v>
      </c>
    </row>
    <row r="2948" spans="1:18" x14ac:dyDescent="0.2">
      <c r="A2948" s="131" t="str">
        <f>+IF(I2948&lt;='Ecarts de marge'!$G$1,"X","")</f>
        <v>X</v>
      </c>
      <c r="B2948" s="122" t="str">
        <f t="shared" si="57"/>
        <v>A</v>
      </c>
      <c r="C2948" s="142"/>
      <c r="D2948" s="142"/>
      <c r="E2948" s="142"/>
      <c r="F2948" s="142"/>
      <c r="G2948" s="142"/>
      <c r="H2948" s="142"/>
      <c r="J2948" s="142"/>
      <c r="K2948" s="142"/>
      <c r="L2948" s="142"/>
      <c r="M2948" s="142"/>
      <c r="N2948" s="142"/>
      <c r="O2948" s="142"/>
      <c r="Q2948" s="122" t="e">
        <f>+VLOOKUP(CONCATENATE(B2948,"00"),#REF!,3,FALSE)</f>
        <v>#REF!</v>
      </c>
      <c r="R2948" s="122" t="str">
        <f>+IF(ISERROR(VLOOKUP(K2948,'Ecarts de marge'!D:D,1,FALSE)),"PB CODE ARTICLE","")</f>
        <v>PB CODE ARTICLE</v>
      </c>
    </row>
    <row r="2949" spans="1:18" x14ac:dyDescent="0.2">
      <c r="A2949" s="131" t="str">
        <f>+IF(I2949&lt;='Ecarts de marge'!$G$1,"X","")</f>
        <v>X</v>
      </c>
      <c r="B2949" s="122" t="str">
        <f t="shared" si="57"/>
        <v>A</v>
      </c>
      <c r="C2949" s="142"/>
      <c r="D2949" s="142"/>
      <c r="E2949" s="142"/>
      <c r="F2949" s="142"/>
      <c r="G2949" s="142"/>
      <c r="H2949" s="142"/>
      <c r="J2949" s="142"/>
      <c r="K2949" s="142"/>
      <c r="L2949" s="142"/>
      <c r="M2949" s="142"/>
      <c r="N2949" s="142"/>
      <c r="O2949" s="142"/>
      <c r="Q2949" s="122" t="e">
        <f>+VLOOKUP(CONCATENATE(B2949,"00"),#REF!,3,FALSE)</f>
        <v>#REF!</v>
      </c>
      <c r="R2949" s="122" t="str">
        <f>+IF(ISERROR(VLOOKUP(K2949,'Ecarts de marge'!D:D,1,FALSE)),"PB CODE ARTICLE","")</f>
        <v>PB CODE ARTICLE</v>
      </c>
    </row>
    <row r="2950" spans="1:18" x14ac:dyDescent="0.2">
      <c r="A2950" s="131" t="str">
        <f>+IF(I2950&lt;='Ecarts de marge'!$G$1,"X","")</f>
        <v>X</v>
      </c>
      <c r="B2950" s="122" t="str">
        <f t="shared" si="57"/>
        <v>A</v>
      </c>
      <c r="C2950" s="142"/>
      <c r="D2950" s="142"/>
      <c r="E2950" s="142"/>
      <c r="F2950" s="142"/>
      <c r="G2950" s="142"/>
      <c r="H2950" s="142"/>
      <c r="J2950" s="142"/>
      <c r="K2950" s="142"/>
      <c r="L2950" s="142"/>
      <c r="M2950" s="142"/>
      <c r="N2950" s="142"/>
      <c r="O2950" s="142"/>
      <c r="Q2950" s="122" t="e">
        <f>+VLOOKUP(CONCATENATE(B2950,"00"),#REF!,3,FALSE)</f>
        <v>#REF!</v>
      </c>
      <c r="R2950" s="122" t="str">
        <f>+IF(ISERROR(VLOOKUP(K2950,'Ecarts de marge'!D:D,1,FALSE)),"PB CODE ARTICLE","")</f>
        <v>PB CODE ARTICLE</v>
      </c>
    </row>
    <row r="2951" spans="1:18" x14ac:dyDescent="0.2">
      <c r="A2951" s="131" t="str">
        <f>+IF(I2951&lt;='Ecarts de marge'!$G$1,"X","")</f>
        <v>X</v>
      </c>
      <c r="B2951" s="122" t="str">
        <f t="shared" si="57"/>
        <v>A</v>
      </c>
      <c r="C2951" s="142"/>
      <c r="D2951" s="142"/>
      <c r="E2951" s="142"/>
      <c r="F2951" s="142"/>
      <c r="G2951" s="142"/>
      <c r="H2951" s="142"/>
      <c r="J2951" s="142"/>
      <c r="K2951" s="142"/>
      <c r="L2951" s="142"/>
      <c r="M2951" s="142"/>
      <c r="N2951" s="142"/>
      <c r="O2951" s="142"/>
      <c r="Q2951" s="122" t="e">
        <f>+VLOOKUP(CONCATENATE(B2951,"00"),#REF!,3,FALSE)</f>
        <v>#REF!</v>
      </c>
      <c r="R2951" s="122" t="str">
        <f>+IF(ISERROR(VLOOKUP(K2951,'Ecarts de marge'!D:D,1,FALSE)),"PB CODE ARTICLE","")</f>
        <v>PB CODE ARTICLE</v>
      </c>
    </row>
    <row r="2952" spans="1:18" x14ac:dyDescent="0.2">
      <c r="A2952" s="131" t="str">
        <f>+IF(I2952&lt;='Ecarts de marge'!$G$1,"X","")</f>
        <v>X</v>
      </c>
      <c r="B2952" s="122" t="str">
        <f t="shared" si="57"/>
        <v>A</v>
      </c>
      <c r="C2952" s="142"/>
      <c r="D2952" s="142"/>
      <c r="E2952" s="142"/>
      <c r="F2952" s="142"/>
      <c r="G2952" s="142"/>
      <c r="H2952" s="142"/>
      <c r="J2952" s="142"/>
      <c r="K2952" s="142"/>
      <c r="L2952" s="142"/>
      <c r="M2952" s="142"/>
      <c r="N2952" s="142"/>
      <c r="O2952" s="142"/>
      <c r="Q2952" s="122" t="e">
        <f>+VLOOKUP(CONCATENATE(B2952,"00"),#REF!,3,FALSE)</f>
        <v>#REF!</v>
      </c>
      <c r="R2952" s="122" t="str">
        <f>+IF(ISERROR(VLOOKUP(K2952,'Ecarts de marge'!D:D,1,FALSE)),"PB CODE ARTICLE","")</f>
        <v>PB CODE ARTICLE</v>
      </c>
    </row>
    <row r="2953" spans="1:18" x14ac:dyDescent="0.2">
      <c r="A2953" s="131" t="str">
        <f>+IF(I2953&lt;='Ecarts de marge'!$G$1,"X","")</f>
        <v>X</v>
      </c>
      <c r="B2953" s="122" t="str">
        <f t="shared" si="57"/>
        <v>A</v>
      </c>
      <c r="C2953" s="142"/>
      <c r="D2953" s="142"/>
      <c r="E2953" s="142"/>
      <c r="F2953" s="142"/>
      <c r="G2953" s="142"/>
      <c r="H2953" s="142"/>
      <c r="J2953" s="142"/>
      <c r="K2953" s="142"/>
      <c r="L2953" s="142"/>
      <c r="M2953" s="142"/>
      <c r="N2953" s="142"/>
      <c r="O2953" s="142"/>
      <c r="Q2953" s="122" t="e">
        <f>+VLOOKUP(CONCATENATE(B2953,"00"),#REF!,3,FALSE)</f>
        <v>#REF!</v>
      </c>
      <c r="R2953" s="122" t="str">
        <f>+IF(ISERROR(VLOOKUP(K2953,'Ecarts de marge'!D:D,1,FALSE)),"PB CODE ARTICLE","")</f>
        <v>PB CODE ARTICLE</v>
      </c>
    </row>
    <row r="2954" spans="1:18" x14ac:dyDescent="0.2">
      <c r="A2954" s="131" t="str">
        <f>+IF(I2954&lt;='Ecarts de marge'!$G$1,"X","")</f>
        <v>X</v>
      </c>
      <c r="B2954" s="122" t="str">
        <f t="shared" si="57"/>
        <v>A</v>
      </c>
      <c r="C2954" s="142"/>
      <c r="D2954" s="142"/>
      <c r="E2954" s="142"/>
      <c r="F2954" s="142"/>
      <c r="G2954" s="142"/>
      <c r="H2954" s="142"/>
      <c r="J2954" s="142"/>
      <c r="K2954" s="142"/>
      <c r="L2954" s="142"/>
      <c r="M2954" s="142"/>
      <c r="N2954" s="142"/>
      <c r="O2954" s="142"/>
      <c r="Q2954" s="122" t="e">
        <f>+VLOOKUP(CONCATENATE(B2954,"00"),#REF!,3,FALSE)</f>
        <v>#REF!</v>
      </c>
      <c r="R2954" s="122" t="str">
        <f>+IF(ISERROR(VLOOKUP(K2954,'Ecarts de marge'!D:D,1,FALSE)),"PB CODE ARTICLE","")</f>
        <v>PB CODE ARTICLE</v>
      </c>
    </row>
    <row r="2955" spans="1:18" x14ac:dyDescent="0.2">
      <c r="A2955" s="131" t="str">
        <f>+IF(I2955&lt;='Ecarts de marge'!$G$1,"X","")</f>
        <v>X</v>
      </c>
      <c r="B2955" s="122" t="str">
        <f t="shared" si="57"/>
        <v>A</v>
      </c>
      <c r="C2955" s="142"/>
      <c r="D2955" s="142"/>
      <c r="E2955" s="142"/>
      <c r="F2955" s="142"/>
      <c r="G2955" s="142"/>
      <c r="H2955" s="142"/>
      <c r="J2955" s="142"/>
      <c r="K2955" s="142"/>
      <c r="L2955" s="142"/>
      <c r="M2955" s="142"/>
      <c r="N2955" s="142"/>
      <c r="O2955" s="142"/>
      <c r="Q2955" s="122" t="e">
        <f>+VLOOKUP(CONCATENATE(B2955,"00"),#REF!,3,FALSE)</f>
        <v>#REF!</v>
      </c>
      <c r="R2955" s="122" t="str">
        <f>+IF(ISERROR(VLOOKUP(K2955,'Ecarts de marge'!D:D,1,FALSE)),"PB CODE ARTICLE","")</f>
        <v>PB CODE ARTICLE</v>
      </c>
    </row>
    <row r="2956" spans="1:18" x14ac:dyDescent="0.2">
      <c r="A2956" s="131" t="str">
        <f>+IF(I2956&lt;='Ecarts de marge'!$G$1,"X","")</f>
        <v>X</v>
      </c>
      <c r="B2956" s="122" t="str">
        <f t="shared" si="57"/>
        <v>A</v>
      </c>
      <c r="C2956" s="142"/>
      <c r="D2956" s="142"/>
      <c r="E2956" s="142"/>
      <c r="F2956" s="142"/>
      <c r="G2956" s="142"/>
      <c r="H2956" s="142"/>
      <c r="J2956" s="142"/>
      <c r="K2956" s="142"/>
      <c r="L2956" s="142"/>
      <c r="M2956" s="142"/>
      <c r="N2956" s="142"/>
      <c r="O2956" s="142"/>
      <c r="Q2956" s="122" t="e">
        <f>+VLOOKUP(CONCATENATE(B2956,"00"),#REF!,3,FALSE)</f>
        <v>#REF!</v>
      </c>
      <c r="R2956" s="122" t="str">
        <f>+IF(ISERROR(VLOOKUP(K2956,'Ecarts de marge'!D:D,1,FALSE)),"PB CODE ARTICLE","")</f>
        <v>PB CODE ARTICLE</v>
      </c>
    </row>
    <row r="2957" spans="1:18" x14ac:dyDescent="0.2">
      <c r="A2957" s="131" t="str">
        <f>+IF(I2957&lt;='Ecarts de marge'!$G$1,"X","")</f>
        <v>X</v>
      </c>
      <c r="B2957" s="122" t="str">
        <f t="shared" si="57"/>
        <v>A</v>
      </c>
      <c r="C2957" s="142"/>
      <c r="D2957" s="142"/>
      <c r="E2957" s="142"/>
      <c r="F2957" s="142"/>
      <c r="G2957" s="142"/>
      <c r="H2957" s="142"/>
      <c r="J2957" s="142"/>
      <c r="K2957" s="142"/>
      <c r="L2957" s="142"/>
      <c r="M2957" s="142"/>
      <c r="N2957" s="142"/>
      <c r="O2957" s="142"/>
      <c r="Q2957" s="122" t="e">
        <f>+VLOOKUP(CONCATENATE(B2957,"00"),#REF!,3,FALSE)</f>
        <v>#REF!</v>
      </c>
      <c r="R2957" s="122" t="str">
        <f>+IF(ISERROR(VLOOKUP(K2957,'Ecarts de marge'!D:D,1,FALSE)),"PB CODE ARTICLE","")</f>
        <v>PB CODE ARTICLE</v>
      </c>
    </row>
    <row r="2958" spans="1:18" x14ac:dyDescent="0.2">
      <c r="A2958" s="131" t="str">
        <f>+IF(I2958&lt;='Ecarts de marge'!$G$1,"X","")</f>
        <v>X</v>
      </c>
      <c r="B2958" s="122" t="str">
        <f t="shared" si="57"/>
        <v>A</v>
      </c>
      <c r="C2958" s="142"/>
      <c r="D2958" s="142"/>
      <c r="E2958" s="142"/>
      <c r="F2958" s="142"/>
      <c r="G2958" s="142"/>
      <c r="H2958" s="142"/>
      <c r="J2958" s="142"/>
      <c r="K2958" s="142"/>
      <c r="L2958" s="142"/>
      <c r="M2958" s="142"/>
      <c r="N2958" s="142"/>
      <c r="O2958" s="142"/>
      <c r="Q2958" s="122" t="e">
        <f>+VLOOKUP(CONCATENATE(B2958,"00"),#REF!,3,FALSE)</f>
        <v>#REF!</v>
      </c>
      <c r="R2958" s="122" t="str">
        <f>+IF(ISERROR(VLOOKUP(K2958,'Ecarts de marge'!D:D,1,FALSE)),"PB CODE ARTICLE","")</f>
        <v>PB CODE ARTICLE</v>
      </c>
    </row>
    <row r="2959" spans="1:18" x14ac:dyDescent="0.2">
      <c r="A2959" s="131" t="str">
        <f>+IF(I2959&lt;='Ecarts de marge'!$G$1,"X","")</f>
        <v>X</v>
      </c>
      <c r="B2959" s="122" t="str">
        <f t="shared" si="57"/>
        <v>A</v>
      </c>
      <c r="C2959" s="142"/>
      <c r="D2959" s="142"/>
      <c r="E2959" s="142"/>
      <c r="F2959" s="142"/>
      <c r="G2959" s="142"/>
      <c r="H2959" s="142"/>
      <c r="J2959" s="142"/>
      <c r="K2959" s="142"/>
      <c r="L2959" s="142"/>
      <c r="M2959" s="142"/>
      <c r="N2959" s="142"/>
      <c r="O2959" s="142"/>
      <c r="Q2959" s="122" t="e">
        <f>+VLOOKUP(CONCATENATE(B2959,"00"),#REF!,3,FALSE)</f>
        <v>#REF!</v>
      </c>
      <c r="R2959" s="122" t="str">
        <f>+IF(ISERROR(VLOOKUP(K2959,'Ecarts de marge'!D:D,1,FALSE)),"PB CODE ARTICLE","")</f>
        <v>PB CODE ARTICLE</v>
      </c>
    </row>
    <row r="2960" spans="1:18" x14ac:dyDescent="0.2">
      <c r="A2960" s="131" t="str">
        <f>+IF(I2960&lt;='Ecarts de marge'!$G$1,"X","")</f>
        <v>X</v>
      </c>
      <c r="B2960" s="122" t="str">
        <f t="shared" si="57"/>
        <v>A</v>
      </c>
      <c r="C2960" s="142"/>
      <c r="D2960" s="142"/>
      <c r="E2960" s="142"/>
      <c r="F2960" s="142"/>
      <c r="G2960" s="142"/>
      <c r="H2960" s="142"/>
      <c r="J2960" s="142"/>
      <c r="K2960" s="142"/>
      <c r="L2960" s="142"/>
      <c r="M2960" s="142"/>
      <c r="N2960" s="142"/>
      <c r="O2960" s="142"/>
      <c r="Q2960" s="122" t="e">
        <f>+VLOOKUP(CONCATENATE(B2960,"00"),#REF!,3,FALSE)</f>
        <v>#REF!</v>
      </c>
      <c r="R2960" s="122" t="str">
        <f>+IF(ISERROR(VLOOKUP(K2960,'Ecarts de marge'!D:D,1,FALSE)),"PB CODE ARTICLE","")</f>
        <v>PB CODE ARTICLE</v>
      </c>
    </row>
    <row r="2961" spans="1:18" x14ac:dyDescent="0.2">
      <c r="A2961" s="131" t="str">
        <f>+IF(I2961&lt;='Ecarts de marge'!$G$1,"X","")</f>
        <v>X</v>
      </c>
      <c r="B2961" s="122" t="str">
        <f t="shared" ref="B2961:B3006" si="58">+"A"&amp;E2961&amp;F2961&amp;G2961</f>
        <v>A</v>
      </c>
      <c r="C2961" s="142"/>
      <c r="D2961" s="142"/>
      <c r="E2961" s="142"/>
      <c r="F2961" s="142"/>
      <c r="G2961" s="142"/>
      <c r="H2961" s="142"/>
      <c r="J2961" s="142"/>
      <c r="K2961" s="142"/>
      <c r="L2961" s="142"/>
      <c r="M2961" s="142"/>
      <c r="N2961" s="142"/>
      <c r="O2961" s="142"/>
      <c r="Q2961" s="122" t="e">
        <f>+VLOOKUP(CONCATENATE(B2961,"00"),#REF!,3,FALSE)</f>
        <v>#REF!</v>
      </c>
      <c r="R2961" s="122" t="str">
        <f>+IF(ISERROR(VLOOKUP(K2961,'Ecarts de marge'!D:D,1,FALSE)),"PB CODE ARTICLE","")</f>
        <v>PB CODE ARTICLE</v>
      </c>
    </row>
    <row r="2962" spans="1:18" x14ac:dyDescent="0.2">
      <c r="A2962" s="131" t="str">
        <f>+IF(I2962&lt;='Ecarts de marge'!$G$1,"X","")</f>
        <v>X</v>
      </c>
      <c r="B2962" s="122" t="str">
        <f t="shared" si="58"/>
        <v>A</v>
      </c>
      <c r="C2962" s="142"/>
      <c r="D2962" s="142"/>
      <c r="E2962" s="142"/>
      <c r="F2962" s="142"/>
      <c r="G2962" s="142"/>
      <c r="H2962" s="142"/>
      <c r="J2962" s="142"/>
      <c r="K2962" s="142"/>
      <c r="L2962" s="142"/>
      <c r="M2962" s="142"/>
      <c r="N2962" s="142"/>
      <c r="O2962" s="142"/>
      <c r="Q2962" s="122" t="e">
        <f>+VLOOKUP(CONCATENATE(B2962,"00"),#REF!,3,FALSE)</f>
        <v>#REF!</v>
      </c>
      <c r="R2962" s="122" t="str">
        <f>+IF(ISERROR(VLOOKUP(K2962,'Ecarts de marge'!D:D,1,FALSE)),"PB CODE ARTICLE","")</f>
        <v>PB CODE ARTICLE</v>
      </c>
    </row>
    <row r="2963" spans="1:18" x14ac:dyDescent="0.2">
      <c r="A2963" s="131" t="str">
        <f>+IF(I2963&lt;='Ecarts de marge'!$G$1,"X","")</f>
        <v>X</v>
      </c>
      <c r="B2963" s="122" t="str">
        <f t="shared" si="58"/>
        <v>A</v>
      </c>
      <c r="C2963" s="142"/>
      <c r="D2963" s="142"/>
      <c r="E2963" s="142"/>
      <c r="F2963" s="142"/>
      <c r="G2963" s="142"/>
      <c r="H2963" s="142"/>
      <c r="J2963" s="142"/>
      <c r="K2963" s="142"/>
      <c r="L2963" s="142"/>
      <c r="M2963" s="142"/>
      <c r="N2963" s="142"/>
      <c r="O2963" s="142"/>
      <c r="Q2963" s="122" t="e">
        <f>+VLOOKUP(CONCATENATE(B2963,"00"),#REF!,3,FALSE)</f>
        <v>#REF!</v>
      </c>
      <c r="R2963" s="122" t="str">
        <f>+IF(ISERROR(VLOOKUP(K2963,'Ecarts de marge'!D:D,1,FALSE)),"PB CODE ARTICLE","")</f>
        <v>PB CODE ARTICLE</v>
      </c>
    </row>
    <row r="2964" spans="1:18" x14ac:dyDescent="0.2">
      <c r="A2964" s="131" t="str">
        <f>+IF(I2964&lt;='Ecarts de marge'!$G$1,"X","")</f>
        <v>X</v>
      </c>
      <c r="B2964" s="122" t="str">
        <f t="shared" si="58"/>
        <v>A</v>
      </c>
      <c r="C2964" s="142"/>
      <c r="D2964" s="142"/>
      <c r="E2964" s="142"/>
      <c r="F2964" s="142"/>
      <c r="G2964" s="142"/>
      <c r="H2964" s="142"/>
      <c r="J2964" s="142"/>
      <c r="K2964" s="142"/>
      <c r="L2964" s="142"/>
      <c r="M2964" s="142"/>
      <c r="N2964" s="142"/>
      <c r="O2964" s="142"/>
      <c r="Q2964" s="122" t="e">
        <f>+VLOOKUP(CONCATENATE(B2964,"00"),#REF!,3,FALSE)</f>
        <v>#REF!</v>
      </c>
      <c r="R2964" s="122" t="str">
        <f>+IF(ISERROR(VLOOKUP(K2964,'Ecarts de marge'!D:D,1,FALSE)),"PB CODE ARTICLE","")</f>
        <v>PB CODE ARTICLE</v>
      </c>
    </row>
    <row r="2965" spans="1:18" x14ac:dyDescent="0.2">
      <c r="A2965" s="131" t="str">
        <f>+IF(I2965&lt;='Ecarts de marge'!$G$1,"X","")</f>
        <v>X</v>
      </c>
      <c r="B2965" s="122" t="str">
        <f t="shared" si="58"/>
        <v>A</v>
      </c>
      <c r="C2965" s="142"/>
      <c r="D2965" s="142"/>
      <c r="E2965" s="142"/>
      <c r="F2965" s="142"/>
      <c r="G2965" s="142"/>
      <c r="H2965" s="142"/>
      <c r="J2965" s="142"/>
      <c r="K2965" s="142"/>
      <c r="L2965" s="142"/>
      <c r="M2965" s="142"/>
      <c r="N2965" s="142"/>
      <c r="O2965" s="142"/>
      <c r="Q2965" s="122" t="e">
        <f>+VLOOKUP(CONCATENATE(B2965,"00"),#REF!,3,FALSE)</f>
        <v>#REF!</v>
      </c>
      <c r="R2965" s="122" t="str">
        <f>+IF(ISERROR(VLOOKUP(K2965,'Ecarts de marge'!D:D,1,FALSE)),"PB CODE ARTICLE","")</f>
        <v>PB CODE ARTICLE</v>
      </c>
    </row>
    <row r="2966" spans="1:18" x14ac:dyDescent="0.2">
      <c r="A2966" s="131" t="str">
        <f>+IF(I2966&lt;='Ecarts de marge'!$G$1,"X","")</f>
        <v>X</v>
      </c>
      <c r="B2966" s="122" t="str">
        <f t="shared" si="58"/>
        <v>A</v>
      </c>
      <c r="C2966" s="142"/>
      <c r="D2966" s="142"/>
      <c r="E2966" s="142"/>
      <c r="F2966" s="142"/>
      <c r="G2966" s="142"/>
      <c r="H2966" s="142"/>
      <c r="J2966" s="142"/>
      <c r="K2966" s="142"/>
      <c r="L2966" s="142"/>
      <c r="M2966" s="142"/>
      <c r="N2966" s="142"/>
      <c r="O2966" s="142"/>
      <c r="Q2966" s="122" t="e">
        <f>+VLOOKUP(CONCATENATE(B2966,"00"),#REF!,3,FALSE)</f>
        <v>#REF!</v>
      </c>
      <c r="R2966" s="122" t="str">
        <f>+IF(ISERROR(VLOOKUP(K2966,'Ecarts de marge'!D:D,1,FALSE)),"PB CODE ARTICLE","")</f>
        <v>PB CODE ARTICLE</v>
      </c>
    </row>
    <row r="2967" spans="1:18" x14ac:dyDescent="0.2">
      <c r="A2967" s="131" t="str">
        <f>+IF(I2967&lt;='Ecarts de marge'!$G$1,"X","")</f>
        <v>X</v>
      </c>
      <c r="B2967" s="122" t="str">
        <f t="shared" si="58"/>
        <v>A</v>
      </c>
      <c r="C2967" s="142"/>
      <c r="D2967" s="142"/>
      <c r="E2967" s="142"/>
      <c r="F2967" s="142"/>
      <c r="G2967" s="142"/>
      <c r="H2967" s="142"/>
      <c r="J2967" s="142"/>
      <c r="K2967" s="142"/>
      <c r="L2967" s="142"/>
      <c r="M2967" s="142"/>
      <c r="N2967" s="142"/>
      <c r="O2967" s="142"/>
      <c r="Q2967" s="122" t="e">
        <f>+VLOOKUP(CONCATENATE(B2967,"00"),#REF!,3,FALSE)</f>
        <v>#REF!</v>
      </c>
      <c r="R2967" s="122" t="str">
        <f>+IF(ISERROR(VLOOKUP(K2967,'Ecarts de marge'!D:D,1,FALSE)),"PB CODE ARTICLE","")</f>
        <v>PB CODE ARTICLE</v>
      </c>
    </row>
    <row r="2968" spans="1:18" x14ac:dyDescent="0.2">
      <c r="A2968" s="131" t="str">
        <f>+IF(I2968&lt;='Ecarts de marge'!$G$1,"X","")</f>
        <v>X</v>
      </c>
      <c r="B2968" s="122" t="str">
        <f t="shared" si="58"/>
        <v>A</v>
      </c>
      <c r="C2968" s="142"/>
      <c r="D2968" s="142"/>
      <c r="E2968" s="142"/>
      <c r="F2968" s="142"/>
      <c r="G2968" s="142"/>
      <c r="H2968" s="142"/>
      <c r="J2968" s="142"/>
      <c r="K2968" s="142"/>
      <c r="L2968" s="142"/>
      <c r="M2968" s="142"/>
      <c r="N2968" s="142"/>
      <c r="O2968" s="142"/>
      <c r="Q2968" s="122" t="e">
        <f>+VLOOKUP(CONCATENATE(B2968,"00"),#REF!,3,FALSE)</f>
        <v>#REF!</v>
      </c>
      <c r="R2968" s="122" t="str">
        <f>+IF(ISERROR(VLOOKUP(K2968,'Ecarts de marge'!D:D,1,FALSE)),"PB CODE ARTICLE","")</f>
        <v>PB CODE ARTICLE</v>
      </c>
    </row>
    <row r="2969" spans="1:18" x14ac:dyDescent="0.2">
      <c r="A2969" s="131" t="str">
        <f>+IF(I2969&lt;='Ecarts de marge'!$G$1,"X","")</f>
        <v>X</v>
      </c>
      <c r="B2969" s="122" t="str">
        <f t="shared" si="58"/>
        <v>A</v>
      </c>
      <c r="C2969" s="142"/>
      <c r="D2969" s="142"/>
      <c r="E2969" s="142"/>
      <c r="F2969" s="142"/>
      <c r="G2969" s="142"/>
      <c r="H2969" s="142"/>
      <c r="J2969" s="142"/>
      <c r="K2969" s="142"/>
      <c r="L2969" s="142"/>
      <c r="M2969" s="142"/>
      <c r="N2969" s="142"/>
      <c r="O2969" s="142"/>
      <c r="Q2969" s="122" t="e">
        <f>+VLOOKUP(CONCATENATE(B2969,"00"),#REF!,3,FALSE)</f>
        <v>#REF!</v>
      </c>
      <c r="R2969" s="122" t="str">
        <f>+IF(ISERROR(VLOOKUP(K2969,'Ecarts de marge'!D:D,1,FALSE)),"PB CODE ARTICLE","")</f>
        <v>PB CODE ARTICLE</v>
      </c>
    </row>
    <row r="2970" spans="1:18" x14ac:dyDescent="0.2">
      <c r="A2970" s="131" t="str">
        <f>+IF(I2970&lt;='Ecarts de marge'!$G$1,"X","")</f>
        <v>X</v>
      </c>
      <c r="B2970" s="122" t="str">
        <f t="shared" si="58"/>
        <v>A</v>
      </c>
      <c r="C2970" s="142"/>
      <c r="D2970" s="142"/>
      <c r="E2970" s="142"/>
      <c r="F2970" s="142"/>
      <c r="G2970" s="142"/>
      <c r="H2970" s="142"/>
      <c r="J2970" s="142"/>
      <c r="K2970" s="142"/>
      <c r="L2970" s="142"/>
      <c r="M2970" s="142"/>
      <c r="N2970" s="142"/>
      <c r="O2970" s="142"/>
      <c r="Q2970" s="122" t="e">
        <f>+VLOOKUP(CONCATENATE(B2970,"00"),#REF!,3,FALSE)</f>
        <v>#REF!</v>
      </c>
      <c r="R2970" s="122" t="str">
        <f>+IF(ISERROR(VLOOKUP(K2970,'Ecarts de marge'!D:D,1,FALSE)),"PB CODE ARTICLE","")</f>
        <v>PB CODE ARTICLE</v>
      </c>
    </row>
    <row r="2971" spans="1:18" x14ac:dyDescent="0.2">
      <c r="A2971" s="131" t="str">
        <f>+IF(I2971&lt;='Ecarts de marge'!$G$1,"X","")</f>
        <v>X</v>
      </c>
      <c r="B2971" s="122" t="str">
        <f t="shared" si="58"/>
        <v>A</v>
      </c>
      <c r="C2971" s="142"/>
      <c r="D2971" s="142"/>
      <c r="E2971" s="142"/>
      <c r="F2971" s="142"/>
      <c r="G2971" s="142"/>
      <c r="H2971" s="142"/>
      <c r="J2971" s="142"/>
      <c r="K2971" s="142"/>
      <c r="L2971" s="142"/>
      <c r="M2971" s="142"/>
      <c r="N2971" s="142"/>
      <c r="O2971" s="142"/>
      <c r="Q2971" s="122" t="e">
        <f>+VLOOKUP(CONCATENATE(B2971,"00"),#REF!,3,FALSE)</f>
        <v>#REF!</v>
      </c>
      <c r="R2971" s="122" t="str">
        <f>+IF(ISERROR(VLOOKUP(K2971,'Ecarts de marge'!D:D,1,FALSE)),"PB CODE ARTICLE","")</f>
        <v>PB CODE ARTICLE</v>
      </c>
    </row>
    <row r="2972" spans="1:18" x14ac:dyDescent="0.2">
      <c r="A2972" s="131" t="str">
        <f>+IF(I2972&lt;='Ecarts de marge'!$G$1,"X","")</f>
        <v>X</v>
      </c>
      <c r="B2972" s="122" t="str">
        <f t="shared" si="58"/>
        <v>A</v>
      </c>
      <c r="C2972" s="142"/>
      <c r="D2972" s="142"/>
      <c r="E2972" s="142"/>
      <c r="F2972" s="142"/>
      <c r="G2972" s="142"/>
      <c r="H2972" s="142"/>
      <c r="J2972" s="142"/>
      <c r="K2972" s="142"/>
      <c r="L2972" s="142"/>
      <c r="M2972" s="142"/>
      <c r="N2972" s="142"/>
      <c r="O2972" s="142"/>
      <c r="Q2972" s="122" t="e">
        <f>+VLOOKUP(CONCATENATE(B2972,"00"),#REF!,3,FALSE)</f>
        <v>#REF!</v>
      </c>
      <c r="R2972" s="122" t="str">
        <f>+IF(ISERROR(VLOOKUP(K2972,'Ecarts de marge'!D:D,1,FALSE)),"PB CODE ARTICLE","")</f>
        <v>PB CODE ARTICLE</v>
      </c>
    </row>
    <row r="2973" spans="1:18" x14ac:dyDescent="0.2">
      <c r="A2973" s="131" t="str">
        <f>+IF(I2973&lt;='Ecarts de marge'!$G$1,"X","")</f>
        <v>X</v>
      </c>
      <c r="B2973" s="122" t="str">
        <f t="shared" si="58"/>
        <v>A</v>
      </c>
      <c r="C2973" s="142"/>
      <c r="D2973" s="142"/>
      <c r="E2973" s="142"/>
      <c r="F2973" s="142"/>
      <c r="G2973" s="142"/>
      <c r="H2973" s="142"/>
      <c r="J2973" s="142"/>
      <c r="K2973" s="142"/>
      <c r="L2973" s="142"/>
      <c r="M2973" s="142"/>
      <c r="N2973" s="142"/>
      <c r="O2973" s="142"/>
      <c r="Q2973" s="122" t="e">
        <f>+VLOOKUP(CONCATENATE(B2973,"00"),#REF!,3,FALSE)</f>
        <v>#REF!</v>
      </c>
      <c r="R2973" s="122" t="str">
        <f>+IF(ISERROR(VLOOKUP(K2973,'Ecarts de marge'!D:D,1,FALSE)),"PB CODE ARTICLE","")</f>
        <v>PB CODE ARTICLE</v>
      </c>
    </row>
    <row r="2974" spans="1:18" x14ac:dyDescent="0.2">
      <c r="A2974" s="131" t="str">
        <f>+IF(I2974&lt;='Ecarts de marge'!$G$1,"X","")</f>
        <v>X</v>
      </c>
      <c r="B2974" s="122" t="str">
        <f t="shared" si="58"/>
        <v>A</v>
      </c>
      <c r="C2974" s="142"/>
      <c r="D2974" s="142"/>
      <c r="E2974" s="142"/>
      <c r="F2974" s="142"/>
      <c r="G2974" s="142"/>
      <c r="H2974" s="142"/>
      <c r="J2974" s="142"/>
      <c r="K2974" s="142"/>
      <c r="L2974" s="142"/>
      <c r="M2974" s="142"/>
      <c r="N2974" s="142"/>
      <c r="O2974" s="142"/>
      <c r="Q2974" s="122" t="e">
        <f>+VLOOKUP(CONCATENATE(B2974,"00"),#REF!,3,FALSE)</f>
        <v>#REF!</v>
      </c>
      <c r="R2974" s="122" t="str">
        <f>+IF(ISERROR(VLOOKUP(K2974,'Ecarts de marge'!D:D,1,FALSE)),"PB CODE ARTICLE","")</f>
        <v>PB CODE ARTICLE</v>
      </c>
    </row>
    <row r="2975" spans="1:18" x14ac:dyDescent="0.2">
      <c r="A2975" s="131" t="str">
        <f>+IF(I2975&lt;='Ecarts de marge'!$G$1,"X","")</f>
        <v>X</v>
      </c>
      <c r="B2975" s="122" t="str">
        <f t="shared" si="58"/>
        <v>A</v>
      </c>
      <c r="C2975" s="142"/>
      <c r="D2975" s="142"/>
      <c r="E2975" s="142"/>
      <c r="F2975" s="142"/>
      <c r="G2975" s="142"/>
      <c r="H2975" s="142"/>
      <c r="J2975" s="142"/>
      <c r="K2975" s="142"/>
      <c r="L2975" s="142"/>
      <c r="M2975" s="142"/>
      <c r="N2975" s="142"/>
      <c r="O2975" s="142"/>
      <c r="Q2975" s="122" t="e">
        <f>+VLOOKUP(CONCATENATE(B2975,"00"),#REF!,3,FALSE)</f>
        <v>#REF!</v>
      </c>
      <c r="R2975" s="122" t="str">
        <f>+IF(ISERROR(VLOOKUP(K2975,'Ecarts de marge'!D:D,1,FALSE)),"PB CODE ARTICLE","")</f>
        <v>PB CODE ARTICLE</v>
      </c>
    </row>
    <row r="2976" spans="1:18" x14ac:dyDescent="0.2">
      <c r="A2976" s="131" t="str">
        <f>+IF(I2976&lt;='Ecarts de marge'!$G$1,"X","")</f>
        <v>X</v>
      </c>
      <c r="B2976" s="122" t="str">
        <f t="shared" si="58"/>
        <v>A</v>
      </c>
      <c r="C2976" s="142"/>
      <c r="D2976" s="142"/>
      <c r="E2976" s="142"/>
      <c r="F2976" s="142"/>
      <c r="G2976" s="142"/>
      <c r="H2976" s="142"/>
      <c r="J2976" s="142"/>
      <c r="K2976" s="142"/>
      <c r="L2976" s="142"/>
      <c r="M2976" s="142"/>
      <c r="N2976" s="142"/>
      <c r="O2976" s="142"/>
      <c r="Q2976" s="122" t="e">
        <f>+VLOOKUP(CONCATENATE(B2976,"00"),#REF!,3,FALSE)</f>
        <v>#REF!</v>
      </c>
      <c r="R2976" s="122" t="str">
        <f>+IF(ISERROR(VLOOKUP(K2976,'Ecarts de marge'!D:D,1,FALSE)),"PB CODE ARTICLE","")</f>
        <v>PB CODE ARTICLE</v>
      </c>
    </row>
    <row r="2977" spans="1:18" x14ac:dyDescent="0.2">
      <c r="A2977" s="131" t="str">
        <f>+IF(I2977&lt;='Ecarts de marge'!$G$1,"X","")</f>
        <v>X</v>
      </c>
      <c r="B2977" s="122" t="str">
        <f t="shared" si="58"/>
        <v>A</v>
      </c>
      <c r="C2977" s="142"/>
      <c r="D2977" s="142"/>
      <c r="E2977" s="142"/>
      <c r="F2977" s="142"/>
      <c r="G2977" s="142"/>
      <c r="H2977" s="142"/>
      <c r="J2977" s="142"/>
      <c r="K2977" s="142"/>
      <c r="L2977" s="142"/>
      <c r="M2977" s="142"/>
      <c r="N2977" s="142"/>
      <c r="O2977" s="142"/>
      <c r="Q2977" s="122" t="e">
        <f>+VLOOKUP(CONCATENATE(B2977,"00"),#REF!,3,FALSE)</f>
        <v>#REF!</v>
      </c>
      <c r="R2977" s="122" t="str">
        <f>+IF(ISERROR(VLOOKUP(K2977,'Ecarts de marge'!D:D,1,FALSE)),"PB CODE ARTICLE","")</f>
        <v>PB CODE ARTICLE</v>
      </c>
    </row>
    <row r="2978" spans="1:18" x14ac:dyDescent="0.2">
      <c r="A2978" s="131" t="str">
        <f>+IF(I2978&lt;='Ecarts de marge'!$G$1,"X","")</f>
        <v>X</v>
      </c>
      <c r="B2978" s="122" t="str">
        <f t="shared" si="58"/>
        <v>A</v>
      </c>
      <c r="C2978" s="142"/>
      <c r="D2978" s="142"/>
      <c r="E2978" s="142"/>
      <c r="F2978" s="142"/>
      <c r="G2978" s="142"/>
      <c r="H2978" s="142"/>
      <c r="J2978" s="142"/>
      <c r="K2978" s="142"/>
      <c r="L2978" s="142"/>
      <c r="M2978" s="142"/>
      <c r="N2978" s="142"/>
      <c r="O2978" s="142"/>
      <c r="Q2978" s="122" t="e">
        <f>+VLOOKUP(CONCATENATE(B2978,"00"),#REF!,3,FALSE)</f>
        <v>#REF!</v>
      </c>
      <c r="R2978" s="122" t="str">
        <f>+IF(ISERROR(VLOOKUP(K2978,'Ecarts de marge'!D:D,1,FALSE)),"PB CODE ARTICLE","")</f>
        <v>PB CODE ARTICLE</v>
      </c>
    </row>
    <row r="2979" spans="1:18" x14ac:dyDescent="0.2">
      <c r="A2979" s="131" t="str">
        <f>+IF(I2979&lt;='Ecarts de marge'!$G$1,"X","")</f>
        <v>X</v>
      </c>
      <c r="B2979" s="122" t="str">
        <f t="shared" si="58"/>
        <v>A</v>
      </c>
      <c r="C2979" s="142"/>
      <c r="D2979" s="142"/>
      <c r="E2979" s="142"/>
      <c r="F2979" s="142"/>
      <c r="G2979" s="142"/>
      <c r="H2979" s="142"/>
      <c r="J2979" s="142"/>
      <c r="K2979" s="142"/>
      <c r="L2979" s="142"/>
      <c r="M2979" s="142"/>
      <c r="N2979" s="142"/>
      <c r="O2979" s="142"/>
      <c r="Q2979" s="122" t="e">
        <f>+VLOOKUP(CONCATENATE(B2979,"00"),#REF!,3,FALSE)</f>
        <v>#REF!</v>
      </c>
      <c r="R2979" s="122" t="str">
        <f>+IF(ISERROR(VLOOKUP(K2979,'Ecarts de marge'!D:D,1,FALSE)),"PB CODE ARTICLE","")</f>
        <v>PB CODE ARTICLE</v>
      </c>
    </row>
    <row r="2980" spans="1:18" x14ac:dyDescent="0.2">
      <c r="A2980" s="131" t="str">
        <f>+IF(I2980&lt;='Ecarts de marge'!$G$1,"X","")</f>
        <v>X</v>
      </c>
      <c r="B2980" s="122" t="str">
        <f t="shared" si="58"/>
        <v>A</v>
      </c>
      <c r="C2980" s="142"/>
      <c r="D2980" s="142"/>
      <c r="E2980" s="142"/>
      <c r="F2980" s="142"/>
      <c r="G2980" s="142"/>
      <c r="H2980" s="142"/>
      <c r="J2980" s="142"/>
      <c r="K2980" s="142"/>
      <c r="L2980" s="142"/>
      <c r="M2980" s="142"/>
      <c r="N2980" s="142"/>
      <c r="O2980" s="142"/>
      <c r="Q2980" s="122" t="e">
        <f>+VLOOKUP(CONCATENATE(B2980,"00"),#REF!,3,FALSE)</f>
        <v>#REF!</v>
      </c>
      <c r="R2980" s="122" t="str">
        <f>+IF(ISERROR(VLOOKUP(K2980,'Ecarts de marge'!D:D,1,FALSE)),"PB CODE ARTICLE","")</f>
        <v>PB CODE ARTICLE</v>
      </c>
    </row>
    <row r="2981" spans="1:18" x14ac:dyDescent="0.2">
      <c r="A2981" s="131" t="str">
        <f>+IF(I2981&lt;='Ecarts de marge'!$G$1,"X","")</f>
        <v>X</v>
      </c>
      <c r="B2981" s="122" t="str">
        <f t="shared" si="58"/>
        <v>A</v>
      </c>
      <c r="C2981" s="142"/>
      <c r="D2981" s="142"/>
      <c r="E2981" s="142"/>
      <c r="F2981" s="142"/>
      <c r="G2981" s="142"/>
      <c r="H2981" s="142"/>
      <c r="J2981" s="142"/>
      <c r="K2981" s="142"/>
      <c r="L2981" s="142"/>
      <c r="M2981" s="142"/>
      <c r="N2981" s="142"/>
      <c r="O2981" s="142"/>
      <c r="Q2981" s="122" t="e">
        <f>+VLOOKUP(CONCATENATE(B2981,"00"),#REF!,3,FALSE)</f>
        <v>#REF!</v>
      </c>
      <c r="R2981" s="122" t="str">
        <f>+IF(ISERROR(VLOOKUP(K2981,'Ecarts de marge'!D:D,1,FALSE)),"PB CODE ARTICLE","")</f>
        <v>PB CODE ARTICLE</v>
      </c>
    </row>
    <row r="2982" spans="1:18" x14ac:dyDescent="0.2">
      <c r="A2982" s="131" t="str">
        <f>+IF(I2982&lt;='Ecarts de marge'!$G$1,"X","")</f>
        <v>X</v>
      </c>
      <c r="B2982" s="122" t="str">
        <f t="shared" si="58"/>
        <v>A</v>
      </c>
      <c r="C2982" s="142"/>
      <c r="D2982" s="142"/>
      <c r="E2982" s="142"/>
      <c r="F2982" s="142"/>
      <c r="G2982" s="142"/>
      <c r="H2982" s="142"/>
      <c r="J2982" s="142"/>
      <c r="K2982" s="142"/>
      <c r="L2982" s="142"/>
      <c r="M2982" s="142"/>
      <c r="N2982" s="142"/>
      <c r="O2982" s="142"/>
      <c r="Q2982" s="122" t="e">
        <f>+VLOOKUP(CONCATENATE(B2982,"00"),#REF!,3,FALSE)</f>
        <v>#REF!</v>
      </c>
      <c r="R2982" s="122" t="str">
        <f>+IF(ISERROR(VLOOKUP(K2982,'Ecarts de marge'!D:D,1,FALSE)),"PB CODE ARTICLE","")</f>
        <v>PB CODE ARTICLE</v>
      </c>
    </row>
    <row r="2983" spans="1:18" x14ac:dyDescent="0.2">
      <c r="A2983" s="131" t="str">
        <f>+IF(I2983&lt;='Ecarts de marge'!$G$1,"X","")</f>
        <v>X</v>
      </c>
      <c r="B2983" s="122" t="str">
        <f t="shared" si="58"/>
        <v>A</v>
      </c>
      <c r="C2983" s="142"/>
      <c r="D2983" s="142"/>
      <c r="E2983" s="142"/>
      <c r="F2983" s="142"/>
      <c r="G2983" s="142"/>
      <c r="H2983" s="142"/>
      <c r="J2983" s="142"/>
      <c r="K2983" s="142"/>
      <c r="L2983" s="142"/>
      <c r="M2983" s="142"/>
      <c r="N2983" s="142"/>
      <c r="O2983" s="142"/>
      <c r="Q2983" s="122" t="e">
        <f>+VLOOKUP(CONCATENATE(B2983,"00"),#REF!,3,FALSE)</f>
        <v>#REF!</v>
      </c>
      <c r="R2983" s="122" t="str">
        <f>+IF(ISERROR(VLOOKUP(K2983,'Ecarts de marge'!D:D,1,FALSE)),"PB CODE ARTICLE","")</f>
        <v>PB CODE ARTICLE</v>
      </c>
    </row>
    <row r="2984" spans="1:18" x14ac:dyDescent="0.2">
      <c r="A2984" s="131" t="str">
        <f>+IF(I2984&lt;='Ecarts de marge'!$G$1,"X","")</f>
        <v>X</v>
      </c>
      <c r="B2984" s="122" t="str">
        <f t="shared" si="58"/>
        <v>A</v>
      </c>
      <c r="C2984" s="142"/>
      <c r="D2984" s="142"/>
      <c r="E2984" s="142"/>
      <c r="F2984" s="142"/>
      <c r="G2984" s="142"/>
      <c r="H2984" s="142"/>
      <c r="J2984" s="142"/>
      <c r="K2984" s="142"/>
      <c r="L2984" s="142"/>
      <c r="M2984" s="142"/>
      <c r="N2984" s="142"/>
      <c r="O2984" s="142"/>
      <c r="Q2984" s="122" t="e">
        <f>+VLOOKUP(CONCATENATE(B2984,"00"),#REF!,3,FALSE)</f>
        <v>#REF!</v>
      </c>
      <c r="R2984" s="122" t="str">
        <f>+IF(ISERROR(VLOOKUP(K2984,'Ecarts de marge'!D:D,1,FALSE)),"PB CODE ARTICLE","")</f>
        <v>PB CODE ARTICLE</v>
      </c>
    </row>
    <row r="2985" spans="1:18" x14ac:dyDescent="0.2">
      <c r="A2985" s="131" t="str">
        <f>+IF(I2985&lt;='Ecarts de marge'!$G$1,"X","")</f>
        <v>X</v>
      </c>
      <c r="B2985" s="122" t="str">
        <f t="shared" si="58"/>
        <v>A</v>
      </c>
      <c r="C2985" s="142"/>
      <c r="D2985" s="142"/>
      <c r="E2985" s="142"/>
      <c r="F2985" s="142"/>
      <c r="G2985" s="142"/>
      <c r="H2985" s="142"/>
      <c r="J2985" s="142"/>
      <c r="K2985" s="142"/>
      <c r="L2985" s="142"/>
      <c r="M2985" s="142"/>
      <c r="N2985" s="142"/>
      <c r="O2985" s="142"/>
      <c r="Q2985" s="122" t="e">
        <f>+VLOOKUP(CONCATENATE(B2985,"00"),#REF!,3,FALSE)</f>
        <v>#REF!</v>
      </c>
      <c r="R2985" s="122" t="str">
        <f>+IF(ISERROR(VLOOKUP(K2985,'Ecarts de marge'!D:D,1,FALSE)),"PB CODE ARTICLE","")</f>
        <v>PB CODE ARTICLE</v>
      </c>
    </row>
    <row r="2986" spans="1:18" x14ac:dyDescent="0.2">
      <c r="A2986" s="131" t="str">
        <f>+IF(I2986&lt;='Ecarts de marge'!$G$1,"X","")</f>
        <v>X</v>
      </c>
      <c r="B2986" s="122" t="str">
        <f t="shared" si="58"/>
        <v>A</v>
      </c>
      <c r="C2986" s="142"/>
      <c r="D2986" s="142"/>
      <c r="E2986" s="142"/>
      <c r="F2986" s="142"/>
      <c r="G2986" s="142"/>
      <c r="H2986" s="142"/>
      <c r="J2986" s="142"/>
      <c r="K2986" s="142"/>
      <c r="L2986" s="142"/>
      <c r="M2986" s="142"/>
      <c r="N2986" s="142"/>
      <c r="O2986" s="142"/>
      <c r="Q2986" s="122" t="e">
        <f>+VLOOKUP(CONCATENATE(B2986,"00"),#REF!,3,FALSE)</f>
        <v>#REF!</v>
      </c>
      <c r="R2986" s="122" t="str">
        <f>+IF(ISERROR(VLOOKUP(K2986,'Ecarts de marge'!D:D,1,FALSE)),"PB CODE ARTICLE","")</f>
        <v>PB CODE ARTICLE</v>
      </c>
    </row>
    <row r="2987" spans="1:18" x14ac:dyDescent="0.2">
      <c r="A2987" s="131" t="str">
        <f>+IF(I2987&lt;='Ecarts de marge'!$G$1,"X","")</f>
        <v>X</v>
      </c>
      <c r="B2987" s="122" t="str">
        <f t="shared" si="58"/>
        <v>A</v>
      </c>
      <c r="C2987" s="142"/>
      <c r="D2987" s="142"/>
      <c r="E2987" s="142"/>
      <c r="F2987" s="142"/>
      <c r="G2987" s="142"/>
      <c r="H2987" s="142"/>
      <c r="J2987" s="142"/>
      <c r="K2987" s="142"/>
      <c r="L2987" s="142"/>
      <c r="M2987" s="142"/>
      <c r="N2987" s="142"/>
      <c r="O2987" s="142"/>
      <c r="Q2987" s="122" t="e">
        <f>+VLOOKUP(CONCATENATE(B2987,"00"),#REF!,3,FALSE)</f>
        <v>#REF!</v>
      </c>
      <c r="R2987" s="122" t="str">
        <f>+IF(ISERROR(VLOOKUP(K2987,'Ecarts de marge'!D:D,1,FALSE)),"PB CODE ARTICLE","")</f>
        <v>PB CODE ARTICLE</v>
      </c>
    </row>
    <row r="2988" spans="1:18" x14ac:dyDescent="0.2">
      <c r="A2988" s="131" t="str">
        <f>+IF(I2988&lt;='Ecarts de marge'!$G$1,"X","")</f>
        <v>X</v>
      </c>
      <c r="B2988" s="122" t="str">
        <f t="shared" si="58"/>
        <v>A</v>
      </c>
      <c r="C2988" s="142"/>
      <c r="D2988" s="142"/>
      <c r="E2988" s="142"/>
      <c r="F2988" s="142"/>
      <c r="G2988" s="142"/>
      <c r="H2988" s="142"/>
      <c r="J2988" s="142"/>
      <c r="K2988" s="142"/>
      <c r="L2988" s="142"/>
      <c r="M2988" s="142"/>
      <c r="N2988" s="142"/>
      <c r="O2988" s="142"/>
      <c r="Q2988" s="122" t="e">
        <f>+VLOOKUP(CONCATENATE(B2988,"00"),#REF!,3,FALSE)</f>
        <v>#REF!</v>
      </c>
      <c r="R2988" s="122" t="str">
        <f>+IF(ISERROR(VLOOKUP(K2988,'Ecarts de marge'!D:D,1,FALSE)),"PB CODE ARTICLE","")</f>
        <v>PB CODE ARTICLE</v>
      </c>
    </row>
    <row r="2989" spans="1:18" x14ac:dyDescent="0.2">
      <c r="A2989" s="131" t="str">
        <f>+IF(I2989&lt;='Ecarts de marge'!$G$1,"X","")</f>
        <v>X</v>
      </c>
      <c r="B2989" s="122" t="str">
        <f t="shared" si="58"/>
        <v>A</v>
      </c>
      <c r="C2989" s="142"/>
      <c r="D2989" s="142"/>
      <c r="E2989" s="142"/>
      <c r="F2989" s="142"/>
      <c r="G2989" s="142"/>
      <c r="H2989" s="142"/>
      <c r="J2989" s="142"/>
      <c r="K2989" s="142"/>
      <c r="L2989" s="142"/>
      <c r="M2989" s="142"/>
      <c r="N2989" s="142"/>
      <c r="O2989" s="142"/>
      <c r="Q2989" s="122" t="e">
        <f>+VLOOKUP(CONCATENATE(B2989,"00"),#REF!,3,FALSE)</f>
        <v>#REF!</v>
      </c>
      <c r="R2989" s="122" t="str">
        <f>+IF(ISERROR(VLOOKUP(K2989,'Ecarts de marge'!D:D,1,FALSE)),"PB CODE ARTICLE","")</f>
        <v>PB CODE ARTICLE</v>
      </c>
    </row>
    <row r="2990" spans="1:18" x14ac:dyDescent="0.2">
      <c r="A2990" s="131" t="str">
        <f>+IF(I2990&lt;='Ecarts de marge'!$G$1,"X","")</f>
        <v>X</v>
      </c>
      <c r="B2990" s="122" t="str">
        <f t="shared" si="58"/>
        <v>A</v>
      </c>
      <c r="C2990" s="142"/>
      <c r="D2990" s="142"/>
      <c r="E2990" s="142"/>
      <c r="F2990" s="142"/>
      <c r="G2990" s="142"/>
      <c r="H2990" s="142"/>
      <c r="J2990" s="142"/>
      <c r="K2990" s="142"/>
      <c r="L2990" s="142"/>
      <c r="M2990" s="142"/>
      <c r="N2990" s="142"/>
      <c r="O2990" s="142"/>
      <c r="Q2990" s="122" t="e">
        <f>+VLOOKUP(CONCATENATE(B2990,"00"),#REF!,3,FALSE)</f>
        <v>#REF!</v>
      </c>
      <c r="R2990" s="122" t="str">
        <f>+IF(ISERROR(VLOOKUP(K2990,'Ecarts de marge'!D:D,1,FALSE)),"PB CODE ARTICLE","")</f>
        <v>PB CODE ARTICLE</v>
      </c>
    </row>
    <row r="2991" spans="1:18" x14ac:dyDescent="0.2">
      <c r="A2991" s="131" t="str">
        <f>+IF(I2991&lt;='Ecarts de marge'!$G$1,"X","")</f>
        <v>X</v>
      </c>
      <c r="B2991" s="122" t="str">
        <f t="shared" si="58"/>
        <v>A</v>
      </c>
      <c r="C2991" s="142"/>
      <c r="D2991" s="142"/>
      <c r="E2991" s="142"/>
      <c r="F2991" s="142"/>
      <c r="G2991" s="142"/>
      <c r="H2991" s="142"/>
      <c r="J2991" s="142"/>
      <c r="K2991" s="142"/>
      <c r="L2991" s="142"/>
      <c r="M2991" s="142"/>
      <c r="N2991" s="142"/>
      <c r="O2991" s="142"/>
      <c r="Q2991" s="122" t="e">
        <f>+VLOOKUP(CONCATENATE(B2991,"00"),#REF!,3,FALSE)</f>
        <v>#REF!</v>
      </c>
      <c r="R2991" s="122" t="str">
        <f>+IF(ISERROR(VLOOKUP(K2991,'Ecarts de marge'!D:D,1,FALSE)),"PB CODE ARTICLE","")</f>
        <v>PB CODE ARTICLE</v>
      </c>
    </row>
    <row r="2992" spans="1:18" x14ac:dyDescent="0.2">
      <c r="A2992" s="131" t="str">
        <f>+IF(I2992&lt;='Ecarts de marge'!$G$1,"X","")</f>
        <v>X</v>
      </c>
      <c r="B2992" s="122" t="str">
        <f t="shared" si="58"/>
        <v>A</v>
      </c>
      <c r="C2992" s="142"/>
      <c r="D2992" s="142"/>
      <c r="E2992" s="142"/>
      <c r="F2992" s="142"/>
      <c r="G2992" s="142"/>
      <c r="H2992" s="142"/>
      <c r="J2992" s="142"/>
      <c r="K2992" s="142"/>
      <c r="L2992" s="142"/>
      <c r="M2992" s="142"/>
      <c r="N2992" s="142"/>
      <c r="O2992" s="142"/>
      <c r="Q2992" s="122" t="e">
        <f>+VLOOKUP(CONCATENATE(B2992,"00"),#REF!,3,FALSE)</f>
        <v>#REF!</v>
      </c>
      <c r="R2992" s="122" t="str">
        <f>+IF(ISERROR(VLOOKUP(K2992,'Ecarts de marge'!D:D,1,FALSE)),"PB CODE ARTICLE","")</f>
        <v>PB CODE ARTICLE</v>
      </c>
    </row>
    <row r="2993" spans="1:18" x14ac:dyDescent="0.2">
      <c r="A2993" s="131" t="str">
        <f>+IF(I2993&lt;='Ecarts de marge'!$G$1,"X","")</f>
        <v>X</v>
      </c>
      <c r="B2993" s="122" t="str">
        <f t="shared" si="58"/>
        <v>A</v>
      </c>
      <c r="C2993" s="142"/>
      <c r="D2993" s="142"/>
      <c r="E2993" s="142"/>
      <c r="F2993" s="142"/>
      <c r="G2993" s="142"/>
      <c r="H2993" s="142"/>
      <c r="J2993" s="142"/>
      <c r="K2993" s="142"/>
      <c r="L2993" s="142"/>
      <c r="M2993" s="142"/>
      <c r="N2993" s="142"/>
      <c r="O2993" s="142"/>
      <c r="Q2993" s="122" t="e">
        <f>+VLOOKUP(CONCATENATE(B2993,"00"),#REF!,3,FALSE)</f>
        <v>#REF!</v>
      </c>
      <c r="R2993" s="122" t="str">
        <f>+IF(ISERROR(VLOOKUP(K2993,'Ecarts de marge'!D:D,1,FALSE)),"PB CODE ARTICLE","")</f>
        <v>PB CODE ARTICLE</v>
      </c>
    </row>
    <row r="2994" spans="1:18" x14ac:dyDescent="0.2">
      <c r="A2994" s="131" t="str">
        <f>+IF(I2994&lt;='Ecarts de marge'!$G$1,"X","")</f>
        <v>X</v>
      </c>
      <c r="B2994" s="122" t="str">
        <f t="shared" si="58"/>
        <v>A</v>
      </c>
      <c r="C2994" s="142"/>
      <c r="D2994" s="142"/>
      <c r="E2994" s="142"/>
      <c r="F2994" s="142"/>
      <c r="G2994" s="142"/>
      <c r="H2994" s="142"/>
      <c r="J2994" s="142"/>
      <c r="K2994" s="142"/>
      <c r="L2994" s="142"/>
      <c r="M2994" s="142"/>
      <c r="N2994" s="142"/>
      <c r="O2994" s="142"/>
      <c r="Q2994" s="122" t="e">
        <f>+VLOOKUP(CONCATENATE(B2994,"00"),#REF!,3,FALSE)</f>
        <v>#REF!</v>
      </c>
      <c r="R2994" s="122" t="str">
        <f>+IF(ISERROR(VLOOKUP(K2994,'Ecarts de marge'!D:D,1,FALSE)),"PB CODE ARTICLE","")</f>
        <v>PB CODE ARTICLE</v>
      </c>
    </row>
    <row r="2995" spans="1:18" x14ac:dyDescent="0.2">
      <c r="A2995" s="131" t="str">
        <f>+IF(I2995&lt;='Ecarts de marge'!$G$1,"X","")</f>
        <v>X</v>
      </c>
      <c r="B2995" s="122" t="str">
        <f t="shared" si="58"/>
        <v>A</v>
      </c>
      <c r="C2995" s="142"/>
      <c r="D2995" s="142"/>
      <c r="E2995" s="142"/>
      <c r="F2995" s="142"/>
      <c r="G2995" s="142"/>
      <c r="H2995" s="142"/>
      <c r="J2995" s="142"/>
      <c r="K2995" s="142"/>
      <c r="L2995" s="142"/>
      <c r="M2995" s="142"/>
      <c r="N2995" s="142"/>
      <c r="O2995" s="142"/>
      <c r="Q2995" s="122" t="e">
        <f>+VLOOKUP(CONCATENATE(B2995,"00"),#REF!,3,FALSE)</f>
        <v>#REF!</v>
      </c>
      <c r="R2995" s="122" t="str">
        <f>+IF(ISERROR(VLOOKUP(K2995,'Ecarts de marge'!D:D,1,FALSE)),"PB CODE ARTICLE","")</f>
        <v>PB CODE ARTICLE</v>
      </c>
    </row>
    <row r="2996" spans="1:18" x14ac:dyDescent="0.2">
      <c r="A2996" s="131" t="str">
        <f>+IF(I2996&lt;='Ecarts de marge'!$G$1,"X","")</f>
        <v>X</v>
      </c>
      <c r="B2996" s="122" t="str">
        <f t="shared" si="58"/>
        <v>A</v>
      </c>
      <c r="C2996" s="142"/>
      <c r="D2996" s="142"/>
      <c r="E2996" s="142"/>
      <c r="F2996" s="142"/>
      <c r="G2996" s="142"/>
      <c r="H2996" s="142"/>
      <c r="J2996" s="142"/>
      <c r="K2996" s="142"/>
      <c r="L2996" s="142"/>
      <c r="M2996" s="142"/>
      <c r="N2996" s="142"/>
      <c r="O2996" s="142"/>
      <c r="Q2996" s="122" t="e">
        <f>+VLOOKUP(CONCATENATE(B2996,"00"),#REF!,3,FALSE)</f>
        <v>#REF!</v>
      </c>
      <c r="R2996" s="122" t="str">
        <f>+IF(ISERROR(VLOOKUP(K2996,'Ecarts de marge'!D:D,1,FALSE)),"PB CODE ARTICLE","")</f>
        <v>PB CODE ARTICLE</v>
      </c>
    </row>
    <row r="2997" spans="1:18" x14ac:dyDescent="0.2">
      <c r="A2997" s="131" t="str">
        <f>+IF(I2997&lt;='Ecarts de marge'!$G$1,"X","")</f>
        <v>X</v>
      </c>
      <c r="B2997" s="122" t="str">
        <f t="shared" si="58"/>
        <v>A</v>
      </c>
      <c r="C2997" s="142"/>
      <c r="D2997" s="142"/>
      <c r="E2997" s="142"/>
      <c r="F2997" s="142"/>
      <c r="G2997" s="142"/>
      <c r="H2997" s="142"/>
      <c r="J2997" s="142"/>
      <c r="K2997" s="142"/>
      <c r="L2997" s="142"/>
      <c r="M2997" s="142"/>
      <c r="N2997" s="142"/>
      <c r="O2997" s="142"/>
      <c r="Q2997" s="122" t="e">
        <f>+VLOOKUP(CONCATENATE(B2997,"00"),#REF!,3,FALSE)</f>
        <v>#REF!</v>
      </c>
      <c r="R2997" s="122" t="str">
        <f>+IF(ISERROR(VLOOKUP(K2997,'Ecarts de marge'!D:D,1,FALSE)),"PB CODE ARTICLE","")</f>
        <v>PB CODE ARTICLE</v>
      </c>
    </row>
    <row r="2998" spans="1:18" x14ac:dyDescent="0.2">
      <c r="A2998" s="131" t="str">
        <f>+IF(I2998&lt;='Ecarts de marge'!$G$1,"X","")</f>
        <v>X</v>
      </c>
      <c r="B2998" s="122" t="str">
        <f t="shared" si="58"/>
        <v>A</v>
      </c>
      <c r="C2998" s="142"/>
      <c r="D2998" s="142"/>
      <c r="E2998" s="142"/>
      <c r="F2998" s="142"/>
      <c r="G2998" s="142"/>
      <c r="H2998" s="142"/>
      <c r="J2998" s="142"/>
      <c r="K2998" s="142"/>
      <c r="L2998" s="142"/>
      <c r="M2998" s="142"/>
      <c r="N2998" s="142"/>
      <c r="O2998" s="142"/>
      <c r="Q2998" s="122" t="e">
        <f>+VLOOKUP(CONCATENATE(B2998,"00"),#REF!,3,FALSE)</f>
        <v>#REF!</v>
      </c>
      <c r="R2998" s="122" t="str">
        <f>+IF(ISERROR(VLOOKUP(K2998,'Ecarts de marge'!D:D,1,FALSE)),"PB CODE ARTICLE","")</f>
        <v>PB CODE ARTICLE</v>
      </c>
    </row>
    <row r="2999" spans="1:18" x14ac:dyDescent="0.2">
      <c r="A2999" s="131" t="str">
        <f>+IF(I2999&lt;='Ecarts de marge'!$G$1,"X","")</f>
        <v>X</v>
      </c>
      <c r="B2999" s="122" t="str">
        <f t="shared" si="58"/>
        <v>A</v>
      </c>
      <c r="C2999" s="142"/>
      <c r="D2999" s="142"/>
      <c r="E2999" s="142"/>
      <c r="F2999" s="142"/>
      <c r="G2999" s="142"/>
      <c r="H2999" s="142"/>
      <c r="J2999" s="142"/>
      <c r="K2999" s="142"/>
      <c r="L2999" s="142"/>
      <c r="M2999" s="142"/>
      <c r="N2999" s="142"/>
      <c r="O2999" s="142"/>
      <c r="Q2999" s="122" t="e">
        <f>+VLOOKUP(CONCATENATE(B2999,"00"),#REF!,3,FALSE)</f>
        <v>#REF!</v>
      </c>
      <c r="R2999" s="122" t="str">
        <f>+IF(ISERROR(VLOOKUP(K2999,'Ecarts de marge'!D:D,1,FALSE)),"PB CODE ARTICLE","")</f>
        <v>PB CODE ARTICLE</v>
      </c>
    </row>
    <row r="3000" spans="1:18" x14ac:dyDescent="0.2">
      <c r="A3000" s="131" t="str">
        <f>+IF(I3000&lt;='Ecarts de marge'!$G$1,"X","")</f>
        <v>X</v>
      </c>
      <c r="B3000" s="122" t="str">
        <f t="shared" si="58"/>
        <v>A</v>
      </c>
      <c r="C3000" s="142"/>
      <c r="D3000" s="142"/>
      <c r="E3000" s="142"/>
      <c r="F3000" s="142"/>
      <c r="G3000" s="142"/>
      <c r="H3000" s="142"/>
      <c r="J3000" s="142"/>
      <c r="K3000" s="142"/>
      <c r="L3000" s="142"/>
      <c r="M3000" s="142"/>
      <c r="N3000" s="142"/>
      <c r="O3000" s="142"/>
      <c r="Q3000" s="122" t="e">
        <f>+VLOOKUP(CONCATENATE(B3000,"00"),#REF!,3,FALSE)</f>
        <v>#REF!</v>
      </c>
      <c r="R3000" s="122" t="str">
        <f>+IF(ISERROR(VLOOKUP(K3000,'Ecarts de marge'!D:D,1,FALSE)),"PB CODE ARTICLE","")</f>
        <v>PB CODE ARTICLE</v>
      </c>
    </row>
    <row r="3001" spans="1:18" x14ac:dyDescent="0.2">
      <c r="A3001" s="131" t="str">
        <f>+IF(I3001&lt;='Ecarts de marge'!$G$1,"X","")</f>
        <v>X</v>
      </c>
      <c r="B3001" s="122" t="str">
        <f t="shared" si="58"/>
        <v>A</v>
      </c>
      <c r="C3001" s="142"/>
      <c r="D3001" s="142"/>
      <c r="E3001" s="142"/>
      <c r="F3001" s="142"/>
      <c r="G3001" s="142"/>
      <c r="H3001" s="142"/>
      <c r="J3001" s="142"/>
      <c r="K3001" s="142"/>
      <c r="L3001" s="142"/>
      <c r="M3001" s="142"/>
      <c r="N3001" s="142"/>
      <c r="O3001" s="142"/>
      <c r="Q3001" s="122" t="e">
        <f>+VLOOKUP(CONCATENATE(B3001,"00"),#REF!,3,FALSE)</f>
        <v>#REF!</v>
      </c>
      <c r="R3001" s="122" t="str">
        <f>+IF(ISERROR(VLOOKUP(K3001,'Ecarts de marge'!D:D,1,FALSE)),"PB CODE ARTICLE","")</f>
        <v>PB CODE ARTICLE</v>
      </c>
    </row>
    <row r="3002" spans="1:18" x14ac:dyDescent="0.2">
      <c r="A3002" s="131" t="str">
        <f>+IF(I3002&lt;='Ecarts de marge'!$G$1,"X","")</f>
        <v>X</v>
      </c>
      <c r="B3002" s="122" t="str">
        <f t="shared" si="58"/>
        <v>A</v>
      </c>
      <c r="C3002" s="142"/>
      <c r="D3002" s="142"/>
      <c r="E3002" s="142"/>
      <c r="F3002" s="142"/>
      <c r="G3002" s="142"/>
      <c r="H3002" s="142"/>
      <c r="J3002" s="142"/>
      <c r="K3002" s="142"/>
      <c r="L3002" s="142"/>
      <c r="M3002" s="142"/>
      <c r="N3002" s="142"/>
      <c r="O3002" s="142"/>
      <c r="Q3002" s="122" t="e">
        <f>+VLOOKUP(CONCATENATE(B3002,"00"),#REF!,3,FALSE)</f>
        <v>#REF!</v>
      </c>
      <c r="R3002" s="122" t="str">
        <f>+IF(ISERROR(VLOOKUP(K3002,'Ecarts de marge'!D:D,1,FALSE)),"PB CODE ARTICLE","")</f>
        <v>PB CODE ARTICLE</v>
      </c>
    </row>
    <row r="3003" spans="1:18" x14ac:dyDescent="0.2">
      <c r="A3003" s="131" t="str">
        <f>+IF(I3003&lt;='Ecarts de marge'!$G$1,"X","")</f>
        <v>X</v>
      </c>
      <c r="B3003" s="122" t="str">
        <f t="shared" si="58"/>
        <v>A</v>
      </c>
      <c r="C3003" s="142"/>
      <c r="D3003" s="142"/>
      <c r="E3003" s="142"/>
      <c r="F3003" s="142"/>
      <c r="G3003" s="142"/>
      <c r="H3003" s="142"/>
      <c r="J3003" s="142"/>
      <c r="K3003" s="142"/>
      <c r="L3003" s="142"/>
      <c r="M3003" s="142"/>
      <c r="N3003" s="142"/>
      <c r="O3003" s="142"/>
      <c r="Q3003" s="122" t="e">
        <f>+VLOOKUP(CONCATENATE(B3003,"00"),#REF!,3,FALSE)</f>
        <v>#REF!</v>
      </c>
      <c r="R3003" s="122" t="str">
        <f>+IF(ISERROR(VLOOKUP(K3003,'Ecarts de marge'!D:D,1,FALSE)),"PB CODE ARTICLE","")</f>
        <v>PB CODE ARTICLE</v>
      </c>
    </row>
    <row r="3004" spans="1:18" x14ac:dyDescent="0.2">
      <c r="A3004" s="131" t="str">
        <f>+IF(I3004&lt;='Ecarts de marge'!$G$1,"X","")</f>
        <v>X</v>
      </c>
      <c r="B3004" s="122" t="str">
        <f t="shared" si="58"/>
        <v>A</v>
      </c>
      <c r="C3004" s="142"/>
      <c r="D3004" s="142"/>
      <c r="E3004" s="142"/>
      <c r="F3004" s="142"/>
      <c r="G3004" s="142"/>
      <c r="H3004" s="142"/>
      <c r="J3004" s="142"/>
      <c r="K3004" s="142"/>
      <c r="L3004" s="142"/>
      <c r="M3004" s="142"/>
      <c r="N3004" s="142"/>
      <c r="O3004" s="142"/>
      <c r="Q3004" s="122" t="e">
        <f>+VLOOKUP(CONCATENATE(B3004,"00"),#REF!,3,FALSE)</f>
        <v>#REF!</v>
      </c>
      <c r="R3004" s="122" t="str">
        <f>+IF(ISERROR(VLOOKUP(K3004,'Ecarts de marge'!D:D,1,FALSE)),"PB CODE ARTICLE","")</f>
        <v>PB CODE ARTICLE</v>
      </c>
    </row>
    <row r="3005" spans="1:18" x14ac:dyDescent="0.2">
      <c r="A3005" s="131" t="str">
        <f>+IF(I3005&lt;='Ecarts de marge'!$G$1,"X","")</f>
        <v>X</v>
      </c>
      <c r="B3005" s="122" t="str">
        <f t="shared" si="58"/>
        <v>A</v>
      </c>
      <c r="C3005" s="142"/>
      <c r="D3005" s="142"/>
      <c r="E3005" s="142"/>
      <c r="F3005" s="142"/>
      <c r="G3005" s="142"/>
      <c r="H3005" s="142"/>
      <c r="J3005" s="142"/>
      <c r="K3005" s="142"/>
      <c r="L3005" s="142"/>
      <c r="M3005" s="142"/>
      <c r="N3005" s="142"/>
      <c r="O3005" s="142"/>
      <c r="Q3005" s="122" t="e">
        <f>+VLOOKUP(CONCATENATE(B3005,"00"),#REF!,3,FALSE)</f>
        <v>#REF!</v>
      </c>
      <c r="R3005" s="122" t="str">
        <f>+IF(ISERROR(VLOOKUP(K3005,'Ecarts de marge'!D:D,1,FALSE)),"PB CODE ARTICLE","")</f>
        <v>PB CODE ARTICLE</v>
      </c>
    </row>
    <row r="3006" spans="1:18" x14ac:dyDescent="0.2">
      <c r="A3006" s="131" t="str">
        <f>+IF(I3006&lt;='Ecarts de marge'!$G$1,"X","")</f>
        <v>X</v>
      </c>
      <c r="B3006" s="122" t="str">
        <f t="shared" si="58"/>
        <v>A</v>
      </c>
      <c r="C3006" s="142"/>
      <c r="D3006" s="142"/>
      <c r="E3006" s="142"/>
      <c r="F3006" s="142"/>
      <c r="G3006" s="142"/>
      <c r="H3006" s="142"/>
      <c r="J3006" s="142"/>
      <c r="K3006" s="142"/>
      <c r="L3006" s="142"/>
      <c r="M3006" s="142"/>
      <c r="N3006" s="142"/>
      <c r="O3006" s="142"/>
      <c r="Q3006" s="122" t="e">
        <f>+VLOOKUP(CONCATENATE(B3006,"00"),#REF!,3,FALSE)</f>
        <v>#REF!</v>
      </c>
      <c r="R3006" s="122" t="str">
        <f>+IF(ISERROR(VLOOKUP(K3006,'Ecarts de marge'!D:D,1,FALSE)),"PB CODE ARTICLE","")</f>
        <v>PB CODE ARTICLE</v>
      </c>
    </row>
    <row r="3007" spans="1:18" x14ac:dyDescent="0.2">
      <c r="A3007" s="131" t="str">
        <f>+IF(I3007&lt;='Ecarts de marge'!$G$1,"X","")</f>
        <v>X</v>
      </c>
      <c r="B3007" s="122" t="str">
        <f t="shared" ref="B3007:B3070" si="59">+"A"&amp;E3007&amp;F3007&amp;G3007</f>
        <v>A</v>
      </c>
      <c r="C3007" s="142"/>
      <c r="D3007" s="142"/>
      <c r="E3007" s="142"/>
      <c r="F3007" s="142"/>
      <c r="G3007" s="142"/>
      <c r="H3007" s="142"/>
      <c r="J3007" s="142"/>
      <c r="K3007" s="142"/>
      <c r="L3007" s="142"/>
      <c r="M3007" s="142"/>
      <c r="N3007" s="142"/>
      <c r="O3007" s="142"/>
      <c r="Q3007" s="122" t="e">
        <f>+VLOOKUP(CONCATENATE(B3007,"00"),#REF!,3,FALSE)</f>
        <v>#REF!</v>
      </c>
      <c r="R3007" s="122" t="str">
        <f>+IF(ISERROR(VLOOKUP(K3007,'Ecarts de marge'!D:D,1,FALSE)),"PB CODE ARTICLE","")</f>
        <v>PB CODE ARTICLE</v>
      </c>
    </row>
    <row r="3008" spans="1:18" x14ac:dyDescent="0.2">
      <c r="A3008" s="131" t="str">
        <f>+IF(I3008&lt;='Ecarts de marge'!$G$1,"X","")</f>
        <v>X</v>
      </c>
      <c r="B3008" s="122" t="str">
        <f t="shared" si="59"/>
        <v>A</v>
      </c>
      <c r="C3008" s="142"/>
      <c r="D3008" s="142"/>
      <c r="E3008" s="142"/>
      <c r="F3008" s="142"/>
      <c r="G3008" s="142"/>
      <c r="H3008" s="142"/>
      <c r="J3008" s="142"/>
      <c r="K3008" s="142"/>
      <c r="L3008" s="142"/>
      <c r="M3008" s="142"/>
      <c r="N3008" s="142"/>
      <c r="O3008" s="142"/>
      <c r="Q3008" s="122" t="e">
        <f>+VLOOKUP(CONCATENATE(B3008,"00"),#REF!,3,FALSE)</f>
        <v>#REF!</v>
      </c>
      <c r="R3008" s="122" t="str">
        <f>+IF(ISERROR(VLOOKUP(K3008,'Ecarts de marge'!D:D,1,FALSE)),"PB CODE ARTICLE","")</f>
        <v>PB CODE ARTICLE</v>
      </c>
    </row>
    <row r="3009" spans="1:18" x14ac:dyDescent="0.2">
      <c r="A3009" s="131" t="str">
        <f>+IF(I3009&lt;='Ecarts de marge'!$G$1,"X","")</f>
        <v>X</v>
      </c>
      <c r="B3009" s="122" t="str">
        <f t="shared" si="59"/>
        <v>A</v>
      </c>
      <c r="C3009" s="142"/>
      <c r="D3009" s="142"/>
      <c r="E3009" s="142"/>
      <c r="F3009" s="142"/>
      <c r="G3009" s="142"/>
      <c r="H3009" s="142"/>
      <c r="J3009" s="142"/>
      <c r="K3009" s="142"/>
      <c r="L3009" s="142"/>
      <c r="M3009" s="142"/>
      <c r="N3009" s="142"/>
      <c r="O3009" s="142"/>
      <c r="Q3009" s="122" t="e">
        <f>+VLOOKUP(CONCATENATE(B3009,"00"),#REF!,3,FALSE)</f>
        <v>#REF!</v>
      </c>
      <c r="R3009" s="122" t="str">
        <f>+IF(ISERROR(VLOOKUP(K3009,'Ecarts de marge'!D:D,1,FALSE)),"PB CODE ARTICLE","")</f>
        <v>PB CODE ARTICLE</v>
      </c>
    </row>
    <row r="3010" spans="1:18" x14ac:dyDescent="0.2">
      <c r="A3010" s="131" t="str">
        <f>+IF(I3010&lt;='Ecarts de marge'!$G$1,"X","")</f>
        <v>X</v>
      </c>
      <c r="B3010" s="122" t="str">
        <f t="shared" si="59"/>
        <v>A</v>
      </c>
      <c r="C3010" s="142"/>
      <c r="D3010" s="142"/>
      <c r="E3010" s="142"/>
      <c r="F3010" s="142"/>
      <c r="G3010" s="142"/>
      <c r="H3010" s="142"/>
      <c r="J3010" s="142"/>
      <c r="K3010" s="142"/>
      <c r="L3010" s="142"/>
      <c r="M3010" s="142"/>
      <c r="N3010" s="142"/>
      <c r="O3010" s="142"/>
      <c r="Q3010" s="122" t="e">
        <f>+VLOOKUP(CONCATENATE(B3010,"00"),#REF!,3,FALSE)</f>
        <v>#REF!</v>
      </c>
      <c r="R3010" s="122" t="str">
        <f>+IF(ISERROR(VLOOKUP(K3010,'Ecarts de marge'!D:D,1,FALSE)),"PB CODE ARTICLE","")</f>
        <v>PB CODE ARTICLE</v>
      </c>
    </row>
    <row r="3011" spans="1:18" x14ac:dyDescent="0.2">
      <c r="A3011" s="131" t="str">
        <f>+IF(I3011&lt;='Ecarts de marge'!$G$1,"X","")</f>
        <v>X</v>
      </c>
      <c r="B3011" s="122" t="str">
        <f t="shared" si="59"/>
        <v>A</v>
      </c>
      <c r="C3011" s="142"/>
      <c r="D3011" s="142"/>
      <c r="E3011" s="142"/>
      <c r="F3011" s="142"/>
      <c r="G3011" s="142"/>
      <c r="H3011" s="142"/>
      <c r="J3011" s="142"/>
      <c r="K3011" s="142"/>
      <c r="L3011" s="142"/>
      <c r="M3011" s="142"/>
      <c r="N3011" s="142"/>
      <c r="O3011" s="142"/>
      <c r="Q3011" s="122" t="e">
        <f>+VLOOKUP(CONCATENATE(B3011,"00"),#REF!,3,FALSE)</f>
        <v>#REF!</v>
      </c>
      <c r="R3011" s="122" t="str">
        <f>+IF(ISERROR(VLOOKUP(K3011,'Ecarts de marge'!D:D,1,FALSE)),"PB CODE ARTICLE","")</f>
        <v>PB CODE ARTICLE</v>
      </c>
    </row>
    <row r="3012" spans="1:18" x14ac:dyDescent="0.2">
      <c r="A3012" s="131" t="str">
        <f>+IF(I3012&lt;='Ecarts de marge'!$G$1,"X","")</f>
        <v>X</v>
      </c>
      <c r="B3012" s="122" t="str">
        <f t="shared" si="59"/>
        <v>A</v>
      </c>
      <c r="C3012" s="142"/>
      <c r="D3012" s="142"/>
      <c r="E3012" s="142"/>
      <c r="F3012" s="142"/>
      <c r="G3012" s="142"/>
      <c r="H3012" s="142"/>
      <c r="J3012" s="142"/>
      <c r="K3012" s="142"/>
      <c r="L3012" s="142"/>
      <c r="M3012" s="142"/>
      <c r="N3012" s="142"/>
      <c r="O3012" s="142"/>
      <c r="Q3012" s="122" t="e">
        <f>+VLOOKUP(CONCATENATE(B3012,"00"),#REF!,3,FALSE)</f>
        <v>#REF!</v>
      </c>
      <c r="R3012" s="122" t="str">
        <f>+IF(ISERROR(VLOOKUP(K3012,'Ecarts de marge'!D:D,1,FALSE)),"PB CODE ARTICLE","")</f>
        <v>PB CODE ARTICLE</v>
      </c>
    </row>
    <row r="3013" spans="1:18" x14ac:dyDescent="0.2">
      <c r="A3013" s="131" t="str">
        <f>+IF(I3013&lt;='Ecarts de marge'!$G$1,"X","")</f>
        <v>X</v>
      </c>
      <c r="B3013" s="122" t="str">
        <f t="shared" si="59"/>
        <v>A</v>
      </c>
      <c r="C3013" s="142"/>
      <c r="D3013" s="142"/>
      <c r="E3013" s="142"/>
      <c r="F3013" s="142"/>
      <c r="G3013" s="142"/>
      <c r="H3013" s="142"/>
      <c r="J3013" s="142"/>
      <c r="K3013" s="142"/>
      <c r="L3013" s="142"/>
      <c r="M3013" s="142"/>
      <c r="N3013" s="142"/>
      <c r="O3013" s="142"/>
      <c r="Q3013" s="122" t="e">
        <f>+VLOOKUP(CONCATENATE(B3013,"00"),#REF!,3,FALSE)</f>
        <v>#REF!</v>
      </c>
      <c r="R3013" s="122" t="str">
        <f>+IF(ISERROR(VLOOKUP(K3013,'Ecarts de marge'!D:D,1,FALSE)),"PB CODE ARTICLE","")</f>
        <v>PB CODE ARTICLE</v>
      </c>
    </row>
    <row r="3014" spans="1:18" x14ac:dyDescent="0.2">
      <c r="A3014" s="131" t="str">
        <f>+IF(I3014&lt;='Ecarts de marge'!$G$1,"X","")</f>
        <v>X</v>
      </c>
      <c r="B3014" s="122" t="str">
        <f t="shared" si="59"/>
        <v>A</v>
      </c>
      <c r="C3014" s="142"/>
      <c r="D3014" s="142"/>
      <c r="E3014" s="142"/>
      <c r="F3014" s="142"/>
      <c r="G3014" s="142"/>
      <c r="H3014" s="142"/>
      <c r="J3014" s="142"/>
      <c r="K3014" s="142"/>
      <c r="L3014" s="142"/>
      <c r="M3014" s="142"/>
      <c r="N3014" s="142"/>
      <c r="O3014" s="142"/>
      <c r="Q3014" s="122" t="e">
        <f>+VLOOKUP(CONCATENATE(B3014,"00"),#REF!,3,FALSE)</f>
        <v>#REF!</v>
      </c>
      <c r="R3014" s="122" t="str">
        <f>+IF(ISERROR(VLOOKUP(K3014,'Ecarts de marge'!D:D,1,FALSE)),"PB CODE ARTICLE","")</f>
        <v>PB CODE ARTICLE</v>
      </c>
    </row>
    <row r="3015" spans="1:18" x14ac:dyDescent="0.2">
      <c r="A3015" s="131" t="str">
        <f>+IF(I3015&lt;='Ecarts de marge'!$G$1,"X","")</f>
        <v>X</v>
      </c>
      <c r="B3015" s="122" t="str">
        <f t="shared" si="59"/>
        <v>A</v>
      </c>
      <c r="C3015" s="142"/>
      <c r="D3015" s="142"/>
      <c r="E3015" s="142"/>
      <c r="F3015" s="142"/>
      <c r="G3015" s="142"/>
      <c r="H3015" s="142"/>
      <c r="J3015" s="142"/>
      <c r="K3015" s="142"/>
      <c r="L3015" s="142"/>
      <c r="M3015" s="142"/>
      <c r="N3015" s="142"/>
      <c r="O3015" s="142"/>
      <c r="Q3015" s="122" t="e">
        <f>+VLOOKUP(CONCATENATE(B3015,"00"),#REF!,3,FALSE)</f>
        <v>#REF!</v>
      </c>
      <c r="R3015" s="122" t="str">
        <f>+IF(ISERROR(VLOOKUP(K3015,'Ecarts de marge'!D:D,1,FALSE)),"PB CODE ARTICLE","")</f>
        <v>PB CODE ARTICLE</v>
      </c>
    </row>
    <row r="3016" spans="1:18" x14ac:dyDescent="0.2">
      <c r="A3016" s="131" t="str">
        <f>+IF(I3016&lt;='Ecarts de marge'!$G$1,"X","")</f>
        <v>X</v>
      </c>
      <c r="B3016" s="122" t="str">
        <f t="shared" si="59"/>
        <v>A</v>
      </c>
      <c r="C3016" s="142"/>
      <c r="D3016" s="142"/>
      <c r="E3016" s="142"/>
      <c r="F3016" s="142"/>
      <c r="G3016" s="142"/>
      <c r="H3016" s="142"/>
      <c r="J3016" s="142"/>
      <c r="K3016" s="142"/>
      <c r="L3016" s="142"/>
      <c r="M3016" s="142"/>
      <c r="N3016" s="142"/>
      <c r="O3016" s="142"/>
      <c r="Q3016" s="122" t="e">
        <f>+VLOOKUP(CONCATENATE(B3016,"00"),#REF!,3,FALSE)</f>
        <v>#REF!</v>
      </c>
      <c r="R3016" s="122" t="str">
        <f>+IF(ISERROR(VLOOKUP(K3016,'Ecarts de marge'!D:D,1,FALSE)),"PB CODE ARTICLE","")</f>
        <v>PB CODE ARTICLE</v>
      </c>
    </row>
    <row r="3017" spans="1:18" x14ac:dyDescent="0.2">
      <c r="A3017" s="131" t="str">
        <f>+IF(I3017&lt;='Ecarts de marge'!$G$1,"X","")</f>
        <v>X</v>
      </c>
      <c r="B3017" s="122" t="str">
        <f t="shared" si="59"/>
        <v>A</v>
      </c>
      <c r="C3017" s="142"/>
      <c r="D3017" s="142"/>
      <c r="E3017" s="142"/>
      <c r="F3017" s="142"/>
      <c r="G3017" s="142"/>
      <c r="H3017" s="142"/>
      <c r="J3017" s="142"/>
      <c r="K3017" s="142"/>
      <c r="L3017" s="142"/>
      <c r="M3017" s="142"/>
      <c r="N3017" s="142"/>
      <c r="O3017" s="142"/>
      <c r="Q3017" s="122" t="e">
        <f>+VLOOKUP(CONCATENATE(B3017,"00"),#REF!,3,FALSE)</f>
        <v>#REF!</v>
      </c>
      <c r="R3017" s="122" t="str">
        <f>+IF(ISERROR(VLOOKUP(K3017,'Ecarts de marge'!D:D,1,FALSE)),"PB CODE ARTICLE","")</f>
        <v>PB CODE ARTICLE</v>
      </c>
    </row>
    <row r="3018" spans="1:18" x14ac:dyDescent="0.2">
      <c r="A3018" s="131" t="str">
        <f>+IF(I3018&lt;='Ecarts de marge'!$G$1,"X","")</f>
        <v>X</v>
      </c>
      <c r="B3018" s="122" t="str">
        <f t="shared" si="59"/>
        <v>A</v>
      </c>
      <c r="C3018" s="142"/>
      <c r="D3018" s="142"/>
      <c r="E3018" s="142"/>
      <c r="F3018" s="142"/>
      <c r="G3018" s="142"/>
      <c r="H3018" s="142"/>
      <c r="J3018" s="142"/>
      <c r="K3018" s="142"/>
      <c r="L3018" s="142"/>
      <c r="M3018" s="142"/>
      <c r="N3018" s="142"/>
      <c r="O3018" s="142"/>
      <c r="Q3018" s="122" t="e">
        <f>+VLOOKUP(CONCATENATE(B3018,"00"),#REF!,3,FALSE)</f>
        <v>#REF!</v>
      </c>
      <c r="R3018" s="122" t="str">
        <f>+IF(ISERROR(VLOOKUP(K3018,'Ecarts de marge'!D:D,1,FALSE)),"PB CODE ARTICLE","")</f>
        <v>PB CODE ARTICLE</v>
      </c>
    </row>
    <row r="3019" spans="1:18" x14ac:dyDescent="0.2">
      <c r="A3019" s="131" t="str">
        <f>+IF(I3019&lt;='Ecarts de marge'!$G$1,"X","")</f>
        <v>X</v>
      </c>
      <c r="B3019" s="122" t="str">
        <f t="shared" si="59"/>
        <v>A</v>
      </c>
      <c r="C3019" s="142"/>
      <c r="D3019" s="142"/>
      <c r="E3019" s="142"/>
      <c r="F3019" s="142"/>
      <c r="G3019" s="142"/>
      <c r="H3019" s="142"/>
      <c r="J3019" s="142"/>
      <c r="K3019" s="142"/>
      <c r="L3019" s="142"/>
      <c r="M3019" s="142"/>
      <c r="N3019" s="142"/>
      <c r="O3019" s="142"/>
      <c r="Q3019" s="122" t="e">
        <f>+VLOOKUP(CONCATENATE(B3019,"00"),#REF!,3,FALSE)</f>
        <v>#REF!</v>
      </c>
      <c r="R3019" s="122" t="str">
        <f>+IF(ISERROR(VLOOKUP(K3019,'Ecarts de marge'!D:D,1,FALSE)),"PB CODE ARTICLE","")</f>
        <v>PB CODE ARTICLE</v>
      </c>
    </row>
    <row r="3020" spans="1:18" x14ac:dyDescent="0.2">
      <c r="A3020" s="131" t="str">
        <f>+IF(I3020&lt;='Ecarts de marge'!$G$1,"X","")</f>
        <v>X</v>
      </c>
      <c r="B3020" s="122" t="str">
        <f t="shared" si="59"/>
        <v>A</v>
      </c>
      <c r="C3020" s="142"/>
      <c r="D3020" s="142"/>
      <c r="E3020" s="142"/>
      <c r="F3020" s="142"/>
      <c r="G3020" s="142"/>
      <c r="H3020" s="142"/>
      <c r="J3020" s="142"/>
      <c r="K3020" s="142"/>
      <c r="L3020" s="142"/>
      <c r="M3020" s="142"/>
      <c r="N3020" s="142"/>
      <c r="O3020" s="142"/>
      <c r="Q3020" s="122" t="e">
        <f>+VLOOKUP(CONCATENATE(B3020,"00"),#REF!,3,FALSE)</f>
        <v>#REF!</v>
      </c>
      <c r="R3020" s="122" t="str">
        <f>+IF(ISERROR(VLOOKUP(K3020,'Ecarts de marge'!D:D,1,FALSE)),"PB CODE ARTICLE","")</f>
        <v>PB CODE ARTICLE</v>
      </c>
    </row>
    <row r="3021" spans="1:18" x14ac:dyDescent="0.2">
      <c r="A3021" s="131" t="str">
        <f>+IF(I3021&lt;='Ecarts de marge'!$G$1,"X","")</f>
        <v>X</v>
      </c>
      <c r="B3021" s="122" t="str">
        <f t="shared" si="59"/>
        <v>A</v>
      </c>
      <c r="C3021" s="142"/>
      <c r="D3021" s="142"/>
      <c r="E3021" s="142"/>
      <c r="F3021" s="142"/>
      <c r="G3021" s="142"/>
      <c r="H3021" s="142"/>
      <c r="J3021" s="142"/>
      <c r="K3021" s="142"/>
      <c r="L3021" s="142"/>
      <c r="M3021" s="142"/>
      <c r="N3021" s="142"/>
      <c r="O3021" s="142"/>
      <c r="Q3021" s="122" t="e">
        <f>+VLOOKUP(CONCATENATE(B3021,"00"),#REF!,3,FALSE)</f>
        <v>#REF!</v>
      </c>
      <c r="R3021" s="122" t="str">
        <f>+IF(ISERROR(VLOOKUP(K3021,'Ecarts de marge'!D:D,1,FALSE)),"PB CODE ARTICLE","")</f>
        <v>PB CODE ARTICLE</v>
      </c>
    </row>
    <row r="3022" spans="1:18" x14ac:dyDescent="0.2">
      <c r="A3022" s="131" t="str">
        <f>+IF(I3022&lt;='Ecarts de marge'!$G$1,"X","")</f>
        <v>X</v>
      </c>
      <c r="B3022" s="122" t="str">
        <f t="shared" si="59"/>
        <v>A</v>
      </c>
      <c r="C3022" s="142"/>
      <c r="D3022" s="142"/>
      <c r="E3022" s="142"/>
      <c r="F3022" s="142"/>
      <c r="G3022" s="142"/>
      <c r="H3022" s="142"/>
      <c r="J3022" s="142"/>
      <c r="K3022" s="142"/>
      <c r="L3022" s="142"/>
      <c r="M3022" s="142"/>
      <c r="N3022" s="142"/>
      <c r="O3022" s="142"/>
      <c r="Q3022" s="122" t="e">
        <f>+VLOOKUP(CONCATENATE(B3022,"00"),#REF!,3,FALSE)</f>
        <v>#REF!</v>
      </c>
      <c r="R3022" s="122" t="str">
        <f>+IF(ISERROR(VLOOKUP(K3022,'Ecarts de marge'!D:D,1,FALSE)),"PB CODE ARTICLE","")</f>
        <v>PB CODE ARTICLE</v>
      </c>
    </row>
    <row r="3023" spans="1:18" x14ac:dyDescent="0.2">
      <c r="A3023" s="131" t="str">
        <f>+IF(I3023&lt;='Ecarts de marge'!$G$1,"X","")</f>
        <v>X</v>
      </c>
      <c r="B3023" s="122" t="str">
        <f t="shared" si="59"/>
        <v>A</v>
      </c>
      <c r="C3023" s="142"/>
      <c r="D3023" s="142"/>
      <c r="E3023" s="142"/>
      <c r="F3023" s="142"/>
      <c r="G3023" s="142"/>
      <c r="H3023" s="142"/>
      <c r="J3023" s="142"/>
      <c r="K3023" s="142"/>
      <c r="L3023" s="142"/>
      <c r="M3023" s="142"/>
      <c r="N3023" s="142"/>
      <c r="O3023" s="142"/>
      <c r="Q3023" s="122" t="e">
        <f>+VLOOKUP(CONCATENATE(B3023,"00"),#REF!,3,FALSE)</f>
        <v>#REF!</v>
      </c>
      <c r="R3023" s="122" t="str">
        <f>+IF(ISERROR(VLOOKUP(K3023,'Ecarts de marge'!D:D,1,FALSE)),"PB CODE ARTICLE","")</f>
        <v>PB CODE ARTICLE</v>
      </c>
    </row>
    <row r="3024" spans="1:18" x14ac:dyDescent="0.2">
      <c r="A3024" s="131" t="str">
        <f>+IF(I3024&lt;='Ecarts de marge'!$G$1,"X","")</f>
        <v>X</v>
      </c>
      <c r="B3024" s="122" t="str">
        <f t="shared" si="59"/>
        <v>A</v>
      </c>
      <c r="C3024" s="142"/>
      <c r="D3024" s="142"/>
      <c r="E3024" s="142"/>
      <c r="F3024" s="142"/>
      <c r="G3024" s="142"/>
      <c r="H3024" s="142"/>
      <c r="J3024" s="142"/>
      <c r="K3024" s="142"/>
      <c r="L3024" s="142"/>
      <c r="M3024" s="142"/>
      <c r="N3024" s="142"/>
      <c r="O3024" s="142"/>
      <c r="Q3024" s="122" t="e">
        <f>+VLOOKUP(CONCATENATE(B3024,"00"),#REF!,3,FALSE)</f>
        <v>#REF!</v>
      </c>
      <c r="R3024" s="122" t="str">
        <f>+IF(ISERROR(VLOOKUP(K3024,'Ecarts de marge'!D:D,1,FALSE)),"PB CODE ARTICLE","")</f>
        <v>PB CODE ARTICLE</v>
      </c>
    </row>
    <row r="3025" spans="1:18" x14ac:dyDescent="0.2">
      <c r="A3025" s="131" t="str">
        <f>+IF(I3025&lt;='Ecarts de marge'!$G$1,"X","")</f>
        <v>X</v>
      </c>
      <c r="B3025" s="122" t="str">
        <f t="shared" si="59"/>
        <v>A</v>
      </c>
      <c r="C3025" s="142"/>
      <c r="D3025" s="142"/>
      <c r="E3025" s="142"/>
      <c r="F3025" s="142"/>
      <c r="G3025" s="142"/>
      <c r="H3025" s="142"/>
      <c r="J3025" s="142"/>
      <c r="K3025" s="142"/>
      <c r="L3025" s="142"/>
      <c r="M3025" s="142"/>
      <c r="N3025" s="142"/>
      <c r="O3025" s="142"/>
      <c r="Q3025" s="122" t="e">
        <f>+VLOOKUP(CONCATENATE(B3025,"00"),#REF!,3,FALSE)</f>
        <v>#REF!</v>
      </c>
      <c r="R3025" s="122" t="str">
        <f>+IF(ISERROR(VLOOKUP(K3025,'Ecarts de marge'!D:D,1,FALSE)),"PB CODE ARTICLE","")</f>
        <v>PB CODE ARTICLE</v>
      </c>
    </row>
    <row r="3026" spans="1:18" x14ac:dyDescent="0.2">
      <c r="A3026" s="131" t="str">
        <f>+IF(I3026&lt;='Ecarts de marge'!$G$1,"X","")</f>
        <v>X</v>
      </c>
      <c r="B3026" s="122" t="str">
        <f t="shared" si="59"/>
        <v>A</v>
      </c>
      <c r="C3026" s="142"/>
      <c r="D3026" s="142"/>
      <c r="E3026" s="142"/>
      <c r="F3026" s="142"/>
      <c r="G3026" s="142"/>
      <c r="H3026" s="142"/>
      <c r="J3026" s="142"/>
      <c r="K3026" s="142"/>
      <c r="L3026" s="142"/>
      <c r="M3026" s="142"/>
      <c r="N3026" s="142"/>
      <c r="O3026" s="142"/>
      <c r="Q3026" s="122" t="e">
        <f>+VLOOKUP(CONCATENATE(B3026,"00"),#REF!,3,FALSE)</f>
        <v>#REF!</v>
      </c>
      <c r="R3026" s="122" t="str">
        <f>+IF(ISERROR(VLOOKUP(K3026,'Ecarts de marge'!D:D,1,FALSE)),"PB CODE ARTICLE","")</f>
        <v>PB CODE ARTICLE</v>
      </c>
    </row>
    <row r="3027" spans="1:18" x14ac:dyDescent="0.2">
      <c r="A3027" s="131" t="str">
        <f>+IF(I3027&lt;='Ecarts de marge'!$G$1,"X","")</f>
        <v>X</v>
      </c>
      <c r="B3027" s="122" t="str">
        <f t="shared" si="59"/>
        <v>A</v>
      </c>
      <c r="C3027" s="142"/>
      <c r="D3027" s="142"/>
      <c r="E3027" s="142"/>
      <c r="F3027" s="142"/>
      <c r="G3027" s="142"/>
      <c r="H3027" s="142"/>
      <c r="J3027" s="142"/>
      <c r="K3027" s="142"/>
      <c r="L3027" s="142"/>
      <c r="M3027" s="142"/>
      <c r="N3027" s="142"/>
      <c r="O3027" s="142"/>
      <c r="Q3027" s="122" t="e">
        <f>+VLOOKUP(CONCATENATE(B3027,"00"),#REF!,3,FALSE)</f>
        <v>#REF!</v>
      </c>
      <c r="R3027" s="122" t="str">
        <f>+IF(ISERROR(VLOOKUP(K3027,'Ecarts de marge'!D:D,1,FALSE)),"PB CODE ARTICLE","")</f>
        <v>PB CODE ARTICLE</v>
      </c>
    </row>
    <row r="3028" spans="1:18" x14ac:dyDescent="0.2">
      <c r="A3028" s="131" t="str">
        <f>+IF(I3028&lt;='Ecarts de marge'!$G$1,"X","")</f>
        <v>X</v>
      </c>
      <c r="B3028" s="122" t="str">
        <f t="shared" si="59"/>
        <v>A</v>
      </c>
      <c r="C3028" s="142"/>
      <c r="D3028" s="142"/>
      <c r="E3028" s="142"/>
      <c r="F3028" s="142"/>
      <c r="G3028" s="142"/>
      <c r="H3028" s="142"/>
      <c r="J3028" s="142"/>
      <c r="K3028" s="142"/>
      <c r="L3028" s="142"/>
      <c r="M3028" s="142"/>
      <c r="N3028" s="142"/>
      <c r="O3028" s="142"/>
      <c r="Q3028" s="122" t="e">
        <f>+VLOOKUP(CONCATENATE(B3028,"00"),#REF!,3,FALSE)</f>
        <v>#REF!</v>
      </c>
      <c r="R3028" s="122" t="str">
        <f>+IF(ISERROR(VLOOKUP(K3028,'Ecarts de marge'!D:D,1,FALSE)),"PB CODE ARTICLE","")</f>
        <v>PB CODE ARTICLE</v>
      </c>
    </row>
    <row r="3029" spans="1:18" x14ac:dyDescent="0.2">
      <c r="A3029" s="131" t="str">
        <f>+IF(I3029&lt;='Ecarts de marge'!$G$1,"X","")</f>
        <v>X</v>
      </c>
      <c r="B3029" s="122" t="str">
        <f t="shared" si="59"/>
        <v>A</v>
      </c>
      <c r="C3029" s="142"/>
      <c r="D3029" s="142"/>
      <c r="E3029" s="142"/>
      <c r="F3029" s="142"/>
      <c r="G3029" s="142"/>
      <c r="H3029" s="142"/>
      <c r="J3029" s="142"/>
      <c r="K3029" s="142"/>
      <c r="L3029" s="142"/>
      <c r="M3029" s="142"/>
      <c r="N3029" s="142"/>
      <c r="O3029" s="142"/>
      <c r="Q3029" s="122" t="e">
        <f>+VLOOKUP(CONCATENATE(B3029,"00"),#REF!,3,FALSE)</f>
        <v>#REF!</v>
      </c>
      <c r="R3029" s="122" t="str">
        <f>+IF(ISERROR(VLOOKUP(K3029,'Ecarts de marge'!D:D,1,FALSE)),"PB CODE ARTICLE","")</f>
        <v>PB CODE ARTICLE</v>
      </c>
    </row>
    <row r="3030" spans="1:18" x14ac:dyDescent="0.2">
      <c r="A3030" s="131" t="str">
        <f>+IF(I3030&lt;='Ecarts de marge'!$G$1,"X","")</f>
        <v>X</v>
      </c>
      <c r="B3030" s="122" t="str">
        <f t="shared" si="59"/>
        <v>A</v>
      </c>
      <c r="C3030" s="142"/>
      <c r="D3030" s="142"/>
      <c r="E3030" s="142"/>
      <c r="F3030" s="142"/>
      <c r="G3030" s="142"/>
      <c r="H3030" s="142"/>
      <c r="J3030" s="142"/>
      <c r="K3030" s="142"/>
      <c r="L3030" s="142"/>
      <c r="M3030" s="142"/>
      <c r="N3030" s="142"/>
      <c r="O3030" s="142"/>
      <c r="Q3030" s="122" t="e">
        <f>+VLOOKUP(CONCATENATE(B3030,"00"),#REF!,3,FALSE)</f>
        <v>#REF!</v>
      </c>
      <c r="R3030" s="122" t="str">
        <f>+IF(ISERROR(VLOOKUP(K3030,'Ecarts de marge'!D:D,1,FALSE)),"PB CODE ARTICLE","")</f>
        <v>PB CODE ARTICLE</v>
      </c>
    </row>
    <row r="3031" spans="1:18" x14ac:dyDescent="0.2">
      <c r="A3031" s="131" t="str">
        <f>+IF(I3031&lt;='Ecarts de marge'!$G$1,"X","")</f>
        <v>X</v>
      </c>
      <c r="B3031" s="122" t="str">
        <f t="shared" si="59"/>
        <v>A</v>
      </c>
      <c r="C3031" s="142"/>
      <c r="D3031" s="142"/>
      <c r="E3031" s="142"/>
      <c r="F3031" s="142"/>
      <c r="G3031" s="142"/>
      <c r="H3031" s="142"/>
      <c r="J3031" s="142"/>
      <c r="K3031" s="142"/>
      <c r="L3031" s="142"/>
      <c r="M3031" s="142"/>
      <c r="N3031" s="142"/>
      <c r="O3031" s="142"/>
      <c r="Q3031" s="122" t="e">
        <f>+VLOOKUP(CONCATENATE(B3031,"00"),#REF!,3,FALSE)</f>
        <v>#REF!</v>
      </c>
      <c r="R3031" s="122" t="str">
        <f>+IF(ISERROR(VLOOKUP(K3031,'Ecarts de marge'!D:D,1,FALSE)),"PB CODE ARTICLE","")</f>
        <v>PB CODE ARTICLE</v>
      </c>
    </row>
    <row r="3032" spans="1:18" x14ac:dyDescent="0.2">
      <c r="A3032" s="131" t="str">
        <f>+IF(I3032&lt;='Ecarts de marge'!$G$1,"X","")</f>
        <v>X</v>
      </c>
      <c r="B3032" s="122" t="str">
        <f t="shared" si="59"/>
        <v>A</v>
      </c>
      <c r="C3032" s="142"/>
      <c r="D3032" s="142"/>
      <c r="E3032" s="142"/>
      <c r="F3032" s="142"/>
      <c r="G3032" s="142"/>
      <c r="H3032" s="142"/>
      <c r="J3032" s="142"/>
      <c r="K3032" s="142"/>
      <c r="L3032" s="142"/>
      <c r="M3032" s="142"/>
      <c r="N3032" s="142"/>
      <c r="O3032" s="142"/>
      <c r="Q3032" s="122" t="e">
        <f>+VLOOKUP(CONCATENATE(B3032,"00"),#REF!,3,FALSE)</f>
        <v>#REF!</v>
      </c>
      <c r="R3032" s="122" t="str">
        <f>+IF(ISERROR(VLOOKUP(K3032,'Ecarts de marge'!D:D,1,FALSE)),"PB CODE ARTICLE","")</f>
        <v>PB CODE ARTICLE</v>
      </c>
    </row>
    <row r="3033" spans="1:18" x14ac:dyDescent="0.2">
      <c r="A3033" s="131" t="str">
        <f>+IF(I3033&lt;='Ecarts de marge'!$G$1,"X","")</f>
        <v>X</v>
      </c>
      <c r="B3033" s="122" t="str">
        <f t="shared" si="59"/>
        <v>A</v>
      </c>
      <c r="C3033" s="142"/>
      <c r="D3033" s="142"/>
      <c r="E3033" s="142"/>
      <c r="F3033" s="142"/>
      <c r="G3033" s="142"/>
      <c r="H3033" s="142"/>
      <c r="J3033" s="142"/>
      <c r="K3033" s="142"/>
      <c r="L3033" s="142"/>
      <c r="M3033" s="142"/>
      <c r="N3033" s="142"/>
      <c r="O3033" s="142"/>
      <c r="Q3033" s="122" t="e">
        <f>+VLOOKUP(CONCATENATE(B3033,"00"),#REF!,3,FALSE)</f>
        <v>#REF!</v>
      </c>
      <c r="R3033" s="122" t="str">
        <f>+IF(ISERROR(VLOOKUP(K3033,'Ecarts de marge'!D:D,1,FALSE)),"PB CODE ARTICLE","")</f>
        <v>PB CODE ARTICLE</v>
      </c>
    </row>
    <row r="3034" spans="1:18" x14ac:dyDescent="0.2">
      <c r="A3034" s="131" t="str">
        <f>+IF(I3034&lt;='Ecarts de marge'!$G$1,"X","")</f>
        <v>X</v>
      </c>
      <c r="B3034" s="122" t="str">
        <f t="shared" si="59"/>
        <v>A</v>
      </c>
      <c r="C3034" s="142"/>
      <c r="D3034" s="142"/>
      <c r="E3034" s="142"/>
      <c r="F3034" s="142"/>
      <c r="G3034" s="142"/>
      <c r="H3034" s="142"/>
      <c r="J3034" s="142"/>
      <c r="K3034" s="142"/>
      <c r="L3034" s="142"/>
      <c r="M3034" s="142"/>
      <c r="N3034" s="142"/>
      <c r="O3034" s="142"/>
      <c r="Q3034" s="122" t="e">
        <f>+VLOOKUP(CONCATENATE(B3034,"00"),#REF!,3,FALSE)</f>
        <v>#REF!</v>
      </c>
      <c r="R3034" s="122" t="str">
        <f>+IF(ISERROR(VLOOKUP(K3034,'Ecarts de marge'!D:D,1,FALSE)),"PB CODE ARTICLE","")</f>
        <v>PB CODE ARTICLE</v>
      </c>
    </row>
    <row r="3035" spans="1:18" x14ac:dyDescent="0.2">
      <c r="A3035" s="131" t="str">
        <f>+IF(I3035&lt;='Ecarts de marge'!$G$1,"X","")</f>
        <v>X</v>
      </c>
      <c r="B3035" s="122" t="str">
        <f t="shared" si="59"/>
        <v>A</v>
      </c>
      <c r="C3035" s="142"/>
      <c r="D3035" s="142"/>
      <c r="E3035" s="142"/>
      <c r="F3035" s="142"/>
      <c r="G3035" s="142"/>
      <c r="H3035" s="142"/>
      <c r="J3035" s="142"/>
      <c r="K3035" s="142"/>
      <c r="L3035" s="142"/>
      <c r="M3035" s="142"/>
      <c r="N3035" s="142"/>
      <c r="O3035" s="142"/>
      <c r="Q3035" s="122" t="e">
        <f>+VLOOKUP(CONCATENATE(B3035,"00"),#REF!,3,FALSE)</f>
        <v>#REF!</v>
      </c>
      <c r="R3035" s="122" t="str">
        <f>+IF(ISERROR(VLOOKUP(K3035,'Ecarts de marge'!D:D,1,FALSE)),"PB CODE ARTICLE","")</f>
        <v>PB CODE ARTICLE</v>
      </c>
    </row>
    <row r="3036" spans="1:18" x14ac:dyDescent="0.2">
      <c r="A3036" s="131" t="str">
        <f>+IF(I3036&lt;='Ecarts de marge'!$G$1,"X","")</f>
        <v>X</v>
      </c>
      <c r="B3036" s="122" t="str">
        <f t="shared" si="59"/>
        <v>A</v>
      </c>
      <c r="C3036" s="142"/>
      <c r="D3036" s="142"/>
      <c r="E3036" s="142"/>
      <c r="F3036" s="142"/>
      <c r="G3036" s="142"/>
      <c r="H3036" s="142"/>
      <c r="J3036" s="142"/>
      <c r="K3036" s="142"/>
      <c r="L3036" s="142"/>
      <c r="M3036" s="142"/>
      <c r="N3036" s="142"/>
      <c r="O3036" s="142"/>
      <c r="Q3036" s="122" t="e">
        <f>+VLOOKUP(CONCATENATE(B3036,"00"),#REF!,3,FALSE)</f>
        <v>#REF!</v>
      </c>
      <c r="R3036" s="122" t="str">
        <f>+IF(ISERROR(VLOOKUP(K3036,'Ecarts de marge'!D:D,1,FALSE)),"PB CODE ARTICLE","")</f>
        <v>PB CODE ARTICLE</v>
      </c>
    </row>
    <row r="3037" spans="1:18" x14ac:dyDescent="0.2">
      <c r="A3037" s="131" t="str">
        <f>+IF(I3037&lt;='Ecarts de marge'!$G$1,"X","")</f>
        <v>X</v>
      </c>
      <c r="B3037" s="122" t="str">
        <f t="shared" si="59"/>
        <v>A</v>
      </c>
      <c r="C3037" s="142"/>
      <c r="D3037" s="142"/>
      <c r="E3037" s="142"/>
      <c r="F3037" s="142"/>
      <c r="G3037" s="142"/>
      <c r="H3037" s="142"/>
      <c r="J3037" s="142"/>
      <c r="K3037" s="142"/>
      <c r="L3037" s="142"/>
      <c r="M3037" s="142"/>
      <c r="N3037" s="142"/>
      <c r="O3037" s="142"/>
      <c r="Q3037" s="122" t="e">
        <f>+VLOOKUP(CONCATENATE(B3037,"00"),#REF!,3,FALSE)</f>
        <v>#REF!</v>
      </c>
      <c r="R3037" s="122" t="str">
        <f>+IF(ISERROR(VLOOKUP(K3037,'Ecarts de marge'!D:D,1,FALSE)),"PB CODE ARTICLE","")</f>
        <v>PB CODE ARTICLE</v>
      </c>
    </row>
    <row r="3038" spans="1:18" x14ac:dyDescent="0.2">
      <c r="A3038" s="131" t="str">
        <f>+IF(I3038&lt;='Ecarts de marge'!$G$1,"X","")</f>
        <v>X</v>
      </c>
      <c r="B3038" s="122" t="str">
        <f t="shared" si="59"/>
        <v>A</v>
      </c>
      <c r="C3038" s="142"/>
      <c r="D3038" s="142"/>
      <c r="E3038" s="142"/>
      <c r="F3038" s="142"/>
      <c r="G3038" s="142"/>
      <c r="H3038" s="142"/>
      <c r="J3038" s="142"/>
      <c r="K3038" s="142"/>
      <c r="L3038" s="142"/>
      <c r="M3038" s="142"/>
      <c r="N3038" s="142"/>
      <c r="O3038" s="142"/>
      <c r="Q3038" s="122" t="e">
        <f>+VLOOKUP(CONCATENATE(B3038,"00"),#REF!,3,FALSE)</f>
        <v>#REF!</v>
      </c>
      <c r="R3038" s="122" t="str">
        <f>+IF(ISERROR(VLOOKUP(K3038,'Ecarts de marge'!D:D,1,FALSE)),"PB CODE ARTICLE","")</f>
        <v>PB CODE ARTICLE</v>
      </c>
    </row>
    <row r="3039" spans="1:18" x14ac:dyDescent="0.2">
      <c r="A3039" s="131" t="str">
        <f>+IF(I3039&lt;='Ecarts de marge'!$G$1,"X","")</f>
        <v>X</v>
      </c>
      <c r="B3039" s="122" t="str">
        <f t="shared" si="59"/>
        <v>A</v>
      </c>
      <c r="C3039" s="142"/>
      <c r="D3039" s="142"/>
      <c r="E3039" s="142"/>
      <c r="F3039" s="142"/>
      <c r="G3039" s="142"/>
      <c r="H3039" s="142"/>
      <c r="J3039" s="142"/>
      <c r="K3039" s="142"/>
      <c r="L3039" s="142"/>
      <c r="M3039" s="142"/>
      <c r="N3039" s="142"/>
      <c r="O3039" s="142"/>
      <c r="Q3039" s="122" t="e">
        <f>+VLOOKUP(CONCATENATE(B3039,"00"),#REF!,3,FALSE)</f>
        <v>#REF!</v>
      </c>
      <c r="R3039" s="122" t="str">
        <f>+IF(ISERROR(VLOOKUP(K3039,'Ecarts de marge'!D:D,1,FALSE)),"PB CODE ARTICLE","")</f>
        <v>PB CODE ARTICLE</v>
      </c>
    </row>
    <row r="3040" spans="1:18" x14ac:dyDescent="0.2">
      <c r="A3040" s="131" t="str">
        <f>+IF(I3040&lt;='Ecarts de marge'!$G$1,"X","")</f>
        <v>X</v>
      </c>
      <c r="B3040" s="122" t="str">
        <f t="shared" si="59"/>
        <v>A</v>
      </c>
      <c r="C3040" s="142"/>
      <c r="D3040" s="142"/>
      <c r="E3040" s="142"/>
      <c r="F3040" s="142"/>
      <c r="G3040" s="142"/>
      <c r="H3040" s="142"/>
      <c r="J3040" s="142"/>
      <c r="K3040" s="142"/>
      <c r="L3040" s="142"/>
      <c r="M3040" s="142"/>
      <c r="N3040" s="142"/>
      <c r="O3040" s="142"/>
      <c r="Q3040" s="122" t="e">
        <f>+VLOOKUP(CONCATENATE(B3040,"00"),#REF!,3,FALSE)</f>
        <v>#REF!</v>
      </c>
      <c r="R3040" s="122" t="str">
        <f>+IF(ISERROR(VLOOKUP(K3040,'Ecarts de marge'!D:D,1,FALSE)),"PB CODE ARTICLE","")</f>
        <v>PB CODE ARTICLE</v>
      </c>
    </row>
    <row r="3041" spans="1:18" x14ac:dyDescent="0.2">
      <c r="A3041" s="131" t="str">
        <f>+IF(I3041&lt;='Ecarts de marge'!$G$1,"X","")</f>
        <v>X</v>
      </c>
      <c r="B3041" s="122" t="str">
        <f t="shared" si="59"/>
        <v>A</v>
      </c>
      <c r="C3041" s="142"/>
      <c r="D3041" s="142"/>
      <c r="E3041" s="142"/>
      <c r="F3041" s="142"/>
      <c r="G3041" s="142"/>
      <c r="H3041" s="142"/>
      <c r="J3041" s="142"/>
      <c r="K3041" s="142"/>
      <c r="L3041" s="142"/>
      <c r="M3041" s="142"/>
      <c r="N3041" s="142"/>
      <c r="O3041" s="142"/>
      <c r="Q3041" s="122" t="e">
        <f>+VLOOKUP(CONCATENATE(B3041,"00"),#REF!,3,FALSE)</f>
        <v>#REF!</v>
      </c>
      <c r="R3041" s="122" t="str">
        <f>+IF(ISERROR(VLOOKUP(K3041,'Ecarts de marge'!D:D,1,FALSE)),"PB CODE ARTICLE","")</f>
        <v>PB CODE ARTICLE</v>
      </c>
    </row>
    <row r="3042" spans="1:18" x14ac:dyDescent="0.2">
      <c r="A3042" s="131" t="str">
        <f>+IF(I3042&lt;='Ecarts de marge'!$G$1,"X","")</f>
        <v>X</v>
      </c>
      <c r="B3042" s="122" t="str">
        <f t="shared" si="59"/>
        <v>A</v>
      </c>
      <c r="C3042" s="142"/>
      <c r="D3042" s="142"/>
      <c r="E3042" s="142"/>
      <c r="F3042" s="142"/>
      <c r="G3042" s="142"/>
      <c r="H3042" s="142"/>
      <c r="J3042" s="142"/>
      <c r="K3042" s="142"/>
      <c r="L3042" s="142"/>
      <c r="M3042" s="142"/>
      <c r="N3042" s="142"/>
      <c r="O3042" s="142"/>
      <c r="Q3042" s="122" t="e">
        <f>+VLOOKUP(CONCATENATE(B3042,"00"),#REF!,3,FALSE)</f>
        <v>#REF!</v>
      </c>
      <c r="R3042" s="122" t="str">
        <f>+IF(ISERROR(VLOOKUP(K3042,'Ecarts de marge'!D:D,1,FALSE)),"PB CODE ARTICLE","")</f>
        <v>PB CODE ARTICLE</v>
      </c>
    </row>
    <row r="3043" spans="1:18" x14ac:dyDescent="0.2">
      <c r="A3043" s="131" t="str">
        <f>+IF(I3043&lt;='Ecarts de marge'!$G$1,"X","")</f>
        <v>X</v>
      </c>
      <c r="B3043" s="122" t="str">
        <f t="shared" si="59"/>
        <v>A</v>
      </c>
      <c r="C3043" s="142"/>
      <c r="D3043" s="142"/>
      <c r="E3043" s="142"/>
      <c r="F3043" s="142"/>
      <c r="G3043" s="142"/>
      <c r="H3043" s="142"/>
      <c r="J3043" s="142"/>
      <c r="K3043" s="142"/>
      <c r="L3043" s="142"/>
      <c r="M3043" s="142"/>
      <c r="N3043" s="142"/>
      <c r="O3043" s="142"/>
      <c r="Q3043" s="122" t="e">
        <f>+VLOOKUP(CONCATENATE(B3043,"00"),#REF!,3,FALSE)</f>
        <v>#REF!</v>
      </c>
      <c r="R3043" s="122" t="str">
        <f>+IF(ISERROR(VLOOKUP(K3043,'Ecarts de marge'!D:D,1,FALSE)),"PB CODE ARTICLE","")</f>
        <v>PB CODE ARTICLE</v>
      </c>
    </row>
    <row r="3044" spans="1:18" x14ac:dyDescent="0.2">
      <c r="A3044" s="131" t="str">
        <f>+IF(I3044&lt;='Ecarts de marge'!$G$1,"X","")</f>
        <v>X</v>
      </c>
      <c r="B3044" s="122" t="str">
        <f t="shared" si="59"/>
        <v>A</v>
      </c>
      <c r="C3044" s="142"/>
      <c r="D3044" s="142"/>
      <c r="E3044" s="142"/>
      <c r="F3044" s="142"/>
      <c r="G3044" s="142"/>
      <c r="H3044" s="142"/>
      <c r="J3044" s="142"/>
      <c r="K3044" s="142"/>
      <c r="L3044" s="142"/>
      <c r="M3044" s="142"/>
      <c r="N3044" s="142"/>
      <c r="O3044" s="142"/>
      <c r="Q3044" s="122" t="e">
        <f>+VLOOKUP(CONCATENATE(B3044,"00"),#REF!,3,FALSE)</f>
        <v>#REF!</v>
      </c>
      <c r="R3044" s="122" t="str">
        <f>+IF(ISERROR(VLOOKUP(K3044,'Ecarts de marge'!D:D,1,FALSE)),"PB CODE ARTICLE","")</f>
        <v>PB CODE ARTICLE</v>
      </c>
    </row>
    <row r="3045" spans="1:18" x14ac:dyDescent="0.2">
      <c r="A3045" s="131" t="str">
        <f>+IF(I3045&lt;='Ecarts de marge'!$G$1,"X","")</f>
        <v>X</v>
      </c>
      <c r="B3045" s="122" t="str">
        <f t="shared" si="59"/>
        <v>A</v>
      </c>
      <c r="C3045" s="142"/>
      <c r="D3045" s="142"/>
      <c r="E3045" s="142"/>
      <c r="F3045" s="142"/>
      <c r="G3045" s="142"/>
      <c r="H3045" s="142"/>
      <c r="J3045" s="142"/>
      <c r="K3045" s="142"/>
      <c r="L3045" s="142"/>
      <c r="M3045" s="142"/>
      <c r="N3045" s="142"/>
      <c r="O3045" s="142"/>
      <c r="Q3045" s="122" t="e">
        <f>+VLOOKUP(CONCATENATE(B3045,"00"),#REF!,3,FALSE)</f>
        <v>#REF!</v>
      </c>
      <c r="R3045" s="122" t="str">
        <f>+IF(ISERROR(VLOOKUP(K3045,'Ecarts de marge'!D:D,1,FALSE)),"PB CODE ARTICLE","")</f>
        <v>PB CODE ARTICLE</v>
      </c>
    </row>
    <row r="3046" spans="1:18" x14ac:dyDescent="0.2">
      <c r="A3046" s="131" t="str">
        <f>+IF(I3046&lt;='Ecarts de marge'!$G$1,"X","")</f>
        <v>X</v>
      </c>
      <c r="B3046" s="122" t="str">
        <f t="shared" si="59"/>
        <v>A</v>
      </c>
      <c r="C3046" s="142"/>
      <c r="D3046" s="142"/>
      <c r="E3046" s="142"/>
      <c r="F3046" s="142"/>
      <c r="G3046" s="142"/>
      <c r="H3046" s="142"/>
      <c r="J3046" s="142"/>
      <c r="K3046" s="142"/>
      <c r="L3046" s="142"/>
      <c r="M3046" s="142"/>
      <c r="N3046" s="142"/>
      <c r="O3046" s="142"/>
      <c r="Q3046" s="122" t="e">
        <f>+VLOOKUP(CONCATENATE(B3046,"00"),#REF!,3,FALSE)</f>
        <v>#REF!</v>
      </c>
      <c r="R3046" s="122" t="str">
        <f>+IF(ISERROR(VLOOKUP(K3046,'Ecarts de marge'!D:D,1,FALSE)),"PB CODE ARTICLE","")</f>
        <v>PB CODE ARTICLE</v>
      </c>
    </row>
    <row r="3047" spans="1:18" x14ac:dyDescent="0.2">
      <c r="A3047" s="131" t="str">
        <f>+IF(I3047&lt;='Ecarts de marge'!$G$1,"X","")</f>
        <v>X</v>
      </c>
      <c r="B3047" s="122" t="str">
        <f t="shared" si="59"/>
        <v>A</v>
      </c>
      <c r="C3047" s="142"/>
      <c r="D3047" s="142"/>
      <c r="E3047" s="142"/>
      <c r="F3047" s="142"/>
      <c r="G3047" s="142"/>
      <c r="H3047" s="142"/>
      <c r="J3047" s="142"/>
      <c r="K3047" s="142"/>
      <c r="L3047" s="142"/>
      <c r="M3047" s="142"/>
      <c r="N3047" s="142"/>
      <c r="O3047" s="142"/>
      <c r="Q3047" s="122" t="e">
        <f>+VLOOKUP(CONCATENATE(B3047,"00"),#REF!,3,FALSE)</f>
        <v>#REF!</v>
      </c>
      <c r="R3047" s="122" t="str">
        <f>+IF(ISERROR(VLOOKUP(K3047,'Ecarts de marge'!D:D,1,FALSE)),"PB CODE ARTICLE","")</f>
        <v>PB CODE ARTICLE</v>
      </c>
    </row>
    <row r="3048" spans="1:18" x14ac:dyDescent="0.2">
      <c r="A3048" s="131" t="str">
        <f>+IF(I3048&lt;='Ecarts de marge'!$G$1,"X","")</f>
        <v>X</v>
      </c>
      <c r="B3048" s="122" t="str">
        <f t="shared" si="59"/>
        <v>A</v>
      </c>
      <c r="C3048" s="142"/>
      <c r="D3048" s="142"/>
      <c r="E3048" s="142"/>
      <c r="F3048" s="142"/>
      <c r="G3048" s="142"/>
      <c r="H3048" s="142"/>
      <c r="J3048" s="142"/>
      <c r="K3048" s="142"/>
      <c r="L3048" s="142"/>
      <c r="M3048" s="142"/>
      <c r="N3048" s="142"/>
      <c r="O3048" s="142"/>
      <c r="Q3048" s="122" t="e">
        <f>+VLOOKUP(CONCATENATE(B3048,"00"),#REF!,3,FALSE)</f>
        <v>#REF!</v>
      </c>
      <c r="R3048" s="122" t="str">
        <f>+IF(ISERROR(VLOOKUP(K3048,'Ecarts de marge'!D:D,1,FALSE)),"PB CODE ARTICLE","")</f>
        <v>PB CODE ARTICLE</v>
      </c>
    </row>
    <row r="3049" spans="1:18" x14ac:dyDescent="0.2">
      <c r="A3049" s="131" t="str">
        <f>+IF(I3049&lt;='Ecarts de marge'!$G$1,"X","")</f>
        <v>X</v>
      </c>
      <c r="B3049" s="122" t="str">
        <f t="shared" si="59"/>
        <v>A</v>
      </c>
      <c r="C3049" s="142"/>
      <c r="D3049" s="142"/>
      <c r="E3049" s="142"/>
      <c r="F3049" s="142"/>
      <c r="G3049" s="142"/>
      <c r="H3049" s="142"/>
      <c r="J3049" s="142"/>
      <c r="K3049" s="142"/>
      <c r="L3049" s="142"/>
      <c r="M3049" s="142"/>
      <c r="N3049" s="142"/>
      <c r="O3049" s="142"/>
      <c r="Q3049" s="122" t="e">
        <f>+VLOOKUP(CONCATENATE(B3049,"00"),#REF!,3,FALSE)</f>
        <v>#REF!</v>
      </c>
      <c r="R3049" s="122" t="str">
        <f>+IF(ISERROR(VLOOKUP(K3049,'Ecarts de marge'!D:D,1,FALSE)),"PB CODE ARTICLE","")</f>
        <v>PB CODE ARTICLE</v>
      </c>
    </row>
    <row r="3050" spans="1:18" x14ac:dyDescent="0.2">
      <c r="A3050" s="131" t="str">
        <f>+IF(I3050&lt;='Ecarts de marge'!$G$1,"X","")</f>
        <v>X</v>
      </c>
      <c r="B3050" s="122" t="str">
        <f t="shared" si="59"/>
        <v>A</v>
      </c>
      <c r="C3050" s="142"/>
      <c r="D3050" s="142"/>
      <c r="E3050" s="142"/>
      <c r="F3050" s="142"/>
      <c r="G3050" s="142"/>
      <c r="H3050" s="142"/>
      <c r="J3050" s="142"/>
      <c r="K3050" s="142"/>
      <c r="L3050" s="142"/>
      <c r="M3050" s="142"/>
      <c r="N3050" s="142"/>
      <c r="O3050" s="142"/>
      <c r="Q3050" s="122" t="e">
        <f>+VLOOKUP(CONCATENATE(B3050,"00"),#REF!,3,FALSE)</f>
        <v>#REF!</v>
      </c>
      <c r="R3050" s="122" t="str">
        <f>+IF(ISERROR(VLOOKUP(K3050,'Ecarts de marge'!D:D,1,FALSE)),"PB CODE ARTICLE","")</f>
        <v>PB CODE ARTICLE</v>
      </c>
    </row>
    <row r="3051" spans="1:18" x14ac:dyDescent="0.2">
      <c r="A3051" s="131" t="str">
        <f>+IF(I3051&lt;='Ecarts de marge'!$G$1,"X","")</f>
        <v>X</v>
      </c>
      <c r="B3051" s="122" t="str">
        <f t="shared" si="59"/>
        <v>A</v>
      </c>
      <c r="C3051" s="142"/>
      <c r="D3051" s="142"/>
      <c r="E3051" s="142"/>
      <c r="F3051" s="142"/>
      <c r="G3051" s="142"/>
      <c r="H3051" s="142"/>
      <c r="J3051" s="142"/>
      <c r="K3051" s="142"/>
      <c r="L3051" s="142"/>
      <c r="M3051" s="142"/>
      <c r="N3051" s="142"/>
      <c r="O3051" s="142"/>
      <c r="Q3051" s="122" t="e">
        <f>+VLOOKUP(CONCATENATE(B3051,"00"),#REF!,3,FALSE)</f>
        <v>#REF!</v>
      </c>
      <c r="R3051" s="122" t="str">
        <f>+IF(ISERROR(VLOOKUP(K3051,'Ecarts de marge'!D:D,1,FALSE)),"PB CODE ARTICLE","")</f>
        <v>PB CODE ARTICLE</v>
      </c>
    </row>
    <row r="3052" spans="1:18" x14ac:dyDescent="0.2">
      <c r="A3052" s="131" t="str">
        <f>+IF(I3052&lt;='Ecarts de marge'!$G$1,"X","")</f>
        <v>X</v>
      </c>
      <c r="B3052" s="122" t="str">
        <f t="shared" si="59"/>
        <v>A</v>
      </c>
      <c r="C3052" s="142"/>
      <c r="D3052" s="142"/>
      <c r="E3052" s="142"/>
      <c r="F3052" s="142"/>
      <c r="G3052" s="142"/>
      <c r="H3052" s="142"/>
      <c r="J3052" s="142"/>
      <c r="K3052" s="142"/>
      <c r="L3052" s="142"/>
      <c r="M3052" s="142"/>
      <c r="N3052" s="142"/>
      <c r="O3052" s="142"/>
      <c r="Q3052" s="122" t="e">
        <f>+VLOOKUP(CONCATENATE(B3052,"00"),#REF!,3,FALSE)</f>
        <v>#REF!</v>
      </c>
      <c r="R3052" s="122" t="str">
        <f>+IF(ISERROR(VLOOKUP(K3052,'Ecarts de marge'!D:D,1,FALSE)),"PB CODE ARTICLE","")</f>
        <v>PB CODE ARTICLE</v>
      </c>
    </row>
    <row r="3053" spans="1:18" x14ac:dyDescent="0.2">
      <c r="A3053" s="131" t="str">
        <f>+IF(I3053&lt;='Ecarts de marge'!$G$1,"X","")</f>
        <v>X</v>
      </c>
      <c r="B3053" s="122" t="str">
        <f t="shared" si="59"/>
        <v>A</v>
      </c>
      <c r="C3053" s="142"/>
      <c r="D3053" s="142"/>
      <c r="E3053" s="142"/>
      <c r="F3053" s="142"/>
      <c r="G3053" s="142"/>
      <c r="H3053" s="142"/>
      <c r="J3053" s="142"/>
      <c r="K3053" s="142"/>
      <c r="L3053" s="142"/>
      <c r="M3053" s="142"/>
      <c r="N3053" s="142"/>
      <c r="O3053" s="142"/>
      <c r="Q3053" s="122" t="e">
        <f>+VLOOKUP(CONCATENATE(B3053,"00"),#REF!,3,FALSE)</f>
        <v>#REF!</v>
      </c>
      <c r="R3053" s="122" t="str">
        <f>+IF(ISERROR(VLOOKUP(K3053,'Ecarts de marge'!D:D,1,FALSE)),"PB CODE ARTICLE","")</f>
        <v>PB CODE ARTICLE</v>
      </c>
    </row>
    <row r="3054" spans="1:18" x14ac:dyDescent="0.2">
      <c r="A3054" s="131" t="str">
        <f>+IF(I3054&lt;='Ecarts de marge'!$G$1,"X","")</f>
        <v>X</v>
      </c>
      <c r="B3054" s="122" t="str">
        <f t="shared" si="59"/>
        <v>A</v>
      </c>
      <c r="C3054" s="142"/>
      <c r="D3054" s="142"/>
      <c r="E3054" s="142"/>
      <c r="F3054" s="142"/>
      <c r="G3054" s="142"/>
      <c r="H3054" s="142"/>
      <c r="J3054" s="142"/>
      <c r="K3054" s="142"/>
      <c r="L3054" s="142"/>
      <c r="M3054" s="142"/>
      <c r="N3054" s="142"/>
      <c r="O3054" s="142"/>
      <c r="Q3054" s="122" t="e">
        <f>+VLOOKUP(CONCATENATE(B3054,"00"),#REF!,3,FALSE)</f>
        <v>#REF!</v>
      </c>
      <c r="R3054" s="122" t="str">
        <f>+IF(ISERROR(VLOOKUP(K3054,'Ecarts de marge'!D:D,1,FALSE)),"PB CODE ARTICLE","")</f>
        <v>PB CODE ARTICLE</v>
      </c>
    </row>
    <row r="3055" spans="1:18" x14ac:dyDescent="0.2">
      <c r="A3055" s="131" t="str">
        <f>+IF(I3055&lt;='Ecarts de marge'!$G$1,"X","")</f>
        <v>X</v>
      </c>
      <c r="B3055" s="122" t="str">
        <f t="shared" si="59"/>
        <v>A</v>
      </c>
      <c r="C3055" s="142"/>
      <c r="D3055" s="142"/>
      <c r="E3055" s="142"/>
      <c r="F3055" s="142"/>
      <c r="G3055" s="142"/>
      <c r="H3055" s="142"/>
      <c r="J3055" s="142"/>
      <c r="K3055" s="142"/>
      <c r="L3055" s="142"/>
      <c r="M3055" s="142"/>
      <c r="N3055" s="142"/>
      <c r="O3055" s="142"/>
      <c r="Q3055" s="122" t="e">
        <f>+VLOOKUP(CONCATENATE(B3055,"00"),#REF!,3,FALSE)</f>
        <v>#REF!</v>
      </c>
      <c r="R3055" s="122" t="str">
        <f>+IF(ISERROR(VLOOKUP(K3055,'Ecarts de marge'!D:D,1,FALSE)),"PB CODE ARTICLE","")</f>
        <v>PB CODE ARTICLE</v>
      </c>
    </row>
    <row r="3056" spans="1:18" x14ac:dyDescent="0.2">
      <c r="A3056" s="131" t="str">
        <f>+IF(I3056&lt;='Ecarts de marge'!$G$1,"X","")</f>
        <v>X</v>
      </c>
      <c r="B3056" s="122" t="str">
        <f t="shared" si="59"/>
        <v>A</v>
      </c>
      <c r="C3056" s="142"/>
      <c r="D3056" s="142"/>
      <c r="E3056" s="142"/>
      <c r="F3056" s="142"/>
      <c r="G3056" s="142"/>
      <c r="H3056" s="142"/>
      <c r="J3056" s="142"/>
      <c r="K3056" s="142"/>
      <c r="L3056" s="142"/>
      <c r="M3056" s="142"/>
      <c r="N3056" s="142"/>
      <c r="O3056" s="142"/>
      <c r="Q3056" s="122" t="e">
        <f>+VLOOKUP(CONCATENATE(B3056,"00"),#REF!,3,FALSE)</f>
        <v>#REF!</v>
      </c>
      <c r="R3056" s="122" t="str">
        <f>+IF(ISERROR(VLOOKUP(K3056,'Ecarts de marge'!D:D,1,FALSE)),"PB CODE ARTICLE","")</f>
        <v>PB CODE ARTICLE</v>
      </c>
    </row>
    <row r="3057" spans="1:18" x14ac:dyDescent="0.2">
      <c r="A3057" s="131" t="str">
        <f>+IF(I3057&lt;='Ecarts de marge'!$G$1,"X","")</f>
        <v>X</v>
      </c>
      <c r="B3057" s="122" t="str">
        <f t="shared" si="59"/>
        <v>A</v>
      </c>
      <c r="C3057" s="142"/>
      <c r="D3057" s="142"/>
      <c r="E3057" s="142"/>
      <c r="F3057" s="142"/>
      <c r="G3057" s="142"/>
      <c r="H3057" s="142"/>
      <c r="J3057" s="142"/>
      <c r="K3057" s="142"/>
      <c r="L3057" s="142"/>
      <c r="M3057" s="142"/>
      <c r="N3057" s="142"/>
      <c r="O3057" s="142"/>
      <c r="Q3057" s="122" t="e">
        <f>+VLOOKUP(CONCATENATE(B3057,"00"),#REF!,3,FALSE)</f>
        <v>#REF!</v>
      </c>
      <c r="R3057" s="122" t="str">
        <f>+IF(ISERROR(VLOOKUP(K3057,'Ecarts de marge'!D:D,1,FALSE)),"PB CODE ARTICLE","")</f>
        <v>PB CODE ARTICLE</v>
      </c>
    </row>
    <row r="3058" spans="1:18" x14ac:dyDescent="0.2">
      <c r="A3058" s="131" t="str">
        <f>+IF(I3058&lt;='Ecarts de marge'!$G$1,"X","")</f>
        <v>X</v>
      </c>
      <c r="B3058" s="122" t="str">
        <f t="shared" si="59"/>
        <v>A</v>
      </c>
      <c r="C3058" s="142"/>
      <c r="D3058" s="142"/>
      <c r="E3058" s="142"/>
      <c r="F3058" s="142"/>
      <c r="G3058" s="142"/>
      <c r="H3058" s="142"/>
      <c r="J3058" s="142"/>
      <c r="K3058" s="142"/>
      <c r="L3058" s="142"/>
      <c r="M3058" s="142"/>
      <c r="N3058" s="142"/>
      <c r="O3058" s="142"/>
      <c r="Q3058" s="122" t="e">
        <f>+VLOOKUP(CONCATENATE(B3058,"00"),#REF!,3,FALSE)</f>
        <v>#REF!</v>
      </c>
      <c r="R3058" s="122" t="str">
        <f>+IF(ISERROR(VLOOKUP(K3058,'Ecarts de marge'!D:D,1,FALSE)),"PB CODE ARTICLE","")</f>
        <v>PB CODE ARTICLE</v>
      </c>
    </row>
    <row r="3059" spans="1:18" x14ac:dyDescent="0.2">
      <c r="A3059" s="131" t="str">
        <f>+IF(I3059&lt;='Ecarts de marge'!$G$1,"X","")</f>
        <v>X</v>
      </c>
      <c r="B3059" s="122" t="str">
        <f t="shared" si="59"/>
        <v>A</v>
      </c>
      <c r="C3059" s="142"/>
      <c r="D3059" s="142"/>
      <c r="E3059" s="142"/>
      <c r="F3059" s="142"/>
      <c r="G3059" s="142"/>
      <c r="H3059" s="142"/>
      <c r="J3059" s="142"/>
      <c r="K3059" s="142"/>
      <c r="L3059" s="142"/>
      <c r="M3059" s="142"/>
      <c r="N3059" s="142"/>
      <c r="O3059" s="142"/>
      <c r="Q3059" s="122" t="e">
        <f>+VLOOKUP(CONCATENATE(B3059,"00"),#REF!,3,FALSE)</f>
        <v>#REF!</v>
      </c>
      <c r="R3059" s="122" t="str">
        <f>+IF(ISERROR(VLOOKUP(K3059,'Ecarts de marge'!D:D,1,FALSE)),"PB CODE ARTICLE","")</f>
        <v>PB CODE ARTICLE</v>
      </c>
    </row>
    <row r="3060" spans="1:18" x14ac:dyDescent="0.2">
      <c r="A3060" s="131" t="str">
        <f>+IF(I3060&lt;='Ecarts de marge'!$G$1,"X","")</f>
        <v>X</v>
      </c>
      <c r="B3060" s="122" t="str">
        <f t="shared" si="59"/>
        <v>A</v>
      </c>
      <c r="C3060" s="142"/>
      <c r="D3060" s="142"/>
      <c r="E3060" s="142"/>
      <c r="F3060" s="142"/>
      <c r="G3060" s="142"/>
      <c r="H3060" s="142"/>
      <c r="J3060" s="142"/>
      <c r="K3060" s="142"/>
      <c r="L3060" s="142"/>
      <c r="M3060" s="142"/>
      <c r="N3060" s="142"/>
      <c r="O3060" s="142"/>
      <c r="Q3060" s="122" t="e">
        <f>+VLOOKUP(CONCATENATE(B3060,"00"),#REF!,3,FALSE)</f>
        <v>#REF!</v>
      </c>
      <c r="R3060" s="122" t="str">
        <f>+IF(ISERROR(VLOOKUP(K3060,'Ecarts de marge'!D:D,1,FALSE)),"PB CODE ARTICLE","")</f>
        <v>PB CODE ARTICLE</v>
      </c>
    </row>
    <row r="3061" spans="1:18" x14ac:dyDescent="0.2">
      <c r="A3061" s="131" t="str">
        <f>+IF(I3061&lt;='Ecarts de marge'!$G$1,"X","")</f>
        <v>X</v>
      </c>
      <c r="B3061" s="122" t="str">
        <f t="shared" si="59"/>
        <v>A</v>
      </c>
      <c r="C3061" s="142"/>
      <c r="D3061" s="142"/>
      <c r="E3061" s="142"/>
      <c r="F3061" s="142"/>
      <c r="G3061" s="142"/>
      <c r="H3061" s="142"/>
      <c r="J3061" s="142"/>
      <c r="K3061" s="142"/>
      <c r="L3061" s="142"/>
      <c r="M3061" s="142"/>
      <c r="N3061" s="142"/>
      <c r="O3061" s="142"/>
      <c r="Q3061" s="122" t="e">
        <f>+VLOOKUP(CONCATENATE(B3061,"00"),#REF!,3,FALSE)</f>
        <v>#REF!</v>
      </c>
      <c r="R3061" s="122" t="str">
        <f>+IF(ISERROR(VLOOKUP(K3061,'Ecarts de marge'!D:D,1,FALSE)),"PB CODE ARTICLE","")</f>
        <v>PB CODE ARTICLE</v>
      </c>
    </row>
    <row r="3062" spans="1:18" x14ac:dyDescent="0.2">
      <c r="A3062" s="131" t="str">
        <f>+IF(I3062&lt;='Ecarts de marge'!$G$1,"X","")</f>
        <v>X</v>
      </c>
      <c r="B3062" s="122" t="str">
        <f t="shared" si="59"/>
        <v>A</v>
      </c>
      <c r="C3062" s="142"/>
      <c r="D3062" s="142"/>
      <c r="E3062" s="142"/>
      <c r="F3062" s="142"/>
      <c r="G3062" s="142"/>
      <c r="H3062" s="142"/>
      <c r="J3062" s="142"/>
      <c r="K3062" s="142"/>
      <c r="L3062" s="142"/>
      <c r="M3062" s="142"/>
      <c r="N3062" s="142"/>
      <c r="O3062" s="142"/>
      <c r="Q3062" s="122" t="e">
        <f>+VLOOKUP(CONCATENATE(B3062,"00"),#REF!,3,FALSE)</f>
        <v>#REF!</v>
      </c>
      <c r="R3062" s="122" t="str">
        <f>+IF(ISERROR(VLOOKUP(K3062,'Ecarts de marge'!D:D,1,FALSE)),"PB CODE ARTICLE","")</f>
        <v>PB CODE ARTICLE</v>
      </c>
    </row>
    <row r="3063" spans="1:18" x14ac:dyDescent="0.2">
      <c r="A3063" s="131" t="str">
        <f>+IF(I3063&lt;='Ecarts de marge'!$G$1,"X","")</f>
        <v>X</v>
      </c>
      <c r="B3063" s="122" t="str">
        <f t="shared" si="59"/>
        <v>A</v>
      </c>
      <c r="C3063" s="142"/>
      <c r="D3063" s="142"/>
      <c r="E3063" s="142"/>
      <c r="F3063" s="142"/>
      <c r="G3063" s="142"/>
      <c r="H3063" s="142"/>
      <c r="J3063" s="142"/>
      <c r="K3063" s="142"/>
      <c r="L3063" s="142"/>
      <c r="M3063" s="142"/>
      <c r="N3063" s="142"/>
      <c r="O3063" s="142"/>
      <c r="Q3063" s="122" t="e">
        <f>+VLOOKUP(CONCATENATE(B3063,"00"),#REF!,3,FALSE)</f>
        <v>#REF!</v>
      </c>
      <c r="R3063" s="122" t="str">
        <f>+IF(ISERROR(VLOOKUP(K3063,'Ecarts de marge'!D:D,1,FALSE)),"PB CODE ARTICLE","")</f>
        <v>PB CODE ARTICLE</v>
      </c>
    </row>
    <row r="3064" spans="1:18" x14ac:dyDescent="0.2">
      <c r="A3064" s="131" t="str">
        <f>+IF(I3064&lt;='Ecarts de marge'!$G$1,"X","")</f>
        <v>X</v>
      </c>
      <c r="B3064" s="122" t="str">
        <f t="shared" si="59"/>
        <v>A</v>
      </c>
      <c r="C3064" s="142"/>
      <c r="D3064" s="142"/>
      <c r="E3064" s="142"/>
      <c r="F3064" s="142"/>
      <c r="G3064" s="142"/>
      <c r="H3064" s="142"/>
      <c r="J3064" s="142"/>
      <c r="K3064" s="142"/>
      <c r="L3064" s="142"/>
      <c r="M3064" s="142"/>
      <c r="N3064" s="142"/>
      <c r="O3064" s="142"/>
      <c r="Q3064" s="122" t="e">
        <f>+VLOOKUP(CONCATENATE(B3064,"00"),#REF!,3,FALSE)</f>
        <v>#REF!</v>
      </c>
      <c r="R3064" s="122" t="str">
        <f>+IF(ISERROR(VLOOKUP(K3064,'Ecarts de marge'!D:D,1,FALSE)),"PB CODE ARTICLE","")</f>
        <v>PB CODE ARTICLE</v>
      </c>
    </row>
    <row r="3065" spans="1:18" x14ac:dyDescent="0.2">
      <c r="A3065" s="131" t="str">
        <f>+IF(I3065&lt;='Ecarts de marge'!$G$1,"X","")</f>
        <v>X</v>
      </c>
      <c r="B3065" s="122" t="str">
        <f t="shared" si="59"/>
        <v>A</v>
      </c>
      <c r="C3065" s="142"/>
      <c r="D3065" s="142"/>
      <c r="E3065" s="142"/>
      <c r="F3065" s="142"/>
      <c r="G3065" s="142"/>
      <c r="H3065" s="142"/>
      <c r="J3065" s="142"/>
      <c r="K3065" s="142"/>
      <c r="L3065" s="142"/>
      <c r="M3065" s="142"/>
      <c r="N3065" s="142"/>
      <c r="O3065" s="142"/>
      <c r="Q3065" s="122" t="e">
        <f>+VLOOKUP(CONCATENATE(B3065,"00"),#REF!,3,FALSE)</f>
        <v>#REF!</v>
      </c>
      <c r="R3065" s="122" t="str">
        <f>+IF(ISERROR(VLOOKUP(K3065,'Ecarts de marge'!D:D,1,FALSE)),"PB CODE ARTICLE","")</f>
        <v>PB CODE ARTICLE</v>
      </c>
    </row>
    <row r="3066" spans="1:18" x14ac:dyDescent="0.2">
      <c r="A3066" s="131" t="str">
        <f>+IF(I3066&lt;='Ecarts de marge'!$G$1,"X","")</f>
        <v>X</v>
      </c>
      <c r="B3066" s="122" t="str">
        <f t="shared" si="59"/>
        <v>A</v>
      </c>
      <c r="C3066" s="142"/>
      <c r="D3066" s="142"/>
      <c r="E3066" s="142"/>
      <c r="F3066" s="142"/>
      <c r="G3066" s="142"/>
      <c r="H3066" s="142"/>
      <c r="J3066" s="142"/>
      <c r="K3066" s="142"/>
      <c r="L3066" s="142"/>
      <c r="M3066" s="142"/>
      <c r="N3066" s="142"/>
      <c r="O3066" s="142"/>
      <c r="Q3066" s="122" t="e">
        <f>+VLOOKUP(CONCATENATE(B3066,"00"),#REF!,3,FALSE)</f>
        <v>#REF!</v>
      </c>
      <c r="R3066" s="122" t="str">
        <f>+IF(ISERROR(VLOOKUP(K3066,'Ecarts de marge'!D:D,1,FALSE)),"PB CODE ARTICLE","")</f>
        <v>PB CODE ARTICLE</v>
      </c>
    </row>
    <row r="3067" spans="1:18" x14ac:dyDescent="0.2">
      <c r="A3067" s="131" t="str">
        <f>+IF(I3067&lt;='Ecarts de marge'!$G$1,"X","")</f>
        <v>X</v>
      </c>
      <c r="B3067" s="122" t="str">
        <f t="shared" si="59"/>
        <v>A</v>
      </c>
      <c r="C3067" s="142"/>
      <c r="D3067" s="142"/>
      <c r="E3067" s="142"/>
      <c r="F3067" s="142"/>
      <c r="G3067" s="142"/>
      <c r="H3067" s="142"/>
      <c r="J3067" s="142"/>
      <c r="K3067" s="142"/>
      <c r="L3067" s="142"/>
      <c r="M3067" s="142"/>
      <c r="N3067" s="142"/>
      <c r="O3067" s="142"/>
      <c r="Q3067" s="122" t="e">
        <f>+VLOOKUP(CONCATENATE(B3067,"00"),#REF!,3,FALSE)</f>
        <v>#REF!</v>
      </c>
      <c r="R3067" s="122" t="str">
        <f>+IF(ISERROR(VLOOKUP(K3067,'Ecarts de marge'!D:D,1,FALSE)),"PB CODE ARTICLE","")</f>
        <v>PB CODE ARTICLE</v>
      </c>
    </row>
    <row r="3068" spans="1:18" x14ac:dyDescent="0.2">
      <c r="A3068" s="131" t="str">
        <f>+IF(I3068&lt;='Ecarts de marge'!$G$1,"X","")</f>
        <v>X</v>
      </c>
      <c r="B3068" s="122" t="str">
        <f t="shared" si="59"/>
        <v>A</v>
      </c>
      <c r="C3068" s="142"/>
      <c r="D3068" s="142"/>
      <c r="E3068" s="142"/>
      <c r="F3068" s="142"/>
      <c r="G3068" s="142"/>
      <c r="H3068" s="142"/>
      <c r="J3068" s="142"/>
      <c r="K3068" s="142"/>
      <c r="L3068" s="142"/>
      <c r="M3068" s="142"/>
      <c r="N3068" s="142"/>
      <c r="O3068" s="142"/>
      <c r="Q3068" s="122" t="e">
        <f>+VLOOKUP(CONCATENATE(B3068,"00"),#REF!,3,FALSE)</f>
        <v>#REF!</v>
      </c>
      <c r="R3068" s="122" t="str">
        <f>+IF(ISERROR(VLOOKUP(K3068,'Ecarts de marge'!D:D,1,FALSE)),"PB CODE ARTICLE","")</f>
        <v>PB CODE ARTICLE</v>
      </c>
    </row>
    <row r="3069" spans="1:18" x14ac:dyDescent="0.2">
      <c r="A3069" s="131" t="str">
        <f>+IF(I3069&lt;='Ecarts de marge'!$G$1,"X","")</f>
        <v>X</v>
      </c>
      <c r="B3069" s="122" t="str">
        <f t="shared" si="59"/>
        <v>A</v>
      </c>
      <c r="C3069" s="142"/>
      <c r="D3069" s="142"/>
      <c r="E3069" s="142"/>
      <c r="F3069" s="142"/>
      <c r="G3069" s="142"/>
      <c r="H3069" s="142"/>
      <c r="J3069" s="142"/>
      <c r="K3069" s="142"/>
      <c r="L3069" s="142"/>
      <c r="M3069" s="142"/>
      <c r="N3069" s="142"/>
      <c r="O3069" s="142"/>
      <c r="Q3069" s="122" t="e">
        <f>+VLOOKUP(CONCATENATE(B3069,"00"),#REF!,3,FALSE)</f>
        <v>#REF!</v>
      </c>
      <c r="R3069" s="122" t="str">
        <f>+IF(ISERROR(VLOOKUP(K3069,'Ecarts de marge'!D:D,1,FALSE)),"PB CODE ARTICLE","")</f>
        <v>PB CODE ARTICLE</v>
      </c>
    </row>
    <row r="3070" spans="1:18" x14ac:dyDescent="0.2">
      <c r="A3070" s="131" t="str">
        <f>+IF(I3070&lt;='Ecarts de marge'!$G$1,"X","")</f>
        <v>X</v>
      </c>
      <c r="B3070" s="122" t="str">
        <f t="shared" si="59"/>
        <v>A</v>
      </c>
      <c r="C3070" s="142"/>
      <c r="D3070" s="142"/>
      <c r="E3070" s="142"/>
      <c r="F3070" s="142"/>
      <c r="G3070" s="142"/>
      <c r="H3070" s="142"/>
      <c r="J3070" s="142"/>
      <c r="K3070" s="142"/>
      <c r="L3070" s="142"/>
      <c r="M3070" s="142"/>
      <c r="N3070" s="142"/>
      <c r="O3070" s="142"/>
      <c r="Q3070" s="122" t="e">
        <f>+VLOOKUP(CONCATENATE(B3070,"00"),#REF!,3,FALSE)</f>
        <v>#REF!</v>
      </c>
      <c r="R3070" s="122" t="str">
        <f>+IF(ISERROR(VLOOKUP(K3070,'Ecarts de marge'!D:D,1,FALSE)),"PB CODE ARTICLE","")</f>
        <v>PB CODE ARTICLE</v>
      </c>
    </row>
    <row r="3071" spans="1:18" x14ac:dyDescent="0.2">
      <c r="A3071" s="131" t="str">
        <f>+IF(I3071&lt;='Ecarts de marge'!$G$1,"X","")</f>
        <v>X</v>
      </c>
      <c r="B3071" s="122" t="str">
        <f t="shared" ref="B3071:B3134" si="60">+"A"&amp;E3071&amp;F3071&amp;G3071</f>
        <v>A</v>
      </c>
      <c r="C3071" s="142"/>
      <c r="D3071" s="142"/>
      <c r="E3071" s="142"/>
      <c r="F3071" s="142"/>
      <c r="G3071" s="142"/>
      <c r="H3071" s="142"/>
      <c r="J3071" s="142"/>
      <c r="K3071" s="142"/>
      <c r="L3071" s="142"/>
      <c r="M3071" s="142"/>
      <c r="N3071" s="142"/>
      <c r="O3071" s="142"/>
      <c r="Q3071" s="122" t="e">
        <f>+VLOOKUP(CONCATENATE(B3071,"00"),#REF!,3,FALSE)</f>
        <v>#REF!</v>
      </c>
      <c r="R3071" s="122" t="str">
        <f>+IF(ISERROR(VLOOKUP(K3071,'Ecarts de marge'!D:D,1,FALSE)),"PB CODE ARTICLE","")</f>
        <v>PB CODE ARTICLE</v>
      </c>
    </row>
    <row r="3072" spans="1:18" x14ac:dyDescent="0.2">
      <c r="A3072" s="131" t="str">
        <f>+IF(I3072&lt;='Ecarts de marge'!$G$1,"X","")</f>
        <v>X</v>
      </c>
      <c r="B3072" s="122" t="str">
        <f t="shared" si="60"/>
        <v>A</v>
      </c>
      <c r="C3072" s="142"/>
      <c r="D3072" s="142"/>
      <c r="E3072" s="142"/>
      <c r="F3072" s="142"/>
      <c r="G3072" s="142"/>
      <c r="H3072" s="142"/>
      <c r="J3072" s="142"/>
      <c r="K3072" s="142"/>
      <c r="L3072" s="142"/>
      <c r="M3072" s="142"/>
      <c r="N3072" s="142"/>
      <c r="O3072" s="142"/>
      <c r="Q3072" s="122" t="e">
        <f>+VLOOKUP(CONCATENATE(B3072,"00"),#REF!,3,FALSE)</f>
        <v>#REF!</v>
      </c>
      <c r="R3072" s="122" t="str">
        <f>+IF(ISERROR(VLOOKUP(K3072,'Ecarts de marge'!D:D,1,FALSE)),"PB CODE ARTICLE","")</f>
        <v>PB CODE ARTICLE</v>
      </c>
    </row>
    <row r="3073" spans="1:18" x14ac:dyDescent="0.2">
      <c r="A3073" s="131" t="str">
        <f>+IF(I3073&lt;='Ecarts de marge'!$G$1,"X","")</f>
        <v>X</v>
      </c>
      <c r="B3073" s="122" t="str">
        <f t="shared" si="60"/>
        <v>A</v>
      </c>
      <c r="C3073" s="142"/>
      <c r="D3073" s="142"/>
      <c r="E3073" s="142"/>
      <c r="F3073" s="142"/>
      <c r="G3073" s="142"/>
      <c r="H3073" s="142"/>
      <c r="J3073" s="142"/>
      <c r="K3073" s="142"/>
      <c r="L3073" s="142"/>
      <c r="M3073" s="142"/>
      <c r="N3073" s="142"/>
      <c r="O3073" s="142"/>
      <c r="Q3073" s="122" t="e">
        <f>+VLOOKUP(CONCATENATE(B3073,"00"),#REF!,3,FALSE)</f>
        <v>#REF!</v>
      </c>
      <c r="R3073" s="122" t="str">
        <f>+IF(ISERROR(VLOOKUP(K3073,'Ecarts de marge'!D:D,1,FALSE)),"PB CODE ARTICLE","")</f>
        <v>PB CODE ARTICLE</v>
      </c>
    </row>
    <row r="3074" spans="1:18" x14ac:dyDescent="0.2">
      <c r="A3074" s="131" t="str">
        <f>+IF(I3074&lt;='Ecarts de marge'!$G$1,"X","")</f>
        <v>X</v>
      </c>
      <c r="B3074" s="122" t="str">
        <f t="shared" si="60"/>
        <v>A</v>
      </c>
      <c r="C3074" s="142"/>
      <c r="D3074" s="142"/>
      <c r="E3074" s="142"/>
      <c r="F3074" s="142"/>
      <c r="G3074" s="142"/>
      <c r="H3074" s="142"/>
      <c r="J3074" s="142"/>
      <c r="K3074" s="142"/>
      <c r="L3074" s="142"/>
      <c r="M3074" s="142"/>
      <c r="N3074" s="142"/>
      <c r="O3074" s="142"/>
      <c r="Q3074" s="122" t="e">
        <f>+VLOOKUP(CONCATENATE(B3074,"00"),#REF!,3,FALSE)</f>
        <v>#REF!</v>
      </c>
      <c r="R3074" s="122" t="str">
        <f>+IF(ISERROR(VLOOKUP(K3074,'Ecarts de marge'!D:D,1,FALSE)),"PB CODE ARTICLE","")</f>
        <v>PB CODE ARTICLE</v>
      </c>
    </row>
    <row r="3075" spans="1:18" x14ac:dyDescent="0.2">
      <c r="A3075" s="131" t="str">
        <f>+IF(I3075&lt;='Ecarts de marge'!$G$1,"X","")</f>
        <v>X</v>
      </c>
      <c r="B3075" s="122" t="str">
        <f t="shared" si="60"/>
        <v>A</v>
      </c>
      <c r="C3075" s="142"/>
      <c r="D3075" s="142"/>
      <c r="E3075" s="142"/>
      <c r="F3075" s="142"/>
      <c r="G3075" s="142"/>
      <c r="H3075" s="142"/>
      <c r="J3075" s="142"/>
      <c r="K3075" s="142"/>
      <c r="L3075" s="142"/>
      <c r="M3075" s="142"/>
      <c r="N3075" s="142"/>
      <c r="O3075" s="142"/>
      <c r="Q3075" s="122" t="e">
        <f>+VLOOKUP(CONCATENATE(B3075,"00"),#REF!,3,FALSE)</f>
        <v>#REF!</v>
      </c>
      <c r="R3075" s="122" t="str">
        <f>+IF(ISERROR(VLOOKUP(K3075,'Ecarts de marge'!D:D,1,FALSE)),"PB CODE ARTICLE","")</f>
        <v>PB CODE ARTICLE</v>
      </c>
    </row>
    <row r="3076" spans="1:18" x14ac:dyDescent="0.2">
      <c r="A3076" s="131" t="str">
        <f>+IF(I3076&lt;='Ecarts de marge'!$G$1,"X","")</f>
        <v>X</v>
      </c>
      <c r="B3076" s="122" t="str">
        <f t="shared" si="60"/>
        <v>A</v>
      </c>
      <c r="C3076" s="142"/>
      <c r="D3076" s="142"/>
      <c r="E3076" s="142"/>
      <c r="F3076" s="142"/>
      <c r="G3076" s="142"/>
      <c r="H3076" s="142"/>
      <c r="J3076" s="142"/>
      <c r="K3076" s="142"/>
      <c r="L3076" s="142"/>
      <c r="M3076" s="142"/>
      <c r="N3076" s="142"/>
      <c r="O3076" s="142"/>
      <c r="Q3076" s="122" t="e">
        <f>+VLOOKUP(CONCATENATE(B3076,"00"),#REF!,3,FALSE)</f>
        <v>#REF!</v>
      </c>
      <c r="R3076" s="122" t="str">
        <f>+IF(ISERROR(VLOOKUP(K3076,'Ecarts de marge'!D:D,1,FALSE)),"PB CODE ARTICLE","")</f>
        <v>PB CODE ARTICLE</v>
      </c>
    </row>
    <row r="3077" spans="1:18" x14ac:dyDescent="0.2">
      <c r="A3077" s="131" t="str">
        <f>+IF(I3077&lt;='Ecarts de marge'!$G$1,"X","")</f>
        <v>X</v>
      </c>
      <c r="B3077" s="122" t="str">
        <f t="shared" si="60"/>
        <v>A</v>
      </c>
      <c r="C3077" s="142"/>
      <c r="D3077" s="142"/>
      <c r="E3077" s="142"/>
      <c r="F3077" s="142"/>
      <c r="G3077" s="142"/>
      <c r="H3077" s="142"/>
      <c r="J3077" s="142"/>
      <c r="K3077" s="142"/>
      <c r="L3077" s="142"/>
      <c r="M3077" s="142"/>
      <c r="N3077" s="142"/>
      <c r="O3077" s="142"/>
      <c r="Q3077" s="122" t="e">
        <f>+VLOOKUP(CONCATENATE(B3077,"00"),#REF!,3,FALSE)</f>
        <v>#REF!</v>
      </c>
      <c r="R3077" s="122" t="str">
        <f>+IF(ISERROR(VLOOKUP(K3077,'Ecarts de marge'!D:D,1,FALSE)),"PB CODE ARTICLE","")</f>
        <v>PB CODE ARTICLE</v>
      </c>
    </row>
    <row r="3078" spans="1:18" x14ac:dyDescent="0.2">
      <c r="A3078" s="131" t="str">
        <f>+IF(I3078&lt;='Ecarts de marge'!$G$1,"X","")</f>
        <v>X</v>
      </c>
      <c r="B3078" s="122" t="str">
        <f t="shared" si="60"/>
        <v>A</v>
      </c>
      <c r="C3078" s="142"/>
      <c r="D3078" s="142"/>
      <c r="E3078" s="142"/>
      <c r="F3078" s="142"/>
      <c r="G3078" s="142"/>
      <c r="H3078" s="142"/>
      <c r="J3078" s="142"/>
      <c r="K3078" s="142"/>
      <c r="L3078" s="142"/>
      <c r="M3078" s="142"/>
      <c r="N3078" s="142"/>
      <c r="O3078" s="142"/>
      <c r="Q3078" s="122" t="e">
        <f>+VLOOKUP(CONCATENATE(B3078,"00"),#REF!,3,FALSE)</f>
        <v>#REF!</v>
      </c>
      <c r="R3078" s="122" t="str">
        <f>+IF(ISERROR(VLOOKUP(K3078,'Ecarts de marge'!D:D,1,FALSE)),"PB CODE ARTICLE","")</f>
        <v>PB CODE ARTICLE</v>
      </c>
    </row>
    <row r="3079" spans="1:18" x14ac:dyDescent="0.2">
      <c r="A3079" s="131" t="str">
        <f>+IF(I3079&lt;='Ecarts de marge'!$G$1,"X","")</f>
        <v>X</v>
      </c>
      <c r="B3079" s="122" t="str">
        <f t="shared" si="60"/>
        <v>A</v>
      </c>
      <c r="C3079" s="142"/>
      <c r="D3079" s="142"/>
      <c r="E3079" s="142"/>
      <c r="F3079" s="142"/>
      <c r="G3079" s="142"/>
      <c r="H3079" s="142"/>
      <c r="J3079" s="142"/>
      <c r="K3079" s="142"/>
      <c r="L3079" s="142"/>
      <c r="M3079" s="142"/>
      <c r="N3079" s="142"/>
      <c r="O3079" s="142"/>
      <c r="Q3079" s="122" t="e">
        <f>+VLOOKUP(CONCATENATE(B3079,"00"),#REF!,3,FALSE)</f>
        <v>#REF!</v>
      </c>
      <c r="R3079" s="122" t="str">
        <f>+IF(ISERROR(VLOOKUP(K3079,'Ecarts de marge'!D:D,1,FALSE)),"PB CODE ARTICLE","")</f>
        <v>PB CODE ARTICLE</v>
      </c>
    </row>
    <row r="3080" spans="1:18" x14ac:dyDescent="0.2">
      <c r="A3080" s="131" t="str">
        <f>+IF(I3080&lt;='Ecarts de marge'!$G$1,"X","")</f>
        <v>X</v>
      </c>
      <c r="B3080" s="122" t="str">
        <f t="shared" si="60"/>
        <v>A</v>
      </c>
      <c r="C3080" s="142"/>
      <c r="D3080" s="142"/>
      <c r="E3080" s="142"/>
      <c r="F3080" s="142"/>
      <c r="G3080" s="142"/>
      <c r="H3080" s="142"/>
      <c r="J3080" s="142"/>
      <c r="K3080" s="142"/>
      <c r="L3080" s="142"/>
      <c r="M3080" s="142"/>
      <c r="N3080" s="142"/>
      <c r="O3080" s="142"/>
      <c r="Q3080" s="122" t="e">
        <f>+VLOOKUP(CONCATENATE(B3080,"00"),#REF!,3,FALSE)</f>
        <v>#REF!</v>
      </c>
      <c r="R3080" s="122" t="str">
        <f>+IF(ISERROR(VLOOKUP(K3080,'Ecarts de marge'!D:D,1,FALSE)),"PB CODE ARTICLE","")</f>
        <v>PB CODE ARTICLE</v>
      </c>
    </row>
    <row r="3081" spans="1:18" x14ac:dyDescent="0.2">
      <c r="A3081" s="131" t="str">
        <f>+IF(I3081&lt;='Ecarts de marge'!$G$1,"X","")</f>
        <v>X</v>
      </c>
      <c r="B3081" s="122" t="str">
        <f t="shared" si="60"/>
        <v>A</v>
      </c>
      <c r="C3081" s="142"/>
      <c r="D3081" s="142"/>
      <c r="E3081" s="142"/>
      <c r="F3081" s="142"/>
      <c r="G3081" s="142"/>
      <c r="H3081" s="142"/>
      <c r="J3081" s="142"/>
      <c r="K3081" s="142"/>
      <c r="L3081" s="142"/>
      <c r="M3081" s="142"/>
      <c r="N3081" s="142"/>
      <c r="O3081" s="142"/>
      <c r="Q3081" s="122" t="e">
        <f>+VLOOKUP(CONCATENATE(B3081,"00"),#REF!,3,FALSE)</f>
        <v>#REF!</v>
      </c>
      <c r="R3081" s="122" t="str">
        <f>+IF(ISERROR(VLOOKUP(K3081,'Ecarts de marge'!D:D,1,FALSE)),"PB CODE ARTICLE","")</f>
        <v>PB CODE ARTICLE</v>
      </c>
    </row>
    <row r="3082" spans="1:18" x14ac:dyDescent="0.2">
      <c r="A3082" s="131" t="str">
        <f>+IF(I3082&lt;='Ecarts de marge'!$G$1,"X","")</f>
        <v>X</v>
      </c>
      <c r="B3082" s="122" t="str">
        <f t="shared" si="60"/>
        <v>A</v>
      </c>
      <c r="C3082" s="142"/>
      <c r="D3082" s="142"/>
      <c r="E3082" s="142"/>
      <c r="F3082" s="142"/>
      <c r="G3082" s="142"/>
      <c r="H3082" s="142"/>
      <c r="J3082" s="142"/>
      <c r="K3082" s="142"/>
      <c r="L3082" s="142"/>
      <c r="M3082" s="142"/>
      <c r="N3082" s="142"/>
      <c r="O3082" s="142"/>
      <c r="Q3082" s="122" t="e">
        <f>+VLOOKUP(CONCATENATE(B3082,"00"),#REF!,3,FALSE)</f>
        <v>#REF!</v>
      </c>
      <c r="R3082" s="122" t="str">
        <f>+IF(ISERROR(VLOOKUP(K3082,'Ecarts de marge'!D:D,1,FALSE)),"PB CODE ARTICLE","")</f>
        <v>PB CODE ARTICLE</v>
      </c>
    </row>
    <row r="3083" spans="1:18" x14ac:dyDescent="0.2">
      <c r="A3083" s="131" t="str">
        <f>+IF(I3083&lt;='Ecarts de marge'!$G$1,"X","")</f>
        <v>X</v>
      </c>
      <c r="B3083" s="122" t="str">
        <f t="shared" si="60"/>
        <v>A</v>
      </c>
      <c r="C3083" s="142"/>
      <c r="D3083" s="142"/>
      <c r="E3083" s="142"/>
      <c r="F3083" s="142"/>
      <c r="G3083" s="142"/>
      <c r="H3083" s="142"/>
      <c r="J3083" s="142"/>
      <c r="K3083" s="142"/>
      <c r="L3083" s="142"/>
      <c r="M3083" s="142"/>
      <c r="N3083" s="142"/>
      <c r="O3083" s="142"/>
      <c r="Q3083" s="122" t="e">
        <f>+VLOOKUP(CONCATENATE(B3083,"00"),#REF!,3,FALSE)</f>
        <v>#REF!</v>
      </c>
      <c r="R3083" s="122" t="str">
        <f>+IF(ISERROR(VLOOKUP(K3083,'Ecarts de marge'!D:D,1,FALSE)),"PB CODE ARTICLE","")</f>
        <v>PB CODE ARTICLE</v>
      </c>
    </row>
    <row r="3084" spans="1:18" x14ac:dyDescent="0.2">
      <c r="A3084" s="131" t="str">
        <f>+IF(I3084&lt;='Ecarts de marge'!$G$1,"X","")</f>
        <v>X</v>
      </c>
      <c r="B3084" s="122" t="str">
        <f t="shared" si="60"/>
        <v>A</v>
      </c>
      <c r="C3084" s="142"/>
      <c r="D3084" s="142"/>
      <c r="E3084" s="142"/>
      <c r="F3084" s="142"/>
      <c r="G3084" s="142"/>
      <c r="H3084" s="142"/>
      <c r="J3084" s="142"/>
      <c r="K3084" s="142"/>
      <c r="L3084" s="142"/>
      <c r="M3084" s="142"/>
      <c r="N3084" s="142"/>
      <c r="O3084" s="142"/>
      <c r="Q3084" s="122" t="e">
        <f>+VLOOKUP(CONCATENATE(B3084,"00"),#REF!,3,FALSE)</f>
        <v>#REF!</v>
      </c>
      <c r="R3084" s="122" t="str">
        <f>+IF(ISERROR(VLOOKUP(K3084,'Ecarts de marge'!D:D,1,FALSE)),"PB CODE ARTICLE","")</f>
        <v>PB CODE ARTICLE</v>
      </c>
    </row>
    <row r="3085" spans="1:18" x14ac:dyDescent="0.2">
      <c r="A3085" s="131" t="str">
        <f>+IF(I3085&lt;='Ecarts de marge'!$G$1,"X","")</f>
        <v>X</v>
      </c>
      <c r="B3085" s="122" t="str">
        <f t="shared" si="60"/>
        <v>A</v>
      </c>
      <c r="C3085" s="142"/>
      <c r="D3085" s="142"/>
      <c r="E3085" s="142"/>
      <c r="F3085" s="142"/>
      <c r="G3085" s="142"/>
      <c r="H3085" s="142"/>
      <c r="J3085" s="142"/>
      <c r="K3085" s="142"/>
      <c r="L3085" s="142"/>
      <c r="M3085" s="142"/>
      <c r="N3085" s="142"/>
      <c r="O3085" s="142"/>
      <c r="Q3085" s="122" t="e">
        <f>+VLOOKUP(CONCATENATE(B3085,"00"),#REF!,3,FALSE)</f>
        <v>#REF!</v>
      </c>
      <c r="R3085" s="122" t="str">
        <f>+IF(ISERROR(VLOOKUP(K3085,'Ecarts de marge'!D:D,1,FALSE)),"PB CODE ARTICLE","")</f>
        <v>PB CODE ARTICLE</v>
      </c>
    </row>
    <row r="3086" spans="1:18" x14ac:dyDescent="0.2">
      <c r="A3086" s="131" t="str">
        <f>+IF(I3086&lt;='Ecarts de marge'!$G$1,"X","")</f>
        <v>X</v>
      </c>
      <c r="B3086" s="122" t="str">
        <f t="shared" si="60"/>
        <v>A</v>
      </c>
      <c r="C3086" s="142"/>
      <c r="D3086" s="142"/>
      <c r="E3086" s="142"/>
      <c r="F3086" s="142"/>
      <c r="G3086" s="142"/>
      <c r="H3086" s="142"/>
      <c r="J3086" s="142"/>
      <c r="K3086" s="142"/>
      <c r="L3086" s="142"/>
      <c r="M3086" s="142"/>
      <c r="N3086" s="142"/>
      <c r="O3086" s="142"/>
      <c r="Q3086" s="122" t="e">
        <f>+VLOOKUP(CONCATENATE(B3086,"00"),#REF!,3,FALSE)</f>
        <v>#REF!</v>
      </c>
      <c r="R3086" s="122" t="str">
        <f>+IF(ISERROR(VLOOKUP(K3086,'Ecarts de marge'!D:D,1,FALSE)),"PB CODE ARTICLE","")</f>
        <v>PB CODE ARTICLE</v>
      </c>
    </row>
    <row r="3087" spans="1:18" x14ac:dyDescent="0.2">
      <c r="A3087" s="131" t="str">
        <f>+IF(I3087&lt;='Ecarts de marge'!$G$1,"X","")</f>
        <v>X</v>
      </c>
      <c r="B3087" s="122" t="str">
        <f t="shared" si="60"/>
        <v>A</v>
      </c>
      <c r="C3087" s="142"/>
      <c r="D3087" s="142"/>
      <c r="E3087" s="142"/>
      <c r="F3087" s="142"/>
      <c r="G3087" s="142"/>
      <c r="H3087" s="142"/>
      <c r="J3087" s="142"/>
      <c r="K3087" s="142"/>
      <c r="L3087" s="142"/>
      <c r="M3087" s="142"/>
      <c r="N3087" s="142"/>
      <c r="O3087" s="142"/>
      <c r="Q3087" s="122" t="e">
        <f>+VLOOKUP(CONCATENATE(B3087,"00"),#REF!,3,FALSE)</f>
        <v>#REF!</v>
      </c>
      <c r="R3087" s="122" t="str">
        <f>+IF(ISERROR(VLOOKUP(K3087,'Ecarts de marge'!D:D,1,FALSE)),"PB CODE ARTICLE","")</f>
        <v>PB CODE ARTICLE</v>
      </c>
    </row>
    <row r="3088" spans="1:18" x14ac:dyDescent="0.2">
      <c r="A3088" s="131" t="str">
        <f>+IF(I3088&lt;='Ecarts de marge'!$G$1,"X","")</f>
        <v>X</v>
      </c>
      <c r="B3088" s="122" t="str">
        <f t="shared" si="60"/>
        <v>A</v>
      </c>
      <c r="C3088" s="142"/>
      <c r="D3088" s="142"/>
      <c r="E3088" s="142"/>
      <c r="F3088" s="142"/>
      <c r="G3088" s="142"/>
      <c r="H3088" s="142"/>
      <c r="J3088" s="142"/>
      <c r="K3088" s="142"/>
      <c r="L3088" s="142"/>
      <c r="M3088" s="142"/>
      <c r="N3088" s="142"/>
      <c r="O3088" s="142"/>
      <c r="Q3088" s="122" t="e">
        <f>+VLOOKUP(CONCATENATE(B3088,"00"),#REF!,3,FALSE)</f>
        <v>#REF!</v>
      </c>
      <c r="R3088" s="122" t="str">
        <f>+IF(ISERROR(VLOOKUP(K3088,'Ecarts de marge'!D:D,1,FALSE)),"PB CODE ARTICLE","")</f>
        <v>PB CODE ARTICLE</v>
      </c>
    </row>
    <row r="3089" spans="1:18" x14ac:dyDescent="0.2">
      <c r="A3089" s="131" t="str">
        <f>+IF(I3089&lt;='Ecarts de marge'!$G$1,"X","")</f>
        <v>X</v>
      </c>
      <c r="B3089" s="122" t="str">
        <f t="shared" si="60"/>
        <v>A</v>
      </c>
      <c r="C3089" s="142"/>
      <c r="D3089" s="142"/>
      <c r="E3089" s="142"/>
      <c r="F3089" s="142"/>
      <c r="G3089" s="142"/>
      <c r="H3089" s="142"/>
      <c r="J3089" s="142"/>
      <c r="K3089" s="142"/>
      <c r="L3089" s="142"/>
      <c r="M3089" s="142"/>
      <c r="N3089" s="142"/>
      <c r="O3089" s="142"/>
      <c r="Q3089" s="122" t="e">
        <f>+VLOOKUP(CONCATENATE(B3089,"00"),#REF!,3,FALSE)</f>
        <v>#REF!</v>
      </c>
      <c r="R3089" s="122" t="str">
        <f>+IF(ISERROR(VLOOKUP(K3089,'Ecarts de marge'!D:D,1,FALSE)),"PB CODE ARTICLE","")</f>
        <v>PB CODE ARTICLE</v>
      </c>
    </row>
    <row r="3090" spans="1:18" x14ac:dyDescent="0.2">
      <c r="A3090" s="131" t="str">
        <f>+IF(I3090&lt;='Ecarts de marge'!$G$1,"X","")</f>
        <v>X</v>
      </c>
      <c r="B3090" s="122" t="str">
        <f t="shared" si="60"/>
        <v>A</v>
      </c>
      <c r="C3090" s="142"/>
      <c r="D3090" s="142"/>
      <c r="E3090" s="142"/>
      <c r="F3090" s="142"/>
      <c r="G3090" s="142"/>
      <c r="H3090" s="142"/>
      <c r="J3090" s="142"/>
      <c r="K3090" s="142"/>
      <c r="L3090" s="142"/>
      <c r="M3090" s="142"/>
      <c r="N3090" s="142"/>
      <c r="O3090" s="142"/>
      <c r="Q3090" s="122" t="e">
        <f>+VLOOKUP(CONCATENATE(B3090,"00"),#REF!,3,FALSE)</f>
        <v>#REF!</v>
      </c>
      <c r="R3090" s="122" t="str">
        <f>+IF(ISERROR(VLOOKUP(K3090,'Ecarts de marge'!D:D,1,FALSE)),"PB CODE ARTICLE","")</f>
        <v>PB CODE ARTICLE</v>
      </c>
    </row>
    <row r="3091" spans="1:18" x14ac:dyDescent="0.2">
      <c r="A3091" s="131" t="str">
        <f>+IF(I3091&lt;='Ecarts de marge'!$G$1,"X","")</f>
        <v>X</v>
      </c>
      <c r="B3091" s="122" t="str">
        <f t="shared" si="60"/>
        <v>A</v>
      </c>
      <c r="C3091" s="142"/>
      <c r="D3091" s="142"/>
      <c r="E3091" s="142"/>
      <c r="F3091" s="142"/>
      <c r="G3091" s="142"/>
      <c r="H3091" s="142"/>
      <c r="J3091" s="142"/>
      <c r="K3091" s="142"/>
      <c r="L3091" s="142"/>
      <c r="M3091" s="142"/>
      <c r="N3091" s="142"/>
      <c r="O3091" s="142"/>
      <c r="Q3091" s="122" t="e">
        <f>+VLOOKUP(CONCATENATE(B3091,"00"),#REF!,3,FALSE)</f>
        <v>#REF!</v>
      </c>
      <c r="R3091" s="122" t="str">
        <f>+IF(ISERROR(VLOOKUP(K3091,'Ecarts de marge'!D:D,1,FALSE)),"PB CODE ARTICLE","")</f>
        <v>PB CODE ARTICLE</v>
      </c>
    </row>
    <row r="3092" spans="1:18" x14ac:dyDescent="0.2">
      <c r="A3092" s="131" t="str">
        <f>+IF(I3092&lt;='Ecarts de marge'!$G$1,"X","")</f>
        <v>X</v>
      </c>
      <c r="B3092" s="122" t="str">
        <f t="shared" si="60"/>
        <v>A</v>
      </c>
      <c r="C3092" s="142"/>
      <c r="D3092" s="142"/>
      <c r="E3092" s="142"/>
      <c r="F3092" s="142"/>
      <c r="G3092" s="142"/>
      <c r="H3092" s="142"/>
      <c r="J3092" s="142"/>
      <c r="K3092" s="142"/>
      <c r="L3092" s="142"/>
      <c r="M3092" s="142"/>
      <c r="N3092" s="142"/>
      <c r="O3092" s="142"/>
      <c r="Q3092" s="122" t="e">
        <f>+VLOOKUP(CONCATENATE(B3092,"00"),#REF!,3,FALSE)</f>
        <v>#REF!</v>
      </c>
      <c r="R3092" s="122" t="str">
        <f>+IF(ISERROR(VLOOKUP(K3092,'Ecarts de marge'!D:D,1,FALSE)),"PB CODE ARTICLE","")</f>
        <v>PB CODE ARTICLE</v>
      </c>
    </row>
    <row r="3093" spans="1:18" x14ac:dyDescent="0.2">
      <c r="A3093" s="131" t="str">
        <f>+IF(I3093&lt;='Ecarts de marge'!$G$1,"X","")</f>
        <v>X</v>
      </c>
      <c r="B3093" s="122" t="str">
        <f t="shared" si="60"/>
        <v>A</v>
      </c>
      <c r="C3093" s="142"/>
      <c r="D3093" s="142"/>
      <c r="E3093" s="142"/>
      <c r="F3093" s="142"/>
      <c r="G3093" s="142"/>
      <c r="H3093" s="142"/>
      <c r="J3093" s="142"/>
      <c r="K3093" s="142"/>
      <c r="L3093" s="142"/>
      <c r="M3093" s="142"/>
      <c r="N3093" s="142"/>
      <c r="O3093" s="142"/>
      <c r="Q3093" s="122" t="e">
        <f>+VLOOKUP(CONCATENATE(B3093,"00"),#REF!,3,FALSE)</f>
        <v>#REF!</v>
      </c>
      <c r="R3093" s="122" t="str">
        <f>+IF(ISERROR(VLOOKUP(K3093,'Ecarts de marge'!D:D,1,FALSE)),"PB CODE ARTICLE","")</f>
        <v>PB CODE ARTICLE</v>
      </c>
    </row>
    <row r="3094" spans="1:18" x14ac:dyDescent="0.2">
      <c r="A3094" s="131" t="str">
        <f>+IF(I3094&lt;='Ecarts de marge'!$G$1,"X","")</f>
        <v>X</v>
      </c>
      <c r="B3094" s="122" t="str">
        <f t="shared" si="60"/>
        <v>A</v>
      </c>
      <c r="C3094" s="142"/>
      <c r="D3094" s="142"/>
      <c r="E3094" s="142"/>
      <c r="F3094" s="142"/>
      <c r="G3094" s="142"/>
      <c r="H3094" s="142"/>
      <c r="J3094" s="142"/>
      <c r="K3094" s="142"/>
      <c r="L3094" s="142"/>
      <c r="M3094" s="142"/>
      <c r="N3094" s="142"/>
      <c r="O3094" s="142"/>
      <c r="Q3094" s="122" t="e">
        <f>+VLOOKUP(CONCATENATE(B3094,"00"),#REF!,3,FALSE)</f>
        <v>#REF!</v>
      </c>
      <c r="R3094" s="122" t="str">
        <f>+IF(ISERROR(VLOOKUP(K3094,'Ecarts de marge'!D:D,1,FALSE)),"PB CODE ARTICLE","")</f>
        <v>PB CODE ARTICLE</v>
      </c>
    </row>
    <row r="3095" spans="1:18" x14ac:dyDescent="0.2">
      <c r="A3095" s="131" t="str">
        <f>+IF(I3095&lt;='Ecarts de marge'!$G$1,"X","")</f>
        <v>X</v>
      </c>
      <c r="B3095" s="122" t="str">
        <f t="shared" si="60"/>
        <v>A</v>
      </c>
      <c r="C3095" s="142"/>
      <c r="D3095" s="142"/>
      <c r="E3095" s="142"/>
      <c r="F3095" s="142"/>
      <c r="G3095" s="142"/>
      <c r="H3095" s="142"/>
      <c r="J3095" s="142"/>
      <c r="K3095" s="142"/>
      <c r="L3095" s="142"/>
      <c r="M3095" s="142"/>
      <c r="N3095" s="142"/>
      <c r="O3095" s="142"/>
      <c r="Q3095" s="122" t="e">
        <f>+VLOOKUP(CONCATENATE(B3095,"00"),#REF!,3,FALSE)</f>
        <v>#REF!</v>
      </c>
      <c r="R3095" s="122" t="str">
        <f>+IF(ISERROR(VLOOKUP(K3095,'Ecarts de marge'!D:D,1,FALSE)),"PB CODE ARTICLE","")</f>
        <v>PB CODE ARTICLE</v>
      </c>
    </row>
    <row r="3096" spans="1:18" x14ac:dyDescent="0.2">
      <c r="A3096" s="131" t="str">
        <f>+IF(I3096&lt;='Ecarts de marge'!$G$1,"X","")</f>
        <v>X</v>
      </c>
      <c r="B3096" s="122" t="str">
        <f t="shared" si="60"/>
        <v>A</v>
      </c>
      <c r="C3096" s="142"/>
      <c r="D3096" s="142"/>
      <c r="E3096" s="142"/>
      <c r="F3096" s="142"/>
      <c r="G3096" s="142"/>
      <c r="H3096" s="142"/>
      <c r="J3096" s="142"/>
      <c r="K3096" s="142"/>
      <c r="L3096" s="142"/>
      <c r="M3096" s="142"/>
      <c r="N3096" s="142"/>
      <c r="O3096" s="142"/>
      <c r="Q3096" s="122" t="e">
        <f>+VLOOKUP(CONCATENATE(B3096,"00"),#REF!,3,FALSE)</f>
        <v>#REF!</v>
      </c>
      <c r="R3096" s="122" t="str">
        <f>+IF(ISERROR(VLOOKUP(K3096,'Ecarts de marge'!D:D,1,FALSE)),"PB CODE ARTICLE","")</f>
        <v>PB CODE ARTICLE</v>
      </c>
    </row>
    <row r="3097" spans="1:18" x14ac:dyDescent="0.2">
      <c r="A3097" s="131" t="str">
        <f>+IF(I3097&lt;='Ecarts de marge'!$G$1,"X","")</f>
        <v>X</v>
      </c>
      <c r="B3097" s="122" t="str">
        <f t="shared" si="60"/>
        <v>A</v>
      </c>
      <c r="C3097" s="142"/>
      <c r="D3097" s="142"/>
      <c r="E3097" s="142"/>
      <c r="F3097" s="142"/>
      <c r="G3097" s="142"/>
      <c r="H3097" s="142"/>
      <c r="J3097" s="142"/>
      <c r="K3097" s="142"/>
      <c r="L3097" s="142"/>
      <c r="M3097" s="142"/>
      <c r="N3097" s="142"/>
      <c r="O3097" s="142"/>
      <c r="Q3097" s="122" t="e">
        <f>+VLOOKUP(CONCATENATE(B3097,"00"),#REF!,3,FALSE)</f>
        <v>#REF!</v>
      </c>
      <c r="R3097" s="122" t="str">
        <f>+IF(ISERROR(VLOOKUP(K3097,'Ecarts de marge'!D:D,1,FALSE)),"PB CODE ARTICLE","")</f>
        <v>PB CODE ARTICLE</v>
      </c>
    </row>
    <row r="3098" spans="1:18" x14ac:dyDescent="0.2">
      <c r="A3098" s="131" t="str">
        <f>+IF(I3098&lt;='Ecarts de marge'!$G$1,"X","")</f>
        <v>X</v>
      </c>
      <c r="B3098" s="122" t="str">
        <f t="shared" si="60"/>
        <v>A</v>
      </c>
      <c r="C3098" s="142"/>
      <c r="D3098" s="142"/>
      <c r="E3098" s="142"/>
      <c r="F3098" s="142"/>
      <c r="G3098" s="142"/>
      <c r="H3098" s="142"/>
      <c r="J3098" s="142"/>
      <c r="K3098" s="142"/>
      <c r="L3098" s="142"/>
      <c r="M3098" s="142"/>
      <c r="N3098" s="142"/>
      <c r="O3098" s="142"/>
      <c r="Q3098" s="122" t="e">
        <f>+VLOOKUP(CONCATENATE(B3098,"00"),#REF!,3,FALSE)</f>
        <v>#REF!</v>
      </c>
      <c r="R3098" s="122" t="str">
        <f>+IF(ISERROR(VLOOKUP(K3098,'Ecarts de marge'!D:D,1,FALSE)),"PB CODE ARTICLE","")</f>
        <v>PB CODE ARTICLE</v>
      </c>
    </row>
    <row r="3099" spans="1:18" x14ac:dyDescent="0.2">
      <c r="A3099" s="131" t="str">
        <f>+IF(I3099&lt;='Ecarts de marge'!$G$1,"X","")</f>
        <v>X</v>
      </c>
      <c r="B3099" s="122" t="str">
        <f t="shared" si="60"/>
        <v>A</v>
      </c>
      <c r="C3099" s="142"/>
      <c r="D3099" s="142"/>
      <c r="E3099" s="142"/>
      <c r="F3099" s="142"/>
      <c r="G3099" s="142"/>
      <c r="H3099" s="142"/>
      <c r="J3099" s="142"/>
      <c r="K3099" s="142"/>
      <c r="L3099" s="142"/>
      <c r="M3099" s="142"/>
      <c r="N3099" s="142"/>
      <c r="O3099" s="142"/>
      <c r="Q3099" s="122" t="e">
        <f>+VLOOKUP(CONCATENATE(B3099,"00"),#REF!,3,FALSE)</f>
        <v>#REF!</v>
      </c>
      <c r="R3099" s="122" t="str">
        <f>+IF(ISERROR(VLOOKUP(K3099,'Ecarts de marge'!D:D,1,FALSE)),"PB CODE ARTICLE","")</f>
        <v>PB CODE ARTICLE</v>
      </c>
    </row>
    <row r="3100" spans="1:18" x14ac:dyDescent="0.2">
      <c r="A3100" s="131" t="str">
        <f>+IF(I3100&lt;='Ecarts de marge'!$G$1,"X","")</f>
        <v>X</v>
      </c>
      <c r="B3100" s="122" t="str">
        <f t="shared" si="60"/>
        <v>A</v>
      </c>
      <c r="C3100" s="142"/>
      <c r="D3100" s="142"/>
      <c r="E3100" s="142"/>
      <c r="F3100" s="142"/>
      <c r="G3100" s="142"/>
      <c r="H3100" s="142"/>
      <c r="J3100" s="142"/>
      <c r="K3100" s="142"/>
      <c r="L3100" s="142"/>
      <c r="M3100" s="142"/>
      <c r="N3100" s="142"/>
      <c r="O3100" s="142"/>
      <c r="Q3100" s="122" t="e">
        <f>+VLOOKUP(CONCATENATE(B3100,"00"),#REF!,3,FALSE)</f>
        <v>#REF!</v>
      </c>
      <c r="R3100" s="122" t="str">
        <f>+IF(ISERROR(VLOOKUP(K3100,'Ecarts de marge'!D:D,1,FALSE)),"PB CODE ARTICLE","")</f>
        <v>PB CODE ARTICLE</v>
      </c>
    </row>
    <row r="3101" spans="1:18" x14ac:dyDescent="0.2">
      <c r="A3101" s="131" t="str">
        <f>+IF(I3101&lt;='Ecarts de marge'!$G$1,"X","")</f>
        <v>X</v>
      </c>
      <c r="B3101" s="122" t="str">
        <f t="shared" si="60"/>
        <v>A</v>
      </c>
      <c r="C3101" s="142"/>
      <c r="D3101" s="142"/>
      <c r="E3101" s="142"/>
      <c r="F3101" s="142"/>
      <c r="G3101" s="142"/>
      <c r="H3101" s="142"/>
      <c r="J3101" s="142"/>
      <c r="K3101" s="142"/>
      <c r="L3101" s="142"/>
      <c r="M3101" s="142"/>
      <c r="N3101" s="142"/>
      <c r="O3101" s="142"/>
      <c r="Q3101" s="122" t="e">
        <f>+VLOOKUP(CONCATENATE(B3101,"00"),#REF!,3,FALSE)</f>
        <v>#REF!</v>
      </c>
      <c r="R3101" s="122" t="str">
        <f>+IF(ISERROR(VLOOKUP(K3101,'Ecarts de marge'!D:D,1,FALSE)),"PB CODE ARTICLE","")</f>
        <v>PB CODE ARTICLE</v>
      </c>
    </row>
    <row r="3102" spans="1:18" x14ac:dyDescent="0.2">
      <c r="A3102" s="131" t="str">
        <f>+IF(I3102&lt;='Ecarts de marge'!$G$1,"X","")</f>
        <v>X</v>
      </c>
      <c r="B3102" s="122" t="str">
        <f t="shared" si="60"/>
        <v>A</v>
      </c>
      <c r="C3102" s="142"/>
      <c r="D3102" s="142"/>
      <c r="E3102" s="142"/>
      <c r="F3102" s="142"/>
      <c r="G3102" s="142"/>
      <c r="H3102" s="142"/>
      <c r="J3102" s="142"/>
      <c r="K3102" s="142"/>
      <c r="L3102" s="142"/>
      <c r="M3102" s="142"/>
      <c r="N3102" s="142"/>
      <c r="O3102" s="142"/>
      <c r="Q3102" s="122" t="e">
        <f>+VLOOKUP(CONCATENATE(B3102,"00"),#REF!,3,FALSE)</f>
        <v>#REF!</v>
      </c>
      <c r="R3102" s="122" t="str">
        <f>+IF(ISERROR(VLOOKUP(K3102,'Ecarts de marge'!D:D,1,FALSE)),"PB CODE ARTICLE","")</f>
        <v>PB CODE ARTICLE</v>
      </c>
    </row>
    <row r="3103" spans="1:18" x14ac:dyDescent="0.2">
      <c r="A3103" s="131" t="str">
        <f>+IF(I3103&lt;='Ecarts de marge'!$G$1,"X","")</f>
        <v>X</v>
      </c>
      <c r="B3103" s="122" t="str">
        <f t="shared" si="60"/>
        <v>A</v>
      </c>
      <c r="C3103" s="142"/>
      <c r="D3103" s="142"/>
      <c r="E3103" s="142"/>
      <c r="F3103" s="142"/>
      <c r="G3103" s="142"/>
      <c r="H3103" s="142"/>
      <c r="J3103" s="142"/>
      <c r="K3103" s="142"/>
      <c r="L3103" s="142"/>
      <c r="M3103" s="142"/>
      <c r="N3103" s="142"/>
      <c r="O3103" s="142"/>
      <c r="Q3103" s="122" t="e">
        <f>+VLOOKUP(CONCATENATE(B3103,"00"),#REF!,3,FALSE)</f>
        <v>#REF!</v>
      </c>
      <c r="R3103" s="122" t="str">
        <f>+IF(ISERROR(VLOOKUP(K3103,'Ecarts de marge'!D:D,1,FALSE)),"PB CODE ARTICLE","")</f>
        <v>PB CODE ARTICLE</v>
      </c>
    </row>
    <row r="3104" spans="1:18" x14ac:dyDescent="0.2">
      <c r="A3104" s="131" t="str">
        <f>+IF(I3104&lt;='Ecarts de marge'!$G$1,"X","")</f>
        <v>X</v>
      </c>
      <c r="B3104" s="122" t="str">
        <f t="shared" si="60"/>
        <v>A</v>
      </c>
      <c r="C3104" s="142"/>
      <c r="D3104" s="142"/>
      <c r="E3104" s="142"/>
      <c r="F3104" s="142"/>
      <c r="G3104" s="142"/>
      <c r="H3104" s="142"/>
      <c r="J3104" s="142"/>
      <c r="K3104" s="142"/>
      <c r="L3104" s="142"/>
      <c r="M3104" s="142"/>
      <c r="N3104" s="142"/>
      <c r="O3104" s="142"/>
      <c r="Q3104" s="122" t="e">
        <f>+VLOOKUP(CONCATENATE(B3104,"00"),#REF!,3,FALSE)</f>
        <v>#REF!</v>
      </c>
      <c r="R3104" s="122" t="str">
        <f>+IF(ISERROR(VLOOKUP(K3104,'Ecarts de marge'!D:D,1,FALSE)),"PB CODE ARTICLE","")</f>
        <v>PB CODE ARTICLE</v>
      </c>
    </row>
    <row r="3105" spans="1:18" x14ac:dyDescent="0.2">
      <c r="A3105" s="131" t="str">
        <f>+IF(I3105&lt;='Ecarts de marge'!$G$1,"X","")</f>
        <v>X</v>
      </c>
      <c r="B3105" s="122" t="str">
        <f t="shared" si="60"/>
        <v>A</v>
      </c>
      <c r="C3105" s="142"/>
      <c r="D3105" s="142"/>
      <c r="E3105" s="142"/>
      <c r="F3105" s="142"/>
      <c r="G3105" s="142"/>
      <c r="H3105" s="142"/>
      <c r="J3105" s="142"/>
      <c r="K3105" s="142"/>
      <c r="L3105" s="142"/>
      <c r="M3105" s="142"/>
      <c r="N3105" s="142"/>
      <c r="O3105" s="142"/>
      <c r="Q3105" s="122" t="e">
        <f>+VLOOKUP(CONCATENATE(B3105,"00"),#REF!,3,FALSE)</f>
        <v>#REF!</v>
      </c>
      <c r="R3105" s="122" t="str">
        <f>+IF(ISERROR(VLOOKUP(K3105,'Ecarts de marge'!D:D,1,FALSE)),"PB CODE ARTICLE","")</f>
        <v>PB CODE ARTICLE</v>
      </c>
    </row>
    <row r="3106" spans="1:18" x14ac:dyDescent="0.2">
      <c r="A3106" s="131" t="str">
        <f>+IF(I3106&lt;='Ecarts de marge'!$G$1,"X","")</f>
        <v>X</v>
      </c>
      <c r="B3106" s="122" t="str">
        <f t="shared" si="60"/>
        <v>A</v>
      </c>
      <c r="C3106" s="142"/>
      <c r="D3106" s="142"/>
      <c r="E3106" s="142"/>
      <c r="F3106" s="142"/>
      <c r="G3106" s="142"/>
      <c r="H3106" s="142"/>
      <c r="J3106" s="142"/>
      <c r="K3106" s="142"/>
      <c r="L3106" s="142"/>
      <c r="M3106" s="142"/>
      <c r="N3106" s="142"/>
      <c r="O3106" s="142"/>
      <c r="Q3106" s="122" t="e">
        <f>+VLOOKUP(CONCATENATE(B3106,"00"),#REF!,3,FALSE)</f>
        <v>#REF!</v>
      </c>
      <c r="R3106" s="122" t="str">
        <f>+IF(ISERROR(VLOOKUP(K3106,'Ecarts de marge'!D:D,1,FALSE)),"PB CODE ARTICLE","")</f>
        <v>PB CODE ARTICLE</v>
      </c>
    </row>
    <row r="3107" spans="1:18" x14ac:dyDescent="0.2">
      <c r="A3107" s="131" t="str">
        <f>+IF(I3107&lt;='Ecarts de marge'!$G$1,"X","")</f>
        <v>X</v>
      </c>
      <c r="B3107" s="122" t="str">
        <f t="shared" si="60"/>
        <v>A</v>
      </c>
      <c r="C3107" s="142"/>
      <c r="D3107" s="142"/>
      <c r="E3107" s="142"/>
      <c r="F3107" s="142"/>
      <c r="G3107" s="142"/>
      <c r="H3107" s="142"/>
      <c r="J3107" s="142"/>
      <c r="K3107" s="142"/>
      <c r="L3107" s="142"/>
      <c r="M3107" s="142"/>
      <c r="N3107" s="142"/>
      <c r="O3107" s="142"/>
      <c r="Q3107" s="122" t="e">
        <f>+VLOOKUP(CONCATENATE(B3107,"00"),#REF!,3,FALSE)</f>
        <v>#REF!</v>
      </c>
      <c r="R3107" s="122" t="str">
        <f>+IF(ISERROR(VLOOKUP(K3107,'Ecarts de marge'!D:D,1,FALSE)),"PB CODE ARTICLE","")</f>
        <v>PB CODE ARTICLE</v>
      </c>
    </row>
    <row r="3108" spans="1:18" x14ac:dyDescent="0.2">
      <c r="A3108" s="131" t="str">
        <f>+IF(I3108&lt;='Ecarts de marge'!$G$1,"X","")</f>
        <v>X</v>
      </c>
      <c r="B3108" s="122" t="str">
        <f t="shared" si="60"/>
        <v>A</v>
      </c>
      <c r="C3108" s="142"/>
      <c r="D3108" s="142"/>
      <c r="E3108" s="142"/>
      <c r="F3108" s="142"/>
      <c r="G3108" s="142"/>
      <c r="H3108" s="142"/>
      <c r="J3108" s="142"/>
      <c r="K3108" s="142"/>
      <c r="L3108" s="142"/>
      <c r="M3108" s="142"/>
      <c r="N3108" s="142"/>
      <c r="O3108" s="142"/>
      <c r="Q3108" s="122" t="e">
        <f>+VLOOKUP(CONCATENATE(B3108,"00"),#REF!,3,FALSE)</f>
        <v>#REF!</v>
      </c>
      <c r="R3108" s="122" t="str">
        <f>+IF(ISERROR(VLOOKUP(K3108,'Ecarts de marge'!D:D,1,FALSE)),"PB CODE ARTICLE","")</f>
        <v>PB CODE ARTICLE</v>
      </c>
    </row>
    <row r="3109" spans="1:18" x14ac:dyDescent="0.2">
      <c r="A3109" s="131" t="str">
        <f>+IF(I3109&lt;='Ecarts de marge'!$G$1,"X","")</f>
        <v>X</v>
      </c>
      <c r="B3109" s="122" t="str">
        <f t="shared" si="60"/>
        <v>A</v>
      </c>
      <c r="C3109" s="142"/>
      <c r="D3109" s="142"/>
      <c r="E3109" s="142"/>
      <c r="F3109" s="142"/>
      <c r="G3109" s="142"/>
      <c r="H3109" s="142"/>
      <c r="J3109" s="142"/>
      <c r="K3109" s="142"/>
      <c r="L3109" s="142"/>
      <c r="M3109" s="142"/>
      <c r="N3109" s="142"/>
      <c r="O3109" s="142"/>
      <c r="Q3109" s="122" t="e">
        <f>+VLOOKUP(CONCATENATE(B3109,"00"),#REF!,3,FALSE)</f>
        <v>#REF!</v>
      </c>
      <c r="R3109" s="122" t="str">
        <f>+IF(ISERROR(VLOOKUP(K3109,'Ecarts de marge'!D:D,1,FALSE)),"PB CODE ARTICLE","")</f>
        <v>PB CODE ARTICLE</v>
      </c>
    </row>
    <row r="3110" spans="1:18" x14ac:dyDescent="0.2">
      <c r="A3110" s="131" t="str">
        <f>+IF(I3110&lt;='Ecarts de marge'!$G$1,"X","")</f>
        <v>X</v>
      </c>
      <c r="B3110" s="122" t="str">
        <f t="shared" si="60"/>
        <v>A</v>
      </c>
      <c r="C3110" s="142"/>
      <c r="D3110" s="142"/>
      <c r="E3110" s="142"/>
      <c r="F3110" s="142"/>
      <c r="G3110" s="142"/>
      <c r="H3110" s="142"/>
      <c r="J3110" s="142"/>
      <c r="K3110" s="142"/>
      <c r="L3110" s="142"/>
      <c r="M3110" s="142"/>
      <c r="N3110" s="142"/>
      <c r="O3110" s="142"/>
      <c r="Q3110" s="122" t="e">
        <f>+VLOOKUP(CONCATENATE(B3110,"00"),#REF!,3,FALSE)</f>
        <v>#REF!</v>
      </c>
      <c r="R3110" s="122" t="str">
        <f>+IF(ISERROR(VLOOKUP(K3110,'Ecarts de marge'!D:D,1,FALSE)),"PB CODE ARTICLE","")</f>
        <v>PB CODE ARTICLE</v>
      </c>
    </row>
    <row r="3111" spans="1:18" x14ac:dyDescent="0.2">
      <c r="A3111" s="131" t="str">
        <f>+IF(I3111&lt;='Ecarts de marge'!$G$1,"X","")</f>
        <v>X</v>
      </c>
      <c r="B3111" s="122" t="str">
        <f t="shared" si="60"/>
        <v>A</v>
      </c>
      <c r="C3111" s="142"/>
      <c r="D3111" s="142"/>
      <c r="E3111" s="142"/>
      <c r="F3111" s="142"/>
      <c r="G3111" s="142"/>
      <c r="H3111" s="142"/>
      <c r="J3111" s="142"/>
      <c r="K3111" s="142"/>
      <c r="L3111" s="142"/>
      <c r="M3111" s="142"/>
      <c r="N3111" s="142"/>
      <c r="O3111" s="142"/>
      <c r="Q3111" s="122" t="e">
        <f>+VLOOKUP(CONCATENATE(B3111,"00"),#REF!,3,FALSE)</f>
        <v>#REF!</v>
      </c>
      <c r="R3111" s="122" t="str">
        <f>+IF(ISERROR(VLOOKUP(K3111,'Ecarts de marge'!D:D,1,FALSE)),"PB CODE ARTICLE","")</f>
        <v>PB CODE ARTICLE</v>
      </c>
    </row>
    <row r="3112" spans="1:18" x14ac:dyDescent="0.2">
      <c r="A3112" s="131" t="str">
        <f>+IF(I3112&lt;='Ecarts de marge'!$G$1,"X","")</f>
        <v>X</v>
      </c>
      <c r="B3112" s="122" t="str">
        <f t="shared" si="60"/>
        <v>A</v>
      </c>
      <c r="C3112" s="142"/>
      <c r="D3112" s="142"/>
      <c r="E3112" s="142"/>
      <c r="F3112" s="142"/>
      <c r="G3112" s="142"/>
      <c r="H3112" s="142"/>
      <c r="J3112" s="142"/>
      <c r="K3112" s="142"/>
      <c r="L3112" s="142"/>
      <c r="M3112" s="142"/>
      <c r="N3112" s="142"/>
      <c r="O3112" s="142"/>
      <c r="Q3112" s="122" t="e">
        <f>+VLOOKUP(CONCATENATE(B3112,"00"),#REF!,3,FALSE)</f>
        <v>#REF!</v>
      </c>
      <c r="R3112" s="122" t="str">
        <f>+IF(ISERROR(VLOOKUP(K3112,'Ecarts de marge'!D:D,1,FALSE)),"PB CODE ARTICLE","")</f>
        <v>PB CODE ARTICLE</v>
      </c>
    </row>
    <row r="3113" spans="1:18" x14ac:dyDescent="0.2">
      <c r="A3113" s="131" t="str">
        <f>+IF(I3113&lt;='Ecarts de marge'!$G$1,"X","")</f>
        <v>X</v>
      </c>
      <c r="B3113" s="122" t="str">
        <f t="shared" si="60"/>
        <v>A</v>
      </c>
      <c r="C3113" s="142"/>
      <c r="D3113" s="142"/>
      <c r="E3113" s="142"/>
      <c r="F3113" s="142"/>
      <c r="G3113" s="142"/>
      <c r="H3113" s="142"/>
      <c r="J3113" s="142"/>
      <c r="K3113" s="142"/>
      <c r="L3113" s="142"/>
      <c r="M3113" s="142"/>
      <c r="N3113" s="142"/>
      <c r="O3113" s="142"/>
      <c r="Q3113" s="122" t="e">
        <f>+VLOOKUP(CONCATENATE(B3113,"00"),#REF!,3,FALSE)</f>
        <v>#REF!</v>
      </c>
      <c r="R3113" s="122" t="str">
        <f>+IF(ISERROR(VLOOKUP(K3113,'Ecarts de marge'!D:D,1,FALSE)),"PB CODE ARTICLE","")</f>
        <v>PB CODE ARTICLE</v>
      </c>
    </row>
    <row r="3114" spans="1:18" x14ac:dyDescent="0.2">
      <c r="A3114" s="131" t="str">
        <f>+IF(I3114&lt;='Ecarts de marge'!$G$1,"X","")</f>
        <v>X</v>
      </c>
      <c r="B3114" s="122" t="str">
        <f t="shared" si="60"/>
        <v>A</v>
      </c>
      <c r="C3114" s="142"/>
      <c r="D3114" s="142"/>
      <c r="E3114" s="142"/>
      <c r="F3114" s="142"/>
      <c r="G3114" s="142"/>
      <c r="H3114" s="142"/>
      <c r="J3114" s="142"/>
      <c r="K3114" s="142"/>
      <c r="L3114" s="142"/>
      <c r="M3114" s="142"/>
      <c r="N3114" s="142"/>
      <c r="O3114" s="142"/>
      <c r="Q3114" s="122" t="e">
        <f>+VLOOKUP(CONCATENATE(B3114,"00"),#REF!,3,FALSE)</f>
        <v>#REF!</v>
      </c>
      <c r="R3114" s="122" t="str">
        <f>+IF(ISERROR(VLOOKUP(K3114,'Ecarts de marge'!D:D,1,FALSE)),"PB CODE ARTICLE","")</f>
        <v>PB CODE ARTICLE</v>
      </c>
    </row>
    <row r="3115" spans="1:18" x14ac:dyDescent="0.2">
      <c r="A3115" s="131" t="str">
        <f>+IF(I3115&lt;='Ecarts de marge'!$G$1,"X","")</f>
        <v>X</v>
      </c>
      <c r="B3115" s="122" t="str">
        <f t="shared" si="60"/>
        <v>A</v>
      </c>
      <c r="C3115" s="142"/>
      <c r="D3115" s="142"/>
      <c r="E3115" s="142"/>
      <c r="F3115" s="142"/>
      <c r="G3115" s="142"/>
      <c r="H3115" s="142"/>
      <c r="J3115" s="142"/>
      <c r="K3115" s="142"/>
      <c r="L3115" s="142"/>
      <c r="M3115" s="142"/>
      <c r="N3115" s="142"/>
      <c r="O3115" s="142"/>
      <c r="Q3115" s="122" t="e">
        <f>+VLOOKUP(CONCATENATE(B3115,"00"),#REF!,3,FALSE)</f>
        <v>#REF!</v>
      </c>
      <c r="R3115" s="122" t="str">
        <f>+IF(ISERROR(VLOOKUP(K3115,'Ecarts de marge'!D:D,1,FALSE)),"PB CODE ARTICLE","")</f>
        <v>PB CODE ARTICLE</v>
      </c>
    </row>
    <row r="3116" spans="1:18" x14ac:dyDescent="0.2">
      <c r="A3116" s="131" t="str">
        <f>+IF(I3116&lt;='Ecarts de marge'!$G$1,"X","")</f>
        <v>X</v>
      </c>
      <c r="B3116" s="122" t="str">
        <f t="shared" si="60"/>
        <v>A</v>
      </c>
      <c r="C3116" s="142"/>
      <c r="D3116" s="142"/>
      <c r="E3116" s="142"/>
      <c r="F3116" s="142"/>
      <c r="G3116" s="142"/>
      <c r="H3116" s="142"/>
      <c r="J3116" s="142"/>
      <c r="K3116" s="142"/>
      <c r="L3116" s="142"/>
      <c r="M3116" s="142"/>
      <c r="N3116" s="142"/>
      <c r="O3116" s="142"/>
      <c r="Q3116" s="122" t="e">
        <f>+VLOOKUP(CONCATENATE(B3116,"00"),#REF!,3,FALSE)</f>
        <v>#REF!</v>
      </c>
      <c r="R3116" s="122" t="str">
        <f>+IF(ISERROR(VLOOKUP(K3116,'Ecarts de marge'!D:D,1,FALSE)),"PB CODE ARTICLE","")</f>
        <v>PB CODE ARTICLE</v>
      </c>
    </row>
    <row r="3117" spans="1:18" x14ac:dyDescent="0.2">
      <c r="A3117" s="131" t="str">
        <f>+IF(I3117&lt;='Ecarts de marge'!$G$1,"X","")</f>
        <v>X</v>
      </c>
      <c r="B3117" s="122" t="str">
        <f t="shared" si="60"/>
        <v>A</v>
      </c>
      <c r="C3117" s="142"/>
      <c r="D3117" s="142"/>
      <c r="E3117" s="142"/>
      <c r="F3117" s="142"/>
      <c r="G3117" s="142"/>
      <c r="H3117" s="142"/>
      <c r="J3117" s="142"/>
      <c r="K3117" s="142"/>
      <c r="L3117" s="142"/>
      <c r="M3117" s="142"/>
      <c r="N3117" s="142"/>
      <c r="O3117" s="142"/>
      <c r="Q3117" s="122" t="e">
        <f>+VLOOKUP(CONCATENATE(B3117,"00"),#REF!,3,FALSE)</f>
        <v>#REF!</v>
      </c>
      <c r="R3117" s="122" t="str">
        <f>+IF(ISERROR(VLOOKUP(K3117,'Ecarts de marge'!D:D,1,FALSE)),"PB CODE ARTICLE","")</f>
        <v>PB CODE ARTICLE</v>
      </c>
    </row>
    <row r="3118" spans="1:18" x14ac:dyDescent="0.2">
      <c r="A3118" s="131" t="str">
        <f>+IF(I3118&lt;='Ecarts de marge'!$G$1,"X","")</f>
        <v>X</v>
      </c>
      <c r="B3118" s="122" t="str">
        <f t="shared" si="60"/>
        <v>A</v>
      </c>
      <c r="C3118" s="142"/>
      <c r="D3118" s="142"/>
      <c r="E3118" s="142"/>
      <c r="F3118" s="142"/>
      <c r="G3118" s="142"/>
      <c r="H3118" s="142"/>
      <c r="J3118" s="142"/>
      <c r="K3118" s="142"/>
      <c r="L3118" s="142"/>
      <c r="M3118" s="142"/>
      <c r="N3118" s="142"/>
      <c r="O3118" s="142"/>
      <c r="Q3118" s="122" t="e">
        <f>+VLOOKUP(CONCATENATE(B3118,"00"),#REF!,3,FALSE)</f>
        <v>#REF!</v>
      </c>
      <c r="R3118" s="122" t="str">
        <f>+IF(ISERROR(VLOOKUP(K3118,'Ecarts de marge'!D:D,1,FALSE)),"PB CODE ARTICLE","")</f>
        <v>PB CODE ARTICLE</v>
      </c>
    </row>
    <row r="3119" spans="1:18" x14ac:dyDescent="0.2">
      <c r="A3119" s="131" t="str">
        <f>+IF(I3119&lt;='Ecarts de marge'!$G$1,"X","")</f>
        <v>X</v>
      </c>
      <c r="B3119" s="122" t="str">
        <f t="shared" si="60"/>
        <v>A</v>
      </c>
      <c r="C3119" s="142"/>
      <c r="D3119" s="142"/>
      <c r="E3119" s="142"/>
      <c r="F3119" s="142"/>
      <c r="G3119" s="142"/>
      <c r="H3119" s="142"/>
      <c r="J3119" s="142"/>
      <c r="K3119" s="142"/>
      <c r="L3119" s="142"/>
      <c r="M3119" s="142"/>
      <c r="N3119" s="142"/>
      <c r="O3119" s="142"/>
      <c r="Q3119" s="122" t="e">
        <f>+VLOOKUP(CONCATENATE(B3119,"00"),#REF!,3,FALSE)</f>
        <v>#REF!</v>
      </c>
      <c r="R3119" s="122" t="str">
        <f>+IF(ISERROR(VLOOKUP(K3119,'Ecarts de marge'!D:D,1,FALSE)),"PB CODE ARTICLE","")</f>
        <v>PB CODE ARTICLE</v>
      </c>
    </row>
    <row r="3120" spans="1:18" x14ac:dyDescent="0.2">
      <c r="A3120" s="131" t="str">
        <f>+IF(I3120&lt;='Ecarts de marge'!$G$1,"X","")</f>
        <v>X</v>
      </c>
      <c r="B3120" s="122" t="str">
        <f t="shared" si="60"/>
        <v>A</v>
      </c>
      <c r="C3120" s="142"/>
      <c r="D3120" s="142"/>
      <c r="E3120" s="142"/>
      <c r="F3120" s="142"/>
      <c r="G3120" s="142"/>
      <c r="H3120" s="142"/>
      <c r="J3120" s="142"/>
      <c r="K3120" s="142"/>
      <c r="L3120" s="142"/>
      <c r="M3120" s="142"/>
      <c r="N3120" s="142"/>
      <c r="O3120" s="142"/>
      <c r="Q3120" s="122" t="e">
        <f>+VLOOKUP(CONCATENATE(B3120,"00"),#REF!,3,FALSE)</f>
        <v>#REF!</v>
      </c>
      <c r="R3120" s="122" t="str">
        <f>+IF(ISERROR(VLOOKUP(K3120,'Ecarts de marge'!D:D,1,FALSE)),"PB CODE ARTICLE","")</f>
        <v>PB CODE ARTICLE</v>
      </c>
    </row>
    <row r="3121" spans="1:18" x14ac:dyDescent="0.2">
      <c r="A3121" s="131" t="str">
        <f>+IF(I3121&lt;='Ecarts de marge'!$G$1,"X","")</f>
        <v>X</v>
      </c>
      <c r="B3121" s="122" t="str">
        <f t="shared" si="60"/>
        <v>A</v>
      </c>
      <c r="C3121" s="142"/>
      <c r="D3121" s="142"/>
      <c r="E3121" s="142"/>
      <c r="F3121" s="142"/>
      <c r="G3121" s="142"/>
      <c r="H3121" s="142"/>
      <c r="J3121" s="142"/>
      <c r="K3121" s="142"/>
      <c r="L3121" s="142"/>
      <c r="M3121" s="142"/>
      <c r="N3121" s="142"/>
      <c r="O3121" s="142"/>
      <c r="Q3121" s="122" t="e">
        <f>+VLOOKUP(CONCATENATE(B3121,"00"),#REF!,3,FALSE)</f>
        <v>#REF!</v>
      </c>
      <c r="R3121" s="122" t="str">
        <f>+IF(ISERROR(VLOOKUP(K3121,'Ecarts de marge'!D:D,1,FALSE)),"PB CODE ARTICLE","")</f>
        <v>PB CODE ARTICLE</v>
      </c>
    </row>
    <row r="3122" spans="1:18" x14ac:dyDescent="0.2">
      <c r="A3122" s="131" t="str">
        <f>+IF(I3122&lt;='Ecarts de marge'!$G$1,"X","")</f>
        <v>X</v>
      </c>
      <c r="B3122" s="122" t="str">
        <f t="shared" si="60"/>
        <v>A</v>
      </c>
      <c r="C3122" s="142"/>
      <c r="D3122" s="142"/>
      <c r="E3122" s="142"/>
      <c r="F3122" s="142"/>
      <c r="G3122" s="142"/>
      <c r="H3122" s="142"/>
      <c r="J3122" s="142"/>
      <c r="K3122" s="142"/>
      <c r="L3122" s="142"/>
      <c r="M3122" s="142"/>
      <c r="N3122" s="142"/>
      <c r="O3122" s="142"/>
      <c r="Q3122" s="122" t="e">
        <f>+VLOOKUP(CONCATENATE(B3122,"00"),#REF!,3,FALSE)</f>
        <v>#REF!</v>
      </c>
      <c r="R3122" s="122" t="str">
        <f>+IF(ISERROR(VLOOKUP(K3122,'Ecarts de marge'!D:D,1,FALSE)),"PB CODE ARTICLE","")</f>
        <v>PB CODE ARTICLE</v>
      </c>
    </row>
    <row r="3123" spans="1:18" x14ac:dyDescent="0.2">
      <c r="A3123" s="131" t="str">
        <f>+IF(I3123&lt;='Ecarts de marge'!$G$1,"X","")</f>
        <v>X</v>
      </c>
      <c r="B3123" s="122" t="str">
        <f t="shared" si="60"/>
        <v>A</v>
      </c>
      <c r="C3123" s="142"/>
      <c r="D3123" s="142"/>
      <c r="E3123" s="142"/>
      <c r="F3123" s="142"/>
      <c r="G3123" s="142"/>
      <c r="H3123" s="142"/>
      <c r="J3123" s="142"/>
      <c r="K3123" s="142"/>
      <c r="L3123" s="142"/>
      <c r="M3123" s="142"/>
      <c r="N3123" s="142"/>
      <c r="O3123" s="142"/>
      <c r="Q3123" s="122" t="e">
        <f>+VLOOKUP(CONCATENATE(B3123,"00"),#REF!,3,FALSE)</f>
        <v>#REF!</v>
      </c>
      <c r="R3123" s="122" t="str">
        <f>+IF(ISERROR(VLOOKUP(K3123,'Ecarts de marge'!D:D,1,FALSE)),"PB CODE ARTICLE","")</f>
        <v>PB CODE ARTICLE</v>
      </c>
    </row>
    <row r="3124" spans="1:18" x14ac:dyDescent="0.2">
      <c r="A3124" s="131" t="str">
        <f>+IF(I3124&lt;='Ecarts de marge'!$G$1,"X","")</f>
        <v>X</v>
      </c>
      <c r="B3124" s="122" t="str">
        <f t="shared" si="60"/>
        <v>A</v>
      </c>
      <c r="C3124" s="142"/>
      <c r="D3124" s="142"/>
      <c r="E3124" s="142"/>
      <c r="F3124" s="142"/>
      <c r="G3124" s="142"/>
      <c r="H3124" s="142"/>
      <c r="J3124" s="142"/>
      <c r="K3124" s="142"/>
      <c r="L3124" s="142"/>
      <c r="M3124" s="142"/>
      <c r="N3124" s="142"/>
      <c r="O3124" s="142"/>
      <c r="Q3124" s="122" t="e">
        <f>+VLOOKUP(CONCATENATE(B3124,"00"),#REF!,3,FALSE)</f>
        <v>#REF!</v>
      </c>
      <c r="R3124" s="122" t="str">
        <f>+IF(ISERROR(VLOOKUP(K3124,'Ecarts de marge'!D:D,1,FALSE)),"PB CODE ARTICLE","")</f>
        <v>PB CODE ARTICLE</v>
      </c>
    </row>
    <row r="3125" spans="1:18" x14ac:dyDescent="0.2">
      <c r="A3125" s="131" t="str">
        <f>+IF(I3125&lt;='Ecarts de marge'!$G$1,"X","")</f>
        <v>X</v>
      </c>
      <c r="B3125" s="122" t="str">
        <f t="shared" si="60"/>
        <v>A</v>
      </c>
      <c r="C3125" s="142"/>
      <c r="D3125" s="142"/>
      <c r="E3125" s="142"/>
      <c r="F3125" s="142"/>
      <c r="G3125" s="142"/>
      <c r="H3125" s="142"/>
      <c r="J3125" s="142"/>
      <c r="K3125" s="142"/>
      <c r="L3125" s="142"/>
      <c r="M3125" s="142"/>
      <c r="N3125" s="142"/>
      <c r="O3125" s="142"/>
      <c r="Q3125" s="122" t="e">
        <f>+VLOOKUP(CONCATENATE(B3125,"00"),#REF!,3,FALSE)</f>
        <v>#REF!</v>
      </c>
      <c r="R3125" s="122" t="str">
        <f>+IF(ISERROR(VLOOKUP(K3125,'Ecarts de marge'!D:D,1,FALSE)),"PB CODE ARTICLE","")</f>
        <v>PB CODE ARTICLE</v>
      </c>
    </row>
    <row r="3126" spans="1:18" x14ac:dyDescent="0.2">
      <c r="A3126" s="131" t="str">
        <f>+IF(I3126&lt;='Ecarts de marge'!$G$1,"X","")</f>
        <v>X</v>
      </c>
      <c r="B3126" s="122" t="str">
        <f t="shared" si="60"/>
        <v>A</v>
      </c>
      <c r="C3126" s="142"/>
      <c r="D3126" s="142"/>
      <c r="E3126" s="142"/>
      <c r="F3126" s="142"/>
      <c r="G3126" s="142"/>
      <c r="H3126" s="142"/>
      <c r="J3126" s="142"/>
      <c r="K3126" s="142"/>
      <c r="L3126" s="142"/>
      <c r="M3126" s="142"/>
      <c r="N3126" s="142"/>
      <c r="O3126" s="142"/>
      <c r="Q3126" s="122" t="e">
        <f>+VLOOKUP(CONCATENATE(B3126,"00"),#REF!,3,FALSE)</f>
        <v>#REF!</v>
      </c>
      <c r="R3126" s="122" t="str">
        <f>+IF(ISERROR(VLOOKUP(K3126,'Ecarts de marge'!D:D,1,FALSE)),"PB CODE ARTICLE","")</f>
        <v>PB CODE ARTICLE</v>
      </c>
    </row>
    <row r="3127" spans="1:18" x14ac:dyDescent="0.2">
      <c r="A3127" s="131" t="str">
        <f>+IF(I3127&lt;='Ecarts de marge'!$G$1,"X","")</f>
        <v>X</v>
      </c>
      <c r="B3127" s="122" t="str">
        <f t="shared" si="60"/>
        <v>A</v>
      </c>
      <c r="C3127" s="142"/>
      <c r="D3127" s="142"/>
      <c r="E3127" s="142"/>
      <c r="F3127" s="142"/>
      <c r="G3127" s="142"/>
      <c r="H3127" s="142"/>
      <c r="J3127" s="142"/>
      <c r="K3127" s="142"/>
      <c r="L3127" s="142"/>
      <c r="M3127" s="142"/>
      <c r="N3127" s="142"/>
      <c r="O3127" s="142"/>
      <c r="Q3127" s="122" t="e">
        <f>+VLOOKUP(CONCATENATE(B3127,"00"),#REF!,3,FALSE)</f>
        <v>#REF!</v>
      </c>
      <c r="R3127" s="122" t="str">
        <f>+IF(ISERROR(VLOOKUP(K3127,'Ecarts de marge'!D:D,1,FALSE)),"PB CODE ARTICLE","")</f>
        <v>PB CODE ARTICLE</v>
      </c>
    </row>
    <row r="3128" spans="1:18" x14ac:dyDescent="0.2">
      <c r="A3128" s="131" t="str">
        <f>+IF(I3128&lt;='Ecarts de marge'!$G$1,"X","")</f>
        <v>X</v>
      </c>
      <c r="B3128" s="122" t="str">
        <f t="shared" si="60"/>
        <v>A</v>
      </c>
      <c r="C3128" s="142"/>
      <c r="D3128" s="142"/>
      <c r="E3128" s="142"/>
      <c r="F3128" s="142"/>
      <c r="G3128" s="142"/>
      <c r="H3128" s="142"/>
      <c r="J3128" s="142"/>
      <c r="K3128" s="142"/>
      <c r="L3128" s="142"/>
      <c r="M3128" s="142"/>
      <c r="N3128" s="142"/>
      <c r="O3128" s="142"/>
      <c r="Q3128" s="122" t="e">
        <f>+VLOOKUP(CONCATENATE(B3128,"00"),#REF!,3,FALSE)</f>
        <v>#REF!</v>
      </c>
      <c r="R3128" s="122" t="str">
        <f>+IF(ISERROR(VLOOKUP(K3128,'Ecarts de marge'!D:D,1,FALSE)),"PB CODE ARTICLE","")</f>
        <v>PB CODE ARTICLE</v>
      </c>
    </row>
    <row r="3129" spans="1:18" x14ac:dyDescent="0.2">
      <c r="A3129" s="131" t="str">
        <f>+IF(I3129&lt;='Ecarts de marge'!$G$1,"X","")</f>
        <v>X</v>
      </c>
      <c r="B3129" s="122" t="str">
        <f t="shared" si="60"/>
        <v>A</v>
      </c>
      <c r="C3129" s="142"/>
      <c r="D3129" s="142"/>
      <c r="E3129" s="142"/>
      <c r="F3129" s="142"/>
      <c r="G3129" s="142"/>
      <c r="H3129" s="142"/>
      <c r="J3129" s="142"/>
      <c r="K3129" s="142"/>
      <c r="L3129" s="142"/>
      <c r="M3129" s="142"/>
      <c r="N3129" s="142"/>
      <c r="O3129" s="142"/>
      <c r="Q3129" s="122" t="e">
        <f>+VLOOKUP(CONCATENATE(B3129,"00"),#REF!,3,FALSE)</f>
        <v>#REF!</v>
      </c>
      <c r="R3129" s="122" t="str">
        <f>+IF(ISERROR(VLOOKUP(K3129,'Ecarts de marge'!D:D,1,FALSE)),"PB CODE ARTICLE","")</f>
        <v>PB CODE ARTICLE</v>
      </c>
    </row>
    <row r="3130" spans="1:18" x14ac:dyDescent="0.2">
      <c r="A3130" s="131" t="str">
        <f>+IF(I3130&lt;='Ecarts de marge'!$G$1,"X","")</f>
        <v>X</v>
      </c>
      <c r="B3130" s="122" t="str">
        <f t="shared" si="60"/>
        <v>A</v>
      </c>
      <c r="C3130" s="142"/>
      <c r="D3130" s="142"/>
      <c r="E3130" s="142"/>
      <c r="F3130" s="142"/>
      <c r="G3130" s="142"/>
      <c r="H3130" s="142"/>
      <c r="J3130" s="142"/>
      <c r="K3130" s="142"/>
      <c r="L3130" s="142"/>
      <c r="M3130" s="142"/>
      <c r="N3130" s="142"/>
      <c r="O3130" s="142"/>
      <c r="Q3130" s="122" t="e">
        <f>+VLOOKUP(CONCATENATE(B3130,"00"),#REF!,3,FALSE)</f>
        <v>#REF!</v>
      </c>
      <c r="R3130" s="122" t="str">
        <f>+IF(ISERROR(VLOOKUP(K3130,'Ecarts de marge'!D:D,1,FALSE)),"PB CODE ARTICLE","")</f>
        <v>PB CODE ARTICLE</v>
      </c>
    </row>
    <row r="3131" spans="1:18" x14ac:dyDescent="0.2">
      <c r="A3131" s="131" t="str">
        <f>+IF(I3131&lt;='Ecarts de marge'!$G$1,"X","")</f>
        <v>X</v>
      </c>
      <c r="B3131" s="122" t="str">
        <f t="shared" si="60"/>
        <v>A</v>
      </c>
      <c r="C3131" s="142"/>
      <c r="D3131" s="142"/>
      <c r="E3131" s="142"/>
      <c r="F3131" s="142"/>
      <c r="G3131" s="142"/>
      <c r="H3131" s="142"/>
      <c r="J3131" s="142"/>
      <c r="K3131" s="142"/>
      <c r="L3131" s="142"/>
      <c r="M3131" s="142"/>
      <c r="N3131" s="142"/>
      <c r="O3131" s="142"/>
      <c r="Q3131" s="122" t="e">
        <f>+VLOOKUP(CONCATENATE(B3131,"00"),#REF!,3,FALSE)</f>
        <v>#REF!</v>
      </c>
      <c r="R3131" s="122" t="str">
        <f>+IF(ISERROR(VLOOKUP(K3131,'Ecarts de marge'!D:D,1,FALSE)),"PB CODE ARTICLE","")</f>
        <v>PB CODE ARTICLE</v>
      </c>
    </row>
    <row r="3132" spans="1:18" x14ac:dyDescent="0.2">
      <c r="A3132" s="131" t="str">
        <f>+IF(I3132&lt;='Ecarts de marge'!$G$1,"X","")</f>
        <v>X</v>
      </c>
      <c r="B3132" s="122" t="str">
        <f t="shared" si="60"/>
        <v>A</v>
      </c>
      <c r="C3132" s="142"/>
      <c r="D3132" s="142"/>
      <c r="E3132" s="142"/>
      <c r="F3132" s="142"/>
      <c r="G3132" s="142"/>
      <c r="H3132" s="142"/>
      <c r="J3132" s="142"/>
      <c r="K3132" s="142"/>
      <c r="L3132" s="142"/>
      <c r="M3132" s="142"/>
      <c r="N3132" s="142"/>
      <c r="O3132" s="142"/>
      <c r="Q3132" s="122" t="e">
        <f>+VLOOKUP(CONCATENATE(B3132,"00"),#REF!,3,FALSE)</f>
        <v>#REF!</v>
      </c>
      <c r="R3132" s="122" t="str">
        <f>+IF(ISERROR(VLOOKUP(K3132,'Ecarts de marge'!D:D,1,FALSE)),"PB CODE ARTICLE","")</f>
        <v>PB CODE ARTICLE</v>
      </c>
    </row>
    <row r="3133" spans="1:18" x14ac:dyDescent="0.2">
      <c r="A3133" s="131" t="str">
        <f>+IF(I3133&lt;='Ecarts de marge'!$G$1,"X","")</f>
        <v>X</v>
      </c>
      <c r="B3133" s="122" t="str">
        <f t="shared" si="60"/>
        <v>A</v>
      </c>
      <c r="C3133" s="142"/>
      <c r="D3133" s="142"/>
      <c r="E3133" s="142"/>
      <c r="F3133" s="142"/>
      <c r="G3133" s="142"/>
      <c r="H3133" s="142"/>
      <c r="J3133" s="142"/>
      <c r="K3133" s="142"/>
      <c r="L3133" s="142"/>
      <c r="M3133" s="142"/>
      <c r="N3133" s="142"/>
      <c r="O3133" s="142"/>
      <c r="Q3133" s="122" t="e">
        <f>+VLOOKUP(CONCATENATE(B3133,"00"),#REF!,3,FALSE)</f>
        <v>#REF!</v>
      </c>
      <c r="R3133" s="122" t="str">
        <f>+IF(ISERROR(VLOOKUP(K3133,'Ecarts de marge'!D:D,1,FALSE)),"PB CODE ARTICLE","")</f>
        <v>PB CODE ARTICLE</v>
      </c>
    </row>
    <row r="3134" spans="1:18" x14ac:dyDescent="0.2">
      <c r="A3134" s="131" t="str">
        <f>+IF(I3134&lt;='Ecarts de marge'!$G$1,"X","")</f>
        <v>X</v>
      </c>
      <c r="B3134" s="122" t="str">
        <f t="shared" si="60"/>
        <v>A</v>
      </c>
      <c r="C3134" s="142"/>
      <c r="D3134" s="142"/>
      <c r="E3134" s="142"/>
      <c r="F3134" s="142"/>
      <c r="G3134" s="142"/>
      <c r="H3134" s="142"/>
      <c r="J3134" s="142"/>
      <c r="K3134" s="142"/>
      <c r="L3134" s="142"/>
      <c r="M3134" s="142"/>
      <c r="N3134" s="142"/>
      <c r="O3134" s="142"/>
      <c r="Q3134" s="122" t="e">
        <f>+VLOOKUP(CONCATENATE(B3134,"00"),#REF!,3,FALSE)</f>
        <v>#REF!</v>
      </c>
      <c r="R3134" s="122" t="str">
        <f>+IF(ISERROR(VLOOKUP(K3134,'Ecarts de marge'!D:D,1,FALSE)),"PB CODE ARTICLE","")</f>
        <v>PB CODE ARTICLE</v>
      </c>
    </row>
    <row r="3135" spans="1:18" x14ac:dyDescent="0.2">
      <c r="A3135" s="131" t="str">
        <f>+IF(I3135&lt;='Ecarts de marge'!$G$1,"X","")</f>
        <v>X</v>
      </c>
      <c r="B3135" s="122" t="str">
        <f t="shared" ref="B3135:B3198" si="61">+"A"&amp;E3135&amp;F3135&amp;G3135</f>
        <v>A</v>
      </c>
      <c r="C3135" s="142"/>
      <c r="D3135" s="142"/>
      <c r="E3135" s="142"/>
      <c r="F3135" s="142"/>
      <c r="G3135" s="142"/>
      <c r="H3135" s="142"/>
      <c r="J3135" s="142"/>
      <c r="K3135" s="142"/>
      <c r="L3135" s="142"/>
      <c r="M3135" s="142"/>
      <c r="N3135" s="142"/>
      <c r="O3135" s="142"/>
      <c r="Q3135" s="122" t="e">
        <f>+VLOOKUP(CONCATENATE(B3135,"00"),#REF!,3,FALSE)</f>
        <v>#REF!</v>
      </c>
      <c r="R3135" s="122" t="str">
        <f>+IF(ISERROR(VLOOKUP(K3135,'Ecarts de marge'!D:D,1,FALSE)),"PB CODE ARTICLE","")</f>
        <v>PB CODE ARTICLE</v>
      </c>
    </row>
    <row r="3136" spans="1:18" x14ac:dyDescent="0.2">
      <c r="A3136" s="131" t="str">
        <f>+IF(I3136&lt;='Ecarts de marge'!$G$1,"X","")</f>
        <v>X</v>
      </c>
      <c r="B3136" s="122" t="str">
        <f t="shared" si="61"/>
        <v>A</v>
      </c>
      <c r="C3136" s="142"/>
      <c r="D3136" s="142"/>
      <c r="E3136" s="142"/>
      <c r="F3136" s="142"/>
      <c r="G3136" s="142"/>
      <c r="H3136" s="142"/>
      <c r="J3136" s="142"/>
      <c r="K3136" s="142"/>
      <c r="L3136" s="142"/>
      <c r="M3136" s="142"/>
      <c r="N3136" s="142"/>
      <c r="O3136" s="142"/>
      <c r="Q3136" s="122" t="e">
        <f>+VLOOKUP(CONCATENATE(B3136,"00"),#REF!,3,FALSE)</f>
        <v>#REF!</v>
      </c>
      <c r="R3136" s="122" t="str">
        <f>+IF(ISERROR(VLOOKUP(K3136,'Ecarts de marge'!D:D,1,FALSE)),"PB CODE ARTICLE","")</f>
        <v>PB CODE ARTICLE</v>
      </c>
    </row>
    <row r="3137" spans="1:18" x14ac:dyDescent="0.2">
      <c r="A3137" s="131" t="str">
        <f>+IF(I3137&lt;='Ecarts de marge'!$G$1,"X","")</f>
        <v>X</v>
      </c>
      <c r="B3137" s="122" t="str">
        <f t="shared" si="61"/>
        <v>A</v>
      </c>
      <c r="C3137" s="142"/>
      <c r="D3137" s="142"/>
      <c r="E3137" s="142"/>
      <c r="F3137" s="142"/>
      <c r="G3137" s="142"/>
      <c r="H3137" s="142"/>
      <c r="J3137" s="142"/>
      <c r="K3137" s="142"/>
      <c r="L3137" s="142"/>
      <c r="M3137" s="142"/>
      <c r="N3137" s="142"/>
      <c r="O3137" s="142"/>
      <c r="Q3137" s="122" t="e">
        <f>+VLOOKUP(CONCATENATE(B3137,"00"),#REF!,3,FALSE)</f>
        <v>#REF!</v>
      </c>
      <c r="R3137" s="122" t="str">
        <f>+IF(ISERROR(VLOOKUP(K3137,'Ecarts de marge'!D:D,1,FALSE)),"PB CODE ARTICLE","")</f>
        <v>PB CODE ARTICLE</v>
      </c>
    </row>
    <row r="3138" spans="1:18" x14ac:dyDescent="0.2">
      <c r="A3138" s="131" t="str">
        <f>+IF(I3138&lt;='Ecarts de marge'!$G$1,"X","")</f>
        <v>X</v>
      </c>
      <c r="B3138" s="122" t="str">
        <f t="shared" si="61"/>
        <v>A</v>
      </c>
      <c r="C3138" s="142"/>
      <c r="D3138" s="142"/>
      <c r="E3138" s="142"/>
      <c r="F3138" s="142"/>
      <c r="G3138" s="142"/>
      <c r="H3138" s="142"/>
      <c r="J3138" s="142"/>
      <c r="K3138" s="142"/>
      <c r="L3138" s="142"/>
      <c r="M3138" s="142"/>
      <c r="N3138" s="142"/>
      <c r="O3138" s="142"/>
      <c r="Q3138" s="122" t="e">
        <f>+VLOOKUP(CONCATENATE(B3138,"00"),#REF!,3,FALSE)</f>
        <v>#REF!</v>
      </c>
      <c r="R3138" s="122" t="str">
        <f>+IF(ISERROR(VLOOKUP(K3138,'Ecarts de marge'!D:D,1,FALSE)),"PB CODE ARTICLE","")</f>
        <v>PB CODE ARTICLE</v>
      </c>
    </row>
    <row r="3139" spans="1:18" x14ac:dyDescent="0.2">
      <c r="A3139" s="131" t="str">
        <f>+IF(I3139&lt;='Ecarts de marge'!$G$1,"X","")</f>
        <v>X</v>
      </c>
      <c r="B3139" s="122" t="str">
        <f t="shared" si="61"/>
        <v>A</v>
      </c>
      <c r="C3139" s="142"/>
      <c r="D3139" s="142"/>
      <c r="E3139" s="142"/>
      <c r="F3139" s="142"/>
      <c r="G3139" s="142"/>
      <c r="H3139" s="142"/>
      <c r="J3139" s="142"/>
      <c r="K3139" s="142"/>
      <c r="L3139" s="142"/>
      <c r="M3139" s="142"/>
      <c r="N3139" s="142"/>
      <c r="O3139" s="142"/>
      <c r="Q3139" s="122" t="e">
        <f>+VLOOKUP(CONCATENATE(B3139,"00"),#REF!,3,FALSE)</f>
        <v>#REF!</v>
      </c>
      <c r="R3139" s="122" t="str">
        <f>+IF(ISERROR(VLOOKUP(K3139,'Ecarts de marge'!D:D,1,FALSE)),"PB CODE ARTICLE","")</f>
        <v>PB CODE ARTICLE</v>
      </c>
    </row>
    <row r="3140" spans="1:18" x14ac:dyDescent="0.2">
      <c r="A3140" s="131" t="str">
        <f>+IF(I3140&lt;='Ecarts de marge'!$G$1,"X","")</f>
        <v>X</v>
      </c>
      <c r="B3140" s="122" t="str">
        <f t="shared" si="61"/>
        <v>A</v>
      </c>
      <c r="C3140" s="142"/>
      <c r="D3140" s="142"/>
      <c r="E3140" s="142"/>
      <c r="F3140" s="142"/>
      <c r="G3140" s="142"/>
      <c r="H3140" s="142"/>
      <c r="J3140" s="142"/>
      <c r="K3140" s="142"/>
      <c r="L3140" s="142"/>
      <c r="M3140" s="142"/>
      <c r="N3140" s="142"/>
      <c r="O3140" s="142"/>
      <c r="Q3140" s="122" t="e">
        <f>+VLOOKUP(CONCATENATE(B3140,"00"),#REF!,3,FALSE)</f>
        <v>#REF!</v>
      </c>
      <c r="R3140" s="122" t="str">
        <f>+IF(ISERROR(VLOOKUP(K3140,'Ecarts de marge'!D:D,1,FALSE)),"PB CODE ARTICLE","")</f>
        <v>PB CODE ARTICLE</v>
      </c>
    </row>
    <row r="3141" spans="1:18" x14ac:dyDescent="0.2">
      <c r="A3141" s="131" t="str">
        <f>+IF(I3141&lt;='Ecarts de marge'!$G$1,"X","")</f>
        <v>X</v>
      </c>
      <c r="B3141" s="122" t="str">
        <f t="shared" si="61"/>
        <v>A</v>
      </c>
      <c r="C3141" s="142"/>
      <c r="D3141" s="142"/>
      <c r="E3141" s="142"/>
      <c r="F3141" s="142"/>
      <c r="G3141" s="142"/>
      <c r="H3141" s="142"/>
      <c r="J3141" s="142"/>
      <c r="K3141" s="142"/>
      <c r="L3141" s="142"/>
      <c r="M3141" s="142"/>
      <c r="N3141" s="142"/>
      <c r="O3141" s="142"/>
      <c r="Q3141" s="122" t="e">
        <f>+VLOOKUP(CONCATENATE(B3141,"00"),#REF!,3,FALSE)</f>
        <v>#REF!</v>
      </c>
      <c r="R3141" s="122" t="str">
        <f>+IF(ISERROR(VLOOKUP(K3141,'Ecarts de marge'!D:D,1,FALSE)),"PB CODE ARTICLE","")</f>
        <v>PB CODE ARTICLE</v>
      </c>
    </row>
    <row r="3142" spans="1:18" x14ac:dyDescent="0.2">
      <c r="A3142" s="131" t="str">
        <f>+IF(I3142&lt;='Ecarts de marge'!$G$1,"X","")</f>
        <v>X</v>
      </c>
      <c r="B3142" s="122" t="str">
        <f t="shared" si="61"/>
        <v>A</v>
      </c>
      <c r="C3142" s="142"/>
      <c r="D3142" s="142"/>
      <c r="E3142" s="142"/>
      <c r="F3142" s="142"/>
      <c r="G3142" s="142"/>
      <c r="H3142" s="142"/>
      <c r="J3142" s="142"/>
      <c r="K3142" s="142"/>
      <c r="L3142" s="142"/>
      <c r="M3142" s="142"/>
      <c r="N3142" s="142"/>
      <c r="O3142" s="142"/>
      <c r="Q3142" s="122" t="e">
        <f>+VLOOKUP(CONCATENATE(B3142,"00"),#REF!,3,FALSE)</f>
        <v>#REF!</v>
      </c>
      <c r="R3142" s="122" t="str">
        <f>+IF(ISERROR(VLOOKUP(K3142,'Ecarts de marge'!D:D,1,FALSE)),"PB CODE ARTICLE","")</f>
        <v>PB CODE ARTICLE</v>
      </c>
    </row>
    <row r="3143" spans="1:18" x14ac:dyDescent="0.2">
      <c r="A3143" s="131" t="str">
        <f>+IF(I3143&lt;='Ecarts de marge'!$G$1,"X","")</f>
        <v>X</v>
      </c>
      <c r="B3143" s="122" t="str">
        <f t="shared" si="61"/>
        <v>A</v>
      </c>
      <c r="C3143" s="142"/>
      <c r="D3143" s="142"/>
      <c r="E3143" s="142"/>
      <c r="F3143" s="142"/>
      <c r="G3143" s="142"/>
      <c r="H3143" s="142"/>
      <c r="J3143" s="142"/>
      <c r="K3143" s="142"/>
      <c r="L3143" s="142"/>
      <c r="M3143" s="142"/>
      <c r="N3143" s="142"/>
      <c r="O3143" s="142"/>
      <c r="Q3143" s="122" t="e">
        <f>+VLOOKUP(CONCATENATE(B3143,"00"),#REF!,3,FALSE)</f>
        <v>#REF!</v>
      </c>
      <c r="R3143" s="122" t="str">
        <f>+IF(ISERROR(VLOOKUP(K3143,'Ecarts de marge'!D:D,1,FALSE)),"PB CODE ARTICLE","")</f>
        <v>PB CODE ARTICLE</v>
      </c>
    </row>
    <row r="3144" spans="1:18" x14ac:dyDescent="0.2">
      <c r="A3144" s="131" t="str">
        <f>+IF(I3144&lt;='Ecarts de marge'!$G$1,"X","")</f>
        <v>X</v>
      </c>
      <c r="B3144" s="122" t="str">
        <f t="shared" si="61"/>
        <v>A</v>
      </c>
      <c r="C3144" s="142"/>
      <c r="D3144" s="142"/>
      <c r="E3144" s="142"/>
      <c r="F3144" s="142"/>
      <c r="G3144" s="142"/>
      <c r="H3144" s="142"/>
      <c r="J3144" s="142"/>
      <c r="K3144" s="142"/>
      <c r="L3144" s="142"/>
      <c r="M3144" s="142"/>
      <c r="N3144" s="142"/>
      <c r="O3144" s="142"/>
      <c r="Q3144" s="122" t="e">
        <f>+VLOOKUP(CONCATENATE(B3144,"00"),#REF!,3,FALSE)</f>
        <v>#REF!</v>
      </c>
      <c r="R3144" s="122" t="str">
        <f>+IF(ISERROR(VLOOKUP(K3144,'Ecarts de marge'!D:D,1,FALSE)),"PB CODE ARTICLE","")</f>
        <v>PB CODE ARTICLE</v>
      </c>
    </row>
    <row r="3145" spans="1:18" x14ac:dyDescent="0.2">
      <c r="A3145" s="131" t="str">
        <f>+IF(I3145&lt;='Ecarts de marge'!$G$1,"X","")</f>
        <v>X</v>
      </c>
      <c r="B3145" s="122" t="str">
        <f t="shared" si="61"/>
        <v>A</v>
      </c>
      <c r="C3145" s="142"/>
      <c r="D3145" s="142"/>
      <c r="E3145" s="142"/>
      <c r="F3145" s="142"/>
      <c r="G3145" s="142"/>
      <c r="H3145" s="142"/>
      <c r="J3145" s="142"/>
      <c r="K3145" s="142"/>
      <c r="L3145" s="142"/>
      <c r="M3145" s="142"/>
      <c r="N3145" s="142"/>
      <c r="O3145" s="142"/>
      <c r="Q3145" s="122" t="e">
        <f>+VLOOKUP(CONCATENATE(B3145,"00"),#REF!,3,FALSE)</f>
        <v>#REF!</v>
      </c>
      <c r="R3145" s="122" t="str">
        <f>+IF(ISERROR(VLOOKUP(K3145,'Ecarts de marge'!D:D,1,FALSE)),"PB CODE ARTICLE","")</f>
        <v>PB CODE ARTICLE</v>
      </c>
    </row>
    <row r="3146" spans="1:18" x14ac:dyDescent="0.2">
      <c r="A3146" s="131" t="str">
        <f>+IF(I3146&lt;='Ecarts de marge'!$G$1,"X","")</f>
        <v>X</v>
      </c>
      <c r="B3146" s="122" t="str">
        <f t="shared" si="61"/>
        <v>A</v>
      </c>
      <c r="C3146" s="142"/>
      <c r="D3146" s="142"/>
      <c r="E3146" s="142"/>
      <c r="F3146" s="142"/>
      <c r="G3146" s="142"/>
      <c r="H3146" s="142"/>
      <c r="J3146" s="142"/>
      <c r="K3146" s="142"/>
      <c r="L3146" s="142"/>
      <c r="M3146" s="142"/>
      <c r="N3146" s="142"/>
      <c r="O3146" s="142"/>
      <c r="Q3146" s="122" t="e">
        <f>+VLOOKUP(CONCATENATE(B3146,"00"),#REF!,3,FALSE)</f>
        <v>#REF!</v>
      </c>
      <c r="R3146" s="122" t="str">
        <f>+IF(ISERROR(VLOOKUP(K3146,'Ecarts de marge'!D:D,1,FALSE)),"PB CODE ARTICLE","")</f>
        <v>PB CODE ARTICLE</v>
      </c>
    </row>
    <row r="3147" spans="1:18" x14ac:dyDescent="0.2">
      <c r="A3147" s="131" t="str">
        <f>+IF(I3147&lt;='Ecarts de marge'!$G$1,"X","")</f>
        <v>X</v>
      </c>
      <c r="B3147" s="122" t="str">
        <f t="shared" si="61"/>
        <v>A</v>
      </c>
      <c r="C3147" s="142"/>
      <c r="D3147" s="142"/>
      <c r="E3147" s="142"/>
      <c r="F3147" s="142"/>
      <c r="G3147" s="142"/>
      <c r="H3147" s="142"/>
      <c r="J3147" s="142"/>
      <c r="K3147" s="142"/>
      <c r="L3147" s="142"/>
      <c r="M3147" s="142"/>
      <c r="N3147" s="142"/>
      <c r="O3147" s="142"/>
      <c r="Q3147" s="122" t="e">
        <f>+VLOOKUP(CONCATENATE(B3147,"00"),#REF!,3,FALSE)</f>
        <v>#REF!</v>
      </c>
      <c r="R3147" s="122" t="str">
        <f>+IF(ISERROR(VLOOKUP(K3147,'Ecarts de marge'!D:D,1,FALSE)),"PB CODE ARTICLE","")</f>
        <v>PB CODE ARTICLE</v>
      </c>
    </row>
    <row r="3148" spans="1:18" x14ac:dyDescent="0.2">
      <c r="A3148" s="131" t="str">
        <f>+IF(I3148&lt;='Ecarts de marge'!$G$1,"X","")</f>
        <v>X</v>
      </c>
      <c r="B3148" s="122" t="str">
        <f t="shared" si="61"/>
        <v>A</v>
      </c>
      <c r="C3148" s="142"/>
      <c r="D3148" s="142"/>
      <c r="E3148" s="142"/>
      <c r="F3148" s="142"/>
      <c r="G3148" s="142"/>
      <c r="H3148" s="142"/>
      <c r="J3148" s="142"/>
      <c r="K3148" s="142"/>
      <c r="L3148" s="142"/>
      <c r="M3148" s="142"/>
      <c r="N3148" s="142"/>
      <c r="O3148" s="142"/>
      <c r="Q3148" s="122" t="e">
        <f>+VLOOKUP(CONCATENATE(B3148,"00"),#REF!,3,FALSE)</f>
        <v>#REF!</v>
      </c>
      <c r="R3148" s="122" t="str">
        <f>+IF(ISERROR(VLOOKUP(K3148,'Ecarts de marge'!D:D,1,FALSE)),"PB CODE ARTICLE","")</f>
        <v>PB CODE ARTICLE</v>
      </c>
    </row>
    <row r="3149" spans="1:18" x14ac:dyDescent="0.2">
      <c r="A3149" s="131" t="str">
        <f>+IF(I3149&lt;='Ecarts de marge'!$G$1,"X","")</f>
        <v>X</v>
      </c>
      <c r="B3149" s="122" t="str">
        <f t="shared" si="61"/>
        <v>A</v>
      </c>
      <c r="C3149" s="142"/>
      <c r="D3149" s="142"/>
      <c r="E3149" s="142"/>
      <c r="F3149" s="142"/>
      <c r="G3149" s="142"/>
      <c r="H3149" s="142"/>
      <c r="J3149" s="142"/>
      <c r="K3149" s="142"/>
      <c r="L3149" s="142"/>
      <c r="M3149" s="142"/>
      <c r="N3149" s="142"/>
      <c r="O3149" s="142"/>
      <c r="Q3149" s="122" t="e">
        <f>+VLOOKUP(CONCATENATE(B3149,"00"),#REF!,3,FALSE)</f>
        <v>#REF!</v>
      </c>
      <c r="R3149" s="122" t="str">
        <f>+IF(ISERROR(VLOOKUP(K3149,'Ecarts de marge'!D:D,1,FALSE)),"PB CODE ARTICLE","")</f>
        <v>PB CODE ARTICLE</v>
      </c>
    </row>
    <row r="3150" spans="1:18" x14ac:dyDescent="0.2">
      <c r="A3150" s="131" t="str">
        <f>+IF(I3150&lt;='Ecarts de marge'!$G$1,"X","")</f>
        <v>X</v>
      </c>
      <c r="B3150" s="122" t="str">
        <f t="shared" si="61"/>
        <v>A</v>
      </c>
      <c r="C3150" s="142"/>
      <c r="D3150" s="142"/>
      <c r="E3150" s="142"/>
      <c r="F3150" s="142"/>
      <c r="G3150" s="142"/>
      <c r="H3150" s="142"/>
      <c r="J3150" s="142"/>
      <c r="K3150" s="142"/>
      <c r="L3150" s="142"/>
      <c r="M3150" s="142"/>
      <c r="N3150" s="142"/>
      <c r="O3150" s="142"/>
      <c r="Q3150" s="122" t="e">
        <f>+VLOOKUP(CONCATENATE(B3150,"00"),#REF!,3,FALSE)</f>
        <v>#REF!</v>
      </c>
      <c r="R3150" s="122" t="str">
        <f>+IF(ISERROR(VLOOKUP(K3150,'Ecarts de marge'!D:D,1,FALSE)),"PB CODE ARTICLE","")</f>
        <v>PB CODE ARTICLE</v>
      </c>
    </row>
    <row r="3151" spans="1:18" x14ac:dyDescent="0.2">
      <c r="A3151" s="131" t="str">
        <f>+IF(I3151&lt;='Ecarts de marge'!$G$1,"X","")</f>
        <v>X</v>
      </c>
      <c r="B3151" s="122" t="str">
        <f t="shared" si="61"/>
        <v>A</v>
      </c>
      <c r="C3151" s="142"/>
      <c r="D3151" s="142"/>
      <c r="E3151" s="142"/>
      <c r="F3151" s="142"/>
      <c r="G3151" s="142"/>
      <c r="H3151" s="142"/>
      <c r="J3151" s="142"/>
      <c r="K3151" s="142"/>
      <c r="L3151" s="142"/>
      <c r="M3151" s="142"/>
      <c r="N3151" s="142"/>
      <c r="O3151" s="142"/>
      <c r="Q3151" s="122" t="e">
        <f>+VLOOKUP(CONCATENATE(B3151,"00"),#REF!,3,FALSE)</f>
        <v>#REF!</v>
      </c>
      <c r="R3151" s="122" t="str">
        <f>+IF(ISERROR(VLOOKUP(K3151,'Ecarts de marge'!D:D,1,FALSE)),"PB CODE ARTICLE","")</f>
        <v>PB CODE ARTICLE</v>
      </c>
    </row>
    <row r="3152" spans="1:18" x14ac:dyDescent="0.2">
      <c r="A3152" s="131" t="str">
        <f>+IF(I3152&lt;='Ecarts de marge'!$G$1,"X","")</f>
        <v>X</v>
      </c>
      <c r="B3152" s="122" t="str">
        <f t="shared" si="61"/>
        <v>A</v>
      </c>
      <c r="C3152" s="142"/>
      <c r="D3152" s="142"/>
      <c r="E3152" s="142"/>
      <c r="F3152" s="142"/>
      <c r="G3152" s="142"/>
      <c r="H3152" s="142"/>
      <c r="J3152" s="142"/>
      <c r="K3152" s="142"/>
      <c r="L3152" s="142"/>
      <c r="M3152" s="142"/>
      <c r="N3152" s="142"/>
      <c r="O3152" s="142"/>
      <c r="Q3152" s="122" t="e">
        <f>+VLOOKUP(CONCATENATE(B3152,"00"),#REF!,3,FALSE)</f>
        <v>#REF!</v>
      </c>
      <c r="R3152" s="122" t="str">
        <f>+IF(ISERROR(VLOOKUP(K3152,'Ecarts de marge'!D:D,1,FALSE)),"PB CODE ARTICLE","")</f>
        <v>PB CODE ARTICLE</v>
      </c>
    </row>
    <row r="3153" spans="1:18" x14ac:dyDescent="0.2">
      <c r="A3153" s="131" t="str">
        <f>+IF(I3153&lt;='Ecarts de marge'!$G$1,"X","")</f>
        <v>X</v>
      </c>
      <c r="B3153" s="122" t="str">
        <f t="shared" si="61"/>
        <v>A</v>
      </c>
      <c r="C3153" s="142"/>
      <c r="D3153" s="142"/>
      <c r="E3153" s="142"/>
      <c r="F3153" s="142"/>
      <c r="G3153" s="142"/>
      <c r="H3153" s="142"/>
      <c r="J3153" s="142"/>
      <c r="K3153" s="142"/>
      <c r="L3153" s="142"/>
      <c r="M3153" s="142"/>
      <c r="N3153" s="142"/>
      <c r="O3153" s="142"/>
      <c r="Q3153" s="122" t="e">
        <f>+VLOOKUP(CONCATENATE(B3153,"00"),#REF!,3,FALSE)</f>
        <v>#REF!</v>
      </c>
      <c r="R3153" s="122" t="str">
        <f>+IF(ISERROR(VLOOKUP(K3153,'Ecarts de marge'!D:D,1,FALSE)),"PB CODE ARTICLE","")</f>
        <v>PB CODE ARTICLE</v>
      </c>
    </row>
    <row r="3154" spans="1:18" x14ac:dyDescent="0.2">
      <c r="A3154" s="131" t="str">
        <f>+IF(I3154&lt;='Ecarts de marge'!$G$1,"X","")</f>
        <v>X</v>
      </c>
      <c r="B3154" s="122" t="str">
        <f t="shared" si="61"/>
        <v>A</v>
      </c>
      <c r="C3154" s="142"/>
      <c r="D3154" s="142"/>
      <c r="E3154" s="142"/>
      <c r="F3154" s="142"/>
      <c r="G3154" s="142"/>
      <c r="H3154" s="142"/>
      <c r="J3154" s="142"/>
      <c r="K3154" s="142"/>
      <c r="L3154" s="142"/>
      <c r="M3154" s="142"/>
      <c r="N3154" s="142"/>
      <c r="O3154" s="142"/>
      <c r="Q3154" s="122" t="e">
        <f>+VLOOKUP(CONCATENATE(B3154,"00"),#REF!,3,FALSE)</f>
        <v>#REF!</v>
      </c>
      <c r="R3154" s="122" t="str">
        <f>+IF(ISERROR(VLOOKUP(K3154,'Ecarts de marge'!D:D,1,FALSE)),"PB CODE ARTICLE","")</f>
        <v>PB CODE ARTICLE</v>
      </c>
    </row>
    <row r="3155" spans="1:18" x14ac:dyDescent="0.2">
      <c r="A3155" s="131" t="str">
        <f>+IF(I3155&lt;='Ecarts de marge'!$G$1,"X","")</f>
        <v>X</v>
      </c>
      <c r="B3155" s="122" t="str">
        <f t="shared" si="61"/>
        <v>A</v>
      </c>
      <c r="C3155" s="142"/>
      <c r="D3155" s="142"/>
      <c r="E3155" s="142"/>
      <c r="F3155" s="142"/>
      <c r="G3155" s="142"/>
      <c r="H3155" s="142"/>
      <c r="J3155" s="142"/>
      <c r="K3155" s="142"/>
      <c r="L3155" s="142"/>
      <c r="M3155" s="142"/>
      <c r="N3155" s="142"/>
      <c r="O3155" s="142"/>
      <c r="Q3155" s="122" t="e">
        <f>+VLOOKUP(CONCATENATE(B3155,"00"),#REF!,3,FALSE)</f>
        <v>#REF!</v>
      </c>
      <c r="R3155" s="122" t="str">
        <f>+IF(ISERROR(VLOOKUP(K3155,'Ecarts de marge'!D:D,1,FALSE)),"PB CODE ARTICLE","")</f>
        <v>PB CODE ARTICLE</v>
      </c>
    </row>
    <row r="3156" spans="1:18" x14ac:dyDescent="0.2">
      <c r="A3156" s="131" t="str">
        <f>+IF(I3156&lt;='Ecarts de marge'!$G$1,"X","")</f>
        <v>X</v>
      </c>
      <c r="B3156" s="122" t="str">
        <f t="shared" si="61"/>
        <v>A</v>
      </c>
      <c r="C3156" s="142"/>
      <c r="D3156" s="142"/>
      <c r="E3156" s="142"/>
      <c r="F3156" s="142"/>
      <c r="G3156" s="142"/>
      <c r="H3156" s="142"/>
      <c r="J3156" s="142"/>
      <c r="K3156" s="142"/>
      <c r="L3156" s="142"/>
      <c r="M3156" s="142"/>
      <c r="N3156" s="142"/>
      <c r="O3156" s="142"/>
      <c r="Q3156" s="122" t="e">
        <f>+VLOOKUP(CONCATENATE(B3156,"00"),#REF!,3,FALSE)</f>
        <v>#REF!</v>
      </c>
      <c r="R3156" s="122" t="str">
        <f>+IF(ISERROR(VLOOKUP(K3156,'Ecarts de marge'!D:D,1,FALSE)),"PB CODE ARTICLE","")</f>
        <v>PB CODE ARTICLE</v>
      </c>
    </row>
    <row r="3157" spans="1:18" x14ac:dyDescent="0.2">
      <c r="A3157" s="131" t="str">
        <f>+IF(I3157&lt;='Ecarts de marge'!$G$1,"X","")</f>
        <v>X</v>
      </c>
      <c r="B3157" s="122" t="str">
        <f t="shared" si="61"/>
        <v>A</v>
      </c>
      <c r="C3157" s="142"/>
      <c r="D3157" s="142"/>
      <c r="E3157" s="142"/>
      <c r="F3157" s="142"/>
      <c r="G3157" s="142"/>
      <c r="H3157" s="142"/>
      <c r="J3157" s="142"/>
      <c r="K3157" s="142"/>
      <c r="L3157" s="142"/>
      <c r="M3157" s="142"/>
      <c r="N3157" s="142"/>
      <c r="O3157" s="142"/>
      <c r="Q3157" s="122" t="e">
        <f>+VLOOKUP(CONCATENATE(B3157,"00"),#REF!,3,FALSE)</f>
        <v>#REF!</v>
      </c>
      <c r="R3157" s="122" t="str">
        <f>+IF(ISERROR(VLOOKUP(K3157,'Ecarts de marge'!D:D,1,FALSE)),"PB CODE ARTICLE","")</f>
        <v>PB CODE ARTICLE</v>
      </c>
    </row>
    <row r="3158" spans="1:18" x14ac:dyDescent="0.2">
      <c r="A3158" s="131" t="str">
        <f>+IF(I3158&lt;='Ecarts de marge'!$G$1,"X","")</f>
        <v>X</v>
      </c>
      <c r="B3158" s="122" t="str">
        <f t="shared" si="61"/>
        <v>A</v>
      </c>
      <c r="C3158" s="142"/>
      <c r="D3158" s="142"/>
      <c r="E3158" s="142"/>
      <c r="F3158" s="142"/>
      <c r="G3158" s="142"/>
      <c r="H3158" s="142"/>
      <c r="J3158" s="142"/>
      <c r="K3158" s="142"/>
      <c r="L3158" s="142"/>
      <c r="M3158" s="142"/>
      <c r="N3158" s="142"/>
      <c r="O3158" s="142"/>
      <c r="Q3158" s="122" t="e">
        <f>+VLOOKUP(CONCATENATE(B3158,"00"),#REF!,3,FALSE)</f>
        <v>#REF!</v>
      </c>
      <c r="R3158" s="122" t="str">
        <f>+IF(ISERROR(VLOOKUP(K3158,'Ecarts de marge'!D:D,1,FALSE)),"PB CODE ARTICLE","")</f>
        <v>PB CODE ARTICLE</v>
      </c>
    </row>
    <row r="3159" spans="1:18" x14ac:dyDescent="0.2">
      <c r="A3159" s="131" t="str">
        <f>+IF(I3159&lt;='Ecarts de marge'!$G$1,"X","")</f>
        <v>X</v>
      </c>
      <c r="B3159" s="122" t="str">
        <f t="shared" si="61"/>
        <v>A</v>
      </c>
      <c r="C3159" s="142"/>
      <c r="D3159" s="142"/>
      <c r="E3159" s="142"/>
      <c r="F3159" s="142"/>
      <c r="G3159" s="142"/>
      <c r="H3159" s="142"/>
      <c r="J3159" s="142"/>
      <c r="K3159" s="142"/>
      <c r="L3159" s="142"/>
      <c r="M3159" s="142"/>
      <c r="N3159" s="142"/>
      <c r="O3159" s="142"/>
      <c r="Q3159" s="122" t="e">
        <f>+VLOOKUP(CONCATENATE(B3159,"00"),#REF!,3,FALSE)</f>
        <v>#REF!</v>
      </c>
      <c r="R3159" s="122" t="str">
        <f>+IF(ISERROR(VLOOKUP(K3159,'Ecarts de marge'!D:D,1,FALSE)),"PB CODE ARTICLE","")</f>
        <v>PB CODE ARTICLE</v>
      </c>
    </row>
    <row r="3160" spans="1:18" x14ac:dyDescent="0.2">
      <c r="A3160" s="131" t="str">
        <f>+IF(I3160&lt;='Ecarts de marge'!$G$1,"X","")</f>
        <v>X</v>
      </c>
      <c r="B3160" s="122" t="str">
        <f t="shared" si="61"/>
        <v>A</v>
      </c>
      <c r="C3160" s="142"/>
      <c r="D3160" s="142"/>
      <c r="E3160" s="142"/>
      <c r="F3160" s="142"/>
      <c r="G3160" s="142"/>
      <c r="H3160" s="142"/>
      <c r="J3160" s="142"/>
      <c r="K3160" s="142"/>
      <c r="L3160" s="142"/>
      <c r="M3160" s="142"/>
      <c r="N3160" s="142"/>
      <c r="O3160" s="142"/>
      <c r="Q3160" s="122" t="e">
        <f>+VLOOKUP(CONCATENATE(B3160,"00"),#REF!,3,FALSE)</f>
        <v>#REF!</v>
      </c>
      <c r="R3160" s="122" t="str">
        <f>+IF(ISERROR(VLOOKUP(K3160,'Ecarts de marge'!D:D,1,FALSE)),"PB CODE ARTICLE","")</f>
        <v>PB CODE ARTICLE</v>
      </c>
    </row>
    <row r="3161" spans="1:18" x14ac:dyDescent="0.2">
      <c r="A3161" s="131" t="str">
        <f>+IF(I3161&lt;='Ecarts de marge'!$G$1,"X","")</f>
        <v>X</v>
      </c>
      <c r="B3161" s="122" t="str">
        <f t="shared" si="61"/>
        <v>A</v>
      </c>
      <c r="C3161" s="142"/>
      <c r="D3161" s="142"/>
      <c r="E3161" s="142"/>
      <c r="F3161" s="142"/>
      <c r="G3161" s="142"/>
      <c r="H3161" s="142"/>
      <c r="J3161" s="142"/>
      <c r="K3161" s="142"/>
      <c r="L3161" s="142"/>
      <c r="M3161" s="142"/>
      <c r="N3161" s="142"/>
      <c r="O3161" s="142"/>
      <c r="Q3161" s="122" t="e">
        <f>+VLOOKUP(CONCATENATE(B3161,"00"),#REF!,3,FALSE)</f>
        <v>#REF!</v>
      </c>
      <c r="R3161" s="122" t="str">
        <f>+IF(ISERROR(VLOOKUP(K3161,'Ecarts de marge'!D:D,1,FALSE)),"PB CODE ARTICLE","")</f>
        <v>PB CODE ARTICLE</v>
      </c>
    </row>
    <row r="3162" spans="1:18" x14ac:dyDescent="0.2">
      <c r="A3162" s="131" t="str">
        <f>+IF(I3162&lt;='Ecarts de marge'!$G$1,"X","")</f>
        <v>X</v>
      </c>
      <c r="B3162" s="122" t="str">
        <f t="shared" si="61"/>
        <v>A</v>
      </c>
      <c r="C3162" s="142"/>
      <c r="D3162" s="142"/>
      <c r="E3162" s="142"/>
      <c r="F3162" s="142"/>
      <c r="G3162" s="142"/>
      <c r="H3162" s="142"/>
      <c r="J3162" s="142"/>
      <c r="K3162" s="142"/>
      <c r="L3162" s="142"/>
      <c r="M3162" s="142"/>
      <c r="N3162" s="142"/>
      <c r="O3162" s="142"/>
      <c r="Q3162" s="122" t="e">
        <f>+VLOOKUP(CONCATENATE(B3162,"00"),#REF!,3,FALSE)</f>
        <v>#REF!</v>
      </c>
      <c r="R3162" s="122" t="str">
        <f>+IF(ISERROR(VLOOKUP(K3162,'Ecarts de marge'!D:D,1,FALSE)),"PB CODE ARTICLE","")</f>
        <v>PB CODE ARTICLE</v>
      </c>
    </row>
    <row r="3163" spans="1:18" x14ac:dyDescent="0.2">
      <c r="A3163" s="131" t="str">
        <f>+IF(I3163&lt;='Ecarts de marge'!$G$1,"X","")</f>
        <v>X</v>
      </c>
      <c r="B3163" s="122" t="str">
        <f t="shared" si="61"/>
        <v>A</v>
      </c>
      <c r="C3163" s="142"/>
      <c r="D3163" s="142"/>
      <c r="E3163" s="142"/>
      <c r="F3163" s="142"/>
      <c r="G3163" s="142"/>
      <c r="H3163" s="142"/>
      <c r="J3163" s="142"/>
      <c r="K3163" s="142"/>
      <c r="L3163" s="142"/>
      <c r="M3163" s="142"/>
      <c r="N3163" s="142"/>
      <c r="O3163" s="142"/>
      <c r="Q3163" s="122" t="e">
        <f>+VLOOKUP(CONCATENATE(B3163,"00"),#REF!,3,FALSE)</f>
        <v>#REF!</v>
      </c>
      <c r="R3163" s="122" t="str">
        <f>+IF(ISERROR(VLOOKUP(K3163,'Ecarts de marge'!D:D,1,FALSE)),"PB CODE ARTICLE","")</f>
        <v>PB CODE ARTICLE</v>
      </c>
    </row>
    <row r="3164" spans="1:18" x14ac:dyDescent="0.2">
      <c r="A3164" s="131" t="str">
        <f>+IF(I3164&lt;='Ecarts de marge'!$G$1,"X","")</f>
        <v>X</v>
      </c>
      <c r="B3164" s="122" t="str">
        <f t="shared" si="61"/>
        <v>A</v>
      </c>
      <c r="C3164" s="142"/>
      <c r="D3164" s="142"/>
      <c r="E3164" s="142"/>
      <c r="F3164" s="142"/>
      <c r="G3164" s="142"/>
      <c r="H3164" s="142"/>
      <c r="J3164" s="142"/>
      <c r="K3164" s="142"/>
      <c r="L3164" s="142"/>
      <c r="M3164" s="142"/>
      <c r="N3164" s="142"/>
      <c r="O3164" s="142"/>
      <c r="Q3164" s="122" t="e">
        <f>+VLOOKUP(CONCATENATE(B3164,"00"),#REF!,3,FALSE)</f>
        <v>#REF!</v>
      </c>
      <c r="R3164" s="122" t="str">
        <f>+IF(ISERROR(VLOOKUP(K3164,'Ecarts de marge'!D:D,1,FALSE)),"PB CODE ARTICLE","")</f>
        <v>PB CODE ARTICLE</v>
      </c>
    </row>
    <row r="3165" spans="1:18" x14ac:dyDescent="0.2">
      <c r="A3165" s="131" t="str">
        <f>+IF(I3165&lt;='Ecarts de marge'!$G$1,"X","")</f>
        <v>X</v>
      </c>
      <c r="B3165" s="122" t="str">
        <f t="shared" si="61"/>
        <v>A</v>
      </c>
      <c r="C3165" s="142"/>
      <c r="D3165" s="142"/>
      <c r="E3165" s="142"/>
      <c r="F3165" s="142"/>
      <c r="G3165" s="142"/>
      <c r="H3165" s="142"/>
      <c r="J3165" s="142"/>
      <c r="K3165" s="142"/>
      <c r="L3165" s="142"/>
      <c r="M3165" s="142"/>
      <c r="N3165" s="142"/>
      <c r="O3165" s="142"/>
      <c r="Q3165" s="122" t="e">
        <f>+VLOOKUP(CONCATENATE(B3165,"00"),#REF!,3,FALSE)</f>
        <v>#REF!</v>
      </c>
      <c r="R3165" s="122" t="str">
        <f>+IF(ISERROR(VLOOKUP(K3165,'Ecarts de marge'!D:D,1,FALSE)),"PB CODE ARTICLE","")</f>
        <v>PB CODE ARTICLE</v>
      </c>
    </row>
    <row r="3166" spans="1:18" x14ac:dyDescent="0.2">
      <c r="A3166" s="131" t="str">
        <f>+IF(I3166&lt;='Ecarts de marge'!$G$1,"X","")</f>
        <v>X</v>
      </c>
      <c r="B3166" s="122" t="str">
        <f t="shared" si="61"/>
        <v>A</v>
      </c>
      <c r="C3166" s="142"/>
      <c r="D3166" s="142"/>
      <c r="E3166" s="142"/>
      <c r="F3166" s="142"/>
      <c r="G3166" s="142"/>
      <c r="H3166" s="142"/>
      <c r="J3166" s="142"/>
      <c r="K3166" s="142"/>
      <c r="L3166" s="142"/>
      <c r="M3166" s="142"/>
      <c r="N3166" s="142"/>
      <c r="O3166" s="142"/>
      <c r="Q3166" s="122" t="e">
        <f>+VLOOKUP(CONCATENATE(B3166,"00"),#REF!,3,FALSE)</f>
        <v>#REF!</v>
      </c>
      <c r="R3166" s="122" t="str">
        <f>+IF(ISERROR(VLOOKUP(K3166,'Ecarts de marge'!D:D,1,FALSE)),"PB CODE ARTICLE","")</f>
        <v>PB CODE ARTICLE</v>
      </c>
    </row>
    <row r="3167" spans="1:18" x14ac:dyDescent="0.2">
      <c r="A3167" s="131" t="str">
        <f>+IF(I3167&lt;='Ecarts de marge'!$G$1,"X","")</f>
        <v>X</v>
      </c>
      <c r="B3167" s="122" t="str">
        <f t="shared" si="61"/>
        <v>A</v>
      </c>
      <c r="C3167" s="142"/>
      <c r="D3167" s="142"/>
      <c r="E3167" s="142"/>
      <c r="F3167" s="142"/>
      <c r="G3167" s="142"/>
      <c r="H3167" s="142"/>
      <c r="J3167" s="142"/>
      <c r="K3167" s="142"/>
      <c r="L3167" s="142"/>
      <c r="M3167" s="142"/>
      <c r="N3167" s="142"/>
      <c r="O3167" s="142"/>
      <c r="Q3167" s="122" t="e">
        <f>+VLOOKUP(CONCATENATE(B3167,"00"),#REF!,3,FALSE)</f>
        <v>#REF!</v>
      </c>
      <c r="R3167" s="122" t="str">
        <f>+IF(ISERROR(VLOOKUP(K3167,'Ecarts de marge'!D:D,1,FALSE)),"PB CODE ARTICLE","")</f>
        <v>PB CODE ARTICLE</v>
      </c>
    </row>
    <row r="3168" spans="1:18" x14ac:dyDescent="0.2">
      <c r="A3168" s="131" t="str">
        <f>+IF(I3168&lt;='Ecarts de marge'!$G$1,"X","")</f>
        <v>X</v>
      </c>
      <c r="B3168" s="122" t="str">
        <f t="shared" si="61"/>
        <v>A</v>
      </c>
      <c r="C3168" s="142"/>
      <c r="D3168" s="142"/>
      <c r="E3168" s="142"/>
      <c r="F3168" s="142"/>
      <c r="G3168" s="142"/>
      <c r="H3168" s="142"/>
      <c r="J3168" s="142"/>
      <c r="K3168" s="142"/>
      <c r="L3168" s="142"/>
      <c r="M3168" s="142"/>
      <c r="N3168" s="142"/>
      <c r="O3168" s="142"/>
      <c r="Q3168" s="122" t="e">
        <f>+VLOOKUP(CONCATENATE(B3168,"00"),#REF!,3,FALSE)</f>
        <v>#REF!</v>
      </c>
      <c r="R3168" s="122" t="str">
        <f>+IF(ISERROR(VLOOKUP(K3168,'Ecarts de marge'!D:D,1,FALSE)),"PB CODE ARTICLE","")</f>
        <v>PB CODE ARTICLE</v>
      </c>
    </row>
    <row r="3169" spans="1:18" x14ac:dyDescent="0.2">
      <c r="A3169" s="131" t="str">
        <f>+IF(I3169&lt;='Ecarts de marge'!$G$1,"X","")</f>
        <v>X</v>
      </c>
      <c r="B3169" s="122" t="str">
        <f t="shared" si="61"/>
        <v>A</v>
      </c>
      <c r="C3169" s="142"/>
      <c r="D3169" s="142"/>
      <c r="E3169" s="142"/>
      <c r="F3169" s="142"/>
      <c r="G3169" s="142"/>
      <c r="H3169" s="142"/>
      <c r="J3169" s="142"/>
      <c r="K3169" s="142"/>
      <c r="L3169" s="142"/>
      <c r="M3169" s="142"/>
      <c r="N3169" s="142"/>
      <c r="O3169" s="142"/>
      <c r="Q3169" s="122" t="e">
        <f>+VLOOKUP(CONCATENATE(B3169,"00"),#REF!,3,FALSE)</f>
        <v>#REF!</v>
      </c>
      <c r="R3169" s="122" t="str">
        <f>+IF(ISERROR(VLOOKUP(K3169,'Ecarts de marge'!D:D,1,FALSE)),"PB CODE ARTICLE","")</f>
        <v>PB CODE ARTICLE</v>
      </c>
    </row>
    <row r="3170" spans="1:18" x14ac:dyDescent="0.2">
      <c r="A3170" s="131" t="str">
        <f>+IF(I3170&lt;='Ecarts de marge'!$G$1,"X","")</f>
        <v>X</v>
      </c>
      <c r="B3170" s="122" t="str">
        <f t="shared" si="61"/>
        <v>A</v>
      </c>
      <c r="C3170" s="142"/>
      <c r="D3170" s="142"/>
      <c r="E3170" s="142"/>
      <c r="F3170" s="142"/>
      <c r="G3170" s="142"/>
      <c r="H3170" s="142"/>
      <c r="J3170" s="142"/>
      <c r="K3170" s="142"/>
      <c r="L3170" s="142"/>
      <c r="M3170" s="142"/>
      <c r="N3170" s="142"/>
      <c r="O3170" s="142"/>
      <c r="Q3170" s="122" t="e">
        <f>+VLOOKUP(CONCATENATE(B3170,"00"),#REF!,3,FALSE)</f>
        <v>#REF!</v>
      </c>
      <c r="R3170" s="122" t="str">
        <f>+IF(ISERROR(VLOOKUP(K3170,'Ecarts de marge'!D:D,1,FALSE)),"PB CODE ARTICLE","")</f>
        <v>PB CODE ARTICLE</v>
      </c>
    </row>
    <row r="3171" spans="1:18" x14ac:dyDescent="0.2">
      <c r="A3171" s="131" t="str">
        <f>+IF(I3171&lt;='Ecarts de marge'!$G$1,"X","")</f>
        <v>X</v>
      </c>
      <c r="B3171" s="122" t="str">
        <f t="shared" si="61"/>
        <v>A</v>
      </c>
      <c r="C3171" s="142"/>
      <c r="D3171" s="142"/>
      <c r="E3171" s="142"/>
      <c r="F3171" s="142"/>
      <c r="G3171" s="142"/>
      <c r="H3171" s="142"/>
      <c r="J3171" s="142"/>
      <c r="K3171" s="142"/>
      <c r="L3171" s="142"/>
      <c r="M3171" s="142"/>
      <c r="N3171" s="142"/>
      <c r="O3171" s="142"/>
      <c r="Q3171" s="122" t="e">
        <f>+VLOOKUP(CONCATENATE(B3171,"00"),#REF!,3,FALSE)</f>
        <v>#REF!</v>
      </c>
      <c r="R3171" s="122" t="str">
        <f>+IF(ISERROR(VLOOKUP(K3171,'Ecarts de marge'!D:D,1,FALSE)),"PB CODE ARTICLE","")</f>
        <v>PB CODE ARTICLE</v>
      </c>
    </row>
    <row r="3172" spans="1:18" x14ac:dyDescent="0.2">
      <c r="A3172" s="131" t="str">
        <f>+IF(I3172&lt;='Ecarts de marge'!$G$1,"X","")</f>
        <v>X</v>
      </c>
      <c r="B3172" s="122" t="str">
        <f t="shared" si="61"/>
        <v>A</v>
      </c>
      <c r="C3172" s="142"/>
      <c r="D3172" s="142"/>
      <c r="E3172" s="142"/>
      <c r="F3172" s="142"/>
      <c r="G3172" s="142"/>
      <c r="H3172" s="142"/>
      <c r="J3172" s="142"/>
      <c r="K3172" s="142"/>
      <c r="L3172" s="142"/>
      <c r="M3172" s="142"/>
      <c r="N3172" s="142"/>
      <c r="O3172" s="142"/>
      <c r="Q3172" s="122" t="e">
        <f>+VLOOKUP(CONCATENATE(B3172,"00"),#REF!,3,FALSE)</f>
        <v>#REF!</v>
      </c>
      <c r="R3172" s="122" t="str">
        <f>+IF(ISERROR(VLOOKUP(K3172,'Ecarts de marge'!D:D,1,FALSE)),"PB CODE ARTICLE","")</f>
        <v>PB CODE ARTICLE</v>
      </c>
    </row>
    <row r="3173" spans="1:18" x14ac:dyDescent="0.2">
      <c r="A3173" s="131" t="str">
        <f>+IF(I3173&lt;='Ecarts de marge'!$G$1,"X","")</f>
        <v>X</v>
      </c>
      <c r="B3173" s="122" t="str">
        <f t="shared" si="61"/>
        <v>A</v>
      </c>
      <c r="C3173" s="142"/>
      <c r="D3173" s="142"/>
      <c r="E3173" s="142"/>
      <c r="F3173" s="142"/>
      <c r="G3173" s="142"/>
      <c r="H3173" s="142"/>
      <c r="J3173" s="142"/>
      <c r="K3173" s="142"/>
      <c r="L3173" s="142"/>
      <c r="M3173" s="142"/>
      <c r="N3173" s="142"/>
      <c r="O3173" s="142"/>
      <c r="Q3173" s="122" t="e">
        <f>+VLOOKUP(CONCATENATE(B3173,"00"),#REF!,3,FALSE)</f>
        <v>#REF!</v>
      </c>
      <c r="R3173" s="122" t="str">
        <f>+IF(ISERROR(VLOOKUP(K3173,'Ecarts de marge'!D:D,1,FALSE)),"PB CODE ARTICLE","")</f>
        <v>PB CODE ARTICLE</v>
      </c>
    </row>
    <row r="3174" spans="1:18" x14ac:dyDescent="0.2">
      <c r="A3174" s="131" t="str">
        <f>+IF(I3174&lt;='Ecarts de marge'!$G$1,"X","")</f>
        <v>X</v>
      </c>
      <c r="B3174" s="122" t="str">
        <f t="shared" si="61"/>
        <v>A</v>
      </c>
      <c r="C3174" s="142"/>
      <c r="D3174" s="142"/>
      <c r="E3174" s="142"/>
      <c r="F3174" s="142"/>
      <c r="G3174" s="142"/>
      <c r="H3174" s="142"/>
      <c r="J3174" s="142"/>
      <c r="K3174" s="142"/>
      <c r="L3174" s="142"/>
      <c r="M3174" s="142"/>
      <c r="N3174" s="142"/>
      <c r="O3174" s="142"/>
      <c r="Q3174" s="122" t="e">
        <f>+VLOOKUP(CONCATENATE(B3174,"00"),#REF!,3,FALSE)</f>
        <v>#REF!</v>
      </c>
      <c r="R3174" s="122" t="str">
        <f>+IF(ISERROR(VLOOKUP(K3174,'Ecarts de marge'!D:D,1,FALSE)),"PB CODE ARTICLE","")</f>
        <v>PB CODE ARTICLE</v>
      </c>
    </row>
    <row r="3175" spans="1:18" x14ac:dyDescent="0.2">
      <c r="A3175" s="131" t="str">
        <f>+IF(I3175&lt;='Ecarts de marge'!$G$1,"X","")</f>
        <v>X</v>
      </c>
      <c r="B3175" s="122" t="str">
        <f t="shared" si="61"/>
        <v>A</v>
      </c>
      <c r="C3175" s="142"/>
      <c r="D3175" s="142"/>
      <c r="E3175" s="142"/>
      <c r="F3175" s="142"/>
      <c r="G3175" s="142"/>
      <c r="H3175" s="142"/>
      <c r="J3175" s="142"/>
      <c r="K3175" s="142"/>
      <c r="L3175" s="142"/>
      <c r="M3175" s="142"/>
      <c r="N3175" s="142"/>
      <c r="O3175" s="142"/>
      <c r="Q3175" s="122" t="e">
        <f>+VLOOKUP(CONCATENATE(B3175,"00"),#REF!,3,FALSE)</f>
        <v>#REF!</v>
      </c>
      <c r="R3175" s="122" t="str">
        <f>+IF(ISERROR(VLOOKUP(K3175,'Ecarts de marge'!D:D,1,FALSE)),"PB CODE ARTICLE","")</f>
        <v>PB CODE ARTICLE</v>
      </c>
    </row>
    <row r="3176" spans="1:18" x14ac:dyDescent="0.2">
      <c r="A3176" s="131" t="str">
        <f>+IF(I3176&lt;='Ecarts de marge'!$G$1,"X","")</f>
        <v>X</v>
      </c>
      <c r="B3176" s="122" t="str">
        <f t="shared" si="61"/>
        <v>A</v>
      </c>
      <c r="C3176" s="142"/>
      <c r="D3176" s="142"/>
      <c r="E3176" s="142"/>
      <c r="F3176" s="142"/>
      <c r="G3176" s="142"/>
      <c r="H3176" s="142"/>
      <c r="J3176" s="142"/>
      <c r="K3176" s="142"/>
      <c r="L3176" s="142"/>
      <c r="M3176" s="142"/>
      <c r="N3176" s="142"/>
      <c r="O3176" s="142"/>
      <c r="Q3176" s="122" t="e">
        <f>+VLOOKUP(CONCATENATE(B3176,"00"),#REF!,3,FALSE)</f>
        <v>#REF!</v>
      </c>
      <c r="R3176" s="122" t="str">
        <f>+IF(ISERROR(VLOOKUP(K3176,'Ecarts de marge'!D:D,1,FALSE)),"PB CODE ARTICLE","")</f>
        <v>PB CODE ARTICLE</v>
      </c>
    </row>
    <row r="3177" spans="1:18" x14ac:dyDescent="0.2">
      <c r="A3177" s="131" t="str">
        <f>+IF(I3177&lt;='Ecarts de marge'!$G$1,"X","")</f>
        <v>X</v>
      </c>
      <c r="B3177" s="122" t="str">
        <f t="shared" si="61"/>
        <v>A</v>
      </c>
      <c r="C3177" s="142"/>
      <c r="D3177" s="142"/>
      <c r="E3177" s="142"/>
      <c r="F3177" s="142"/>
      <c r="G3177" s="142"/>
      <c r="H3177" s="142"/>
      <c r="J3177" s="142"/>
      <c r="K3177" s="142"/>
      <c r="L3177" s="142"/>
      <c r="M3177" s="142"/>
      <c r="N3177" s="142"/>
      <c r="O3177" s="142"/>
      <c r="Q3177" s="122" t="e">
        <f>+VLOOKUP(CONCATENATE(B3177,"00"),#REF!,3,FALSE)</f>
        <v>#REF!</v>
      </c>
      <c r="R3177" s="122" t="str">
        <f>+IF(ISERROR(VLOOKUP(K3177,'Ecarts de marge'!D:D,1,FALSE)),"PB CODE ARTICLE","")</f>
        <v>PB CODE ARTICLE</v>
      </c>
    </row>
    <row r="3178" spans="1:18" x14ac:dyDescent="0.2">
      <c r="A3178" s="131" t="str">
        <f>+IF(I3178&lt;='Ecarts de marge'!$G$1,"X","")</f>
        <v>X</v>
      </c>
      <c r="B3178" s="122" t="str">
        <f t="shared" si="61"/>
        <v>A</v>
      </c>
      <c r="C3178" s="142"/>
      <c r="D3178" s="142"/>
      <c r="E3178" s="142"/>
      <c r="F3178" s="142"/>
      <c r="G3178" s="142"/>
      <c r="H3178" s="142"/>
      <c r="J3178" s="142"/>
      <c r="K3178" s="142"/>
      <c r="L3178" s="142"/>
      <c r="M3178" s="142"/>
      <c r="N3178" s="142"/>
      <c r="O3178" s="142"/>
      <c r="Q3178" s="122" t="e">
        <f>+VLOOKUP(CONCATENATE(B3178,"00"),#REF!,3,FALSE)</f>
        <v>#REF!</v>
      </c>
      <c r="R3178" s="122" t="str">
        <f>+IF(ISERROR(VLOOKUP(K3178,'Ecarts de marge'!D:D,1,FALSE)),"PB CODE ARTICLE","")</f>
        <v>PB CODE ARTICLE</v>
      </c>
    </row>
    <row r="3179" spans="1:18" x14ac:dyDescent="0.2">
      <c r="A3179" s="131" t="str">
        <f>+IF(I3179&lt;='Ecarts de marge'!$G$1,"X","")</f>
        <v>X</v>
      </c>
      <c r="B3179" s="122" t="str">
        <f t="shared" si="61"/>
        <v>A</v>
      </c>
      <c r="C3179" s="142"/>
      <c r="D3179" s="142"/>
      <c r="E3179" s="142"/>
      <c r="F3179" s="142"/>
      <c r="G3179" s="142"/>
      <c r="H3179" s="142"/>
      <c r="J3179" s="142"/>
      <c r="K3179" s="142"/>
      <c r="L3179" s="142"/>
      <c r="M3179" s="142"/>
      <c r="N3179" s="142"/>
      <c r="O3179" s="142"/>
      <c r="Q3179" s="122" t="e">
        <f>+VLOOKUP(CONCATENATE(B3179,"00"),#REF!,3,FALSE)</f>
        <v>#REF!</v>
      </c>
      <c r="R3179" s="122" t="str">
        <f>+IF(ISERROR(VLOOKUP(K3179,'Ecarts de marge'!D:D,1,FALSE)),"PB CODE ARTICLE","")</f>
        <v>PB CODE ARTICLE</v>
      </c>
    </row>
    <row r="3180" spans="1:18" x14ac:dyDescent="0.2">
      <c r="A3180" s="131" t="str">
        <f>+IF(I3180&lt;='Ecarts de marge'!$G$1,"X","")</f>
        <v>X</v>
      </c>
      <c r="B3180" s="122" t="str">
        <f t="shared" si="61"/>
        <v>A</v>
      </c>
      <c r="C3180" s="142"/>
      <c r="D3180" s="142"/>
      <c r="E3180" s="142"/>
      <c r="F3180" s="142"/>
      <c r="G3180" s="142"/>
      <c r="H3180" s="142"/>
      <c r="J3180" s="142"/>
      <c r="K3180" s="142"/>
      <c r="L3180" s="142"/>
      <c r="M3180" s="142"/>
      <c r="N3180" s="142"/>
      <c r="O3180" s="142"/>
      <c r="Q3180" s="122" t="e">
        <f>+VLOOKUP(CONCATENATE(B3180,"00"),#REF!,3,FALSE)</f>
        <v>#REF!</v>
      </c>
      <c r="R3180" s="122" t="str">
        <f>+IF(ISERROR(VLOOKUP(K3180,'Ecarts de marge'!D:D,1,FALSE)),"PB CODE ARTICLE","")</f>
        <v>PB CODE ARTICLE</v>
      </c>
    </row>
    <row r="3181" spans="1:18" x14ac:dyDescent="0.2">
      <c r="A3181" s="131" t="str">
        <f>+IF(I3181&lt;='Ecarts de marge'!$G$1,"X","")</f>
        <v>X</v>
      </c>
      <c r="B3181" s="122" t="str">
        <f t="shared" si="61"/>
        <v>A</v>
      </c>
      <c r="C3181" s="142"/>
      <c r="D3181" s="142"/>
      <c r="E3181" s="142"/>
      <c r="F3181" s="142"/>
      <c r="G3181" s="142"/>
      <c r="H3181" s="142"/>
      <c r="J3181" s="142"/>
      <c r="K3181" s="142"/>
      <c r="L3181" s="142"/>
      <c r="M3181" s="142"/>
      <c r="N3181" s="142"/>
      <c r="O3181" s="142"/>
      <c r="Q3181" s="122" t="e">
        <f>+VLOOKUP(CONCATENATE(B3181,"00"),#REF!,3,FALSE)</f>
        <v>#REF!</v>
      </c>
      <c r="R3181" s="122" t="str">
        <f>+IF(ISERROR(VLOOKUP(K3181,'Ecarts de marge'!D:D,1,FALSE)),"PB CODE ARTICLE","")</f>
        <v>PB CODE ARTICLE</v>
      </c>
    </row>
    <row r="3182" spans="1:18" x14ac:dyDescent="0.2">
      <c r="A3182" s="131" t="str">
        <f>+IF(I3182&lt;='Ecarts de marge'!$G$1,"X","")</f>
        <v>X</v>
      </c>
      <c r="B3182" s="122" t="str">
        <f t="shared" si="61"/>
        <v>A</v>
      </c>
      <c r="C3182" s="142"/>
      <c r="D3182" s="142"/>
      <c r="E3182" s="142"/>
      <c r="F3182" s="142"/>
      <c r="G3182" s="142"/>
      <c r="H3182" s="142"/>
      <c r="J3182" s="142"/>
      <c r="K3182" s="142"/>
      <c r="L3182" s="142"/>
      <c r="M3182" s="142"/>
      <c r="N3182" s="142"/>
      <c r="O3182" s="142"/>
      <c r="Q3182" s="122" t="e">
        <f>+VLOOKUP(CONCATENATE(B3182,"00"),#REF!,3,FALSE)</f>
        <v>#REF!</v>
      </c>
      <c r="R3182" s="122" t="str">
        <f>+IF(ISERROR(VLOOKUP(K3182,'Ecarts de marge'!D:D,1,FALSE)),"PB CODE ARTICLE","")</f>
        <v>PB CODE ARTICLE</v>
      </c>
    </row>
    <row r="3183" spans="1:18" x14ac:dyDescent="0.2">
      <c r="A3183" s="131" t="str">
        <f>+IF(I3183&lt;='Ecarts de marge'!$G$1,"X","")</f>
        <v>X</v>
      </c>
      <c r="B3183" s="122" t="str">
        <f t="shared" si="61"/>
        <v>A</v>
      </c>
      <c r="C3183" s="142"/>
      <c r="D3183" s="142"/>
      <c r="E3183" s="142"/>
      <c r="F3183" s="142"/>
      <c r="G3183" s="142"/>
      <c r="H3183" s="142"/>
      <c r="J3183" s="142"/>
      <c r="K3183" s="142"/>
      <c r="L3183" s="142"/>
      <c r="M3183" s="142"/>
      <c r="N3183" s="142"/>
      <c r="O3183" s="142"/>
      <c r="Q3183" s="122" t="e">
        <f>+VLOOKUP(CONCATENATE(B3183,"00"),#REF!,3,FALSE)</f>
        <v>#REF!</v>
      </c>
      <c r="R3183" s="122" t="str">
        <f>+IF(ISERROR(VLOOKUP(K3183,'Ecarts de marge'!D:D,1,FALSE)),"PB CODE ARTICLE","")</f>
        <v>PB CODE ARTICLE</v>
      </c>
    </row>
    <row r="3184" spans="1:18" x14ac:dyDescent="0.2">
      <c r="A3184" s="131" t="str">
        <f>+IF(I3184&lt;='Ecarts de marge'!$G$1,"X","")</f>
        <v>X</v>
      </c>
      <c r="B3184" s="122" t="str">
        <f t="shared" si="61"/>
        <v>A</v>
      </c>
      <c r="C3184" s="142"/>
      <c r="D3184" s="142"/>
      <c r="E3184" s="142"/>
      <c r="F3184" s="142"/>
      <c r="G3184" s="142"/>
      <c r="H3184" s="142"/>
      <c r="J3184" s="142"/>
      <c r="K3184" s="142"/>
      <c r="L3184" s="142"/>
      <c r="M3184" s="142"/>
      <c r="N3184" s="142"/>
      <c r="O3184" s="142"/>
      <c r="Q3184" s="122" t="e">
        <f>+VLOOKUP(CONCATENATE(B3184,"00"),#REF!,3,FALSE)</f>
        <v>#REF!</v>
      </c>
      <c r="R3184" s="122" t="str">
        <f>+IF(ISERROR(VLOOKUP(K3184,'Ecarts de marge'!D:D,1,FALSE)),"PB CODE ARTICLE","")</f>
        <v>PB CODE ARTICLE</v>
      </c>
    </row>
    <row r="3185" spans="1:18" x14ac:dyDescent="0.2">
      <c r="A3185" s="131" t="str">
        <f>+IF(I3185&lt;='Ecarts de marge'!$G$1,"X","")</f>
        <v>X</v>
      </c>
      <c r="B3185" s="122" t="str">
        <f t="shared" si="61"/>
        <v>A</v>
      </c>
      <c r="C3185" s="142"/>
      <c r="D3185" s="142"/>
      <c r="E3185" s="142"/>
      <c r="F3185" s="142"/>
      <c r="G3185" s="142"/>
      <c r="H3185" s="142"/>
      <c r="J3185" s="142"/>
      <c r="K3185" s="142"/>
      <c r="L3185" s="142"/>
      <c r="M3185" s="142"/>
      <c r="N3185" s="142"/>
      <c r="O3185" s="142"/>
      <c r="Q3185" s="122" t="e">
        <f>+VLOOKUP(CONCATENATE(B3185,"00"),#REF!,3,FALSE)</f>
        <v>#REF!</v>
      </c>
      <c r="R3185" s="122" t="str">
        <f>+IF(ISERROR(VLOOKUP(K3185,'Ecarts de marge'!D:D,1,FALSE)),"PB CODE ARTICLE","")</f>
        <v>PB CODE ARTICLE</v>
      </c>
    </row>
    <row r="3186" spans="1:18" x14ac:dyDescent="0.2">
      <c r="A3186" s="131" t="str">
        <f>+IF(I3186&lt;='Ecarts de marge'!$G$1,"X","")</f>
        <v>X</v>
      </c>
      <c r="B3186" s="122" t="str">
        <f t="shared" si="61"/>
        <v>A</v>
      </c>
      <c r="C3186" s="142"/>
      <c r="D3186" s="142"/>
      <c r="E3186" s="142"/>
      <c r="F3186" s="142"/>
      <c r="G3186" s="142"/>
      <c r="H3186" s="142"/>
      <c r="J3186" s="142"/>
      <c r="K3186" s="142"/>
      <c r="L3186" s="142"/>
      <c r="M3186" s="142"/>
      <c r="N3186" s="142"/>
      <c r="O3186" s="142"/>
      <c r="Q3186" s="122" t="e">
        <f>+VLOOKUP(CONCATENATE(B3186,"00"),#REF!,3,FALSE)</f>
        <v>#REF!</v>
      </c>
      <c r="R3186" s="122" t="str">
        <f>+IF(ISERROR(VLOOKUP(K3186,'Ecarts de marge'!D:D,1,FALSE)),"PB CODE ARTICLE","")</f>
        <v>PB CODE ARTICLE</v>
      </c>
    </row>
    <row r="3187" spans="1:18" x14ac:dyDescent="0.2">
      <c r="A3187" s="131" t="str">
        <f>+IF(I3187&lt;='Ecarts de marge'!$G$1,"X","")</f>
        <v>X</v>
      </c>
      <c r="B3187" s="122" t="str">
        <f t="shared" si="61"/>
        <v>A</v>
      </c>
      <c r="C3187" s="142"/>
      <c r="D3187" s="142"/>
      <c r="E3187" s="142"/>
      <c r="F3187" s="142"/>
      <c r="G3187" s="142"/>
      <c r="H3187" s="142"/>
      <c r="J3187" s="142"/>
      <c r="K3187" s="142"/>
      <c r="L3187" s="142"/>
      <c r="M3187" s="142"/>
      <c r="N3187" s="142"/>
      <c r="O3187" s="142"/>
      <c r="Q3187" s="122" t="e">
        <f>+VLOOKUP(CONCATENATE(B3187,"00"),#REF!,3,FALSE)</f>
        <v>#REF!</v>
      </c>
      <c r="R3187" s="122" t="str">
        <f>+IF(ISERROR(VLOOKUP(K3187,'Ecarts de marge'!D:D,1,FALSE)),"PB CODE ARTICLE","")</f>
        <v>PB CODE ARTICLE</v>
      </c>
    </row>
    <row r="3188" spans="1:18" x14ac:dyDescent="0.2">
      <c r="A3188" s="131" t="str">
        <f>+IF(I3188&lt;='Ecarts de marge'!$G$1,"X","")</f>
        <v>X</v>
      </c>
      <c r="B3188" s="122" t="str">
        <f t="shared" si="61"/>
        <v>A</v>
      </c>
      <c r="C3188" s="142"/>
      <c r="D3188" s="142"/>
      <c r="E3188" s="142"/>
      <c r="F3188" s="142"/>
      <c r="G3188" s="142"/>
      <c r="H3188" s="142"/>
      <c r="J3188" s="142"/>
      <c r="K3188" s="142"/>
      <c r="L3188" s="142"/>
      <c r="M3188" s="142"/>
      <c r="N3188" s="142"/>
      <c r="O3188" s="142"/>
      <c r="Q3188" s="122" t="e">
        <f>+VLOOKUP(CONCATENATE(B3188,"00"),#REF!,3,FALSE)</f>
        <v>#REF!</v>
      </c>
      <c r="R3188" s="122" t="str">
        <f>+IF(ISERROR(VLOOKUP(K3188,'Ecarts de marge'!D:D,1,FALSE)),"PB CODE ARTICLE","")</f>
        <v>PB CODE ARTICLE</v>
      </c>
    </row>
    <row r="3189" spans="1:18" x14ac:dyDescent="0.2">
      <c r="A3189" s="131" t="str">
        <f>+IF(I3189&lt;='Ecarts de marge'!$G$1,"X","")</f>
        <v>X</v>
      </c>
      <c r="B3189" s="122" t="str">
        <f t="shared" si="61"/>
        <v>A</v>
      </c>
      <c r="C3189" s="142"/>
      <c r="D3189" s="142"/>
      <c r="E3189" s="142"/>
      <c r="F3189" s="142"/>
      <c r="G3189" s="142"/>
      <c r="H3189" s="142"/>
      <c r="J3189" s="142"/>
      <c r="K3189" s="142"/>
      <c r="L3189" s="142"/>
      <c r="M3189" s="142"/>
      <c r="N3189" s="142"/>
      <c r="O3189" s="142"/>
      <c r="Q3189" s="122" t="e">
        <f>+VLOOKUP(CONCATENATE(B3189,"00"),#REF!,3,FALSE)</f>
        <v>#REF!</v>
      </c>
      <c r="R3189" s="122" t="str">
        <f>+IF(ISERROR(VLOOKUP(K3189,'Ecarts de marge'!D:D,1,FALSE)),"PB CODE ARTICLE","")</f>
        <v>PB CODE ARTICLE</v>
      </c>
    </row>
    <row r="3190" spans="1:18" x14ac:dyDescent="0.2">
      <c r="A3190" s="131" t="str">
        <f>+IF(I3190&lt;='Ecarts de marge'!$G$1,"X","")</f>
        <v>X</v>
      </c>
      <c r="B3190" s="122" t="str">
        <f t="shared" si="61"/>
        <v>A</v>
      </c>
      <c r="C3190" s="142"/>
      <c r="D3190" s="142"/>
      <c r="E3190" s="142"/>
      <c r="F3190" s="142"/>
      <c r="G3190" s="142"/>
      <c r="H3190" s="142"/>
      <c r="J3190" s="142"/>
      <c r="K3190" s="142"/>
      <c r="L3190" s="142"/>
      <c r="M3190" s="142"/>
      <c r="N3190" s="142"/>
      <c r="O3190" s="142"/>
      <c r="Q3190" s="122" t="e">
        <f>+VLOOKUP(CONCATENATE(B3190,"00"),#REF!,3,FALSE)</f>
        <v>#REF!</v>
      </c>
      <c r="R3190" s="122" t="str">
        <f>+IF(ISERROR(VLOOKUP(K3190,'Ecarts de marge'!D:D,1,FALSE)),"PB CODE ARTICLE","")</f>
        <v>PB CODE ARTICLE</v>
      </c>
    </row>
    <row r="3191" spans="1:18" x14ac:dyDescent="0.2">
      <c r="A3191" s="131" t="str">
        <f>+IF(I3191&lt;='Ecarts de marge'!$G$1,"X","")</f>
        <v>X</v>
      </c>
      <c r="B3191" s="122" t="str">
        <f t="shared" si="61"/>
        <v>A</v>
      </c>
      <c r="C3191" s="142"/>
      <c r="D3191" s="142"/>
      <c r="E3191" s="142"/>
      <c r="F3191" s="142"/>
      <c r="G3191" s="142"/>
      <c r="H3191" s="142"/>
      <c r="J3191" s="142"/>
      <c r="K3191" s="142"/>
      <c r="L3191" s="142"/>
      <c r="M3191" s="142"/>
      <c r="N3191" s="142"/>
      <c r="O3191" s="142"/>
      <c r="Q3191" s="122" t="e">
        <f>+VLOOKUP(CONCATENATE(B3191,"00"),#REF!,3,FALSE)</f>
        <v>#REF!</v>
      </c>
      <c r="R3191" s="122" t="str">
        <f>+IF(ISERROR(VLOOKUP(K3191,'Ecarts de marge'!D:D,1,FALSE)),"PB CODE ARTICLE","")</f>
        <v>PB CODE ARTICLE</v>
      </c>
    </row>
    <row r="3192" spans="1:18" x14ac:dyDescent="0.2">
      <c r="A3192" s="131" t="str">
        <f>+IF(I3192&lt;='Ecarts de marge'!$G$1,"X","")</f>
        <v>X</v>
      </c>
      <c r="B3192" s="122" t="str">
        <f t="shared" si="61"/>
        <v>A</v>
      </c>
      <c r="C3192" s="142"/>
      <c r="D3192" s="142"/>
      <c r="E3192" s="142"/>
      <c r="F3192" s="142"/>
      <c r="G3192" s="142"/>
      <c r="H3192" s="142"/>
      <c r="J3192" s="142"/>
      <c r="K3192" s="142"/>
      <c r="L3192" s="142"/>
      <c r="M3192" s="142"/>
      <c r="N3192" s="142"/>
      <c r="O3192" s="142"/>
      <c r="Q3192" s="122" t="e">
        <f>+VLOOKUP(CONCATENATE(B3192,"00"),#REF!,3,FALSE)</f>
        <v>#REF!</v>
      </c>
      <c r="R3192" s="122" t="str">
        <f>+IF(ISERROR(VLOOKUP(K3192,'Ecarts de marge'!D:D,1,FALSE)),"PB CODE ARTICLE","")</f>
        <v>PB CODE ARTICLE</v>
      </c>
    </row>
    <row r="3193" spans="1:18" x14ac:dyDescent="0.2">
      <c r="A3193" s="131" t="str">
        <f>+IF(I3193&lt;='Ecarts de marge'!$G$1,"X","")</f>
        <v>X</v>
      </c>
      <c r="B3193" s="122" t="str">
        <f t="shared" si="61"/>
        <v>A</v>
      </c>
      <c r="C3193" s="142"/>
      <c r="D3193" s="142"/>
      <c r="E3193" s="142"/>
      <c r="F3193" s="142"/>
      <c r="G3193" s="142"/>
      <c r="H3193" s="142"/>
      <c r="J3193" s="142"/>
      <c r="K3193" s="142"/>
      <c r="L3193" s="142"/>
      <c r="M3193" s="142"/>
      <c r="N3193" s="142"/>
      <c r="O3193" s="142"/>
      <c r="Q3193" s="122" t="e">
        <f>+VLOOKUP(CONCATENATE(B3193,"00"),#REF!,3,FALSE)</f>
        <v>#REF!</v>
      </c>
      <c r="R3193" s="122" t="str">
        <f>+IF(ISERROR(VLOOKUP(K3193,'Ecarts de marge'!D:D,1,FALSE)),"PB CODE ARTICLE","")</f>
        <v>PB CODE ARTICLE</v>
      </c>
    </row>
    <row r="3194" spans="1:18" x14ac:dyDescent="0.2">
      <c r="A3194" s="131" t="str">
        <f>+IF(I3194&lt;='Ecarts de marge'!$G$1,"X","")</f>
        <v>X</v>
      </c>
      <c r="B3194" s="122" t="str">
        <f t="shared" si="61"/>
        <v>A</v>
      </c>
      <c r="C3194" s="142"/>
      <c r="D3194" s="142"/>
      <c r="E3194" s="142"/>
      <c r="F3194" s="142"/>
      <c r="G3194" s="142"/>
      <c r="H3194" s="142"/>
      <c r="J3194" s="142"/>
      <c r="K3194" s="142"/>
      <c r="L3194" s="142"/>
      <c r="M3194" s="142"/>
      <c r="N3194" s="142"/>
      <c r="O3194" s="142"/>
      <c r="Q3194" s="122" t="e">
        <f>+VLOOKUP(CONCATENATE(B3194,"00"),#REF!,3,FALSE)</f>
        <v>#REF!</v>
      </c>
      <c r="R3194" s="122" t="str">
        <f>+IF(ISERROR(VLOOKUP(K3194,'Ecarts de marge'!D:D,1,FALSE)),"PB CODE ARTICLE","")</f>
        <v>PB CODE ARTICLE</v>
      </c>
    </row>
    <row r="3195" spans="1:18" x14ac:dyDescent="0.2">
      <c r="A3195" s="131" t="str">
        <f>+IF(I3195&lt;='Ecarts de marge'!$G$1,"X","")</f>
        <v>X</v>
      </c>
      <c r="B3195" s="122" t="str">
        <f t="shared" si="61"/>
        <v>A</v>
      </c>
      <c r="C3195" s="142"/>
      <c r="D3195" s="142"/>
      <c r="E3195" s="142"/>
      <c r="F3195" s="142"/>
      <c r="G3195" s="142"/>
      <c r="H3195" s="142"/>
      <c r="J3195" s="142"/>
      <c r="K3195" s="142"/>
      <c r="L3195" s="142"/>
      <c r="M3195" s="142"/>
      <c r="N3195" s="142"/>
      <c r="O3195" s="142"/>
      <c r="Q3195" s="122" t="e">
        <f>+VLOOKUP(CONCATENATE(B3195,"00"),#REF!,3,FALSE)</f>
        <v>#REF!</v>
      </c>
      <c r="R3195" s="122" t="str">
        <f>+IF(ISERROR(VLOOKUP(K3195,'Ecarts de marge'!D:D,1,FALSE)),"PB CODE ARTICLE","")</f>
        <v>PB CODE ARTICLE</v>
      </c>
    </row>
    <row r="3196" spans="1:18" x14ac:dyDescent="0.2">
      <c r="A3196" s="131" t="str">
        <f>+IF(I3196&lt;='Ecarts de marge'!$G$1,"X","")</f>
        <v>X</v>
      </c>
      <c r="B3196" s="122" t="str">
        <f t="shared" si="61"/>
        <v>A</v>
      </c>
      <c r="C3196" s="142"/>
      <c r="D3196" s="142"/>
      <c r="E3196" s="142"/>
      <c r="F3196" s="142"/>
      <c r="G3196" s="142"/>
      <c r="H3196" s="142"/>
      <c r="J3196" s="142"/>
      <c r="K3196" s="142"/>
      <c r="L3196" s="142"/>
      <c r="M3196" s="142"/>
      <c r="N3196" s="142"/>
      <c r="O3196" s="142"/>
      <c r="Q3196" s="122" t="e">
        <f>+VLOOKUP(CONCATENATE(B3196,"00"),#REF!,3,FALSE)</f>
        <v>#REF!</v>
      </c>
      <c r="R3196" s="122" t="str">
        <f>+IF(ISERROR(VLOOKUP(K3196,'Ecarts de marge'!D:D,1,FALSE)),"PB CODE ARTICLE","")</f>
        <v>PB CODE ARTICLE</v>
      </c>
    </row>
    <row r="3197" spans="1:18" x14ac:dyDescent="0.2">
      <c r="A3197" s="131" t="str">
        <f>+IF(I3197&lt;='Ecarts de marge'!$G$1,"X","")</f>
        <v>X</v>
      </c>
      <c r="B3197" s="122" t="str">
        <f t="shared" si="61"/>
        <v>A</v>
      </c>
      <c r="C3197" s="142"/>
      <c r="D3197" s="142"/>
      <c r="E3197" s="142"/>
      <c r="F3197" s="142"/>
      <c r="G3197" s="142"/>
      <c r="H3197" s="142"/>
      <c r="J3197" s="142"/>
      <c r="K3197" s="142"/>
      <c r="L3197" s="142"/>
      <c r="M3197" s="142"/>
      <c r="N3197" s="142"/>
      <c r="O3197" s="142"/>
      <c r="Q3197" s="122" t="e">
        <f>+VLOOKUP(CONCATENATE(B3197,"00"),#REF!,3,FALSE)</f>
        <v>#REF!</v>
      </c>
      <c r="R3197" s="122" t="str">
        <f>+IF(ISERROR(VLOOKUP(K3197,'Ecarts de marge'!D:D,1,FALSE)),"PB CODE ARTICLE","")</f>
        <v>PB CODE ARTICLE</v>
      </c>
    </row>
    <row r="3198" spans="1:18" x14ac:dyDescent="0.2">
      <c r="A3198" s="131" t="str">
        <f>+IF(I3198&lt;='Ecarts de marge'!$G$1,"X","")</f>
        <v>X</v>
      </c>
      <c r="B3198" s="122" t="str">
        <f t="shared" si="61"/>
        <v>A</v>
      </c>
      <c r="C3198" s="142"/>
      <c r="D3198" s="142"/>
      <c r="E3198" s="142"/>
      <c r="F3198" s="142"/>
      <c r="G3198" s="142"/>
      <c r="H3198" s="142"/>
      <c r="J3198" s="142"/>
      <c r="K3198" s="142"/>
      <c r="L3198" s="142"/>
      <c r="M3198" s="142"/>
      <c r="N3198" s="142"/>
      <c r="O3198" s="142"/>
      <c r="Q3198" s="122" t="e">
        <f>+VLOOKUP(CONCATENATE(B3198,"00"),#REF!,3,FALSE)</f>
        <v>#REF!</v>
      </c>
      <c r="R3198" s="122" t="str">
        <f>+IF(ISERROR(VLOOKUP(K3198,'Ecarts de marge'!D:D,1,FALSE)),"PB CODE ARTICLE","")</f>
        <v>PB CODE ARTICLE</v>
      </c>
    </row>
    <row r="3199" spans="1:18" x14ac:dyDescent="0.2">
      <c r="A3199" s="131" t="str">
        <f>+IF(I3199&lt;='Ecarts de marge'!$G$1,"X","")</f>
        <v>X</v>
      </c>
      <c r="B3199" s="122" t="str">
        <f t="shared" ref="B3199:B3262" si="62">+"A"&amp;E3199&amp;F3199&amp;G3199</f>
        <v>A</v>
      </c>
      <c r="C3199" s="142"/>
      <c r="D3199" s="142"/>
      <c r="E3199" s="142"/>
      <c r="F3199" s="142"/>
      <c r="G3199" s="142"/>
      <c r="H3199" s="142"/>
      <c r="J3199" s="142"/>
      <c r="K3199" s="142"/>
      <c r="L3199" s="142"/>
      <c r="M3199" s="142"/>
      <c r="N3199" s="142"/>
      <c r="O3199" s="142"/>
      <c r="Q3199" s="122" t="e">
        <f>+VLOOKUP(CONCATENATE(B3199,"00"),#REF!,3,FALSE)</f>
        <v>#REF!</v>
      </c>
      <c r="R3199" s="122" t="str">
        <f>+IF(ISERROR(VLOOKUP(K3199,'Ecarts de marge'!D:D,1,FALSE)),"PB CODE ARTICLE","")</f>
        <v>PB CODE ARTICLE</v>
      </c>
    </row>
    <row r="3200" spans="1:18" x14ac:dyDescent="0.2">
      <c r="A3200" s="131" t="str">
        <f>+IF(I3200&lt;='Ecarts de marge'!$G$1,"X","")</f>
        <v>X</v>
      </c>
      <c r="B3200" s="122" t="str">
        <f t="shared" si="62"/>
        <v>A</v>
      </c>
      <c r="C3200" s="142"/>
      <c r="D3200" s="142"/>
      <c r="E3200" s="142"/>
      <c r="F3200" s="142"/>
      <c r="G3200" s="142"/>
      <c r="H3200" s="142"/>
      <c r="J3200" s="142"/>
      <c r="K3200" s="142"/>
      <c r="L3200" s="142"/>
      <c r="M3200" s="142"/>
      <c r="N3200" s="142"/>
      <c r="O3200" s="142"/>
      <c r="Q3200" s="122" t="e">
        <f>+VLOOKUP(CONCATENATE(B3200,"00"),#REF!,3,FALSE)</f>
        <v>#REF!</v>
      </c>
      <c r="R3200" s="122" t="str">
        <f>+IF(ISERROR(VLOOKUP(K3200,'Ecarts de marge'!D:D,1,FALSE)),"PB CODE ARTICLE","")</f>
        <v>PB CODE ARTICLE</v>
      </c>
    </row>
    <row r="3201" spans="1:19" x14ac:dyDescent="0.2">
      <c r="A3201" s="131" t="str">
        <f>+IF(I3201&lt;='Ecarts de marge'!$G$1,"X","")</f>
        <v>X</v>
      </c>
      <c r="B3201" s="122" t="str">
        <f t="shared" si="62"/>
        <v>A</v>
      </c>
      <c r="C3201" s="142"/>
      <c r="D3201" s="142"/>
      <c r="E3201" s="142"/>
      <c r="F3201" s="142"/>
      <c r="G3201" s="142"/>
      <c r="H3201" s="142"/>
      <c r="J3201" s="142"/>
      <c r="K3201" s="142"/>
      <c r="L3201" s="142"/>
      <c r="M3201" s="142"/>
      <c r="N3201" s="142"/>
      <c r="O3201" s="142"/>
      <c r="Q3201" s="122" t="e">
        <f>+VLOOKUP(CONCATENATE(B3201,"00"),#REF!,3,FALSE)</f>
        <v>#REF!</v>
      </c>
      <c r="R3201" s="122" t="str">
        <f>+IF(ISERROR(VLOOKUP(K3201,'Ecarts de marge'!D:D,1,FALSE)),"PB CODE ARTICLE","")</f>
        <v>PB CODE ARTICLE</v>
      </c>
    </row>
    <row r="3202" spans="1:19" x14ac:dyDescent="0.2">
      <c r="A3202" s="131" t="str">
        <f>+IF(I3202&lt;='Ecarts de marge'!$G$1,"X","")</f>
        <v>X</v>
      </c>
      <c r="B3202" s="122" t="str">
        <f t="shared" si="62"/>
        <v>A</v>
      </c>
      <c r="C3202" s="142"/>
      <c r="D3202" s="142"/>
      <c r="E3202" s="142"/>
      <c r="F3202" s="142"/>
      <c r="G3202" s="142"/>
      <c r="H3202" s="142"/>
      <c r="J3202" s="142"/>
      <c r="K3202" s="142"/>
      <c r="L3202" s="142"/>
      <c r="M3202" s="142"/>
      <c r="N3202" s="142"/>
      <c r="O3202" s="142"/>
      <c r="Q3202" s="122" t="e">
        <f>+VLOOKUP(CONCATENATE(B3202,"00"),#REF!,3,FALSE)</f>
        <v>#REF!</v>
      </c>
      <c r="R3202" s="122" t="str">
        <f>+IF(ISERROR(VLOOKUP(K3202,'Ecarts de marge'!D:D,1,FALSE)),"PB CODE ARTICLE","")</f>
        <v>PB CODE ARTICLE</v>
      </c>
    </row>
    <row r="3203" spans="1:19" x14ac:dyDescent="0.2">
      <c r="A3203" s="131" t="str">
        <f>+IF(I3203&lt;='Ecarts de marge'!$G$1,"X","")</f>
        <v>X</v>
      </c>
      <c r="B3203" s="122" t="str">
        <f t="shared" si="62"/>
        <v>A</v>
      </c>
      <c r="C3203" s="142"/>
      <c r="D3203" s="142"/>
      <c r="E3203" s="142"/>
      <c r="F3203" s="142"/>
      <c r="G3203" s="142"/>
      <c r="H3203" s="142"/>
      <c r="J3203" s="142"/>
      <c r="K3203" s="142"/>
      <c r="L3203" s="142"/>
      <c r="M3203" s="142"/>
      <c r="N3203" s="142"/>
      <c r="O3203" s="142"/>
      <c r="Q3203" s="122" t="e">
        <f>+VLOOKUP(CONCATENATE(B3203,"00"),#REF!,3,FALSE)</f>
        <v>#REF!</v>
      </c>
      <c r="R3203" s="122" t="str">
        <f>+IF(ISERROR(VLOOKUP(K3203,'Ecarts de marge'!D:D,1,FALSE)),"PB CODE ARTICLE","")</f>
        <v>PB CODE ARTICLE</v>
      </c>
    </row>
    <row r="3204" spans="1:19" x14ac:dyDescent="0.2">
      <c r="A3204" s="131" t="str">
        <f>+IF(I3204&lt;='Ecarts de marge'!$G$1,"X","")</f>
        <v>X</v>
      </c>
      <c r="B3204" s="122" t="str">
        <f t="shared" si="62"/>
        <v>A</v>
      </c>
      <c r="C3204" s="142"/>
      <c r="D3204" s="142"/>
      <c r="E3204" s="142"/>
      <c r="F3204" s="142"/>
      <c r="G3204" s="142"/>
      <c r="H3204" s="142"/>
      <c r="J3204" s="142"/>
      <c r="K3204" s="142"/>
      <c r="L3204" s="142"/>
      <c r="M3204" s="142"/>
      <c r="N3204" s="142"/>
      <c r="O3204" s="142"/>
      <c r="Q3204" s="122" t="e">
        <f>+VLOOKUP(CONCATENATE(B3204,"00"),#REF!,3,FALSE)</f>
        <v>#REF!</v>
      </c>
      <c r="R3204" s="122" t="str">
        <f>+IF(ISERROR(VLOOKUP(K3204,'Ecarts de marge'!D:D,1,FALSE)),"PB CODE ARTICLE","")</f>
        <v>PB CODE ARTICLE</v>
      </c>
    </row>
    <row r="3205" spans="1:19" x14ac:dyDescent="0.2">
      <c r="A3205" s="131" t="str">
        <f>+IF(I3205&lt;='Ecarts de marge'!$G$1,"X","")</f>
        <v>X</v>
      </c>
      <c r="B3205" s="122" t="str">
        <f t="shared" si="62"/>
        <v>A</v>
      </c>
      <c r="C3205" s="142"/>
      <c r="D3205" s="142"/>
      <c r="E3205" s="142"/>
      <c r="F3205" s="142"/>
      <c r="G3205" s="142"/>
      <c r="H3205" s="142"/>
      <c r="J3205" s="142"/>
      <c r="K3205" s="142"/>
      <c r="L3205" s="142"/>
      <c r="M3205" s="142"/>
      <c r="N3205" s="142"/>
      <c r="O3205" s="142"/>
      <c r="Q3205" s="122" t="e">
        <f>+VLOOKUP(CONCATENATE(B3205,"00"),#REF!,3,FALSE)</f>
        <v>#REF!</v>
      </c>
      <c r="R3205" s="122" t="str">
        <f>+IF(ISERROR(VLOOKUP(K3205,'Ecarts de marge'!D:D,1,FALSE)),"PB CODE ARTICLE","")</f>
        <v>PB CODE ARTICLE</v>
      </c>
    </row>
    <row r="3206" spans="1:19" x14ac:dyDescent="0.2">
      <c r="A3206" s="131" t="str">
        <f>+IF(I3206&lt;='Ecarts de marge'!$G$1,"X","")</f>
        <v>X</v>
      </c>
      <c r="B3206" s="122" t="str">
        <f t="shared" si="62"/>
        <v>A</v>
      </c>
      <c r="C3206" s="142"/>
      <c r="D3206" s="142"/>
      <c r="E3206" s="142"/>
      <c r="F3206" s="142"/>
      <c r="G3206" s="142"/>
      <c r="H3206" s="142"/>
      <c r="J3206" s="142"/>
      <c r="K3206" s="142"/>
      <c r="L3206" s="142"/>
      <c r="M3206" s="142"/>
      <c r="N3206" s="142"/>
      <c r="O3206" s="142"/>
      <c r="Q3206" s="122" t="e">
        <f>+VLOOKUP(CONCATENATE(B3206,"00"),#REF!,3,FALSE)</f>
        <v>#REF!</v>
      </c>
      <c r="R3206" s="122" t="str">
        <f>+IF(ISERROR(VLOOKUP(K3206,'Ecarts de marge'!D:D,1,FALSE)),"PB CODE ARTICLE","")</f>
        <v>PB CODE ARTICLE</v>
      </c>
    </row>
    <row r="3207" spans="1:19" x14ac:dyDescent="0.2">
      <c r="A3207" s="131" t="str">
        <f>+IF(I3207&lt;='Ecarts de marge'!$G$1,"X","")</f>
        <v>X</v>
      </c>
      <c r="B3207" s="122" t="str">
        <f t="shared" si="62"/>
        <v>A</v>
      </c>
      <c r="C3207" s="142"/>
      <c r="D3207" s="142"/>
      <c r="E3207" s="142"/>
      <c r="F3207" s="142"/>
      <c r="G3207" s="142"/>
      <c r="H3207" s="142"/>
      <c r="J3207" s="142"/>
      <c r="K3207" s="142"/>
      <c r="L3207" s="142"/>
      <c r="M3207" s="142"/>
      <c r="N3207" s="142"/>
      <c r="O3207" s="142"/>
      <c r="Q3207" s="122" t="e">
        <f>+VLOOKUP(CONCATENATE(B3207,"00"),#REF!,3,FALSE)</f>
        <v>#REF!</v>
      </c>
      <c r="R3207" s="122" t="str">
        <f>+IF(ISERROR(VLOOKUP(K3207,'Ecarts de marge'!D:D,1,FALSE)),"PB CODE ARTICLE","")</f>
        <v>PB CODE ARTICLE</v>
      </c>
      <c r="S3207" s="142" t="e">
        <f>+VLOOKUP(B3207,'FEUILLE 1'!$BJ$129:$BJ$140,1,FALSE)</f>
        <v>#N/A</v>
      </c>
    </row>
    <row r="3208" spans="1:19" x14ac:dyDescent="0.2">
      <c r="A3208" s="131" t="str">
        <f>+IF(I3208&lt;='Ecarts de marge'!$G$1,"X","")</f>
        <v>X</v>
      </c>
      <c r="B3208" s="122" t="str">
        <f t="shared" si="62"/>
        <v>A</v>
      </c>
      <c r="C3208" s="142"/>
      <c r="D3208" s="142"/>
      <c r="E3208" s="142"/>
      <c r="F3208" s="142"/>
      <c r="G3208" s="142"/>
      <c r="H3208" s="142"/>
      <c r="J3208" s="142"/>
      <c r="K3208" s="142"/>
      <c r="L3208" s="142"/>
      <c r="M3208" s="142"/>
      <c r="N3208" s="142"/>
      <c r="O3208" s="142"/>
      <c r="Q3208" s="122" t="e">
        <f>+VLOOKUP(CONCATENATE(B3208,"00"),#REF!,3,FALSE)</f>
        <v>#REF!</v>
      </c>
      <c r="R3208" s="122" t="str">
        <f>+IF(ISERROR(VLOOKUP(K3208,'Ecarts de marge'!D:D,1,FALSE)),"PB CODE ARTICLE","")</f>
        <v>PB CODE ARTICLE</v>
      </c>
    </row>
    <row r="3209" spans="1:19" x14ac:dyDescent="0.2">
      <c r="A3209" s="131" t="str">
        <f>+IF(I3209&lt;='Ecarts de marge'!$G$1,"X","")</f>
        <v>X</v>
      </c>
      <c r="B3209" s="122" t="str">
        <f t="shared" si="62"/>
        <v>A</v>
      </c>
      <c r="C3209" s="142"/>
      <c r="D3209" s="142"/>
      <c r="E3209" s="142"/>
      <c r="F3209" s="142"/>
      <c r="G3209" s="142"/>
      <c r="H3209" s="142"/>
      <c r="J3209" s="142"/>
      <c r="K3209" s="142"/>
      <c r="L3209" s="142"/>
      <c r="M3209" s="142"/>
      <c r="N3209" s="142"/>
      <c r="O3209" s="142"/>
      <c r="Q3209" s="122" t="e">
        <f>+VLOOKUP(CONCATENATE(B3209,"00"),#REF!,3,FALSE)</f>
        <v>#REF!</v>
      </c>
      <c r="R3209" s="122" t="str">
        <f>+IF(ISERROR(VLOOKUP(K3209,'Ecarts de marge'!D:D,1,FALSE)),"PB CODE ARTICLE","")</f>
        <v>PB CODE ARTICLE</v>
      </c>
      <c r="S3209" s="142" t="e">
        <f>+VLOOKUP(B3209,'FEUILLE 1'!$BJ$129:$BJ$140,1,FALSE)</f>
        <v>#N/A</v>
      </c>
    </row>
    <row r="3210" spans="1:19" x14ac:dyDescent="0.2">
      <c r="A3210" s="131" t="str">
        <f>+IF(I3210&lt;='Ecarts de marge'!$G$1,"X","")</f>
        <v>X</v>
      </c>
      <c r="B3210" s="122" t="str">
        <f t="shared" si="62"/>
        <v>A</v>
      </c>
      <c r="C3210" s="142"/>
      <c r="D3210" s="142"/>
      <c r="E3210" s="142"/>
      <c r="F3210" s="142"/>
      <c r="G3210" s="142"/>
      <c r="H3210" s="142"/>
      <c r="J3210" s="142"/>
      <c r="K3210" s="142"/>
      <c r="L3210" s="142"/>
      <c r="M3210" s="142"/>
      <c r="N3210" s="142"/>
      <c r="O3210" s="142"/>
      <c r="Q3210" s="122" t="e">
        <f>+VLOOKUP(CONCATENATE(B3210,"00"),#REF!,3,FALSE)</f>
        <v>#REF!</v>
      </c>
      <c r="R3210" s="122" t="str">
        <f>+IF(ISERROR(VLOOKUP(K3210,'Ecarts de marge'!D:D,1,FALSE)),"PB CODE ARTICLE","")</f>
        <v>PB CODE ARTICLE</v>
      </c>
      <c r="S3210" s="142" t="e">
        <f>+VLOOKUP(B3210,'FEUILLE 1'!$BJ$129:$BJ$140,1,FALSE)</f>
        <v>#N/A</v>
      </c>
    </row>
    <row r="3211" spans="1:19" x14ac:dyDescent="0.2">
      <c r="A3211" s="131" t="str">
        <f>+IF(I3211&lt;='Ecarts de marge'!$G$1,"X","")</f>
        <v>X</v>
      </c>
      <c r="B3211" s="122" t="str">
        <f t="shared" si="62"/>
        <v>A</v>
      </c>
      <c r="C3211" s="142"/>
      <c r="D3211" s="142"/>
      <c r="E3211" s="142"/>
      <c r="F3211" s="142"/>
      <c r="G3211" s="142"/>
      <c r="H3211" s="142"/>
      <c r="J3211" s="142"/>
      <c r="K3211" s="142"/>
      <c r="L3211" s="142"/>
      <c r="M3211" s="142"/>
      <c r="N3211" s="142"/>
      <c r="O3211" s="142"/>
      <c r="Q3211" s="122" t="e">
        <f>+VLOOKUP(CONCATENATE(B3211,"00"),#REF!,3,FALSE)</f>
        <v>#REF!</v>
      </c>
      <c r="R3211" s="122" t="str">
        <f>+IF(ISERROR(VLOOKUP(K3211,'Ecarts de marge'!D:D,1,FALSE)),"PB CODE ARTICLE","")</f>
        <v>PB CODE ARTICLE</v>
      </c>
      <c r="S3211" s="142" t="e">
        <f>+VLOOKUP(B3211,'FEUILLE 1'!$BJ$129:$BJ$140,1,FALSE)</f>
        <v>#N/A</v>
      </c>
    </row>
    <row r="3212" spans="1:19" x14ac:dyDescent="0.2">
      <c r="A3212" s="131" t="str">
        <f>+IF(I3212&lt;='Ecarts de marge'!$G$1,"X","")</f>
        <v>X</v>
      </c>
      <c r="B3212" s="122" t="str">
        <f t="shared" si="62"/>
        <v>A</v>
      </c>
      <c r="C3212" s="142"/>
      <c r="D3212" s="142"/>
      <c r="E3212" s="142"/>
      <c r="F3212" s="142"/>
      <c r="G3212" s="142"/>
      <c r="H3212" s="142"/>
      <c r="J3212" s="142"/>
      <c r="K3212" s="142"/>
      <c r="L3212" s="142"/>
      <c r="M3212" s="142"/>
      <c r="N3212" s="142"/>
      <c r="O3212" s="142"/>
      <c r="Q3212" s="122" t="e">
        <f>+VLOOKUP(CONCATENATE(B3212,"00"),#REF!,3,FALSE)</f>
        <v>#REF!</v>
      </c>
      <c r="R3212" s="122" t="str">
        <f>+IF(ISERROR(VLOOKUP(K3212,'Ecarts de marge'!D:D,1,FALSE)),"PB CODE ARTICLE","")</f>
        <v>PB CODE ARTICLE</v>
      </c>
    </row>
    <row r="3213" spans="1:19" x14ac:dyDescent="0.2">
      <c r="A3213" s="131" t="str">
        <f>+IF(I3213&lt;='Ecarts de marge'!$G$1,"X","")</f>
        <v>X</v>
      </c>
      <c r="B3213" s="122" t="str">
        <f t="shared" si="62"/>
        <v>A</v>
      </c>
      <c r="C3213" s="142"/>
      <c r="D3213" s="142"/>
      <c r="E3213" s="142"/>
      <c r="F3213" s="142"/>
      <c r="G3213" s="142"/>
      <c r="H3213" s="142"/>
      <c r="J3213" s="142"/>
      <c r="K3213" s="142"/>
      <c r="L3213" s="142"/>
      <c r="M3213" s="142"/>
      <c r="N3213" s="142"/>
      <c r="O3213" s="142"/>
      <c r="Q3213" s="122" t="e">
        <f>+VLOOKUP(CONCATENATE(B3213,"00"),#REF!,3,FALSE)</f>
        <v>#REF!</v>
      </c>
      <c r="R3213" s="122" t="str">
        <f>+IF(ISERROR(VLOOKUP(K3213,'Ecarts de marge'!D:D,1,FALSE)),"PB CODE ARTICLE","")</f>
        <v>PB CODE ARTICLE</v>
      </c>
    </row>
    <row r="3214" spans="1:19" x14ac:dyDescent="0.2">
      <c r="A3214" s="131" t="str">
        <f>+IF(I3214&lt;='Ecarts de marge'!$G$1,"X","")</f>
        <v>X</v>
      </c>
      <c r="B3214" s="122" t="str">
        <f t="shared" si="62"/>
        <v>A</v>
      </c>
      <c r="C3214" s="142"/>
      <c r="D3214" s="142"/>
      <c r="E3214" s="142"/>
      <c r="F3214" s="142"/>
      <c r="G3214" s="142"/>
      <c r="H3214" s="142"/>
      <c r="J3214" s="142"/>
      <c r="K3214" s="142"/>
      <c r="L3214" s="142"/>
      <c r="M3214" s="142"/>
      <c r="N3214" s="142"/>
      <c r="O3214" s="142"/>
      <c r="Q3214" s="122" t="e">
        <f>+VLOOKUP(CONCATENATE(B3214,"00"),#REF!,3,FALSE)</f>
        <v>#REF!</v>
      </c>
      <c r="R3214" s="122" t="str">
        <f>+IF(ISERROR(VLOOKUP(K3214,'Ecarts de marge'!D:D,1,FALSE)),"PB CODE ARTICLE","")</f>
        <v>PB CODE ARTICLE</v>
      </c>
    </row>
    <row r="3215" spans="1:19" x14ac:dyDescent="0.2">
      <c r="A3215" s="131" t="str">
        <f>+IF(I3215&lt;='Ecarts de marge'!$G$1,"X","")</f>
        <v>X</v>
      </c>
      <c r="B3215" s="122" t="str">
        <f t="shared" si="62"/>
        <v>A</v>
      </c>
      <c r="C3215" s="142"/>
      <c r="D3215" s="142"/>
      <c r="E3215" s="142"/>
      <c r="F3215" s="142"/>
      <c r="G3215" s="142"/>
      <c r="H3215" s="142"/>
      <c r="J3215" s="142"/>
      <c r="K3215" s="142"/>
      <c r="L3215" s="142"/>
      <c r="M3215" s="142"/>
      <c r="N3215" s="142"/>
      <c r="O3215" s="142"/>
      <c r="Q3215" s="122" t="e">
        <f>+VLOOKUP(CONCATENATE(B3215,"00"),#REF!,3,FALSE)</f>
        <v>#REF!</v>
      </c>
      <c r="R3215" s="122" t="str">
        <f>+IF(ISERROR(VLOOKUP(K3215,'Ecarts de marge'!D:D,1,FALSE)),"PB CODE ARTICLE","")</f>
        <v>PB CODE ARTICLE</v>
      </c>
    </row>
    <row r="3216" spans="1:19" x14ac:dyDescent="0.2">
      <c r="A3216" s="131" t="str">
        <f>+IF(I3216&lt;='Ecarts de marge'!$G$1,"X","")</f>
        <v>X</v>
      </c>
      <c r="B3216" s="122" t="str">
        <f t="shared" si="62"/>
        <v>A</v>
      </c>
      <c r="C3216" s="142"/>
      <c r="D3216" s="142"/>
      <c r="E3216" s="142"/>
      <c r="F3216" s="142"/>
      <c r="G3216" s="142"/>
      <c r="H3216" s="142"/>
      <c r="J3216" s="142"/>
      <c r="K3216" s="142"/>
      <c r="L3216" s="142"/>
      <c r="M3216" s="142"/>
      <c r="N3216" s="142"/>
      <c r="O3216" s="142"/>
      <c r="Q3216" s="122" t="e">
        <f>+VLOOKUP(CONCATENATE(B3216,"00"),#REF!,3,FALSE)</f>
        <v>#REF!</v>
      </c>
      <c r="R3216" s="122" t="str">
        <f>+IF(ISERROR(VLOOKUP(K3216,'Ecarts de marge'!D:D,1,FALSE)),"PB CODE ARTICLE","")</f>
        <v>PB CODE ARTICLE</v>
      </c>
    </row>
    <row r="3217" spans="1:18" x14ac:dyDescent="0.2">
      <c r="A3217" s="131" t="str">
        <f>+IF(I3217&lt;='Ecarts de marge'!$G$1,"X","")</f>
        <v>X</v>
      </c>
      <c r="B3217" s="122" t="str">
        <f t="shared" si="62"/>
        <v>A</v>
      </c>
      <c r="C3217" s="142"/>
      <c r="D3217" s="142"/>
      <c r="E3217" s="142"/>
      <c r="F3217" s="142"/>
      <c r="G3217" s="142"/>
      <c r="H3217" s="142"/>
      <c r="J3217" s="142"/>
      <c r="K3217" s="142"/>
      <c r="L3217" s="142"/>
      <c r="M3217" s="142"/>
      <c r="N3217" s="142"/>
      <c r="O3217" s="142"/>
      <c r="Q3217" s="122" t="e">
        <f>+VLOOKUP(CONCATENATE(B3217,"00"),#REF!,3,FALSE)</f>
        <v>#REF!</v>
      </c>
      <c r="R3217" s="122" t="str">
        <f>+IF(ISERROR(VLOOKUP(K3217,'Ecarts de marge'!D:D,1,FALSE)),"PB CODE ARTICLE","")</f>
        <v>PB CODE ARTICLE</v>
      </c>
    </row>
    <row r="3218" spans="1:18" x14ac:dyDescent="0.2">
      <c r="A3218" s="131" t="str">
        <f>+IF(I3218&lt;='Ecarts de marge'!$G$1,"X","")</f>
        <v>X</v>
      </c>
      <c r="B3218" s="122" t="str">
        <f t="shared" si="62"/>
        <v>A</v>
      </c>
      <c r="C3218" s="142"/>
      <c r="D3218" s="142"/>
      <c r="E3218" s="142"/>
      <c r="F3218" s="142"/>
      <c r="G3218" s="142"/>
      <c r="H3218" s="142"/>
      <c r="J3218" s="142"/>
      <c r="K3218" s="142"/>
      <c r="L3218" s="142"/>
      <c r="M3218" s="142"/>
      <c r="N3218" s="142"/>
      <c r="O3218" s="142"/>
      <c r="Q3218" s="122" t="e">
        <f>+VLOOKUP(CONCATENATE(B3218,"00"),#REF!,3,FALSE)</f>
        <v>#REF!</v>
      </c>
      <c r="R3218" s="122" t="str">
        <f>+IF(ISERROR(VLOOKUP(K3218,'Ecarts de marge'!D:D,1,FALSE)),"PB CODE ARTICLE","")</f>
        <v>PB CODE ARTICLE</v>
      </c>
    </row>
    <row r="3219" spans="1:18" x14ac:dyDescent="0.2">
      <c r="A3219" s="131" t="str">
        <f>+IF(I3219&lt;='Ecarts de marge'!$G$1,"X","")</f>
        <v>X</v>
      </c>
      <c r="B3219" s="122" t="str">
        <f t="shared" si="62"/>
        <v>A</v>
      </c>
      <c r="C3219" s="142"/>
      <c r="D3219" s="142"/>
      <c r="E3219" s="142"/>
      <c r="F3219" s="142"/>
      <c r="G3219" s="142"/>
      <c r="H3219" s="142"/>
      <c r="J3219" s="142"/>
      <c r="K3219" s="142"/>
      <c r="L3219" s="142"/>
      <c r="M3219" s="142"/>
      <c r="N3219" s="142"/>
      <c r="O3219" s="142"/>
      <c r="Q3219" s="122" t="e">
        <f>+VLOOKUP(CONCATENATE(B3219,"00"),#REF!,3,FALSE)</f>
        <v>#REF!</v>
      </c>
      <c r="R3219" s="122" t="str">
        <f>+IF(ISERROR(VLOOKUP(K3219,'Ecarts de marge'!D:D,1,FALSE)),"PB CODE ARTICLE","")</f>
        <v>PB CODE ARTICLE</v>
      </c>
    </row>
    <row r="3220" spans="1:18" x14ac:dyDescent="0.2">
      <c r="A3220" s="131" t="str">
        <f>+IF(I3220&lt;='Ecarts de marge'!$G$1,"X","")</f>
        <v>X</v>
      </c>
      <c r="B3220" s="122" t="str">
        <f t="shared" si="62"/>
        <v>A</v>
      </c>
      <c r="C3220" s="142"/>
      <c r="D3220" s="142"/>
      <c r="E3220" s="142"/>
      <c r="F3220" s="142"/>
      <c r="G3220" s="142"/>
      <c r="H3220" s="142"/>
      <c r="J3220" s="142"/>
      <c r="K3220" s="142"/>
      <c r="L3220" s="142"/>
      <c r="M3220" s="142"/>
      <c r="N3220" s="142"/>
      <c r="O3220" s="142"/>
      <c r="Q3220" s="122" t="e">
        <f>+VLOOKUP(CONCATENATE(B3220,"00"),#REF!,3,FALSE)</f>
        <v>#REF!</v>
      </c>
      <c r="R3220" s="122" t="str">
        <f>+IF(ISERROR(VLOOKUP(K3220,'Ecarts de marge'!D:D,1,FALSE)),"PB CODE ARTICLE","")</f>
        <v>PB CODE ARTICLE</v>
      </c>
    </row>
    <row r="3221" spans="1:18" x14ac:dyDescent="0.2">
      <c r="A3221" s="131" t="str">
        <f>+IF(I3221&lt;='Ecarts de marge'!$G$1,"X","")</f>
        <v>X</v>
      </c>
      <c r="B3221" s="122" t="str">
        <f t="shared" si="62"/>
        <v>A</v>
      </c>
      <c r="C3221" s="142"/>
      <c r="D3221" s="142"/>
      <c r="E3221" s="142"/>
      <c r="F3221" s="142"/>
      <c r="G3221" s="142"/>
      <c r="H3221" s="142"/>
      <c r="J3221" s="142"/>
      <c r="K3221" s="142"/>
      <c r="L3221" s="142"/>
      <c r="M3221" s="142"/>
      <c r="N3221" s="142"/>
      <c r="O3221" s="142"/>
      <c r="Q3221" s="122" t="e">
        <f>+VLOOKUP(CONCATENATE(B3221,"00"),#REF!,3,FALSE)</f>
        <v>#REF!</v>
      </c>
      <c r="R3221" s="122" t="str">
        <f>+IF(ISERROR(VLOOKUP(K3221,'Ecarts de marge'!D:D,1,FALSE)),"PB CODE ARTICLE","")</f>
        <v>PB CODE ARTICLE</v>
      </c>
    </row>
    <row r="3222" spans="1:18" x14ac:dyDescent="0.2">
      <c r="A3222" s="131" t="str">
        <f>+IF(I3222&lt;='Ecarts de marge'!$G$1,"X","")</f>
        <v>X</v>
      </c>
      <c r="B3222" s="122" t="str">
        <f t="shared" si="62"/>
        <v>A</v>
      </c>
      <c r="C3222" s="142"/>
      <c r="D3222" s="142"/>
      <c r="E3222" s="142"/>
      <c r="F3222" s="142"/>
      <c r="G3222" s="142"/>
      <c r="H3222" s="142"/>
      <c r="J3222" s="142"/>
      <c r="K3222" s="142"/>
      <c r="L3222" s="142"/>
      <c r="M3222" s="142"/>
      <c r="N3222" s="142"/>
      <c r="O3222" s="142"/>
      <c r="Q3222" s="122" t="e">
        <f>+VLOOKUP(CONCATENATE(B3222,"00"),#REF!,3,FALSE)</f>
        <v>#REF!</v>
      </c>
      <c r="R3222" s="122" t="str">
        <f>+IF(ISERROR(VLOOKUP(K3222,'Ecarts de marge'!D:D,1,FALSE)),"PB CODE ARTICLE","")</f>
        <v>PB CODE ARTICLE</v>
      </c>
    </row>
    <row r="3223" spans="1:18" x14ac:dyDescent="0.2">
      <c r="A3223" s="131" t="str">
        <f>+IF(I3223&lt;='Ecarts de marge'!$G$1,"X","")</f>
        <v>X</v>
      </c>
      <c r="B3223" s="122" t="str">
        <f t="shared" si="62"/>
        <v>A</v>
      </c>
      <c r="C3223" s="142"/>
      <c r="D3223" s="142"/>
      <c r="E3223" s="142"/>
      <c r="F3223" s="142"/>
      <c r="G3223" s="142"/>
      <c r="H3223" s="142"/>
      <c r="J3223" s="142"/>
      <c r="K3223" s="142"/>
      <c r="L3223" s="142"/>
      <c r="M3223" s="142"/>
      <c r="N3223" s="142"/>
      <c r="O3223" s="142"/>
      <c r="Q3223" s="122" t="e">
        <f>+VLOOKUP(CONCATENATE(B3223,"00"),#REF!,3,FALSE)</f>
        <v>#REF!</v>
      </c>
      <c r="R3223" s="122" t="str">
        <f>+IF(ISERROR(VLOOKUP(K3223,'Ecarts de marge'!D:D,1,FALSE)),"PB CODE ARTICLE","")</f>
        <v>PB CODE ARTICLE</v>
      </c>
    </row>
    <row r="3224" spans="1:18" x14ac:dyDescent="0.2">
      <c r="A3224" s="131" t="str">
        <f>+IF(I3224&lt;='Ecarts de marge'!$G$1,"X","")</f>
        <v>X</v>
      </c>
      <c r="B3224" s="122" t="str">
        <f t="shared" si="62"/>
        <v>A</v>
      </c>
      <c r="C3224" s="142"/>
      <c r="D3224" s="142"/>
      <c r="E3224" s="142"/>
      <c r="F3224" s="142"/>
      <c r="G3224" s="142"/>
      <c r="H3224" s="142"/>
      <c r="J3224" s="142"/>
      <c r="K3224" s="142"/>
      <c r="L3224" s="142"/>
      <c r="M3224" s="142"/>
      <c r="N3224" s="142"/>
      <c r="O3224" s="142"/>
      <c r="Q3224" s="122" t="e">
        <f>+VLOOKUP(CONCATENATE(B3224,"00"),#REF!,3,FALSE)</f>
        <v>#REF!</v>
      </c>
      <c r="R3224" s="122" t="str">
        <f>+IF(ISERROR(VLOOKUP(K3224,'Ecarts de marge'!D:D,1,FALSE)),"PB CODE ARTICLE","")</f>
        <v>PB CODE ARTICLE</v>
      </c>
    </row>
    <row r="3225" spans="1:18" x14ac:dyDescent="0.2">
      <c r="A3225" s="131" t="str">
        <f>+IF(I3225&lt;='Ecarts de marge'!$G$1,"X","")</f>
        <v>X</v>
      </c>
      <c r="B3225" s="122" t="str">
        <f t="shared" si="62"/>
        <v>A</v>
      </c>
      <c r="C3225" s="142"/>
      <c r="D3225" s="142"/>
      <c r="E3225" s="142"/>
      <c r="F3225" s="142"/>
      <c r="G3225" s="142"/>
      <c r="H3225" s="142"/>
      <c r="J3225" s="142"/>
      <c r="K3225" s="142"/>
      <c r="L3225" s="142"/>
      <c r="M3225" s="142"/>
      <c r="N3225" s="142"/>
      <c r="O3225" s="142"/>
      <c r="Q3225" s="122" t="e">
        <f>+VLOOKUP(CONCATENATE(B3225,"00"),#REF!,3,FALSE)</f>
        <v>#REF!</v>
      </c>
      <c r="R3225" s="122" t="str">
        <f>+IF(ISERROR(VLOOKUP(K3225,'Ecarts de marge'!D:D,1,FALSE)),"PB CODE ARTICLE","")</f>
        <v>PB CODE ARTICLE</v>
      </c>
    </row>
    <row r="3226" spans="1:18" x14ac:dyDescent="0.2">
      <c r="A3226" s="131" t="str">
        <f>+IF(I3226&lt;='Ecarts de marge'!$G$1,"X","")</f>
        <v>X</v>
      </c>
      <c r="B3226" s="122" t="str">
        <f t="shared" si="62"/>
        <v>A</v>
      </c>
      <c r="C3226" s="142"/>
      <c r="D3226" s="142"/>
      <c r="E3226" s="142"/>
      <c r="F3226" s="142"/>
      <c r="G3226" s="142"/>
      <c r="H3226" s="142"/>
      <c r="J3226" s="142"/>
      <c r="K3226" s="142"/>
      <c r="L3226" s="142"/>
      <c r="M3226" s="142"/>
      <c r="N3226" s="142"/>
      <c r="O3226" s="142"/>
      <c r="Q3226" s="122" t="e">
        <f>+VLOOKUP(CONCATENATE(B3226,"00"),#REF!,3,FALSE)</f>
        <v>#REF!</v>
      </c>
      <c r="R3226" s="122" t="str">
        <f>+IF(ISERROR(VLOOKUP(K3226,'Ecarts de marge'!D:D,1,FALSE)),"PB CODE ARTICLE","")</f>
        <v>PB CODE ARTICLE</v>
      </c>
    </row>
    <row r="3227" spans="1:18" x14ac:dyDescent="0.2">
      <c r="A3227" s="131" t="str">
        <f>+IF(I3227&lt;='Ecarts de marge'!$G$1,"X","")</f>
        <v>X</v>
      </c>
      <c r="B3227" s="122" t="str">
        <f t="shared" si="62"/>
        <v>A</v>
      </c>
      <c r="C3227" s="142"/>
      <c r="D3227" s="142"/>
      <c r="E3227" s="142"/>
      <c r="F3227" s="142"/>
      <c r="G3227" s="142"/>
      <c r="H3227" s="142"/>
      <c r="J3227" s="142"/>
      <c r="K3227" s="142"/>
      <c r="L3227" s="142"/>
      <c r="M3227" s="142"/>
      <c r="N3227" s="142"/>
      <c r="O3227" s="142"/>
      <c r="Q3227" s="122" t="e">
        <f>+VLOOKUP(CONCATENATE(B3227,"00"),#REF!,3,FALSE)</f>
        <v>#REF!</v>
      </c>
      <c r="R3227" s="122" t="str">
        <f>+IF(ISERROR(VLOOKUP(K3227,'Ecarts de marge'!D:D,1,FALSE)),"PB CODE ARTICLE","")</f>
        <v>PB CODE ARTICLE</v>
      </c>
    </row>
    <row r="3228" spans="1:18" x14ac:dyDescent="0.2">
      <c r="A3228" s="131" t="str">
        <f>+IF(I3228&lt;='Ecarts de marge'!$G$1,"X","")</f>
        <v>X</v>
      </c>
      <c r="B3228" s="122" t="str">
        <f t="shared" si="62"/>
        <v>A</v>
      </c>
      <c r="C3228" s="142"/>
      <c r="D3228" s="142"/>
      <c r="E3228" s="142"/>
      <c r="F3228" s="142"/>
      <c r="G3228" s="142"/>
      <c r="H3228" s="142"/>
      <c r="J3228" s="142"/>
      <c r="K3228" s="142"/>
      <c r="L3228" s="142"/>
      <c r="M3228" s="142"/>
      <c r="N3228" s="142"/>
      <c r="O3228" s="142"/>
      <c r="Q3228" s="122" t="e">
        <f>+VLOOKUP(CONCATENATE(B3228,"00"),#REF!,3,FALSE)</f>
        <v>#REF!</v>
      </c>
      <c r="R3228" s="122" t="str">
        <f>+IF(ISERROR(VLOOKUP(K3228,'Ecarts de marge'!D:D,1,FALSE)),"PB CODE ARTICLE","")</f>
        <v>PB CODE ARTICLE</v>
      </c>
    </row>
    <row r="3229" spans="1:18" x14ac:dyDescent="0.2">
      <c r="A3229" s="131" t="str">
        <f>+IF(I3229&lt;='Ecarts de marge'!$G$1,"X","")</f>
        <v>X</v>
      </c>
      <c r="B3229" s="122" t="str">
        <f t="shared" si="62"/>
        <v>A</v>
      </c>
      <c r="C3229" s="142"/>
      <c r="D3229" s="142"/>
      <c r="E3229" s="142"/>
      <c r="F3229" s="142"/>
      <c r="G3229" s="142"/>
      <c r="H3229" s="142"/>
      <c r="J3229" s="142"/>
      <c r="K3229" s="142"/>
      <c r="L3229" s="142"/>
      <c r="M3229" s="142"/>
      <c r="N3229" s="142"/>
      <c r="O3229" s="142"/>
      <c r="Q3229" s="122" t="e">
        <f>+VLOOKUP(CONCATENATE(B3229,"00"),#REF!,3,FALSE)</f>
        <v>#REF!</v>
      </c>
      <c r="R3229" s="122" t="str">
        <f>+IF(ISERROR(VLOOKUP(K3229,'Ecarts de marge'!D:D,1,FALSE)),"PB CODE ARTICLE","")</f>
        <v>PB CODE ARTICLE</v>
      </c>
    </row>
    <row r="3230" spans="1:18" x14ac:dyDescent="0.2">
      <c r="A3230" s="131" t="str">
        <f>+IF(I3230&lt;='Ecarts de marge'!$G$1,"X","")</f>
        <v>X</v>
      </c>
      <c r="B3230" s="122" t="str">
        <f t="shared" si="62"/>
        <v>A</v>
      </c>
      <c r="C3230" s="142"/>
      <c r="D3230" s="142"/>
      <c r="E3230" s="142"/>
      <c r="F3230" s="142"/>
      <c r="G3230" s="142"/>
      <c r="H3230" s="142"/>
      <c r="J3230" s="142"/>
      <c r="K3230" s="142"/>
      <c r="L3230" s="142"/>
      <c r="M3230" s="142"/>
      <c r="N3230" s="142"/>
      <c r="O3230" s="142"/>
      <c r="Q3230" s="122" t="e">
        <f>+VLOOKUP(CONCATENATE(B3230,"00"),#REF!,3,FALSE)</f>
        <v>#REF!</v>
      </c>
      <c r="R3230" s="122" t="str">
        <f>+IF(ISERROR(VLOOKUP(K3230,'Ecarts de marge'!D:D,1,FALSE)),"PB CODE ARTICLE","")</f>
        <v>PB CODE ARTICLE</v>
      </c>
    </row>
    <row r="3231" spans="1:18" x14ac:dyDescent="0.2">
      <c r="A3231" s="131" t="str">
        <f>+IF(I3231&lt;='Ecarts de marge'!$G$1,"X","")</f>
        <v>X</v>
      </c>
      <c r="B3231" s="122" t="str">
        <f t="shared" si="62"/>
        <v>A</v>
      </c>
      <c r="C3231" s="142"/>
      <c r="D3231" s="142"/>
      <c r="E3231" s="142"/>
      <c r="F3231" s="142"/>
      <c r="G3231" s="142"/>
      <c r="H3231" s="142"/>
      <c r="J3231" s="142"/>
      <c r="K3231" s="142"/>
      <c r="L3231" s="142"/>
      <c r="M3231" s="142"/>
      <c r="N3231" s="142"/>
      <c r="O3231" s="142"/>
      <c r="Q3231" s="122" t="e">
        <f>+VLOOKUP(CONCATENATE(B3231,"00"),#REF!,3,FALSE)</f>
        <v>#REF!</v>
      </c>
      <c r="R3231" s="122" t="str">
        <f>+IF(ISERROR(VLOOKUP(K3231,'Ecarts de marge'!D:D,1,FALSE)),"PB CODE ARTICLE","")</f>
        <v>PB CODE ARTICLE</v>
      </c>
    </row>
    <row r="3232" spans="1:18" x14ac:dyDescent="0.2">
      <c r="A3232" s="131" t="str">
        <f>+IF(I3232&lt;='Ecarts de marge'!$G$1,"X","")</f>
        <v>X</v>
      </c>
      <c r="B3232" s="122" t="str">
        <f t="shared" si="62"/>
        <v>A</v>
      </c>
      <c r="C3232" s="142"/>
      <c r="D3232" s="142"/>
      <c r="E3232" s="142"/>
      <c r="F3232" s="142"/>
      <c r="G3232" s="142"/>
      <c r="H3232" s="142"/>
      <c r="J3232" s="142"/>
      <c r="K3232" s="142"/>
      <c r="L3232" s="142"/>
      <c r="M3232" s="142"/>
      <c r="N3232" s="142"/>
      <c r="O3232" s="142"/>
      <c r="Q3232" s="122" t="e">
        <f>+VLOOKUP(CONCATENATE(B3232,"00"),#REF!,3,FALSE)</f>
        <v>#REF!</v>
      </c>
      <c r="R3232" s="122" t="str">
        <f>+IF(ISERROR(VLOOKUP(K3232,'Ecarts de marge'!D:D,1,FALSE)),"PB CODE ARTICLE","")</f>
        <v>PB CODE ARTICLE</v>
      </c>
    </row>
    <row r="3233" spans="1:18" x14ac:dyDescent="0.2">
      <c r="A3233" s="131" t="str">
        <f>+IF(I3233&lt;='Ecarts de marge'!$G$1,"X","")</f>
        <v>X</v>
      </c>
      <c r="B3233" s="122" t="str">
        <f t="shared" si="62"/>
        <v>A</v>
      </c>
      <c r="C3233" s="142"/>
      <c r="D3233" s="142"/>
      <c r="E3233" s="142"/>
      <c r="F3233" s="142"/>
      <c r="G3233" s="142"/>
      <c r="H3233" s="142"/>
      <c r="J3233" s="142"/>
      <c r="K3233" s="142"/>
      <c r="L3233" s="142"/>
      <c r="M3233" s="142"/>
      <c r="N3233" s="142"/>
      <c r="O3233" s="142"/>
      <c r="Q3233" s="122" t="e">
        <f>+VLOOKUP(CONCATENATE(B3233,"00"),#REF!,3,FALSE)</f>
        <v>#REF!</v>
      </c>
      <c r="R3233" s="122" t="str">
        <f>+IF(ISERROR(VLOOKUP(K3233,'Ecarts de marge'!D:D,1,FALSE)),"PB CODE ARTICLE","")</f>
        <v>PB CODE ARTICLE</v>
      </c>
    </row>
    <row r="3234" spans="1:18" x14ac:dyDescent="0.2">
      <c r="A3234" s="131" t="str">
        <f>+IF(I3234&lt;='Ecarts de marge'!$G$1,"X","")</f>
        <v>X</v>
      </c>
      <c r="B3234" s="122" t="str">
        <f t="shared" si="62"/>
        <v>A</v>
      </c>
      <c r="C3234" s="142"/>
      <c r="D3234" s="142"/>
      <c r="E3234" s="142"/>
      <c r="F3234" s="142"/>
      <c r="G3234" s="142"/>
      <c r="H3234" s="142"/>
      <c r="J3234" s="142"/>
      <c r="K3234" s="142"/>
      <c r="L3234" s="142"/>
      <c r="M3234" s="142"/>
      <c r="N3234" s="142"/>
      <c r="O3234" s="142"/>
      <c r="Q3234" s="122" t="e">
        <f>+VLOOKUP(CONCATENATE(B3234,"00"),#REF!,3,FALSE)</f>
        <v>#REF!</v>
      </c>
      <c r="R3234" s="122" t="str">
        <f>+IF(ISERROR(VLOOKUP(K3234,'Ecarts de marge'!D:D,1,FALSE)),"PB CODE ARTICLE","")</f>
        <v>PB CODE ARTICLE</v>
      </c>
    </row>
    <row r="3235" spans="1:18" x14ac:dyDescent="0.2">
      <c r="A3235" s="131" t="str">
        <f>+IF(I3235&lt;='Ecarts de marge'!$G$1,"X","")</f>
        <v>X</v>
      </c>
      <c r="B3235" s="122" t="str">
        <f t="shared" si="62"/>
        <v>A</v>
      </c>
      <c r="C3235" s="142"/>
      <c r="D3235" s="142"/>
      <c r="E3235" s="142"/>
      <c r="F3235" s="142"/>
      <c r="G3235" s="142"/>
      <c r="H3235" s="142"/>
      <c r="J3235" s="142"/>
      <c r="K3235" s="142"/>
      <c r="L3235" s="142"/>
      <c r="M3235" s="142"/>
      <c r="N3235" s="142"/>
      <c r="O3235" s="142"/>
      <c r="Q3235" s="122" t="e">
        <f>+VLOOKUP(CONCATENATE(B3235,"00"),#REF!,3,FALSE)</f>
        <v>#REF!</v>
      </c>
      <c r="R3235" s="122" t="str">
        <f>+IF(ISERROR(VLOOKUP(K3235,'Ecarts de marge'!D:D,1,FALSE)),"PB CODE ARTICLE","")</f>
        <v>PB CODE ARTICLE</v>
      </c>
    </row>
    <row r="3236" spans="1:18" x14ac:dyDescent="0.2">
      <c r="A3236" s="131" t="str">
        <f>+IF(I3236&lt;='Ecarts de marge'!$G$1,"X","")</f>
        <v>X</v>
      </c>
      <c r="B3236" s="122" t="str">
        <f t="shared" si="62"/>
        <v>A</v>
      </c>
      <c r="C3236" s="142"/>
      <c r="D3236" s="142"/>
      <c r="E3236" s="142"/>
      <c r="F3236" s="142"/>
      <c r="G3236" s="142"/>
      <c r="H3236" s="142"/>
      <c r="J3236" s="142"/>
      <c r="K3236" s="142"/>
      <c r="L3236" s="142"/>
      <c r="M3236" s="142"/>
      <c r="N3236" s="142"/>
      <c r="O3236" s="142"/>
      <c r="Q3236" s="122" t="e">
        <f>+VLOOKUP(CONCATENATE(B3236,"00"),#REF!,3,FALSE)</f>
        <v>#REF!</v>
      </c>
      <c r="R3236" s="122" t="str">
        <f>+IF(ISERROR(VLOOKUP(K3236,'Ecarts de marge'!D:D,1,FALSE)),"PB CODE ARTICLE","")</f>
        <v>PB CODE ARTICLE</v>
      </c>
    </row>
    <row r="3237" spans="1:18" x14ac:dyDescent="0.2">
      <c r="A3237" s="131" t="str">
        <f>+IF(I3237&lt;='Ecarts de marge'!$G$1,"X","")</f>
        <v>X</v>
      </c>
      <c r="B3237" s="122" t="str">
        <f t="shared" si="62"/>
        <v>A</v>
      </c>
      <c r="C3237" s="142"/>
      <c r="D3237" s="142"/>
      <c r="E3237" s="142"/>
      <c r="F3237" s="142"/>
      <c r="G3237" s="142"/>
      <c r="H3237" s="142"/>
      <c r="J3237" s="142"/>
      <c r="K3237" s="142"/>
      <c r="L3237" s="142"/>
      <c r="M3237" s="142"/>
      <c r="N3237" s="142"/>
      <c r="O3237" s="142"/>
      <c r="Q3237" s="122" t="e">
        <f>+VLOOKUP(CONCATENATE(B3237,"00"),#REF!,3,FALSE)</f>
        <v>#REF!</v>
      </c>
      <c r="R3237" s="122" t="str">
        <f>+IF(ISERROR(VLOOKUP(K3237,'Ecarts de marge'!D:D,1,FALSE)),"PB CODE ARTICLE","")</f>
        <v>PB CODE ARTICLE</v>
      </c>
    </row>
    <row r="3238" spans="1:18" x14ac:dyDescent="0.2">
      <c r="A3238" s="131" t="str">
        <f>+IF(I3238&lt;='Ecarts de marge'!$G$1,"X","")</f>
        <v>X</v>
      </c>
      <c r="B3238" s="122" t="str">
        <f t="shared" si="62"/>
        <v>A</v>
      </c>
      <c r="C3238" s="142"/>
      <c r="D3238" s="142"/>
      <c r="E3238" s="142"/>
      <c r="F3238" s="142"/>
      <c r="G3238" s="142"/>
      <c r="H3238" s="142"/>
      <c r="J3238" s="142"/>
      <c r="K3238" s="142"/>
      <c r="L3238" s="142"/>
      <c r="M3238" s="142"/>
      <c r="N3238" s="142"/>
      <c r="O3238" s="142"/>
      <c r="Q3238" s="122" t="e">
        <f>+VLOOKUP(CONCATENATE(B3238,"00"),#REF!,3,FALSE)</f>
        <v>#REF!</v>
      </c>
      <c r="R3238" s="122" t="str">
        <f>+IF(ISERROR(VLOOKUP(K3238,'Ecarts de marge'!D:D,1,FALSE)),"PB CODE ARTICLE","")</f>
        <v>PB CODE ARTICLE</v>
      </c>
    </row>
    <row r="3239" spans="1:18" x14ac:dyDescent="0.2">
      <c r="A3239" s="131" t="str">
        <f>+IF(I3239&lt;='Ecarts de marge'!$G$1,"X","")</f>
        <v>X</v>
      </c>
      <c r="B3239" s="122" t="str">
        <f t="shared" si="62"/>
        <v>A</v>
      </c>
      <c r="C3239" s="142"/>
      <c r="D3239" s="142"/>
      <c r="E3239" s="142"/>
      <c r="F3239" s="142"/>
      <c r="G3239" s="142"/>
      <c r="H3239" s="142"/>
      <c r="J3239" s="142"/>
      <c r="K3239" s="142"/>
      <c r="L3239" s="142"/>
      <c r="M3239" s="142"/>
      <c r="N3239" s="142"/>
      <c r="O3239" s="142"/>
      <c r="Q3239" s="122" t="e">
        <f>+VLOOKUP(CONCATENATE(B3239,"00"),#REF!,3,FALSE)</f>
        <v>#REF!</v>
      </c>
      <c r="R3239" s="122" t="str">
        <f>+IF(ISERROR(VLOOKUP(K3239,'Ecarts de marge'!D:D,1,FALSE)),"PB CODE ARTICLE","")</f>
        <v>PB CODE ARTICLE</v>
      </c>
    </row>
    <row r="3240" spans="1:18" x14ac:dyDescent="0.2">
      <c r="A3240" s="131" t="str">
        <f>+IF(I3240&lt;='Ecarts de marge'!$G$1,"X","")</f>
        <v>X</v>
      </c>
      <c r="B3240" s="122" t="str">
        <f t="shared" si="62"/>
        <v>A</v>
      </c>
      <c r="C3240" s="142"/>
      <c r="D3240" s="142"/>
      <c r="E3240" s="142"/>
      <c r="F3240" s="142"/>
      <c r="G3240" s="142"/>
      <c r="H3240" s="142"/>
      <c r="J3240" s="142"/>
      <c r="K3240" s="142"/>
      <c r="L3240" s="142"/>
      <c r="M3240" s="142"/>
      <c r="N3240" s="142"/>
      <c r="O3240" s="142"/>
      <c r="Q3240" s="122" t="e">
        <f>+VLOOKUP(CONCATENATE(B3240,"00"),#REF!,3,FALSE)</f>
        <v>#REF!</v>
      </c>
      <c r="R3240" s="122" t="str">
        <f>+IF(ISERROR(VLOOKUP(K3240,'Ecarts de marge'!D:D,1,FALSE)),"PB CODE ARTICLE","")</f>
        <v>PB CODE ARTICLE</v>
      </c>
    </row>
    <row r="3241" spans="1:18" x14ac:dyDescent="0.2">
      <c r="A3241" s="131" t="str">
        <f>+IF(I3241&lt;='Ecarts de marge'!$G$1,"X","")</f>
        <v>X</v>
      </c>
      <c r="B3241" s="122" t="str">
        <f t="shared" si="62"/>
        <v>A</v>
      </c>
      <c r="C3241" s="142"/>
      <c r="D3241" s="142"/>
      <c r="E3241" s="142"/>
      <c r="F3241" s="142"/>
      <c r="G3241" s="142"/>
      <c r="H3241" s="142"/>
      <c r="J3241" s="142"/>
      <c r="K3241" s="142"/>
      <c r="L3241" s="142"/>
      <c r="M3241" s="142"/>
      <c r="N3241" s="142"/>
      <c r="O3241" s="142"/>
      <c r="Q3241" s="122" t="e">
        <f>+VLOOKUP(CONCATENATE(B3241,"00"),#REF!,3,FALSE)</f>
        <v>#REF!</v>
      </c>
      <c r="R3241" s="122" t="str">
        <f>+IF(ISERROR(VLOOKUP(K3241,'Ecarts de marge'!D:D,1,FALSE)),"PB CODE ARTICLE","")</f>
        <v>PB CODE ARTICLE</v>
      </c>
    </row>
    <row r="3242" spans="1:18" x14ac:dyDescent="0.2">
      <c r="A3242" s="131" t="str">
        <f>+IF(I3242&lt;='Ecarts de marge'!$G$1,"X","")</f>
        <v>X</v>
      </c>
      <c r="B3242" s="122" t="str">
        <f t="shared" si="62"/>
        <v>A</v>
      </c>
      <c r="C3242" s="142"/>
      <c r="D3242" s="142"/>
      <c r="E3242" s="142"/>
      <c r="F3242" s="142"/>
      <c r="G3242" s="142"/>
      <c r="H3242" s="142"/>
      <c r="J3242" s="142"/>
      <c r="K3242" s="142"/>
      <c r="L3242" s="142"/>
      <c r="M3242" s="142"/>
      <c r="N3242" s="142"/>
      <c r="O3242" s="142"/>
      <c r="Q3242" s="122" t="e">
        <f>+VLOOKUP(CONCATENATE(B3242,"00"),#REF!,3,FALSE)</f>
        <v>#REF!</v>
      </c>
      <c r="R3242" s="122" t="str">
        <f>+IF(ISERROR(VLOOKUP(K3242,'Ecarts de marge'!D:D,1,FALSE)),"PB CODE ARTICLE","")</f>
        <v>PB CODE ARTICLE</v>
      </c>
    </row>
    <row r="3243" spans="1:18" x14ac:dyDescent="0.2">
      <c r="A3243" s="131" t="str">
        <f>+IF(I3243&lt;='Ecarts de marge'!$G$1,"X","")</f>
        <v>X</v>
      </c>
      <c r="B3243" s="122" t="str">
        <f t="shared" si="62"/>
        <v>A</v>
      </c>
      <c r="C3243" s="142"/>
      <c r="D3243" s="142"/>
      <c r="E3243" s="142"/>
      <c r="F3243" s="142"/>
      <c r="G3243" s="142"/>
      <c r="H3243" s="142"/>
      <c r="J3243" s="142"/>
      <c r="K3243" s="142"/>
      <c r="L3243" s="142"/>
      <c r="M3243" s="142"/>
      <c r="N3243" s="142"/>
      <c r="O3243" s="142"/>
      <c r="Q3243" s="122" t="e">
        <f>+VLOOKUP(CONCATENATE(B3243,"00"),#REF!,3,FALSE)</f>
        <v>#REF!</v>
      </c>
      <c r="R3243" s="122" t="str">
        <f>+IF(ISERROR(VLOOKUP(K3243,'Ecarts de marge'!D:D,1,FALSE)),"PB CODE ARTICLE","")</f>
        <v>PB CODE ARTICLE</v>
      </c>
    </row>
    <row r="3244" spans="1:18" x14ac:dyDescent="0.2">
      <c r="A3244" s="131" t="str">
        <f>+IF(I3244&lt;='Ecarts de marge'!$G$1,"X","")</f>
        <v>X</v>
      </c>
      <c r="B3244" s="122" t="str">
        <f t="shared" si="62"/>
        <v>A</v>
      </c>
      <c r="C3244" s="142"/>
      <c r="D3244" s="142"/>
      <c r="E3244" s="142"/>
      <c r="F3244" s="142"/>
      <c r="G3244" s="142"/>
      <c r="H3244" s="142"/>
      <c r="J3244" s="142"/>
      <c r="K3244" s="142"/>
      <c r="L3244" s="142"/>
      <c r="M3244" s="142"/>
      <c r="N3244" s="142"/>
      <c r="O3244" s="142"/>
      <c r="Q3244" s="122" t="e">
        <f>+VLOOKUP(CONCATENATE(B3244,"00"),#REF!,3,FALSE)</f>
        <v>#REF!</v>
      </c>
      <c r="R3244" s="122" t="str">
        <f>+IF(ISERROR(VLOOKUP(K3244,'Ecarts de marge'!D:D,1,FALSE)),"PB CODE ARTICLE","")</f>
        <v>PB CODE ARTICLE</v>
      </c>
    </row>
    <row r="3245" spans="1:18" x14ac:dyDescent="0.2">
      <c r="A3245" s="131" t="str">
        <f>+IF(I3245&lt;='Ecarts de marge'!$G$1,"X","")</f>
        <v>X</v>
      </c>
      <c r="B3245" s="122" t="str">
        <f t="shared" si="62"/>
        <v>A</v>
      </c>
      <c r="C3245" s="142"/>
      <c r="D3245" s="142"/>
      <c r="E3245" s="142"/>
      <c r="F3245" s="142"/>
      <c r="G3245" s="142"/>
      <c r="H3245" s="142"/>
      <c r="J3245" s="142"/>
      <c r="K3245" s="142"/>
      <c r="L3245" s="142"/>
      <c r="M3245" s="142"/>
      <c r="N3245" s="142"/>
      <c r="O3245" s="142"/>
      <c r="Q3245" s="122" t="e">
        <f>+VLOOKUP(CONCATENATE(B3245,"00"),#REF!,3,FALSE)</f>
        <v>#REF!</v>
      </c>
      <c r="R3245" s="122" t="str">
        <f>+IF(ISERROR(VLOOKUP(K3245,'Ecarts de marge'!D:D,1,FALSE)),"PB CODE ARTICLE","")</f>
        <v>PB CODE ARTICLE</v>
      </c>
    </row>
    <row r="3246" spans="1:18" x14ac:dyDescent="0.2">
      <c r="A3246" s="131" t="str">
        <f>+IF(I3246&lt;='Ecarts de marge'!$G$1,"X","")</f>
        <v>X</v>
      </c>
      <c r="B3246" s="122" t="str">
        <f t="shared" si="62"/>
        <v>A</v>
      </c>
      <c r="C3246" s="142"/>
      <c r="D3246" s="142"/>
      <c r="E3246" s="142"/>
      <c r="F3246" s="142"/>
      <c r="G3246" s="142"/>
      <c r="H3246" s="142"/>
      <c r="J3246" s="142"/>
      <c r="K3246" s="142"/>
      <c r="L3246" s="142"/>
      <c r="M3246" s="142"/>
      <c r="N3246" s="142"/>
      <c r="O3246" s="142"/>
      <c r="Q3246" s="122" t="e">
        <f>+VLOOKUP(CONCATENATE(B3246,"00"),#REF!,3,FALSE)</f>
        <v>#REF!</v>
      </c>
      <c r="R3246" s="122" t="str">
        <f>+IF(ISERROR(VLOOKUP(K3246,'Ecarts de marge'!D:D,1,FALSE)),"PB CODE ARTICLE","")</f>
        <v>PB CODE ARTICLE</v>
      </c>
    </row>
    <row r="3247" spans="1:18" x14ac:dyDescent="0.2">
      <c r="A3247" s="131" t="str">
        <f>+IF(I3247&lt;='Ecarts de marge'!$G$1,"X","")</f>
        <v>X</v>
      </c>
      <c r="B3247" s="122" t="str">
        <f t="shared" si="62"/>
        <v>A</v>
      </c>
      <c r="C3247" s="142"/>
      <c r="D3247" s="142"/>
      <c r="E3247" s="142"/>
      <c r="F3247" s="142"/>
      <c r="G3247" s="142"/>
      <c r="H3247" s="142"/>
      <c r="J3247" s="142"/>
      <c r="K3247" s="142"/>
      <c r="L3247" s="142"/>
      <c r="M3247" s="142"/>
      <c r="N3247" s="142"/>
      <c r="O3247" s="142"/>
      <c r="Q3247" s="122" t="e">
        <f>+VLOOKUP(CONCATENATE(B3247,"00"),#REF!,3,FALSE)</f>
        <v>#REF!</v>
      </c>
      <c r="R3247" s="122" t="str">
        <f>+IF(ISERROR(VLOOKUP(K3247,'Ecarts de marge'!D:D,1,FALSE)),"PB CODE ARTICLE","")</f>
        <v>PB CODE ARTICLE</v>
      </c>
    </row>
    <row r="3248" spans="1:18" x14ac:dyDescent="0.2">
      <c r="A3248" s="131" t="str">
        <f>+IF(I3248&lt;='Ecarts de marge'!$G$1,"X","")</f>
        <v>X</v>
      </c>
      <c r="B3248" s="122" t="str">
        <f t="shared" si="62"/>
        <v>A</v>
      </c>
      <c r="C3248" s="142"/>
      <c r="D3248" s="142"/>
      <c r="E3248" s="142"/>
      <c r="F3248" s="142"/>
      <c r="G3248" s="142"/>
      <c r="H3248" s="142"/>
      <c r="J3248" s="142"/>
      <c r="K3248" s="142"/>
      <c r="L3248" s="142"/>
      <c r="M3248" s="142"/>
      <c r="N3248" s="142"/>
      <c r="O3248" s="142"/>
      <c r="Q3248" s="122" t="e">
        <f>+VLOOKUP(CONCATENATE(B3248,"00"),#REF!,3,FALSE)</f>
        <v>#REF!</v>
      </c>
      <c r="R3248" s="122" t="str">
        <f>+IF(ISERROR(VLOOKUP(K3248,'Ecarts de marge'!D:D,1,FALSE)),"PB CODE ARTICLE","")</f>
        <v>PB CODE ARTICLE</v>
      </c>
    </row>
    <row r="3249" spans="1:18" x14ac:dyDescent="0.2">
      <c r="A3249" s="131" t="str">
        <f>+IF(I3249&lt;='Ecarts de marge'!$G$1,"X","")</f>
        <v>X</v>
      </c>
      <c r="B3249" s="122" t="str">
        <f t="shared" si="62"/>
        <v>A</v>
      </c>
      <c r="C3249" s="142"/>
      <c r="D3249" s="142"/>
      <c r="E3249" s="142"/>
      <c r="F3249" s="142"/>
      <c r="G3249" s="142"/>
      <c r="H3249" s="142"/>
      <c r="J3249" s="142"/>
      <c r="K3249" s="142"/>
      <c r="L3249" s="142"/>
      <c r="M3249" s="142"/>
      <c r="N3249" s="142"/>
      <c r="O3249" s="142"/>
      <c r="Q3249" s="122" t="e">
        <f>+VLOOKUP(CONCATENATE(B3249,"00"),#REF!,3,FALSE)</f>
        <v>#REF!</v>
      </c>
      <c r="R3249" s="122" t="str">
        <f>+IF(ISERROR(VLOOKUP(K3249,'Ecarts de marge'!D:D,1,FALSE)),"PB CODE ARTICLE","")</f>
        <v>PB CODE ARTICLE</v>
      </c>
    </row>
    <row r="3250" spans="1:18" x14ac:dyDescent="0.2">
      <c r="A3250" s="131" t="str">
        <f>+IF(I3250&lt;='Ecarts de marge'!$G$1,"X","")</f>
        <v>X</v>
      </c>
      <c r="B3250" s="122" t="str">
        <f t="shared" si="62"/>
        <v>A</v>
      </c>
      <c r="C3250" s="142"/>
      <c r="D3250" s="142"/>
      <c r="E3250" s="142"/>
      <c r="F3250" s="142"/>
      <c r="G3250" s="142"/>
      <c r="H3250" s="142"/>
      <c r="J3250" s="142"/>
      <c r="K3250" s="142"/>
      <c r="L3250" s="142"/>
      <c r="M3250" s="142"/>
      <c r="N3250" s="142"/>
      <c r="O3250" s="142"/>
      <c r="Q3250" s="122" t="e">
        <f>+VLOOKUP(CONCATENATE(B3250,"00"),#REF!,3,FALSE)</f>
        <v>#REF!</v>
      </c>
      <c r="R3250" s="122" t="str">
        <f>+IF(ISERROR(VLOOKUP(K3250,'Ecarts de marge'!D:D,1,FALSE)),"PB CODE ARTICLE","")</f>
        <v>PB CODE ARTICLE</v>
      </c>
    </row>
    <row r="3251" spans="1:18" x14ac:dyDescent="0.2">
      <c r="A3251" s="131" t="str">
        <f>+IF(I3251&lt;='Ecarts de marge'!$G$1,"X","")</f>
        <v>X</v>
      </c>
      <c r="B3251" s="122" t="str">
        <f t="shared" si="62"/>
        <v>A</v>
      </c>
      <c r="C3251" s="142"/>
      <c r="D3251" s="142"/>
      <c r="E3251" s="142"/>
      <c r="F3251" s="142"/>
      <c r="G3251" s="142"/>
      <c r="H3251" s="142"/>
      <c r="J3251" s="142"/>
      <c r="K3251" s="142"/>
      <c r="L3251" s="142"/>
      <c r="M3251" s="142"/>
      <c r="N3251" s="142"/>
      <c r="O3251" s="142"/>
      <c r="Q3251" s="122" t="e">
        <f>+VLOOKUP(CONCATENATE(B3251,"00"),#REF!,3,FALSE)</f>
        <v>#REF!</v>
      </c>
      <c r="R3251" s="122" t="str">
        <f>+IF(ISERROR(VLOOKUP(K3251,'Ecarts de marge'!D:D,1,FALSE)),"PB CODE ARTICLE","")</f>
        <v>PB CODE ARTICLE</v>
      </c>
    </row>
    <row r="3252" spans="1:18" x14ac:dyDescent="0.2">
      <c r="A3252" s="131" t="str">
        <f>+IF(I3252&lt;='Ecarts de marge'!$G$1,"X","")</f>
        <v>X</v>
      </c>
      <c r="B3252" s="122" t="str">
        <f t="shared" si="62"/>
        <v>A</v>
      </c>
      <c r="C3252" s="142"/>
      <c r="D3252" s="142"/>
      <c r="E3252" s="142"/>
      <c r="F3252" s="142"/>
      <c r="G3252" s="142"/>
      <c r="H3252" s="142"/>
      <c r="J3252" s="142"/>
      <c r="K3252" s="142"/>
      <c r="L3252" s="142"/>
      <c r="M3252" s="142"/>
      <c r="N3252" s="142"/>
      <c r="O3252" s="142"/>
      <c r="Q3252" s="122" t="e">
        <f>+VLOOKUP(CONCATENATE(B3252,"00"),#REF!,3,FALSE)</f>
        <v>#REF!</v>
      </c>
      <c r="R3252" s="122" t="str">
        <f>+IF(ISERROR(VLOOKUP(K3252,'Ecarts de marge'!D:D,1,FALSE)),"PB CODE ARTICLE","")</f>
        <v>PB CODE ARTICLE</v>
      </c>
    </row>
    <row r="3253" spans="1:18" x14ac:dyDescent="0.2">
      <c r="A3253" s="131" t="str">
        <f>+IF(I3253&lt;='Ecarts de marge'!$G$1,"X","")</f>
        <v>X</v>
      </c>
      <c r="B3253" s="122" t="str">
        <f t="shared" si="62"/>
        <v>A</v>
      </c>
      <c r="C3253" s="142"/>
      <c r="D3253" s="142"/>
      <c r="E3253" s="142"/>
      <c r="F3253" s="142"/>
      <c r="G3253" s="142"/>
      <c r="H3253" s="142"/>
      <c r="J3253" s="142"/>
      <c r="K3253" s="142"/>
      <c r="L3253" s="142"/>
      <c r="M3253" s="142"/>
      <c r="N3253" s="142"/>
      <c r="O3253" s="142"/>
      <c r="Q3253" s="122" t="e">
        <f>+VLOOKUP(CONCATENATE(B3253,"00"),#REF!,3,FALSE)</f>
        <v>#REF!</v>
      </c>
      <c r="R3253" s="122" t="str">
        <f>+IF(ISERROR(VLOOKUP(K3253,'Ecarts de marge'!D:D,1,FALSE)),"PB CODE ARTICLE","")</f>
        <v>PB CODE ARTICLE</v>
      </c>
    </row>
    <row r="3254" spans="1:18" x14ac:dyDescent="0.2">
      <c r="A3254" s="131" t="str">
        <f>+IF(I3254&lt;='Ecarts de marge'!$G$1,"X","")</f>
        <v>X</v>
      </c>
      <c r="B3254" s="122" t="str">
        <f t="shared" si="62"/>
        <v>A</v>
      </c>
      <c r="C3254" s="142"/>
      <c r="D3254" s="142"/>
      <c r="E3254" s="142"/>
      <c r="F3254" s="142"/>
      <c r="G3254" s="142"/>
      <c r="H3254" s="142"/>
      <c r="J3254" s="142"/>
      <c r="K3254" s="142"/>
      <c r="L3254" s="142"/>
      <c r="M3254" s="142"/>
      <c r="N3254" s="142"/>
      <c r="O3254" s="142"/>
      <c r="Q3254" s="122" t="e">
        <f>+VLOOKUP(CONCATENATE(B3254,"00"),#REF!,3,FALSE)</f>
        <v>#REF!</v>
      </c>
      <c r="R3254" s="122" t="str">
        <f>+IF(ISERROR(VLOOKUP(K3254,'Ecarts de marge'!D:D,1,FALSE)),"PB CODE ARTICLE","")</f>
        <v>PB CODE ARTICLE</v>
      </c>
    </row>
    <row r="3255" spans="1:18" x14ac:dyDescent="0.2">
      <c r="A3255" s="131" t="str">
        <f>+IF(I3255&lt;='Ecarts de marge'!$G$1,"X","")</f>
        <v>X</v>
      </c>
      <c r="B3255" s="122" t="str">
        <f t="shared" si="62"/>
        <v>A</v>
      </c>
      <c r="C3255" s="142"/>
      <c r="D3255" s="142"/>
      <c r="E3255" s="142"/>
      <c r="F3255" s="142"/>
      <c r="G3255" s="142"/>
      <c r="H3255" s="142"/>
      <c r="J3255" s="142"/>
      <c r="K3255" s="142"/>
      <c r="L3255" s="142"/>
      <c r="M3255" s="142"/>
      <c r="N3255" s="142"/>
      <c r="O3255" s="142"/>
      <c r="Q3255" s="122" t="e">
        <f>+VLOOKUP(CONCATENATE(B3255,"00"),#REF!,3,FALSE)</f>
        <v>#REF!</v>
      </c>
      <c r="R3255" s="122" t="str">
        <f>+IF(ISERROR(VLOOKUP(K3255,'Ecarts de marge'!D:D,1,FALSE)),"PB CODE ARTICLE","")</f>
        <v>PB CODE ARTICLE</v>
      </c>
    </row>
    <row r="3256" spans="1:18" x14ac:dyDescent="0.2">
      <c r="A3256" s="131" t="str">
        <f>+IF(I3256&lt;='Ecarts de marge'!$G$1,"X","")</f>
        <v>X</v>
      </c>
      <c r="B3256" s="122" t="str">
        <f t="shared" si="62"/>
        <v>A</v>
      </c>
      <c r="C3256" s="142"/>
      <c r="D3256" s="142"/>
      <c r="E3256" s="142"/>
      <c r="F3256" s="142"/>
      <c r="G3256" s="142"/>
      <c r="H3256" s="142"/>
      <c r="J3256" s="142"/>
      <c r="K3256" s="142"/>
      <c r="L3256" s="142"/>
      <c r="M3256" s="142"/>
      <c r="N3256" s="142"/>
      <c r="O3256" s="142"/>
      <c r="Q3256" s="122" t="e">
        <f>+VLOOKUP(CONCATENATE(B3256,"00"),#REF!,3,FALSE)</f>
        <v>#REF!</v>
      </c>
      <c r="R3256" s="122" t="str">
        <f>+IF(ISERROR(VLOOKUP(K3256,'Ecarts de marge'!D:D,1,FALSE)),"PB CODE ARTICLE","")</f>
        <v>PB CODE ARTICLE</v>
      </c>
    </row>
    <row r="3257" spans="1:18" x14ac:dyDescent="0.2">
      <c r="A3257" s="131" t="str">
        <f>+IF(I3257&lt;='Ecarts de marge'!$G$1,"X","")</f>
        <v>X</v>
      </c>
      <c r="B3257" s="122" t="str">
        <f t="shared" si="62"/>
        <v>A</v>
      </c>
      <c r="C3257" s="142"/>
      <c r="D3257" s="142"/>
      <c r="E3257" s="142"/>
      <c r="F3257" s="142"/>
      <c r="G3257" s="142"/>
      <c r="H3257" s="142"/>
      <c r="J3257" s="142"/>
      <c r="K3257" s="142"/>
      <c r="L3257" s="142"/>
      <c r="M3257" s="142"/>
      <c r="N3257" s="142"/>
      <c r="O3257" s="142"/>
      <c r="Q3257" s="122" t="e">
        <f>+VLOOKUP(CONCATENATE(B3257,"00"),#REF!,3,FALSE)</f>
        <v>#REF!</v>
      </c>
      <c r="R3257" s="122" t="str">
        <f>+IF(ISERROR(VLOOKUP(K3257,'Ecarts de marge'!D:D,1,FALSE)),"PB CODE ARTICLE","")</f>
        <v>PB CODE ARTICLE</v>
      </c>
    </row>
    <row r="3258" spans="1:18" x14ac:dyDescent="0.2">
      <c r="A3258" s="131" t="str">
        <f>+IF(I3258&lt;='Ecarts de marge'!$G$1,"X","")</f>
        <v>X</v>
      </c>
      <c r="B3258" s="122" t="str">
        <f t="shared" si="62"/>
        <v>A</v>
      </c>
      <c r="C3258" s="142"/>
      <c r="D3258" s="142"/>
      <c r="E3258" s="142"/>
      <c r="F3258" s="142"/>
      <c r="G3258" s="142"/>
      <c r="H3258" s="142"/>
      <c r="J3258" s="142"/>
      <c r="K3258" s="142"/>
      <c r="L3258" s="142"/>
      <c r="M3258" s="142"/>
      <c r="N3258" s="142"/>
      <c r="O3258" s="142"/>
      <c r="Q3258" s="122" t="e">
        <f>+VLOOKUP(CONCATENATE(B3258,"00"),#REF!,3,FALSE)</f>
        <v>#REF!</v>
      </c>
      <c r="R3258" s="122" t="str">
        <f>+IF(ISERROR(VLOOKUP(K3258,'Ecarts de marge'!D:D,1,FALSE)),"PB CODE ARTICLE","")</f>
        <v>PB CODE ARTICLE</v>
      </c>
    </row>
    <row r="3259" spans="1:18" x14ac:dyDescent="0.2">
      <c r="A3259" s="131" t="str">
        <f>+IF(I3259&lt;='Ecarts de marge'!$G$1,"X","")</f>
        <v>X</v>
      </c>
      <c r="B3259" s="122" t="str">
        <f t="shared" si="62"/>
        <v>A</v>
      </c>
      <c r="C3259" s="142"/>
      <c r="D3259" s="142"/>
      <c r="E3259" s="142"/>
      <c r="F3259" s="142"/>
      <c r="G3259" s="142"/>
      <c r="H3259" s="142"/>
      <c r="J3259" s="142"/>
      <c r="K3259" s="142"/>
      <c r="L3259" s="142"/>
      <c r="M3259" s="142"/>
      <c r="N3259" s="142"/>
      <c r="O3259" s="142"/>
      <c r="Q3259" s="122" t="e">
        <f>+VLOOKUP(CONCATENATE(B3259,"00"),#REF!,3,FALSE)</f>
        <v>#REF!</v>
      </c>
      <c r="R3259" s="122" t="str">
        <f>+IF(ISERROR(VLOOKUP(K3259,'Ecarts de marge'!D:D,1,FALSE)),"PB CODE ARTICLE","")</f>
        <v>PB CODE ARTICLE</v>
      </c>
    </row>
    <row r="3260" spans="1:18" x14ac:dyDescent="0.2">
      <c r="A3260" s="131" t="str">
        <f>+IF(I3260&lt;='Ecarts de marge'!$G$1,"X","")</f>
        <v>X</v>
      </c>
      <c r="B3260" s="122" t="str">
        <f t="shared" si="62"/>
        <v>A</v>
      </c>
      <c r="C3260" s="142"/>
      <c r="D3260" s="142"/>
      <c r="E3260" s="142"/>
      <c r="F3260" s="142"/>
      <c r="G3260" s="142"/>
      <c r="H3260" s="142"/>
      <c r="J3260" s="142"/>
      <c r="K3260" s="142"/>
      <c r="L3260" s="142"/>
      <c r="M3260" s="142"/>
      <c r="N3260" s="142"/>
      <c r="O3260" s="142"/>
      <c r="Q3260" s="122" t="e">
        <f>+VLOOKUP(CONCATENATE(B3260,"00"),#REF!,3,FALSE)</f>
        <v>#REF!</v>
      </c>
      <c r="R3260" s="122" t="str">
        <f>+IF(ISERROR(VLOOKUP(K3260,'Ecarts de marge'!D:D,1,FALSE)),"PB CODE ARTICLE","")</f>
        <v>PB CODE ARTICLE</v>
      </c>
    </row>
    <row r="3261" spans="1:18" x14ac:dyDescent="0.2">
      <c r="A3261" s="131" t="str">
        <f>+IF(I3261&lt;='Ecarts de marge'!$G$1,"X","")</f>
        <v>X</v>
      </c>
      <c r="B3261" s="122" t="str">
        <f t="shared" si="62"/>
        <v>A</v>
      </c>
      <c r="C3261" s="142"/>
      <c r="D3261" s="142"/>
      <c r="E3261" s="142"/>
      <c r="F3261" s="142"/>
      <c r="G3261" s="142"/>
      <c r="H3261" s="142"/>
      <c r="J3261" s="142"/>
      <c r="K3261" s="142"/>
      <c r="L3261" s="142"/>
      <c r="M3261" s="142"/>
      <c r="N3261" s="142"/>
      <c r="O3261" s="142"/>
      <c r="Q3261" s="122" t="e">
        <f>+VLOOKUP(CONCATENATE(B3261,"00"),#REF!,3,FALSE)</f>
        <v>#REF!</v>
      </c>
      <c r="R3261" s="122" t="str">
        <f>+IF(ISERROR(VLOOKUP(K3261,'Ecarts de marge'!D:D,1,FALSE)),"PB CODE ARTICLE","")</f>
        <v>PB CODE ARTICLE</v>
      </c>
    </row>
    <row r="3262" spans="1:18" x14ac:dyDescent="0.2">
      <c r="A3262" s="131" t="str">
        <f>+IF(I3262&lt;='Ecarts de marge'!$G$1,"X","")</f>
        <v>X</v>
      </c>
      <c r="B3262" s="122" t="str">
        <f t="shared" si="62"/>
        <v>A</v>
      </c>
      <c r="C3262" s="142"/>
      <c r="D3262" s="142"/>
      <c r="E3262" s="142"/>
      <c r="F3262" s="142"/>
      <c r="G3262" s="142"/>
      <c r="H3262" s="142"/>
      <c r="J3262" s="142"/>
      <c r="K3262" s="142"/>
      <c r="L3262" s="142"/>
      <c r="M3262" s="142"/>
      <c r="N3262" s="142"/>
      <c r="O3262" s="142"/>
      <c r="Q3262" s="122" t="e">
        <f>+VLOOKUP(CONCATENATE(B3262,"00"),#REF!,3,FALSE)</f>
        <v>#REF!</v>
      </c>
      <c r="R3262" s="122" t="str">
        <f>+IF(ISERROR(VLOOKUP(K3262,'Ecarts de marge'!D:D,1,FALSE)),"PB CODE ARTICLE","")</f>
        <v>PB CODE ARTICLE</v>
      </c>
    </row>
    <row r="3263" spans="1:18" x14ac:dyDescent="0.2">
      <c r="A3263" s="131" t="str">
        <f>+IF(I3263&lt;='Ecarts de marge'!$G$1,"X","")</f>
        <v>X</v>
      </c>
      <c r="B3263" s="122" t="str">
        <f t="shared" ref="B3263:B3326" si="63">+"A"&amp;E3263&amp;F3263&amp;G3263</f>
        <v>A</v>
      </c>
      <c r="C3263" s="142"/>
      <c r="D3263" s="142"/>
      <c r="E3263" s="142"/>
      <c r="F3263" s="142"/>
      <c r="G3263" s="142"/>
      <c r="H3263" s="142"/>
      <c r="J3263" s="142"/>
      <c r="K3263" s="142"/>
      <c r="L3263" s="142"/>
      <c r="M3263" s="142"/>
      <c r="N3263" s="142"/>
      <c r="O3263" s="142"/>
      <c r="Q3263" s="122" t="e">
        <f>+VLOOKUP(CONCATENATE(B3263,"00"),#REF!,3,FALSE)</f>
        <v>#REF!</v>
      </c>
      <c r="R3263" s="122" t="str">
        <f>+IF(ISERROR(VLOOKUP(K3263,'Ecarts de marge'!D:D,1,FALSE)),"PB CODE ARTICLE","")</f>
        <v>PB CODE ARTICLE</v>
      </c>
    </row>
    <row r="3264" spans="1:18" x14ac:dyDescent="0.2">
      <c r="A3264" s="131" t="str">
        <f>+IF(I3264&lt;='Ecarts de marge'!$G$1,"X","")</f>
        <v>X</v>
      </c>
      <c r="B3264" s="122" t="str">
        <f t="shared" si="63"/>
        <v>A</v>
      </c>
      <c r="C3264" s="142"/>
      <c r="D3264" s="142"/>
      <c r="E3264" s="142"/>
      <c r="F3264" s="142"/>
      <c r="G3264" s="142"/>
      <c r="H3264" s="142"/>
      <c r="J3264" s="142"/>
      <c r="K3264" s="142"/>
      <c r="L3264" s="142"/>
      <c r="M3264" s="142"/>
      <c r="N3264" s="142"/>
      <c r="O3264" s="142"/>
      <c r="Q3264" s="122" t="e">
        <f>+VLOOKUP(CONCATENATE(B3264,"00"),#REF!,3,FALSE)</f>
        <v>#REF!</v>
      </c>
      <c r="R3264" s="122" t="str">
        <f>+IF(ISERROR(VLOOKUP(K3264,'Ecarts de marge'!D:D,1,FALSE)),"PB CODE ARTICLE","")</f>
        <v>PB CODE ARTICLE</v>
      </c>
    </row>
    <row r="3265" spans="1:18" x14ac:dyDescent="0.2">
      <c r="A3265" s="131" t="str">
        <f>+IF(I3265&lt;='Ecarts de marge'!$G$1,"X","")</f>
        <v>X</v>
      </c>
      <c r="B3265" s="122" t="str">
        <f t="shared" si="63"/>
        <v>A</v>
      </c>
      <c r="C3265" s="142"/>
      <c r="D3265" s="142"/>
      <c r="E3265" s="142"/>
      <c r="F3265" s="142"/>
      <c r="G3265" s="142"/>
      <c r="H3265" s="142"/>
      <c r="J3265" s="142"/>
      <c r="K3265" s="142"/>
      <c r="L3265" s="142"/>
      <c r="M3265" s="142"/>
      <c r="N3265" s="142"/>
      <c r="O3265" s="142"/>
      <c r="Q3265" s="122" t="e">
        <f>+VLOOKUP(CONCATENATE(B3265,"00"),#REF!,3,FALSE)</f>
        <v>#REF!</v>
      </c>
      <c r="R3265" s="122" t="str">
        <f>+IF(ISERROR(VLOOKUP(K3265,'Ecarts de marge'!D:D,1,FALSE)),"PB CODE ARTICLE","")</f>
        <v>PB CODE ARTICLE</v>
      </c>
    </row>
    <row r="3266" spans="1:18" x14ac:dyDescent="0.2">
      <c r="A3266" s="131" t="str">
        <f>+IF(I3266&lt;='Ecarts de marge'!$G$1,"X","")</f>
        <v>X</v>
      </c>
      <c r="B3266" s="122" t="str">
        <f t="shared" si="63"/>
        <v>A</v>
      </c>
      <c r="C3266" s="142"/>
      <c r="D3266" s="142"/>
      <c r="E3266" s="142"/>
      <c r="F3266" s="142"/>
      <c r="G3266" s="142"/>
      <c r="H3266" s="142"/>
      <c r="J3266" s="142"/>
      <c r="K3266" s="142"/>
      <c r="L3266" s="142"/>
      <c r="M3266" s="142"/>
      <c r="N3266" s="142"/>
      <c r="O3266" s="142"/>
      <c r="Q3266" s="122" t="e">
        <f>+VLOOKUP(CONCATENATE(B3266,"00"),#REF!,3,FALSE)</f>
        <v>#REF!</v>
      </c>
      <c r="R3266" s="122" t="str">
        <f>+IF(ISERROR(VLOOKUP(K3266,'Ecarts de marge'!D:D,1,FALSE)),"PB CODE ARTICLE","")</f>
        <v>PB CODE ARTICLE</v>
      </c>
    </row>
    <row r="3267" spans="1:18" x14ac:dyDescent="0.2">
      <c r="A3267" s="131" t="str">
        <f>+IF(I3267&lt;='Ecarts de marge'!$G$1,"X","")</f>
        <v>X</v>
      </c>
      <c r="B3267" s="122" t="str">
        <f t="shared" si="63"/>
        <v>A</v>
      </c>
      <c r="C3267" s="142"/>
      <c r="D3267" s="142"/>
      <c r="E3267" s="142"/>
      <c r="F3267" s="142"/>
      <c r="G3267" s="142"/>
      <c r="H3267" s="142"/>
      <c r="J3267" s="142"/>
      <c r="K3267" s="142"/>
      <c r="L3267" s="142"/>
      <c r="M3267" s="142"/>
      <c r="N3267" s="142"/>
      <c r="O3267" s="142"/>
      <c r="Q3267" s="122" t="e">
        <f>+VLOOKUP(CONCATENATE(B3267,"00"),#REF!,3,FALSE)</f>
        <v>#REF!</v>
      </c>
      <c r="R3267" s="122" t="str">
        <f>+IF(ISERROR(VLOOKUP(K3267,'Ecarts de marge'!D:D,1,FALSE)),"PB CODE ARTICLE","")</f>
        <v>PB CODE ARTICLE</v>
      </c>
    </row>
    <row r="3268" spans="1:18" x14ac:dyDescent="0.2">
      <c r="A3268" s="131" t="str">
        <f>+IF(I3268&lt;='Ecarts de marge'!$G$1,"X","")</f>
        <v>X</v>
      </c>
      <c r="B3268" s="122" t="str">
        <f t="shared" si="63"/>
        <v>A</v>
      </c>
      <c r="C3268" s="142"/>
      <c r="D3268" s="142"/>
      <c r="E3268" s="142"/>
      <c r="F3268" s="142"/>
      <c r="G3268" s="142"/>
      <c r="H3268" s="142"/>
      <c r="J3268" s="142"/>
      <c r="K3268" s="142"/>
      <c r="L3268" s="142"/>
      <c r="M3268" s="142"/>
      <c r="N3268" s="142"/>
      <c r="O3268" s="142"/>
      <c r="Q3268" s="122" t="e">
        <f>+VLOOKUP(CONCATENATE(B3268,"00"),#REF!,3,FALSE)</f>
        <v>#REF!</v>
      </c>
      <c r="R3268" s="122" t="str">
        <f>+IF(ISERROR(VLOOKUP(K3268,'Ecarts de marge'!D:D,1,FALSE)),"PB CODE ARTICLE","")</f>
        <v>PB CODE ARTICLE</v>
      </c>
    </row>
    <row r="3269" spans="1:18" x14ac:dyDescent="0.2">
      <c r="A3269" s="131" t="str">
        <f>+IF(I3269&lt;='Ecarts de marge'!$G$1,"X","")</f>
        <v>X</v>
      </c>
      <c r="B3269" s="122" t="str">
        <f t="shared" si="63"/>
        <v>A</v>
      </c>
      <c r="C3269" s="142"/>
      <c r="D3269" s="142"/>
      <c r="E3269" s="142"/>
      <c r="F3269" s="142"/>
      <c r="G3269" s="142"/>
      <c r="H3269" s="142"/>
      <c r="J3269" s="142"/>
      <c r="K3269" s="142"/>
      <c r="L3269" s="142"/>
      <c r="M3269" s="142"/>
      <c r="N3269" s="142"/>
      <c r="O3269" s="142"/>
      <c r="Q3269" s="122" t="e">
        <f>+VLOOKUP(CONCATENATE(B3269,"00"),#REF!,3,FALSE)</f>
        <v>#REF!</v>
      </c>
      <c r="R3269" s="122" t="str">
        <f>+IF(ISERROR(VLOOKUP(K3269,'Ecarts de marge'!D:D,1,FALSE)),"PB CODE ARTICLE","")</f>
        <v>PB CODE ARTICLE</v>
      </c>
    </row>
    <row r="3270" spans="1:18" x14ac:dyDescent="0.2">
      <c r="A3270" s="131" t="str">
        <f>+IF(I3270&lt;='Ecarts de marge'!$G$1,"X","")</f>
        <v>X</v>
      </c>
      <c r="B3270" s="122" t="str">
        <f t="shared" si="63"/>
        <v>A</v>
      </c>
      <c r="C3270" s="142"/>
      <c r="D3270" s="142"/>
      <c r="E3270" s="142"/>
      <c r="F3270" s="142"/>
      <c r="G3270" s="142"/>
      <c r="H3270" s="142"/>
      <c r="J3270" s="142"/>
      <c r="K3270" s="142"/>
      <c r="L3270" s="142"/>
      <c r="M3270" s="142"/>
      <c r="N3270" s="142"/>
      <c r="O3270" s="142"/>
      <c r="Q3270" s="122" t="e">
        <f>+VLOOKUP(CONCATENATE(B3270,"00"),#REF!,3,FALSE)</f>
        <v>#REF!</v>
      </c>
      <c r="R3270" s="122" t="str">
        <f>+IF(ISERROR(VLOOKUP(K3270,'Ecarts de marge'!D:D,1,FALSE)),"PB CODE ARTICLE","")</f>
        <v>PB CODE ARTICLE</v>
      </c>
    </row>
    <row r="3271" spans="1:18" x14ac:dyDescent="0.2">
      <c r="A3271" s="131" t="str">
        <f>+IF(I3271&lt;='Ecarts de marge'!$G$1,"X","")</f>
        <v>X</v>
      </c>
      <c r="B3271" s="122" t="str">
        <f t="shared" si="63"/>
        <v>A</v>
      </c>
      <c r="C3271" s="142"/>
      <c r="D3271" s="142"/>
      <c r="E3271" s="142"/>
      <c r="F3271" s="142"/>
      <c r="G3271" s="142"/>
      <c r="H3271" s="142"/>
      <c r="J3271" s="142"/>
      <c r="K3271" s="142"/>
      <c r="L3271" s="142"/>
      <c r="M3271" s="142"/>
      <c r="N3271" s="142"/>
      <c r="O3271" s="142"/>
      <c r="Q3271" s="122" t="e">
        <f>+VLOOKUP(CONCATENATE(B3271,"00"),#REF!,3,FALSE)</f>
        <v>#REF!</v>
      </c>
      <c r="R3271" s="122" t="str">
        <f>+IF(ISERROR(VLOOKUP(K3271,'Ecarts de marge'!D:D,1,FALSE)),"PB CODE ARTICLE","")</f>
        <v>PB CODE ARTICLE</v>
      </c>
    </row>
    <row r="3272" spans="1:18" x14ac:dyDescent="0.2">
      <c r="A3272" s="131" t="str">
        <f>+IF(I3272&lt;='Ecarts de marge'!$G$1,"X","")</f>
        <v>X</v>
      </c>
      <c r="B3272" s="122" t="str">
        <f t="shared" si="63"/>
        <v>A</v>
      </c>
      <c r="C3272" s="142"/>
      <c r="D3272" s="142"/>
      <c r="E3272" s="142"/>
      <c r="F3272" s="142"/>
      <c r="G3272" s="142"/>
      <c r="H3272" s="142"/>
      <c r="J3272" s="142"/>
      <c r="K3272" s="142"/>
      <c r="L3272" s="142"/>
      <c r="M3272" s="142"/>
      <c r="N3272" s="142"/>
      <c r="O3272" s="142"/>
      <c r="Q3272" s="122" t="e">
        <f>+VLOOKUP(CONCATENATE(B3272,"00"),#REF!,3,FALSE)</f>
        <v>#REF!</v>
      </c>
      <c r="R3272" s="122" t="str">
        <f>+IF(ISERROR(VLOOKUP(K3272,'Ecarts de marge'!D:D,1,FALSE)),"PB CODE ARTICLE","")</f>
        <v>PB CODE ARTICLE</v>
      </c>
    </row>
    <row r="3273" spans="1:18" x14ac:dyDescent="0.2">
      <c r="A3273" s="131" t="str">
        <f>+IF(I3273&lt;='Ecarts de marge'!$G$1,"X","")</f>
        <v>X</v>
      </c>
      <c r="B3273" s="122" t="str">
        <f t="shared" si="63"/>
        <v>A</v>
      </c>
      <c r="C3273" s="142"/>
      <c r="D3273" s="142"/>
      <c r="E3273" s="142"/>
      <c r="F3273" s="142"/>
      <c r="G3273" s="142"/>
      <c r="H3273" s="142"/>
      <c r="J3273" s="142"/>
      <c r="K3273" s="142"/>
      <c r="L3273" s="142"/>
      <c r="M3273" s="142"/>
      <c r="N3273" s="142"/>
      <c r="O3273" s="142"/>
      <c r="Q3273" s="122" t="e">
        <f>+VLOOKUP(CONCATENATE(B3273,"00"),#REF!,3,FALSE)</f>
        <v>#REF!</v>
      </c>
      <c r="R3273" s="122" t="str">
        <f>+IF(ISERROR(VLOOKUP(K3273,'Ecarts de marge'!D:D,1,FALSE)),"PB CODE ARTICLE","")</f>
        <v>PB CODE ARTICLE</v>
      </c>
    </row>
    <row r="3274" spans="1:18" x14ac:dyDescent="0.2">
      <c r="A3274" s="131" t="str">
        <f>+IF(I3274&lt;='Ecarts de marge'!$G$1,"X","")</f>
        <v>X</v>
      </c>
      <c r="B3274" s="122" t="str">
        <f t="shared" si="63"/>
        <v>A</v>
      </c>
      <c r="C3274" s="142"/>
      <c r="D3274" s="142"/>
      <c r="E3274" s="142"/>
      <c r="F3274" s="142"/>
      <c r="G3274" s="142"/>
      <c r="H3274" s="142"/>
      <c r="J3274" s="142"/>
      <c r="K3274" s="142"/>
      <c r="L3274" s="142"/>
      <c r="M3274" s="142"/>
      <c r="N3274" s="142"/>
      <c r="O3274" s="142"/>
      <c r="Q3274" s="122" t="e">
        <f>+VLOOKUP(CONCATENATE(B3274,"00"),#REF!,3,FALSE)</f>
        <v>#REF!</v>
      </c>
      <c r="R3274" s="122" t="str">
        <f>+IF(ISERROR(VLOOKUP(K3274,'Ecarts de marge'!D:D,1,FALSE)),"PB CODE ARTICLE","")</f>
        <v>PB CODE ARTICLE</v>
      </c>
    </row>
    <row r="3275" spans="1:18" x14ac:dyDescent="0.2">
      <c r="A3275" s="131" t="str">
        <f>+IF(I3275&lt;='Ecarts de marge'!$G$1,"X","")</f>
        <v>X</v>
      </c>
      <c r="B3275" s="122" t="str">
        <f t="shared" si="63"/>
        <v>A</v>
      </c>
      <c r="C3275" s="142"/>
      <c r="D3275" s="142"/>
      <c r="E3275" s="142"/>
      <c r="F3275" s="142"/>
      <c r="G3275" s="142"/>
      <c r="H3275" s="142"/>
      <c r="J3275" s="142"/>
      <c r="K3275" s="142"/>
      <c r="L3275" s="142"/>
      <c r="M3275" s="142"/>
      <c r="N3275" s="142"/>
      <c r="O3275" s="142"/>
      <c r="Q3275" s="122" t="e">
        <f>+VLOOKUP(CONCATENATE(B3275,"00"),#REF!,3,FALSE)</f>
        <v>#REF!</v>
      </c>
      <c r="R3275" s="122" t="str">
        <f>+IF(ISERROR(VLOOKUP(K3275,'Ecarts de marge'!D:D,1,FALSE)),"PB CODE ARTICLE","")</f>
        <v>PB CODE ARTICLE</v>
      </c>
    </row>
    <row r="3276" spans="1:18" x14ac:dyDescent="0.2">
      <c r="A3276" s="131" t="str">
        <f>+IF(I3276&lt;='Ecarts de marge'!$G$1,"X","")</f>
        <v>X</v>
      </c>
      <c r="B3276" s="122" t="str">
        <f t="shared" si="63"/>
        <v>A</v>
      </c>
      <c r="C3276" s="142"/>
      <c r="D3276" s="142"/>
      <c r="E3276" s="142"/>
      <c r="F3276" s="142"/>
      <c r="G3276" s="142"/>
      <c r="H3276" s="142"/>
      <c r="J3276" s="142"/>
      <c r="K3276" s="142"/>
      <c r="L3276" s="142"/>
      <c r="M3276" s="142"/>
      <c r="N3276" s="142"/>
      <c r="O3276" s="142"/>
      <c r="Q3276" s="122" t="e">
        <f>+VLOOKUP(CONCATENATE(B3276,"00"),#REF!,3,FALSE)</f>
        <v>#REF!</v>
      </c>
      <c r="R3276" s="122" t="str">
        <f>+IF(ISERROR(VLOOKUP(K3276,'Ecarts de marge'!D:D,1,FALSE)),"PB CODE ARTICLE","")</f>
        <v>PB CODE ARTICLE</v>
      </c>
    </row>
    <row r="3277" spans="1:18" x14ac:dyDescent="0.2">
      <c r="A3277" s="131" t="str">
        <f>+IF(I3277&lt;='Ecarts de marge'!$G$1,"X","")</f>
        <v>X</v>
      </c>
      <c r="B3277" s="122" t="str">
        <f t="shared" si="63"/>
        <v>A</v>
      </c>
      <c r="C3277" s="142"/>
      <c r="D3277" s="142"/>
      <c r="E3277" s="142"/>
      <c r="F3277" s="142"/>
      <c r="G3277" s="142"/>
      <c r="H3277" s="142"/>
      <c r="J3277" s="142"/>
      <c r="K3277" s="142"/>
      <c r="L3277" s="142"/>
      <c r="M3277" s="142"/>
      <c r="N3277" s="142"/>
      <c r="O3277" s="142"/>
      <c r="Q3277" s="122" t="e">
        <f>+VLOOKUP(CONCATENATE(B3277,"00"),#REF!,3,FALSE)</f>
        <v>#REF!</v>
      </c>
      <c r="R3277" s="122" t="str">
        <f>+IF(ISERROR(VLOOKUP(K3277,'Ecarts de marge'!D:D,1,FALSE)),"PB CODE ARTICLE","")</f>
        <v>PB CODE ARTICLE</v>
      </c>
    </row>
    <row r="3278" spans="1:18" x14ac:dyDescent="0.2">
      <c r="A3278" s="131" t="str">
        <f>+IF(I3278&lt;='Ecarts de marge'!$G$1,"X","")</f>
        <v>X</v>
      </c>
      <c r="B3278" s="122" t="str">
        <f t="shared" si="63"/>
        <v>A</v>
      </c>
      <c r="C3278" s="142"/>
      <c r="D3278" s="142"/>
      <c r="E3278" s="142"/>
      <c r="F3278" s="142"/>
      <c r="G3278" s="142"/>
      <c r="H3278" s="142"/>
      <c r="J3278" s="142"/>
      <c r="K3278" s="142"/>
      <c r="L3278" s="142"/>
      <c r="M3278" s="142"/>
      <c r="N3278" s="142"/>
      <c r="O3278" s="142"/>
      <c r="Q3278" s="122" t="e">
        <f>+VLOOKUP(CONCATENATE(B3278,"00"),#REF!,3,FALSE)</f>
        <v>#REF!</v>
      </c>
      <c r="R3278" s="122" t="str">
        <f>+IF(ISERROR(VLOOKUP(K3278,'Ecarts de marge'!D:D,1,FALSE)),"PB CODE ARTICLE","")</f>
        <v>PB CODE ARTICLE</v>
      </c>
    </row>
    <row r="3279" spans="1:18" x14ac:dyDescent="0.2">
      <c r="A3279" s="131" t="str">
        <f>+IF(I3279&lt;='Ecarts de marge'!$G$1,"X","")</f>
        <v>X</v>
      </c>
      <c r="B3279" s="122" t="str">
        <f t="shared" si="63"/>
        <v>A</v>
      </c>
      <c r="C3279" s="142"/>
      <c r="D3279" s="142"/>
      <c r="E3279" s="142"/>
      <c r="F3279" s="142"/>
      <c r="G3279" s="142"/>
      <c r="H3279" s="142"/>
      <c r="J3279" s="142"/>
      <c r="K3279" s="142"/>
      <c r="L3279" s="142"/>
      <c r="M3279" s="142"/>
      <c r="N3279" s="142"/>
      <c r="O3279" s="142"/>
      <c r="Q3279" s="122" t="e">
        <f>+VLOOKUP(CONCATENATE(B3279,"00"),#REF!,3,FALSE)</f>
        <v>#REF!</v>
      </c>
      <c r="R3279" s="122" t="str">
        <f>+IF(ISERROR(VLOOKUP(K3279,'Ecarts de marge'!D:D,1,FALSE)),"PB CODE ARTICLE","")</f>
        <v>PB CODE ARTICLE</v>
      </c>
    </row>
    <row r="3280" spans="1:18" x14ac:dyDescent="0.2">
      <c r="A3280" s="131" t="str">
        <f>+IF(I3280&lt;='Ecarts de marge'!$G$1,"X","")</f>
        <v>X</v>
      </c>
      <c r="B3280" s="122" t="str">
        <f t="shared" si="63"/>
        <v>A</v>
      </c>
      <c r="C3280" s="142"/>
      <c r="D3280" s="142"/>
      <c r="E3280" s="142"/>
      <c r="F3280" s="142"/>
      <c r="G3280" s="142"/>
      <c r="H3280" s="142"/>
      <c r="J3280" s="142"/>
      <c r="K3280" s="142"/>
      <c r="L3280" s="142"/>
      <c r="M3280" s="142"/>
      <c r="N3280" s="142"/>
      <c r="O3280" s="142"/>
      <c r="Q3280" s="122" t="e">
        <f>+VLOOKUP(CONCATENATE(B3280,"00"),#REF!,3,FALSE)</f>
        <v>#REF!</v>
      </c>
      <c r="R3280" s="122" t="str">
        <f>+IF(ISERROR(VLOOKUP(K3280,'Ecarts de marge'!D:D,1,FALSE)),"PB CODE ARTICLE","")</f>
        <v>PB CODE ARTICLE</v>
      </c>
    </row>
    <row r="3281" spans="1:18" x14ac:dyDescent="0.2">
      <c r="A3281" s="131" t="str">
        <f>+IF(I3281&lt;='Ecarts de marge'!$G$1,"X","")</f>
        <v>X</v>
      </c>
      <c r="B3281" s="122" t="str">
        <f t="shared" si="63"/>
        <v>A</v>
      </c>
      <c r="C3281" s="142"/>
      <c r="D3281" s="142"/>
      <c r="E3281" s="142"/>
      <c r="F3281" s="142"/>
      <c r="G3281" s="142"/>
      <c r="H3281" s="142"/>
      <c r="J3281" s="142"/>
      <c r="K3281" s="142"/>
      <c r="L3281" s="142"/>
      <c r="M3281" s="142"/>
      <c r="N3281" s="142"/>
      <c r="O3281" s="142"/>
      <c r="Q3281" s="122" t="e">
        <f>+VLOOKUP(CONCATENATE(B3281,"00"),#REF!,3,FALSE)</f>
        <v>#REF!</v>
      </c>
      <c r="R3281" s="122" t="str">
        <f>+IF(ISERROR(VLOOKUP(K3281,'Ecarts de marge'!D:D,1,FALSE)),"PB CODE ARTICLE","")</f>
        <v>PB CODE ARTICLE</v>
      </c>
    </row>
    <row r="3282" spans="1:18" x14ac:dyDescent="0.2">
      <c r="A3282" s="131" t="str">
        <f>+IF(I3282&lt;='Ecarts de marge'!$G$1,"X","")</f>
        <v>X</v>
      </c>
      <c r="B3282" s="122" t="str">
        <f t="shared" si="63"/>
        <v>A</v>
      </c>
      <c r="C3282" s="142"/>
      <c r="D3282" s="142"/>
      <c r="E3282" s="142"/>
      <c r="F3282" s="142"/>
      <c r="G3282" s="142"/>
      <c r="H3282" s="142"/>
      <c r="J3282" s="142"/>
      <c r="K3282" s="142"/>
      <c r="L3282" s="142"/>
      <c r="M3282" s="142"/>
      <c r="N3282" s="142"/>
      <c r="O3282" s="142"/>
      <c r="Q3282" s="122" t="e">
        <f>+VLOOKUP(CONCATENATE(B3282,"00"),#REF!,3,FALSE)</f>
        <v>#REF!</v>
      </c>
      <c r="R3282" s="122" t="str">
        <f>+IF(ISERROR(VLOOKUP(K3282,'Ecarts de marge'!D:D,1,FALSE)),"PB CODE ARTICLE","")</f>
        <v>PB CODE ARTICLE</v>
      </c>
    </row>
    <row r="3283" spans="1:18" x14ac:dyDescent="0.2">
      <c r="A3283" s="131" t="str">
        <f>+IF(I3283&lt;='Ecarts de marge'!$G$1,"X","")</f>
        <v>X</v>
      </c>
      <c r="B3283" s="122" t="str">
        <f t="shared" si="63"/>
        <v>A</v>
      </c>
      <c r="C3283" s="142"/>
      <c r="D3283" s="142"/>
      <c r="E3283" s="142"/>
      <c r="F3283" s="142"/>
      <c r="G3283" s="142"/>
      <c r="H3283" s="142"/>
      <c r="J3283" s="142"/>
      <c r="K3283" s="142"/>
      <c r="L3283" s="142"/>
      <c r="M3283" s="142"/>
      <c r="N3283" s="142"/>
      <c r="O3283" s="142"/>
      <c r="Q3283" s="122" t="e">
        <f>+VLOOKUP(CONCATENATE(B3283,"00"),#REF!,3,FALSE)</f>
        <v>#REF!</v>
      </c>
      <c r="R3283" s="122" t="str">
        <f>+IF(ISERROR(VLOOKUP(K3283,'Ecarts de marge'!D:D,1,FALSE)),"PB CODE ARTICLE","")</f>
        <v>PB CODE ARTICLE</v>
      </c>
    </row>
    <row r="3284" spans="1:18" x14ac:dyDescent="0.2">
      <c r="A3284" s="131" t="str">
        <f>+IF(I3284&lt;='Ecarts de marge'!$G$1,"X","")</f>
        <v>X</v>
      </c>
      <c r="B3284" s="122" t="str">
        <f t="shared" si="63"/>
        <v>A</v>
      </c>
      <c r="C3284" s="142"/>
      <c r="D3284" s="142"/>
      <c r="E3284" s="142"/>
      <c r="F3284" s="142"/>
      <c r="G3284" s="142"/>
      <c r="H3284" s="142"/>
      <c r="J3284" s="142"/>
      <c r="K3284" s="142"/>
      <c r="L3284" s="142"/>
      <c r="M3284" s="142"/>
      <c r="N3284" s="142"/>
      <c r="O3284" s="142"/>
      <c r="Q3284" s="122" t="e">
        <f>+VLOOKUP(CONCATENATE(B3284,"00"),#REF!,3,FALSE)</f>
        <v>#REF!</v>
      </c>
      <c r="R3284" s="122" t="str">
        <f>+IF(ISERROR(VLOOKUP(K3284,'Ecarts de marge'!D:D,1,FALSE)),"PB CODE ARTICLE","")</f>
        <v>PB CODE ARTICLE</v>
      </c>
    </row>
    <row r="3285" spans="1:18" x14ac:dyDescent="0.2">
      <c r="A3285" s="131" t="str">
        <f>+IF(I3285&lt;='Ecarts de marge'!$G$1,"X","")</f>
        <v>X</v>
      </c>
      <c r="B3285" s="122" t="str">
        <f t="shared" si="63"/>
        <v>A</v>
      </c>
      <c r="C3285" s="142"/>
      <c r="D3285" s="142"/>
      <c r="E3285" s="142"/>
      <c r="F3285" s="142"/>
      <c r="G3285" s="142"/>
      <c r="H3285" s="142"/>
      <c r="J3285" s="142"/>
      <c r="K3285" s="142"/>
      <c r="L3285" s="142"/>
      <c r="M3285" s="142"/>
      <c r="N3285" s="142"/>
      <c r="O3285" s="142"/>
      <c r="Q3285" s="122" t="e">
        <f>+VLOOKUP(CONCATENATE(B3285,"00"),#REF!,3,FALSE)</f>
        <v>#REF!</v>
      </c>
      <c r="R3285" s="122" t="str">
        <f>+IF(ISERROR(VLOOKUP(K3285,'Ecarts de marge'!D:D,1,FALSE)),"PB CODE ARTICLE","")</f>
        <v>PB CODE ARTICLE</v>
      </c>
    </row>
    <row r="3286" spans="1:18" x14ac:dyDescent="0.2">
      <c r="A3286" s="131" t="str">
        <f>+IF(I3286&lt;='Ecarts de marge'!$G$1,"X","")</f>
        <v>X</v>
      </c>
      <c r="B3286" s="122" t="str">
        <f t="shared" si="63"/>
        <v>A</v>
      </c>
      <c r="C3286" s="142"/>
      <c r="D3286" s="142"/>
      <c r="E3286" s="142"/>
      <c r="F3286" s="142"/>
      <c r="G3286" s="142"/>
      <c r="H3286" s="142"/>
      <c r="J3286" s="142"/>
      <c r="K3286" s="142"/>
      <c r="L3286" s="142"/>
      <c r="M3286" s="142"/>
      <c r="N3286" s="142"/>
      <c r="O3286" s="142"/>
      <c r="Q3286" s="122" t="e">
        <f>+VLOOKUP(CONCATENATE(B3286,"00"),#REF!,3,FALSE)</f>
        <v>#REF!</v>
      </c>
      <c r="R3286" s="122" t="str">
        <f>+IF(ISERROR(VLOOKUP(K3286,'Ecarts de marge'!D:D,1,FALSE)),"PB CODE ARTICLE","")</f>
        <v>PB CODE ARTICLE</v>
      </c>
    </row>
    <row r="3287" spans="1:18" x14ac:dyDescent="0.2">
      <c r="A3287" s="131" t="str">
        <f>+IF(I3287&lt;='Ecarts de marge'!$G$1,"X","")</f>
        <v>X</v>
      </c>
      <c r="B3287" s="122" t="str">
        <f t="shared" si="63"/>
        <v>A</v>
      </c>
      <c r="C3287" s="142"/>
      <c r="D3287" s="142"/>
      <c r="E3287" s="142"/>
      <c r="F3287" s="142"/>
      <c r="G3287" s="142"/>
      <c r="H3287" s="142"/>
      <c r="J3287" s="142"/>
      <c r="K3287" s="142"/>
      <c r="L3287" s="142"/>
      <c r="M3287" s="142"/>
      <c r="N3287" s="142"/>
      <c r="O3287" s="142"/>
      <c r="Q3287" s="122" t="e">
        <f>+VLOOKUP(CONCATENATE(B3287,"00"),#REF!,3,FALSE)</f>
        <v>#REF!</v>
      </c>
      <c r="R3287" s="122" t="str">
        <f>+IF(ISERROR(VLOOKUP(K3287,'Ecarts de marge'!D:D,1,FALSE)),"PB CODE ARTICLE","")</f>
        <v>PB CODE ARTICLE</v>
      </c>
    </row>
    <row r="3288" spans="1:18" x14ac:dyDescent="0.2">
      <c r="A3288" s="131" t="str">
        <f>+IF(I3288&lt;='Ecarts de marge'!$G$1,"X","")</f>
        <v>X</v>
      </c>
      <c r="B3288" s="122" t="str">
        <f t="shared" si="63"/>
        <v>A</v>
      </c>
      <c r="C3288" s="142"/>
      <c r="D3288" s="142"/>
      <c r="E3288" s="142"/>
      <c r="F3288" s="142"/>
      <c r="G3288" s="142"/>
      <c r="H3288" s="142"/>
      <c r="J3288" s="142"/>
      <c r="K3288" s="142"/>
      <c r="L3288" s="142"/>
      <c r="M3288" s="142"/>
      <c r="N3288" s="142"/>
      <c r="O3288" s="142"/>
      <c r="Q3288" s="122" t="e">
        <f>+VLOOKUP(CONCATENATE(B3288,"00"),#REF!,3,FALSE)</f>
        <v>#REF!</v>
      </c>
      <c r="R3288" s="122" t="str">
        <f>+IF(ISERROR(VLOOKUP(K3288,'Ecarts de marge'!D:D,1,FALSE)),"PB CODE ARTICLE","")</f>
        <v>PB CODE ARTICLE</v>
      </c>
    </row>
    <row r="3289" spans="1:18" x14ac:dyDescent="0.2">
      <c r="A3289" s="131" t="str">
        <f>+IF(I3289&lt;='Ecarts de marge'!$G$1,"X","")</f>
        <v>X</v>
      </c>
      <c r="B3289" s="122" t="str">
        <f t="shared" si="63"/>
        <v>A</v>
      </c>
      <c r="C3289" s="142"/>
      <c r="D3289" s="142"/>
      <c r="E3289" s="142"/>
      <c r="F3289" s="142"/>
      <c r="G3289" s="142"/>
      <c r="H3289" s="142"/>
      <c r="J3289" s="142"/>
      <c r="K3289" s="142"/>
      <c r="L3289" s="142"/>
      <c r="M3289" s="142"/>
      <c r="N3289" s="142"/>
      <c r="O3289" s="142"/>
      <c r="Q3289" s="122" t="e">
        <f>+VLOOKUP(CONCATENATE(B3289,"00"),#REF!,3,FALSE)</f>
        <v>#REF!</v>
      </c>
      <c r="R3289" s="122" t="str">
        <f>+IF(ISERROR(VLOOKUP(K3289,'Ecarts de marge'!D:D,1,FALSE)),"PB CODE ARTICLE","")</f>
        <v>PB CODE ARTICLE</v>
      </c>
    </row>
    <row r="3290" spans="1:18" x14ac:dyDescent="0.2">
      <c r="A3290" s="131" t="str">
        <f>+IF(I3290&lt;='Ecarts de marge'!$G$1,"X","")</f>
        <v>X</v>
      </c>
      <c r="B3290" s="122" t="str">
        <f t="shared" si="63"/>
        <v>A</v>
      </c>
      <c r="C3290" s="142"/>
      <c r="D3290" s="142"/>
      <c r="E3290" s="142"/>
      <c r="F3290" s="142"/>
      <c r="G3290" s="142"/>
      <c r="H3290" s="142"/>
      <c r="J3290" s="142"/>
      <c r="K3290" s="142"/>
      <c r="L3290" s="142"/>
      <c r="M3290" s="142"/>
      <c r="N3290" s="142"/>
      <c r="O3290" s="142"/>
      <c r="Q3290" s="122" t="e">
        <f>+VLOOKUP(CONCATENATE(B3290,"00"),#REF!,3,FALSE)</f>
        <v>#REF!</v>
      </c>
      <c r="R3290" s="122" t="str">
        <f>+IF(ISERROR(VLOOKUP(K3290,'Ecarts de marge'!D:D,1,FALSE)),"PB CODE ARTICLE","")</f>
        <v>PB CODE ARTICLE</v>
      </c>
    </row>
    <row r="3291" spans="1:18" x14ac:dyDescent="0.2">
      <c r="A3291" s="131" t="str">
        <f>+IF(I3291&lt;='Ecarts de marge'!$G$1,"X","")</f>
        <v>X</v>
      </c>
      <c r="B3291" s="122" t="str">
        <f t="shared" si="63"/>
        <v>A</v>
      </c>
      <c r="C3291" s="142"/>
      <c r="D3291" s="142"/>
      <c r="E3291" s="142"/>
      <c r="F3291" s="142"/>
      <c r="G3291" s="142"/>
      <c r="H3291" s="142"/>
      <c r="J3291" s="142"/>
      <c r="K3291" s="142"/>
      <c r="L3291" s="142"/>
      <c r="M3291" s="142"/>
      <c r="N3291" s="142"/>
      <c r="O3291" s="142"/>
      <c r="Q3291" s="122" t="e">
        <f>+VLOOKUP(CONCATENATE(B3291,"00"),#REF!,3,FALSE)</f>
        <v>#REF!</v>
      </c>
      <c r="R3291" s="122" t="str">
        <f>+IF(ISERROR(VLOOKUP(K3291,'Ecarts de marge'!D:D,1,FALSE)),"PB CODE ARTICLE","")</f>
        <v>PB CODE ARTICLE</v>
      </c>
    </row>
    <row r="3292" spans="1:18" x14ac:dyDescent="0.2">
      <c r="A3292" s="131" t="str">
        <f>+IF(I3292&lt;='Ecarts de marge'!$G$1,"X","")</f>
        <v>X</v>
      </c>
      <c r="B3292" s="122" t="str">
        <f t="shared" si="63"/>
        <v>A</v>
      </c>
      <c r="C3292" s="142"/>
      <c r="D3292" s="142"/>
      <c r="E3292" s="142"/>
      <c r="F3292" s="142"/>
      <c r="G3292" s="142"/>
      <c r="H3292" s="142"/>
      <c r="J3292" s="142"/>
      <c r="K3292" s="142"/>
      <c r="L3292" s="142"/>
      <c r="M3292" s="142"/>
      <c r="N3292" s="142"/>
      <c r="O3292" s="142"/>
      <c r="Q3292" s="122" t="e">
        <f>+VLOOKUP(CONCATENATE(B3292,"00"),#REF!,3,FALSE)</f>
        <v>#REF!</v>
      </c>
      <c r="R3292" s="122" t="str">
        <f>+IF(ISERROR(VLOOKUP(K3292,'Ecarts de marge'!D:D,1,FALSE)),"PB CODE ARTICLE","")</f>
        <v>PB CODE ARTICLE</v>
      </c>
    </row>
    <row r="3293" spans="1:18" x14ac:dyDescent="0.2">
      <c r="A3293" s="131" t="str">
        <f>+IF(I3293&lt;='Ecarts de marge'!$G$1,"X","")</f>
        <v>X</v>
      </c>
      <c r="B3293" s="122" t="str">
        <f t="shared" si="63"/>
        <v>A</v>
      </c>
      <c r="C3293" s="142"/>
      <c r="D3293" s="142"/>
      <c r="E3293" s="142"/>
      <c r="F3293" s="142"/>
      <c r="G3293" s="142"/>
      <c r="H3293" s="142"/>
      <c r="J3293" s="142"/>
      <c r="K3293" s="142"/>
      <c r="L3293" s="142"/>
      <c r="M3293" s="142"/>
      <c r="N3293" s="142"/>
      <c r="O3293" s="142"/>
      <c r="Q3293" s="122" t="e">
        <f>+VLOOKUP(CONCATENATE(B3293,"00"),#REF!,3,FALSE)</f>
        <v>#REF!</v>
      </c>
      <c r="R3293" s="122" t="str">
        <f>+IF(ISERROR(VLOOKUP(K3293,'Ecarts de marge'!D:D,1,FALSE)),"PB CODE ARTICLE","")</f>
        <v>PB CODE ARTICLE</v>
      </c>
    </row>
    <row r="3294" spans="1:18" x14ac:dyDescent="0.2">
      <c r="A3294" s="131" t="str">
        <f>+IF(I3294&lt;='Ecarts de marge'!$G$1,"X","")</f>
        <v>X</v>
      </c>
      <c r="B3294" s="122" t="str">
        <f t="shared" si="63"/>
        <v>A</v>
      </c>
      <c r="C3294" s="142"/>
      <c r="D3294" s="142"/>
      <c r="E3294" s="142"/>
      <c r="F3294" s="142"/>
      <c r="G3294" s="142"/>
      <c r="H3294" s="142"/>
      <c r="J3294" s="142"/>
      <c r="K3294" s="142"/>
      <c r="L3294" s="142"/>
      <c r="M3294" s="142"/>
      <c r="N3294" s="142"/>
      <c r="O3294" s="142"/>
      <c r="Q3294" s="122" t="e">
        <f>+VLOOKUP(CONCATENATE(B3294,"00"),#REF!,3,FALSE)</f>
        <v>#REF!</v>
      </c>
      <c r="R3294" s="122" t="str">
        <f>+IF(ISERROR(VLOOKUP(K3294,'Ecarts de marge'!D:D,1,FALSE)),"PB CODE ARTICLE","")</f>
        <v>PB CODE ARTICLE</v>
      </c>
    </row>
    <row r="3295" spans="1:18" x14ac:dyDescent="0.2">
      <c r="A3295" s="131" t="str">
        <f>+IF(I3295&lt;='Ecarts de marge'!$G$1,"X","")</f>
        <v>X</v>
      </c>
      <c r="B3295" s="122" t="str">
        <f t="shared" si="63"/>
        <v>A</v>
      </c>
      <c r="C3295" s="142"/>
      <c r="D3295" s="142"/>
      <c r="E3295" s="142"/>
      <c r="F3295" s="142"/>
      <c r="G3295" s="142"/>
      <c r="H3295" s="142"/>
      <c r="J3295" s="142"/>
      <c r="K3295" s="142"/>
      <c r="L3295" s="142"/>
      <c r="M3295" s="142"/>
      <c r="N3295" s="142"/>
      <c r="O3295" s="142"/>
      <c r="Q3295" s="122" t="e">
        <f>+VLOOKUP(CONCATENATE(B3295,"00"),#REF!,3,FALSE)</f>
        <v>#REF!</v>
      </c>
      <c r="R3295" s="122" t="str">
        <f>+IF(ISERROR(VLOOKUP(K3295,'Ecarts de marge'!D:D,1,FALSE)),"PB CODE ARTICLE","")</f>
        <v>PB CODE ARTICLE</v>
      </c>
    </row>
    <row r="3296" spans="1:18" x14ac:dyDescent="0.2">
      <c r="A3296" s="131" t="str">
        <f>+IF(I3296&lt;='Ecarts de marge'!$G$1,"X","")</f>
        <v>X</v>
      </c>
      <c r="B3296" s="122" t="str">
        <f t="shared" si="63"/>
        <v>A</v>
      </c>
      <c r="C3296" s="142"/>
      <c r="D3296" s="142"/>
      <c r="E3296" s="142"/>
      <c r="F3296" s="142"/>
      <c r="G3296" s="142"/>
      <c r="H3296" s="142"/>
      <c r="J3296" s="142"/>
      <c r="K3296" s="142"/>
      <c r="L3296" s="142"/>
      <c r="M3296" s="142"/>
      <c r="N3296" s="142"/>
      <c r="O3296" s="142"/>
      <c r="Q3296" s="122" t="e">
        <f>+VLOOKUP(CONCATENATE(B3296,"00"),#REF!,3,FALSE)</f>
        <v>#REF!</v>
      </c>
      <c r="R3296" s="122" t="str">
        <f>+IF(ISERROR(VLOOKUP(K3296,'Ecarts de marge'!D:D,1,FALSE)),"PB CODE ARTICLE","")</f>
        <v>PB CODE ARTICLE</v>
      </c>
    </row>
    <row r="3297" spans="1:18" x14ac:dyDescent="0.2">
      <c r="A3297" s="131" t="str">
        <f>+IF(I3297&lt;='Ecarts de marge'!$G$1,"X","")</f>
        <v>X</v>
      </c>
      <c r="B3297" s="122" t="str">
        <f t="shared" si="63"/>
        <v>A</v>
      </c>
      <c r="C3297" s="142"/>
      <c r="D3297" s="142"/>
      <c r="E3297" s="142"/>
      <c r="F3297" s="142"/>
      <c r="G3297" s="142"/>
      <c r="H3297" s="142"/>
      <c r="J3297" s="142"/>
      <c r="K3297" s="142"/>
      <c r="L3297" s="142"/>
      <c r="M3297" s="142"/>
      <c r="N3297" s="142"/>
      <c r="O3297" s="142"/>
      <c r="Q3297" s="122" t="e">
        <f>+VLOOKUP(CONCATENATE(B3297,"00"),#REF!,3,FALSE)</f>
        <v>#REF!</v>
      </c>
      <c r="R3297" s="122" t="str">
        <f>+IF(ISERROR(VLOOKUP(K3297,'Ecarts de marge'!D:D,1,FALSE)),"PB CODE ARTICLE","")</f>
        <v>PB CODE ARTICLE</v>
      </c>
    </row>
    <row r="3298" spans="1:18" x14ac:dyDescent="0.2">
      <c r="A3298" s="131" t="str">
        <f>+IF(I3298&lt;='Ecarts de marge'!$G$1,"X","")</f>
        <v>X</v>
      </c>
      <c r="B3298" s="122" t="str">
        <f t="shared" si="63"/>
        <v>A</v>
      </c>
      <c r="C3298" s="142"/>
      <c r="D3298" s="142"/>
      <c r="E3298" s="142"/>
      <c r="F3298" s="142"/>
      <c r="G3298" s="142"/>
      <c r="H3298" s="142"/>
      <c r="J3298" s="142"/>
      <c r="K3298" s="142"/>
      <c r="L3298" s="142"/>
      <c r="M3298" s="142"/>
      <c r="N3298" s="142"/>
      <c r="O3298" s="142"/>
      <c r="Q3298" s="122" t="e">
        <f>+VLOOKUP(CONCATENATE(B3298,"00"),#REF!,3,FALSE)</f>
        <v>#REF!</v>
      </c>
      <c r="R3298" s="122" t="str">
        <f>+IF(ISERROR(VLOOKUP(K3298,'Ecarts de marge'!D:D,1,FALSE)),"PB CODE ARTICLE","")</f>
        <v>PB CODE ARTICLE</v>
      </c>
    </row>
    <row r="3299" spans="1:18" x14ac:dyDescent="0.2">
      <c r="A3299" s="131" t="str">
        <f>+IF(I3299&lt;='Ecarts de marge'!$G$1,"X","")</f>
        <v>X</v>
      </c>
      <c r="B3299" s="122" t="str">
        <f t="shared" si="63"/>
        <v>A</v>
      </c>
      <c r="C3299" s="142"/>
      <c r="D3299" s="142"/>
      <c r="E3299" s="142"/>
      <c r="F3299" s="142"/>
      <c r="G3299" s="142"/>
      <c r="H3299" s="142"/>
      <c r="J3299" s="142"/>
      <c r="K3299" s="142"/>
      <c r="L3299" s="142"/>
      <c r="M3299" s="142"/>
      <c r="N3299" s="142"/>
      <c r="O3299" s="142"/>
      <c r="Q3299" s="122" t="e">
        <f>+VLOOKUP(CONCATENATE(B3299,"00"),#REF!,3,FALSE)</f>
        <v>#REF!</v>
      </c>
      <c r="R3299" s="122" t="str">
        <f>+IF(ISERROR(VLOOKUP(K3299,'Ecarts de marge'!D:D,1,FALSE)),"PB CODE ARTICLE","")</f>
        <v>PB CODE ARTICLE</v>
      </c>
    </row>
    <row r="3300" spans="1:18" x14ac:dyDescent="0.2">
      <c r="A3300" s="131" t="str">
        <f>+IF(I3300&lt;='Ecarts de marge'!$G$1,"X","")</f>
        <v>X</v>
      </c>
      <c r="B3300" s="122" t="str">
        <f t="shared" si="63"/>
        <v>A</v>
      </c>
      <c r="C3300" s="142"/>
      <c r="D3300" s="142"/>
      <c r="E3300" s="142"/>
      <c r="F3300" s="142"/>
      <c r="G3300" s="142"/>
      <c r="H3300" s="142"/>
      <c r="J3300" s="142"/>
      <c r="K3300" s="142"/>
      <c r="L3300" s="142"/>
      <c r="M3300" s="142"/>
      <c r="N3300" s="142"/>
      <c r="O3300" s="142"/>
      <c r="Q3300" s="122" t="e">
        <f>+VLOOKUP(CONCATENATE(B3300,"00"),#REF!,3,FALSE)</f>
        <v>#REF!</v>
      </c>
      <c r="R3300" s="122" t="str">
        <f>+IF(ISERROR(VLOOKUP(K3300,'Ecarts de marge'!D:D,1,FALSE)),"PB CODE ARTICLE","")</f>
        <v>PB CODE ARTICLE</v>
      </c>
    </row>
    <row r="3301" spans="1:18" x14ac:dyDescent="0.2">
      <c r="A3301" s="131" t="str">
        <f>+IF(I3301&lt;='Ecarts de marge'!$G$1,"X","")</f>
        <v>X</v>
      </c>
      <c r="B3301" s="122" t="str">
        <f t="shared" si="63"/>
        <v>A</v>
      </c>
      <c r="C3301" s="142"/>
      <c r="D3301" s="142"/>
      <c r="E3301" s="142"/>
      <c r="F3301" s="142"/>
      <c r="G3301" s="142"/>
      <c r="H3301" s="142"/>
      <c r="J3301" s="142"/>
      <c r="K3301" s="142"/>
      <c r="L3301" s="142"/>
      <c r="M3301" s="142"/>
      <c r="N3301" s="142"/>
      <c r="O3301" s="142"/>
      <c r="Q3301" s="122" t="e">
        <f>+VLOOKUP(CONCATENATE(B3301,"00"),#REF!,3,FALSE)</f>
        <v>#REF!</v>
      </c>
      <c r="R3301" s="122" t="str">
        <f>+IF(ISERROR(VLOOKUP(K3301,'Ecarts de marge'!D:D,1,FALSE)),"PB CODE ARTICLE","")</f>
        <v>PB CODE ARTICLE</v>
      </c>
    </row>
    <row r="3302" spans="1:18" x14ac:dyDescent="0.2">
      <c r="A3302" s="131" t="str">
        <f>+IF(I3302&lt;='Ecarts de marge'!$G$1,"X","")</f>
        <v>X</v>
      </c>
      <c r="B3302" s="122" t="str">
        <f t="shared" si="63"/>
        <v>A</v>
      </c>
      <c r="C3302" s="142"/>
      <c r="D3302" s="142"/>
      <c r="E3302" s="142"/>
      <c r="F3302" s="142"/>
      <c r="G3302" s="142"/>
      <c r="H3302" s="142"/>
      <c r="J3302" s="142"/>
      <c r="K3302" s="142"/>
      <c r="L3302" s="142"/>
      <c r="M3302" s="142"/>
      <c r="N3302" s="142"/>
      <c r="O3302" s="142"/>
      <c r="Q3302" s="122" t="e">
        <f>+VLOOKUP(CONCATENATE(B3302,"00"),#REF!,3,FALSE)</f>
        <v>#REF!</v>
      </c>
      <c r="R3302" s="122" t="str">
        <f>+IF(ISERROR(VLOOKUP(K3302,'Ecarts de marge'!D:D,1,FALSE)),"PB CODE ARTICLE","")</f>
        <v>PB CODE ARTICLE</v>
      </c>
    </row>
    <row r="3303" spans="1:18" x14ac:dyDescent="0.2">
      <c r="A3303" s="131" t="str">
        <f>+IF(I3303&lt;='Ecarts de marge'!$G$1,"X","")</f>
        <v>X</v>
      </c>
      <c r="B3303" s="122" t="str">
        <f t="shared" si="63"/>
        <v>A</v>
      </c>
      <c r="C3303" s="142"/>
      <c r="D3303" s="142"/>
      <c r="E3303" s="142"/>
      <c r="F3303" s="142"/>
      <c r="G3303" s="142"/>
      <c r="H3303" s="142"/>
      <c r="J3303" s="142"/>
      <c r="K3303" s="142"/>
      <c r="L3303" s="142"/>
      <c r="M3303" s="142"/>
      <c r="N3303" s="142"/>
      <c r="O3303" s="142"/>
      <c r="Q3303" s="122" t="e">
        <f>+VLOOKUP(CONCATENATE(B3303,"00"),#REF!,3,FALSE)</f>
        <v>#REF!</v>
      </c>
      <c r="R3303" s="122" t="str">
        <f>+IF(ISERROR(VLOOKUP(K3303,'Ecarts de marge'!D:D,1,FALSE)),"PB CODE ARTICLE","")</f>
        <v>PB CODE ARTICLE</v>
      </c>
    </row>
    <row r="3304" spans="1:18" x14ac:dyDescent="0.2">
      <c r="A3304" s="131" t="str">
        <f>+IF(I3304&lt;='Ecarts de marge'!$G$1,"X","")</f>
        <v>X</v>
      </c>
      <c r="B3304" s="122" t="str">
        <f t="shared" si="63"/>
        <v>A</v>
      </c>
      <c r="C3304" s="142"/>
      <c r="D3304" s="142"/>
      <c r="E3304" s="142"/>
      <c r="F3304" s="142"/>
      <c r="G3304" s="142"/>
      <c r="H3304" s="142"/>
      <c r="J3304" s="142"/>
      <c r="K3304" s="142"/>
      <c r="L3304" s="142"/>
      <c r="M3304" s="142"/>
      <c r="N3304" s="142"/>
      <c r="O3304" s="142"/>
      <c r="Q3304" s="122" t="e">
        <f>+VLOOKUP(CONCATENATE(B3304,"00"),#REF!,3,FALSE)</f>
        <v>#REF!</v>
      </c>
      <c r="R3304" s="122" t="str">
        <f>+IF(ISERROR(VLOOKUP(K3304,'Ecarts de marge'!D:D,1,FALSE)),"PB CODE ARTICLE","")</f>
        <v>PB CODE ARTICLE</v>
      </c>
    </row>
    <row r="3305" spans="1:18" x14ac:dyDescent="0.2">
      <c r="A3305" s="131" t="str">
        <f>+IF(I3305&lt;='Ecarts de marge'!$G$1,"X","")</f>
        <v>X</v>
      </c>
      <c r="B3305" s="122" t="str">
        <f t="shared" si="63"/>
        <v>A</v>
      </c>
      <c r="C3305" s="142"/>
      <c r="D3305" s="142"/>
      <c r="E3305" s="142"/>
      <c r="F3305" s="142"/>
      <c r="G3305" s="142"/>
      <c r="H3305" s="142"/>
      <c r="J3305" s="142"/>
      <c r="K3305" s="142"/>
      <c r="L3305" s="142"/>
      <c r="M3305" s="142"/>
      <c r="N3305" s="142"/>
      <c r="O3305" s="142"/>
      <c r="Q3305" s="122" t="e">
        <f>+VLOOKUP(CONCATENATE(B3305,"00"),#REF!,3,FALSE)</f>
        <v>#REF!</v>
      </c>
      <c r="R3305" s="122" t="str">
        <f>+IF(ISERROR(VLOOKUP(K3305,'Ecarts de marge'!D:D,1,FALSE)),"PB CODE ARTICLE","")</f>
        <v>PB CODE ARTICLE</v>
      </c>
    </row>
    <row r="3306" spans="1:18" x14ac:dyDescent="0.2">
      <c r="A3306" s="131" t="str">
        <f>+IF(I3306&lt;='Ecarts de marge'!$G$1,"X","")</f>
        <v>X</v>
      </c>
      <c r="B3306" s="122" t="str">
        <f t="shared" si="63"/>
        <v>A</v>
      </c>
      <c r="C3306" s="142"/>
      <c r="D3306" s="142"/>
      <c r="E3306" s="142"/>
      <c r="F3306" s="142"/>
      <c r="G3306" s="142"/>
      <c r="H3306" s="142"/>
      <c r="J3306" s="142"/>
      <c r="K3306" s="142"/>
      <c r="L3306" s="142"/>
      <c r="M3306" s="142"/>
      <c r="N3306" s="142"/>
      <c r="O3306" s="142"/>
      <c r="Q3306" s="122" t="e">
        <f>+VLOOKUP(CONCATENATE(B3306,"00"),#REF!,3,FALSE)</f>
        <v>#REF!</v>
      </c>
      <c r="R3306" s="122" t="str">
        <f>+IF(ISERROR(VLOOKUP(K3306,'Ecarts de marge'!D:D,1,FALSE)),"PB CODE ARTICLE","")</f>
        <v>PB CODE ARTICLE</v>
      </c>
    </row>
    <row r="3307" spans="1:18" x14ac:dyDescent="0.2">
      <c r="A3307" s="131" t="str">
        <f>+IF(I3307&lt;='Ecarts de marge'!$G$1,"X","")</f>
        <v>X</v>
      </c>
      <c r="B3307" s="122" t="str">
        <f t="shared" si="63"/>
        <v>A</v>
      </c>
      <c r="C3307" s="142"/>
      <c r="D3307" s="142"/>
      <c r="E3307" s="142"/>
      <c r="F3307" s="142"/>
      <c r="G3307" s="142"/>
      <c r="H3307" s="142"/>
      <c r="J3307" s="142"/>
      <c r="K3307" s="142"/>
      <c r="L3307" s="142"/>
      <c r="M3307" s="142"/>
      <c r="N3307" s="142"/>
      <c r="O3307" s="142"/>
      <c r="Q3307" s="122" t="e">
        <f>+VLOOKUP(CONCATENATE(B3307,"00"),#REF!,3,FALSE)</f>
        <v>#REF!</v>
      </c>
      <c r="R3307" s="122" t="str">
        <f>+IF(ISERROR(VLOOKUP(K3307,'Ecarts de marge'!D:D,1,FALSE)),"PB CODE ARTICLE","")</f>
        <v>PB CODE ARTICLE</v>
      </c>
    </row>
    <row r="3308" spans="1:18" x14ac:dyDescent="0.2">
      <c r="A3308" s="131" t="str">
        <f>+IF(I3308&lt;='Ecarts de marge'!$G$1,"X","")</f>
        <v>X</v>
      </c>
      <c r="B3308" s="122" t="str">
        <f t="shared" si="63"/>
        <v>A</v>
      </c>
      <c r="C3308" s="142"/>
      <c r="D3308" s="142"/>
      <c r="E3308" s="142"/>
      <c r="F3308" s="142"/>
      <c r="G3308" s="142"/>
      <c r="H3308" s="142"/>
      <c r="J3308" s="142"/>
      <c r="K3308" s="142"/>
      <c r="L3308" s="142"/>
      <c r="M3308" s="142"/>
      <c r="N3308" s="142"/>
      <c r="O3308" s="142"/>
      <c r="Q3308" s="122" t="e">
        <f>+VLOOKUP(CONCATENATE(B3308,"00"),#REF!,3,FALSE)</f>
        <v>#REF!</v>
      </c>
      <c r="R3308" s="122" t="str">
        <f>+IF(ISERROR(VLOOKUP(K3308,'Ecarts de marge'!D:D,1,FALSE)),"PB CODE ARTICLE","")</f>
        <v>PB CODE ARTICLE</v>
      </c>
    </row>
    <row r="3309" spans="1:18" x14ac:dyDescent="0.2">
      <c r="A3309" s="131" t="str">
        <f>+IF(I3309&lt;='Ecarts de marge'!$G$1,"X","")</f>
        <v>X</v>
      </c>
      <c r="B3309" s="122" t="str">
        <f t="shared" si="63"/>
        <v>A</v>
      </c>
      <c r="C3309" s="142"/>
      <c r="D3309" s="142"/>
      <c r="E3309" s="142"/>
      <c r="F3309" s="142"/>
      <c r="G3309" s="142"/>
      <c r="H3309" s="142"/>
      <c r="J3309" s="142"/>
      <c r="K3309" s="142"/>
      <c r="L3309" s="142"/>
      <c r="M3309" s="142"/>
      <c r="N3309" s="142"/>
      <c r="O3309" s="142"/>
      <c r="Q3309" s="122" t="e">
        <f>+VLOOKUP(CONCATENATE(B3309,"00"),#REF!,3,FALSE)</f>
        <v>#REF!</v>
      </c>
      <c r="R3309" s="122" t="str">
        <f>+IF(ISERROR(VLOOKUP(K3309,'Ecarts de marge'!D:D,1,FALSE)),"PB CODE ARTICLE","")</f>
        <v>PB CODE ARTICLE</v>
      </c>
    </row>
    <row r="3310" spans="1:18" x14ac:dyDescent="0.2">
      <c r="A3310" s="131" t="str">
        <f>+IF(I3310&lt;='Ecarts de marge'!$G$1,"X","")</f>
        <v>X</v>
      </c>
      <c r="B3310" s="122" t="str">
        <f t="shared" si="63"/>
        <v>A</v>
      </c>
      <c r="C3310" s="142"/>
      <c r="D3310" s="142"/>
      <c r="E3310" s="142"/>
      <c r="F3310" s="142"/>
      <c r="G3310" s="142"/>
      <c r="H3310" s="142"/>
      <c r="J3310" s="142"/>
      <c r="K3310" s="142"/>
      <c r="L3310" s="142"/>
      <c r="M3310" s="142"/>
      <c r="N3310" s="142"/>
      <c r="O3310" s="142"/>
      <c r="Q3310" s="122" t="e">
        <f>+VLOOKUP(CONCATENATE(B3310,"00"),#REF!,3,FALSE)</f>
        <v>#REF!</v>
      </c>
      <c r="R3310" s="122" t="str">
        <f>+IF(ISERROR(VLOOKUP(K3310,'Ecarts de marge'!D:D,1,FALSE)),"PB CODE ARTICLE","")</f>
        <v>PB CODE ARTICLE</v>
      </c>
    </row>
    <row r="3311" spans="1:18" x14ac:dyDescent="0.2">
      <c r="A3311" s="131" t="str">
        <f>+IF(I3311&lt;='Ecarts de marge'!$G$1,"X","")</f>
        <v>X</v>
      </c>
      <c r="B3311" s="122" t="str">
        <f t="shared" si="63"/>
        <v>A</v>
      </c>
      <c r="C3311" s="142"/>
      <c r="D3311" s="142"/>
      <c r="E3311" s="142"/>
      <c r="F3311" s="142"/>
      <c r="G3311" s="142"/>
      <c r="H3311" s="142"/>
      <c r="J3311" s="142"/>
      <c r="K3311" s="142"/>
      <c r="L3311" s="142"/>
      <c r="M3311" s="142"/>
      <c r="N3311" s="142"/>
      <c r="O3311" s="142"/>
      <c r="Q3311" s="122" t="e">
        <f>+VLOOKUP(CONCATENATE(B3311,"00"),#REF!,3,FALSE)</f>
        <v>#REF!</v>
      </c>
      <c r="R3311" s="122" t="str">
        <f>+IF(ISERROR(VLOOKUP(K3311,'Ecarts de marge'!D:D,1,FALSE)),"PB CODE ARTICLE","")</f>
        <v>PB CODE ARTICLE</v>
      </c>
    </row>
    <row r="3312" spans="1:18" x14ac:dyDescent="0.2">
      <c r="A3312" s="131" t="str">
        <f>+IF(I3312&lt;='Ecarts de marge'!$G$1,"X","")</f>
        <v>X</v>
      </c>
      <c r="B3312" s="122" t="str">
        <f t="shared" si="63"/>
        <v>A</v>
      </c>
      <c r="C3312" s="142"/>
      <c r="D3312" s="142"/>
      <c r="E3312" s="142"/>
      <c r="F3312" s="142"/>
      <c r="G3312" s="142"/>
      <c r="H3312" s="142"/>
      <c r="J3312" s="142"/>
      <c r="K3312" s="142"/>
      <c r="L3312" s="142"/>
      <c r="M3312" s="142"/>
      <c r="N3312" s="142"/>
      <c r="O3312" s="142"/>
      <c r="Q3312" s="122" t="e">
        <f>+VLOOKUP(CONCATENATE(B3312,"00"),#REF!,3,FALSE)</f>
        <v>#REF!</v>
      </c>
      <c r="R3312" s="122" t="str">
        <f>+IF(ISERROR(VLOOKUP(K3312,'Ecarts de marge'!D:D,1,FALSE)),"PB CODE ARTICLE","")</f>
        <v>PB CODE ARTICLE</v>
      </c>
    </row>
    <row r="3313" spans="1:18" x14ac:dyDescent="0.2">
      <c r="A3313" s="131" t="str">
        <f>+IF(I3313&lt;='Ecarts de marge'!$G$1,"X","")</f>
        <v>X</v>
      </c>
      <c r="B3313" s="122" t="str">
        <f t="shared" si="63"/>
        <v>A</v>
      </c>
      <c r="C3313" s="142"/>
      <c r="D3313" s="142"/>
      <c r="E3313" s="142"/>
      <c r="F3313" s="142"/>
      <c r="G3313" s="142"/>
      <c r="H3313" s="142"/>
      <c r="J3313" s="142"/>
      <c r="K3313" s="142"/>
      <c r="L3313" s="142"/>
      <c r="M3313" s="142"/>
      <c r="N3313" s="142"/>
      <c r="O3313" s="142"/>
      <c r="Q3313" s="122" t="e">
        <f>+VLOOKUP(CONCATENATE(B3313,"00"),#REF!,3,FALSE)</f>
        <v>#REF!</v>
      </c>
      <c r="R3313" s="122" t="str">
        <f>+IF(ISERROR(VLOOKUP(K3313,'Ecarts de marge'!D:D,1,FALSE)),"PB CODE ARTICLE","")</f>
        <v>PB CODE ARTICLE</v>
      </c>
    </row>
    <row r="3314" spans="1:18" x14ac:dyDescent="0.2">
      <c r="A3314" s="131" t="str">
        <f>+IF(I3314&lt;='Ecarts de marge'!$G$1,"X","")</f>
        <v>X</v>
      </c>
      <c r="B3314" s="122" t="str">
        <f t="shared" si="63"/>
        <v>A</v>
      </c>
      <c r="C3314" s="142"/>
      <c r="D3314" s="142"/>
      <c r="E3314" s="142"/>
      <c r="F3314" s="142"/>
      <c r="G3314" s="142"/>
      <c r="H3314" s="142"/>
      <c r="J3314" s="142"/>
      <c r="K3314" s="142"/>
      <c r="L3314" s="142"/>
      <c r="M3314" s="142"/>
      <c r="N3314" s="142"/>
      <c r="O3314" s="142"/>
      <c r="Q3314" s="122" t="e">
        <f>+VLOOKUP(CONCATENATE(B3314,"00"),#REF!,3,FALSE)</f>
        <v>#REF!</v>
      </c>
      <c r="R3314" s="122" t="str">
        <f>+IF(ISERROR(VLOOKUP(K3314,'Ecarts de marge'!D:D,1,FALSE)),"PB CODE ARTICLE","")</f>
        <v>PB CODE ARTICLE</v>
      </c>
    </row>
    <row r="3315" spans="1:18" x14ac:dyDescent="0.2">
      <c r="A3315" s="131" t="str">
        <f>+IF(I3315&lt;='Ecarts de marge'!$G$1,"X","")</f>
        <v>X</v>
      </c>
      <c r="B3315" s="122" t="str">
        <f t="shared" si="63"/>
        <v>A</v>
      </c>
      <c r="C3315" s="142"/>
      <c r="D3315" s="142"/>
      <c r="E3315" s="142"/>
      <c r="F3315" s="142"/>
      <c r="G3315" s="142"/>
      <c r="H3315" s="142"/>
      <c r="J3315" s="142"/>
      <c r="K3315" s="142"/>
      <c r="L3315" s="142"/>
      <c r="M3315" s="142"/>
      <c r="N3315" s="142"/>
      <c r="O3315" s="142"/>
      <c r="Q3315" s="122" t="e">
        <f>+VLOOKUP(CONCATENATE(B3315,"00"),#REF!,3,FALSE)</f>
        <v>#REF!</v>
      </c>
      <c r="R3315" s="122" t="str">
        <f>+IF(ISERROR(VLOOKUP(K3315,'Ecarts de marge'!D:D,1,FALSE)),"PB CODE ARTICLE","")</f>
        <v>PB CODE ARTICLE</v>
      </c>
    </row>
    <row r="3316" spans="1:18" x14ac:dyDescent="0.2">
      <c r="A3316" s="131" t="str">
        <f>+IF(I3316&lt;='Ecarts de marge'!$G$1,"X","")</f>
        <v>X</v>
      </c>
      <c r="B3316" s="122" t="str">
        <f t="shared" si="63"/>
        <v>A</v>
      </c>
      <c r="C3316" s="142"/>
      <c r="D3316" s="142"/>
      <c r="E3316" s="142"/>
      <c r="F3316" s="142"/>
      <c r="G3316" s="142"/>
      <c r="H3316" s="142"/>
      <c r="J3316" s="142"/>
      <c r="K3316" s="142"/>
      <c r="L3316" s="142"/>
      <c r="M3316" s="142"/>
      <c r="N3316" s="142"/>
      <c r="O3316" s="142"/>
      <c r="Q3316" s="122" t="e">
        <f>+VLOOKUP(CONCATENATE(B3316,"00"),#REF!,3,FALSE)</f>
        <v>#REF!</v>
      </c>
      <c r="R3316" s="122" t="str">
        <f>+IF(ISERROR(VLOOKUP(K3316,'Ecarts de marge'!D:D,1,FALSE)),"PB CODE ARTICLE","")</f>
        <v>PB CODE ARTICLE</v>
      </c>
    </row>
    <row r="3317" spans="1:18" x14ac:dyDescent="0.2">
      <c r="A3317" s="131" t="str">
        <f>+IF(I3317&lt;='Ecarts de marge'!$G$1,"X","")</f>
        <v>X</v>
      </c>
      <c r="B3317" s="122" t="str">
        <f t="shared" si="63"/>
        <v>A</v>
      </c>
      <c r="C3317" s="142"/>
      <c r="D3317" s="142"/>
      <c r="E3317" s="142"/>
      <c r="F3317" s="142"/>
      <c r="G3317" s="142"/>
      <c r="H3317" s="142"/>
      <c r="J3317" s="142"/>
      <c r="K3317" s="142"/>
      <c r="L3317" s="142"/>
      <c r="M3317" s="142"/>
      <c r="N3317" s="142"/>
      <c r="O3317" s="142"/>
      <c r="Q3317" s="122" t="e">
        <f>+VLOOKUP(CONCATENATE(B3317,"00"),#REF!,3,FALSE)</f>
        <v>#REF!</v>
      </c>
      <c r="R3317" s="122" t="str">
        <f>+IF(ISERROR(VLOOKUP(K3317,'Ecarts de marge'!D:D,1,FALSE)),"PB CODE ARTICLE","")</f>
        <v>PB CODE ARTICLE</v>
      </c>
    </row>
    <row r="3318" spans="1:18" x14ac:dyDescent="0.2">
      <c r="A3318" s="131" t="str">
        <f>+IF(I3318&lt;='Ecarts de marge'!$G$1,"X","")</f>
        <v>X</v>
      </c>
      <c r="B3318" s="122" t="str">
        <f t="shared" si="63"/>
        <v>A</v>
      </c>
      <c r="C3318" s="142"/>
      <c r="D3318" s="142"/>
      <c r="E3318" s="142"/>
      <c r="F3318" s="142"/>
      <c r="G3318" s="142"/>
      <c r="H3318" s="142"/>
      <c r="J3318" s="142"/>
      <c r="K3318" s="142"/>
      <c r="L3318" s="142"/>
      <c r="M3318" s="142"/>
      <c r="N3318" s="142"/>
      <c r="O3318" s="142"/>
      <c r="Q3318" s="122" t="e">
        <f>+VLOOKUP(CONCATENATE(B3318,"00"),#REF!,3,FALSE)</f>
        <v>#REF!</v>
      </c>
      <c r="R3318" s="122" t="str">
        <f>+IF(ISERROR(VLOOKUP(K3318,'Ecarts de marge'!D:D,1,FALSE)),"PB CODE ARTICLE","")</f>
        <v>PB CODE ARTICLE</v>
      </c>
    </row>
    <row r="3319" spans="1:18" x14ac:dyDescent="0.2">
      <c r="A3319" s="131" t="str">
        <f>+IF(I3319&lt;='Ecarts de marge'!$G$1,"X","")</f>
        <v>X</v>
      </c>
      <c r="B3319" s="122" t="str">
        <f t="shared" si="63"/>
        <v>A</v>
      </c>
      <c r="C3319" s="142"/>
      <c r="D3319" s="142"/>
      <c r="E3319" s="142"/>
      <c r="F3319" s="142"/>
      <c r="G3319" s="142"/>
      <c r="H3319" s="142"/>
      <c r="J3319" s="142"/>
      <c r="K3319" s="142"/>
      <c r="L3319" s="142"/>
      <c r="M3319" s="142"/>
      <c r="N3319" s="142"/>
      <c r="O3319" s="142"/>
      <c r="Q3319" s="122" t="e">
        <f>+VLOOKUP(CONCATENATE(B3319,"00"),#REF!,3,FALSE)</f>
        <v>#REF!</v>
      </c>
      <c r="R3319" s="122" t="str">
        <f>+IF(ISERROR(VLOOKUP(K3319,'Ecarts de marge'!D:D,1,FALSE)),"PB CODE ARTICLE","")</f>
        <v>PB CODE ARTICLE</v>
      </c>
    </row>
    <row r="3320" spans="1:18" x14ac:dyDescent="0.2">
      <c r="A3320" s="131" t="str">
        <f>+IF(I3320&lt;='Ecarts de marge'!$G$1,"X","")</f>
        <v>X</v>
      </c>
      <c r="B3320" s="122" t="str">
        <f t="shared" si="63"/>
        <v>A</v>
      </c>
      <c r="C3320" s="142"/>
      <c r="D3320" s="142"/>
      <c r="E3320" s="142"/>
      <c r="F3320" s="142"/>
      <c r="G3320" s="142"/>
      <c r="H3320" s="142"/>
      <c r="J3320" s="142"/>
      <c r="K3320" s="142"/>
      <c r="L3320" s="142"/>
      <c r="M3320" s="142"/>
      <c r="N3320" s="142"/>
      <c r="O3320" s="142"/>
      <c r="Q3320" s="122" t="e">
        <f>+VLOOKUP(CONCATENATE(B3320,"00"),#REF!,3,FALSE)</f>
        <v>#REF!</v>
      </c>
      <c r="R3320" s="122" t="str">
        <f>+IF(ISERROR(VLOOKUP(K3320,'Ecarts de marge'!D:D,1,FALSE)),"PB CODE ARTICLE","")</f>
        <v>PB CODE ARTICLE</v>
      </c>
    </row>
    <row r="3321" spans="1:18" x14ac:dyDescent="0.2">
      <c r="A3321" s="131" t="str">
        <f>+IF(I3321&lt;='Ecarts de marge'!$G$1,"X","")</f>
        <v>X</v>
      </c>
      <c r="B3321" s="122" t="str">
        <f t="shared" si="63"/>
        <v>A</v>
      </c>
      <c r="C3321" s="142"/>
      <c r="D3321" s="142"/>
      <c r="E3321" s="142"/>
      <c r="F3321" s="142"/>
      <c r="G3321" s="142"/>
      <c r="H3321" s="142"/>
      <c r="J3321" s="142"/>
      <c r="K3321" s="142"/>
      <c r="L3321" s="142"/>
      <c r="M3321" s="142"/>
      <c r="N3321" s="142"/>
      <c r="O3321" s="142"/>
      <c r="Q3321" s="122" t="e">
        <f>+VLOOKUP(CONCATENATE(B3321,"00"),#REF!,3,FALSE)</f>
        <v>#REF!</v>
      </c>
      <c r="R3321" s="122" t="str">
        <f>+IF(ISERROR(VLOOKUP(K3321,'Ecarts de marge'!D:D,1,FALSE)),"PB CODE ARTICLE","")</f>
        <v>PB CODE ARTICLE</v>
      </c>
    </row>
    <row r="3322" spans="1:18" x14ac:dyDescent="0.2">
      <c r="A3322" s="131" t="str">
        <f>+IF(I3322&lt;='Ecarts de marge'!$G$1,"X","")</f>
        <v>X</v>
      </c>
      <c r="B3322" s="122" t="str">
        <f t="shared" si="63"/>
        <v>A</v>
      </c>
      <c r="C3322" s="142"/>
      <c r="D3322" s="142"/>
      <c r="E3322" s="142"/>
      <c r="F3322" s="142"/>
      <c r="G3322" s="142"/>
      <c r="H3322" s="142"/>
      <c r="J3322" s="142"/>
      <c r="K3322" s="142"/>
      <c r="L3322" s="142"/>
      <c r="M3322" s="142"/>
      <c r="N3322" s="142"/>
      <c r="O3322" s="142"/>
      <c r="Q3322" s="122" t="e">
        <f>+VLOOKUP(CONCATENATE(B3322,"00"),#REF!,3,FALSE)</f>
        <v>#REF!</v>
      </c>
      <c r="R3322" s="122" t="str">
        <f>+IF(ISERROR(VLOOKUP(K3322,'Ecarts de marge'!D:D,1,FALSE)),"PB CODE ARTICLE","")</f>
        <v>PB CODE ARTICLE</v>
      </c>
    </row>
    <row r="3323" spans="1:18" x14ac:dyDescent="0.2">
      <c r="A3323" s="131" t="str">
        <f>+IF(I3323&lt;='Ecarts de marge'!$G$1,"X","")</f>
        <v>X</v>
      </c>
      <c r="B3323" s="122" t="str">
        <f t="shared" si="63"/>
        <v>A</v>
      </c>
      <c r="C3323" s="142"/>
      <c r="D3323" s="142"/>
      <c r="E3323" s="142"/>
      <c r="F3323" s="142"/>
      <c r="G3323" s="142"/>
      <c r="H3323" s="142"/>
      <c r="J3323" s="142"/>
      <c r="K3323" s="142"/>
      <c r="L3323" s="142"/>
      <c r="M3323" s="142"/>
      <c r="N3323" s="142"/>
      <c r="O3323" s="142"/>
      <c r="Q3323" s="122" t="e">
        <f>+VLOOKUP(CONCATENATE(B3323,"00"),#REF!,3,FALSE)</f>
        <v>#REF!</v>
      </c>
      <c r="R3323" s="122" t="str">
        <f>+IF(ISERROR(VLOOKUP(K3323,'Ecarts de marge'!D:D,1,FALSE)),"PB CODE ARTICLE","")</f>
        <v>PB CODE ARTICLE</v>
      </c>
    </row>
    <row r="3324" spans="1:18" x14ac:dyDescent="0.2">
      <c r="A3324" s="131" t="str">
        <f>+IF(I3324&lt;='Ecarts de marge'!$G$1,"X","")</f>
        <v>X</v>
      </c>
      <c r="B3324" s="122" t="str">
        <f t="shared" si="63"/>
        <v>A</v>
      </c>
      <c r="C3324" s="142"/>
      <c r="D3324" s="142"/>
      <c r="E3324" s="142"/>
      <c r="F3324" s="142"/>
      <c r="G3324" s="142"/>
      <c r="H3324" s="142"/>
      <c r="J3324" s="142"/>
      <c r="K3324" s="142"/>
      <c r="L3324" s="142"/>
      <c r="M3324" s="142"/>
      <c r="N3324" s="142"/>
      <c r="O3324" s="142"/>
      <c r="Q3324" s="122" t="e">
        <f>+VLOOKUP(CONCATENATE(B3324,"00"),#REF!,3,FALSE)</f>
        <v>#REF!</v>
      </c>
      <c r="R3324" s="122" t="str">
        <f>+IF(ISERROR(VLOOKUP(K3324,'Ecarts de marge'!D:D,1,FALSE)),"PB CODE ARTICLE","")</f>
        <v>PB CODE ARTICLE</v>
      </c>
    </row>
    <row r="3325" spans="1:18" x14ac:dyDescent="0.2">
      <c r="A3325" s="131" t="str">
        <f>+IF(I3325&lt;='Ecarts de marge'!$G$1,"X","")</f>
        <v>X</v>
      </c>
      <c r="B3325" s="122" t="str">
        <f t="shared" si="63"/>
        <v>A</v>
      </c>
      <c r="C3325" s="142"/>
      <c r="D3325" s="142"/>
      <c r="E3325" s="142"/>
      <c r="F3325" s="142"/>
      <c r="G3325" s="142"/>
      <c r="H3325" s="142"/>
      <c r="J3325" s="142"/>
      <c r="K3325" s="142"/>
      <c r="L3325" s="142"/>
      <c r="M3325" s="142"/>
      <c r="N3325" s="142"/>
      <c r="O3325" s="142"/>
      <c r="Q3325" s="122" t="e">
        <f>+VLOOKUP(CONCATENATE(B3325,"00"),#REF!,3,FALSE)</f>
        <v>#REF!</v>
      </c>
      <c r="R3325" s="122" t="str">
        <f>+IF(ISERROR(VLOOKUP(K3325,'Ecarts de marge'!D:D,1,FALSE)),"PB CODE ARTICLE","")</f>
        <v>PB CODE ARTICLE</v>
      </c>
    </row>
    <row r="3326" spans="1:18" x14ac:dyDescent="0.2">
      <c r="A3326" s="131" t="str">
        <f>+IF(I3326&lt;='Ecarts de marge'!$G$1,"X","")</f>
        <v>X</v>
      </c>
      <c r="B3326" s="122" t="str">
        <f t="shared" si="63"/>
        <v>A</v>
      </c>
      <c r="C3326" s="142"/>
      <c r="D3326" s="142"/>
      <c r="E3326" s="142"/>
      <c r="F3326" s="142"/>
      <c r="G3326" s="142"/>
      <c r="H3326" s="142"/>
      <c r="J3326" s="142"/>
      <c r="K3326" s="142"/>
      <c r="L3326" s="142"/>
      <c r="M3326" s="142"/>
      <c r="N3326" s="142"/>
      <c r="O3326" s="142"/>
      <c r="Q3326" s="122" t="e">
        <f>+VLOOKUP(CONCATENATE(B3326,"00"),#REF!,3,FALSE)</f>
        <v>#REF!</v>
      </c>
      <c r="R3326" s="122" t="str">
        <f>+IF(ISERROR(VLOOKUP(K3326,'Ecarts de marge'!D:D,1,FALSE)),"PB CODE ARTICLE","")</f>
        <v>PB CODE ARTICLE</v>
      </c>
    </row>
    <row r="3327" spans="1:18" x14ac:dyDescent="0.2">
      <c r="A3327" s="131" t="str">
        <f>+IF(I3327&lt;='Ecarts de marge'!$G$1,"X","")</f>
        <v>X</v>
      </c>
      <c r="B3327" s="122" t="str">
        <f t="shared" ref="B3327:B3390" si="64">+"A"&amp;E3327&amp;F3327&amp;G3327</f>
        <v>A</v>
      </c>
      <c r="C3327" s="142"/>
      <c r="D3327" s="142"/>
      <c r="E3327" s="142"/>
      <c r="F3327" s="142"/>
      <c r="G3327" s="142"/>
      <c r="H3327" s="142"/>
      <c r="J3327" s="142"/>
      <c r="K3327" s="142"/>
      <c r="L3327" s="142"/>
      <c r="M3327" s="142"/>
      <c r="N3327" s="142"/>
      <c r="O3327" s="142"/>
      <c r="Q3327" s="122" t="e">
        <f>+VLOOKUP(CONCATENATE(B3327,"00"),#REF!,3,FALSE)</f>
        <v>#REF!</v>
      </c>
      <c r="R3327" s="122" t="str">
        <f>+IF(ISERROR(VLOOKUP(K3327,'Ecarts de marge'!D:D,1,FALSE)),"PB CODE ARTICLE","")</f>
        <v>PB CODE ARTICLE</v>
      </c>
    </row>
    <row r="3328" spans="1:18" x14ac:dyDescent="0.2">
      <c r="A3328" s="131" t="str">
        <f>+IF(I3328&lt;='Ecarts de marge'!$G$1,"X","")</f>
        <v>X</v>
      </c>
      <c r="B3328" s="122" t="str">
        <f t="shared" si="64"/>
        <v>A</v>
      </c>
      <c r="C3328" s="142"/>
      <c r="D3328" s="142"/>
      <c r="E3328" s="142"/>
      <c r="F3328" s="142"/>
      <c r="G3328" s="142"/>
      <c r="H3328" s="142"/>
      <c r="J3328" s="142"/>
      <c r="K3328" s="142"/>
      <c r="L3328" s="142"/>
      <c r="M3328" s="142"/>
      <c r="N3328" s="142"/>
      <c r="O3328" s="142"/>
      <c r="Q3328" s="122" t="e">
        <f>+VLOOKUP(CONCATENATE(B3328,"00"),#REF!,3,FALSE)</f>
        <v>#REF!</v>
      </c>
      <c r="R3328" s="122" t="str">
        <f>+IF(ISERROR(VLOOKUP(K3328,'Ecarts de marge'!D:D,1,FALSE)),"PB CODE ARTICLE","")</f>
        <v>PB CODE ARTICLE</v>
      </c>
    </row>
    <row r="3329" spans="1:18" x14ac:dyDescent="0.2">
      <c r="A3329" s="131" t="str">
        <f>+IF(I3329&lt;='Ecarts de marge'!$G$1,"X","")</f>
        <v>X</v>
      </c>
      <c r="B3329" s="122" t="str">
        <f t="shared" si="64"/>
        <v>A</v>
      </c>
      <c r="C3329" s="142"/>
      <c r="D3329" s="142"/>
      <c r="E3329" s="142"/>
      <c r="F3329" s="142"/>
      <c r="G3329" s="142"/>
      <c r="H3329" s="142"/>
      <c r="J3329" s="142"/>
      <c r="K3329" s="142"/>
      <c r="L3329" s="142"/>
      <c r="M3329" s="142"/>
      <c r="N3329" s="142"/>
      <c r="O3329" s="142"/>
      <c r="Q3329" s="122" t="e">
        <f>+VLOOKUP(CONCATENATE(B3329,"00"),#REF!,3,FALSE)</f>
        <v>#REF!</v>
      </c>
      <c r="R3329" s="122" t="str">
        <f>+IF(ISERROR(VLOOKUP(K3329,'Ecarts de marge'!D:D,1,FALSE)),"PB CODE ARTICLE","")</f>
        <v>PB CODE ARTICLE</v>
      </c>
    </row>
    <row r="3330" spans="1:18" x14ac:dyDescent="0.2">
      <c r="A3330" s="131" t="str">
        <f>+IF(I3330&lt;='Ecarts de marge'!$G$1,"X","")</f>
        <v>X</v>
      </c>
      <c r="B3330" s="122" t="str">
        <f t="shared" si="64"/>
        <v>A</v>
      </c>
      <c r="C3330" s="142"/>
      <c r="D3330" s="142"/>
      <c r="E3330" s="142"/>
      <c r="F3330" s="142"/>
      <c r="G3330" s="142"/>
      <c r="H3330" s="142"/>
      <c r="J3330" s="142"/>
      <c r="K3330" s="142"/>
      <c r="L3330" s="142"/>
      <c r="M3330" s="142"/>
      <c r="N3330" s="142"/>
      <c r="O3330" s="142"/>
      <c r="Q3330" s="122" t="e">
        <f>+VLOOKUP(CONCATENATE(B3330,"00"),#REF!,3,FALSE)</f>
        <v>#REF!</v>
      </c>
      <c r="R3330" s="122" t="str">
        <f>+IF(ISERROR(VLOOKUP(K3330,'Ecarts de marge'!D:D,1,FALSE)),"PB CODE ARTICLE","")</f>
        <v>PB CODE ARTICLE</v>
      </c>
    </row>
    <row r="3331" spans="1:18" x14ac:dyDescent="0.2">
      <c r="A3331" s="131" t="str">
        <f>+IF(I3331&lt;='Ecarts de marge'!$G$1,"X","")</f>
        <v>X</v>
      </c>
      <c r="B3331" s="122" t="str">
        <f t="shared" si="64"/>
        <v>A</v>
      </c>
      <c r="C3331" s="142"/>
      <c r="D3331" s="142"/>
      <c r="E3331" s="142"/>
      <c r="F3331" s="142"/>
      <c r="G3331" s="142"/>
      <c r="H3331" s="142"/>
      <c r="J3331" s="142"/>
      <c r="K3331" s="142"/>
      <c r="L3331" s="142"/>
      <c r="M3331" s="142"/>
      <c r="N3331" s="142"/>
      <c r="O3331" s="142"/>
      <c r="Q3331" s="122" t="e">
        <f>+VLOOKUP(CONCATENATE(B3331,"00"),#REF!,3,FALSE)</f>
        <v>#REF!</v>
      </c>
      <c r="R3331" s="122" t="str">
        <f>+IF(ISERROR(VLOOKUP(K3331,'Ecarts de marge'!D:D,1,FALSE)),"PB CODE ARTICLE","")</f>
        <v>PB CODE ARTICLE</v>
      </c>
    </row>
    <row r="3332" spans="1:18" x14ac:dyDescent="0.2">
      <c r="A3332" s="131" t="str">
        <f>+IF(I3332&lt;='Ecarts de marge'!$G$1,"X","")</f>
        <v>X</v>
      </c>
      <c r="B3332" s="122" t="str">
        <f t="shared" si="64"/>
        <v>A</v>
      </c>
      <c r="C3332" s="142"/>
      <c r="D3332" s="142"/>
      <c r="E3332" s="142"/>
      <c r="F3332" s="142"/>
      <c r="G3332" s="142"/>
      <c r="H3332" s="142"/>
      <c r="J3332" s="142"/>
      <c r="K3332" s="142"/>
      <c r="L3332" s="142"/>
      <c r="M3332" s="142"/>
      <c r="N3332" s="142"/>
      <c r="O3332" s="142"/>
      <c r="Q3332" s="122" t="e">
        <f>+VLOOKUP(CONCATENATE(B3332,"00"),#REF!,3,FALSE)</f>
        <v>#REF!</v>
      </c>
      <c r="R3332" s="122" t="str">
        <f>+IF(ISERROR(VLOOKUP(K3332,'Ecarts de marge'!D:D,1,FALSE)),"PB CODE ARTICLE","")</f>
        <v>PB CODE ARTICLE</v>
      </c>
    </row>
    <row r="3333" spans="1:18" x14ac:dyDescent="0.2">
      <c r="A3333" s="131" t="str">
        <f>+IF(I3333&lt;='Ecarts de marge'!$G$1,"X","")</f>
        <v>X</v>
      </c>
      <c r="B3333" s="122" t="str">
        <f t="shared" si="64"/>
        <v>A</v>
      </c>
      <c r="C3333" s="142"/>
      <c r="D3333" s="142"/>
      <c r="E3333" s="142"/>
      <c r="F3333" s="142"/>
      <c r="G3333" s="142"/>
      <c r="H3333" s="142"/>
      <c r="J3333" s="142"/>
      <c r="K3333" s="142"/>
      <c r="L3333" s="142"/>
      <c r="M3333" s="142"/>
      <c r="N3333" s="142"/>
      <c r="O3333" s="142"/>
      <c r="Q3333" s="122" t="e">
        <f>+VLOOKUP(CONCATENATE(B3333,"00"),#REF!,3,FALSE)</f>
        <v>#REF!</v>
      </c>
      <c r="R3333" s="122" t="str">
        <f>+IF(ISERROR(VLOOKUP(K3333,'Ecarts de marge'!D:D,1,FALSE)),"PB CODE ARTICLE","")</f>
        <v>PB CODE ARTICLE</v>
      </c>
    </row>
    <row r="3334" spans="1:18" x14ac:dyDescent="0.2">
      <c r="A3334" s="131" t="str">
        <f>+IF(I3334&lt;='Ecarts de marge'!$G$1,"X","")</f>
        <v>X</v>
      </c>
      <c r="B3334" s="122" t="str">
        <f t="shared" si="64"/>
        <v>A</v>
      </c>
      <c r="C3334" s="142"/>
      <c r="D3334" s="142"/>
      <c r="E3334" s="142"/>
      <c r="F3334" s="142"/>
      <c r="G3334" s="142"/>
      <c r="H3334" s="142"/>
      <c r="J3334" s="142"/>
      <c r="K3334" s="142"/>
      <c r="L3334" s="142"/>
      <c r="M3334" s="142"/>
      <c r="N3334" s="142"/>
      <c r="O3334" s="142"/>
      <c r="Q3334" s="122" t="e">
        <f>+VLOOKUP(CONCATENATE(B3334,"00"),#REF!,3,FALSE)</f>
        <v>#REF!</v>
      </c>
      <c r="R3334" s="122" t="str">
        <f>+IF(ISERROR(VLOOKUP(K3334,'Ecarts de marge'!D:D,1,FALSE)),"PB CODE ARTICLE","")</f>
        <v>PB CODE ARTICLE</v>
      </c>
    </row>
    <row r="3335" spans="1:18" x14ac:dyDescent="0.2">
      <c r="A3335" s="131" t="str">
        <f>+IF(I3335&lt;='Ecarts de marge'!$G$1,"X","")</f>
        <v>X</v>
      </c>
      <c r="B3335" s="122" t="str">
        <f t="shared" si="64"/>
        <v>A</v>
      </c>
      <c r="C3335" s="142"/>
      <c r="D3335" s="142"/>
      <c r="E3335" s="142"/>
      <c r="F3335" s="142"/>
      <c r="G3335" s="142"/>
      <c r="H3335" s="142"/>
      <c r="J3335" s="142"/>
      <c r="K3335" s="142"/>
      <c r="L3335" s="142"/>
      <c r="M3335" s="142"/>
      <c r="N3335" s="142"/>
      <c r="O3335" s="142"/>
      <c r="Q3335" s="122" t="e">
        <f>+VLOOKUP(CONCATENATE(B3335,"00"),#REF!,3,FALSE)</f>
        <v>#REF!</v>
      </c>
      <c r="R3335" s="122" t="str">
        <f>+IF(ISERROR(VLOOKUP(K3335,'Ecarts de marge'!D:D,1,FALSE)),"PB CODE ARTICLE","")</f>
        <v>PB CODE ARTICLE</v>
      </c>
    </row>
    <row r="3336" spans="1:18" x14ac:dyDescent="0.2">
      <c r="A3336" s="131" t="str">
        <f>+IF(I3336&lt;='Ecarts de marge'!$G$1,"X","")</f>
        <v>X</v>
      </c>
      <c r="B3336" s="122" t="str">
        <f t="shared" si="64"/>
        <v>A</v>
      </c>
      <c r="C3336" s="142"/>
      <c r="D3336" s="142"/>
      <c r="E3336" s="142"/>
      <c r="F3336" s="142"/>
      <c r="G3336" s="142"/>
      <c r="H3336" s="142"/>
      <c r="J3336" s="142"/>
      <c r="K3336" s="142"/>
      <c r="L3336" s="142"/>
      <c r="M3336" s="142"/>
      <c r="N3336" s="142"/>
      <c r="O3336" s="142"/>
      <c r="Q3336" s="122" t="e">
        <f>+VLOOKUP(CONCATENATE(B3336,"00"),#REF!,3,FALSE)</f>
        <v>#REF!</v>
      </c>
      <c r="R3336" s="122" t="str">
        <f>+IF(ISERROR(VLOOKUP(K3336,'Ecarts de marge'!D:D,1,FALSE)),"PB CODE ARTICLE","")</f>
        <v>PB CODE ARTICLE</v>
      </c>
    </row>
    <row r="3337" spans="1:18" x14ac:dyDescent="0.2">
      <c r="A3337" s="131" t="str">
        <f>+IF(I3337&lt;='Ecarts de marge'!$G$1,"X","")</f>
        <v>X</v>
      </c>
      <c r="B3337" s="122" t="str">
        <f t="shared" si="64"/>
        <v>A</v>
      </c>
      <c r="C3337" s="142"/>
      <c r="D3337" s="142"/>
      <c r="E3337" s="142"/>
      <c r="F3337" s="142"/>
      <c r="G3337" s="142"/>
      <c r="H3337" s="142"/>
      <c r="J3337" s="142"/>
      <c r="K3337" s="142"/>
      <c r="L3337" s="142"/>
      <c r="M3337" s="142"/>
      <c r="N3337" s="142"/>
      <c r="O3337" s="142"/>
      <c r="Q3337" s="122" t="e">
        <f>+VLOOKUP(CONCATENATE(B3337,"00"),#REF!,3,FALSE)</f>
        <v>#REF!</v>
      </c>
      <c r="R3337" s="122" t="str">
        <f>+IF(ISERROR(VLOOKUP(K3337,'Ecarts de marge'!D:D,1,FALSE)),"PB CODE ARTICLE","")</f>
        <v>PB CODE ARTICLE</v>
      </c>
    </row>
    <row r="3338" spans="1:18" x14ac:dyDescent="0.2">
      <c r="A3338" s="131" t="str">
        <f>+IF(I3338&lt;='Ecarts de marge'!$G$1,"X","")</f>
        <v>X</v>
      </c>
      <c r="B3338" s="122" t="str">
        <f t="shared" si="64"/>
        <v>A</v>
      </c>
      <c r="C3338" s="142"/>
      <c r="D3338" s="142"/>
      <c r="E3338" s="142"/>
      <c r="F3338" s="142"/>
      <c r="G3338" s="142"/>
      <c r="H3338" s="142"/>
      <c r="J3338" s="142"/>
      <c r="K3338" s="142"/>
      <c r="L3338" s="142"/>
      <c r="M3338" s="142"/>
      <c r="N3338" s="142"/>
      <c r="O3338" s="142"/>
      <c r="Q3338" s="122" t="e">
        <f>+VLOOKUP(CONCATENATE(B3338,"00"),#REF!,3,FALSE)</f>
        <v>#REF!</v>
      </c>
      <c r="R3338" s="122" t="str">
        <f>+IF(ISERROR(VLOOKUP(K3338,'Ecarts de marge'!D:D,1,FALSE)),"PB CODE ARTICLE","")</f>
        <v>PB CODE ARTICLE</v>
      </c>
    </row>
    <row r="3339" spans="1:18" x14ac:dyDescent="0.2">
      <c r="A3339" s="131" t="str">
        <f>+IF(I3339&lt;='Ecarts de marge'!$G$1,"X","")</f>
        <v>X</v>
      </c>
      <c r="B3339" s="122" t="str">
        <f t="shared" si="64"/>
        <v>A</v>
      </c>
      <c r="C3339" s="142"/>
      <c r="D3339" s="142"/>
      <c r="E3339" s="142"/>
      <c r="F3339" s="142"/>
      <c r="G3339" s="142"/>
      <c r="H3339" s="142"/>
      <c r="J3339" s="142"/>
      <c r="K3339" s="142"/>
      <c r="L3339" s="142"/>
      <c r="M3339" s="142"/>
      <c r="N3339" s="142"/>
      <c r="O3339" s="142"/>
      <c r="Q3339" s="122" t="e">
        <f>+VLOOKUP(CONCATENATE(B3339,"00"),#REF!,3,FALSE)</f>
        <v>#REF!</v>
      </c>
      <c r="R3339" s="122" t="str">
        <f>+IF(ISERROR(VLOOKUP(K3339,'Ecarts de marge'!D:D,1,FALSE)),"PB CODE ARTICLE","")</f>
        <v>PB CODE ARTICLE</v>
      </c>
    </row>
    <row r="3340" spans="1:18" x14ac:dyDescent="0.2">
      <c r="A3340" s="131" t="str">
        <f>+IF(I3340&lt;='Ecarts de marge'!$G$1,"X","")</f>
        <v>X</v>
      </c>
      <c r="B3340" s="122" t="str">
        <f t="shared" si="64"/>
        <v>A</v>
      </c>
      <c r="C3340" s="142"/>
      <c r="D3340" s="142"/>
      <c r="E3340" s="142"/>
      <c r="F3340" s="142"/>
      <c r="G3340" s="142"/>
      <c r="H3340" s="142"/>
      <c r="J3340" s="142"/>
      <c r="K3340" s="142"/>
      <c r="L3340" s="142"/>
      <c r="M3340" s="142"/>
      <c r="N3340" s="142"/>
      <c r="O3340" s="142"/>
      <c r="Q3340" s="122" t="e">
        <f>+VLOOKUP(CONCATENATE(B3340,"00"),#REF!,3,FALSE)</f>
        <v>#REF!</v>
      </c>
      <c r="R3340" s="122" t="str">
        <f>+IF(ISERROR(VLOOKUP(K3340,'Ecarts de marge'!D:D,1,FALSE)),"PB CODE ARTICLE","")</f>
        <v>PB CODE ARTICLE</v>
      </c>
    </row>
    <row r="3341" spans="1:18" x14ac:dyDescent="0.2">
      <c r="A3341" s="131" t="str">
        <f>+IF(I3341&lt;='Ecarts de marge'!$G$1,"X","")</f>
        <v>X</v>
      </c>
      <c r="B3341" s="122" t="str">
        <f t="shared" si="64"/>
        <v>A</v>
      </c>
      <c r="C3341" s="142"/>
      <c r="D3341" s="142"/>
      <c r="E3341" s="142"/>
      <c r="F3341" s="142"/>
      <c r="G3341" s="142"/>
      <c r="H3341" s="142"/>
      <c r="J3341" s="142"/>
      <c r="K3341" s="142"/>
      <c r="L3341" s="142"/>
      <c r="M3341" s="142"/>
      <c r="N3341" s="142"/>
      <c r="O3341" s="142"/>
      <c r="Q3341" s="122" t="e">
        <f>+VLOOKUP(CONCATENATE(B3341,"00"),#REF!,3,FALSE)</f>
        <v>#REF!</v>
      </c>
      <c r="R3341" s="122" t="str">
        <f>+IF(ISERROR(VLOOKUP(K3341,'Ecarts de marge'!D:D,1,FALSE)),"PB CODE ARTICLE","")</f>
        <v>PB CODE ARTICLE</v>
      </c>
    </row>
    <row r="3342" spans="1:18" x14ac:dyDescent="0.2">
      <c r="A3342" s="131" t="str">
        <f>+IF(I3342&lt;='Ecarts de marge'!$G$1,"X","")</f>
        <v>X</v>
      </c>
      <c r="B3342" s="122" t="str">
        <f t="shared" si="64"/>
        <v>A</v>
      </c>
      <c r="C3342" s="142"/>
      <c r="D3342" s="142"/>
      <c r="E3342" s="142"/>
      <c r="F3342" s="142"/>
      <c r="G3342" s="142"/>
      <c r="H3342" s="142"/>
      <c r="J3342" s="142"/>
      <c r="K3342" s="142"/>
      <c r="L3342" s="142"/>
      <c r="M3342" s="142"/>
      <c r="N3342" s="142"/>
      <c r="O3342" s="142"/>
      <c r="Q3342" s="122" t="e">
        <f>+VLOOKUP(CONCATENATE(B3342,"00"),#REF!,3,FALSE)</f>
        <v>#REF!</v>
      </c>
      <c r="R3342" s="122" t="str">
        <f>+IF(ISERROR(VLOOKUP(K3342,'Ecarts de marge'!D:D,1,FALSE)),"PB CODE ARTICLE","")</f>
        <v>PB CODE ARTICLE</v>
      </c>
    </row>
    <row r="3343" spans="1:18" x14ac:dyDescent="0.2">
      <c r="A3343" s="131" t="str">
        <f>+IF(I3343&lt;='Ecarts de marge'!$G$1,"X","")</f>
        <v>X</v>
      </c>
      <c r="B3343" s="122" t="str">
        <f t="shared" si="64"/>
        <v>A</v>
      </c>
      <c r="C3343" s="142"/>
      <c r="D3343" s="142"/>
      <c r="E3343" s="142"/>
      <c r="F3343" s="142"/>
      <c r="G3343" s="142"/>
      <c r="H3343" s="142"/>
      <c r="J3343" s="142"/>
      <c r="K3343" s="142"/>
      <c r="L3343" s="142"/>
      <c r="M3343" s="142"/>
      <c r="N3343" s="142"/>
      <c r="O3343" s="142"/>
      <c r="Q3343" s="122" t="e">
        <f>+VLOOKUP(CONCATENATE(B3343,"00"),#REF!,3,FALSE)</f>
        <v>#REF!</v>
      </c>
      <c r="R3343" s="122" t="str">
        <f>+IF(ISERROR(VLOOKUP(K3343,'Ecarts de marge'!D:D,1,FALSE)),"PB CODE ARTICLE","")</f>
        <v>PB CODE ARTICLE</v>
      </c>
    </row>
    <row r="3344" spans="1:18" x14ac:dyDescent="0.2">
      <c r="A3344" s="131" t="str">
        <f>+IF(I3344&lt;='Ecarts de marge'!$G$1,"X","")</f>
        <v>X</v>
      </c>
      <c r="B3344" s="122" t="str">
        <f t="shared" si="64"/>
        <v>A</v>
      </c>
      <c r="C3344" s="142"/>
      <c r="D3344" s="142"/>
      <c r="E3344" s="142"/>
      <c r="F3344" s="142"/>
      <c r="G3344" s="142"/>
      <c r="H3344" s="142"/>
      <c r="J3344" s="142"/>
      <c r="K3344" s="142"/>
      <c r="L3344" s="142"/>
      <c r="M3344" s="142"/>
      <c r="N3344" s="142"/>
      <c r="O3344" s="142"/>
      <c r="Q3344" s="122" t="e">
        <f>+VLOOKUP(CONCATENATE(B3344,"00"),#REF!,3,FALSE)</f>
        <v>#REF!</v>
      </c>
      <c r="R3344" s="122" t="str">
        <f>+IF(ISERROR(VLOOKUP(K3344,'Ecarts de marge'!D:D,1,FALSE)),"PB CODE ARTICLE","")</f>
        <v>PB CODE ARTICLE</v>
      </c>
    </row>
    <row r="3345" spans="1:18" x14ac:dyDescent="0.2">
      <c r="A3345" s="131" t="str">
        <f>+IF(I3345&lt;='Ecarts de marge'!$G$1,"X","")</f>
        <v>X</v>
      </c>
      <c r="B3345" s="122" t="str">
        <f t="shared" si="64"/>
        <v>A</v>
      </c>
      <c r="C3345" s="142"/>
      <c r="D3345" s="142"/>
      <c r="E3345" s="142"/>
      <c r="F3345" s="142"/>
      <c r="G3345" s="142"/>
      <c r="H3345" s="142"/>
      <c r="J3345" s="142"/>
      <c r="K3345" s="142"/>
      <c r="L3345" s="142"/>
      <c r="M3345" s="142"/>
      <c r="N3345" s="142"/>
      <c r="O3345" s="142"/>
      <c r="Q3345" s="122" t="e">
        <f>+VLOOKUP(CONCATENATE(B3345,"00"),#REF!,3,FALSE)</f>
        <v>#REF!</v>
      </c>
      <c r="R3345" s="122" t="str">
        <f>+IF(ISERROR(VLOOKUP(K3345,'Ecarts de marge'!D:D,1,FALSE)),"PB CODE ARTICLE","")</f>
        <v>PB CODE ARTICLE</v>
      </c>
    </row>
    <row r="3346" spans="1:18" x14ac:dyDescent="0.2">
      <c r="A3346" s="131" t="str">
        <f>+IF(I3346&lt;='Ecarts de marge'!$G$1,"X","")</f>
        <v>X</v>
      </c>
      <c r="B3346" s="122" t="str">
        <f t="shared" si="64"/>
        <v>A</v>
      </c>
      <c r="C3346" s="142"/>
      <c r="D3346" s="142"/>
      <c r="E3346" s="142"/>
      <c r="F3346" s="142"/>
      <c r="G3346" s="142"/>
      <c r="H3346" s="142"/>
      <c r="J3346" s="142"/>
      <c r="K3346" s="142"/>
      <c r="L3346" s="142"/>
      <c r="M3346" s="142"/>
      <c r="N3346" s="142"/>
      <c r="O3346" s="142"/>
      <c r="Q3346" s="122" t="e">
        <f>+VLOOKUP(CONCATENATE(B3346,"00"),#REF!,3,FALSE)</f>
        <v>#REF!</v>
      </c>
      <c r="R3346" s="122" t="str">
        <f>+IF(ISERROR(VLOOKUP(K3346,'Ecarts de marge'!D:D,1,FALSE)),"PB CODE ARTICLE","")</f>
        <v>PB CODE ARTICLE</v>
      </c>
    </row>
    <row r="3347" spans="1:18" x14ac:dyDescent="0.2">
      <c r="A3347" s="131" t="str">
        <f>+IF(I3347&lt;='Ecarts de marge'!$G$1,"X","")</f>
        <v>X</v>
      </c>
      <c r="B3347" s="122" t="str">
        <f t="shared" si="64"/>
        <v>A</v>
      </c>
      <c r="C3347" s="142"/>
      <c r="D3347" s="142"/>
      <c r="E3347" s="142"/>
      <c r="F3347" s="142"/>
      <c r="G3347" s="142"/>
      <c r="H3347" s="142"/>
      <c r="J3347" s="142"/>
      <c r="K3347" s="142"/>
      <c r="L3347" s="142"/>
      <c r="M3347" s="142"/>
      <c r="N3347" s="142"/>
      <c r="O3347" s="142"/>
      <c r="Q3347" s="122" t="e">
        <f>+VLOOKUP(CONCATENATE(B3347,"00"),#REF!,3,FALSE)</f>
        <v>#REF!</v>
      </c>
      <c r="R3347" s="122" t="str">
        <f>+IF(ISERROR(VLOOKUP(K3347,'Ecarts de marge'!D:D,1,FALSE)),"PB CODE ARTICLE","")</f>
        <v>PB CODE ARTICLE</v>
      </c>
    </row>
    <row r="3348" spans="1:18" x14ac:dyDescent="0.2">
      <c r="A3348" s="131" t="str">
        <f>+IF(I3348&lt;='Ecarts de marge'!$G$1,"X","")</f>
        <v>X</v>
      </c>
      <c r="B3348" s="122" t="str">
        <f t="shared" si="64"/>
        <v>A</v>
      </c>
      <c r="C3348" s="142"/>
      <c r="D3348" s="142"/>
      <c r="E3348" s="142"/>
      <c r="F3348" s="142"/>
      <c r="G3348" s="142"/>
      <c r="H3348" s="142"/>
      <c r="J3348" s="142"/>
      <c r="K3348" s="142"/>
      <c r="L3348" s="142"/>
      <c r="M3348" s="142"/>
      <c r="N3348" s="142"/>
      <c r="O3348" s="142"/>
      <c r="Q3348" s="122" t="e">
        <f>+VLOOKUP(CONCATENATE(B3348,"00"),#REF!,3,FALSE)</f>
        <v>#REF!</v>
      </c>
      <c r="R3348" s="122" t="str">
        <f>+IF(ISERROR(VLOOKUP(K3348,'Ecarts de marge'!D:D,1,FALSE)),"PB CODE ARTICLE","")</f>
        <v>PB CODE ARTICLE</v>
      </c>
    </row>
    <row r="3349" spans="1:18" x14ac:dyDescent="0.2">
      <c r="A3349" s="131" t="str">
        <f>+IF(I3349&lt;='Ecarts de marge'!$G$1,"X","")</f>
        <v>X</v>
      </c>
      <c r="B3349" s="122" t="str">
        <f t="shared" si="64"/>
        <v>A</v>
      </c>
      <c r="C3349" s="142"/>
      <c r="D3349" s="142"/>
      <c r="E3349" s="142"/>
      <c r="F3349" s="142"/>
      <c r="G3349" s="142"/>
      <c r="H3349" s="142"/>
      <c r="J3349" s="142"/>
      <c r="K3349" s="142"/>
      <c r="L3349" s="142"/>
      <c r="M3349" s="142"/>
      <c r="N3349" s="142"/>
      <c r="O3349" s="142"/>
      <c r="Q3349" s="122" t="e">
        <f>+VLOOKUP(CONCATENATE(B3349,"00"),#REF!,3,FALSE)</f>
        <v>#REF!</v>
      </c>
      <c r="R3349" s="122" t="str">
        <f>+IF(ISERROR(VLOOKUP(K3349,'Ecarts de marge'!D:D,1,FALSE)),"PB CODE ARTICLE","")</f>
        <v>PB CODE ARTICLE</v>
      </c>
    </row>
    <row r="3350" spans="1:18" x14ac:dyDescent="0.2">
      <c r="A3350" s="131" t="str">
        <f>+IF(I3350&lt;='Ecarts de marge'!$G$1,"X","")</f>
        <v>X</v>
      </c>
      <c r="B3350" s="122" t="str">
        <f t="shared" si="64"/>
        <v>A</v>
      </c>
      <c r="C3350" s="142"/>
      <c r="D3350" s="142"/>
      <c r="E3350" s="142"/>
      <c r="F3350" s="142"/>
      <c r="G3350" s="142"/>
      <c r="H3350" s="142"/>
      <c r="J3350" s="142"/>
      <c r="K3350" s="142"/>
      <c r="L3350" s="142"/>
      <c r="M3350" s="142"/>
      <c r="N3350" s="142"/>
      <c r="O3350" s="142"/>
      <c r="Q3350" s="122" t="e">
        <f>+VLOOKUP(CONCATENATE(B3350,"00"),#REF!,3,FALSE)</f>
        <v>#REF!</v>
      </c>
      <c r="R3350" s="122" t="str">
        <f>+IF(ISERROR(VLOOKUP(K3350,'Ecarts de marge'!D:D,1,FALSE)),"PB CODE ARTICLE","")</f>
        <v>PB CODE ARTICLE</v>
      </c>
    </row>
    <row r="3351" spans="1:18" x14ac:dyDescent="0.2">
      <c r="A3351" s="131" t="str">
        <f>+IF(I3351&lt;='Ecarts de marge'!$G$1,"X","")</f>
        <v>X</v>
      </c>
      <c r="B3351" s="122" t="str">
        <f t="shared" si="64"/>
        <v>A</v>
      </c>
      <c r="C3351" s="142"/>
      <c r="D3351" s="142"/>
      <c r="E3351" s="142"/>
      <c r="F3351" s="142"/>
      <c r="G3351" s="142"/>
      <c r="H3351" s="142"/>
      <c r="J3351" s="142"/>
      <c r="K3351" s="142"/>
      <c r="L3351" s="142"/>
      <c r="M3351" s="142"/>
      <c r="N3351" s="142"/>
      <c r="O3351" s="142"/>
      <c r="Q3351" s="122" t="e">
        <f>+VLOOKUP(CONCATENATE(B3351,"00"),#REF!,3,FALSE)</f>
        <v>#REF!</v>
      </c>
      <c r="R3351" s="122" t="str">
        <f>+IF(ISERROR(VLOOKUP(K3351,'Ecarts de marge'!D:D,1,FALSE)),"PB CODE ARTICLE","")</f>
        <v>PB CODE ARTICLE</v>
      </c>
    </row>
    <row r="3352" spans="1:18" x14ac:dyDescent="0.2">
      <c r="A3352" s="131" t="str">
        <f>+IF(I3352&lt;='Ecarts de marge'!$G$1,"X","")</f>
        <v>X</v>
      </c>
      <c r="B3352" s="122" t="str">
        <f t="shared" si="64"/>
        <v>A</v>
      </c>
      <c r="C3352" s="142"/>
      <c r="D3352" s="142"/>
      <c r="E3352" s="142"/>
      <c r="F3352" s="142"/>
      <c r="G3352" s="142"/>
      <c r="H3352" s="142"/>
      <c r="J3352" s="142"/>
      <c r="K3352" s="142"/>
      <c r="L3352" s="142"/>
      <c r="M3352" s="142"/>
      <c r="N3352" s="142"/>
      <c r="O3352" s="142"/>
      <c r="Q3352" s="122" t="e">
        <f>+VLOOKUP(CONCATENATE(B3352,"00"),#REF!,3,FALSE)</f>
        <v>#REF!</v>
      </c>
      <c r="R3352" s="122" t="str">
        <f>+IF(ISERROR(VLOOKUP(K3352,'Ecarts de marge'!D:D,1,FALSE)),"PB CODE ARTICLE","")</f>
        <v>PB CODE ARTICLE</v>
      </c>
    </row>
    <row r="3353" spans="1:18" x14ac:dyDescent="0.2">
      <c r="A3353" s="131" t="str">
        <f>+IF(I3353&lt;='Ecarts de marge'!$G$1,"X","")</f>
        <v>X</v>
      </c>
      <c r="B3353" s="122" t="str">
        <f t="shared" si="64"/>
        <v>A</v>
      </c>
      <c r="C3353" s="142"/>
      <c r="D3353" s="142"/>
      <c r="E3353" s="142"/>
      <c r="F3353" s="142"/>
      <c r="G3353" s="142"/>
      <c r="H3353" s="142"/>
      <c r="J3353" s="142"/>
      <c r="K3353" s="142"/>
      <c r="L3353" s="142"/>
      <c r="M3353" s="142"/>
      <c r="N3353" s="142"/>
      <c r="O3353" s="142"/>
      <c r="Q3353" s="122" t="e">
        <f>+VLOOKUP(CONCATENATE(B3353,"00"),#REF!,3,FALSE)</f>
        <v>#REF!</v>
      </c>
      <c r="R3353" s="122" t="str">
        <f>+IF(ISERROR(VLOOKUP(K3353,'Ecarts de marge'!D:D,1,FALSE)),"PB CODE ARTICLE","")</f>
        <v>PB CODE ARTICLE</v>
      </c>
    </row>
    <row r="3354" spans="1:18" x14ac:dyDescent="0.2">
      <c r="A3354" s="131" t="str">
        <f>+IF(I3354&lt;='Ecarts de marge'!$G$1,"X","")</f>
        <v>X</v>
      </c>
      <c r="B3354" s="122" t="str">
        <f t="shared" si="64"/>
        <v>A</v>
      </c>
      <c r="C3354" s="142"/>
      <c r="D3354" s="142"/>
      <c r="E3354" s="142"/>
      <c r="F3354" s="142"/>
      <c r="G3354" s="142"/>
      <c r="H3354" s="142"/>
      <c r="J3354" s="142"/>
      <c r="K3354" s="142"/>
      <c r="L3354" s="142"/>
      <c r="M3354" s="142"/>
      <c r="N3354" s="142"/>
      <c r="O3354" s="142"/>
      <c r="Q3354" s="122" t="e">
        <f>+VLOOKUP(CONCATENATE(B3354,"00"),#REF!,3,FALSE)</f>
        <v>#REF!</v>
      </c>
      <c r="R3354" s="122" t="str">
        <f>+IF(ISERROR(VLOOKUP(K3354,'Ecarts de marge'!D:D,1,FALSE)),"PB CODE ARTICLE","")</f>
        <v>PB CODE ARTICLE</v>
      </c>
    </row>
    <row r="3355" spans="1:18" x14ac:dyDescent="0.2">
      <c r="A3355" s="131" t="str">
        <f>+IF(I3355&lt;='Ecarts de marge'!$G$1,"X","")</f>
        <v>X</v>
      </c>
      <c r="B3355" s="122" t="str">
        <f t="shared" si="64"/>
        <v>A</v>
      </c>
      <c r="C3355" s="142"/>
      <c r="D3355" s="142"/>
      <c r="E3355" s="142"/>
      <c r="F3355" s="142"/>
      <c r="G3355" s="142"/>
      <c r="H3355" s="142"/>
      <c r="J3355" s="142"/>
      <c r="K3355" s="142"/>
      <c r="L3355" s="142"/>
      <c r="M3355" s="142"/>
      <c r="N3355" s="142"/>
      <c r="O3355" s="142"/>
      <c r="Q3355" s="122" t="e">
        <f>+VLOOKUP(CONCATENATE(B3355,"00"),#REF!,3,FALSE)</f>
        <v>#REF!</v>
      </c>
      <c r="R3355" s="122" t="str">
        <f>+IF(ISERROR(VLOOKUP(K3355,'Ecarts de marge'!D:D,1,FALSE)),"PB CODE ARTICLE","")</f>
        <v>PB CODE ARTICLE</v>
      </c>
    </row>
    <row r="3356" spans="1:18" x14ac:dyDescent="0.2">
      <c r="A3356" s="131" t="str">
        <f>+IF(I3356&lt;='Ecarts de marge'!$G$1,"X","")</f>
        <v>X</v>
      </c>
      <c r="B3356" s="122" t="str">
        <f t="shared" si="64"/>
        <v>A</v>
      </c>
      <c r="C3356" s="142"/>
      <c r="D3356" s="142"/>
      <c r="E3356" s="142"/>
      <c r="F3356" s="142"/>
      <c r="G3356" s="142"/>
      <c r="H3356" s="142"/>
      <c r="J3356" s="142"/>
      <c r="K3356" s="142"/>
      <c r="L3356" s="142"/>
      <c r="M3356" s="142"/>
      <c r="N3356" s="142"/>
      <c r="O3356" s="142"/>
      <c r="Q3356" s="122" t="e">
        <f>+VLOOKUP(CONCATENATE(B3356,"00"),#REF!,3,FALSE)</f>
        <v>#REF!</v>
      </c>
      <c r="R3356" s="122" t="str">
        <f>+IF(ISERROR(VLOOKUP(K3356,'Ecarts de marge'!D:D,1,FALSE)),"PB CODE ARTICLE","")</f>
        <v>PB CODE ARTICLE</v>
      </c>
    </row>
    <row r="3357" spans="1:18" x14ac:dyDescent="0.2">
      <c r="A3357" s="131" t="str">
        <f>+IF(I3357&lt;='Ecarts de marge'!$G$1,"X","")</f>
        <v>X</v>
      </c>
      <c r="B3357" s="122" t="str">
        <f t="shared" si="64"/>
        <v>A</v>
      </c>
      <c r="C3357" s="142"/>
      <c r="D3357" s="142"/>
      <c r="E3357" s="142"/>
      <c r="F3357" s="142"/>
      <c r="G3357" s="142"/>
      <c r="H3357" s="142"/>
      <c r="J3357" s="142"/>
      <c r="K3357" s="142"/>
      <c r="L3357" s="142"/>
      <c r="M3357" s="142"/>
      <c r="N3357" s="142"/>
      <c r="O3357" s="142"/>
      <c r="Q3357" s="122" t="e">
        <f>+VLOOKUP(CONCATENATE(B3357,"00"),#REF!,3,FALSE)</f>
        <v>#REF!</v>
      </c>
      <c r="R3357" s="122" t="str">
        <f>+IF(ISERROR(VLOOKUP(K3357,'Ecarts de marge'!D:D,1,FALSE)),"PB CODE ARTICLE","")</f>
        <v>PB CODE ARTICLE</v>
      </c>
    </row>
    <row r="3358" spans="1:18" x14ac:dyDescent="0.2">
      <c r="A3358" s="131" t="str">
        <f>+IF(I3358&lt;='Ecarts de marge'!$G$1,"X","")</f>
        <v>X</v>
      </c>
      <c r="B3358" s="122" t="str">
        <f t="shared" si="64"/>
        <v>A</v>
      </c>
      <c r="C3358" s="142"/>
      <c r="D3358" s="142"/>
      <c r="E3358" s="142"/>
      <c r="F3358" s="142"/>
      <c r="G3358" s="142"/>
      <c r="H3358" s="142"/>
      <c r="J3358" s="142"/>
      <c r="K3358" s="142"/>
      <c r="L3358" s="142"/>
      <c r="M3358" s="142"/>
      <c r="N3358" s="142"/>
      <c r="O3358" s="142"/>
      <c r="Q3358" s="122" t="e">
        <f>+VLOOKUP(CONCATENATE(B3358,"00"),#REF!,3,FALSE)</f>
        <v>#REF!</v>
      </c>
      <c r="R3358" s="122" t="str">
        <f>+IF(ISERROR(VLOOKUP(K3358,'Ecarts de marge'!D:D,1,FALSE)),"PB CODE ARTICLE","")</f>
        <v>PB CODE ARTICLE</v>
      </c>
    </row>
    <row r="3359" spans="1:18" x14ac:dyDescent="0.2">
      <c r="A3359" s="131" t="str">
        <f>+IF(I3359&lt;='Ecarts de marge'!$G$1,"X","")</f>
        <v>X</v>
      </c>
      <c r="B3359" s="122" t="str">
        <f t="shared" si="64"/>
        <v>A</v>
      </c>
      <c r="C3359" s="142"/>
      <c r="D3359" s="142"/>
      <c r="E3359" s="142"/>
      <c r="F3359" s="142"/>
      <c r="G3359" s="142"/>
      <c r="H3359" s="142"/>
      <c r="J3359" s="142"/>
      <c r="K3359" s="142"/>
      <c r="L3359" s="142"/>
      <c r="M3359" s="142"/>
      <c r="N3359" s="142"/>
      <c r="O3359" s="142"/>
      <c r="Q3359" s="122" t="e">
        <f>+VLOOKUP(CONCATENATE(B3359,"00"),#REF!,3,FALSE)</f>
        <v>#REF!</v>
      </c>
      <c r="R3359" s="122" t="str">
        <f>+IF(ISERROR(VLOOKUP(K3359,'Ecarts de marge'!D:D,1,FALSE)),"PB CODE ARTICLE","")</f>
        <v>PB CODE ARTICLE</v>
      </c>
    </row>
    <row r="3360" spans="1:18" x14ac:dyDescent="0.2">
      <c r="A3360" s="131" t="str">
        <f>+IF(I3360&lt;='Ecarts de marge'!$G$1,"X","")</f>
        <v>X</v>
      </c>
      <c r="B3360" s="122" t="str">
        <f t="shared" si="64"/>
        <v>A</v>
      </c>
      <c r="C3360" s="142"/>
      <c r="D3360" s="142"/>
      <c r="E3360" s="142"/>
      <c r="F3360" s="142"/>
      <c r="G3360" s="142"/>
      <c r="H3360" s="142"/>
      <c r="J3360" s="142"/>
      <c r="K3360" s="142"/>
      <c r="L3360" s="142"/>
      <c r="M3360" s="142"/>
      <c r="N3360" s="142"/>
      <c r="O3360" s="142"/>
      <c r="Q3360" s="122" t="e">
        <f>+VLOOKUP(CONCATENATE(B3360,"00"),#REF!,3,FALSE)</f>
        <v>#REF!</v>
      </c>
      <c r="R3360" s="122" t="str">
        <f>+IF(ISERROR(VLOOKUP(K3360,'Ecarts de marge'!D:D,1,FALSE)),"PB CODE ARTICLE","")</f>
        <v>PB CODE ARTICLE</v>
      </c>
    </row>
    <row r="3361" spans="1:18" x14ac:dyDescent="0.2">
      <c r="A3361" s="131" t="str">
        <f>+IF(I3361&lt;='Ecarts de marge'!$G$1,"X","")</f>
        <v>X</v>
      </c>
      <c r="B3361" s="122" t="str">
        <f t="shared" si="64"/>
        <v>A</v>
      </c>
      <c r="C3361" s="142"/>
      <c r="D3361" s="142"/>
      <c r="E3361" s="142"/>
      <c r="F3361" s="142"/>
      <c r="G3361" s="142"/>
      <c r="H3361" s="142"/>
      <c r="J3361" s="142"/>
      <c r="K3361" s="142"/>
      <c r="L3361" s="142"/>
      <c r="M3361" s="142"/>
      <c r="N3361" s="142"/>
      <c r="O3361" s="142"/>
      <c r="Q3361" s="122" t="e">
        <f>+VLOOKUP(CONCATENATE(B3361,"00"),#REF!,3,FALSE)</f>
        <v>#REF!</v>
      </c>
      <c r="R3361" s="122" t="str">
        <f>+IF(ISERROR(VLOOKUP(K3361,'Ecarts de marge'!D:D,1,FALSE)),"PB CODE ARTICLE","")</f>
        <v>PB CODE ARTICLE</v>
      </c>
    </row>
    <row r="3362" spans="1:18" x14ac:dyDescent="0.2">
      <c r="A3362" s="131" t="str">
        <f>+IF(I3362&lt;='Ecarts de marge'!$G$1,"X","")</f>
        <v>X</v>
      </c>
      <c r="B3362" s="122" t="str">
        <f t="shared" si="64"/>
        <v>A</v>
      </c>
      <c r="C3362" s="142"/>
      <c r="D3362" s="142"/>
      <c r="E3362" s="142"/>
      <c r="F3362" s="142"/>
      <c r="G3362" s="142"/>
      <c r="H3362" s="142"/>
      <c r="J3362" s="142"/>
      <c r="K3362" s="142"/>
      <c r="L3362" s="142"/>
      <c r="M3362" s="142"/>
      <c r="N3362" s="142"/>
      <c r="O3362" s="142"/>
      <c r="Q3362" s="122" t="e">
        <f>+VLOOKUP(CONCATENATE(B3362,"00"),#REF!,3,FALSE)</f>
        <v>#REF!</v>
      </c>
      <c r="R3362" s="122" t="str">
        <f>+IF(ISERROR(VLOOKUP(K3362,'Ecarts de marge'!D:D,1,FALSE)),"PB CODE ARTICLE","")</f>
        <v>PB CODE ARTICLE</v>
      </c>
    </row>
    <row r="3363" spans="1:18" x14ac:dyDescent="0.2">
      <c r="A3363" s="131" t="str">
        <f>+IF(I3363&lt;='Ecarts de marge'!$G$1,"X","")</f>
        <v>X</v>
      </c>
      <c r="B3363" s="122" t="str">
        <f t="shared" si="64"/>
        <v>A</v>
      </c>
      <c r="C3363" s="142"/>
      <c r="D3363" s="142"/>
      <c r="E3363" s="142"/>
      <c r="F3363" s="142"/>
      <c r="G3363" s="142"/>
      <c r="H3363" s="142"/>
      <c r="J3363" s="142"/>
      <c r="K3363" s="142"/>
      <c r="L3363" s="142"/>
      <c r="M3363" s="142"/>
      <c r="N3363" s="142"/>
      <c r="O3363" s="142"/>
      <c r="Q3363" s="122" t="e">
        <f>+VLOOKUP(CONCATENATE(B3363,"00"),#REF!,3,FALSE)</f>
        <v>#REF!</v>
      </c>
      <c r="R3363" s="122" t="str">
        <f>+IF(ISERROR(VLOOKUP(K3363,'Ecarts de marge'!D:D,1,FALSE)),"PB CODE ARTICLE","")</f>
        <v>PB CODE ARTICLE</v>
      </c>
    </row>
    <row r="3364" spans="1:18" x14ac:dyDescent="0.2">
      <c r="A3364" s="131" t="str">
        <f>+IF(I3364&lt;='Ecarts de marge'!$G$1,"X","")</f>
        <v>X</v>
      </c>
      <c r="B3364" s="122" t="str">
        <f t="shared" si="64"/>
        <v>A</v>
      </c>
      <c r="C3364" s="142"/>
      <c r="D3364" s="142"/>
      <c r="E3364" s="142"/>
      <c r="F3364" s="142"/>
      <c r="G3364" s="142"/>
      <c r="H3364" s="142"/>
      <c r="J3364" s="142"/>
      <c r="K3364" s="142"/>
      <c r="L3364" s="142"/>
      <c r="M3364" s="142"/>
      <c r="N3364" s="142"/>
      <c r="O3364" s="142"/>
      <c r="Q3364" s="122" t="e">
        <f>+VLOOKUP(CONCATENATE(B3364,"00"),#REF!,3,FALSE)</f>
        <v>#REF!</v>
      </c>
      <c r="R3364" s="122" t="str">
        <f>+IF(ISERROR(VLOOKUP(K3364,'Ecarts de marge'!D:D,1,FALSE)),"PB CODE ARTICLE","")</f>
        <v>PB CODE ARTICLE</v>
      </c>
    </row>
    <row r="3365" spans="1:18" x14ac:dyDescent="0.2">
      <c r="A3365" s="131" t="str">
        <f>+IF(I3365&lt;='Ecarts de marge'!$G$1,"X","")</f>
        <v>X</v>
      </c>
      <c r="B3365" s="122" t="str">
        <f t="shared" si="64"/>
        <v>A</v>
      </c>
      <c r="C3365" s="142"/>
      <c r="D3365" s="142"/>
      <c r="E3365" s="142"/>
      <c r="F3365" s="142"/>
      <c r="G3365" s="142"/>
      <c r="H3365" s="142"/>
      <c r="J3365" s="142"/>
      <c r="K3365" s="142"/>
      <c r="L3365" s="142"/>
      <c r="M3365" s="142"/>
      <c r="N3365" s="142"/>
      <c r="O3365" s="142"/>
      <c r="Q3365" s="122" t="e">
        <f>+VLOOKUP(CONCATENATE(B3365,"00"),#REF!,3,FALSE)</f>
        <v>#REF!</v>
      </c>
      <c r="R3365" s="122" t="str">
        <f>+IF(ISERROR(VLOOKUP(K3365,'Ecarts de marge'!D:D,1,FALSE)),"PB CODE ARTICLE","")</f>
        <v>PB CODE ARTICLE</v>
      </c>
    </row>
    <row r="3366" spans="1:18" x14ac:dyDescent="0.2">
      <c r="A3366" s="131" t="str">
        <f>+IF(I3366&lt;='Ecarts de marge'!$G$1,"X","")</f>
        <v>X</v>
      </c>
      <c r="B3366" s="122" t="str">
        <f t="shared" si="64"/>
        <v>A</v>
      </c>
      <c r="C3366" s="142"/>
      <c r="D3366" s="142"/>
      <c r="E3366" s="142"/>
      <c r="F3366" s="142"/>
      <c r="G3366" s="142"/>
      <c r="H3366" s="142"/>
      <c r="J3366" s="142"/>
      <c r="K3366" s="142"/>
      <c r="L3366" s="142"/>
      <c r="M3366" s="142"/>
      <c r="N3366" s="142"/>
      <c r="O3366" s="142"/>
      <c r="Q3366" s="122" t="e">
        <f>+VLOOKUP(CONCATENATE(B3366,"00"),#REF!,3,FALSE)</f>
        <v>#REF!</v>
      </c>
      <c r="R3366" s="122" t="str">
        <f>+IF(ISERROR(VLOOKUP(K3366,'Ecarts de marge'!D:D,1,FALSE)),"PB CODE ARTICLE","")</f>
        <v>PB CODE ARTICLE</v>
      </c>
    </row>
    <row r="3367" spans="1:18" x14ac:dyDescent="0.2">
      <c r="A3367" s="131" t="str">
        <f>+IF(I3367&lt;='Ecarts de marge'!$G$1,"X","")</f>
        <v>X</v>
      </c>
      <c r="B3367" s="122" t="str">
        <f t="shared" si="64"/>
        <v>A</v>
      </c>
      <c r="C3367" s="142"/>
      <c r="D3367" s="142"/>
      <c r="E3367" s="142"/>
      <c r="F3367" s="142"/>
      <c r="G3367" s="142"/>
      <c r="H3367" s="142"/>
      <c r="J3367" s="142"/>
      <c r="K3367" s="142"/>
      <c r="L3367" s="142"/>
      <c r="M3367" s="142"/>
      <c r="N3367" s="142"/>
      <c r="O3367" s="142"/>
      <c r="Q3367" s="122" t="e">
        <f>+VLOOKUP(CONCATENATE(B3367,"00"),#REF!,3,FALSE)</f>
        <v>#REF!</v>
      </c>
      <c r="R3367" s="122" t="str">
        <f>+IF(ISERROR(VLOOKUP(K3367,'Ecarts de marge'!D:D,1,FALSE)),"PB CODE ARTICLE","")</f>
        <v>PB CODE ARTICLE</v>
      </c>
    </row>
    <row r="3368" spans="1:18" x14ac:dyDescent="0.2">
      <c r="A3368" s="131" t="str">
        <f>+IF(I3368&lt;='Ecarts de marge'!$G$1,"X","")</f>
        <v>X</v>
      </c>
      <c r="B3368" s="122" t="str">
        <f t="shared" si="64"/>
        <v>A</v>
      </c>
      <c r="C3368" s="142"/>
      <c r="D3368" s="142"/>
      <c r="E3368" s="142"/>
      <c r="F3368" s="142"/>
      <c r="G3368" s="142"/>
      <c r="H3368" s="142"/>
      <c r="J3368" s="142"/>
      <c r="K3368" s="142"/>
      <c r="L3368" s="142"/>
      <c r="M3368" s="142"/>
      <c r="N3368" s="142"/>
      <c r="O3368" s="142"/>
      <c r="Q3368" s="122" t="e">
        <f>+VLOOKUP(CONCATENATE(B3368,"00"),#REF!,3,FALSE)</f>
        <v>#REF!</v>
      </c>
      <c r="R3368" s="122" t="str">
        <f>+IF(ISERROR(VLOOKUP(K3368,'Ecarts de marge'!D:D,1,FALSE)),"PB CODE ARTICLE","")</f>
        <v>PB CODE ARTICLE</v>
      </c>
    </row>
    <row r="3369" spans="1:18" x14ac:dyDescent="0.2">
      <c r="A3369" s="131" t="str">
        <f>+IF(I3369&lt;='Ecarts de marge'!$G$1,"X","")</f>
        <v>X</v>
      </c>
      <c r="B3369" s="122" t="str">
        <f t="shared" si="64"/>
        <v>A</v>
      </c>
      <c r="C3369" s="142"/>
      <c r="D3369" s="142"/>
      <c r="E3369" s="142"/>
      <c r="F3369" s="142"/>
      <c r="G3369" s="142"/>
      <c r="H3369" s="142"/>
      <c r="J3369" s="142"/>
      <c r="K3369" s="142"/>
      <c r="L3369" s="142"/>
      <c r="M3369" s="142"/>
      <c r="N3369" s="142"/>
      <c r="O3369" s="142"/>
      <c r="Q3369" s="122" t="e">
        <f>+VLOOKUP(CONCATENATE(B3369,"00"),#REF!,3,FALSE)</f>
        <v>#REF!</v>
      </c>
      <c r="R3369" s="122" t="str">
        <f>+IF(ISERROR(VLOOKUP(K3369,'Ecarts de marge'!D:D,1,FALSE)),"PB CODE ARTICLE","")</f>
        <v>PB CODE ARTICLE</v>
      </c>
    </row>
    <row r="3370" spans="1:18" x14ac:dyDescent="0.2">
      <c r="A3370" s="131" t="str">
        <f>+IF(I3370&lt;='Ecarts de marge'!$G$1,"X","")</f>
        <v>X</v>
      </c>
      <c r="B3370" s="122" t="str">
        <f t="shared" si="64"/>
        <v>A</v>
      </c>
      <c r="C3370" s="142"/>
      <c r="D3370" s="142"/>
      <c r="E3370" s="142"/>
      <c r="F3370" s="142"/>
      <c r="G3370" s="142"/>
      <c r="H3370" s="142"/>
      <c r="J3370" s="142"/>
      <c r="K3370" s="142"/>
      <c r="L3370" s="142"/>
      <c r="M3370" s="142"/>
      <c r="N3370" s="142"/>
      <c r="O3370" s="142"/>
      <c r="Q3370" s="122" t="e">
        <f>+VLOOKUP(CONCATENATE(B3370,"00"),#REF!,3,FALSE)</f>
        <v>#REF!</v>
      </c>
      <c r="R3370" s="122" t="str">
        <f>+IF(ISERROR(VLOOKUP(K3370,'Ecarts de marge'!D:D,1,FALSE)),"PB CODE ARTICLE","")</f>
        <v>PB CODE ARTICLE</v>
      </c>
    </row>
    <row r="3371" spans="1:18" x14ac:dyDescent="0.2">
      <c r="A3371" s="131" t="str">
        <f>+IF(I3371&lt;='Ecarts de marge'!$G$1,"X","")</f>
        <v>X</v>
      </c>
      <c r="B3371" s="122" t="str">
        <f t="shared" si="64"/>
        <v>A</v>
      </c>
      <c r="C3371" s="142"/>
      <c r="D3371" s="142"/>
      <c r="E3371" s="142"/>
      <c r="F3371" s="142"/>
      <c r="G3371" s="142"/>
      <c r="H3371" s="142"/>
      <c r="J3371" s="142"/>
      <c r="K3371" s="142"/>
      <c r="L3371" s="142"/>
      <c r="M3371" s="142"/>
      <c r="N3371" s="142"/>
      <c r="O3371" s="142"/>
      <c r="Q3371" s="122" t="e">
        <f>+VLOOKUP(CONCATENATE(B3371,"00"),#REF!,3,FALSE)</f>
        <v>#REF!</v>
      </c>
      <c r="R3371" s="122" t="str">
        <f>+IF(ISERROR(VLOOKUP(K3371,'Ecarts de marge'!D:D,1,FALSE)),"PB CODE ARTICLE","")</f>
        <v>PB CODE ARTICLE</v>
      </c>
    </row>
    <row r="3372" spans="1:18" x14ac:dyDescent="0.2">
      <c r="A3372" s="131" t="str">
        <f>+IF(I3372&lt;='Ecarts de marge'!$G$1,"X","")</f>
        <v>X</v>
      </c>
      <c r="B3372" s="122" t="str">
        <f t="shared" si="64"/>
        <v>A</v>
      </c>
      <c r="C3372" s="142"/>
      <c r="D3372" s="142"/>
      <c r="E3372" s="142"/>
      <c r="F3372" s="142"/>
      <c r="G3372" s="142"/>
      <c r="H3372" s="142"/>
      <c r="J3372" s="142"/>
      <c r="K3372" s="142"/>
      <c r="L3372" s="142"/>
      <c r="M3372" s="142"/>
      <c r="N3372" s="142"/>
      <c r="O3372" s="142"/>
      <c r="Q3372" s="122" t="e">
        <f>+VLOOKUP(CONCATENATE(B3372,"00"),#REF!,3,FALSE)</f>
        <v>#REF!</v>
      </c>
      <c r="R3372" s="122" t="str">
        <f>+IF(ISERROR(VLOOKUP(K3372,'Ecarts de marge'!D:D,1,FALSE)),"PB CODE ARTICLE","")</f>
        <v>PB CODE ARTICLE</v>
      </c>
    </row>
    <row r="3373" spans="1:18" x14ac:dyDescent="0.2">
      <c r="A3373" s="131" t="str">
        <f>+IF(I3373&lt;='Ecarts de marge'!$G$1,"X","")</f>
        <v>X</v>
      </c>
      <c r="B3373" s="122" t="str">
        <f t="shared" si="64"/>
        <v>A</v>
      </c>
      <c r="C3373" s="142"/>
      <c r="D3373" s="142"/>
      <c r="E3373" s="142"/>
      <c r="F3373" s="142"/>
      <c r="G3373" s="142"/>
      <c r="H3373" s="142"/>
      <c r="J3373" s="142"/>
      <c r="K3373" s="142"/>
      <c r="L3373" s="142"/>
      <c r="M3373" s="142"/>
      <c r="N3373" s="142"/>
      <c r="O3373" s="142"/>
      <c r="Q3373" s="122" t="e">
        <f>+VLOOKUP(CONCATENATE(B3373,"00"),#REF!,3,FALSE)</f>
        <v>#REF!</v>
      </c>
      <c r="R3373" s="122" t="str">
        <f>+IF(ISERROR(VLOOKUP(K3373,'Ecarts de marge'!D:D,1,FALSE)),"PB CODE ARTICLE","")</f>
        <v>PB CODE ARTICLE</v>
      </c>
    </row>
    <row r="3374" spans="1:18" x14ac:dyDescent="0.2">
      <c r="A3374" s="131" t="str">
        <f>+IF(I3374&lt;='Ecarts de marge'!$G$1,"X","")</f>
        <v>X</v>
      </c>
      <c r="B3374" s="122" t="str">
        <f t="shared" si="64"/>
        <v>A</v>
      </c>
      <c r="C3374" s="142"/>
      <c r="D3374" s="142"/>
      <c r="E3374" s="142"/>
      <c r="F3374" s="142"/>
      <c r="G3374" s="142"/>
      <c r="H3374" s="142"/>
      <c r="J3374" s="142"/>
      <c r="K3374" s="142"/>
      <c r="L3374" s="142"/>
      <c r="M3374" s="142"/>
      <c r="N3374" s="142"/>
      <c r="O3374" s="142"/>
      <c r="Q3374" s="122" t="e">
        <f>+VLOOKUP(CONCATENATE(B3374,"00"),#REF!,3,FALSE)</f>
        <v>#REF!</v>
      </c>
      <c r="R3374" s="122" t="str">
        <f>+IF(ISERROR(VLOOKUP(K3374,'Ecarts de marge'!D:D,1,FALSE)),"PB CODE ARTICLE","")</f>
        <v>PB CODE ARTICLE</v>
      </c>
    </row>
    <row r="3375" spans="1:18" x14ac:dyDescent="0.2">
      <c r="A3375" s="131" t="str">
        <f>+IF(I3375&lt;='Ecarts de marge'!$G$1,"X","")</f>
        <v>X</v>
      </c>
      <c r="B3375" s="122" t="str">
        <f t="shared" si="64"/>
        <v>A</v>
      </c>
      <c r="C3375" s="142"/>
      <c r="D3375" s="142"/>
      <c r="E3375" s="142"/>
      <c r="F3375" s="142"/>
      <c r="G3375" s="142"/>
      <c r="H3375" s="142"/>
      <c r="J3375" s="142"/>
      <c r="K3375" s="142"/>
      <c r="L3375" s="142"/>
      <c r="M3375" s="142"/>
      <c r="N3375" s="142"/>
      <c r="O3375" s="142"/>
      <c r="Q3375" s="122" t="e">
        <f>+VLOOKUP(CONCATENATE(B3375,"00"),#REF!,3,FALSE)</f>
        <v>#REF!</v>
      </c>
      <c r="R3375" s="122" t="str">
        <f>+IF(ISERROR(VLOOKUP(K3375,'Ecarts de marge'!D:D,1,FALSE)),"PB CODE ARTICLE","")</f>
        <v>PB CODE ARTICLE</v>
      </c>
    </row>
    <row r="3376" spans="1:18" x14ac:dyDescent="0.2">
      <c r="A3376" s="131" t="str">
        <f>+IF(I3376&lt;='Ecarts de marge'!$G$1,"X","")</f>
        <v>X</v>
      </c>
      <c r="B3376" s="122" t="str">
        <f t="shared" si="64"/>
        <v>A</v>
      </c>
      <c r="C3376" s="142"/>
      <c r="D3376" s="142"/>
      <c r="E3376" s="142"/>
      <c r="F3376" s="142"/>
      <c r="G3376" s="142"/>
      <c r="H3376" s="142"/>
      <c r="J3376" s="142"/>
      <c r="K3376" s="142"/>
      <c r="L3376" s="142"/>
      <c r="M3376" s="142"/>
      <c r="N3376" s="142"/>
      <c r="O3376" s="142"/>
      <c r="Q3376" s="122" t="e">
        <f>+VLOOKUP(CONCATENATE(B3376,"00"),#REF!,3,FALSE)</f>
        <v>#REF!</v>
      </c>
      <c r="R3376" s="122" t="str">
        <f>+IF(ISERROR(VLOOKUP(K3376,'Ecarts de marge'!D:D,1,FALSE)),"PB CODE ARTICLE","")</f>
        <v>PB CODE ARTICLE</v>
      </c>
    </row>
    <row r="3377" spans="1:18" x14ac:dyDescent="0.2">
      <c r="A3377" s="131" t="str">
        <f>+IF(I3377&lt;='Ecarts de marge'!$G$1,"X","")</f>
        <v>X</v>
      </c>
      <c r="B3377" s="122" t="str">
        <f t="shared" si="64"/>
        <v>A</v>
      </c>
      <c r="C3377" s="142"/>
      <c r="D3377" s="142"/>
      <c r="E3377" s="142"/>
      <c r="F3377" s="142"/>
      <c r="G3377" s="142"/>
      <c r="H3377" s="142"/>
      <c r="J3377" s="142"/>
      <c r="K3377" s="142"/>
      <c r="L3377" s="142"/>
      <c r="M3377" s="142"/>
      <c r="N3377" s="142"/>
      <c r="O3377" s="142"/>
      <c r="Q3377" s="122" t="e">
        <f>+VLOOKUP(CONCATENATE(B3377,"00"),#REF!,3,FALSE)</f>
        <v>#REF!</v>
      </c>
      <c r="R3377" s="122" t="str">
        <f>+IF(ISERROR(VLOOKUP(K3377,'Ecarts de marge'!D:D,1,FALSE)),"PB CODE ARTICLE","")</f>
        <v>PB CODE ARTICLE</v>
      </c>
    </row>
    <row r="3378" spans="1:18" x14ac:dyDescent="0.2">
      <c r="A3378" s="131" t="str">
        <f>+IF(I3378&lt;='Ecarts de marge'!$G$1,"X","")</f>
        <v>X</v>
      </c>
      <c r="B3378" s="122" t="str">
        <f t="shared" si="64"/>
        <v>A</v>
      </c>
      <c r="C3378" s="142"/>
      <c r="D3378" s="142"/>
      <c r="E3378" s="142"/>
      <c r="F3378" s="142"/>
      <c r="G3378" s="142"/>
      <c r="H3378" s="142"/>
      <c r="J3378" s="142"/>
      <c r="K3378" s="142"/>
      <c r="L3378" s="142"/>
      <c r="M3378" s="142"/>
      <c r="N3378" s="142"/>
      <c r="O3378" s="142"/>
      <c r="Q3378" s="122" t="e">
        <f>+VLOOKUP(CONCATENATE(B3378,"00"),#REF!,3,FALSE)</f>
        <v>#REF!</v>
      </c>
      <c r="R3378" s="122" t="str">
        <f>+IF(ISERROR(VLOOKUP(K3378,'Ecarts de marge'!D:D,1,FALSE)),"PB CODE ARTICLE","")</f>
        <v>PB CODE ARTICLE</v>
      </c>
    </row>
    <row r="3379" spans="1:18" x14ac:dyDescent="0.2">
      <c r="A3379" s="131" t="str">
        <f>+IF(I3379&lt;='Ecarts de marge'!$G$1,"X","")</f>
        <v>X</v>
      </c>
      <c r="B3379" s="122" t="str">
        <f t="shared" si="64"/>
        <v>A</v>
      </c>
      <c r="C3379" s="142"/>
      <c r="D3379" s="142"/>
      <c r="E3379" s="142"/>
      <c r="F3379" s="142"/>
      <c r="G3379" s="142"/>
      <c r="H3379" s="142"/>
      <c r="J3379" s="142"/>
      <c r="K3379" s="142"/>
      <c r="L3379" s="142"/>
      <c r="M3379" s="142"/>
      <c r="N3379" s="142"/>
      <c r="O3379" s="142"/>
      <c r="Q3379" s="122" t="e">
        <f>+VLOOKUP(CONCATENATE(B3379,"00"),#REF!,3,FALSE)</f>
        <v>#REF!</v>
      </c>
      <c r="R3379" s="122" t="str">
        <f>+IF(ISERROR(VLOOKUP(K3379,'Ecarts de marge'!D:D,1,FALSE)),"PB CODE ARTICLE","")</f>
        <v>PB CODE ARTICLE</v>
      </c>
    </row>
    <row r="3380" spans="1:18" x14ac:dyDescent="0.2">
      <c r="A3380" s="131" t="str">
        <f>+IF(I3380&lt;='Ecarts de marge'!$G$1,"X","")</f>
        <v>X</v>
      </c>
      <c r="B3380" s="122" t="str">
        <f t="shared" si="64"/>
        <v>A</v>
      </c>
      <c r="C3380" s="142"/>
      <c r="D3380" s="142"/>
      <c r="E3380" s="142"/>
      <c r="F3380" s="142"/>
      <c r="G3380" s="142"/>
      <c r="H3380" s="142"/>
      <c r="J3380" s="142"/>
      <c r="K3380" s="142"/>
      <c r="L3380" s="142"/>
      <c r="M3380" s="142"/>
      <c r="N3380" s="142"/>
      <c r="O3380" s="142"/>
      <c r="Q3380" s="122" t="e">
        <f>+VLOOKUP(CONCATENATE(B3380,"00"),#REF!,3,FALSE)</f>
        <v>#REF!</v>
      </c>
      <c r="R3380" s="122" t="str">
        <f>+IF(ISERROR(VLOOKUP(K3380,'Ecarts de marge'!D:D,1,FALSE)),"PB CODE ARTICLE","")</f>
        <v>PB CODE ARTICLE</v>
      </c>
    </row>
    <row r="3381" spans="1:18" x14ac:dyDescent="0.2">
      <c r="A3381" s="131" t="str">
        <f>+IF(I3381&lt;='Ecarts de marge'!$G$1,"X","")</f>
        <v>X</v>
      </c>
      <c r="B3381" s="122" t="str">
        <f t="shared" si="64"/>
        <v>A</v>
      </c>
      <c r="C3381" s="142"/>
      <c r="D3381" s="142"/>
      <c r="E3381" s="142"/>
      <c r="F3381" s="142"/>
      <c r="G3381" s="142"/>
      <c r="H3381" s="142"/>
      <c r="J3381" s="142"/>
      <c r="K3381" s="142"/>
      <c r="L3381" s="142"/>
      <c r="M3381" s="142"/>
      <c r="N3381" s="142"/>
      <c r="O3381" s="142"/>
      <c r="Q3381" s="122" t="e">
        <f>+VLOOKUP(CONCATENATE(B3381,"00"),#REF!,3,FALSE)</f>
        <v>#REF!</v>
      </c>
      <c r="R3381" s="122" t="str">
        <f>+IF(ISERROR(VLOOKUP(K3381,'Ecarts de marge'!D:D,1,FALSE)),"PB CODE ARTICLE","")</f>
        <v>PB CODE ARTICLE</v>
      </c>
    </row>
    <row r="3382" spans="1:18" x14ac:dyDescent="0.2">
      <c r="A3382" s="131" t="str">
        <f>+IF(I3382&lt;='Ecarts de marge'!$G$1,"X","")</f>
        <v>X</v>
      </c>
      <c r="B3382" s="122" t="str">
        <f t="shared" si="64"/>
        <v>A</v>
      </c>
      <c r="C3382" s="142"/>
      <c r="D3382" s="142"/>
      <c r="E3382" s="142"/>
      <c r="F3382" s="142"/>
      <c r="G3382" s="142"/>
      <c r="H3382" s="142"/>
      <c r="J3382" s="142"/>
      <c r="K3382" s="142"/>
      <c r="L3382" s="142"/>
      <c r="M3382" s="142"/>
      <c r="N3382" s="142"/>
      <c r="O3382" s="142"/>
      <c r="Q3382" s="122" t="e">
        <f>+VLOOKUP(CONCATENATE(B3382,"00"),#REF!,3,FALSE)</f>
        <v>#REF!</v>
      </c>
      <c r="R3382" s="122" t="str">
        <f>+IF(ISERROR(VLOOKUP(K3382,'Ecarts de marge'!D:D,1,FALSE)),"PB CODE ARTICLE","")</f>
        <v>PB CODE ARTICLE</v>
      </c>
    </row>
    <row r="3383" spans="1:18" x14ac:dyDescent="0.2">
      <c r="A3383" s="131" t="str">
        <f>+IF(I3383&lt;='Ecarts de marge'!$G$1,"X","")</f>
        <v>X</v>
      </c>
      <c r="B3383" s="122" t="str">
        <f t="shared" si="64"/>
        <v>A</v>
      </c>
      <c r="C3383" s="142"/>
      <c r="D3383" s="142"/>
      <c r="E3383" s="142"/>
      <c r="F3383" s="142"/>
      <c r="G3383" s="142"/>
      <c r="H3383" s="142"/>
      <c r="J3383" s="142"/>
      <c r="K3383" s="142"/>
      <c r="L3383" s="142"/>
      <c r="M3383" s="142"/>
      <c r="N3383" s="142"/>
      <c r="O3383" s="142"/>
      <c r="Q3383" s="122" t="e">
        <f>+VLOOKUP(CONCATENATE(B3383,"00"),#REF!,3,FALSE)</f>
        <v>#REF!</v>
      </c>
      <c r="R3383" s="122" t="str">
        <f>+IF(ISERROR(VLOOKUP(K3383,'Ecarts de marge'!D:D,1,FALSE)),"PB CODE ARTICLE","")</f>
        <v>PB CODE ARTICLE</v>
      </c>
    </row>
    <row r="3384" spans="1:18" x14ac:dyDescent="0.2">
      <c r="A3384" s="131" t="str">
        <f>+IF(I3384&lt;='Ecarts de marge'!$G$1,"X","")</f>
        <v>X</v>
      </c>
      <c r="B3384" s="122" t="str">
        <f t="shared" si="64"/>
        <v>A</v>
      </c>
      <c r="C3384" s="142"/>
      <c r="D3384" s="142"/>
      <c r="E3384" s="142"/>
      <c r="F3384" s="142"/>
      <c r="G3384" s="142"/>
      <c r="H3384" s="142"/>
      <c r="J3384" s="142"/>
      <c r="K3384" s="142"/>
      <c r="L3384" s="142"/>
      <c r="M3384" s="142"/>
      <c r="N3384" s="142"/>
      <c r="O3384" s="142"/>
      <c r="Q3384" s="122" t="e">
        <f>+VLOOKUP(CONCATENATE(B3384,"00"),#REF!,3,FALSE)</f>
        <v>#REF!</v>
      </c>
      <c r="R3384" s="122" t="str">
        <f>+IF(ISERROR(VLOOKUP(K3384,'Ecarts de marge'!D:D,1,FALSE)),"PB CODE ARTICLE","")</f>
        <v>PB CODE ARTICLE</v>
      </c>
    </row>
    <row r="3385" spans="1:18" x14ac:dyDescent="0.2">
      <c r="A3385" s="131" t="str">
        <f>+IF(I3385&lt;='Ecarts de marge'!$G$1,"X","")</f>
        <v>X</v>
      </c>
      <c r="B3385" s="122" t="str">
        <f t="shared" si="64"/>
        <v>A</v>
      </c>
      <c r="C3385" s="142"/>
      <c r="D3385" s="142"/>
      <c r="E3385" s="142"/>
      <c r="F3385" s="142"/>
      <c r="G3385" s="142"/>
      <c r="H3385" s="142"/>
      <c r="J3385" s="142"/>
      <c r="K3385" s="142"/>
      <c r="L3385" s="142"/>
      <c r="M3385" s="142"/>
      <c r="N3385" s="142"/>
      <c r="O3385" s="142"/>
      <c r="Q3385" s="122" t="e">
        <f>+VLOOKUP(CONCATENATE(B3385,"00"),#REF!,3,FALSE)</f>
        <v>#REF!</v>
      </c>
      <c r="R3385" s="122" t="str">
        <f>+IF(ISERROR(VLOOKUP(K3385,'Ecarts de marge'!D:D,1,FALSE)),"PB CODE ARTICLE","")</f>
        <v>PB CODE ARTICLE</v>
      </c>
    </row>
    <row r="3386" spans="1:18" x14ac:dyDescent="0.2">
      <c r="A3386" s="131" t="str">
        <f>+IF(I3386&lt;='Ecarts de marge'!$G$1,"X","")</f>
        <v>X</v>
      </c>
      <c r="B3386" s="122" t="str">
        <f t="shared" si="64"/>
        <v>A</v>
      </c>
      <c r="C3386" s="142"/>
      <c r="D3386" s="142"/>
      <c r="E3386" s="142"/>
      <c r="F3386" s="142"/>
      <c r="G3386" s="142"/>
      <c r="H3386" s="142"/>
      <c r="J3386" s="142"/>
      <c r="K3386" s="142"/>
      <c r="L3386" s="142"/>
      <c r="M3386" s="142"/>
      <c r="N3386" s="142"/>
      <c r="O3386" s="142"/>
      <c r="Q3386" s="122" t="e">
        <f>+VLOOKUP(CONCATENATE(B3386,"00"),#REF!,3,FALSE)</f>
        <v>#REF!</v>
      </c>
      <c r="R3386" s="122" t="str">
        <f>+IF(ISERROR(VLOOKUP(K3386,'Ecarts de marge'!D:D,1,FALSE)),"PB CODE ARTICLE","")</f>
        <v>PB CODE ARTICLE</v>
      </c>
    </row>
    <row r="3387" spans="1:18" x14ac:dyDescent="0.2">
      <c r="A3387" s="131" t="str">
        <f>+IF(I3387&lt;='Ecarts de marge'!$G$1,"X","")</f>
        <v>X</v>
      </c>
      <c r="B3387" s="122" t="str">
        <f t="shared" si="64"/>
        <v>A</v>
      </c>
      <c r="C3387" s="142"/>
      <c r="D3387" s="142"/>
      <c r="E3387" s="142"/>
      <c r="F3387" s="142"/>
      <c r="G3387" s="142"/>
      <c r="H3387" s="142"/>
      <c r="J3387" s="142"/>
      <c r="K3387" s="142"/>
      <c r="L3387" s="142"/>
      <c r="M3387" s="142"/>
      <c r="N3387" s="142"/>
      <c r="O3387" s="142"/>
      <c r="Q3387" s="122" t="e">
        <f>+VLOOKUP(CONCATENATE(B3387,"00"),#REF!,3,FALSE)</f>
        <v>#REF!</v>
      </c>
      <c r="R3387" s="122" t="str">
        <f>+IF(ISERROR(VLOOKUP(K3387,'Ecarts de marge'!D:D,1,FALSE)),"PB CODE ARTICLE","")</f>
        <v>PB CODE ARTICLE</v>
      </c>
    </row>
    <row r="3388" spans="1:18" x14ac:dyDescent="0.2">
      <c r="A3388" s="131" t="str">
        <f>+IF(I3388&lt;='Ecarts de marge'!$G$1,"X","")</f>
        <v>X</v>
      </c>
      <c r="B3388" s="122" t="str">
        <f t="shared" si="64"/>
        <v>A</v>
      </c>
      <c r="C3388" s="142"/>
      <c r="D3388" s="142"/>
      <c r="E3388" s="142"/>
      <c r="F3388" s="142"/>
      <c r="G3388" s="142"/>
      <c r="H3388" s="142"/>
      <c r="J3388" s="142"/>
      <c r="K3388" s="142"/>
      <c r="L3388" s="142"/>
      <c r="M3388" s="142"/>
      <c r="N3388" s="142"/>
      <c r="O3388" s="142"/>
      <c r="Q3388" s="122" t="e">
        <f>+VLOOKUP(CONCATENATE(B3388,"00"),#REF!,3,FALSE)</f>
        <v>#REF!</v>
      </c>
      <c r="R3388" s="122" t="str">
        <f>+IF(ISERROR(VLOOKUP(K3388,'Ecarts de marge'!D:D,1,FALSE)),"PB CODE ARTICLE","")</f>
        <v>PB CODE ARTICLE</v>
      </c>
    </row>
    <row r="3389" spans="1:18" x14ac:dyDescent="0.2">
      <c r="A3389" s="131" t="str">
        <f>+IF(I3389&lt;='Ecarts de marge'!$G$1,"X","")</f>
        <v>X</v>
      </c>
      <c r="B3389" s="122" t="str">
        <f t="shared" si="64"/>
        <v>A</v>
      </c>
      <c r="C3389" s="142"/>
      <c r="D3389" s="142"/>
      <c r="E3389" s="142"/>
      <c r="F3389" s="142"/>
      <c r="G3389" s="142"/>
      <c r="H3389" s="142"/>
      <c r="J3389" s="142"/>
      <c r="K3389" s="142"/>
      <c r="L3389" s="142"/>
      <c r="M3389" s="142"/>
      <c r="N3389" s="142"/>
      <c r="O3389" s="142"/>
      <c r="Q3389" s="122" t="e">
        <f>+VLOOKUP(CONCATENATE(B3389,"00"),#REF!,3,FALSE)</f>
        <v>#REF!</v>
      </c>
      <c r="R3389" s="122" t="str">
        <f>+IF(ISERROR(VLOOKUP(K3389,'Ecarts de marge'!D:D,1,FALSE)),"PB CODE ARTICLE","")</f>
        <v>PB CODE ARTICLE</v>
      </c>
    </row>
    <row r="3390" spans="1:18" x14ac:dyDescent="0.2">
      <c r="A3390" s="131" t="str">
        <f>+IF(I3390&lt;='Ecarts de marge'!$G$1,"X","")</f>
        <v>X</v>
      </c>
      <c r="B3390" s="122" t="str">
        <f t="shared" si="64"/>
        <v>A</v>
      </c>
      <c r="C3390" s="142"/>
      <c r="D3390" s="142"/>
      <c r="E3390" s="142"/>
      <c r="F3390" s="142"/>
      <c r="G3390" s="142"/>
      <c r="H3390" s="142"/>
      <c r="J3390" s="142"/>
      <c r="K3390" s="142"/>
      <c r="L3390" s="142"/>
      <c r="M3390" s="142"/>
      <c r="N3390" s="142"/>
      <c r="O3390" s="142"/>
      <c r="Q3390" s="122" t="e">
        <f>+VLOOKUP(CONCATENATE(B3390,"00"),#REF!,3,FALSE)</f>
        <v>#REF!</v>
      </c>
      <c r="R3390" s="122" t="str">
        <f>+IF(ISERROR(VLOOKUP(K3390,'Ecarts de marge'!D:D,1,FALSE)),"PB CODE ARTICLE","")</f>
        <v>PB CODE ARTICLE</v>
      </c>
    </row>
    <row r="3391" spans="1:18" x14ac:dyDescent="0.2">
      <c r="A3391" s="131" t="str">
        <f>+IF(I3391&lt;='Ecarts de marge'!$G$1,"X","")</f>
        <v>X</v>
      </c>
      <c r="B3391" s="122" t="str">
        <f t="shared" ref="B3391:B3454" si="65">+"A"&amp;E3391&amp;F3391&amp;G3391</f>
        <v>A</v>
      </c>
      <c r="C3391" s="142"/>
      <c r="D3391" s="142"/>
      <c r="E3391" s="142"/>
      <c r="F3391" s="142"/>
      <c r="G3391" s="142"/>
      <c r="H3391" s="142"/>
      <c r="J3391" s="142"/>
      <c r="K3391" s="142"/>
      <c r="L3391" s="142"/>
      <c r="M3391" s="142"/>
      <c r="N3391" s="142"/>
      <c r="O3391" s="142"/>
      <c r="Q3391" s="122" t="e">
        <f>+VLOOKUP(CONCATENATE(B3391,"00"),#REF!,3,FALSE)</f>
        <v>#REF!</v>
      </c>
      <c r="R3391" s="122" t="str">
        <f>+IF(ISERROR(VLOOKUP(K3391,'Ecarts de marge'!D:D,1,FALSE)),"PB CODE ARTICLE","")</f>
        <v>PB CODE ARTICLE</v>
      </c>
    </row>
    <row r="3392" spans="1:18" x14ac:dyDescent="0.2">
      <c r="A3392" s="131" t="str">
        <f>+IF(I3392&lt;='Ecarts de marge'!$G$1,"X","")</f>
        <v>X</v>
      </c>
      <c r="B3392" s="122" t="str">
        <f t="shared" si="65"/>
        <v>A</v>
      </c>
      <c r="C3392" s="142"/>
      <c r="D3392" s="142"/>
      <c r="E3392" s="142"/>
      <c r="F3392" s="142"/>
      <c r="G3392" s="142"/>
      <c r="H3392" s="142"/>
      <c r="J3392" s="142"/>
      <c r="K3392" s="142"/>
      <c r="L3392" s="142"/>
      <c r="M3392" s="142"/>
      <c r="N3392" s="142"/>
      <c r="O3392" s="142"/>
      <c r="Q3392" s="122" t="e">
        <f>+VLOOKUP(CONCATENATE(B3392,"00"),#REF!,3,FALSE)</f>
        <v>#REF!</v>
      </c>
      <c r="R3392" s="122" t="str">
        <f>+IF(ISERROR(VLOOKUP(K3392,'Ecarts de marge'!D:D,1,FALSE)),"PB CODE ARTICLE","")</f>
        <v>PB CODE ARTICLE</v>
      </c>
    </row>
    <row r="3393" spans="1:18" x14ac:dyDescent="0.2">
      <c r="A3393" s="131" t="str">
        <f>+IF(I3393&lt;='Ecarts de marge'!$G$1,"X","")</f>
        <v>X</v>
      </c>
      <c r="B3393" s="122" t="str">
        <f t="shared" si="65"/>
        <v>A</v>
      </c>
      <c r="C3393" s="142"/>
      <c r="D3393" s="142"/>
      <c r="E3393" s="142"/>
      <c r="F3393" s="142"/>
      <c r="G3393" s="142"/>
      <c r="H3393" s="142"/>
      <c r="J3393" s="142"/>
      <c r="K3393" s="142"/>
      <c r="L3393" s="142"/>
      <c r="M3393" s="142"/>
      <c r="N3393" s="142"/>
      <c r="O3393" s="142"/>
      <c r="Q3393" s="122" t="e">
        <f>+VLOOKUP(CONCATENATE(B3393,"00"),#REF!,3,FALSE)</f>
        <v>#REF!</v>
      </c>
      <c r="R3393" s="122" t="str">
        <f>+IF(ISERROR(VLOOKUP(K3393,'Ecarts de marge'!D:D,1,FALSE)),"PB CODE ARTICLE","")</f>
        <v>PB CODE ARTICLE</v>
      </c>
    </row>
    <row r="3394" spans="1:18" x14ac:dyDescent="0.2">
      <c r="A3394" s="131" t="str">
        <f>+IF(I3394&lt;='Ecarts de marge'!$G$1,"X","")</f>
        <v>X</v>
      </c>
      <c r="B3394" s="122" t="str">
        <f t="shared" si="65"/>
        <v>A</v>
      </c>
      <c r="C3394" s="142"/>
      <c r="D3394" s="142"/>
      <c r="E3394" s="142"/>
      <c r="F3394" s="142"/>
      <c r="G3394" s="142"/>
      <c r="H3394" s="142"/>
      <c r="J3394" s="142"/>
      <c r="K3394" s="142"/>
      <c r="L3394" s="142"/>
      <c r="M3394" s="142"/>
      <c r="N3394" s="142"/>
      <c r="O3394" s="142"/>
      <c r="Q3394" s="122" t="e">
        <f>+VLOOKUP(CONCATENATE(B3394,"00"),#REF!,3,FALSE)</f>
        <v>#REF!</v>
      </c>
      <c r="R3394" s="122" t="str">
        <f>+IF(ISERROR(VLOOKUP(K3394,'Ecarts de marge'!D:D,1,FALSE)),"PB CODE ARTICLE","")</f>
        <v>PB CODE ARTICLE</v>
      </c>
    </row>
    <row r="3395" spans="1:18" x14ac:dyDescent="0.2">
      <c r="A3395" s="131" t="str">
        <f>+IF(I3395&lt;='Ecarts de marge'!$G$1,"X","")</f>
        <v>X</v>
      </c>
      <c r="B3395" s="122" t="str">
        <f t="shared" si="65"/>
        <v>A</v>
      </c>
      <c r="C3395" s="142"/>
      <c r="D3395" s="142"/>
      <c r="E3395" s="142"/>
      <c r="F3395" s="142"/>
      <c r="G3395" s="142"/>
      <c r="H3395" s="142"/>
      <c r="J3395" s="142"/>
      <c r="K3395" s="142"/>
      <c r="L3395" s="142"/>
      <c r="M3395" s="142"/>
      <c r="N3395" s="142"/>
      <c r="O3395" s="142"/>
      <c r="Q3395" s="122" t="e">
        <f>+VLOOKUP(CONCATENATE(B3395,"00"),#REF!,3,FALSE)</f>
        <v>#REF!</v>
      </c>
      <c r="R3395" s="122" t="str">
        <f>+IF(ISERROR(VLOOKUP(K3395,'Ecarts de marge'!D:D,1,FALSE)),"PB CODE ARTICLE","")</f>
        <v>PB CODE ARTICLE</v>
      </c>
    </row>
    <row r="3396" spans="1:18" x14ac:dyDescent="0.2">
      <c r="A3396" s="131" t="str">
        <f>+IF(I3396&lt;='Ecarts de marge'!$G$1,"X","")</f>
        <v>X</v>
      </c>
      <c r="B3396" s="122" t="str">
        <f t="shared" si="65"/>
        <v>A</v>
      </c>
      <c r="C3396" s="142"/>
      <c r="D3396" s="142"/>
      <c r="E3396" s="142"/>
      <c r="F3396" s="142"/>
      <c r="G3396" s="142"/>
      <c r="H3396" s="142"/>
      <c r="J3396" s="142"/>
      <c r="K3396" s="142"/>
      <c r="L3396" s="142"/>
      <c r="M3396" s="142"/>
      <c r="N3396" s="142"/>
      <c r="O3396" s="142"/>
      <c r="Q3396" s="122" t="e">
        <f>+VLOOKUP(CONCATENATE(B3396,"00"),#REF!,3,FALSE)</f>
        <v>#REF!</v>
      </c>
      <c r="R3396" s="122" t="str">
        <f>+IF(ISERROR(VLOOKUP(K3396,'Ecarts de marge'!D:D,1,FALSE)),"PB CODE ARTICLE","")</f>
        <v>PB CODE ARTICLE</v>
      </c>
    </row>
    <row r="3397" spans="1:18" x14ac:dyDescent="0.2">
      <c r="A3397" s="131" t="str">
        <f>+IF(I3397&lt;='Ecarts de marge'!$G$1,"X","")</f>
        <v>X</v>
      </c>
      <c r="B3397" s="122" t="str">
        <f t="shared" si="65"/>
        <v>A</v>
      </c>
      <c r="C3397" s="142"/>
      <c r="D3397" s="142"/>
      <c r="E3397" s="142"/>
      <c r="F3397" s="142"/>
      <c r="G3397" s="142"/>
      <c r="H3397" s="142"/>
      <c r="J3397" s="142"/>
      <c r="K3397" s="142"/>
      <c r="L3397" s="142"/>
      <c r="M3397" s="142"/>
      <c r="N3397" s="142"/>
      <c r="O3397" s="142"/>
      <c r="Q3397" s="122" t="e">
        <f>+VLOOKUP(CONCATENATE(B3397,"00"),#REF!,3,FALSE)</f>
        <v>#REF!</v>
      </c>
      <c r="R3397" s="122" t="str">
        <f>+IF(ISERROR(VLOOKUP(K3397,'Ecarts de marge'!D:D,1,FALSE)),"PB CODE ARTICLE","")</f>
        <v>PB CODE ARTICLE</v>
      </c>
    </row>
    <row r="3398" spans="1:18" x14ac:dyDescent="0.2">
      <c r="A3398" s="131" t="str">
        <f>+IF(I3398&lt;='Ecarts de marge'!$G$1,"X","")</f>
        <v>X</v>
      </c>
      <c r="B3398" s="122" t="str">
        <f t="shared" si="65"/>
        <v>A</v>
      </c>
      <c r="C3398" s="142"/>
      <c r="D3398" s="142"/>
      <c r="E3398" s="142"/>
      <c r="F3398" s="142"/>
      <c r="G3398" s="142"/>
      <c r="H3398" s="142"/>
      <c r="J3398" s="142"/>
      <c r="K3398" s="142"/>
      <c r="L3398" s="142"/>
      <c r="M3398" s="142"/>
      <c r="N3398" s="142"/>
      <c r="O3398" s="142"/>
      <c r="Q3398" s="122" t="e">
        <f>+VLOOKUP(CONCATENATE(B3398,"00"),#REF!,3,FALSE)</f>
        <v>#REF!</v>
      </c>
      <c r="R3398" s="122" t="str">
        <f>+IF(ISERROR(VLOOKUP(K3398,'Ecarts de marge'!D:D,1,FALSE)),"PB CODE ARTICLE","")</f>
        <v>PB CODE ARTICLE</v>
      </c>
    </row>
    <row r="3399" spans="1:18" x14ac:dyDescent="0.2">
      <c r="A3399" s="131" t="str">
        <f>+IF(I3399&lt;='Ecarts de marge'!$G$1,"X","")</f>
        <v>X</v>
      </c>
      <c r="B3399" s="122" t="str">
        <f t="shared" si="65"/>
        <v>A</v>
      </c>
      <c r="C3399" s="142"/>
      <c r="D3399" s="142"/>
      <c r="E3399" s="142"/>
      <c r="F3399" s="142"/>
      <c r="G3399" s="142"/>
      <c r="H3399" s="142"/>
      <c r="J3399" s="142"/>
      <c r="K3399" s="142"/>
      <c r="L3399" s="142"/>
      <c r="M3399" s="142"/>
      <c r="N3399" s="142"/>
      <c r="O3399" s="142"/>
      <c r="Q3399" s="122" t="e">
        <f>+VLOOKUP(CONCATENATE(B3399,"00"),#REF!,3,FALSE)</f>
        <v>#REF!</v>
      </c>
      <c r="R3399" s="122" t="str">
        <f>+IF(ISERROR(VLOOKUP(K3399,'Ecarts de marge'!D:D,1,FALSE)),"PB CODE ARTICLE","")</f>
        <v>PB CODE ARTICLE</v>
      </c>
    </row>
    <row r="3400" spans="1:18" x14ac:dyDescent="0.2">
      <c r="A3400" s="131" t="str">
        <f>+IF(I3400&lt;='Ecarts de marge'!$G$1,"X","")</f>
        <v>X</v>
      </c>
      <c r="B3400" s="122" t="str">
        <f t="shared" si="65"/>
        <v>A</v>
      </c>
      <c r="C3400" s="142"/>
      <c r="D3400" s="142"/>
      <c r="E3400" s="142"/>
      <c r="F3400" s="142"/>
      <c r="G3400" s="142"/>
      <c r="H3400" s="142"/>
      <c r="J3400" s="142"/>
      <c r="K3400" s="142"/>
      <c r="L3400" s="142"/>
      <c r="M3400" s="142"/>
      <c r="N3400" s="142"/>
      <c r="O3400" s="142"/>
      <c r="Q3400" s="122" t="e">
        <f>+VLOOKUP(CONCATENATE(B3400,"00"),#REF!,3,FALSE)</f>
        <v>#REF!</v>
      </c>
      <c r="R3400" s="122" t="str">
        <f>+IF(ISERROR(VLOOKUP(K3400,'Ecarts de marge'!D:D,1,FALSE)),"PB CODE ARTICLE","")</f>
        <v>PB CODE ARTICLE</v>
      </c>
    </row>
    <row r="3401" spans="1:18" x14ac:dyDescent="0.2">
      <c r="A3401" s="131" t="str">
        <f>+IF(I3401&lt;='Ecarts de marge'!$G$1,"X","")</f>
        <v>X</v>
      </c>
      <c r="B3401" s="122" t="str">
        <f t="shared" si="65"/>
        <v>A</v>
      </c>
      <c r="C3401" s="142"/>
      <c r="D3401" s="142"/>
      <c r="E3401" s="142"/>
      <c r="F3401" s="142"/>
      <c r="G3401" s="142"/>
      <c r="H3401" s="142"/>
      <c r="J3401" s="142"/>
      <c r="K3401" s="142"/>
      <c r="L3401" s="142"/>
      <c r="M3401" s="142"/>
      <c r="N3401" s="142"/>
      <c r="O3401" s="142"/>
      <c r="Q3401" s="122" t="e">
        <f>+VLOOKUP(CONCATENATE(B3401,"00"),#REF!,3,FALSE)</f>
        <v>#REF!</v>
      </c>
      <c r="R3401" s="122" t="str">
        <f>+IF(ISERROR(VLOOKUP(K3401,'Ecarts de marge'!D:D,1,FALSE)),"PB CODE ARTICLE","")</f>
        <v>PB CODE ARTICLE</v>
      </c>
    </row>
    <row r="3402" spans="1:18" x14ac:dyDescent="0.2">
      <c r="A3402" s="131" t="str">
        <f>+IF(I3402&lt;='Ecarts de marge'!$G$1,"X","")</f>
        <v>X</v>
      </c>
      <c r="B3402" s="122" t="str">
        <f t="shared" si="65"/>
        <v>A</v>
      </c>
      <c r="C3402" s="142"/>
      <c r="D3402" s="142"/>
      <c r="E3402" s="142"/>
      <c r="F3402" s="142"/>
      <c r="G3402" s="142"/>
      <c r="H3402" s="142"/>
      <c r="J3402" s="142"/>
      <c r="K3402" s="142"/>
      <c r="L3402" s="142"/>
      <c r="M3402" s="142"/>
      <c r="N3402" s="142"/>
      <c r="O3402" s="142"/>
      <c r="Q3402" s="122" t="e">
        <f>+VLOOKUP(CONCATENATE(B3402,"00"),#REF!,3,FALSE)</f>
        <v>#REF!</v>
      </c>
      <c r="R3402" s="122" t="str">
        <f>+IF(ISERROR(VLOOKUP(K3402,'Ecarts de marge'!D:D,1,FALSE)),"PB CODE ARTICLE","")</f>
        <v>PB CODE ARTICLE</v>
      </c>
    </row>
    <row r="3403" spans="1:18" x14ac:dyDescent="0.2">
      <c r="A3403" s="131" t="str">
        <f>+IF(I3403&lt;='Ecarts de marge'!$G$1,"X","")</f>
        <v>X</v>
      </c>
      <c r="B3403" s="122" t="str">
        <f t="shared" si="65"/>
        <v>A</v>
      </c>
      <c r="C3403" s="142"/>
      <c r="D3403" s="142"/>
      <c r="E3403" s="142"/>
      <c r="F3403" s="142"/>
      <c r="G3403" s="142"/>
      <c r="H3403" s="142"/>
      <c r="J3403" s="142"/>
      <c r="K3403" s="142"/>
      <c r="L3403" s="142"/>
      <c r="M3403" s="142"/>
      <c r="N3403" s="142"/>
      <c r="O3403" s="142"/>
      <c r="Q3403" s="122" t="e">
        <f>+VLOOKUP(CONCATENATE(B3403,"00"),#REF!,3,FALSE)</f>
        <v>#REF!</v>
      </c>
      <c r="R3403" s="122" t="str">
        <f>+IF(ISERROR(VLOOKUP(K3403,'Ecarts de marge'!D:D,1,FALSE)),"PB CODE ARTICLE","")</f>
        <v>PB CODE ARTICLE</v>
      </c>
    </row>
    <row r="3404" spans="1:18" x14ac:dyDescent="0.2">
      <c r="A3404" s="131" t="str">
        <f>+IF(I3404&lt;='Ecarts de marge'!$G$1,"X","")</f>
        <v>X</v>
      </c>
      <c r="B3404" s="122" t="str">
        <f t="shared" si="65"/>
        <v>A</v>
      </c>
      <c r="C3404" s="142"/>
      <c r="D3404" s="142"/>
      <c r="E3404" s="142"/>
      <c r="F3404" s="142"/>
      <c r="G3404" s="142"/>
      <c r="H3404" s="142"/>
      <c r="J3404" s="142"/>
      <c r="K3404" s="142"/>
      <c r="L3404" s="142"/>
      <c r="M3404" s="142"/>
      <c r="N3404" s="142"/>
      <c r="O3404" s="142"/>
      <c r="Q3404" s="122" t="e">
        <f>+VLOOKUP(CONCATENATE(B3404,"00"),#REF!,3,FALSE)</f>
        <v>#REF!</v>
      </c>
      <c r="R3404" s="122" t="str">
        <f>+IF(ISERROR(VLOOKUP(K3404,'Ecarts de marge'!D:D,1,FALSE)),"PB CODE ARTICLE","")</f>
        <v>PB CODE ARTICLE</v>
      </c>
    </row>
    <row r="3405" spans="1:18" x14ac:dyDescent="0.2">
      <c r="A3405" s="131" t="str">
        <f>+IF(I3405&lt;='Ecarts de marge'!$G$1,"X","")</f>
        <v>X</v>
      </c>
      <c r="B3405" s="122" t="str">
        <f t="shared" si="65"/>
        <v>A</v>
      </c>
      <c r="C3405" s="142"/>
      <c r="D3405" s="142"/>
      <c r="E3405" s="142"/>
      <c r="F3405" s="142"/>
      <c r="G3405" s="142"/>
      <c r="H3405" s="142"/>
      <c r="J3405" s="142"/>
      <c r="K3405" s="142"/>
      <c r="L3405" s="142"/>
      <c r="M3405" s="142"/>
      <c r="N3405" s="142"/>
      <c r="O3405" s="142"/>
      <c r="Q3405" s="122" t="e">
        <f>+VLOOKUP(CONCATENATE(B3405,"00"),#REF!,3,FALSE)</f>
        <v>#REF!</v>
      </c>
      <c r="R3405" s="122" t="str">
        <f>+IF(ISERROR(VLOOKUP(K3405,'Ecarts de marge'!D:D,1,FALSE)),"PB CODE ARTICLE","")</f>
        <v>PB CODE ARTICLE</v>
      </c>
    </row>
    <row r="3406" spans="1:18" x14ac:dyDescent="0.2">
      <c r="A3406" s="131" t="str">
        <f>+IF(I3406&lt;='Ecarts de marge'!$G$1,"X","")</f>
        <v>X</v>
      </c>
      <c r="B3406" s="122" t="str">
        <f t="shared" si="65"/>
        <v>A</v>
      </c>
      <c r="C3406" s="142"/>
      <c r="D3406" s="142"/>
      <c r="E3406" s="142"/>
      <c r="F3406" s="142"/>
      <c r="G3406" s="142"/>
      <c r="H3406" s="142"/>
      <c r="J3406" s="142"/>
      <c r="K3406" s="142"/>
      <c r="L3406" s="142"/>
      <c r="M3406" s="142"/>
      <c r="N3406" s="142"/>
      <c r="O3406" s="142"/>
      <c r="Q3406" s="122" t="e">
        <f>+VLOOKUP(CONCATENATE(B3406,"00"),#REF!,3,FALSE)</f>
        <v>#REF!</v>
      </c>
      <c r="R3406" s="122" t="str">
        <f>+IF(ISERROR(VLOOKUP(K3406,'Ecarts de marge'!D:D,1,FALSE)),"PB CODE ARTICLE","")</f>
        <v>PB CODE ARTICLE</v>
      </c>
    </row>
    <row r="3407" spans="1:18" x14ac:dyDescent="0.2">
      <c r="A3407" s="131" t="str">
        <f>+IF(I3407&lt;='Ecarts de marge'!$G$1,"X","")</f>
        <v>X</v>
      </c>
      <c r="B3407" s="122" t="str">
        <f t="shared" si="65"/>
        <v>A</v>
      </c>
      <c r="C3407" s="142"/>
      <c r="D3407" s="142"/>
      <c r="E3407" s="142"/>
      <c r="F3407" s="142"/>
      <c r="G3407" s="142"/>
      <c r="H3407" s="142"/>
      <c r="J3407" s="142"/>
      <c r="K3407" s="142"/>
      <c r="L3407" s="142"/>
      <c r="M3407" s="142"/>
      <c r="N3407" s="142"/>
      <c r="O3407" s="142"/>
      <c r="Q3407" s="122" t="e">
        <f>+VLOOKUP(CONCATENATE(B3407,"00"),#REF!,3,FALSE)</f>
        <v>#REF!</v>
      </c>
      <c r="R3407" s="122" t="str">
        <f>+IF(ISERROR(VLOOKUP(K3407,'Ecarts de marge'!D:D,1,FALSE)),"PB CODE ARTICLE","")</f>
        <v>PB CODE ARTICLE</v>
      </c>
    </row>
    <row r="3408" spans="1:18" x14ac:dyDescent="0.2">
      <c r="A3408" s="131" t="str">
        <f>+IF(I3408&lt;='Ecarts de marge'!$G$1,"X","")</f>
        <v>X</v>
      </c>
      <c r="B3408" s="122" t="str">
        <f t="shared" si="65"/>
        <v>A</v>
      </c>
      <c r="C3408" s="142"/>
      <c r="D3408" s="142"/>
      <c r="E3408" s="142"/>
      <c r="F3408" s="142"/>
      <c r="G3408" s="142"/>
      <c r="H3408" s="142"/>
      <c r="J3408" s="142"/>
      <c r="K3408" s="142"/>
      <c r="L3408" s="142"/>
      <c r="M3408" s="142"/>
      <c r="N3408" s="142"/>
      <c r="O3408" s="142"/>
      <c r="Q3408" s="122" t="e">
        <f>+VLOOKUP(CONCATENATE(B3408,"00"),#REF!,3,FALSE)</f>
        <v>#REF!</v>
      </c>
      <c r="R3408" s="122" t="str">
        <f>+IF(ISERROR(VLOOKUP(K3408,'Ecarts de marge'!D:D,1,FALSE)),"PB CODE ARTICLE","")</f>
        <v>PB CODE ARTICLE</v>
      </c>
    </row>
    <row r="3409" spans="1:18" x14ac:dyDescent="0.2">
      <c r="A3409" s="131" t="str">
        <f>+IF(I3409&lt;='Ecarts de marge'!$G$1,"X","")</f>
        <v>X</v>
      </c>
      <c r="B3409" s="122" t="str">
        <f t="shared" si="65"/>
        <v>A</v>
      </c>
      <c r="C3409" s="142"/>
      <c r="D3409" s="142"/>
      <c r="E3409" s="142"/>
      <c r="F3409" s="142"/>
      <c r="G3409" s="142"/>
      <c r="H3409" s="142"/>
      <c r="J3409" s="142"/>
      <c r="K3409" s="142"/>
      <c r="L3409" s="142"/>
      <c r="M3409" s="142"/>
      <c r="N3409" s="142"/>
      <c r="O3409" s="142"/>
      <c r="Q3409" s="122" t="e">
        <f>+VLOOKUP(CONCATENATE(B3409,"00"),#REF!,3,FALSE)</f>
        <v>#REF!</v>
      </c>
      <c r="R3409" s="122" t="str">
        <f>+IF(ISERROR(VLOOKUP(K3409,'Ecarts de marge'!D:D,1,FALSE)),"PB CODE ARTICLE","")</f>
        <v>PB CODE ARTICLE</v>
      </c>
    </row>
    <row r="3410" spans="1:18" x14ac:dyDescent="0.2">
      <c r="A3410" s="131" t="str">
        <f>+IF(I3410&lt;='Ecarts de marge'!$G$1,"X","")</f>
        <v>X</v>
      </c>
      <c r="B3410" s="122" t="str">
        <f t="shared" si="65"/>
        <v>A</v>
      </c>
      <c r="C3410" s="142"/>
      <c r="D3410" s="142"/>
      <c r="E3410" s="142"/>
      <c r="F3410" s="142"/>
      <c r="G3410" s="142"/>
      <c r="H3410" s="142"/>
      <c r="J3410" s="142"/>
      <c r="K3410" s="142"/>
      <c r="L3410" s="142"/>
      <c r="M3410" s="142"/>
      <c r="N3410" s="142"/>
      <c r="O3410" s="142"/>
      <c r="Q3410" s="122" t="e">
        <f>+VLOOKUP(CONCATENATE(B3410,"00"),#REF!,3,FALSE)</f>
        <v>#REF!</v>
      </c>
      <c r="R3410" s="122" t="str">
        <f>+IF(ISERROR(VLOOKUP(K3410,'Ecarts de marge'!D:D,1,FALSE)),"PB CODE ARTICLE","")</f>
        <v>PB CODE ARTICLE</v>
      </c>
    </row>
    <row r="3411" spans="1:18" x14ac:dyDescent="0.2">
      <c r="A3411" s="131" t="str">
        <f>+IF(I3411&lt;='Ecarts de marge'!$G$1,"X","")</f>
        <v>X</v>
      </c>
      <c r="B3411" s="122" t="str">
        <f t="shared" si="65"/>
        <v>A</v>
      </c>
      <c r="C3411" s="142"/>
      <c r="D3411" s="142"/>
      <c r="E3411" s="142"/>
      <c r="F3411" s="142"/>
      <c r="G3411" s="142"/>
      <c r="H3411" s="142"/>
      <c r="J3411" s="142"/>
      <c r="K3411" s="142"/>
      <c r="L3411" s="142"/>
      <c r="M3411" s="142"/>
      <c r="N3411" s="142"/>
      <c r="O3411" s="142"/>
      <c r="Q3411" s="122" t="e">
        <f>+VLOOKUP(CONCATENATE(B3411,"00"),#REF!,3,FALSE)</f>
        <v>#REF!</v>
      </c>
      <c r="R3411" s="122" t="str">
        <f>+IF(ISERROR(VLOOKUP(K3411,'Ecarts de marge'!D:D,1,FALSE)),"PB CODE ARTICLE","")</f>
        <v>PB CODE ARTICLE</v>
      </c>
    </row>
    <row r="3412" spans="1:18" x14ac:dyDescent="0.2">
      <c r="A3412" s="131" t="str">
        <f>+IF(I3412&lt;='Ecarts de marge'!$G$1,"X","")</f>
        <v>X</v>
      </c>
      <c r="B3412" s="122" t="str">
        <f t="shared" si="65"/>
        <v>A</v>
      </c>
      <c r="C3412" s="142"/>
      <c r="D3412" s="142"/>
      <c r="E3412" s="142"/>
      <c r="F3412" s="142"/>
      <c r="G3412" s="142"/>
      <c r="H3412" s="142"/>
      <c r="J3412" s="142"/>
      <c r="K3412" s="142"/>
      <c r="L3412" s="142"/>
      <c r="M3412" s="142"/>
      <c r="N3412" s="142"/>
      <c r="O3412" s="142"/>
      <c r="Q3412" s="122" t="e">
        <f>+VLOOKUP(CONCATENATE(B3412,"00"),#REF!,3,FALSE)</f>
        <v>#REF!</v>
      </c>
      <c r="R3412" s="122" t="str">
        <f>+IF(ISERROR(VLOOKUP(K3412,'Ecarts de marge'!D:D,1,FALSE)),"PB CODE ARTICLE","")</f>
        <v>PB CODE ARTICLE</v>
      </c>
    </row>
    <row r="3413" spans="1:18" x14ac:dyDescent="0.2">
      <c r="A3413" s="131" t="str">
        <f>+IF(I3413&lt;='Ecarts de marge'!$G$1,"X","")</f>
        <v>X</v>
      </c>
      <c r="B3413" s="122" t="str">
        <f t="shared" si="65"/>
        <v>A</v>
      </c>
      <c r="C3413" s="142"/>
      <c r="D3413" s="142"/>
      <c r="E3413" s="142"/>
      <c r="F3413" s="142"/>
      <c r="G3413" s="142"/>
      <c r="H3413" s="142"/>
      <c r="J3413" s="142"/>
      <c r="K3413" s="142"/>
      <c r="L3413" s="142"/>
      <c r="M3413" s="142"/>
      <c r="N3413" s="142"/>
      <c r="O3413" s="142"/>
      <c r="Q3413" s="122" t="e">
        <f>+VLOOKUP(CONCATENATE(B3413,"00"),#REF!,3,FALSE)</f>
        <v>#REF!</v>
      </c>
      <c r="R3413" s="122" t="str">
        <f>+IF(ISERROR(VLOOKUP(K3413,'Ecarts de marge'!D:D,1,FALSE)),"PB CODE ARTICLE","")</f>
        <v>PB CODE ARTICLE</v>
      </c>
    </row>
    <row r="3414" spans="1:18" x14ac:dyDescent="0.2">
      <c r="A3414" s="131" t="str">
        <f>+IF(I3414&lt;='Ecarts de marge'!$G$1,"X","")</f>
        <v>X</v>
      </c>
      <c r="B3414" s="122" t="str">
        <f t="shared" si="65"/>
        <v>A</v>
      </c>
      <c r="C3414" s="142"/>
      <c r="D3414" s="142"/>
      <c r="E3414" s="142"/>
      <c r="F3414" s="142"/>
      <c r="G3414" s="142"/>
      <c r="H3414" s="142"/>
      <c r="J3414" s="142"/>
      <c r="K3414" s="142"/>
      <c r="L3414" s="142"/>
      <c r="M3414" s="142"/>
      <c r="N3414" s="142"/>
      <c r="O3414" s="142"/>
      <c r="Q3414" s="122" t="e">
        <f>+VLOOKUP(CONCATENATE(B3414,"00"),#REF!,3,FALSE)</f>
        <v>#REF!</v>
      </c>
      <c r="R3414" s="122" t="str">
        <f>+IF(ISERROR(VLOOKUP(K3414,'Ecarts de marge'!D:D,1,FALSE)),"PB CODE ARTICLE","")</f>
        <v>PB CODE ARTICLE</v>
      </c>
    </row>
    <row r="3415" spans="1:18" x14ac:dyDescent="0.2">
      <c r="A3415" s="131" t="str">
        <f>+IF(I3415&lt;='Ecarts de marge'!$G$1,"X","")</f>
        <v>X</v>
      </c>
      <c r="B3415" s="122" t="str">
        <f t="shared" si="65"/>
        <v>A</v>
      </c>
      <c r="C3415" s="142"/>
      <c r="D3415" s="142"/>
      <c r="E3415" s="142"/>
      <c r="F3415" s="142"/>
      <c r="G3415" s="142"/>
      <c r="H3415" s="142"/>
      <c r="J3415" s="142"/>
      <c r="K3415" s="142"/>
      <c r="L3415" s="142"/>
      <c r="M3415" s="142"/>
      <c r="N3415" s="142"/>
      <c r="O3415" s="142"/>
      <c r="Q3415" s="122" t="e">
        <f>+VLOOKUP(CONCATENATE(B3415,"00"),#REF!,3,FALSE)</f>
        <v>#REF!</v>
      </c>
      <c r="R3415" s="122" t="str">
        <f>+IF(ISERROR(VLOOKUP(K3415,'Ecarts de marge'!D:D,1,FALSE)),"PB CODE ARTICLE","")</f>
        <v>PB CODE ARTICLE</v>
      </c>
    </row>
    <row r="3416" spans="1:18" x14ac:dyDescent="0.2">
      <c r="A3416" s="131" t="str">
        <f>+IF(I3416&lt;='Ecarts de marge'!$G$1,"X","")</f>
        <v>X</v>
      </c>
      <c r="B3416" s="122" t="str">
        <f t="shared" si="65"/>
        <v>A</v>
      </c>
      <c r="C3416" s="142"/>
      <c r="D3416" s="142"/>
      <c r="E3416" s="142"/>
      <c r="F3416" s="142"/>
      <c r="G3416" s="142"/>
      <c r="H3416" s="142"/>
      <c r="J3416" s="142"/>
      <c r="K3416" s="142"/>
      <c r="L3416" s="142"/>
      <c r="M3416" s="142"/>
      <c r="N3416" s="142"/>
      <c r="O3416" s="142"/>
      <c r="Q3416" s="122" t="e">
        <f>+VLOOKUP(CONCATENATE(B3416,"00"),#REF!,3,FALSE)</f>
        <v>#REF!</v>
      </c>
      <c r="R3416" s="122" t="str">
        <f>+IF(ISERROR(VLOOKUP(K3416,'Ecarts de marge'!D:D,1,FALSE)),"PB CODE ARTICLE","")</f>
        <v>PB CODE ARTICLE</v>
      </c>
    </row>
    <row r="3417" spans="1:18" x14ac:dyDescent="0.2">
      <c r="A3417" s="131" t="str">
        <f>+IF(I3417&lt;='Ecarts de marge'!$G$1,"X","")</f>
        <v>X</v>
      </c>
      <c r="B3417" s="122" t="str">
        <f t="shared" si="65"/>
        <v>A</v>
      </c>
      <c r="C3417" s="142"/>
      <c r="D3417" s="142"/>
      <c r="E3417" s="142"/>
      <c r="F3417" s="142"/>
      <c r="G3417" s="142"/>
      <c r="H3417" s="142"/>
      <c r="J3417" s="142"/>
      <c r="K3417" s="142"/>
      <c r="L3417" s="142"/>
      <c r="M3417" s="142"/>
      <c r="N3417" s="142"/>
      <c r="O3417" s="142"/>
      <c r="Q3417" s="122" t="e">
        <f>+VLOOKUP(CONCATENATE(B3417,"00"),#REF!,3,FALSE)</f>
        <v>#REF!</v>
      </c>
      <c r="R3417" s="122" t="str">
        <f>+IF(ISERROR(VLOOKUP(K3417,'Ecarts de marge'!D:D,1,FALSE)),"PB CODE ARTICLE","")</f>
        <v>PB CODE ARTICLE</v>
      </c>
    </row>
    <row r="3418" spans="1:18" x14ac:dyDescent="0.2">
      <c r="A3418" s="131" t="str">
        <f>+IF(I3418&lt;='Ecarts de marge'!$G$1,"X","")</f>
        <v>X</v>
      </c>
      <c r="B3418" s="122" t="str">
        <f t="shared" si="65"/>
        <v>A</v>
      </c>
      <c r="C3418" s="142"/>
      <c r="D3418" s="142"/>
      <c r="E3418" s="142"/>
      <c r="F3418" s="142"/>
      <c r="G3418" s="142"/>
      <c r="H3418" s="142"/>
      <c r="J3418" s="142"/>
      <c r="K3418" s="142"/>
      <c r="L3418" s="142"/>
      <c r="M3418" s="142"/>
      <c r="N3418" s="142"/>
      <c r="O3418" s="142"/>
      <c r="Q3418" s="122" t="e">
        <f>+VLOOKUP(CONCATENATE(B3418,"00"),#REF!,3,FALSE)</f>
        <v>#REF!</v>
      </c>
      <c r="R3418" s="122" t="str">
        <f>+IF(ISERROR(VLOOKUP(K3418,'Ecarts de marge'!D:D,1,FALSE)),"PB CODE ARTICLE","")</f>
        <v>PB CODE ARTICLE</v>
      </c>
    </row>
    <row r="3419" spans="1:18" x14ac:dyDescent="0.2">
      <c r="A3419" s="131" t="str">
        <f>+IF(I3419&lt;='Ecarts de marge'!$G$1,"X","")</f>
        <v>X</v>
      </c>
      <c r="B3419" s="122" t="str">
        <f t="shared" si="65"/>
        <v>A</v>
      </c>
      <c r="C3419" s="142"/>
      <c r="D3419" s="142"/>
      <c r="E3419" s="142"/>
      <c r="F3419" s="142"/>
      <c r="G3419" s="142"/>
      <c r="H3419" s="142"/>
      <c r="J3419" s="142"/>
      <c r="K3419" s="142"/>
      <c r="L3419" s="142"/>
      <c r="M3419" s="142"/>
      <c r="N3419" s="142"/>
      <c r="O3419" s="142"/>
      <c r="Q3419" s="122" t="e">
        <f>+VLOOKUP(CONCATENATE(B3419,"00"),#REF!,3,FALSE)</f>
        <v>#REF!</v>
      </c>
      <c r="R3419" s="122" t="str">
        <f>+IF(ISERROR(VLOOKUP(K3419,'Ecarts de marge'!D:D,1,FALSE)),"PB CODE ARTICLE","")</f>
        <v>PB CODE ARTICLE</v>
      </c>
    </row>
    <row r="3420" spans="1:18" x14ac:dyDescent="0.2">
      <c r="A3420" s="131" t="str">
        <f>+IF(I3420&lt;='Ecarts de marge'!$G$1,"X","")</f>
        <v>X</v>
      </c>
      <c r="B3420" s="122" t="str">
        <f t="shared" si="65"/>
        <v>A</v>
      </c>
      <c r="C3420" s="142"/>
      <c r="D3420" s="142"/>
      <c r="E3420" s="142"/>
      <c r="F3420" s="142"/>
      <c r="G3420" s="142"/>
      <c r="H3420" s="142"/>
      <c r="J3420" s="142"/>
      <c r="K3420" s="142"/>
      <c r="L3420" s="142"/>
      <c r="M3420" s="142"/>
      <c r="N3420" s="142"/>
      <c r="O3420" s="142"/>
      <c r="Q3420" s="122" t="e">
        <f>+VLOOKUP(CONCATENATE(B3420,"00"),#REF!,3,FALSE)</f>
        <v>#REF!</v>
      </c>
      <c r="R3420" s="122" t="str">
        <f>+IF(ISERROR(VLOOKUP(K3420,'Ecarts de marge'!D:D,1,FALSE)),"PB CODE ARTICLE","")</f>
        <v>PB CODE ARTICLE</v>
      </c>
    </row>
    <row r="3421" spans="1:18" x14ac:dyDescent="0.2">
      <c r="A3421" s="131" t="str">
        <f>+IF(I3421&lt;='Ecarts de marge'!$G$1,"X","")</f>
        <v>X</v>
      </c>
      <c r="B3421" s="122" t="str">
        <f t="shared" si="65"/>
        <v>A</v>
      </c>
      <c r="C3421" s="142"/>
      <c r="D3421" s="142"/>
      <c r="E3421" s="142"/>
      <c r="F3421" s="142"/>
      <c r="G3421" s="142"/>
      <c r="H3421" s="142"/>
      <c r="J3421" s="142"/>
      <c r="K3421" s="142"/>
      <c r="L3421" s="142"/>
      <c r="M3421" s="142"/>
      <c r="N3421" s="142"/>
      <c r="O3421" s="142"/>
      <c r="Q3421" s="122" t="e">
        <f>+VLOOKUP(CONCATENATE(B3421,"00"),#REF!,3,FALSE)</f>
        <v>#REF!</v>
      </c>
      <c r="R3421" s="122" t="str">
        <f>+IF(ISERROR(VLOOKUP(K3421,'Ecarts de marge'!D:D,1,FALSE)),"PB CODE ARTICLE","")</f>
        <v>PB CODE ARTICLE</v>
      </c>
    </row>
    <row r="3422" spans="1:18" x14ac:dyDescent="0.2">
      <c r="A3422" s="131" t="str">
        <f>+IF(I3422&lt;='Ecarts de marge'!$G$1,"X","")</f>
        <v>X</v>
      </c>
      <c r="B3422" s="122" t="str">
        <f t="shared" si="65"/>
        <v>A</v>
      </c>
      <c r="C3422" s="142"/>
      <c r="D3422" s="142"/>
      <c r="E3422" s="142"/>
      <c r="F3422" s="142"/>
      <c r="G3422" s="142"/>
      <c r="H3422" s="142"/>
      <c r="J3422" s="142"/>
      <c r="K3422" s="142"/>
      <c r="L3422" s="142"/>
      <c r="M3422" s="142"/>
      <c r="N3422" s="142"/>
      <c r="O3422" s="142"/>
      <c r="Q3422" s="122" t="e">
        <f>+VLOOKUP(CONCATENATE(B3422,"00"),#REF!,3,FALSE)</f>
        <v>#REF!</v>
      </c>
      <c r="R3422" s="122" t="str">
        <f>+IF(ISERROR(VLOOKUP(K3422,'Ecarts de marge'!D:D,1,FALSE)),"PB CODE ARTICLE","")</f>
        <v>PB CODE ARTICLE</v>
      </c>
    </row>
    <row r="3423" spans="1:18" x14ac:dyDescent="0.2">
      <c r="A3423" s="131" t="str">
        <f>+IF(I3423&lt;='Ecarts de marge'!$G$1,"X","")</f>
        <v>X</v>
      </c>
      <c r="B3423" s="122" t="str">
        <f t="shared" si="65"/>
        <v>A</v>
      </c>
      <c r="C3423" s="142"/>
      <c r="D3423" s="142"/>
      <c r="E3423" s="142"/>
      <c r="F3423" s="142"/>
      <c r="G3423" s="142"/>
      <c r="H3423" s="142"/>
      <c r="J3423" s="142"/>
      <c r="K3423" s="142"/>
      <c r="L3423" s="142"/>
      <c r="M3423" s="142"/>
      <c r="N3423" s="142"/>
      <c r="O3423" s="142"/>
      <c r="Q3423" s="122" t="e">
        <f>+VLOOKUP(CONCATENATE(B3423,"00"),#REF!,3,FALSE)</f>
        <v>#REF!</v>
      </c>
      <c r="R3423" s="122" t="str">
        <f>+IF(ISERROR(VLOOKUP(K3423,'Ecarts de marge'!D:D,1,FALSE)),"PB CODE ARTICLE","")</f>
        <v>PB CODE ARTICLE</v>
      </c>
    </row>
    <row r="3424" spans="1:18" x14ac:dyDescent="0.2">
      <c r="A3424" s="131" t="str">
        <f>+IF(I3424&lt;='Ecarts de marge'!$G$1,"X","")</f>
        <v>X</v>
      </c>
      <c r="B3424" s="122" t="str">
        <f t="shared" si="65"/>
        <v>A</v>
      </c>
      <c r="C3424" s="142"/>
      <c r="D3424" s="142"/>
      <c r="E3424" s="142"/>
      <c r="F3424" s="142"/>
      <c r="G3424" s="142"/>
      <c r="H3424" s="142"/>
      <c r="J3424" s="142"/>
      <c r="K3424" s="142"/>
      <c r="L3424" s="142"/>
      <c r="M3424" s="142"/>
      <c r="N3424" s="142"/>
      <c r="O3424" s="142"/>
      <c r="Q3424" s="122" t="e">
        <f>+VLOOKUP(CONCATENATE(B3424,"00"),#REF!,3,FALSE)</f>
        <v>#REF!</v>
      </c>
      <c r="R3424" s="122" t="str">
        <f>+IF(ISERROR(VLOOKUP(K3424,'Ecarts de marge'!D:D,1,FALSE)),"PB CODE ARTICLE","")</f>
        <v>PB CODE ARTICLE</v>
      </c>
    </row>
    <row r="3425" spans="1:18" x14ac:dyDescent="0.2">
      <c r="A3425" s="131" t="str">
        <f>+IF(I3425&lt;='Ecarts de marge'!$G$1,"X","")</f>
        <v>X</v>
      </c>
      <c r="B3425" s="122" t="str">
        <f t="shared" si="65"/>
        <v>A</v>
      </c>
      <c r="C3425" s="142"/>
      <c r="D3425" s="142"/>
      <c r="E3425" s="142"/>
      <c r="F3425" s="142"/>
      <c r="G3425" s="142"/>
      <c r="H3425" s="142"/>
      <c r="J3425" s="142"/>
      <c r="K3425" s="142"/>
      <c r="L3425" s="142"/>
      <c r="M3425" s="142"/>
      <c r="N3425" s="142"/>
      <c r="O3425" s="142"/>
      <c r="Q3425" s="122" t="e">
        <f>+VLOOKUP(CONCATENATE(B3425,"00"),#REF!,3,FALSE)</f>
        <v>#REF!</v>
      </c>
      <c r="R3425" s="122" t="str">
        <f>+IF(ISERROR(VLOOKUP(K3425,'Ecarts de marge'!D:D,1,FALSE)),"PB CODE ARTICLE","")</f>
        <v>PB CODE ARTICLE</v>
      </c>
    </row>
    <row r="3426" spans="1:18" x14ac:dyDescent="0.2">
      <c r="A3426" s="131" t="str">
        <f>+IF(I3426&lt;='Ecarts de marge'!$G$1,"X","")</f>
        <v>X</v>
      </c>
      <c r="B3426" s="122" t="str">
        <f t="shared" si="65"/>
        <v>A</v>
      </c>
      <c r="C3426" s="142"/>
      <c r="D3426" s="142"/>
      <c r="E3426" s="142"/>
      <c r="F3426" s="142"/>
      <c r="G3426" s="142"/>
      <c r="H3426" s="142"/>
      <c r="J3426" s="142"/>
      <c r="K3426" s="142"/>
      <c r="L3426" s="142"/>
      <c r="M3426" s="142"/>
      <c r="N3426" s="142"/>
      <c r="O3426" s="142"/>
      <c r="Q3426" s="122" t="e">
        <f>+VLOOKUP(CONCATENATE(B3426,"00"),#REF!,3,FALSE)</f>
        <v>#REF!</v>
      </c>
      <c r="R3426" s="122" t="str">
        <f>+IF(ISERROR(VLOOKUP(K3426,'Ecarts de marge'!D:D,1,FALSE)),"PB CODE ARTICLE","")</f>
        <v>PB CODE ARTICLE</v>
      </c>
    </row>
    <row r="3427" spans="1:18" x14ac:dyDescent="0.2">
      <c r="A3427" s="131" t="str">
        <f>+IF(I3427&lt;='Ecarts de marge'!$G$1,"X","")</f>
        <v>X</v>
      </c>
      <c r="B3427" s="122" t="str">
        <f t="shared" si="65"/>
        <v>A</v>
      </c>
      <c r="C3427" s="142"/>
      <c r="D3427" s="142"/>
      <c r="E3427" s="142"/>
      <c r="F3427" s="142"/>
      <c r="G3427" s="142"/>
      <c r="H3427" s="142"/>
      <c r="J3427" s="142"/>
      <c r="K3427" s="142"/>
      <c r="L3427" s="142"/>
      <c r="M3427" s="142"/>
      <c r="N3427" s="142"/>
      <c r="O3427" s="142"/>
      <c r="Q3427" s="122" t="e">
        <f>+VLOOKUP(CONCATENATE(B3427,"00"),#REF!,3,FALSE)</f>
        <v>#REF!</v>
      </c>
      <c r="R3427" s="122" t="str">
        <f>+IF(ISERROR(VLOOKUP(K3427,'Ecarts de marge'!D:D,1,FALSE)),"PB CODE ARTICLE","")</f>
        <v>PB CODE ARTICLE</v>
      </c>
    </row>
    <row r="3428" spans="1:18" x14ac:dyDescent="0.2">
      <c r="A3428" s="131" t="str">
        <f>+IF(I3428&lt;='Ecarts de marge'!$G$1,"X","")</f>
        <v>X</v>
      </c>
      <c r="B3428" s="122" t="str">
        <f t="shared" si="65"/>
        <v>A</v>
      </c>
      <c r="C3428" s="142"/>
      <c r="D3428" s="142"/>
      <c r="E3428" s="142"/>
      <c r="F3428" s="142"/>
      <c r="G3428" s="142"/>
      <c r="H3428" s="142"/>
      <c r="J3428" s="142"/>
      <c r="K3428" s="142"/>
      <c r="L3428" s="142"/>
      <c r="M3428" s="142"/>
      <c r="N3428" s="142"/>
      <c r="O3428" s="142"/>
      <c r="Q3428" s="122" t="e">
        <f>+VLOOKUP(CONCATENATE(B3428,"00"),#REF!,3,FALSE)</f>
        <v>#REF!</v>
      </c>
      <c r="R3428" s="122" t="str">
        <f>+IF(ISERROR(VLOOKUP(K3428,'Ecarts de marge'!D:D,1,FALSE)),"PB CODE ARTICLE","")</f>
        <v>PB CODE ARTICLE</v>
      </c>
    </row>
    <row r="3429" spans="1:18" x14ac:dyDescent="0.2">
      <c r="A3429" s="131" t="str">
        <f>+IF(I3429&lt;='Ecarts de marge'!$G$1,"X","")</f>
        <v>X</v>
      </c>
      <c r="B3429" s="122" t="str">
        <f t="shared" si="65"/>
        <v>A</v>
      </c>
      <c r="C3429" s="142"/>
      <c r="D3429" s="142"/>
      <c r="E3429" s="142"/>
      <c r="F3429" s="142"/>
      <c r="G3429" s="142"/>
      <c r="H3429" s="142"/>
      <c r="J3429" s="142"/>
      <c r="K3429" s="142"/>
      <c r="L3429" s="142"/>
      <c r="M3429" s="142"/>
      <c r="N3429" s="142"/>
      <c r="O3429" s="142"/>
      <c r="Q3429" s="122" t="e">
        <f>+VLOOKUP(CONCATENATE(B3429,"00"),#REF!,3,FALSE)</f>
        <v>#REF!</v>
      </c>
      <c r="R3429" s="122" t="str">
        <f>+IF(ISERROR(VLOOKUP(K3429,'Ecarts de marge'!D:D,1,FALSE)),"PB CODE ARTICLE","")</f>
        <v>PB CODE ARTICLE</v>
      </c>
    </row>
    <row r="3430" spans="1:18" x14ac:dyDescent="0.2">
      <c r="A3430" s="131" t="str">
        <f>+IF(I3430&lt;='Ecarts de marge'!$G$1,"X","")</f>
        <v>X</v>
      </c>
      <c r="B3430" s="122" t="str">
        <f t="shared" si="65"/>
        <v>A</v>
      </c>
      <c r="C3430" s="142"/>
      <c r="D3430" s="142"/>
      <c r="E3430" s="142"/>
      <c r="F3430" s="142"/>
      <c r="G3430" s="142"/>
      <c r="H3430" s="142"/>
      <c r="J3430" s="142"/>
      <c r="K3430" s="142"/>
      <c r="L3430" s="142"/>
      <c r="M3430" s="142"/>
      <c r="N3430" s="142"/>
      <c r="O3430" s="142"/>
      <c r="Q3430" s="122" t="e">
        <f>+VLOOKUP(CONCATENATE(B3430,"00"),#REF!,3,FALSE)</f>
        <v>#REF!</v>
      </c>
      <c r="R3430" s="122" t="str">
        <f>+IF(ISERROR(VLOOKUP(K3430,'Ecarts de marge'!D:D,1,FALSE)),"PB CODE ARTICLE","")</f>
        <v>PB CODE ARTICLE</v>
      </c>
    </row>
    <row r="3431" spans="1:18" x14ac:dyDescent="0.2">
      <c r="A3431" s="131" t="str">
        <f>+IF(I3431&lt;='Ecarts de marge'!$G$1,"X","")</f>
        <v>X</v>
      </c>
      <c r="B3431" s="122" t="str">
        <f t="shared" si="65"/>
        <v>A</v>
      </c>
      <c r="C3431" s="142"/>
      <c r="D3431" s="142"/>
      <c r="E3431" s="142"/>
      <c r="F3431" s="142"/>
      <c r="G3431" s="142"/>
      <c r="H3431" s="142"/>
      <c r="J3431" s="142"/>
      <c r="K3431" s="142"/>
      <c r="L3431" s="142"/>
      <c r="M3431" s="142"/>
      <c r="N3431" s="142"/>
      <c r="O3431" s="142"/>
      <c r="Q3431" s="122" t="e">
        <f>+VLOOKUP(CONCATENATE(B3431,"00"),#REF!,3,FALSE)</f>
        <v>#REF!</v>
      </c>
      <c r="R3431" s="122" t="str">
        <f>+IF(ISERROR(VLOOKUP(K3431,'Ecarts de marge'!D:D,1,FALSE)),"PB CODE ARTICLE","")</f>
        <v>PB CODE ARTICLE</v>
      </c>
    </row>
    <row r="3432" spans="1:18" x14ac:dyDescent="0.2">
      <c r="A3432" s="131" t="str">
        <f>+IF(I3432&lt;='Ecarts de marge'!$G$1,"X","")</f>
        <v>X</v>
      </c>
      <c r="B3432" s="122" t="str">
        <f t="shared" si="65"/>
        <v>A</v>
      </c>
      <c r="C3432" s="142"/>
      <c r="D3432" s="142"/>
      <c r="E3432" s="142"/>
      <c r="F3432" s="142"/>
      <c r="G3432" s="142"/>
      <c r="H3432" s="142"/>
      <c r="J3432" s="142"/>
      <c r="K3432" s="142"/>
      <c r="L3432" s="142"/>
      <c r="M3432" s="142"/>
      <c r="N3432" s="142"/>
      <c r="O3432" s="142"/>
      <c r="Q3432" s="122" t="e">
        <f>+VLOOKUP(CONCATENATE(B3432,"00"),#REF!,3,FALSE)</f>
        <v>#REF!</v>
      </c>
      <c r="R3432" s="122" t="str">
        <f>+IF(ISERROR(VLOOKUP(K3432,'Ecarts de marge'!D:D,1,FALSE)),"PB CODE ARTICLE","")</f>
        <v>PB CODE ARTICLE</v>
      </c>
    </row>
    <row r="3433" spans="1:18" x14ac:dyDescent="0.2">
      <c r="A3433" s="131" t="str">
        <f>+IF(I3433&lt;='Ecarts de marge'!$G$1,"X","")</f>
        <v>X</v>
      </c>
      <c r="B3433" s="122" t="str">
        <f t="shared" si="65"/>
        <v>A</v>
      </c>
      <c r="C3433" s="142"/>
      <c r="D3433" s="142"/>
      <c r="E3433" s="142"/>
      <c r="F3433" s="142"/>
      <c r="G3433" s="142"/>
      <c r="H3433" s="142"/>
      <c r="J3433" s="142"/>
      <c r="K3433" s="142"/>
      <c r="L3433" s="142"/>
      <c r="M3433" s="142"/>
      <c r="N3433" s="142"/>
      <c r="O3433" s="142"/>
      <c r="Q3433" s="122" t="e">
        <f>+VLOOKUP(CONCATENATE(B3433,"00"),#REF!,3,FALSE)</f>
        <v>#REF!</v>
      </c>
      <c r="R3433" s="122" t="str">
        <f>+IF(ISERROR(VLOOKUP(K3433,'Ecarts de marge'!D:D,1,FALSE)),"PB CODE ARTICLE","")</f>
        <v>PB CODE ARTICLE</v>
      </c>
    </row>
    <row r="3434" spans="1:18" x14ac:dyDescent="0.2">
      <c r="A3434" s="131" t="str">
        <f>+IF(I3434&lt;='Ecarts de marge'!$G$1,"X","")</f>
        <v>X</v>
      </c>
      <c r="B3434" s="122" t="str">
        <f t="shared" si="65"/>
        <v>A</v>
      </c>
      <c r="C3434" s="142"/>
      <c r="D3434" s="142"/>
      <c r="E3434" s="142"/>
      <c r="F3434" s="142"/>
      <c r="G3434" s="142"/>
      <c r="H3434" s="142"/>
      <c r="J3434" s="142"/>
      <c r="K3434" s="142"/>
      <c r="L3434" s="142"/>
      <c r="M3434" s="142"/>
      <c r="N3434" s="142"/>
      <c r="O3434" s="142"/>
      <c r="Q3434" s="122" t="e">
        <f>+VLOOKUP(CONCATENATE(B3434,"00"),#REF!,3,FALSE)</f>
        <v>#REF!</v>
      </c>
      <c r="R3434" s="122" t="str">
        <f>+IF(ISERROR(VLOOKUP(K3434,'Ecarts de marge'!D:D,1,FALSE)),"PB CODE ARTICLE","")</f>
        <v>PB CODE ARTICLE</v>
      </c>
    </row>
    <row r="3435" spans="1:18" x14ac:dyDescent="0.2">
      <c r="A3435" s="131" t="str">
        <f>+IF(I3435&lt;='Ecarts de marge'!$G$1,"X","")</f>
        <v>X</v>
      </c>
      <c r="B3435" s="122" t="str">
        <f t="shared" si="65"/>
        <v>A</v>
      </c>
      <c r="C3435" s="142"/>
      <c r="D3435" s="142"/>
      <c r="E3435" s="142"/>
      <c r="F3435" s="142"/>
      <c r="G3435" s="142"/>
      <c r="H3435" s="142"/>
      <c r="J3435" s="142"/>
      <c r="K3435" s="142"/>
      <c r="L3435" s="142"/>
      <c r="M3435" s="142"/>
      <c r="N3435" s="142"/>
      <c r="O3435" s="142"/>
      <c r="Q3435" s="122" t="e">
        <f>+VLOOKUP(CONCATENATE(B3435,"00"),#REF!,3,FALSE)</f>
        <v>#REF!</v>
      </c>
      <c r="R3435" s="122" t="str">
        <f>+IF(ISERROR(VLOOKUP(K3435,'Ecarts de marge'!D:D,1,FALSE)),"PB CODE ARTICLE","")</f>
        <v>PB CODE ARTICLE</v>
      </c>
    </row>
    <row r="3436" spans="1:18" x14ac:dyDescent="0.2">
      <c r="A3436" s="131" t="str">
        <f>+IF(I3436&lt;='Ecarts de marge'!$G$1,"X","")</f>
        <v>X</v>
      </c>
      <c r="B3436" s="122" t="str">
        <f t="shared" si="65"/>
        <v>A</v>
      </c>
      <c r="C3436" s="142"/>
      <c r="D3436" s="142"/>
      <c r="E3436" s="142"/>
      <c r="F3436" s="142"/>
      <c r="G3436" s="142"/>
      <c r="H3436" s="142"/>
      <c r="J3436" s="142"/>
      <c r="K3436" s="142"/>
      <c r="L3436" s="142"/>
      <c r="M3436" s="142"/>
      <c r="N3436" s="142"/>
      <c r="O3436" s="142"/>
      <c r="Q3436" s="122" t="e">
        <f>+VLOOKUP(CONCATENATE(B3436,"00"),#REF!,3,FALSE)</f>
        <v>#REF!</v>
      </c>
      <c r="R3436" s="122" t="str">
        <f>+IF(ISERROR(VLOOKUP(K3436,'Ecarts de marge'!D:D,1,FALSE)),"PB CODE ARTICLE","")</f>
        <v>PB CODE ARTICLE</v>
      </c>
    </row>
    <row r="3437" spans="1:18" x14ac:dyDescent="0.2">
      <c r="A3437" s="131" t="str">
        <f>+IF(I3437&lt;='Ecarts de marge'!$G$1,"X","")</f>
        <v>X</v>
      </c>
      <c r="B3437" s="122" t="str">
        <f t="shared" si="65"/>
        <v>A</v>
      </c>
      <c r="C3437" s="142"/>
      <c r="D3437" s="142"/>
      <c r="E3437" s="142"/>
      <c r="F3437" s="142"/>
      <c r="G3437" s="142"/>
      <c r="H3437" s="142"/>
      <c r="J3437" s="142"/>
      <c r="K3437" s="142"/>
      <c r="L3437" s="142"/>
      <c r="M3437" s="142"/>
      <c r="N3437" s="142"/>
      <c r="O3437" s="142"/>
      <c r="Q3437" s="122" t="e">
        <f>+VLOOKUP(CONCATENATE(B3437,"00"),#REF!,3,FALSE)</f>
        <v>#REF!</v>
      </c>
      <c r="R3437" s="122" t="str">
        <f>+IF(ISERROR(VLOOKUP(K3437,'Ecarts de marge'!D:D,1,FALSE)),"PB CODE ARTICLE","")</f>
        <v>PB CODE ARTICLE</v>
      </c>
    </row>
    <row r="3438" spans="1:18" x14ac:dyDescent="0.2">
      <c r="A3438" s="131" t="str">
        <f>+IF(I3438&lt;='Ecarts de marge'!$G$1,"X","")</f>
        <v>X</v>
      </c>
      <c r="B3438" s="122" t="str">
        <f t="shared" si="65"/>
        <v>A</v>
      </c>
      <c r="C3438" s="142"/>
      <c r="D3438" s="142"/>
      <c r="E3438" s="142"/>
      <c r="F3438" s="142"/>
      <c r="G3438" s="142"/>
      <c r="H3438" s="142"/>
      <c r="J3438" s="142"/>
      <c r="K3438" s="142"/>
      <c r="L3438" s="142"/>
      <c r="M3438" s="142"/>
      <c r="N3438" s="142"/>
      <c r="O3438" s="142"/>
      <c r="Q3438" s="122" t="e">
        <f>+VLOOKUP(CONCATENATE(B3438,"00"),#REF!,3,FALSE)</f>
        <v>#REF!</v>
      </c>
      <c r="R3438" s="122" t="str">
        <f>+IF(ISERROR(VLOOKUP(K3438,'Ecarts de marge'!D:D,1,FALSE)),"PB CODE ARTICLE","")</f>
        <v>PB CODE ARTICLE</v>
      </c>
    </row>
    <row r="3439" spans="1:18" x14ac:dyDescent="0.2">
      <c r="A3439" s="131" t="str">
        <f>+IF(I3439&lt;='Ecarts de marge'!$G$1,"X","")</f>
        <v>X</v>
      </c>
      <c r="B3439" s="122" t="str">
        <f t="shared" si="65"/>
        <v>A</v>
      </c>
      <c r="C3439" s="142"/>
      <c r="D3439" s="142"/>
      <c r="E3439" s="142"/>
      <c r="F3439" s="142"/>
      <c r="G3439" s="142"/>
      <c r="H3439" s="142"/>
      <c r="J3439" s="142"/>
      <c r="K3439" s="142"/>
      <c r="L3439" s="142"/>
      <c r="M3439" s="142"/>
      <c r="N3439" s="142"/>
      <c r="O3439" s="142"/>
      <c r="Q3439" s="122" t="e">
        <f>+VLOOKUP(CONCATENATE(B3439,"00"),#REF!,3,FALSE)</f>
        <v>#REF!</v>
      </c>
      <c r="R3439" s="122" t="str">
        <f>+IF(ISERROR(VLOOKUP(K3439,'Ecarts de marge'!D:D,1,FALSE)),"PB CODE ARTICLE","")</f>
        <v>PB CODE ARTICLE</v>
      </c>
    </row>
    <row r="3440" spans="1:18" x14ac:dyDescent="0.2">
      <c r="A3440" s="131" t="str">
        <f>+IF(I3440&lt;='Ecarts de marge'!$G$1,"X","")</f>
        <v>X</v>
      </c>
      <c r="B3440" s="122" t="str">
        <f t="shared" si="65"/>
        <v>A</v>
      </c>
      <c r="C3440" s="142"/>
      <c r="D3440" s="142"/>
      <c r="E3440" s="142"/>
      <c r="F3440" s="142"/>
      <c r="G3440" s="142"/>
      <c r="H3440" s="142"/>
      <c r="J3440" s="142"/>
      <c r="K3440" s="142"/>
      <c r="L3440" s="142"/>
      <c r="M3440" s="142"/>
      <c r="N3440" s="142"/>
      <c r="O3440" s="142"/>
      <c r="Q3440" s="122" t="e">
        <f>+VLOOKUP(CONCATENATE(B3440,"00"),#REF!,3,FALSE)</f>
        <v>#REF!</v>
      </c>
      <c r="R3440" s="122" t="str">
        <f>+IF(ISERROR(VLOOKUP(K3440,'Ecarts de marge'!D:D,1,FALSE)),"PB CODE ARTICLE","")</f>
        <v>PB CODE ARTICLE</v>
      </c>
    </row>
    <row r="3441" spans="1:18" x14ac:dyDescent="0.2">
      <c r="A3441" s="131" t="str">
        <f>+IF(I3441&lt;='Ecarts de marge'!$G$1,"X","")</f>
        <v>X</v>
      </c>
      <c r="B3441" s="122" t="str">
        <f t="shared" si="65"/>
        <v>A</v>
      </c>
      <c r="C3441" s="142"/>
      <c r="D3441" s="142"/>
      <c r="E3441" s="142"/>
      <c r="F3441" s="142"/>
      <c r="G3441" s="142"/>
      <c r="H3441" s="142"/>
      <c r="J3441" s="142"/>
      <c r="K3441" s="142"/>
      <c r="L3441" s="142"/>
      <c r="M3441" s="142"/>
      <c r="N3441" s="142"/>
      <c r="O3441" s="142"/>
      <c r="Q3441" s="122" t="e">
        <f>+VLOOKUP(CONCATENATE(B3441,"00"),#REF!,3,FALSE)</f>
        <v>#REF!</v>
      </c>
      <c r="R3441" s="122" t="str">
        <f>+IF(ISERROR(VLOOKUP(K3441,'Ecarts de marge'!D:D,1,FALSE)),"PB CODE ARTICLE","")</f>
        <v>PB CODE ARTICLE</v>
      </c>
    </row>
    <row r="3442" spans="1:18" x14ac:dyDescent="0.2">
      <c r="A3442" s="131" t="str">
        <f>+IF(I3442&lt;='Ecarts de marge'!$G$1,"X","")</f>
        <v>X</v>
      </c>
      <c r="B3442" s="122" t="str">
        <f t="shared" si="65"/>
        <v>A</v>
      </c>
      <c r="C3442" s="142"/>
      <c r="D3442" s="142"/>
      <c r="E3442" s="142"/>
      <c r="F3442" s="142"/>
      <c r="G3442" s="142"/>
      <c r="H3442" s="142"/>
      <c r="J3442" s="142"/>
      <c r="K3442" s="142"/>
      <c r="L3442" s="142"/>
      <c r="M3442" s="142"/>
      <c r="N3442" s="142"/>
      <c r="O3442" s="142"/>
      <c r="Q3442" s="122" t="e">
        <f>+VLOOKUP(CONCATENATE(B3442,"00"),#REF!,3,FALSE)</f>
        <v>#REF!</v>
      </c>
      <c r="R3442" s="122" t="str">
        <f>+IF(ISERROR(VLOOKUP(K3442,'Ecarts de marge'!D:D,1,FALSE)),"PB CODE ARTICLE","")</f>
        <v>PB CODE ARTICLE</v>
      </c>
    </row>
    <row r="3443" spans="1:18" x14ac:dyDescent="0.2">
      <c r="A3443" s="131" t="str">
        <f>+IF(I3443&lt;='Ecarts de marge'!$G$1,"X","")</f>
        <v>X</v>
      </c>
      <c r="B3443" s="122" t="str">
        <f t="shared" si="65"/>
        <v>A</v>
      </c>
      <c r="C3443" s="142"/>
      <c r="D3443" s="142"/>
      <c r="E3443" s="142"/>
      <c r="F3443" s="142"/>
      <c r="G3443" s="142"/>
      <c r="H3443" s="142"/>
      <c r="J3443" s="142"/>
      <c r="K3443" s="142"/>
      <c r="L3443" s="142"/>
      <c r="M3443" s="142"/>
      <c r="N3443" s="142"/>
      <c r="O3443" s="142"/>
      <c r="Q3443" s="122" t="e">
        <f>+VLOOKUP(CONCATENATE(B3443,"00"),#REF!,3,FALSE)</f>
        <v>#REF!</v>
      </c>
      <c r="R3443" s="122" t="str">
        <f>+IF(ISERROR(VLOOKUP(K3443,'Ecarts de marge'!D:D,1,FALSE)),"PB CODE ARTICLE","")</f>
        <v>PB CODE ARTICLE</v>
      </c>
    </row>
    <row r="3444" spans="1:18" x14ac:dyDescent="0.2">
      <c r="A3444" s="131" t="str">
        <f>+IF(I3444&lt;='Ecarts de marge'!$G$1,"X","")</f>
        <v>X</v>
      </c>
      <c r="B3444" s="122" t="str">
        <f t="shared" si="65"/>
        <v>A</v>
      </c>
      <c r="C3444" s="142"/>
      <c r="D3444" s="142"/>
      <c r="E3444" s="142"/>
      <c r="F3444" s="142"/>
      <c r="G3444" s="142"/>
      <c r="H3444" s="142"/>
      <c r="J3444" s="142"/>
      <c r="K3444" s="142"/>
      <c r="L3444" s="142"/>
      <c r="M3444" s="142"/>
      <c r="N3444" s="142"/>
      <c r="O3444" s="142"/>
      <c r="Q3444" s="122" t="e">
        <f>+VLOOKUP(CONCATENATE(B3444,"00"),#REF!,3,FALSE)</f>
        <v>#REF!</v>
      </c>
      <c r="R3444" s="122" t="str">
        <f>+IF(ISERROR(VLOOKUP(K3444,'Ecarts de marge'!D:D,1,FALSE)),"PB CODE ARTICLE","")</f>
        <v>PB CODE ARTICLE</v>
      </c>
    </row>
    <row r="3445" spans="1:18" x14ac:dyDescent="0.2">
      <c r="A3445" s="131" t="str">
        <f>+IF(I3445&lt;='Ecarts de marge'!$G$1,"X","")</f>
        <v>X</v>
      </c>
      <c r="B3445" s="122" t="str">
        <f t="shared" si="65"/>
        <v>A</v>
      </c>
      <c r="C3445" s="142"/>
      <c r="D3445" s="142"/>
      <c r="E3445" s="142"/>
      <c r="F3445" s="142"/>
      <c r="G3445" s="142"/>
      <c r="H3445" s="142"/>
      <c r="J3445" s="142"/>
      <c r="K3445" s="142"/>
      <c r="L3445" s="142"/>
      <c r="M3445" s="142"/>
      <c r="N3445" s="142"/>
      <c r="O3445" s="142"/>
      <c r="Q3445" s="122" t="e">
        <f>+VLOOKUP(CONCATENATE(B3445,"00"),#REF!,3,FALSE)</f>
        <v>#REF!</v>
      </c>
      <c r="R3445" s="122" t="str">
        <f>+IF(ISERROR(VLOOKUP(K3445,'Ecarts de marge'!D:D,1,FALSE)),"PB CODE ARTICLE","")</f>
        <v>PB CODE ARTICLE</v>
      </c>
    </row>
    <row r="3446" spans="1:18" x14ac:dyDescent="0.2">
      <c r="A3446" s="131" t="str">
        <f>+IF(I3446&lt;='Ecarts de marge'!$G$1,"X","")</f>
        <v>X</v>
      </c>
      <c r="B3446" s="122" t="str">
        <f t="shared" si="65"/>
        <v>A</v>
      </c>
      <c r="C3446" s="142"/>
      <c r="D3446" s="142"/>
      <c r="E3446" s="142"/>
      <c r="F3446" s="142"/>
      <c r="G3446" s="142"/>
      <c r="H3446" s="142"/>
      <c r="J3446" s="142"/>
      <c r="K3446" s="142"/>
      <c r="L3446" s="142"/>
      <c r="M3446" s="142"/>
      <c r="N3446" s="142"/>
      <c r="O3446" s="142"/>
      <c r="Q3446" s="122" t="e">
        <f>+VLOOKUP(CONCATENATE(B3446,"00"),#REF!,3,FALSE)</f>
        <v>#REF!</v>
      </c>
      <c r="R3446" s="122" t="str">
        <f>+IF(ISERROR(VLOOKUP(K3446,'Ecarts de marge'!D:D,1,FALSE)),"PB CODE ARTICLE","")</f>
        <v>PB CODE ARTICLE</v>
      </c>
    </row>
    <row r="3447" spans="1:18" x14ac:dyDescent="0.2">
      <c r="A3447" s="131" t="str">
        <f>+IF(I3447&lt;='Ecarts de marge'!$G$1,"X","")</f>
        <v>X</v>
      </c>
      <c r="B3447" s="122" t="str">
        <f t="shared" si="65"/>
        <v>A</v>
      </c>
      <c r="C3447" s="142"/>
      <c r="D3447" s="142"/>
      <c r="E3447" s="142"/>
      <c r="F3447" s="142"/>
      <c r="G3447" s="142"/>
      <c r="H3447" s="142"/>
      <c r="J3447" s="142"/>
      <c r="K3447" s="142"/>
      <c r="L3447" s="142"/>
      <c r="M3447" s="142"/>
      <c r="N3447" s="142"/>
      <c r="O3447" s="142"/>
      <c r="Q3447" s="122" t="e">
        <f>+VLOOKUP(CONCATENATE(B3447,"00"),#REF!,3,FALSE)</f>
        <v>#REF!</v>
      </c>
      <c r="R3447" s="122" t="str">
        <f>+IF(ISERROR(VLOOKUP(K3447,'Ecarts de marge'!D:D,1,FALSE)),"PB CODE ARTICLE","")</f>
        <v>PB CODE ARTICLE</v>
      </c>
    </row>
    <row r="3448" spans="1:18" x14ac:dyDescent="0.2">
      <c r="A3448" s="131" t="str">
        <f>+IF(I3448&lt;='Ecarts de marge'!$G$1,"X","")</f>
        <v>X</v>
      </c>
      <c r="B3448" s="122" t="str">
        <f t="shared" si="65"/>
        <v>A</v>
      </c>
      <c r="C3448" s="142"/>
      <c r="D3448" s="142"/>
      <c r="E3448" s="142"/>
      <c r="F3448" s="142"/>
      <c r="G3448" s="142"/>
      <c r="H3448" s="142"/>
      <c r="J3448" s="142"/>
      <c r="K3448" s="142"/>
      <c r="L3448" s="142"/>
      <c r="M3448" s="142"/>
      <c r="N3448" s="142"/>
      <c r="O3448" s="142"/>
      <c r="Q3448" s="122" t="e">
        <f>+VLOOKUP(CONCATENATE(B3448,"00"),#REF!,3,FALSE)</f>
        <v>#REF!</v>
      </c>
      <c r="R3448" s="122" t="str">
        <f>+IF(ISERROR(VLOOKUP(K3448,'Ecarts de marge'!D:D,1,FALSE)),"PB CODE ARTICLE","")</f>
        <v>PB CODE ARTICLE</v>
      </c>
    </row>
    <row r="3449" spans="1:18" x14ac:dyDescent="0.2">
      <c r="A3449" s="131" t="str">
        <f>+IF(I3449&lt;='Ecarts de marge'!$G$1,"X","")</f>
        <v>X</v>
      </c>
      <c r="B3449" s="122" t="str">
        <f t="shared" si="65"/>
        <v>A</v>
      </c>
      <c r="C3449" s="142"/>
      <c r="D3449" s="142"/>
      <c r="E3449" s="142"/>
      <c r="F3449" s="142"/>
      <c r="G3449" s="142"/>
      <c r="H3449" s="142"/>
      <c r="J3449" s="142"/>
      <c r="K3449" s="142"/>
      <c r="L3449" s="142"/>
      <c r="M3449" s="142"/>
      <c r="N3449" s="142"/>
      <c r="O3449" s="142"/>
      <c r="Q3449" s="122" t="e">
        <f>+VLOOKUP(CONCATENATE(B3449,"00"),#REF!,3,FALSE)</f>
        <v>#REF!</v>
      </c>
      <c r="R3449" s="122" t="str">
        <f>+IF(ISERROR(VLOOKUP(K3449,'Ecarts de marge'!D:D,1,FALSE)),"PB CODE ARTICLE","")</f>
        <v>PB CODE ARTICLE</v>
      </c>
    </row>
    <row r="3450" spans="1:18" x14ac:dyDescent="0.2">
      <c r="A3450" s="131" t="str">
        <f>+IF(I3450&lt;='Ecarts de marge'!$G$1,"X","")</f>
        <v>X</v>
      </c>
      <c r="B3450" s="122" t="str">
        <f t="shared" si="65"/>
        <v>A</v>
      </c>
      <c r="C3450" s="142"/>
      <c r="D3450" s="142"/>
      <c r="E3450" s="142"/>
      <c r="F3450" s="142"/>
      <c r="G3450" s="142"/>
      <c r="H3450" s="142"/>
      <c r="J3450" s="142"/>
      <c r="K3450" s="142"/>
      <c r="L3450" s="142"/>
      <c r="M3450" s="142"/>
      <c r="N3450" s="142"/>
      <c r="O3450" s="142"/>
      <c r="Q3450" s="122" t="e">
        <f>+VLOOKUP(CONCATENATE(B3450,"00"),#REF!,3,FALSE)</f>
        <v>#REF!</v>
      </c>
      <c r="R3450" s="122" t="str">
        <f>+IF(ISERROR(VLOOKUP(K3450,'Ecarts de marge'!D:D,1,FALSE)),"PB CODE ARTICLE","")</f>
        <v>PB CODE ARTICLE</v>
      </c>
    </row>
    <row r="3451" spans="1:18" x14ac:dyDescent="0.2">
      <c r="A3451" s="131" t="str">
        <f>+IF(I3451&lt;='Ecarts de marge'!$G$1,"X","")</f>
        <v>X</v>
      </c>
      <c r="B3451" s="122" t="str">
        <f t="shared" si="65"/>
        <v>A</v>
      </c>
      <c r="C3451" s="142"/>
      <c r="D3451" s="142"/>
      <c r="E3451" s="142"/>
      <c r="F3451" s="142"/>
      <c r="G3451" s="142"/>
      <c r="H3451" s="142"/>
      <c r="J3451" s="142"/>
      <c r="K3451" s="142"/>
      <c r="L3451" s="142"/>
      <c r="M3451" s="142"/>
      <c r="N3451" s="142"/>
      <c r="O3451" s="142"/>
      <c r="Q3451" s="122" t="e">
        <f>+VLOOKUP(CONCATENATE(B3451,"00"),#REF!,3,FALSE)</f>
        <v>#REF!</v>
      </c>
      <c r="R3451" s="122" t="str">
        <f>+IF(ISERROR(VLOOKUP(K3451,'Ecarts de marge'!D:D,1,FALSE)),"PB CODE ARTICLE","")</f>
        <v>PB CODE ARTICLE</v>
      </c>
    </row>
    <row r="3452" spans="1:18" x14ac:dyDescent="0.2">
      <c r="A3452" s="131" t="str">
        <f>+IF(I3452&lt;='Ecarts de marge'!$G$1,"X","")</f>
        <v>X</v>
      </c>
      <c r="B3452" s="122" t="str">
        <f t="shared" si="65"/>
        <v>A</v>
      </c>
      <c r="C3452" s="142"/>
      <c r="D3452" s="142"/>
      <c r="E3452" s="142"/>
      <c r="F3452" s="142"/>
      <c r="G3452" s="142"/>
      <c r="H3452" s="142"/>
      <c r="J3452" s="142"/>
      <c r="K3452" s="142"/>
      <c r="L3452" s="142"/>
      <c r="M3452" s="142"/>
      <c r="N3452" s="142"/>
      <c r="O3452" s="142"/>
      <c r="Q3452" s="122" t="e">
        <f>+VLOOKUP(CONCATENATE(B3452,"00"),#REF!,3,FALSE)</f>
        <v>#REF!</v>
      </c>
      <c r="R3452" s="122" t="str">
        <f>+IF(ISERROR(VLOOKUP(K3452,'Ecarts de marge'!D:D,1,FALSE)),"PB CODE ARTICLE","")</f>
        <v>PB CODE ARTICLE</v>
      </c>
    </row>
    <row r="3453" spans="1:18" x14ac:dyDescent="0.2">
      <c r="A3453" s="131" t="str">
        <f>+IF(I3453&lt;='Ecarts de marge'!$G$1,"X","")</f>
        <v>X</v>
      </c>
      <c r="B3453" s="122" t="str">
        <f t="shared" si="65"/>
        <v>A</v>
      </c>
      <c r="C3453" s="142"/>
      <c r="D3453" s="142"/>
      <c r="E3453" s="142"/>
      <c r="F3453" s="142"/>
      <c r="G3453" s="142"/>
      <c r="H3453" s="142"/>
      <c r="J3453" s="142"/>
      <c r="K3453" s="142"/>
      <c r="L3453" s="142"/>
      <c r="M3453" s="142"/>
      <c r="N3453" s="142"/>
      <c r="O3453" s="142"/>
      <c r="Q3453" s="122" t="e">
        <f>+VLOOKUP(CONCATENATE(B3453,"00"),#REF!,3,FALSE)</f>
        <v>#REF!</v>
      </c>
      <c r="R3453" s="122" t="str">
        <f>+IF(ISERROR(VLOOKUP(K3453,'Ecarts de marge'!D:D,1,FALSE)),"PB CODE ARTICLE","")</f>
        <v>PB CODE ARTICLE</v>
      </c>
    </row>
    <row r="3454" spans="1:18" x14ac:dyDescent="0.2">
      <c r="A3454" s="131" t="str">
        <f>+IF(I3454&lt;='Ecarts de marge'!$G$1,"X","")</f>
        <v>X</v>
      </c>
      <c r="B3454" s="122" t="str">
        <f t="shared" si="65"/>
        <v>A</v>
      </c>
      <c r="C3454" s="142"/>
      <c r="D3454" s="142"/>
      <c r="E3454" s="142"/>
      <c r="F3454" s="142"/>
      <c r="G3454" s="142"/>
      <c r="H3454" s="142"/>
      <c r="J3454" s="142"/>
      <c r="K3454" s="142"/>
      <c r="L3454" s="142"/>
      <c r="M3454" s="142"/>
      <c r="N3454" s="142"/>
      <c r="O3454" s="142"/>
      <c r="Q3454" s="122" t="e">
        <f>+VLOOKUP(CONCATENATE(B3454,"00"),#REF!,3,FALSE)</f>
        <v>#REF!</v>
      </c>
      <c r="R3454" s="122" t="str">
        <f>+IF(ISERROR(VLOOKUP(K3454,'Ecarts de marge'!D:D,1,FALSE)),"PB CODE ARTICLE","")</f>
        <v>PB CODE ARTICLE</v>
      </c>
    </row>
    <row r="3455" spans="1:18" x14ac:dyDescent="0.2">
      <c r="A3455" s="131" t="str">
        <f>+IF(I3455&lt;='Ecarts de marge'!$G$1,"X","")</f>
        <v>X</v>
      </c>
      <c r="B3455" s="122" t="str">
        <f t="shared" ref="B3455:B3497" si="66">+"A"&amp;E3455&amp;F3455&amp;G3455</f>
        <v>A</v>
      </c>
      <c r="C3455" s="142"/>
      <c r="D3455" s="142"/>
      <c r="E3455" s="142"/>
      <c r="F3455" s="142"/>
      <c r="G3455" s="142"/>
      <c r="H3455" s="142"/>
      <c r="J3455" s="142"/>
      <c r="K3455" s="142"/>
      <c r="L3455" s="142"/>
      <c r="M3455" s="142"/>
      <c r="N3455" s="142"/>
      <c r="O3455" s="142"/>
      <c r="Q3455" s="122" t="e">
        <f>+VLOOKUP(CONCATENATE(B3455,"00"),#REF!,3,FALSE)</f>
        <v>#REF!</v>
      </c>
      <c r="R3455" s="122" t="str">
        <f>+IF(ISERROR(VLOOKUP(K3455,'Ecarts de marge'!D:D,1,FALSE)),"PB CODE ARTICLE","")</f>
        <v>PB CODE ARTICLE</v>
      </c>
    </row>
    <row r="3456" spans="1:18" x14ac:dyDescent="0.2">
      <c r="A3456" s="131" t="str">
        <f>+IF(I3456&lt;='Ecarts de marge'!$G$1,"X","")</f>
        <v>X</v>
      </c>
      <c r="B3456" s="122" t="str">
        <f t="shared" si="66"/>
        <v>A</v>
      </c>
      <c r="C3456" s="142"/>
      <c r="D3456" s="142"/>
      <c r="E3456" s="142"/>
      <c r="F3456" s="142"/>
      <c r="G3456" s="142"/>
      <c r="H3456" s="142"/>
      <c r="J3456" s="142"/>
      <c r="K3456" s="142"/>
      <c r="L3456" s="142"/>
      <c r="M3456" s="142"/>
      <c r="N3456" s="142"/>
      <c r="O3456" s="142"/>
      <c r="Q3456" s="122" t="e">
        <f>+VLOOKUP(CONCATENATE(B3456,"00"),#REF!,3,FALSE)</f>
        <v>#REF!</v>
      </c>
      <c r="R3456" s="122" t="str">
        <f>+IF(ISERROR(VLOOKUP(K3456,'Ecarts de marge'!D:D,1,FALSE)),"PB CODE ARTICLE","")</f>
        <v>PB CODE ARTICLE</v>
      </c>
    </row>
    <row r="3457" spans="1:18" x14ac:dyDescent="0.2">
      <c r="A3457" s="131" t="str">
        <f>+IF(I3457&lt;='Ecarts de marge'!$G$1,"X","")</f>
        <v>X</v>
      </c>
      <c r="B3457" s="122" t="str">
        <f t="shared" si="66"/>
        <v>A</v>
      </c>
      <c r="C3457" s="142"/>
      <c r="D3457" s="142"/>
      <c r="E3457" s="142"/>
      <c r="F3457" s="142"/>
      <c r="G3457" s="142"/>
      <c r="H3457" s="142"/>
      <c r="J3457" s="142"/>
      <c r="K3457" s="142"/>
      <c r="L3457" s="142"/>
      <c r="M3457" s="142"/>
      <c r="N3457" s="142"/>
      <c r="O3457" s="142"/>
      <c r="Q3457" s="122" t="e">
        <f>+VLOOKUP(CONCATENATE(B3457,"00"),#REF!,3,FALSE)</f>
        <v>#REF!</v>
      </c>
      <c r="R3457" s="122" t="str">
        <f>+IF(ISERROR(VLOOKUP(K3457,'Ecarts de marge'!D:D,1,FALSE)),"PB CODE ARTICLE","")</f>
        <v>PB CODE ARTICLE</v>
      </c>
    </row>
    <row r="3458" spans="1:18" x14ac:dyDescent="0.2">
      <c r="A3458" s="131" t="str">
        <f>+IF(I3458&lt;='Ecarts de marge'!$G$1,"X","")</f>
        <v>X</v>
      </c>
      <c r="B3458" s="122" t="str">
        <f t="shared" si="66"/>
        <v>A</v>
      </c>
      <c r="C3458" s="142"/>
      <c r="D3458" s="142"/>
      <c r="E3458" s="142"/>
      <c r="F3458" s="142"/>
      <c r="G3458" s="142"/>
      <c r="H3458" s="142"/>
      <c r="J3458" s="142"/>
      <c r="K3458" s="142"/>
      <c r="L3458" s="142"/>
      <c r="M3458" s="142"/>
      <c r="N3458" s="142"/>
      <c r="O3458" s="142"/>
      <c r="Q3458" s="122" t="e">
        <f>+VLOOKUP(CONCATENATE(B3458,"00"),#REF!,3,FALSE)</f>
        <v>#REF!</v>
      </c>
      <c r="R3458" s="122" t="str">
        <f>+IF(ISERROR(VLOOKUP(K3458,'Ecarts de marge'!D:D,1,FALSE)),"PB CODE ARTICLE","")</f>
        <v>PB CODE ARTICLE</v>
      </c>
    </row>
    <row r="3459" spans="1:18" x14ac:dyDescent="0.2">
      <c r="A3459" s="131" t="str">
        <f>+IF(I3459&lt;='Ecarts de marge'!$G$1,"X","")</f>
        <v>X</v>
      </c>
      <c r="B3459" s="122" t="str">
        <f t="shared" si="66"/>
        <v>A</v>
      </c>
      <c r="C3459" s="142"/>
      <c r="D3459" s="142"/>
      <c r="E3459" s="142"/>
      <c r="F3459" s="142"/>
      <c r="G3459" s="142"/>
      <c r="H3459" s="142"/>
      <c r="J3459" s="142"/>
      <c r="K3459" s="142"/>
      <c r="L3459" s="142"/>
      <c r="M3459" s="142"/>
      <c r="N3459" s="142"/>
      <c r="O3459" s="142"/>
      <c r="Q3459" s="122" t="e">
        <f>+VLOOKUP(CONCATENATE(B3459,"00"),#REF!,3,FALSE)</f>
        <v>#REF!</v>
      </c>
      <c r="R3459" s="122" t="str">
        <f>+IF(ISERROR(VLOOKUP(K3459,'Ecarts de marge'!D:D,1,FALSE)),"PB CODE ARTICLE","")</f>
        <v>PB CODE ARTICLE</v>
      </c>
    </row>
    <row r="3460" spans="1:18" x14ac:dyDescent="0.2">
      <c r="A3460" s="131" t="str">
        <f>+IF(I3460&lt;='Ecarts de marge'!$G$1,"X","")</f>
        <v>X</v>
      </c>
      <c r="B3460" s="122" t="str">
        <f t="shared" si="66"/>
        <v>A</v>
      </c>
      <c r="C3460" s="142"/>
      <c r="D3460" s="142"/>
      <c r="E3460" s="142"/>
      <c r="F3460" s="142"/>
      <c r="G3460" s="142"/>
      <c r="H3460" s="142"/>
      <c r="J3460" s="142"/>
      <c r="K3460" s="142"/>
      <c r="L3460" s="142"/>
      <c r="M3460" s="142"/>
      <c r="N3460" s="142"/>
      <c r="O3460" s="142"/>
      <c r="Q3460" s="122" t="e">
        <f>+VLOOKUP(CONCATENATE(B3460,"00"),#REF!,3,FALSE)</f>
        <v>#REF!</v>
      </c>
      <c r="R3460" s="122" t="str">
        <f>+IF(ISERROR(VLOOKUP(K3460,'Ecarts de marge'!D:D,1,FALSE)),"PB CODE ARTICLE","")</f>
        <v>PB CODE ARTICLE</v>
      </c>
    </row>
    <row r="3461" spans="1:18" x14ac:dyDescent="0.2">
      <c r="A3461" s="131" t="str">
        <f>+IF(I3461&lt;='Ecarts de marge'!$G$1,"X","")</f>
        <v>X</v>
      </c>
      <c r="B3461" s="122" t="str">
        <f t="shared" si="66"/>
        <v>A</v>
      </c>
      <c r="C3461" s="142"/>
      <c r="D3461" s="142"/>
      <c r="E3461" s="142"/>
      <c r="F3461" s="142"/>
      <c r="G3461" s="142"/>
      <c r="H3461" s="142"/>
      <c r="J3461" s="142"/>
      <c r="K3461" s="142"/>
      <c r="L3461" s="142"/>
      <c r="M3461" s="142"/>
      <c r="N3461" s="142"/>
      <c r="O3461" s="142"/>
      <c r="Q3461" s="122" t="e">
        <f>+VLOOKUP(CONCATENATE(B3461,"00"),#REF!,3,FALSE)</f>
        <v>#REF!</v>
      </c>
      <c r="R3461" s="122" t="str">
        <f>+IF(ISERROR(VLOOKUP(K3461,'Ecarts de marge'!D:D,1,FALSE)),"PB CODE ARTICLE","")</f>
        <v>PB CODE ARTICLE</v>
      </c>
    </row>
    <row r="3462" spans="1:18" x14ac:dyDescent="0.2">
      <c r="A3462" s="131" t="str">
        <f>+IF(I3462&lt;='Ecarts de marge'!$G$1,"X","")</f>
        <v>X</v>
      </c>
      <c r="B3462" s="122" t="str">
        <f t="shared" si="66"/>
        <v>A</v>
      </c>
      <c r="C3462" s="142"/>
      <c r="D3462" s="142"/>
      <c r="E3462" s="142"/>
      <c r="F3462" s="142"/>
      <c r="G3462" s="142"/>
      <c r="H3462" s="142"/>
      <c r="J3462" s="142"/>
      <c r="K3462" s="142"/>
      <c r="L3462" s="142"/>
      <c r="M3462" s="142"/>
      <c r="N3462" s="142"/>
      <c r="O3462" s="142"/>
      <c r="Q3462" s="122" t="e">
        <f>+VLOOKUP(CONCATENATE(B3462,"00"),#REF!,3,FALSE)</f>
        <v>#REF!</v>
      </c>
      <c r="R3462" s="122" t="str">
        <f>+IF(ISERROR(VLOOKUP(K3462,'Ecarts de marge'!D:D,1,FALSE)),"PB CODE ARTICLE","")</f>
        <v>PB CODE ARTICLE</v>
      </c>
    </row>
    <row r="3463" spans="1:18" x14ac:dyDescent="0.2">
      <c r="A3463" s="131" t="str">
        <f>+IF(I3463&lt;='Ecarts de marge'!$G$1,"X","")</f>
        <v>X</v>
      </c>
      <c r="B3463" s="122" t="str">
        <f t="shared" si="66"/>
        <v>A</v>
      </c>
      <c r="C3463" s="142"/>
      <c r="D3463" s="142"/>
      <c r="E3463" s="142"/>
      <c r="F3463" s="142"/>
      <c r="G3463" s="142"/>
      <c r="H3463" s="142"/>
      <c r="J3463" s="142"/>
      <c r="K3463" s="142"/>
      <c r="L3463" s="142"/>
      <c r="M3463" s="142"/>
      <c r="N3463" s="142"/>
      <c r="O3463" s="142"/>
      <c r="Q3463" s="122" t="e">
        <f>+VLOOKUP(CONCATENATE(B3463,"00"),#REF!,3,FALSE)</f>
        <v>#REF!</v>
      </c>
      <c r="R3463" s="122" t="str">
        <f>+IF(ISERROR(VLOOKUP(K3463,'Ecarts de marge'!D:D,1,FALSE)),"PB CODE ARTICLE","")</f>
        <v>PB CODE ARTICLE</v>
      </c>
    </row>
    <row r="3464" spans="1:18" x14ac:dyDescent="0.2">
      <c r="A3464" s="131" t="str">
        <f>+IF(I3464&lt;='Ecarts de marge'!$G$1,"X","")</f>
        <v>X</v>
      </c>
      <c r="B3464" s="122" t="str">
        <f t="shared" si="66"/>
        <v>A</v>
      </c>
      <c r="C3464" s="142"/>
      <c r="D3464" s="142"/>
      <c r="E3464" s="142"/>
      <c r="F3464" s="142"/>
      <c r="G3464" s="142"/>
      <c r="H3464" s="142"/>
      <c r="J3464" s="142"/>
      <c r="K3464" s="142"/>
      <c r="L3464" s="142"/>
      <c r="M3464" s="142"/>
      <c r="N3464" s="142"/>
      <c r="O3464" s="142"/>
      <c r="Q3464" s="122" t="e">
        <f>+VLOOKUP(CONCATENATE(B3464,"00"),#REF!,3,FALSE)</f>
        <v>#REF!</v>
      </c>
      <c r="R3464" s="122" t="str">
        <f>+IF(ISERROR(VLOOKUP(K3464,'Ecarts de marge'!D:D,1,FALSE)),"PB CODE ARTICLE","")</f>
        <v>PB CODE ARTICLE</v>
      </c>
    </row>
    <row r="3465" spans="1:18" x14ac:dyDescent="0.2">
      <c r="A3465" s="131" t="str">
        <f>+IF(I3465&lt;='Ecarts de marge'!$G$1,"X","")</f>
        <v>X</v>
      </c>
      <c r="B3465" s="122" t="str">
        <f t="shared" si="66"/>
        <v>A</v>
      </c>
      <c r="C3465" s="142"/>
      <c r="D3465" s="142"/>
      <c r="E3465" s="142"/>
      <c r="F3465" s="142"/>
      <c r="G3465" s="142"/>
      <c r="H3465" s="142"/>
      <c r="J3465" s="142"/>
      <c r="K3465" s="142"/>
      <c r="L3465" s="142"/>
      <c r="M3465" s="142"/>
      <c r="N3465" s="142"/>
      <c r="O3465" s="142"/>
      <c r="Q3465" s="122" t="e">
        <f>+VLOOKUP(CONCATENATE(B3465,"00"),#REF!,3,FALSE)</f>
        <v>#REF!</v>
      </c>
      <c r="R3465" s="122" t="str">
        <f>+IF(ISERROR(VLOOKUP(K3465,'Ecarts de marge'!D:D,1,FALSE)),"PB CODE ARTICLE","")</f>
        <v>PB CODE ARTICLE</v>
      </c>
    </row>
    <row r="3466" spans="1:18" x14ac:dyDescent="0.2">
      <c r="A3466" s="131" t="str">
        <f>+IF(I3466&lt;='Ecarts de marge'!$G$1,"X","")</f>
        <v>X</v>
      </c>
      <c r="B3466" s="122" t="str">
        <f t="shared" si="66"/>
        <v>A</v>
      </c>
      <c r="C3466" s="142"/>
      <c r="D3466" s="142"/>
      <c r="E3466" s="142"/>
      <c r="F3466" s="142"/>
      <c r="G3466" s="142"/>
      <c r="H3466" s="142"/>
      <c r="J3466" s="142"/>
      <c r="K3466" s="142"/>
      <c r="L3466" s="142"/>
      <c r="M3466" s="142"/>
      <c r="N3466" s="142"/>
      <c r="O3466" s="142"/>
      <c r="Q3466" s="122" t="e">
        <f>+VLOOKUP(CONCATENATE(B3466,"00"),#REF!,3,FALSE)</f>
        <v>#REF!</v>
      </c>
      <c r="R3466" s="122" t="str">
        <f>+IF(ISERROR(VLOOKUP(K3466,'Ecarts de marge'!D:D,1,FALSE)),"PB CODE ARTICLE","")</f>
        <v>PB CODE ARTICLE</v>
      </c>
    </row>
    <row r="3467" spans="1:18" x14ac:dyDescent="0.2">
      <c r="A3467" s="131" t="str">
        <f>+IF(I3467&lt;='Ecarts de marge'!$G$1,"X","")</f>
        <v>X</v>
      </c>
      <c r="B3467" s="122" t="str">
        <f t="shared" si="66"/>
        <v>A</v>
      </c>
      <c r="C3467" s="142"/>
      <c r="D3467" s="142"/>
      <c r="E3467" s="142"/>
      <c r="F3467" s="142"/>
      <c r="G3467" s="142"/>
      <c r="H3467" s="142"/>
      <c r="J3467" s="142"/>
      <c r="K3467" s="142"/>
      <c r="L3467" s="142"/>
      <c r="M3467" s="142"/>
      <c r="N3467" s="142"/>
      <c r="O3467" s="142"/>
      <c r="Q3467" s="122" t="e">
        <f>+VLOOKUP(CONCATENATE(B3467,"00"),#REF!,3,FALSE)</f>
        <v>#REF!</v>
      </c>
      <c r="R3467" s="122" t="str">
        <f>+IF(ISERROR(VLOOKUP(K3467,'Ecarts de marge'!D:D,1,FALSE)),"PB CODE ARTICLE","")</f>
        <v>PB CODE ARTICLE</v>
      </c>
    </row>
    <row r="3468" spans="1:18" x14ac:dyDescent="0.2">
      <c r="A3468" s="131" t="str">
        <f>+IF(I3468&lt;='Ecarts de marge'!$G$1,"X","")</f>
        <v>X</v>
      </c>
      <c r="B3468" s="122" t="str">
        <f t="shared" si="66"/>
        <v>A</v>
      </c>
      <c r="C3468" s="142"/>
      <c r="D3468" s="142"/>
      <c r="E3468" s="142"/>
      <c r="F3468" s="142"/>
      <c r="G3468" s="142"/>
      <c r="H3468" s="142"/>
      <c r="J3468" s="142"/>
      <c r="K3468" s="142"/>
      <c r="L3468" s="142"/>
      <c r="M3468" s="142"/>
      <c r="N3468" s="142"/>
      <c r="O3468" s="142"/>
      <c r="Q3468" s="122" t="e">
        <f>+VLOOKUP(CONCATENATE(B3468,"00"),#REF!,3,FALSE)</f>
        <v>#REF!</v>
      </c>
      <c r="R3468" s="122" t="str">
        <f>+IF(ISERROR(VLOOKUP(K3468,'Ecarts de marge'!D:D,1,FALSE)),"PB CODE ARTICLE","")</f>
        <v>PB CODE ARTICLE</v>
      </c>
    </row>
    <row r="3469" spans="1:18" x14ac:dyDescent="0.2">
      <c r="A3469" s="131" t="str">
        <f>+IF(I3469&lt;='Ecarts de marge'!$G$1,"X","")</f>
        <v>X</v>
      </c>
      <c r="B3469" s="122" t="str">
        <f t="shared" si="66"/>
        <v>A</v>
      </c>
      <c r="C3469" s="142"/>
      <c r="D3469" s="142"/>
      <c r="E3469" s="142"/>
      <c r="F3469" s="142"/>
      <c r="G3469" s="142"/>
      <c r="H3469" s="142"/>
      <c r="J3469" s="142"/>
      <c r="K3469" s="142"/>
      <c r="L3469" s="142"/>
      <c r="M3469" s="142"/>
      <c r="N3469" s="142"/>
      <c r="O3469" s="142"/>
      <c r="Q3469" s="122" t="e">
        <f>+VLOOKUP(CONCATENATE(B3469,"00"),#REF!,3,FALSE)</f>
        <v>#REF!</v>
      </c>
      <c r="R3469" s="122" t="str">
        <f>+IF(ISERROR(VLOOKUP(K3469,'Ecarts de marge'!D:D,1,FALSE)),"PB CODE ARTICLE","")</f>
        <v>PB CODE ARTICLE</v>
      </c>
    </row>
    <row r="3470" spans="1:18" x14ac:dyDescent="0.2">
      <c r="A3470" s="131" t="str">
        <f>+IF(I3470&lt;='Ecarts de marge'!$G$1,"X","")</f>
        <v>X</v>
      </c>
      <c r="B3470" s="122" t="str">
        <f t="shared" si="66"/>
        <v>A</v>
      </c>
      <c r="C3470" s="142"/>
      <c r="D3470" s="142"/>
      <c r="E3470" s="142"/>
      <c r="F3470" s="142"/>
      <c r="G3470" s="142"/>
      <c r="H3470" s="142"/>
      <c r="J3470" s="142"/>
      <c r="K3470" s="142"/>
      <c r="L3470" s="142"/>
      <c r="M3470" s="142"/>
      <c r="N3470" s="142"/>
      <c r="O3470" s="142"/>
      <c r="Q3470" s="122" t="e">
        <f>+VLOOKUP(CONCATENATE(B3470,"00"),#REF!,3,FALSE)</f>
        <v>#REF!</v>
      </c>
      <c r="R3470" s="122" t="str">
        <f>+IF(ISERROR(VLOOKUP(K3470,'Ecarts de marge'!D:D,1,FALSE)),"PB CODE ARTICLE","")</f>
        <v>PB CODE ARTICLE</v>
      </c>
    </row>
    <row r="3471" spans="1:18" x14ac:dyDescent="0.2">
      <c r="A3471" s="131" t="str">
        <f>+IF(I3471&lt;='Ecarts de marge'!$G$1,"X","")</f>
        <v>X</v>
      </c>
      <c r="B3471" s="122" t="str">
        <f t="shared" si="66"/>
        <v>A</v>
      </c>
      <c r="C3471" s="142"/>
      <c r="D3471" s="142"/>
      <c r="E3471" s="142"/>
      <c r="F3471" s="142"/>
      <c r="G3471" s="142"/>
      <c r="H3471" s="142"/>
      <c r="J3471" s="142"/>
      <c r="K3471" s="142"/>
      <c r="L3471" s="142"/>
      <c r="M3471" s="142"/>
      <c r="N3471" s="142"/>
      <c r="O3471" s="142"/>
      <c r="Q3471" s="122" t="e">
        <f>+VLOOKUP(CONCATENATE(B3471,"00"),#REF!,3,FALSE)</f>
        <v>#REF!</v>
      </c>
      <c r="R3471" s="122" t="str">
        <f>+IF(ISERROR(VLOOKUP(K3471,'Ecarts de marge'!D:D,1,FALSE)),"PB CODE ARTICLE","")</f>
        <v>PB CODE ARTICLE</v>
      </c>
    </row>
    <row r="3472" spans="1:18" x14ac:dyDescent="0.2">
      <c r="A3472" s="131" t="str">
        <f>+IF(I3472&lt;='Ecarts de marge'!$G$1,"X","")</f>
        <v>X</v>
      </c>
      <c r="B3472" s="122" t="str">
        <f t="shared" si="66"/>
        <v>A</v>
      </c>
      <c r="C3472" s="142"/>
      <c r="D3472" s="142"/>
      <c r="E3472" s="142"/>
      <c r="F3472" s="142"/>
      <c r="G3472" s="142"/>
      <c r="H3472" s="142"/>
      <c r="J3472" s="142"/>
      <c r="K3472" s="142"/>
      <c r="L3472" s="142"/>
      <c r="M3472" s="142"/>
      <c r="N3472" s="142"/>
      <c r="O3472" s="142"/>
      <c r="Q3472" s="122" t="e">
        <f>+VLOOKUP(CONCATENATE(B3472,"00"),#REF!,3,FALSE)</f>
        <v>#REF!</v>
      </c>
      <c r="R3472" s="122" t="str">
        <f>+IF(ISERROR(VLOOKUP(K3472,'Ecarts de marge'!D:D,1,FALSE)),"PB CODE ARTICLE","")</f>
        <v>PB CODE ARTICLE</v>
      </c>
    </row>
    <row r="3473" spans="1:18" x14ac:dyDescent="0.2">
      <c r="A3473" s="131" t="str">
        <f>+IF(I3473&lt;='Ecarts de marge'!$G$1,"X","")</f>
        <v>X</v>
      </c>
      <c r="B3473" s="122" t="str">
        <f t="shared" si="66"/>
        <v>A</v>
      </c>
      <c r="C3473" s="142"/>
      <c r="D3473" s="142"/>
      <c r="E3473" s="142"/>
      <c r="F3473" s="142"/>
      <c r="G3473" s="142"/>
      <c r="H3473" s="142"/>
      <c r="J3473" s="142"/>
      <c r="K3473" s="142"/>
      <c r="L3473" s="142"/>
      <c r="M3473" s="142"/>
      <c r="N3473" s="142"/>
      <c r="O3473" s="142"/>
      <c r="Q3473" s="122" t="e">
        <f>+VLOOKUP(CONCATENATE(B3473,"00"),#REF!,3,FALSE)</f>
        <v>#REF!</v>
      </c>
      <c r="R3473" s="122" t="str">
        <f>+IF(ISERROR(VLOOKUP(K3473,'Ecarts de marge'!D:D,1,FALSE)),"PB CODE ARTICLE","")</f>
        <v>PB CODE ARTICLE</v>
      </c>
    </row>
    <row r="3474" spans="1:18" x14ac:dyDescent="0.2">
      <c r="A3474" s="131" t="str">
        <f>+IF(I3474&lt;='Ecarts de marge'!$G$1,"X","")</f>
        <v>X</v>
      </c>
      <c r="B3474" s="122" t="str">
        <f t="shared" si="66"/>
        <v>A</v>
      </c>
      <c r="C3474" s="142"/>
      <c r="D3474" s="142"/>
      <c r="E3474" s="142"/>
      <c r="F3474" s="142"/>
      <c r="G3474" s="142"/>
      <c r="H3474" s="142"/>
      <c r="J3474" s="142"/>
      <c r="K3474" s="142"/>
      <c r="L3474" s="142"/>
      <c r="M3474" s="142"/>
      <c r="N3474" s="142"/>
      <c r="O3474" s="142"/>
      <c r="Q3474" s="122" t="e">
        <f>+VLOOKUP(CONCATENATE(B3474,"00"),#REF!,3,FALSE)</f>
        <v>#REF!</v>
      </c>
      <c r="R3474" s="122" t="str">
        <f>+IF(ISERROR(VLOOKUP(K3474,'Ecarts de marge'!D:D,1,FALSE)),"PB CODE ARTICLE","")</f>
        <v>PB CODE ARTICLE</v>
      </c>
    </row>
    <row r="3475" spans="1:18" x14ac:dyDescent="0.2">
      <c r="A3475" s="131" t="str">
        <f>+IF(I3475&lt;='Ecarts de marge'!$G$1,"X","")</f>
        <v>X</v>
      </c>
      <c r="B3475" s="122" t="str">
        <f t="shared" si="66"/>
        <v>A</v>
      </c>
      <c r="C3475" s="142"/>
      <c r="D3475" s="142"/>
      <c r="E3475" s="142"/>
      <c r="F3475" s="142"/>
      <c r="G3475" s="142"/>
      <c r="H3475" s="142"/>
      <c r="J3475" s="142"/>
      <c r="K3475" s="142"/>
      <c r="L3475" s="142"/>
      <c r="M3475" s="142"/>
      <c r="N3475" s="142"/>
      <c r="O3475" s="142"/>
      <c r="Q3475" s="122" t="e">
        <f>+VLOOKUP(CONCATENATE(B3475,"00"),#REF!,3,FALSE)</f>
        <v>#REF!</v>
      </c>
      <c r="R3475" s="122" t="str">
        <f>+IF(ISERROR(VLOOKUP(K3475,'Ecarts de marge'!D:D,1,FALSE)),"PB CODE ARTICLE","")</f>
        <v>PB CODE ARTICLE</v>
      </c>
    </row>
    <row r="3476" spans="1:18" x14ac:dyDescent="0.2">
      <c r="A3476" s="131" t="str">
        <f>+IF(I3476&lt;='Ecarts de marge'!$G$1,"X","")</f>
        <v>X</v>
      </c>
      <c r="B3476" s="122" t="str">
        <f t="shared" si="66"/>
        <v>A</v>
      </c>
      <c r="C3476" s="142"/>
      <c r="D3476" s="142"/>
      <c r="E3476" s="142"/>
      <c r="F3476" s="142"/>
      <c r="G3476" s="142"/>
      <c r="H3476" s="142"/>
      <c r="J3476" s="142"/>
      <c r="K3476" s="142"/>
      <c r="L3476" s="142"/>
      <c r="M3476" s="142"/>
      <c r="N3476" s="142"/>
      <c r="O3476" s="142"/>
      <c r="Q3476" s="122" t="e">
        <f>+VLOOKUP(CONCATENATE(B3476,"00"),#REF!,3,FALSE)</f>
        <v>#REF!</v>
      </c>
      <c r="R3476" s="122" t="str">
        <f>+IF(ISERROR(VLOOKUP(K3476,'Ecarts de marge'!D:D,1,FALSE)),"PB CODE ARTICLE","")</f>
        <v>PB CODE ARTICLE</v>
      </c>
    </row>
    <row r="3477" spans="1:18" x14ac:dyDescent="0.2">
      <c r="A3477" s="131" t="str">
        <f>+IF(I3477&lt;='Ecarts de marge'!$G$1,"X","")</f>
        <v>X</v>
      </c>
      <c r="B3477" s="122" t="str">
        <f t="shared" si="66"/>
        <v>A</v>
      </c>
      <c r="C3477" s="142"/>
      <c r="D3477" s="142"/>
      <c r="E3477" s="142"/>
      <c r="F3477" s="142"/>
      <c r="G3477" s="142"/>
      <c r="H3477" s="142"/>
      <c r="J3477" s="142"/>
      <c r="K3477" s="142"/>
      <c r="L3477" s="142"/>
      <c r="M3477" s="142"/>
      <c r="N3477" s="142"/>
      <c r="O3477" s="142"/>
      <c r="Q3477" s="122" t="e">
        <f>+VLOOKUP(CONCATENATE(B3477,"00"),#REF!,3,FALSE)</f>
        <v>#REF!</v>
      </c>
      <c r="R3477" s="122" t="str">
        <f>+IF(ISERROR(VLOOKUP(K3477,'Ecarts de marge'!D:D,1,FALSE)),"PB CODE ARTICLE","")</f>
        <v>PB CODE ARTICLE</v>
      </c>
    </row>
    <row r="3478" spans="1:18" x14ac:dyDescent="0.2">
      <c r="A3478" s="131" t="str">
        <f>+IF(I3478&lt;='Ecarts de marge'!$G$1,"X","")</f>
        <v>X</v>
      </c>
      <c r="B3478" s="122" t="str">
        <f t="shared" si="66"/>
        <v>A</v>
      </c>
      <c r="C3478" s="142"/>
      <c r="D3478" s="142"/>
      <c r="E3478" s="142"/>
      <c r="F3478" s="142"/>
      <c r="G3478" s="142"/>
      <c r="H3478" s="142"/>
      <c r="J3478" s="142"/>
      <c r="K3478" s="142"/>
      <c r="L3478" s="142"/>
      <c r="M3478" s="142"/>
      <c r="N3478" s="142"/>
      <c r="O3478" s="142"/>
      <c r="Q3478" s="122" t="e">
        <f>+VLOOKUP(CONCATENATE(B3478,"00"),#REF!,3,FALSE)</f>
        <v>#REF!</v>
      </c>
      <c r="R3478" s="122" t="str">
        <f>+IF(ISERROR(VLOOKUP(K3478,'Ecarts de marge'!D:D,1,FALSE)),"PB CODE ARTICLE","")</f>
        <v>PB CODE ARTICLE</v>
      </c>
    </row>
    <row r="3479" spans="1:18" x14ac:dyDescent="0.2">
      <c r="A3479" s="131" t="str">
        <f>+IF(I3479&lt;='Ecarts de marge'!$G$1,"X","")</f>
        <v>X</v>
      </c>
      <c r="B3479" s="122" t="str">
        <f t="shared" si="66"/>
        <v>A</v>
      </c>
      <c r="C3479" s="142"/>
      <c r="D3479" s="142"/>
      <c r="E3479" s="142"/>
      <c r="F3479" s="142"/>
      <c r="G3479" s="142"/>
      <c r="H3479" s="142"/>
      <c r="J3479" s="142"/>
      <c r="K3479" s="142"/>
      <c r="L3479" s="142"/>
      <c r="M3479" s="142"/>
      <c r="N3479" s="142"/>
      <c r="O3479" s="142"/>
      <c r="Q3479" s="122" t="e">
        <f>+VLOOKUP(CONCATENATE(B3479,"00"),#REF!,3,FALSE)</f>
        <v>#REF!</v>
      </c>
      <c r="R3479" s="122" t="str">
        <f>+IF(ISERROR(VLOOKUP(K3479,'Ecarts de marge'!D:D,1,FALSE)),"PB CODE ARTICLE","")</f>
        <v>PB CODE ARTICLE</v>
      </c>
    </row>
    <row r="3480" spans="1:18" x14ac:dyDescent="0.2">
      <c r="A3480" s="131" t="str">
        <f>+IF(I3480&lt;='Ecarts de marge'!$G$1,"X","")</f>
        <v>X</v>
      </c>
      <c r="B3480" s="122" t="str">
        <f t="shared" si="66"/>
        <v>A</v>
      </c>
      <c r="C3480" s="142"/>
      <c r="D3480" s="142"/>
      <c r="E3480" s="142"/>
      <c r="F3480" s="142"/>
      <c r="G3480" s="142"/>
      <c r="H3480" s="142"/>
      <c r="J3480" s="142"/>
      <c r="K3480" s="142"/>
      <c r="L3480" s="142"/>
      <c r="M3480" s="142"/>
      <c r="N3480" s="142"/>
      <c r="O3480" s="142"/>
      <c r="Q3480" s="122" t="e">
        <f>+VLOOKUP(CONCATENATE(B3480,"00"),#REF!,3,FALSE)</f>
        <v>#REF!</v>
      </c>
      <c r="R3480" s="122" t="str">
        <f>+IF(ISERROR(VLOOKUP(K3480,'Ecarts de marge'!D:D,1,FALSE)),"PB CODE ARTICLE","")</f>
        <v>PB CODE ARTICLE</v>
      </c>
    </row>
    <row r="3481" spans="1:18" x14ac:dyDescent="0.2">
      <c r="A3481" s="131" t="str">
        <f>+IF(I3481&lt;='Ecarts de marge'!$G$1,"X","")</f>
        <v>X</v>
      </c>
      <c r="B3481" s="122" t="str">
        <f t="shared" si="66"/>
        <v>A</v>
      </c>
      <c r="C3481" s="142"/>
      <c r="D3481" s="142"/>
      <c r="E3481" s="142"/>
      <c r="F3481" s="142"/>
      <c r="G3481" s="142"/>
      <c r="H3481" s="142"/>
      <c r="J3481" s="142"/>
      <c r="K3481" s="142"/>
      <c r="L3481" s="142"/>
      <c r="M3481" s="142"/>
      <c r="N3481" s="142"/>
      <c r="O3481" s="142"/>
      <c r="Q3481" s="122" t="e">
        <f>+VLOOKUP(CONCATENATE(B3481,"00"),#REF!,3,FALSE)</f>
        <v>#REF!</v>
      </c>
      <c r="R3481" s="122" t="str">
        <f>+IF(ISERROR(VLOOKUP(K3481,'Ecarts de marge'!D:D,1,FALSE)),"PB CODE ARTICLE","")</f>
        <v>PB CODE ARTICLE</v>
      </c>
    </row>
    <row r="3482" spans="1:18" x14ac:dyDescent="0.2">
      <c r="A3482" s="131" t="str">
        <f>+IF(I3482&lt;='Ecarts de marge'!$G$1,"X","")</f>
        <v>X</v>
      </c>
      <c r="B3482" s="122" t="str">
        <f t="shared" si="66"/>
        <v>A</v>
      </c>
      <c r="C3482" s="142"/>
      <c r="D3482" s="142"/>
      <c r="E3482" s="142"/>
      <c r="F3482" s="142"/>
      <c r="G3482" s="142"/>
      <c r="H3482" s="142"/>
      <c r="J3482" s="142"/>
      <c r="K3482" s="142"/>
      <c r="L3482" s="142"/>
      <c r="M3482" s="142"/>
      <c r="N3482" s="142"/>
      <c r="O3482" s="142"/>
      <c r="Q3482" s="122" t="e">
        <f>+VLOOKUP(CONCATENATE(B3482,"00"),#REF!,3,FALSE)</f>
        <v>#REF!</v>
      </c>
      <c r="R3482" s="122" t="str">
        <f>+IF(ISERROR(VLOOKUP(K3482,'Ecarts de marge'!D:D,1,FALSE)),"PB CODE ARTICLE","")</f>
        <v>PB CODE ARTICLE</v>
      </c>
    </row>
    <row r="3483" spans="1:18" x14ac:dyDescent="0.2">
      <c r="A3483" s="131" t="str">
        <f>+IF(I3483&lt;='Ecarts de marge'!$G$1,"X","")</f>
        <v>X</v>
      </c>
      <c r="B3483" s="122" t="str">
        <f t="shared" si="66"/>
        <v>A</v>
      </c>
      <c r="C3483" s="142"/>
      <c r="D3483" s="142"/>
      <c r="E3483" s="142"/>
      <c r="F3483" s="142"/>
      <c r="G3483" s="142"/>
      <c r="H3483" s="142"/>
      <c r="J3483" s="142"/>
      <c r="K3483" s="142"/>
      <c r="L3483" s="142"/>
      <c r="M3483" s="142"/>
      <c r="N3483" s="142"/>
      <c r="O3483" s="142"/>
      <c r="Q3483" s="122" t="e">
        <f>+VLOOKUP(CONCATENATE(B3483,"00"),#REF!,3,FALSE)</f>
        <v>#REF!</v>
      </c>
      <c r="R3483" s="122" t="str">
        <f>+IF(ISERROR(VLOOKUP(K3483,'Ecarts de marge'!D:D,1,FALSE)),"PB CODE ARTICLE","")</f>
        <v>PB CODE ARTICLE</v>
      </c>
    </row>
    <row r="3484" spans="1:18" x14ac:dyDescent="0.2">
      <c r="A3484" s="131" t="str">
        <f>+IF(I3484&lt;='Ecarts de marge'!$G$1,"X","")</f>
        <v>X</v>
      </c>
      <c r="B3484" s="122" t="str">
        <f t="shared" si="66"/>
        <v>A</v>
      </c>
      <c r="C3484" s="142"/>
      <c r="D3484" s="142"/>
      <c r="E3484" s="142"/>
      <c r="F3484" s="142"/>
      <c r="G3484" s="142"/>
      <c r="H3484" s="142"/>
      <c r="J3484" s="142"/>
      <c r="K3484" s="142"/>
      <c r="L3484" s="142"/>
      <c r="M3484" s="142"/>
      <c r="N3484" s="142"/>
      <c r="O3484" s="142"/>
      <c r="Q3484" s="122" t="e">
        <f>+VLOOKUP(CONCATENATE(B3484,"00"),#REF!,3,FALSE)</f>
        <v>#REF!</v>
      </c>
      <c r="R3484" s="122" t="str">
        <f>+IF(ISERROR(VLOOKUP(K3484,'Ecarts de marge'!D:D,1,FALSE)),"PB CODE ARTICLE","")</f>
        <v>PB CODE ARTICLE</v>
      </c>
    </row>
    <row r="3485" spans="1:18" x14ac:dyDescent="0.2">
      <c r="A3485" s="131" t="str">
        <f>+IF(I3485&lt;='Ecarts de marge'!$G$1,"X","")</f>
        <v>X</v>
      </c>
      <c r="B3485" s="122" t="str">
        <f t="shared" si="66"/>
        <v>A</v>
      </c>
      <c r="C3485" s="142"/>
      <c r="D3485" s="142"/>
      <c r="E3485" s="142"/>
      <c r="F3485" s="142"/>
      <c r="G3485" s="142"/>
      <c r="H3485" s="142"/>
      <c r="J3485" s="142"/>
      <c r="K3485" s="142"/>
      <c r="L3485" s="142"/>
      <c r="M3485" s="142"/>
      <c r="N3485" s="142"/>
      <c r="O3485" s="142"/>
      <c r="Q3485" s="122" t="e">
        <f>+VLOOKUP(CONCATENATE(B3485,"00"),#REF!,3,FALSE)</f>
        <v>#REF!</v>
      </c>
      <c r="R3485" s="122" t="str">
        <f>+IF(ISERROR(VLOOKUP(K3485,'Ecarts de marge'!D:D,1,FALSE)),"PB CODE ARTICLE","")</f>
        <v>PB CODE ARTICLE</v>
      </c>
    </row>
    <row r="3486" spans="1:18" x14ac:dyDescent="0.2">
      <c r="A3486" s="131" t="str">
        <f>+IF(I3486&lt;='Ecarts de marge'!$G$1,"X","")</f>
        <v>X</v>
      </c>
      <c r="B3486" s="122" t="str">
        <f t="shared" si="66"/>
        <v>A</v>
      </c>
      <c r="C3486" s="142"/>
      <c r="D3486" s="142"/>
      <c r="E3486" s="142"/>
      <c r="F3486" s="142"/>
      <c r="G3486" s="142"/>
      <c r="H3486" s="142"/>
      <c r="J3486" s="142"/>
      <c r="K3486" s="142"/>
      <c r="L3486" s="142"/>
      <c r="M3486" s="142"/>
      <c r="N3486" s="142"/>
      <c r="O3486" s="142"/>
      <c r="Q3486" s="122" t="e">
        <f>+VLOOKUP(CONCATENATE(B3486,"00"),#REF!,3,FALSE)</f>
        <v>#REF!</v>
      </c>
      <c r="R3486" s="122" t="str">
        <f>+IF(ISERROR(VLOOKUP(K3486,'Ecarts de marge'!D:D,1,FALSE)),"PB CODE ARTICLE","")</f>
        <v>PB CODE ARTICLE</v>
      </c>
    </row>
    <row r="3487" spans="1:18" x14ac:dyDescent="0.2">
      <c r="A3487" s="131" t="str">
        <f>+IF(I3487&lt;='Ecarts de marge'!$G$1,"X","")</f>
        <v>X</v>
      </c>
      <c r="B3487" s="122" t="str">
        <f t="shared" si="66"/>
        <v>A</v>
      </c>
      <c r="C3487" s="142"/>
      <c r="D3487" s="142"/>
      <c r="E3487" s="142"/>
      <c r="F3487" s="142"/>
      <c r="G3487" s="142"/>
      <c r="H3487" s="142"/>
      <c r="J3487" s="142"/>
      <c r="K3487" s="142"/>
      <c r="L3487" s="142"/>
      <c r="M3487" s="142"/>
      <c r="N3487" s="142"/>
      <c r="O3487" s="142"/>
      <c r="Q3487" s="122" t="e">
        <f>+VLOOKUP(CONCATENATE(B3487,"00"),#REF!,3,FALSE)</f>
        <v>#REF!</v>
      </c>
      <c r="R3487" s="122" t="str">
        <f>+IF(ISERROR(VLOOKUP(K3487,'Ecarts de marge'!D:D,1,FALSE)),"PB CODE ARTICLE","")</f>
        <v>PB CODE ARTICLE</v>
      </c>
    </row>
    <row r="3488" spans="1:18" x14ac:dyDescent="0.2">
      <c r="A3488" s="131" t="str">
        <f>+IF(I3488&lt;='Ecarts de marge'!$G$1,"X","")</f>
        <v>X</v>
      </c>
      <c r="B3488" s="122" t="str">
        <f t="shared" si="66"/>
        <v>A</v>
      </c>
      <c r="C3488" s="142"/>
      <c r="D3488" s="142"/>
      <c r="E3488" s="142"/>
      <c r="F3488" s="142"/>
      <c r="G3488" s="142"/>
      <c r="H3488" s="142"/>
      <c r="J3488" s="142"/>
      <c r="K3488" s="142"/>
      <c r="L3488" s="142"/>
      <c r="M3488" s="142"/>
      <c r="N3488" s="142"/>
      <c r="O3488" s="142"/>
      <c r="Q3488" s="122" t="e">
        <f>+VLOOKUP(CONCATENATE(B3488,"00"),#REF!,3,FALSE)</f>
        <v>#REF!</v>
      </c>
      <c r="R3488" s="122" t="str">
        <f>+IF(ISERROR(VLOOKUP(K3488,'Ecarts de marge'!D:D,1,FALSE)),"PB CODE ARTICLE","")</f>
        <v>PB CODE ARTICLE</v>
      </c>
    </row>
    <row r="3489" spans="1:18" x14ac:dyDescent="0.2">
      <c r="A3489" s="131" t="str">
        <f>+IF(I3489&lt;='Ecarts de marge'!$G$1,"X","")</f>
        <v>X</v>
      </c>
      <c r="B3489" s="122" t="str">
        <f t="shared" si="66"/>
        <v>A</v>
      </c>
      <c r="C3489" s="142"/>
      <c r="D3489" s="142"/>
      <c r="E3489" s="142"/>
      <c r="F3489" s="142"/>
      <c r="G3489" s="142"/>
      <c r="H3489" s="142"/>
      <c r="J3489" s="142"/>
      <c r="K3489" s="142"/>
      <c r="L3489" s="142"/>
      <c r="M3489" s="142"/>
      <c r="N3489" s="142"/>
      <c r="O3489" s="142"/>
      <c r="Q3489" s="122" t="e">
        <f>+VLOOKUP(CONCATENATE(B3489,"00"),#REF!,3,FALSE)</f>
        <v>#REF!</v>
      </c>
      <c r="R3489" s="122" t="str">
        <f>+IF(ISERROR(VLOOKUP(K3489,'Ecarts de marge'!D:D,1,FALSE)),"PB CODE ARTICLE","")</f>
        <v>PB CODE ARTICLE</v>
      </c>
    </row>
    <row r="3490" spans="1:18" x14ac:dyDescent="0.2">
      <c r="A3490" s="131" t="str">
        <f>+IF(I3490&lt;='Ecarts de marge'!$G$1,"X","")</f>
        <v>X</v>
      </c>
      <c r="B3490" s="122" t="str">
        <f t="shared" si="66"/>
        <v>A</v>
      </c>
      <c r="C3490" s="142"/>
      <c r="D3490" s="142"/>
      <c r="E3490" s="142"/>
      <c r="F3490" s="142"/>
      <c r="G3490" s="142"/>
      <c r="H3490" s="142"/>
      <c r="J3490" s="142"/>
      <c r="K3490" s="142"/>
      <c r="L3490" s="142"/>
      <c r="M3490" s="142"/>
      <c r="N3490" s="142"/>
      <c r="O3490" s="142"/>
      <c r="Q3490" s="122" t="e">
        <f>+VLOOKUP(CONCATENATE(B3490,"00"),#REF!,3,FALSE)</f>
        <v>#REF!</v>
      </c>
      <c r="R3490" s="122" t="str">
        <f>+IF(ISERROR(VLOOKUP(K3490,'Ecarts de marge'!D:D,1,FALSE)),"PB CODE ARTICLE","")</f>
        <v>PB CODE ARTICLE</v>
      </c>
    </row>
    <row r="3491" spans="1:18" x14ac:dyDescent="0.2">
      <c r="A3491" s="131" t="str">
        <f>+IF(I3491&lt;='Ecarts de marge'!$G$1,"X","")</f>
        <v>X</v>
      </c>
      <c r="B3491" s="122" t="str">
        <f t="shared" si="66"/>
        <v>A</v>
      </c>
      <c r="C3491" s="142"/>
      <c r="D3491" s="142"/>
      <c r="E3491" s="142"/>
      <c r="F3491" s="142"/>
      <c r="G3491" s="142"/>
      <c r="H3491" s="142"/>
      <c r="J3491" s="142"/>
      <c r="K3491" s="142"/>
      <c r="L3491" s="142"/>
      <c r="M3491" s="142"/>
      <c r="N3491" s="142"/>
      <c r="O3491" s="142"/>
      <c r="Q3491" s="122" t="e">
        <f>+VLOOKUP(CONCATENATE(B3491,"00"),#REF!,3,FALSE)</f>
        <v>#REF!</v>
      </c>
      <c r="R3491" s="122" t="str">
        <f>+IF(ISERROR(VLOOKUP(K3491,'Ecarts de marge'!D:D,1,FALSE)),"PB CODE ARTICLE","")</f>
        <v>PB CODE ARTICLE</v>
      </c>
    </row>
    <row r="3492" spans="1:18" x14ac:dyDescent="0.2">
      <c r="A3492" s="131" t="str">
        <f>+IF(I3492&lt;='Ecarts de marge'!$G$1,"X","")</f>
        <v>X</v>
      </c>
      <c r="B3492" s="122" t="str">
        <f t="shared" si="66"/>
        <v>A</v>
      </c>
      <c r="C3492" s="142"/>
      <c r="D3492" s="142"/>
      <c r="E3492" s="142"/>
      <c r="F3492" s="142"/>
      <c r="G3492" s="142"/>
      <c r="H3492" s="142"/>
      <c r="J3492" s="142"/>
      <c r="K3492" s="142"/>
      <c r="L3492" s="142"/>
      <c r="M3492" s="142"/>
      <c r="N3492" s="142"/>
      <c r="O3492" s="142"/>
      <c r="Q3492" s="122" t="e">
        <f>+VLOOKUP(CONCATENATE(B3492,"00"),#REF!,3,FALSE)</f>
        <v>#REF!</v>
      </c>
      <c r="R3492" s="122" t="str">
        <f>+IF(ISERROR(VLOOKUP(K3492,'Ecarts de marge'!D:D,1,FALSE)),"PB CODE ARTICLE","")</f>
        <v>PB CODE ARTICLE</v>
      </c>
    </row>
    <row r="3493" spans="1:18" x14ac:dyDescent="0.2">
      <c r="A3493" s="131" t="str">
        <f>+IF(I3493&lt;='Ecarts de marge'!$G$1,"X","")</f>
        <v>X</v>
      </c>
      <c r="B3493" s="122" t="str">
        <f t="shared" si="66"/>
        <v>A</v>
      </c>
      <c r="C3493" s="142"/>
      <c r="D3493" s="142"/>
      <c r="E3493" s="142"/>
      <c r="F3493" s="142"/>
      <c r="G3493" s="142"/>
      <c r="H3493" s="142"/>
      <c r="J3493" s="142"/>
      <c r="K3493" s="142"/>
      <c r="L3493" s="142"/>
      <c r="M3493" s="142"/>
      <c r="N3493" s="142"/>
      <c r="O3493" s="142"/>
      <c r="Q3493" s="122" t="e">
        <f>+VLOOKUP(CONCATENATE(B3493,"00"),#REF!,3,FALSE)</f>
        <v>#REF!</v>
      </c>
      <c r="R3493" s="122" t="str">
        <f>+IF(ISERROR(VLOOKUP(K3493,'Ecarts de marge'!D:D,1,FALSE)),"PB CODE ARTICLE","")</f>
        <v>PB CODE ARTICLE</v>
      </c>
    </row>
    <row r="3494" spans="1:18" x14ac:dyDescent="0.2">
      <c r="A3494" s="131" t="str">
        <f>+IF(I3494&lt;='Ecarts de marge'!$G$1,"X","")</f>
        <v>X</v>
      </c>
      <c r="B3494" s="122" t="str">
        <f t="shared" si="66"/>
        <v>A</v>
      </c>
      <c r="C3494" s="142"/>
      <c r="D3494" s="142"/>
      <c r="E3494" s="142"/>
      <c r="F3494" s="142"/>
      <c r="G3494" s="142"/>
      <c r="H3494" s="142"/>
      <c r="J3494" s="142"/>
      <c r="K3494" s="142"/>
      <c r="L3494" s="142"/>
      <c r="M3494" s="142"/>
      <c r="N3494" s="142"/>
      <c r="O3494" s="142"/>
      <c r="Q3494" s="122" t="e">
        <f>+VLOOKUP(CONCATENATE(B3494,"00"),#REF!,3,FALSE)</f>
        <v>#REF!</v>
      </c>
      <c r="R3494" s="122" t="str">
        <f>+IF(ISERROR(VLOOKUP(K3494,'Ecarts de marge'!D:D,1,FALSE)),"PB CODE ARTICLE","")</f>
        <v>PB CODE ARTICLE</v>
      </c>
    </row>
    <row r="3495" spans="1:18" x14ac:dyDescent="0.2">
      <c r="A3495" s="131" t="str">
        <f>+IF(I3495&lt;='Ecarts de marge'!$G$1,"X","")</f>
        <v>X</v>
      </c>
      <c r="B3495" s="122" t="str">
        <f t="shared" si="66"/>
        <v>A</v>
      </c>
      <c r="C3495" s="142"/>
      <c r="D3495" s="142"/>
      <c r="E3495" s="142"/>
      <c r="F3495" s="142"/>
      <c r="G3495" s="142"/>
      <c r="H3495" s="142"/>
      <c r="J3495" s="142"/>
      <c r="K3495" s="142"/>
      <c r="L3495" s="142"/>
      <c r="M3495" s="142"/>
      <c r="N3495" s="142"/>
      <c r="O3495" s="142"/>
      <c r="Q3495" s="122" t="e">
        <f>+VLOOKUP(CONCATENATE(B3495,"00"),#REF!,3,FALSE)</f>
        <v>#REF!</v>
      </c>
      <c r="R3495" s="122" t="str">
        <f>+IF(ISERROR(VLOOKUP(K3495,'Ecarts de marge'!D:D,1,FALSE)),"PB CODE ARTICLE","")</f>
        <v>PB CODE ARTICLE</v>
      </c>
    </row>
    <row r="3496" spans="1:18" x14ac:dyDescent="0.2">
      <c r="A3496" s="131" t="str">
        <f>+IF(I3496&lt;='Ecarts de marge'!$G$1,"X","")</f>
        <v>X</v>
      </c>
      <c r="B3496" s="122" t="str">
        <f t="shared" si="66"/>
        <v>A</v>
      </c>
      <c r="C3496" s="142"/>
      <c r="D3496" s="142"/>
      <c r="E3496" s="142"/>
      <c r="F3496" s="142"/>
      <c r="G3496" s="142"/>
      <c r="H3496" s="142"/>
      <c r="J3496" s="142"/>
      <c r="K3496" s="142"/>
      <c r="L3496" s="142"/>
      <c r="M3496" s="142"/>
      <c r="N3496" s="142"/>
      <c r="O3496" s="142"/>
      <c r="Q3496" s="122" t="e">
        <f>+VLOOKUP(CONCATENATE(B3496,"00"),#REF!,3,FALSE)</f>
        <v>#REF!</v>
      </c>
      <c r="R3496" s="122" t="str">
        <f>+IF(ISERROR(VLOOKUP(K3496,'Ecarts de marge'!D:D,1,FALSE)),"PB CODE ARTICLE","")</f>
        <v>PB CODE ARTICLE</v>
      </c>
    </row>
    <row r="3497" spans="1:18" x14ac:dyDescent="0.2">
      <c r="A3497" s="131" t="str">
        <f>+IF(I3497&lt;='Ecarts de marge'!$G$1,"X","")</f>
        <v>X</v>
      </c>
      <c r="B3497" s="122" t="str">
        <f t="shared" si="66"/>
        <v>A</v>
      </c>
      <c r="C3497" s="142"/>
      <c r="D3497" s="142"/>
      <c r="E3497" s="142"/>
      <c r="F3497" s="142"/>
      <c r="G3497" s="142"/>
      <c r="H3497" s="142"/>
      <c r="J3497" s="142"/>
      <c r="K3497" s="142"/>
      <c r="L3497" s="142"/>
      <c r="M3497" s="142"/>
      <c r="N3497" s="142"/>
      <c r="O3497" s="142"/>
      <c r="Q3497" s="122" t="e">
        <f>+VLOOKUP(CONCATENATE(B3497,"00"),#REF!,3,FALSE)</f>
        <v>#REF!</v>
      </c>
      <c r="R3497" s="122" t="str">
        <f>+IF(ISERROR(VLOOKUP(K3497,'Ecarts de marge'!D:D,1,FALSE)),"PB CODE ARTICLE","")</f>
        <v>PB CODE ARTICLE</v>
      </c>
    </row>
    <row r="3498" spans="1:18" x14ac:dyDescent="0.2">
      <c r="A3498" s="131" t="str">
        <f>+IF(I3498&lt;='Ecarts de marge'!$G$1,"X","")</f>
        <v>X</v>
      </c>
      <c r="B3498" s="122" t="str">
        <f t="shared" ref="B3498:B3561" si="67">+"A"&amp;E3498&amp;F3498&amp;G3498</f>
        <v>A</v>
      </c>
      <c r="C3498" s="142"/>
      <c r="D3498" s="142"/>
      <c r="E3498" s="142"/>
      <c r="F3498" s="142"/>
      <c r="G3498" s="142"/>
      <c r="H3498" s="142"/>
      <c r="J3498" s="142"/>
      <c r="K3498" s="142"/>
      <c r="L3498" s="142"/>
      <c r="M3498" s="142"/>
      <c r="N3498" s="142"/>
      <c r="O3498" s="142"/>
      <c r="Q3498" s="122" t="e">
        <f>+VLOOKUP(CONCATENATE(B3498,"00"),#REF!,3,FALSE)</f>
        <v>#REF!</v>
      </c>
      <c r="R3498" s="122" t="str">
        <f>+IF(ISERROR(VLOOKUP(K3498,'Ecarts de marge'!D:D,1,FALSE)),"PB CODE ARTICLE","")</f>
        <v>PB CODE ARTICLE</v>
      </c>
    </row>
    <row r="3499" spans="1:18" x14ac:dyDescent="0.2">
      <c r="A3499" s="131" t="str">
        <f>+IF(I3499&lt;='Ecarts de marge'!$G$1,"X","")</f>
        <v>X</v>
      </c>
      <c r="B3499" s="122" t="str">
        <f t="shared" si="67"/>
        <v>A</v>
      </c>
      <c r="C3499" s="142"/>
      <c r="D3499" s="142"/>
      <c r="E3499" s="142"/>
      <c r="F3499" s="142"/>
      <c r="G3499" s="142"/>
      <c r="H3499" s="142"/>
      <c r="J3499" s="142"/>
      <c r="K3499" s="142"/>
      <c r="L3499" s="142"/>
      <c r="M3499" s="142"/>
      <c r="N3499" s="142"/>
      <c r="O3499" s="142"/>
      <c r="Q3499" s="122" t="e">
        <f>+VLOOKUP(CONCATENATE(B3499,"00"),#REF!,3,FALSE)</f>
        <v>#REF!</v>
      </c>
      <c r="R3499" s="122" t="str">
        <f>+IF(ISERROR(VLOOKUP(K3499,'Ecarts de marge'!D:D,1,FALSE)),"PB CODE ARTICLE","")</f>
        <v>PB CODE ARTICLE</v>
      </c>
    </row>
    <row r="3500" spans="1:18" x14ac:dyDescent="0.2">
      <c r="A3500" s="131" t="str">
        <f>+IF(I3500&lt;='Ecarts de marge'!$G$1,"X","")</f>
        <v>X</v>
      </c>
      <c r="B3500" s="122" t="str">
        <f t="shared" si="67"/>
        <v>A</v>
      </c>
      <c r="C3500" s="142"/>
      <c r="D3500" s="142"/>
      <c r="E3500" s="142"/>
      <c r="F3500" s="142"/>
      <c r="G3500" s="142"/>
      <c r="H3500" s="142"/>
      <c r="J3500" s="142"/>
      <c r="K3500" s="142"/>
      <c r="L3500" s="142"/>
      <c r="M3500" s="142"/>
      <c r="N3500" s="142"/>
      <c r="O3500" s="142"/>
      <c r="Q3500" s="122" t="e">
        <f>+VLOOKUP(CONCATENATE(B3500,"00"),#REF!,3,FALSE)</f>
        <v>#REF!</v>
      </c>
      <c r="R3500" s="122" t="str">
        <f>+IF(ISERROR(VLOOKUP(K3500,'Ecarts de marge'!D:D,1,FALSE)),"PB CODE ARTICLE","")</f>
        <v>PB CODE ARTICLE</v>
      </c>
    </row>
    <row r="3501" spans="1:18" x14ac:dyDescent="0.2">
      <c r="A3501" s="131" t="str">
        <f>+IF(I3501&lt;='Ecarts de marge'!$G$1,"X","")</f>
        <v>X</v>
      </c>
      <c r="B3501" s="122" t="str">
        <f t="shared" si="67"/>
        <v>A</v>
      </c>
      <c r="C3501" s="142"/>
      <c r="D3501" s="142"/>
      <c r="E3501" s="142"/>
      <c r="F3501" s="142"/>
      <c r="G3501" s="142"/>
      <c r="H3501" s="142"/>
      <c r="J3501" s="142"/>
      <c r="K3501" s="142"/>
      <c r="L3501" s="142"/>
      <c r="M3501" s="142"/>
      <c r="N3501" s="142"/>
      <c r="O3501" s="142"/>
      <c r="Q3501" s="122" t="e">
        <f>+VLOOKUP(CONCATENATE(B3501,"00"),#REF!,3,FALSE)</f>
        <v>#REF!</v>
      </c>
      <c r="R3501" s="122" t="str">
        <f>+IF(ISERROR(VLOOKUP(K3501,'Ecarts de marge'!D:D,1,FALSE)),"PB CODE ARTICLE","")</f>
        <v>PB CODE ARTICLE</v>
      </c>
    </row>
    <row r="3502" spans="1:18" x14ac:dyDescent="0.2">
      <c r="A3502" s="131" t="str">
        <f>+IF(I3502&lt;='Ecarts de marge'!$G$1,"X","")</f>
        <v>X</v>
      </c>
      <c r="B3502" s="122" t="str">
        <f t="shared" si="67"/>
        <v>A</v>
      </c>
      <c r="C3502" s="142"/>
      <c r="D3502" s="142"/>
      <c r="E3502" s="142"/>
      <c r="F3502" s="142"/>
      <c r="G3502" s="142"/>
      <c r="H3502" s="142"/>
      <c r="J3502" s="142"/>
      <c r="K3502" s="142"/>
      <c r="L3502" s="142"/>
      <c r="M3502" s="142"/>
      <c r="N3502" s="142"/>
      <c r="O3502" s="142"/>
      <c r="Q3502" s="122" t="e">
        <f>+VLOOKUP(CONCATENATE(B3502,"00"),#REF!,3,FALSE)</f>
        <v>#REF!</v>
      </c>
      <c r="R3502" s="122" t="str">
        <f>+IF(ISERROR(VLOOKUP(K3502,'Ecarts de marge'!D:D,1,FALSE)),"PB CODE ARTICLE","")</f>
        <v>PB CODE ARTICLE</v>
      </c>
    </row>
    <row r="3503" spans="1:18" x14ac:dyDescent="0.2">
      <c r="A3503" s="131" t="str">
        <f>+IF(I3503&lt;='Ecarts de marge'!$G$1,"X","")</f>
        <v>X</v>
      </c>
      <c r="B3503" s="122" t="str">
        <f t="shared" si="67"/>
        <v>A</v>
      </c>
      <c r="C3503" s="142"/>
      <c r="D3503" s="142"/>
      <c r="E3503" s="142"/>
      <c r="F3503" s="142"/>
      <c r="G3503" s="142"/>
      <c r="H3503" s="142"/>
      <c r="J3503" s="142"/>
      <c r="K3503" s="142"/>
      <c r="L3503" s="142"/>
      <c r="M3503" s="142"/>
      <c r="N3503" s="142"/>
      <c r="O3503" s="142"/>
      <c r="Q3503" s="122" t="e">
        <f>+VLOOKUP(CONCATENATE(B3503,"00"),#REF!,3,FALSE)</f>
        <v>#REF!</v>
      </c>
      <c r="R3503" s="122" t="str">
        <f>+IF(ISERROR(VLOOKUP(K3503,'Ecarts de marge'!D:D,1,FALSE)),"PB CODE ARTICLE","")</f>
        <v>PB CODE ARTICLE</v>
      </c>
    </row>
    <row r="3504" spans="1:18" x14ac:dyDescent="0.2">
      <c r="A3504" s="131" t="str">
        <f>+IF(I3504&lt;='Ecarts de marge'!$G$1,"X","")</f>
        <v>X</v>
      </c>
      <c r="B3504" s="122" t="str">
        <f t="shared" si="67"/>
        <v>A</v>
      </c>
      <c r="C3504" s="142"/>
      <c r="D3504" s="142"/>
      <c r="E3504" s="142"/>
      <c r="F3504" s="142"/>
      <c r="G3504" s="142"/>
      <c r="H3504" s="142"/>
      <c r="J3504" s="142"/>
      <c r="K3504" s="142"/>
      <c r="L3504" s="142"/>
      <c r="M3504" s="142"/>
      <c r="N3504" s="142"/>
      <c r="O3504" s="142"/>
      <c r="Q3504" s="122" t="e">
        <f>+VLOOKUP(CONCATENATE(B3504,"00"),#REF!,3,FALSE)</f>
        <v>#REF!</v>
      </c>
      <c r="R3504" s="122" t="str">
        <f>+IF(ISERROR(VLOOKUP(K3504,'Ecarts de marge'!D:D,1,FALSE)),"PB CODE ARTICLE","")</f>
        <v>PB CODE ARTICLE</v>
      </c>
    </row>
    <row r="3505" spans="1:18" x14ac:dyDescent="0.2">
      <c r="A3505" s="131" t="str">
        <f>+IF(I3505&lt;='Ecarts de marge'!$G$1,"X","")</f>
        <v>X</v>
      </c>
      <c r="B3505" s="122" t="str">
        <f t="shared" si="67"/>
        <v>A</v>
      </c>
      <c r="C3505" s="142"/>
      <c r="D3505" s="142"/>
      <c r="E3505" s="142"/>
      <c r="F3505" s="142"/>
      <c r="G3505" s="142"/>
      <c r="H3505" s="142"/>
      <c r="J3505" s="142"/>
      <c r="K3505" s="142"/>
      <c r="L3505" s="142"/>
      <c r="M3505" s="142"/>
      <c r="N3505" s="142"/>
      <c r="O3505" s="142"/>
      <c r="Q3505" s="122" t="e">
        <f>+VLOOKUP(CONCATENATE(B3505,"00"),#REF!,3,FALSE)</f>
        <v>#REF!</v>
      </c>
      <c r="R3505" s="122" t="str">
        <f>+IF(ISERROR(VLOOKUP(K3505,'Ecarts de marge'!D:D,1,FALSE)),"PB CODE ARTICLE","")</f>
        <v>PB CODE ARTICLE</v>
      </c>
    </row>
    <row r="3506" spans="1:18" x14ac:dyDescent="0.2">
      <c r="A3506" s="131" t="str">
        <f>+IF(I3506&lt;='Ecarts de marge'!$G$1,"X","")</f>
        <v>X</v>
      </c>
      <c r="B3506" s="122" t="str">
        <f t="shared" si="67"/>
        <v>A</v>
      </c>
      <c r="C3506" s="142"/>
      <c r="D3506" s="142"/>
      <c r="E3506" s="142"/>
      <c r="F3506" s="142"/>
      <c r="G3506" s="142"/>
      <c r="H3506" s="142"/>
      <c r="J3506" s="142"/>
      <c r="K3506" s="142"/>
      <c r="L3506" s="142"/>
      <c r="M3506" s="142"/>
      <c r="N3506" s="142"/>
      <c r="O3506" s="142"/>
      <c r="Q3506" s="122" t="e">
        <f>+VLOOKUP(CONCATENATE(B3506,"00"),#REF!,3,FALSE)</f>
        <v>#REF!</v>
      </c>
      <c r="R3506" s="122" t="str">
        <f>+IF(ISERROR(VLOOKUP(K3506,'Ecarts de marge'!D:D,1,FALSE)),"PB CODE ARTICLE","")</f>
        <v>PB CODE ARTICLE</v>
      </c>
    </row>
    <row r="3507" spans="1:18" x14ac:dyDescent="0.2">
      <c r="A3507" s="131" t="str">
        <f>+IF(I3507&lt;='Ecarts de marge'!$G$1,"X","")</f>
        <v>X</v>
      </c>
      <c r="B3507" s="122" t="str">
        <f t="shared" si="67"/>
        <v>A</v>
      </c>
      <c r="C3507" s="142"/>
      <c r="D3507" s="142"/>
      <c r="E3507" s="142"/>
      <c r="F3507" s="142"/>
      <c r="G3507" s="142"/>
      <c r="H3507" s="142"/>
      <c r="J3507" s="142"/>
      <c r="K3507" s="142"/>
      <c r="L3507" s="142"/>
      <c r="M3507" s="142"/>
      <c r="N3507" s="142"/>
      <c r="O3507" s="142"/>
      <c r="Q3507" s="122" t="e">
        <f>+VLOOKUP(CONCATENATE(B3507,"00"),#REF!,3,FALSE)</f>
        <v>#REF!</v>
      </c>
      <c r="R3507" s="122" t="str">
        <f>+IF(ISERROR(VLOOKUP(K3507,'Ecarts de marge'!D:D,1,FALSE)),"PB CODE ARTICLE","")</f>
        <v>PB CODE ARTICLE</v>
      </c>
    </row>
    <row r="3508" spans="1:18" x14ac:dyDescent="0.2">
      <c r="A3508" s="131" t="str">
        <f>+IF(I3508&lt;='Ecarts de marge'!$G$1,"X","")</f>
        <v>X</v>
      </c>
      <c r="B3508" s="122" t="str">
        <f t="shared" si="67"/>
        <v>A</v>
      </c>
      <c r="C3508" s="142"/>
      <c r="D3508" s="142"/>
      <c r="E3508" s="142"/>
      <c r="F3508" s="142"/>
      <c r="G3508" s="142"/>
      <c r="H3508" s="142"/>
      <c r="J3508" s="142"/>
      <c r="K3508" s="142"/>
      <c r="L3508" s="142"/>
      <c r="M3508" s="142"/>
      <c r="N3508" s="142"/>
      <c r="O3508" s="142"/>
      <c r="Q3508" s="122" t="e">
        <f>+VLOOKUP(CONCATENATE(B3508,"00"),#REF!,3,FALSE)</f>
        <v>#REF!</v>
      </c>
      <c r="R3508" s="122" t="str">
        <f>+IF(ISERROR(VLOOKUP(K3508,'Ecarts de marge'!D:D,1,FALSE)),"PB CODE ARTICLE","")</f>
        <v>PB CODE ARTICLE</v>
      </c>
    </row>
    <row r="3509" spans="1:18" x14ac:dyDescent="0.2">
      <c r="A3509" s="131" t="str">
        <f>+IF(I3509&lt;='Ecarts de marge'!$G$1,"X","")</f>
        <v>X</v>
      </c>
      <c r="B3509" s="122" t="str">
        <f t="shared" si="67"/>
        <v>A</v>
      </c>
      <c r="C3509" s="142"/>
      <c r="D3509" s="142"/>
      <c r="E3509" s="142"/>
      <c r="F3509" s="142"/>
      <c r="G3509" s="142"/>
      <c r="H3509" s="142"/>
      <c r="J3509" s="142"/>
      <c r="K3509" s="142"/>
      <c r="L3509" s="142"/>
      <c r="M3509" s="142"/>
      <c r="N3509" s="142"/>
      <c r="O3509" s="142"/>
      <c r="Q3509" s="122" t="e">
        <f>+VLOOKUP(CONCATENATE(B3509,"00"),#REF!,3,FALSE)</f>
        <v>#REF!</v>
      </c>
      <c r="R3509" s="122" t="str">
        <f>+IF(ISERROR(VLOOKUP(K3509,'Ecarts de marge'!D:D,1,FALSE)),"PB CODE ARTICLE","")</f>
        <v>PB CODE ARTICLE</v>
      </c>
    </row>
    <row r="3510" spans="1:18" x14ac:dyDescent="0.2">
      <c r="A3510" s="131" t="str">
        <f>+IF(I3510&lt;='Ecarts de marge'!$G$1,"X","")</f>
        <v>X</v>
      </c>
      <c r="B3510" s="122" t="str">
        <f t="shared" si="67"/>
        <v>A</v>
      </c>
      <c r="C3510" s="142"/>
      <c r="D3510" s="142"/>
      <c r="E3510" s="142"/>
      <c r="F3510" s="142"/>
      <c r="G3510" s="142"/>
      <c r="H3510" s="142"/>
      <c r="J3510" s="142"/>
      <c r="K3510" s="142"/>
      <c r="L3510" s="142"/>
      <c r="M3510" s="142"/>
      <c r="N3510" s="142"/>
      <c r="O3510" s="142"/>
      <c r="Q3510" s="122" t="e">
        <f>+VLOOKUP(CONCATENATE(B3510,"00"),#REF!,3,FALSE)</f>
        <v>#REF!</v>
      </c>
      <c r="R3510" s="122" t="str">
        <f>+IF(ISERROR(VLOOKUP(K3510,'Ecarts de marge'!D:D,1,FALSE)),"PB CODE ARTICLE","")</f>
        <v>PB CODE ARTICLE</v>
      </c>
    </row>
    <row r="3511" spans="1:18" x14ac:dyDescent="0.2">
      <c r="A3511" s="131" t="str">
        <f>+IF(I3511&lt;='Ecarts de marge'!$G$1,"X","")</f>
        <v>X</v>
      </c>
      <c r="B3511" s="122" t="str">
        <f t="shared" si="67"/>
        <v>A</v>
      </c>
      <c r="C3511" s="142"/>
      <c r="D3511" s="142"/>
      <c r="E3511" s="142"/>
      <c r="F3511" s="142"/>
      <c r="G3511" s="142"/>
      <c r="H3511" s="142"/>
      <c r="J3511" s="142"/>
      <c r="K3511" s="142"/>
      <c r="L3511" s="142"/>
      <c r="M3511" s="142"/>
      <c r="N3511" s="142"/>
      <c r="O3511" s="142"/>
      <c r="Q3511" s="122" t="e">
        <f>+VLOOKUP(CONCATENATE(B3511,"00"),#REF!,3,FALSE)</f>
        <v>#REF!</v>
      </c>
      <c r="R3511" s="122" t="str">
        <f>+IF(ISERROR(VLOOKUP(K3511,'Ecarts de marge'!D:D,1,FALSE)),"PB CODE ARTICLE","")</f>
        <v>PB CODE ARTICLE</v>
      </c>
    </row>
    <row r="3512" spans="1:18" x14ac:dyDescent="0.2">
      <c r="A3512" s="131" t="str">
        <f>+IF(I3512&lt;='Ecarts de marge'!$G$1,"X","")</f>
        <v>X</v>
      </c>
      <c r="B3512" s="122" t="str">
        <f t="shared" si="67"/>
        <v>A</v>
      </c>
      <c r="C3512" s="142"/>
      <c r="D3512" s="142"/>
      <c r="E3512" s="142"/>
      <c r="F3512" s="142"/>
      <c r="G3512" s="142"/>
      <c r="H3512" s="142"/>
      <c r="J3512" s="142"/>
      <c r="K3512" s="142"/>
      <c r="L3512" s="142"/>
      <c r="M3512" s="142"/>
      <c r="N3512" s="142"/>
      <c r="O3512" s="142"/>
      <c r="Q3512" s="122" t="e">
        <f>+VLOOKUP(CONCATENATE(B3512,"00"),#REF!,3,FALSE)</f>
        <v>#REF!</v>
      </c>
      <c r="R3512" s="122" t="str">
        <f>+IF(ISERROR(VLOOKUP(K3512,'Ecarts de marge'!D:D,1,FALSE)),"PB CODE ARTICLE","")</f>
        <v>PB CODE ARTICLE</v>
      </c>
    </row>
    <row r="3513" spans="1:18" x14ac:dyDescent="0.2">
      <c r="A3513" s="131" t="str">
        <f>+IF(I3513&lt;='Ecarts de marge'!$G$1,"X","")</f>
        <v>X</v>
      </c>
      <c r="B3513" s="122" t="str">
        <f t="shared" si="67"/>
        <v>A</v>
      </c>
      <c r="C3513" s="142"/>
      <c r="D3513" s="142"/>
      <c r="E3513" s="142"/>
      <c r="F3513" s="142"/>
      <c r="G3513" s="142"/>
      <c r="H3513" s="142"/>
      <c r="J3513" s="142"/>
      <c r="K3513" s="142"/>
      <c r="L3513" s="142"/>
      <c r="M3513" s="142"/>
      <c r="N3513" s="142"/>
      <c r="O3513" s="142"/>
      <c r="Q3513" s="122" t="e">
        <f>+VLOOKUP(CONCATENATE(B3513,"00"),#REF!,3,FALSE)</f>
        <v>#REF!</v>
      </c>
      <c r="R3513" s="122" t="str">
        <f>+IF(ISERROR(VLOOKUP(K3513,'Ecarts de marge'!D:D,1,FALSE)),"PB CODE ARTICLE","")</f>
        <v>PB CODE ARTICLE</v>
      </c>
    </row>
    <row r="3514" spans="1:18" x14ac:dyDescent="0.2">
      <c r="A3514" s="131" t="str">
        <f>+IF(I3514&lt;='Ecarts de marge'!$G$1,"X","")</f>
        <v>X</v>
      </c>
      <c r="B3514" s="122" t="str">
        <f t="shared" si="67"/>
        <v>A</v>
      </c>
      <c r="C3514" s="142"/>
      <c r="D3514" s="142"/>
      <c r="E3514" s="142"/>
      <c r="F3514" s="142"/>
      <c r="G3514" s="142"/>
      <c r="H3514" s="142"/>
      <c r="J3514" s="142"/>
      <c r="K3514" s="142"/>
      <c r="L3514" s="142"/>
      <c r="M3514" s="142"/>
      <c r="N3514" s="142"/>
      <c r="O3514" s="142"/>
      <c r="Q3514" s="122" t="e">
        <f>+VLOOKUP(CONCATENATE(B3514,"00"),#REF!,3,FALSE)</f>
        <v>#REF!</v>
      </c>
      <c r="R3514" s="122" t="str">
        <f>+IF(ISERROR(VLOOKUP(K3514,'Ecarts de marge'!D:D,1,FALSE)),"PB CODE ARTICLE","")</f>
        <v>PB CODE ARTICLE</v>
      </c>
    </row>
    <row r="3515" spans="1:18" x14ac:dyDescent="0.2">
      <c r="A3515" s="131" t="str">
        <f>+IF(I3515&lt;='Ecarts de marge'!$G$1,"X","")</f>
        <v>X</v>
      </c>
      <c r="B3515" s="122" t="str">
        <f t="shared" si="67"/>
        <v>A</v>
      </c>
      <c r="C3515" s="142"/>
      <c r="D3515" s="142"/>
      <c r="E3515" s="142"/>
      <c r="F3515" s="142"/>
      <c r="G3515" s="142"/>
      <c r="H3515" s="142"/>
      <c r="J3515" s="142"/>
      <c r="K3515" s="142"/>
      <c r="L3515" s="142"/>
      <c r="M3515" s="142"/>
      <c r="N3515" s="142"/>
      <c r="O3515" s="142"/>
      <c r="Q3515" s="122" t="e">
        <f>+VLOOKUP(CONCATENATE(B3515,"00"),#REF!,3,FALSE)</f>
        <v>#REF!</v>
      </c>
      <c r="R3515" s="122" t="str">
        <f>+IF(ISERROR(VLOOKUP(K3515,'Ecarts de marge'!D:D,1,FALSE)),"PB CODE ARTICLE","")</f>
        <v>PB CODE ARTICLE</v>
      </c>
    </row>
    <row r="3516" spans="1:18" x14ac:dyDescent="0.2">
      <c r="A3516" s="131" t="str">
        <f>+IF(I3516&lt;='Ecarts de marge'!$G$1,"X","")</f>
        <v>X</v>
      </c>
      <c r="B3516" s="122" t="str">
        <f t="shared" si="67"/>
        <v>A</v>
      </c>
      <c r="C3516" s="142"/>
      <c r="D3516" s="142"/>
      <c r="E3516" s="142"/>
      <c r="F3516" s="142"/>
      <c r="G3516" s="142"/>
      <c r="H3516" s="142"/>
      <c r="J3516" s="142"/>
      <c r="K3516" s="142"/>
      <c r="L3516" s="142"/>
      <c r="M3516" s="142"/>
      <c r="N3516" s="142"/>
      <c r="O3516" s="142"/>
      <c r="Q3516" s="122" t="e">
        <f>+VLOOKUP(CONCATENATE(B3516,"00"),#REF!,3,FALSE)</f>
        <v>#REF!</v>
      </c>
      <c r="R3516" s="122" t="str">
        <f>+IF(ISERROR(VLOOKUP(K3516,'Ecarts de marge'!D:D,1,FALSE)),"PB CODE ARTICLE","")</f>
        <v>PB CODE ARTICLE</v>
      </c>
    </row>
    <row r="3517" spans="1:18" x14ac:dyDescent="0.2">
      <c r="A3517" s="131" t="str">
        <f>+IF(I3517&lt;='Ecarts de marge'!$G$1,"X","")</f>
        <v>X</v>
      </c>
      <c r="B3517" s="122" t="str">
        <f t="shared" si="67"/>
        <v>A</v>
      </c>
      <c r="C3517" s="142"/>
      <c r="D3517" s="142"/>
      <c r="E3517" s="142"/>
      <c r="F3517" s="142"/>
      <c r="G3517" s="142"/>
      <c r="H3517" s="142"/>
      <c r="J3517" s="142"/>
      <c r="K3517" s="142"/>
      <c r="L3517" s="142"/>
      <c r="M3517" s="142"/>
      <c r="N3517" s="142"/>
      <c r="O3517" s="142"/>
      <c r="Q3517" s="122" t="e">
        <f>+VLOOKUP(CONCATENATE(B3517,"00"),#REF!,3,FALSE)</f>
        <v>#REF!</v>
      </c>
      <c r="R3517" s="122" t="str">
        <f>+IF(ISERROR(VLOOKUP(K3517,'Ecarts de marge'!D:D,1,FALSE)),"PB CODE ARTICLE","")</f>
        <v>PB CODE ARTICLE</v>
      </c>
    </row>
    <row r="3518" spans="1:18" x14ac:dyDescent="0.2">
      <c r="A3518" s="131" t="str">
        <f>+IF(I3518&lt;='Ecarts de marge'!$G$1,"X","")</f>
        <v>X</v>
      </c>
      <c r="B3518" s="122" t="str">
        <f t="shared" si="67"/>
        <v>A</v>
      </c>
      <c r="C3518" s="142"/>
      <c r="D3518" s="142"/>
      <c r="E3518" s="142"/>
      <c r="F3518" s="142"/>
      <c r="G3518" s="142"/>
      <c r="H3518" s="142"/>
      <c r="J3518" s="142"/>
      <c r="K3518" s="142"/>
      <c r="L3518" s="142"/>
      <c r="M3518" s="142"/>
      <c r="N3518" s="142"/>
      <c r="O3518" s="142"/>
      <c r="Q3518" s="122" t="e">
        <f>+VLOOKUP(CONCATENATE(B3518,"00"),#REF!,3,FALSE)</f>
        <v>#REF!</v>
      </c>
      <c r="R3518" s="122" t="str">
        <f>+IF(ISERROR(VLOOKUP(K3518,'Ecarts de marge'!D:D,1,FALSE)),"PB CODE ARTICLE","")</f>
        <v>PB CODE ARTICLE</v>
      </c>
    </row>
    <row r="3519" spans="1:18" x14ac:dyDescent="0.2">
      <c r="A3519" s="131" t="str">
        <f>+IF(I3519&lt;='Ecarts de marge'!$G$1,"X","")</f>
        <v>X</v>
      </c>
      <c r="B3519" s="122" t="str">
        <f t="shared" si="67"/>
        <v>A</v>
      </c>
      <c r="C3519" s="142"/>
      <c r="D3519" s="142"/>
      <c r="E3519" s="142"/>
      <c r="F3519" s="142"/>
      <c r="G3519" s="142"/>
      <c r="H3519" s="142"/>
      <c r="J3519" s="142"/>
      <c r="K3519" s="142"/>
      <c r="L3519" s="142"/>
      <c r="M3519" s="142"/>
      <c r="N3519" s="142"/>
      <c r="O3519" s="142"/>
      <c r="Q3519" s="122" t="e">
        <f>+VLOOKUP(CONCATENATE(B3519,"00"),#REF!,3,FALSE)</f>
        <v>#REF!</v>
      </c>
      <c r="R3519" s="122" t="str">
        <f>+IF(ISERROR(VLOOKUP(K3519,'Ecarts de marge'!D:D,1,FALSE)),"PB CODE ARTICLE","")</f>
        <v>PB CODE ARTICLE</v>
      </c>
    </row>
    <row r="3520" spans="1:18" x14ac:dyDescent="0.2">
      <c r="A3520" s="131" t="str">
        <f>+IF(I3520&lt;='Ecarts de marge'!$G$1,"X","")</f>
        <v>X</v>
      </c>
      <c r="B3520" s="122" t="str">
        <f t="shared" si="67"/>
        <v>A</v>
      </c>
      <c r="C3520" s="142"/>
      <c r="D3520" s="142"/>
      <c r="E3520" s="142"/>
      <c r="F3520" s="142"/>
      <c r="G3520" s="142"/>
      <c r="H3520" s="142"/>
      <c r="J3520" s="142"/>
      <c r="K3520" s="142"/>
      <c r="L3520" s="142"/>
      <c r="M3520" s="142"/>
      <c r="N3520" s="142"/>
      <c r="O3520" s="142"/>
      <c r="Q3520" s="122" t="e">
        <f>+VLOOKUP(CONCATENATE(B3520,"00"),#REF!,3,FALSE)</f>
        <v>#REF!</v>
      </c>
      <c r="R3520" s="122" t="str">
        <f>+IF(ISERROR(VLOOKUP(K3520,'Ecarts de marge'!D:D,1,FALSE)),"PB CODE ARTICLE","")</f>
        <v>PB CODE ARTICLE</v>
      </c>
    </row>
    <row r="3521" spans="1:18" x14ac:dyDescent="0.2">
      <c r="A3521" s="131" t="str">
        <f>+IF(I3521&lt;='Ecarts de marge'!$G$1,"X","")</f>
        <v>X</v>
      </c>
      <c r="B3521" s="122" t="str">
        <f t="shared" si="67"/>
        <v>A</v>
      </c>
      <c r="C3521" s="142"/>
      <c r="D3521" s="142"/>
      <c r="E3521" s="142"/>
      <c r="F3521" s="142"/>
      <c r="G3521" s="142"/>
      <c r="H3521" s="142"/>
      <c r="J3521" s="142"/>
      <c r="K3521" s="142"/>
      <c r="L3521" s="142"/>
      <c r="M3521" s="142"/>
      <c r="N3521" s="142"/>
      <c r="O3521" s="142"/>
      <c r="Q3521" s="122" t="e">
        <f>+VLOOKUP(CONCATENATE(B3521,"00"),#REF!,3,FALSE)</f>
        <v>#REF!</v>
      </c>
      <c r="R3521" s="122" t="str">
        <f>+IF(ISERROR(VLOOKUP(K3521,'Ecarts de marge'!D:D,1,FALSE)),"PB CODE ARTICLE","")</f>
        <v>PB CODE ARTICLE</v>
      </c>
    </row>
    <row r="3522" spans="1:18" x14ac:dyDescent="0.2">
      <c r="A3522" s="131" t="str">
        <f>+IF(I3522&lt;='Ecarts de marge'!$G$1,"X","")</f>
        <v>X</v>
      </c>
      <c r="B3522" s="122" t="str">
        <f t="shared" si="67"/>
        <v>A</v>
      </c>
      <c r="C3522" s="142"/>
      <c r="D3522" s="142"/>
      <c r="E3522" s="142"/>
      <c r="F3522" s="142"/>
      <c r="G3522" s="142"/>
      <c r="H3522" s="142"/>
      <c r="J3522" s="142"/>
      <c r="K3522" s="142"/>
      <c r="L3522" s="142"/>
      <c r="M3522" s="142"/>
      <c r="N3522" s="142"/>
      <c r="O3522" s="142"/>
      <c r="Q3522" s="122" t="e">
        <f>+VLOOKUP(CONCATENATE(B3522,"00"),#REF!,3,FALSE)</f>
        <v>#REF!</v>
      </c>
      <c r="R3522" s="122" t="str">
        <f>+IF(ISERROR(VLOOKUP(K3522,'Ecarts de marge'!D:D,1,FALSE)),"PB CODE ARTICLE","")</f>
        <v>PB CODE ARTICLE</v>
      </c>
    </row>
    <row r="3523" spans="1:18" x14ac:dyDescent="0.2">
      <c r="A3523" s="131" t="str">
        <f>+IF(I3523&lt;='Ecarts de marge'!$G$1,"X","")</f>
        <v>X</v>
      </c>
      <c r="B3523" s="122" t="str">
        <f t="shared" si="67"/>
        <v>A</v>
      </c>
      <c r="C3523" s="142"/>
      <c r="D3523" s="142"/>
      <c r="E3523" s="142"/>
      <c r="F3523" s="142"/>
      <c r="G3523" s="142"/>
      <c r="H3523" s="142"/>
      <c r="J3523" s="142"/>
      <c r="K3523" s="142"/>
      <c r="L3523" s="142"/>
      <c r="M3523" s="142"/>
      <c r="N3523" s="142"/>
      <c r="O3523" s="142"/>
      <c r="Q3523" s="122" t="e">
        <f>+VLOOKUP(CONCATENATE(B3523,"00"),#REF!,3,FALSE)</f>
        <v>#REF!</v>
      </c>
      <c r="R3523" s="122" t="str">
        <f>+IF(ISERROR(VLOOKUP(K3523,'Ecarts de marge'!D:D,1,FALSE)),"PB CODE ARTICLE","")</f>
        <v>PB CODE ARTICLE</v>
      </c>
    </row>
    <row r="3524" spans="1:18" x14ac:dyDescent="0.2">
      <c r="A3524" s="131" t="str">
        <f>+IF(I3524&lt;='Ecarts de marge'!$G$1,"X","")</f>
        <v>X</v>
      </c>
      <c r="B3524" s="122" t="str">
        <f t="shared" si="67"/>
        <v>A</v>
      </c>
      <c r="C3524" s="142"/>
      <c r="D3524" s="142"/>
      <c r="E3524" s="142"/>
      <c r="F3524" s="142"/>
      <c r="G3524" s="142"/>
      <c r="H3524" s="142"/>
      <c r="J3524" s="142"/>
      <c r="K3524" s="142"/>
      <c r="L3524" s="142"/>
      <c r="M3524" s="142"/>
      <c r="N3524" s="142"/>
      <c r="O3524" s="142"/>
      <c r="Q3524" s="122" t="e">
        <f>+VLOOKUP(CONCATENATE(B3524,"00"),#REF!,3,FALSE)</f>
        <v>#REF!</v>
      </c>
      <c r="R3524" s="122" t="str">
        <f>+IF(ISERROR(VLOOKUP(K3524,'Ecarts de marge'!D:D,1,FALSE)),"PB CODE ARTICLE","")</f>
        <v>PB CODE ARTICLE</v>
      </c>
    </row>
    <row r="3525" spans="1:18" x14ac:dyDescent="0.2">
      <c r="A3525" s="131" t="str">
        <f>+IF(I3525&lt;='Ecarts de marge'!$G$1,"X","")</f>
        <v>X</v>
      </c>
      <c r="B3525" s="122" t="str">
        <f t="shared" si="67"/>
        <v>A</v>
      </c>
      <c r="C3525" s="142"/>
      <c r="D3525" s="142"/>
      <c r="E3525" s="142"/>
      <c r="F3525" s="142"/>
      <c r="G3525" s="142"/>
      <c r="H3525" s="142"/>
      <c r="J3525" s="142"/>
      <c r="K3525" s="142"/>
      <c r="L3525" s="142"/>
      <c r="M3525" s="142"/>
      <c r="N3525" s="142"/>
      <c r="O3525" s="142"/>
      <c r="Q3525" s="122" t="e">
        <f>+VLOOKUP(CONCATENATE(B3525,"00"),#REF!,3,FALSE)</f>
        <v>#REF!</v>
      </c>
      <c r="R3525" s="122" t="str">
        <f>+IF(ISERROR(VLOOKUP(K3525,'Ecarts de marge'!D:D,1,FALSE)),"PB CODE ARTICLE","")</f>
        <v>PB CODE ARTICLE</v>
      </c>
    </row>
    <row r="3526" spans="1:18" x14ac:dyDescent="0.2">
      <c r="A3526" s="131" t="str">
        <f>+IF(I3526&lt;='Ecarts de marge'!$G$1,"X","")</f>
        <v>X</v>
      </c>
      <c r="B3526" s="122" t="str">
        <f t="shared" si="67"/>
        <v>A</v>
      </c>
      <c r="C3526" s="142"/>
      <c r="D3526" s="142"/>
      <c r="E3526" s="142"/>
      <c r="F3526" s="142"/>
      <c r="G3526" s="142"/>
      <c r="H3526" s="142"/>
      <c r="J3526" s="142"/>
      <c r="K3526" s="142"/>
      <c r="L3526" s="142"/>
      <c r="M3526" s="142"/>
      <c r="N3526" s="142"/>
      <c r="O3526" s="142"/>
      <c r="Q3526" s="122" t="e">
        <f>+VLOOKUP(CONCATENATE(B3526,"00"),#REF!,3,FALSE)</f>
        <v>#REF!</v>
      </c>
      <c r="R3526" s="122" t="str">
        <f>+IF(ISERROR(VLOOKUP(K3526,'Ecarts de marge'!D:D,1,FALSE)),"PB CODE ARTICLE","")</f>
        <v>PB CODE ARTICLE</v>
      </c>
    </row>
    <row r="3527" spans="1:18" x14ac:dyDescent="0.2">
      <c r="A3527" s="131" t="str">
        <f>+IF(I3527&lt;='Ecarts de marge'!$G$1,"X","")</f>
        <v>X</v>
      </c>
      <c r="B3527" s="122" t="str">
        <f t="shared" si="67"/>
        <v>A</v>
      </c>
      <c r="C3527" s="142"/>
      <c r="D3527" s="142"/>
      <c r="E3527" s="142"/>
      <c r="F3527" s="142"/>
      <c r="G3527" s="142"/>
      <c r="H3527" s="142"/>
      <c r="J3527" s="142"/>
      <c r="K3527" s="142"/>
      <c r="L3527" s="142"/>
      <c r="M3527" s="142"/>
      <c r="N3527" s="142"/>
      <c r="O3527" s="142"/>
      <c r="Q3527" s="122" t="e">
        <f>+VLOOKUP(CONCATENATE(B3527,"00"),#REF!,3,FALSE)</f>
        <v>#REF!</v>
      </c>
      <c r="R3527" s="122" t="str">
        <f>+IF(ISERROR(VLOOKUP(K3527,'Ecarts de marge'!D:D,1,FALSE)),"PB CODE ARTICLE","")</f>
        <v>PB CODE ARTICLE</v>
      </c>
    </row>
    <row r="3528" spans="1:18" x14ac:dyDescent="0.2">
      <c r="A3528" s="131" t="str">
        <f>+IF(I3528&lt;='Ecarts de marge'!$G$1,"X","")</f>
        <v>X</v>
      </c>
      <c r="B3528" s="122" t="str">
        <f t="shared" si="67"/>
        <v>A</v>
      </c>
      <c r="C3528" s="142"/>
      <c r="D3528" s="142"/>
      <c r="E3528" s="142"/>
      <c r="F3528" s="142"/>
      <c r="G3528" s="142"/>
      <c r="H3528" s="142"/>
      <c r="J3528" s="142"/>
      <c r="K3528" s="142"/>
      <c r="L3528" s="142"/>
      <c r="M3528" s="142"/>
      <c r="N3528" s="142"/>
      <c r="O3528" s="142"/>
      <c r="Q3528" s="122" t="e">
        <f>+VLOOKUP(CONCATENATE(B3528,"00"),#REF!,3,FALSE)</f>
        <v>#REF!</v>
      </c>
      <c r="R3528" s="122" t="str">
        <f>+IF(ISERROR(VLOOKUP(K3528,'Ecarts de marge'!D:D,1,FALSE)),"PB CODE ARTICLE","")</f>
        <v>PB CODE ARTICLE</v>
      </c>
    </row>
    <row r="3529" spans="1:18" x14ac:dyDescent="0.2">
      <c r="A3529" s="131" t="str">
        <f>+IF(I3529&lt;='Ecarts de marge'!$G$1,"X","")</f>
        <v>X</v>
      </c>
      <c r="B3529" s="122" t="str">
        <f t="shared" si="67"/>
        <v>A</v>
      </c>
      <c r="C3529" s="142"/>
      <c r="D3529" s="142"/>
      <c r="E3529" s="142"/>
      <c r="F3529" s="142"/>
      <c r="G3529" s="142"/>
      <c r="H3529" s="142"/>
      <c r="J3529" s="142"/>
      <c r="K3529" s="142"/>
      <c r="L3529" s="142"/>
      <c r="M3529" s="142"/>
      <c r="N3529" s="142"/>
      <c r="O3529" s="142"/>
      <c r="Q3529" s="122" t="e">
        <f>+VLOOKUP(CONCATENATE(B3529,"00"),#REF!,3,FALSE)</f>
        <v>#REF!</v>
      </c>
      <c r="R3529" s="122" t="str">
        <f>+IF(ISERROR(VLOOKUP(K3529,'Ecarts de marge'!D:D,1,FALSE)),"PB CODE ARTICLE","")</f>
        <v>PB CODE ARTICLE</v>
      </c>
    </row>
    <row r="3530" spans="1:18" x14ac:dyDescent="0.2">
      <c r="A3530" s="131" t="str">
        <f>+IF(I3530&lt;='Ecarts de marge'!$G$1,"X","")</f>
        <v>X</v>
      </c>
      <c r="B3530" s="122" t="str">
        <f t="shared" si="67"/>
        <v>A</v>
      </c>
      <c r="C3530" s="142"/>
      <c r="D3530" s="142"/>
      <c r="E3530" s="142"/>
      <c r="F3530" s="142"/>
      <c r="G3530" s="142"/>
      <c r="H3530" s="142"/>
      <c r="J3530" s="142"/>
      <c r="K3530" s="142"/>
      <c r="L3530" s="142"/>
      <c r="M3530" s="142"/>
      <c r="N3530" s="142"/>
      <c r="O3530" s="142"/>
      <c r="Q3530" s="122" t="e">
        <f>+VLOOKUP(CONCATENATE(B3530,"00"),#REF!,3,FALSE)</f>
        <v>#REF!</v>
      </c>
      <c r="R3530" s="122" t="str">
        <f>+IF(ISERROR(VLOOKUP(K3530,'Ecarts de marge'!D:D,1,FALSE)),"PB CODE ARTICLE","")</f>
        <v>PB CODE ARTICLE</v>
      </c>
    </row>
    <row r="3531" spans="1:18" x14ac:dyDescent="0.2">
      <c r="A3531" s="131" t="str">
        <f>+IF(I3531&lt;='Ecarts de marge'!$G$1,"X","")</f>
        <v>X</v>
      </c>
      <c r="B3531" s="122" t="str">
        <f t="shared" si="67"/>
        <v>A</v>
      </c>
      <c r="C3531" s="142"/>
      <c r="D3531" s="142"/>
      <c r="E3531" s="142"/>
      <c r="F3531" s="142"/>
      <c r="G3531" s="142"/>
      <c r="H3531" s="142"/>
      <c r="J3531" s="142"/>
      <c r="K3531" s="142"/>
      <c r="L3531" s="142"/>
      <c r="M3531" s="142"/>
      <c r="N3531" s="142"/>
      <c r="O3531" s="142"/>
      <c r="Q3531" s="122" t="e">
        <f>+VLOOKUP(CONCATENATE(B3531,"00"),#REF!,3,FALSE)</f>
        <v>#REF!</v>
      </c>
      <c r="R3531" s="122" t="str">
        <f>+IF(ISERROR(VLOOKUP(K3531,'Ecarts de marge'!D:D,1,FALSE)),"PB CODE ARTICLE","")</f>
        <v>PB CODE ARTICLE</v>
      </c>
    </row>
    <row r="3532" spans="1:18" x14ac:dyDescent="0.2">
      <c r="A3532" s="131" t="str">
        <f>+IF(I3532&lt;='Ecarts de marge'!$G$1,"X","")</f>
        <v>X</v>
      </c>
      <c r="B3532" s="122" t="str">
        <f t="shared" si="67"/>
        <v>A</v>
      </c>
      <c r="C3532" s="142"/>
      <c r="D3532" s="142"/>
      <c r="E3532" s="142"/>
      <c r="F3532" s="142"/>
      <c r="G3532" s="142"/>
      <c r="H3532" s="142"/>
      <c r="J3532" s="142"/>
      <c r="K3532" s="142"/>
      <c r="L3532" s="142"/>
      <c r="M3532" s="142"/>
      <c r="N3532" s="142"/>
      <c r="O3532" s="142"/>
      <c r="Q3532" s="122" t="e">
        <f>+VLOOKUP(CONCATENATE(B3532,"00"),#REF!,3,FALSE)</f>
        <v>#REF!</v>
      </c>
      <c r="R3532" s="122" t="str">
        <f>+IF(ISERROR(VLOOKUP(K3532,'Ecarts de marge'!D:D,1,FALSE)),"PB CODE ARTICLE","")</f>
        <v>PB CODE ARTICLE</v>
      </c>
    </row>
    <row r="3533" spans="1:18" x14ac:dyDescent="0.2">
      <c r="A3533" s="131" t="str">
        <f>+IF(I3533&lt;='Ecarts de marge'!$G$1,"X","")</f>
        <v>X</v>
      </c>
      <c r="B3533" s="122" t="str">
        <f t="shared" si="67"/>
        <v>A</v>
      </c>
      <c r="C3533" s="142"/>
      <c r="D3533" s="142"/>
      <c r="E3533" s="142"/>
      <c r="F3533" s="142"/>
      <c r="G3533" s="142"/>
      <c r="H3533" s="142"/>
      <c r="J3533" s="142"/>
      <c r="K3533" s="142"/>
      <c r="L3533" s="142"/>
      <c r="M3533" s="142"/>
      <c r="N3533" s="142"/>
      <c r="O3533" s="142"/>
      <c r="Q3533" s="122" t="e">
        <f>+VLOOKUP(CONCATENATE(B3533,"00"),#REF!,3,FALSE)</f>
        <v>#REF!</v>
      </c>
      <c r="R3533" s="122" t="str">
        <f>+IF(ISERROR(VLOOKUP(K3533,'Ecarts de marge'!D:D,1,FALSE)),"PB CODE ARTICLE","")</f>
        <v>PB CODE ARTICLE</v>
      </c>
    </row>
    <row r="3534" spans="1:18" x14ac:dyDescent="0.2">
      <c r="A3534" s="131" t="str">
        <f>+IF(I3534&lt;='Ecarts de marge'!$G$1,"X","")</f>
        <v>X</v>
      </c>
      <c r="B3534" s="122" t="str">
        <f t="shared" si="67"/>
        <v>A</v>
      </c>
      <c r="C3534" s="142"/>
      <c r="D3534" s="142"/>
      <c r="E3534" s="142"/>
      <c r="F3534" s="142"/>
      <c r="G3534" s="142"/>
      <c r="H3534" s="142"/>
      <c r="J3534" s="142"/>
      <c r="K3534" s="142"/>
      <c r="L3534" s="142"/>
      <c r="M3534" s="142"/>
      <c r="N3534" s="142"/>
      <c r="O3534" s="142"/>
      <c r="Q3534" s="122" t="e">
        <f>+VLOOKUP(CONCATENATE(B3534,"00"),#REF!,3,FALSE)</f>
        <v>#REF!</v>
      </c>
      <c r="R3534" s="122" t="str">
        <f>+IF(ISERROR(VLOOKUP(K3534,'Ecarts de marge'!D:D,1,FALSE)),"PB CODE ARTICLE","")</f>
        <v>PB CODE ARTICLE</v>
      </c>
    </row>
    <row r="3535" spans="1:18" x14ac:dyDescent="0.2">
      <c r="A3535" s="131" t="str">
        <f>+IF(I3535&lt;='Ecarts de marge'!$G$1,"X","")</f>
        <v>X</v>
      </c>
      <c r="B3535" s="122" t="str">
        <f t="shared" si="67"/>
        <v>A</v>
      </c>
      <c r="C3535" s="142"/>
      <c r="D3535" s="142"/>
      <c r="E3535" s="142"/>
      <c r="F3535" s="142"/>
      <c r="G3535" s="142"/>
      <c r="H3535" s="142"/>
      <c r="J3535" s="142"/>
      <c r="K3535" s="142"/>
      <c r="L3535" s="142"/>
      <c r="M3535" s="142"/>
      <c r="N3535" s="142"/>
      <c r="O3535" s="142"/>
      <c r="Q3535" s="122" t="e">
        <f>+VLOOKUP(CONCATENATE(B3535,"00"),#REF!,3,FALSE)</f>
        <v>#REF!</v>
      </c>
      <c r="R3535" s="122" t="str">
        <f>+IF(ISERROR(VLOOKUP(K3535,'Ecarts de marge'!D:D,1,FALSE)),"PB CODE ARTICLE","")</f>
        <v>PB CODE ARTICLE</v>
      </c>
    </row>
    <row r="3536" spans="1:18" x14ac:dyDescent="0.2">
      <c r="A3536" s="131" t="str">
        <f>+IF(I3536&lt;='Ecarts de marge'!$G$1,"X","")</f>
        <v>X</v>
      </c>
      <c r="B3536" s="122" t="str">
        <f t="shared" si="67"/>
        <v>A</v>
      </c>
      <c r="C3536" s="142"/>
      <c r="D3536" s="142"/>
      <c r="E3536" s="142"/>
      <c r="F3536" s="142"/>
      <c r="G3536" s="142"/>
      <c r="H3536" s="142"/>
      <c r="J3536" s="142"/>
      <c r="K3536" s="142"/>
      <c r="L3536" s="142"/>
      <c r="M3536" s="142"/>
      <c r="N3536" s="142"/>
      <c r="O3536" s="142"/>
      <c r="Q3536" s="122" t="e">
        <f>+VLOOKUP(CONCATENATE(B3536,"00"),#REF!,3,FALSE)</f>
        <v>#REF!</v>
      </c>
      <c r="R3536" s="122" t="str">
        <f>+IF(ISERROR(VLOOKUP(K3536,'Ecarts de marge'!D:D,1,FALSE)),"PB CODE ARTICLE","")</f>
        <v>PB CODE ARTICLE</v>
      </c>
    </row>
    <row r="3537" spans="1:18" x14ac:dyDescent="0.2">
      <c r="A3537" s="131" t="str">
        <f>+IF(I3537&lt;='Ecarts de marge'!$G$1,"X","")</f>
        <v>X</v>
      </c>
      <c r="B3537" s="122" t="str">
        <f t="shared" si="67"/>
        <v>A</v>
      </c>
      <c r="C3537" s="142"/>
      <c r="D3537" s="142"/>
      <c r="E3537" s="142"/>
      <c r="F3537" s="142"/>
      <c r="G3537" s="142"/>
      <c r="H3537" s="142"/>
      <c r="J3537" s="142"/>
      <c r="K3537" s="142"/>
      <c r="L3537" s="142"/>
      <c r="M3537" s="142"/>
      <c r="N3537" s="142"/>
      <c r="O3537" s="142"/>
      <c r="Q3537" s="122" t="e">
        <f>+VLOOKUP(CONCATENATE(B3537,"00"),#REF!,3,FALSE)</f>
        <v>#REF!</v>
      </c>
      <c r="R3537" s="122" t="str">
        <f>+IF(ISERROR(VLOOKUP(K3537,'Ecarts de marge'!D:D,1,FALSE)),"PB CODE ARTICLE","")</f>
        <v>PB CODE ARTICLE</v>
      </c>
    </row>
    <row r="3538" spans="1:18" x14ac:dyDescent="0.2">
      <c r="A3538" s="131" t="str">
        <f>+IF(I3538&lt;='Ecarts de marge'!$G$1,"X","")</f>
        <v>X</v>
      </c>
      <c r="B3538" s="122" t="str">
        <f t="shared" si="67"/>
        <v>A</v>
      </c>
      <c r="C3538" s="142"/>
      <c r="D3538" s="142"/>
      <c r="E3538" s="142"/>
      <c r="F3538" s="142"/>
      <c r="G3538" s="142"/>
      <c r="H3538" s="142"/>
      <c r="J3538" s="142"/>
      <c r="K3538" s="142"/>
      <c r="L3538" s="142"/>
      <c r="M3538" s="142"/>
      <c r="N3538" s="142"/>
      <c r="O3538" s="142"/>
      <c r="Q3538" s="122" t="e">
        <f>+VLOOKUP(CONCATENATE(B3538,"00"),#REF!,3,FALSE)</f>
        <v>#REF!</v>
      </c>
      <c r="R3538" s="122" t="str">
        <f>+IF(ISERROR(VLOOKUP(K3538,'Ecarts de marge'!D:D,1,FALSE)),"PB CODE ARTICLE","")</f>
        <v>PB CODE ARTICLE</v>
      </c>
    </row>
    <row r="3539" spans="1:18" x14ac:dyDescent="0.2">
      <c r="A3539" s="131" t="str">
        <f>+IF(I3539&lt;='Ecarts de marge'!$G$1,"X","")</f>
        <v>X</v>
      </c>
      <c r="B3539" s="122" t="str">
        <f t="shared" si="67"/>
        <v>A</v>
      </c>
      <c r="C3539" s="142"/>
      <c r="D3539" s="142"/>
      <c r="E3539" s="142"/>
      <c r="F3539" s="142"/>
      <c r="G3539" s="142"/>
      <c r="H3539" s="142"/>
      <c r="J3539" s="142"/>
      <c r="K3539" s="142"/>
      <c r="L3539" s="142"/>
      <c r="M3539" s="142"/>
      <c r="N3539" s="142"/>
      <c r="O3539" s="142"/>
      <c r="Q3539" s="122" t="e">
        <f>+VLOOKUP(CONCATENATE(B3539,"00"),#REF!,3,FALSE)</f>
        <v>#REF!</v>
      </c>
      <c r="R3539" s="122" t="str">
        <f>+IF(ISERROR(VLOOKUP(K3539,'Ecarts de marge'!D:D,1,FALSE)),"PB CODE ARTICLE","")</f>
        <v>PB CODE ARTICLE</v>
      </c>
    </row>
    <row r="3540" spans="1:18" x14ac:dyDescent="0.2">
      <c r="A3540" s="131" t="str">
        <f>+IF(I3540&lt;='Ecarts de marge'!$G$1,"X","")</f>
        <v>X</v>
      </c>
      <c r="B3540" s="122" t="str">
        <f t="shared" si="67"/>
        <v>A</v>
      </c>
      <c r="C3540" s="142"/>
      <c r="D3540" s="142"/>
      <c r="E3540" s="142"/>
      <c r="F3540" s="142"/>
      <c r="G3540" s="142"/>
      <c r="H3540" s="142"/>
      <c r="J3540" s="142"/>
      <c r="K3540" s="142"/>
      <c r="L3540" s="142"/>
      <c r="M3540" s="142"/>
      <c r="N3540" s="142"/>
      <c r="O3540" s="142"/>
      <c r="Q3540" s="122" t="e">
        <f>+VLOOKUP(CONCATENATE(B3540,"00"),#REF!,3,FALSE)</f>
        <v>#REF!</v>
      </c>
      <c r="R3540" s="122" t="str">
        <f>+IF(ISERROR(VLOOKUP(K3540,'Ecarts de marge'!D:D,1,FALSE)),"PB CODE ARTICLE","")</f>
        <v>PB CODE ARTICLE</v>
      </c>
    </row>
    <row r="3541" spans="1:18" x14ac:dyDescent="0.2">
      <c r="A3541" s="131" t="str">
        <f>+IF(I3541&lt;='Ecarts de marge'!$G$1,"X","")</f>
        <v>X</v>
      </c>
      <c r="B3541" s="122" t="str">
        <f t="shared" si="67"/>
        <v>A</v>
      </c>
      <c r="C3541" s="142"/>
      <c r="D3541" s="142"/>
      <c r="E3541" s="142"/>
      <c r="F3541" s="142"/>
      <c r="G3541" s="142"/>
      <c r="H3541" s="142"/>
      <c r="J3541" s="142"/>
      <c r="K3541" s="142"/>
      <c r="L3541" s="142"/>
      <c r="M3541" s="142"/>
      <c r="N3541" s="142"/>
      <c r="O3541" s="142"/>
      <c r="Q3541" s="122" t="e">
        <f>+VLOOKUP(CONCATENATE(B3541,"00"),#REF!,3,FALSE)</f>
        <v>#REF!</v>
      </c>
      <c r="R3541" s="122" t="str">
        <f>+IF(ISERROR(VLOOKUP(K3541,'Ecarts de marge'!D:D,1,FALSE)),"PB CODE ARTICLE","")</f>
        <v>PB CODE ARTICLE</v>
      </c>
    </row>
    <row r="3542" spans="1:18" x14ac:dyDescent="0.2">
      <c r="A3542" s="131" t="str">
        <f>+IF(I3542&lt;='Ecarts de marge'!$G$1,"X","")</f>
        <v>X</v>
      </c>
      <c r="B3542" s="122" t="str">
        <f t="shared" si="67"/>
        <v>A</v>
      </c>
      <c r="C3542" s="142"/>
      <c r="D3542" s="142"/>
      <c r="E3542" s="142"/>
      <c r="F3542" s="142"/>
      <c r="G3542" s="142"/>
      <c r="H3542" s="142"/>
      <c r="J3542" s="142"/>
      <c r="K3542" s="142"/>
      <c r="L3542" s="142"/>
      <c r="M3542" s="142"/>
      <c r="N3542" s="142"/>
      <c r="O3542" s="142"/>
      <c r="Q3542" s="122" t="e">
        <f>+VLOOKUP(CONCATENATE(B3542,"00"),#REF!,3,FALSE)</f>
        <v>#REF!</v>
      </c>
      <c r="R3542" s="122" t="str">
        <f>+IF(ISERROR(VLOOKUP(K3542,'Ecarts de marge'!D:D,1,FALSE)),"PB CODE ARTICLE","")</f>
        <v>PB CODE ARTICLE</v>
      </c>
    </row>
    <row r="3543" spans="1:18" x14ac:dyDescent="0.2">
      <c r="A3543" s="131" t="str">
        <f>+IF(I3543&lt;='Ecarts de marge'!$G$1,"X","")</f>
        <v>X</v>
      </c>
      <c r="B3543" s="122" t="str">
        <f t="shared" si="67"/>
        <v>A</v>
      </c>
      <c r="C3543" s="142"/>
      <c r="D3543" s="142"/>
      <c r="E3543" s="142"/>
      <c r="F3543" s="142"/>
      <c r="G3543" s="142"/>
      <c r="H3543" s="142"/>
      <c r="J3543" s="142"/>
      <c r="K3543" s="142"/>
      <c r="L3543" s="142"/>
      <c r="M3543" s="142"/>
      <c r="N3543" s="142"/>
      <c r="O3543" s="142"/>
      <c r="Q3543" s="122" t="e">
        <f>+VLOOKUP(CONCATENATE(B3543,"00"),#REF!,3,FALSE)</f>
        <v>#REF!</v>
      </c>
      <c r="R3543" s="122" t="str">
        <f>+IF(ISERROR(VLOOKUP(K3543,'Ecarts de marge'!D:D,1,FALSE)),"PB CODE ARTICLE","")</f>
        <v>PB CODE ARTICLE</v>
      </c>
    </row>
    <row r="3544" spans="1:18" x14ac:dyDescent="0.2">
      <c r="A3544" s="131" t="str">
        <f>+IF(I3544&lt;='Ecarts de marge'!$G$1,"X","")</f>
        <v>X</v>
      </c>
      <c r="B3544" s="122" t="str">
        <f t="shared" si="67"/>
        <v>A</v>
      </c>
      <c r="C3544" s="142"/>
      <c r="D3544" s="142"/>
      <c r="E3544" s="142"/>
      <c r="F3544" s="142"/>
      <c r="G3544" s="142"/>
      <c r="H3544" s="142"/>
      <c r="J3544" s="142"/>
      <c r="K3544" s="142"/>
      <c r="L3544" s="142"/>
      <c r="M3544" s="142"/>
      <c r="N3544" s="142"/>
      <c r="O3544" s="142"/>
      <c r="Q3544" s="122" t="e">
        <f>+VLOOKUP(CONCATENATE(B3544,"00"),#REF!,3,FALSE)</f>
        <v>#REF!</v>
      </c>
      <c r="R3544" s="122" t="str">
        <f>+IF(ISERROR(VLOOKUP(K3544,'Ecarts de marge'!D:D,1,FALSE)),"PB CODE ARTICLE","")</f>
        <v>PB CODE ARTICLE</v>
      </c>
    </row>
    <row r="3545" spans="1:18" x14ac:dyDescent="0.2">
      <c r="A3545" s="131" t="str">
        <f>+IF(I3545&lt;='Ecarts de marge'!$G$1,"X","")</f>
        <v>X</v>
      </c>
      <c r="B3545" s="122" t="str">
        <f t="shared" si="67"/>
        <v>A</v>
      </c>
      <c r="C3545" s="142"/>
      <c r="D3545" s="142"/>
      <c r="E3545" s="142"/>
      <c r="F3545" s="142"/>
      <c r="G3545" s="142"/>
      <c r="H3545" s="142"/>
      <c r="J3545" s="142"/>
      <c r="K3545" s="142"/>
      <c r="L3545" s="142"/>
      <c r="M3545" s="142"/>
      <c r="N3545" s="142"/>
      <c r="O3545" s="142"/>
      <c r="Q3545" s="122" t="e">
        <f>+VLOOKUP(CONCATENATE(B3545,"00"),#REF!,3,FALSE)</f>
        <v>#REF!</v>
      </c>
      <c r="R3545" s="122" t="str">
        <f>+IF(ISERROR(VLOOKUP(K3545,'Ecarts de marge'!D:D,1,FALSE)),"PB CODE ARTICLE","")</f>
        <v>PB CODE ARTICLE</v>
      </c>
    </row>
    <row r="3546" spans="1:18" x14ac:dyDescent="0.2">
      <c r="A3546" s="131" t="str">
        <f>+IF(I3546&lt;='Ecarts de marge'!$G$1,"X","")</f>
        <v>X</v>
      </c>
      <c r="B3546" s="122" t="str">
        <f t="shared" si="67"/>
        <v>A</v>
      </c>
      <c r="C3546" s="142"/>
      <c r="D3546" s="142"/>
      <c r="E3546" s="142"/>
      <c r="F3546" s="142"/>
      <c r="G3546" s="142"/>
      <c r="H3546" s="142"/>
      <c r="J3546" s="142"/>
      <c r="K3546" s="142"/>
      <c r="L3546" s="142"/>
      <c r="M3546" s="142"/>
      <c r="N3546" s="142"/>
      <c r="O3546" s="142"/>
      <c r="Q3546" s="122" t="e">
        <f>+VLOOKUP(CONCATENATE(B3546,"00"),#REF!,3,FALSE)</f>
        <v>#REF!</v>
      </c>
      <c r="R3546" s="122" t="str">
        <f>+IF(ISERROR(VLOOKUP(K3546,'Ecarts de marge'!D:D,1,FALSE)),"PB CODE ARTICLE","")</f>
        <v>PB CODE ARTICLE</v>
      </c>
    </row>
    <row r="3547" spans="1:18" x14ac:dyDescent="0.2">
      <c r="A3547" s="131" t="str">
        <f>+IF(I3547&lt;='Ecarts de marge'!$G$1,"X","")</f>
        <v>X</v>
      </c>
      <c r="B3547" s="122" t="str">
        <f t="shared" si="67"/>
        <v>A</v>
      </c>
      <c r="C3547" s="142"/>
      <c r="D3547" s="142"/>
      <c r="E3547" s="142"/>
      <c r="F3547" s="142"/>
      <c r="G3547" s="142"/>
      <c r="H3547" s="142"/>
      <c r="J3547" s="142"/>
      <c r="K3547" s="142"/>
      <c r="L3547" s="142"/>
      <c r="M3547" s="142"/>
      <c r="N3547" s="142"/>
      <c r="O3547" s="142"/>
      <c r="Q3547" s="122" t="e">
        <f>+VLOOKUP(CONCATENATE(B3547,"00"),#REF!,3,FALSE)</f>
        <v>#REF!</v>
      </c>
      <c r="R3547" s="122" t="str">
        <f>+IF(ISERROR(VLOOKUP(K3547,'Ecarts de marge'!D:D,1,FALSE)),"PB CODE ARTICLE","")</f>
        <v>PB CODE ARTICLE</v>
      </c>
    </row>
    <row r="3548" spans="1:18" x14ac:dyDescent="0.2">
      <c r="A3548" s="131" t="str">
        <f>+IF(I3548&lt;='Ecarts de marge'!$G$1,"X","")</f>
        <v>X</v>
      </c>
      <c r="B3548" s="122" t="str">
        <f t="shared" si="67"/>
        <v>A</v>
      </c>
      <c r="C3548" s="142"/>
      <c r="D3548" s="142"/>
      <c r="E3548" s="142"/>
      <c r="F3548" s="142"/>
      <c r="G3548" s="142"/>
      <c r="H3548" s="142"/>
      <c r="J3548" s="142"/>
      <c r="K3548" s="142"/>
      <c r="L3548" s="142"/>
      <c r="M3548" s="142"/>
      <c r="N3548" s="142"/>
      <c r="O3548" s="142"/>
      <c r="Q3548" s="122" t="e">
        <f>+VLOOKUP(CONCATENATE(B3548,"00"),#REF!,3,FALSE)</f>
        <v>#REF!</v>
      </c>
      <c r="R3548" s="122" t="str">
        <f>+IF(ISERROR(VLOOKUP(K3548,'Ecarts de marge'!D:D,1,FALSE)),"PB CODE ARTICLE","")</f>
        <v>PB CODE ARTICLE</v>
      </c>
    </row>
    <row r="3549" spans="1:18" x14ac:dyDescent="0.2">
      <c r="A3549" s="131" t="str">
        <f>+IF(I3549&lt;='Ecarts de marge'!$G$1,"X","")</f>
        <v>X</v>
      </c>
      <c r="B3549" s="122" t="str">
        <f t="shared" si="67"/>
        <v>A</v>
      </c>
      <c r="C3549" s="142"/>
      <c r="D3549" s="142"/>
      <c r="E3549" s="142"/>
      <c r="F3549" s="142"/>
      <c r="G3549" s="142"/>
      <c r="H3549" s="142"/>
      <c r="J3549" s="142"/>
      <c r="K3549" s="142"/>
      <c r="L3549" s="142"/>
      <c r="M3549" s="142"/>
      <c r="N3549" s="142"/>
      <c r="O3549" s="142"/>
      <c r="Q3549" s="122" t="e">
        <f>+VLOOKUP(CONCATENATE(B3549,"00"),#REF!,3,FALSE)</f>
        <v>#REF!</v>
      </c>
      <c r="R3549" s="122" t="str">
        <f>+IF(ISERROR(VLOOKUP(K3549,'Ecarts de marge'!D:D,1,FALSE)),"PB CODE ARTICLE","")</f>
        <v>PB CODE ARTICLE</v>
      </c>
    </row>
    <row r="3550" spans="1:18" x14ac:dyDescent="0.2">
      <c r="A3550" s="131" t="str">
        <f>+IF(I3550&lt;='Ecarts de marge'!$G$1,"X","")</f>
        <v>X</v>
      </c>
      <c r="B3550" s="122" t="str">
        <f t="shared" si="67"/>
        <v>A</v>
      </c>
      <c r="C3550" s="142"/>
      <c r="D3550" s="142"/>
      <c r="E3550" s="142"/>
      <c r="F3550" s="142"/>
      <c r="G3550" s="142"/>
      <c r="H3550" s="142"/>
      <c r="J3550" s="142"/>
      <c r="K3550" s="142"/>
      <c r="L3550" s="142"/>
      <c r="M3550" s="142"/>
      <c r="N3550" s="142"/>
      <c r="O3550" s="142"/>
      <c r="Q3550" s="122" t="e">
        <f>+VLOOKUP(CONCATENATE(B3550,"00"),#REF!,3,FALSE)</f>
        <v>#REF!</v>
      </c>
      <c r="R3550" s="122" t="str">
        <f>+IF(ISERROR(VLOOKUP(K3550,'Ecarts de marge'!D:D,1,FALSE)),"PB CODE ARTICLE","")</f>
        <v>PB CODE ARTICLE</v>
      </c>
    </row>
    <row r="3551" spans="1:18" x14ac:dyDescent="0.2">
      <c r="A3551" s="131" t="str">
        <f>+IF(I3551&lt;='Ecarts de marge'!$G$1,"X","")</f>
        <v>X</v>
      </c>
      <c r="B3551" s="122" t="str">
        <f t="shared" si="67"/>
        <v>A</v>
      </c>
      <c r="C3551" s="142"/>
      <c r="D3551" s="142"/>
      <c r="E3551" s="142"/>
      <c r="F3551" s="142"/>
      <c r="G3551" s="142"/>
      <c r="H3551" s="142"/>
      <c r="J3551" s="142"/>
      <c r="K3551" s="142"/>
      <c r="L3551" s="142"/>
      <c r="M3551" s="142"/>
      <c r="N3551" s="142"/>
      <c r="O3551" s="142"/>
      <c r="Q3551" s="122" t="e">
        <f>+VLOOKUP(CONCATENATE(B3551,"00"),#REF!,3,FALSE)</f>
        <v>#REF!</v>
      </c>
      <c r="R3551" s="122" t="str">
        <f>+IF(ISERROR(VLOOKUP(K3551,'Ecarts de marge'!D:D,1,FALSE)),"PB CODE ARTICLE","")</f>
        <v>PB CODE ARTICLE</v>
      </c>
    </row>
    <row r="3552" spans="1:18" x14ac:dyDescent="0.2">
      <c r="A3552" s="131" t="str">
        <f>+IF(I3552&lt;='Ecarts de marge'!$G$1,"X","")</f>
        <v>X</v>
      </c>
      <c r="B3552" s="122" t="str">
        <f t="shared" si="67"/>
        <v>A</v>
      </c>
      <c r="C3552" s="142"/>
      <c r="D3552" s="142"/>
      <c r="E3552" s="142"/>
      <c r="F3552" s="142"/>
      <c r="G3552" s="142"/>
      <c r="H3552" s="142"/>
      <c r="J3552" s="142"/>
      <c r="K3552" s="142"/>
      <c r="L3552" s="142"/>
      <c r="M3552" s="142"/>
      <c r="N3552" s="142"/>
      <c r="O3552" s="142"/>
      <c r="Q3552" s="122" t="e">
        <f>+VLOOKUP(CONCATENATE(B3552,"00"),#REF!,3,FALSE)</f>
        <v>#REF!</v>
      </c>
      <c r="R3552" s="122" t="str">
        <f>+IF(ISERROR(VLOOKUP(K3552,'Ecarts de marge'!D:D,1,FALSE)),"PB CODE ARTICLE","")</f>
        <v>PB CODE ARTICLE</v>
      </c>
    </row>
    <row r="3553" spans="1:18" x14ac:dyDescent="0.2">
      <c r="A3553" s="131" t="str">
        <f>+IF(I3553&lt;='Ecarts de marge'!$G$1,"X","")</f>
        <v>X</v>
      </c>
      <c r="B3553" s="122" t="str">
        <f t="shared" si="67"/>
        <v>A</v>
      </c>
      <c r="C3553" s="142"/>
      <c r="D3553" s="142"/>
      <c r="E3553" s="142"/>
      <c r="F3553" s="142"/>
      <c r="G3553" s="142"/>
      <c r="H3553" s="142"/>
      <c r="J3553" s="142"/>
      <c r="K3553" s="142"/>
      <c r="L3553" s="142"/>
      <c r="M3553" s="142"/>
      <c r="N3553" s="142"/>
      <c r="O3553" s="142"/>
      <c r="Q3553" s="122" t="e">
        <f>+VLOOKUP(CONCATENATE(B3553,"00"),#REF!,3,FALSE)</f>
        <v>#REF!</v>
      </c>
      <c r="R3553" s="122" t="str">
        <f>+IF(ISERROR(VLOOKUP(K3553,'Ecarts de marge'!D:D,1,FALSE)),"PB CODE ARTICLE","")</f>
        <v>PB CODE ARTICLE</v>
      </c>
    </row>
    <row r="3554" spans="1:18" x14ac:dyDescent="0.2">
      <c r="A3554" s="131" t="str">
        <f>+IF(I3554&lt;='Ecarts de marge'!$G$1,"X","")</f>
        <v>X</v>
      </c>
      <c r="B3554" s="122" t="str">
        <f t="shared" si="67"/>
        <v>A</v>
      </c>
      <c r="C3554" s="142"/>
      <c r="D3554" s="142"/>
      <c r="E3554" s="142"/>
      <c r="F3554" s="142"/>
      <c r="G3554" s="142"/>
      <c r="H3554" s="142"/>
      <c r="J3554" s="142"/>
      <c r="K3554" s="142"/>
      <c r="L3554" s="142"/>
      <c r="M3554" s="142"/>
      <c r="N3554" s="142"/>
      <c r="O3554" s="142"/>
      <c r="Q3554" s="122" t="e">
        <f>+VLOOKUP(CONCATENATE(B3554,"00"),#REF!,3,FALSE)</f>
        <v>#REF!</v>
      </c>
      <c r="R3554" s="122" t="str">
        <f>+IF(ISERROR(VLOOKUP(K3554,'Ecarts de marge'!D:D,1,FALSE)),"PB CODE ARTICLE","")</f>
        <v>PB CODE ARTICLE</v>
      </c>
    </row>
    <row r="3555" spans="1:18" x14ac:dyDescent="0.2">
      <c r="A3555" s="131" t="str">
        <f>+IF(I3555&lt;='Ecarts de marge'!$G$1,"X","")</f>
        <v>X</v>
      </c>
      <c r="B3555" s="122" t="str">
        <f t="shared" si="67"/>
        <v>A</v>
      </c>
      <c r="C3555" s="142"/>
      <c r="D3555" s="142"/>
      <c r="E3555" s="142"/>
      <c r="F3555" s="142"/>
      <c r="G3555" s="142"/>
      <c r="H3555" s="142"/>
      <c r="J3555" s="142"/>
      <c r="K3555" s="142"/>
      <c r="L3555" s="142"/>
      <c r="M3555" s="142"/>
      <c r="N3555" s="142"/>
      <c r="O3555" s="142"/>
      <c r="Q3555" s="122" t="e">
        <f>+VLOOKUP(CONCATENATE(B3555,"00"),#REF!,3,FALSE)</f>
        <v>#REF!</v>
      </c>
      <c r="R3555" s="122" t="str">
        <f>+IF(ISERROR(VLOOKUP(K3555,'Ecarts de marge'!D:D,1,FALSE)),"PB CODE ARTICLE","")</f>
        <v>PB CODE ARTICLE</v>
      </c>
    </row>
    <row r="3556" spans="1:18" x14ac:dyDescent="0.2">
      <c r="A3556" s="131" t="str">
        <f>+IF(I3556&lt;='Ecarts de marge'!$G$1,"X","")</f>
        <v>X</v>
      </c>
      <c r="B3556" s="122" t="str">
        <f t="shared" si="67"/>
        <v>A</v>
      </c>
      <c r="C3556" s="142"/>
      <c r="D3556" s="142"/>
      <c r="E3556" s="142"/>
      <c r="F3556" s="142"/>
      <c r="G3556" s="142"/>
      <c r="H3556" s="142"/>
      <c r="J3556" s="142"/>
      <c r="K3556" s="142"/>
      <c r="L3556" s="142"/>
      <c r="M3556" s="142"/>
      <c r="N3556" s="142"/>
      <c r="O3556" s="142"/>
      <c r="Q3556" s="122" t="e">
        <f>+VLOOKUP(CONCATENATE(B3556,"00"),#REF!,3,FALSE)</f>
        <v>#REF!</v>
      </c>
      <c r="R3556" s="122" t="str">
        <f>+IF(ISERROR(VLOOKUP(K3556,'Ecarts de marge'!D:D,1,FALSE)),"PB CODE ARTICLE","")</f>
        <v>PB CODE ARTICLE</v>
      </c>
    </row>
    <row r="3557" spans="1:18" x14ac:dyDescent="0.2">
      <c r="A3557" s="131" t="str">
        <f>+IF(I3557&lt;='Ecarts de marge'!$G$1,"X","")</f>
        <v>X</v>
      </c>
      <c r="B3557" s="122" t="str">
        <f t="shared" si="67"/>
        <v>A</v>
      </c>
      <c r="C3557" s="142"/>
      <c r="D3557" s="142"/>
      <c r="E3557" s="142"/>
      <c r="F3557" s="142"/>
      <c r="G3557" s="142"/>
      <c r="H3557" s="142"/>
      <c r="J3557" s="142"/>
      <c r="K3557" s="142"/>
      <c r="L3557" s="142"/>
      <c r="M3557" s="142"/>
      <c r="N3557" s="142"/>
      <c r="O3557" s="142"/>
      <c r="Q3557" s="122" t="e">
        <f>+VLOOKUP(CONCATENATE(B3557,"00"),#REF!,3,FALSE)</f>
        <v>#REF!</v>
      </c>
      <c r="R3557" s="122" t="str">
        <f>+IF(ISERROR(VLOOKUP(K3557,'Ecarts de marge'!D:D,1,FALSE)),"PB CODE ARTICLE","")</f>
        <v>PB CODE ARTICLE</v>
      </c>
    </row>
    <row r="3558" spans="1:18" x14ac:dyDescent="0.2">
      <c r="A3558" s="131" t="str">
        <f>+IF(I3558&lt;='Ecarts de marge'!$G$1,"X","")</f>
        <v>X</v>
      </c>
      <c r="B3558" s="122" t="str">
        <f t="shared" si="67"/>
        <v>A</v>
      </c>
      <c r="C3558" s="142"/>
      <c r="D3558" s="142"/>
      <c r="E3558" s="142"/>
      <c r="F3558" s="142"/>
      <c r="G3558" s="142"/>
      <c r="H3558" s="142"/>
      <c r="J3558" s="142"/>
      <c r="K3558" s="142"/>
      <c r="L3558" s="142"/>
      <c r="M3558" s="142"/>
      <c r="N3558" s="142"/>
      <c r="O3558" s="142"/>
      <c r="Q3558" s="122" t="e">
        <f>+VLOOKUP(CONCATENATE(B3558,"00"),#REF!,3,FALSE)</f>
        <v>#REF!</v>
      </c>
      <c r="R3558" s="122" t="str">
        <f>+IF(ISERROR(VLOOKUP(K3558,'Ecarts de marge'!D:D,1,FALSE)),"PB CODE ARTICLE","")</f>
        <v>PB CODE ARTICLE</v>
      </c>
    </row>
    <row r="3559" spans="1:18" x14ac:dyDescent="0.2">
      <c r="A3559" s="131" t="str">
        <f>+IF(I3559&lt;='Ecarts de marge'!$G$1,"X","")</f>
        <v>X</v>
      </c>
      <c r="B3559" s="122" t="str">
        <f t="shared" si="67"/>
        <v>A</v>
      </c>
      <c r="C3559" s="142"/>
      <c r="D3559" s="142"/>
      <c r="E3559" s="142"/>
      <c r="F3559" s="142"/>
      <c r="G3559" s="142"/>
      <c r="H3559" s="142"/>
      <c r="J3559" s="142"/>
      <c r="K3559" s="142"/>
      <c r="L3559" s="142"/>
      <c r="M3559" s="142"/>
      <c r="N3559" s="142"/>
      <c r="O3559" s="142"/>
      <c r="Q3559" s="122" t="e">
        <f>+VLOOKUP(CONCATENATE(B3559,"00"),#REF!,3,FALSE)</f>
        <v>#REF!</v>
      </c>
      <c r="R3559" s="122" t="str">
        <f>+IF(ISERROR(VLOOKUP(K3559,'Ecarts de marge'!D:D,1,FALSE)),"PB CODE ARTICLE","")</f>
        <v>PB CODE ARTICLE</v>
      </c>
    </row>
    <row r="3560" spans="1:18" x14ac:dyDescent="0.2">
      <c r="A3560" s="131" t="str">
        <f>+IF(I3560&lt;='Ecarts de marge'!$G$1,"X","")</f>
        <v>X</v>
      </c>
      <c r="B3560" s="122" t="str">
        <f t="shared" si="67"/>
        <v>A</v>
      </c>
      <c r="C3560" s="142"/>
      <c r="D3560" s="142"/>
      <c r="E3560" s="142"/>
      <c r="F3560" s="142"/>
      <c r="G3560" s="142"/>
      <c r="H3560" s="142"/>
      <c r="J3560" s="142"/>
      <c r="K3560" s="142"/>
      <c r="L3560" s="142"/>
      <c r="M3560" s="142"/>
      <c r="N3560" s="142"/>
      <c r="O3560" s="142"/>
      <c r="Q3560" s="122" t="e">
        <f>+VLOOKUP(CONCATENATE(B3560,"00"),#REF!,3,FALSE)</f>
        <v>#REF!</v>
      </c>
      <c r="R3560" s="122" t="str">
        <f>+IF(ISERROR(VLOOKUP(K3560,'Ecarts de marge'!D:D,1,FALSE)),"PB CODE ARTICLE","")</f>
        <v>PB CODE ARTICLE</v>
      </c>
    </row>
    <row r="3561" spans="1:18" x14ac:dyDescent="0.2">
      <c r="A3561" s="131" t="str">
        <f>+IF(I3561&lt;='Ecarts de marge'!$G$1,"X","")</f>
        <v>X</v>
      </c>
      <c r="B3561" s="122" t="str">
        <f t="shared" si="67"/>
        <v>A</v>
      </c>
      <c r="C3561" s="142"/>
      <c r="D3561" s="142"/>
      <c r="E3561" s="142"/>
      <c r="F3561" s="142"/>
      <c r="G3561" s="142"/>
      <c r="H3561" s="142"/>
      <c r="J3561" s="142"/>
      <c r="K3561" s="142"/>
      <c r="L3561" s="142"/>
      <c r="M3561" s="142"/>
      <c r="N3561" s="142"/>
      <c r="O3561" s="142"/>
      <c r="Q3561" s="122" t="e">
        <f>+VLOOKUP(CONCATENATE(B3561,"00"),#REF!,3,FALSE)</f>
        <v>#REF!</v>
      </c>
      <c r="R3561" s="122" t="str">
        <f>+IF(ISERROR(VLOOKUP(K3561,'Ecarts de marge'!D:D,1,FALSE)),"PB CODE ARTICLE","")</f>
        <v>PB CODE ARTICLE</v>
      </c>
    </row>
    <row r="3562" spans="1:18" x14ac:dyDescent="0.2">
      <c r="A3562" s="131" t="str">
        <f>+IF(I3562&lt;='Ecarts de marge'!$G$1,"X","")</f>
        <v>X</v>
      </c>
      <c r="B3562" s="122" t="str">
        <f t="shared" ref="B3562:B3625" si="68">+"A"&amp;E3562&amp;F3562&amp;G3562</f>
        <v>A</v>
      </c>
      <c r="C3562" s="142"/>
      <c r="D3562" s="142"/>
      <c r="E3562" s="142"/>
      <c r="F3562" s="142"/>
      <c r="G3562" s="142"/>
      <c r="H3562" s="142"/>
      <c r="J3562" s="142"/>
      <c r="K3562" s="142"/>
      <c r="L3562" s="142"/>
      <c r="M3562" s="142"/>
      <c r="N3562" s="142"/>
      <c r="O3562" s="142"/>
      <c r="Q3562" s="122" t="e">
        <f>+VLOOKUP(CONCATENATE(B3562,"00"),#REF!,3,FALSE)</f>
        <v>#REF!</v>
      </c>
      <c r="R3562" s="122" t="str">
        <f>+IF(ISERROR(VLOOKUP(K3562,'Ecarts de marge'!D:D,1,FALSE)),"PB CODE ARTICLE","")</f>
        <v>PB CODE ARTICLE</v>
      </c>
    </row>
    <row r="3563" spans="1:18" x14ac:dyDescent="0.2">
      <c r="A3563" s="131" t="str">
        <f>+IF(I3563&lt;='Ecarts de marge'!$G$1,"X","")</f>
        <v>X</v>
      </c>
      <c r="B3563" s="122" t="str">
        <f t="shared" si="68"/>
        <v>A</v>
      </c>
      <c r="C3563" s="142"/>
      <c r="D3563" s="142"/>
      <c r="E3563" s="142"/>
      <c r="F3563" s="142"/>
      <c r="G3563" s="142"/>
      <c r="H3563" s="142"/>
      <c r="J3563" s="142"/>
      <c r="K3563" s="142"/>
      <c r="L3563" s="142"/>
      <c r="M3563" s="142"/>
      <c r="N3563" s="142"/>
      <c r="O3563" s="142"/>
      <c r="Q3563" s="122" t="e">
        <f>+VLOOKUP(CONCATENATE(B3563,"00"),#REF!,3,FALSE)</f>
        <v>#REF!</v>
      </c>
      <c r="R3563" s="122" t="str">
        <f>+IF(ISERROR(VLOOKUP(K3563,'Ecarts de marge'!D:D,1,FALSE)),"PB CODE ARTICLE","")</f>
        <v>PB CODE ARTICLE</v>
      </c>
    </row>
    <row r="3564" spans="1:18" x14ac:dyDescent="0.2">
      <c r="A3564" s="131" t="str">
        <f>+IF(I3564&lt;='Ecarts de marge'!$G$1,"X","")</f>
        <v>X</v>
      </c>
      <c r="B3564" s="122" t="str">
        <f t="shared" si="68"/>
        <v>A</v>
      </c>
      <c r="C3564" s="142"/>
      <c r="D3564" s="142"/>
      <c r="E3564" s="142"/>
      <c r="F3564" s="142"/>
      <c r="G3564" s="142"/>
      <c r="H3564" s="142"/>
      <c r="J3564" s="142"/>
      <c r="K3564" s="142"/>
      <c r="L3564" s="142"/>
      <c r="M3564" s="142"/>
      <c r="N3564" s="142"/>
      <c r="O3564" s="142"/>
      <c r="Q3564" s="122" t="e">
        <f>+VLOOKUP(CONCATENATE(B3564,"00"),#REF!,3,FALSE)</f>
        <v>#REF!</v>
      </c>
      <c r="R3564" s="122" t="str">
        <f>+IF(ISERROR(VLOOKUP(K3564,'Ecarts de marge'!D:D,1,FALSE)),"PB CODE ARTICLE","")</f>
        <v>PB CODE ARTICLE</v>
      </c>
    </row>
    <row r="3565" spans="1:18" x14ac:dyDescent="0.2">
      <c r="A3565" s="131" t="str">
        <f>+IF(I3565&lt;='Ecarts de marge'!$G$1,"X","")</f>
        <v>X</v>
      </c>
      <c r="B3565" s="122" t="str">
        <f t="shared" si="68"/>
        <v>A</v>
      </c>
      <c r="C3565" s="142"/>
      <c r="D3565" s="142"/>
      <c r="E3565" s="142"/>
      <c r="F3565" s="142"/>
      <c r="G3565" s="142"/>
      <c r="H3565" s="142"/>
      <c r="J3565" s="142"/>
      <c r="K3565" s="142"/>
      <c r="L3565" s="142"/>
      <c r="M3565" s="142"/>
      <c r="N3565" s="142"/>
      <c r="O3565" s="142"/>
      <c r="Q3565" s="122" t="e">
        <f>+VLOOKUP(CONCATENATE(B3565,"00"),#REF!,3,FALSE)</f>
        <v>#REF!</v>
      </c>
      <c r="R3565" s="122" t="str">
        <f>+IF(ISERROR(VLOOKUP(K3565,'Ecarts de marge'!D:D,1,FALSE)),"PB CODE ARTICLE","")</f>
        <v>PB CODE ARTICLE</v>
      </c>
    </row>
    <row r="3566" spans="1:18" x14ac:dyDescent="0.2">
      <c r="A3566" s="131" t="str">
        <f>+IF(I3566&lt;='Ecarts de marge'!$G$1,"X","")</f>
        <v>X</v>
      </c>
      <c r="B3566" s="122" t="str">
        <f t="shared" si="68"/>
        <v>A</v>
      </c>
      <c r="C3566" s="142"/>
      <c r="D3566" s="142"/>
      <c r="E3566" s="142"/>
      <c r="F3566" s="142"/>
      <c r="G3566" s="142"/>
      <c r="H3566" s="142"/>
      <c r="J3566" s="142"/>
      <c r="K3566" s="142"/>
      <c r="L3566" s="142"/>
      <c r="M3566" s="142"/>
      <c r="N3566" s="142"/>
      <c r="O3566" s="142"/>
      <c r="Q3566" s="122" t="e">
        <f>+VLOOKUP(CONCATENATE(B3566,"00"),#REF!,3,FALSE)</f>
        <v>#REF!</v>
      </c>
      <c r="R3566" s="122" t="str">
        <f>+IF(ISERROR(VLOOKUP(K3566,'Ecarts de marge'!D:D,1,FALSE)),"PB CODE ARTICLE","")</f>
        <v>PB CODE ARTICLE</v>
      </c>
    </row>
    <row r="3567" spans="1:18" x14ac:dyDescent="0.2">
      <c r="A3567" s="131" t="str">
        <f>+IF(I3567&lt;='Ecarts de marge'!$G$1,"X","")</f>
        <v>X</v>
      </c>
      <c r="B3567" s="122" t="str">
        <f t="shared" si="68"/>
        <v>A</v>
      </c>
      <c r="C3567" s="142"/>
      <c r="D3567" s="142"/>
      <c r="E3567" s="142"/>
      <c r="F3567" s="142"/>
      <c r="G3567" s="142"/>
      <c r="H3567" s="142"/>
      <c r="J3567" s="142"/>
      <c r="K3567" s="142"/>
      <c r="L3567" s="142"/>
      <c r="M3567" s="142"/>
      <c r="N3567" s="142"/>
      <c r="O3567" s="142"/>
      <c r="Q3567" s="122" t="e">
        <f>+VLOOKUP(CONCATENATE(B3567,"00"),#REF!,3,FALSE)</f>
        <v>#REF!</v>
      </c>
      <c r="R3567" s="122" t="str">
        <f>+IF(ISERROR(VLOOKUP(K3567,'Ecarts de marge'!D:D,1,FALSE)),"PB CODE ARTICLE","")</f>
        <v>PB CODE ARTICLE</v>
      </c>
    </row>
    <row r="3568" spans="1:18" x14ac:dyDescent="0.2">
      <c r="A3568" s="131" t="str">
        <f>+IF(I3568&lt;='Ecarts de marge'!$G$1,"X","")</f>
        <v>X</v>
      </c>
      <c r="B3568" s="122" t="str">
        <f t="shared" si="68"/>
        <v>A</v>
      </c>
      <c r="C3568" s="142"/>
      <c r="D3568" s="142"/>
      <c r="E3568" s="142"/>
      <c r="F3568" s="142"/>
      <c r="G3568" s="142"/>
      <c r="H3568" s="142"/>
      <c r="J3568" s="142"/>
      <c r="K3568" s="142"/>
      <c r="L3568" s="142"/>
      <c r="M3568" s="142"/>
      <c r="N3568" s="142"/>
      <c r="O3568" s="142"/>
      <c r="Q3568" s="122" t="e">
        <f>+VLOOKUP(CONCATENATE(B3568,"00"),#REF!,3,FALSE)</f>
        <v>#REF!</v>
      </c>
      <c r="R3568" s="122" t="str">
        <f>+IF(ISERROR(VLOOKUP(K3568,'Ecarts de marge'!D:D,1,FALSE)),"PB CODE ARTICLE","")</f>
        <v>PB CODE ARTICLE</v>
      </c>
    </row>
    <row r="3569" spans="1:18" x14ac:dyDescent="0.2">
      <c r="A3569" s="131" t="str">
        <f>+IF(I3569&lt;='Ecarts de marge'!$G$1,"X","")</f>
        <v>X</v>
      </c>
      <c r="B3569" s="122" t="str">
        <f t="shared" si="68"/>
        <v>A</v>
      </c>
      <c r="C3569" s="142"/>
      <c r="D3569" s="142"/>
      <c r="E3569" s="142"/>
      <c r="F3569" s="142"/>
      <c r="G3569" s="142"/>
      <c r="H3569" s="142"/>
      <c r="J3569" s="142"/>
      <c r="K3569" s="142"/>
      <c r="L3569" s="142"/>
      <c r="M3569" s="142"/>
      <c r="N3569" s="142"/>
      <c r="O3569" s="142"/>
      <c r="Q3569" s="122" t="e">
        <f>+VLOOKUP(CONCATENATE(B3569,"00"),#REF!,3,FALSE)</f>
        <v>#REF!</v>
      </c>
      <c r="R3569" s="122" t="str">
        <f>+IF(ISERROR(VLOOKUP(K3569,'Ecarts de marge'!D:D,1,FALSE)),"PB CODE ARTICLE","")</f>
        <v>PB CODE ARTICLE</v>
      </c>
    </row>
    <row r="3570" spans="1:18" x14ac:dyDescent="0.2">
      <c r="A3570" s="131" t="str">
        <f>+IF(I3570&lt;='Ecarts de marge'!$G$1,"X","")</f>
        <v>X</v>
      </c>
      <c r="B3570" s="122" t="str">
        <f t="shared" si="68"/>
        <v>A</v>
      </c>
      <c r="C3570" s="142"/>
      <c r="D3570" s="142"/>
      <c r="E3570" s="142"/>
      <c r="F3570" s="142"/>
      <c r="G3570" s="142"/>
      <c r="H3570" s="142"/>
      <c r="J3570" s="142"/>
      <c r="K3570" s="142"/>
      <c r="L3570" s="142"/>
      <c r="M3570" s="142"/>
      <c r="N3570" s="142"/>
      <c r="O3570" s="142"/>
      <c r="Q3570" s="122" t="e">
        <f>+VLOOKUP(CONCATENATE(B3570,"00"),#REF!,3,FALSE)</f>
        <v>#REF!</v>
      </c>
      <c r="R3570" s="122" t="str">
        <f>+IF(ISERROR(VLOOKUP(K3570,'Ecarts de marge'!D:D,1,FALSE)),"PB CODE ARTICLE","")</f>
        <v>PB CODE ARTICLE</v>
      </c>
    </row>
    <row r="3571" spans="1:18" x14ac:dyDescent="0.2">
      <c r="A3571" s="131" t="str">
        <f>+IF(I3571&lt;='Ecarts de marge'!$G$1,"X","")</f>
        <v>X</v>
      </c>
      <c r="B3571" s="122" t="str">
        <f t="shared" si="68"/>
        <v>A</v>
      </c>
      <c r="C3571" s="142"/>
      <c r="D3571" s="142"/>
      <c r="E3571" s="142"/>
      <c r="F3571" s="142"/>
      <c r="G3571" s="142"/>
      <c r="H3571" s="142"/>
      <c r="J3571" s="142"/>
      <c r="K3571" s="142"/>
      <c r="L3571" s="142"/>
      <c r="M3571" s="142"/>
      <c r="N3571" s="142"/>
      <c r="O3571" s="142"/>
      <c r="Q3571" s="122" t="e">
        <f>+VLOOKUP(CONCATENATE(B3571,"00"),#REF!,3,FALSE)</f>
        <v>#REF!</v>
      </c>
      <c r="R3571" s="122" t="str">
        <f>+IF(ISERROR(VLOOKUP(K3571,'Ecarts de marge'!D:D,1,FALSE)),"PB CODE ARTICLE","")</f>
        <v>PB CODE ARTICLE</v>
      </c>
    </row>
    <row r="3572" spans="1:18" x14ac:dyDescent="0.2">
      <c r="A3572" s="131" t="str">
        <f>+IF(I3572&lt;='Ecarts de marge'!$G$1,"X","")</f>
        <v>X</v>
      </c>
      <c r="B3572" s="122" t="str">
        <f t="shared" si="68"/>
        <v>A</v>
      </c>
      <c r="C3572" s="142"/>
      <c r="D3572" s="142"/>
      <c r="E3572" s="142"/>
      <c r="F3572" s="142"/>
      <c r="G3572" s="142"/>
      <c r="H3572" s="142"/>
      <c r="J3572" s="142"/>
      <c r="K3572" s="142"/>
      <c r="L3572" s="142"/>
      <c r="M3572" s="142"/>
      <c r="N3572" s="142"/>
      <c r="O3572" s="142"/>
      <c r="Q3572" s="122" t="e">
        <f>+VLOOKUP(CONCATENATE(B3572,"00"),#REF!,3,FALSE)</f>
        <v>#REF!</v>
      </c>
      <c r="R3572" s="122" t="str">
        <f>+IF(ISERROR(VLOOKUP(K3572,'Ecarts de marge'!D:D,1,FALSE)),"PB CODE ARTICLE","")</f>
        <v>PB CODE ARTICLE</v>
      </c>
    </row>
    <row r="3573" spans="1:18" x14ac:dyDescent="0.2">
      <c r="A3573" s="131" t="str">
        <f>+IF(I3573&lt;='Ecarts de marge'!$G$1,"X","")</f>
        <v>X</v>
      </c>
      <c r="B3573" s="122" t="str">
        <f t="shared" si="68"/>
        <v>A</v>
      </c>
      <c r="C3573" s="142"/>
      <c r="D3573" s="142"/>
      <c r="E3573" s="142"/>
      <c r="F3573" s="142"/>
      <c r="G3573" s="142"/>
      <c r="H3573" s="142"/>
      <c r="J3573" s="142"/>
      <c r="K3573" s="142"/>
      <c r="L3573" s="142"/>
      <c r="M3573" s="142"/>
      <c r="N3573" s="142"/>
      <c r="O3573" s="142"/>
      <c r="Q3573" s="122" t="e">
        <f>+VLOOKUP(CONCATENATE(B3573,"00"),#REF!,3,FALSE)</f>
        <v>#REF!</v>
      </c>
      <c r="R3573" s="122" t="str">
        <f>+IF(ISERROR(VLOOKUP(K3573,'Ecarts de marge'!D:D,1,FALSE)),"PB CODE ARTICLE","")</f>
        <v>PB CODE ARTICLE</v>
      </c>
    </row>
    <row r="3574" spans="1:18" x14ac:dyDescent="0.2">
      <c r="A3574" s="131" t="str">
        <f>+IF(I3574&lt;='Ecarts de marge'!$G$1,"X","")</f>
        <v>X</v>
      </c>
      <c r="B3574" s="122" t="str">
        <f t="shared" si="68"/>
        <v>A</v>
      </c>
      <c r="C3574" s="142"/>
      <c r="D3574" s="142"/>
      <c r="E3574" s="142"/>
      <c r="F3574" s="142"/>
      <c r="G3574" s="142"/>
      <c r="H3574" s="142"/>
      <c r="J3574" s="142"/>
      <c r="K3574" s="142"/>
      <c r="L3574" s="142"/>
      <c r="M3574" s="142"/>
      <c r="N3574" s="142"/>
      <c r="O3574" s="142"/>
      <c r="Q3574" s="122" t="e">
        <f>+VLOOKUP(CONCATENATE(B3574,"00"),#REF!,3,FALSE)</f>
        <v>#REF!</v>
      </c>
      <c r="R3574" s="122" t="str">
        <f>+IF(ISERROR(VLOOKUP(K3574,'Ecarts de marge'!D:D,1,FALSE)),"PB CODE ARTICLE","")</f>
        <v>PB CODE ARTICLE</v>
      </c>
    </row>
    <row r="3575" spans="1:18" x14ac:dyDescent="0.2">
      <c r="A3575" s="131" t="str">
        <f>+IF(I3575&lt;='Ecarts de marge'!$G$1,"X","")</f>
        <v>X</v>
      </c>
      <c r="B3575" s="122" t="str">
        <f t="shared" si="68"/>
        <v>A</v>
      </c>
      <c r="C3575" s="142"/>
      <c r="D3575" s="142"/>
      <c r="E3575" s="142"/>
      <c r="F3575" s="142"/>
      <c r="G3575" s="142"/>
      <c r="H3575" s="142"/>
      <c r="J3575" s="142"/>
      <c r="K3575" s="142"/>
      <c r="L3575" s="142"/>
      <c r="M3575" s="142"/>
      <c r="N3575" s="142"/>
      <c r="O3575" s="142"/>
      <c r="Q3575" s="122" t="e">
        <f>+VLOOKUP(CONCATENATE(B3575,"00"),#REF!,3,FALSE)</f>
        <v>#REF!</v>
      </c>
      <c r="R3575" s="122" t="str">
        <f>+IF(ISERROR(VLOOKUP(K3575,'Ecarts de marge'!D:D,1,FALSE)),"PB CODE ARTICLE","")</f>
        <v>PB CODE ARTICLE</v>
      </c>
    </row>
    <row r="3576" spans="1:18" x14ac:dyDescent="0.2">
      <c r="A3576" s="131" t="str">
        <f>+IF(I3576&lt;='Ecarts de marge'!$G$1,"X","")</f>
        <v>X</v>
      </c>
      <c r="B3576" s="122" t="str">
        <f t="shared" si="68"/>
        <v>A</v>
      </c>
      <c r="C3576" s="142"/>
      <c r="D3576" s="142"/>
      <c r="E3576" s="142"/>
      <c r="F3576" s="142"/>
      <c r="G3576" s="142"/>
      <c r="H3576" s="142"/>
      <c r="J3576" s="142"/>
      <c r="K3576" s="142"/>
      <c r="L3576" s="142"/>
      <c r="M3576" s="142"/>
      <c r="N3576" s="142"/>
      <c r="O3576" s="142"/>
      <c r="Q3576" s="122" t="e">
        <f>+VLOOKUP(CONCATENATE(B3576,"00"),#REF!,3,FALSE)</f>
        <v>#REF!</v>
      </c>
      <c r="R3576" s="122" t="str">
        <f>+IF(ISERROR(VLOOKUP(K3576,'Ecarts de marge'!D:D,1,FALSE)),"PB CODE ARTICLE","")</f>
        <v>PB CODE ARTICLE</v>
      </c>
    </row>
    <row r="3577" spans="1:18" x14ac:dyDescent="0.2">
      <c r="A3577" s="131" t="str">
        <f>+IF(I3577&lt;='Ecarts de marge'!$G$1,"X","")</f>
        <v>X</v>
      </c>
      <c r="B3577" s="122" t="str">
        <f t="shared" si="68"/>
        <v>A</v>
      </c>
      <c r="C3577" s="142"/>
      <c r="D3577" s="142"/>
      <c r="E3577" s="142"/>
      <c r="F3577" s="142"/>
      <c r="G3577" s="142"/>
      <c r="H3577" s="142"/>
      <c r="J3577" s="142"/>
      <c r="K3577" s="142"/>
      <c r="L3577" s="142"/>
      <c r="M3577" s="142"/>
      <c r="N3577" s="142"/>
      <c r="O3577" s="142"/>
      <c r="Q3577" s="122" t="e">
        <f>+VLOOKUP(CONCATENATE(B3577,"00"),#REF!,3,FALSE)</f>
        <v>#REF!</v>
      </c>
      <c r="R3577" s="122" t="str">
        <f>+IF(ISERROR(VLOOKUP(K3577,'Ecarts de marge'!D:D,1,FALSE)),"PB CODE ARTICLE","")</f>
        <v>PB CODE ARTICLE</v>
      </c>
    </row>
    <row r="3578" spans="1:18" x14ac:dyDescent="0.2">
      <c r="A3578" s="131" t="str">
        <f>+IF(I3578&lt;='Ecarts de marge'!$G$1,"X","")</f>
        <v>X</v>
      </c>
      <c r="B3578" s="122" t="str">
        <f t="shared" si="68"/>
        <v>A</v>
      </c>
      <c r="C3578" s="142"/>
      <c r="D3578" s="142"/>
      <c r="E3578" s="142"/>
      <c r="F3578" s="142"/>
      <c r="G3578" s="142"/>
      <c r="H3578" s="142"/>
      <c r="J3578" s="142"/>
      <c r="K3578" s="142"/>
      <c r="L3578" s="142"/>
      <c r="M3578" s="142"/>
      <c r="N3578" s="142"/>
      <c r="O3578" s="142"/>
      <c r="Q3578" s="122" t="e">
        <f>+VLOOKUP(CONCATENATE(B3578,"00"),#REF!,3,FALSE)</f>
        <v>#REF!</v>
      </c>
      <c r="R3578" s="122" t="str">
        <f>+IF(ISERROR(VLOOKUP(K3578,'Ecarts de marge'!D:D,1,FALSE)),"PB CODE ARTICLE","")</f>
        <v>PB CODE ARTICLE</v>
      </c>
    </row>
    <row r="3579" spans="1:18" x14ac:dyDescent="0.2">
      <c r="A3579" s="131" t="str">
        <f>+IF(I3579&lt;='Ecarts de marge'!$G$1,"X","")</f>
        <v>X</v>
      </c>
      <c r="B3579" s="122" t="str">
        <f t="shared" si="68"/>
        <v>A</v>
      </c>
      <c r="C3579" s="142"/>
      <c r="D3579" s="142"/>
      <c r="E3579" s="142"/>
      <c r="F3579" s="142"/>
      <c r="G3579" s="142"/>
      <c r="H3579" s="142"/>
      <c r="J3579" s="142"/>
      <c r="K3579" s="142"/>
      <c r="L3579" s="142"/>
      <c r="M3579" s="142"/>
      <c r="N3579" s="142"/>
      <c r="O3579" s="142"/>
      <c r="Q3579" s="122" t="e">
        <f>+VLOOKUP(CONCATENATE(B3579,"00"),#REF!,3,FALSE)</f>
        <v>#REF!</v>
      </c>
      <c r="R3579" s="122" t="str">
        <f>+IF(ISERROR(VLOOKUP(K3579,'Ecarts de marge'!D:D,1,FALSE)),"PB CODE ARTICLE","")</f>
        <v>PB CODE ARTICLE</v>
      </c>
    </row>
    <row r="3580" spans="1:18" x14ac:dyDescent="0.2">
      <c r="A3580" s="131" t="str">
        <f>+IF(I3580&lt;='Ecarts de marge'!$G$1,"X","")</f>
        <v>X</v>
      </c>
      <c r="B3580" s="122" t="str">
        <f t="shared" si="68"/>
        <v>A</v>
      </c>
      <c r="C3580" s="142"/>
      <c r="D3580" s="142"/>
      <c r="E3580" s="142"/>
      <c r="F3580" s="142"/>
      <c r="G3580" s="142"/>
      <c r="H3580" s="142"/>
      <c r="J3580" s="142"/>
      <c r="K3580" s="142"/>
      <c r="L3580" s="142"/>
      <c r="M3580" s="142"/>
      <c r="N3580" s="142"/>
      <c r="O3580" s="142"/>
      <c r="Q3580" s="122" t="e">
        <f>+VLOOKUP(CONCATENATE(B3580,"00"),#REF!,3,FALSE)</f>
        <v>#REF!</v>
      </c>
      <c r="R3580" s="122" t="str">
        <f>+IF(ISERROR(VLOOKUP(K3580,'Ecarts de marge'!D:D,1,FALSE)),"PB CODE ARTICLE","")</f>
        <v>PB CODE ARTICLE</v>
      </c>
    </row>
    <row r="3581" spans="1:18" x14ac:dyDescent="0.2">
      <c r="A3581" s="131" t="str">
        <f>+IF(I3581&lt;='Ecarts de marge'!$G$1,"X","")</f>
        <v>X</v>
      </c>
      <c r="B3581" s="122" t="str">
        <f t="shared" si="68"/>
        <v>A</v>
      </c>
      <c r="C3581" s="142"/>
      <c r="D3581" s="142"/>
      <c r="E3581" s="142"/>
      <c r="F3581" s="142"/>
      <c r="G3581" s="142"/>
      <c r="H3581" s="142"/>
      <c r="J3581" s="142"/>
      <c r="K3581" s="142"/>
      <c r="L3581" s="142"/>
      <c r="M3581" s="142"/>
      <c r="N3581" s="142"/>
      <c r="O3581" s="142"/>
      <c r="Q3581" s="122" t="e">
        <f>+VLOOKUP(CONCATENATE(B3581,"00"),#REF!,3,FALSE)</f>
        <v>#REF!</v>
      </c>
      <c r="R3581" s="122" t="str">
        <f>+IF(ISERROR(VLOOKUP(K3581,'Ecarts de marge'!D:D,1,FALSE)),"PB CODE ARTICLE","")</f>
        <v>PB CODE ARTICLE</v>
      </c>
    </row>
    <row r="3582" spans="1:18" x14ac:dyDescent="0.2">
      <c r="A3582" s="131" t="str">
        <f>+IF(I3582&lt;='Ecarts de marge'!$G$1,"X","")</f>
        <v>X</v>
      </c>
      <c r="B3582" s="122" t="str">
        <f t="shared" si="68"/>
        <v>A</v>
      </c>
      <c r="C3582" s="142"/>
      <c r="D3582" s="142"/>
      <c r="E3582" s="142"/>
      <c r="F3582" s="142"/>
      <c r="G3582" s="142"/>
      <c r="H3582" s="142"/>
      <c r="J3582" s="142"/>
      <c r="K3582" s="142"/>
      <c r="L3582" s="142"/>
      <c r="M3582" s="142"/>
      <c r="N3582" s="142"/>
      <c r="O3582" s="142"/>
      <c r="Q3582" s="122" t="e">
        <f>+VLOOKUP(CONCATENATE(B3582,"00"),#REF!,3,FALSE)</f>
        <v>#REF!</v>
      </c>
      <c r="R3582" s="122" t="str">
        <f>+IF(ISERROR(VLOOKUP(K3582,'Ecarts de marge'!D:D,1,FALSE)),"PB CODE ARTICLE","")</f>
        <v>PB CODE ARTICLE</v>
      </c>
    </row>
    <row r="3583" spans="1:18" x14ac:dyDescent="0.2">
      <c r="A3583" s="131" t="str">
        <f>+IF(I3583&lt;='Ecarts de marge'!$G$1,"X","")</f>
        <v>X</v>
      </c>
      <c r="B3583" s="122" t="str">
        <f t="shared" si="68"/>
        <v>A</v>
      </c>
      <c r="C3583" s="142"/>
      <c r="D3583" s="142"/>
      <c r="E3583" s="142"/>
      <c r="F3583" s="142"/>
      <c r="G3583" s="142"/>
      <c r="H3583" s="142"/>
      <c r="J3583" s="142"/>
      <c r="K3583" s="142"/>
      <c r="L3583" s="142"/>
      <c r="M3583" s="142"/>
      <c r="N3583" s="142"/>
      <c r="O3583" s="142"/>
      <c r="Q3583" s="122" t="e">
        <f>+VLOOKUP(CONCATENATE(B3583,"00"),#REF!,3,FALSE)</f>
        <v>#REF!</v>
      </c>
      <c r="R3583" s="122" t="str">
        <f>+IF(ISERROR(VLOOKUP(K3583,'Ecarts de marge'!D:D,1,FALSE)),"PB CODE ARTICLE","")</f>
        <v>PB CODE ARTICLE</v>
      </c>
    </row>
    <row r="3584" spans="1:18" x14ac:dyDescent="0.2">
      <c r="A3584" s="131" t="str">
        <f>+IF(I3584&lt;='Ecarts de marge'!$G$1,"X","")</f>
        <v>X</v>
      </c>
      <c r="B3584" s="122" t="str">
        <f t="shared" si="68"/>
        <v>A</v>
      </c>
      <c r="C3584" s="142"/>
      <c r="D3584" s="142"/>
      <c r="E3584" s="142"/>
      <c r="F3584" s="142"/>
      <c r="G3584" s="142"/>
      <c r="H3584" s="142"/>
      <c r="J3584" s="142"/>
      <c r="K3584" s="142"/>
      <c r="L3584" s="142"/>
      <c r="M3584" s="142"/>
      <c r="N3584" s="142"/>
      <c r="O3584" s="142"/>
      <c r="Q3584" s="122" t="e">
        <f>+VLOOKUP(CONCATENATE(B3584,"00"),#REF!,3,FALSE)</f>
        <v>#REF!</v>
      </c>
      <c r="R3584" s="122" t="str">
        <f>+IF(ISERROR(VLOOKUP(K3584,'Ecarts de marge'!D:D,1,FALSE)),"PB CODE ARTICLE","")</f>
        <v>PB CODE ARTICLE</v>
      </c>
    </row>
    <row r="3585" spans="1:18" x14ac:dyDescent="0.2">
      <c r="A3585" s="131" t="str">
        <f>+IF(I3585&lt;='Ecarts de marge'!$G$1,"X","")</f>
        <v>X</v>
      </c>
      <c r="B3585" s="122" t="str">
        <f t="shared" si="68"/>
        <v>A</v>
      </c>
      <c r="C3585" s="142"/>
      <c r="D3585" s="142"/>
      <c r="E3585" s="142"/>
      <c r="F3585" s="142"/>
      <c r="G3585" s="142"/>
      <c r="H3585" s="142"/>
      <c r="J3585" s="142"/>
      <c r="K3585" s="142"/>
      <c r="L3585" s="142"/>
      <c r="M3585" s="142"/>
      <c r="N3585" s="142"/>
      <c r="O3585" s="142"/>
      <c r="Q3585" s="122" t="e">
        <f>+VLOOKUP(CONCATENATE(B3585,"00"),#REF!,3,FALSE)</f>
        <v>#REF!</v>
      </c>
      <c r="R3585" s="122" t="str">
        <f>+IF(ISERROR(VLOOKUP(K3585,'Ecarts de marge'!D:D,1,FALSE)),"PB CODE ARTICLE","")</f>
        <v>PB CODE ARTICLE</v>
      </c>
    </row>
    <row r="3586" spans="1:18" x14ac:dyDescent="0.2">
      <c r="A3586" s="131" t="str">
        <f>+IF(I3586&lt;='Ecarts de marge'!$G$1,"X","")</f>
        <v>X</v>
      </c>
      <c r="B3586" s="122" t="str">
        <f t="shared" si="68"/>
        <v>A</v>
      </c>
      <c r="C3586" s="142"/>
      <c r="D3586" s="142"/>
      <c r="E3586" s="142"/>
      <c r="F3586" s="142"/>
      <c r="G3586" s="142"/>
      <c r="H3586" s="142"/>
      <c r="J3586" s="142"/>
      <c r="K3586" s="142"/>
      <c r="L3586" s="142"/>
      <c r="M3586" s="142"/>
      <c r="N3586" s="142"/>
      <c r="O3586" s="142"/>
      <c r="Q3586" s="122" t="e">
        <f>+VLOOKUP(CONCATENATE(B3586,"00"),#REF!,3,FALSE)</f>
        <v>#REF!</v>
      </c>
      <c r="R3586" s="122" t="str">
        <f>+IF(ISERROR(VLOOKUP(K3586,'Ecarts de marge'!D:D,1,FALSE)),"PB CODE ARTICLE","")</f>
        <v>PB CODE ARTICLE</v>
      </c>
    </row>
    <row r="3587" spans="1:18" x14ac:dyDescent="0.2">
      <c r="A3587" s="131" t="str">
        <f>+IF(I3587&lt;='Ecarts de marge'!$G$1,"X","")</f>
        <v>X</v>
      </c>
      <c r="B3587" s="122" t="str">
        <f t="shared" si="68"/>
        <v>A</v>
      </c>
      <c r="C3587" s="142"/>
      <c r="D3587" s="142"/>
      <c r="E3587" s="142"/>
      <c r="F3587" s="142"/>
      <c r="G3587" s="142"/>
      <c r="H3587" s="142"/>
      <c r="J3587" s="142"/>
      <c r="K3587" s="142"/>
      <c r="L3587" s="142"/>
      <c r="M3587" s="142"/>
      <c r="N3587" s="142"/>
      <c r="O3587" s="142"/>
      <c r="Q3587" s="122" t="e">
        <f>+VLOOKUP(CONCATENATE(B3587,"00"),#REF!,3,FALSE)</f>
        <v>#REF!</v>
      </c>
      <c r="R3587" s="122" t="str">
        <f>+IF(ISERROR(VLOOKUP(K3587,'Ecarts de marge'!D:D,1,FALSE)),"PB CODE ARTICLE","")</f>
        <v>PB CODE ARTICLE</v>
      </c>
    </row>
    <row r="3588" spans="1:18" x14ac:dyDescent="0.2">
      <c r="A3588" s="131" t="str">
        <f>+IF(I3588&lt;='Ecarts de marge'!$G$1,"X","")</f>
        <v>X</v>
      </c>
      <c r="B3588" s="122" t="str">
        <f t="shared" si="68"/>
        <v>A</v>
      </c>
      <c r="C3588" s="142"/>
      <c r="D3588" s="142"/>
      <c r="E3588" s="142"/>
      <c r="F3588" s="142"/>
      <c r="G3588" s="142"/>
      <c r="H3588" s="142"/>
      <c r="J3588" s="142"/>
      <c r="K3588" s="142"/>
      <c r="L3588" s="142"/>
      <c r="M3588" s="142"/>
      <c r="N3588" s="142"/>
      <c r="O3588" s="142"/>
      <c r="Q3588" s="122" t="e">
        <f>+VLOOKUP(CONCATENATE(B3588,"00"),#REF!,3,FALSE)</f>
        <v>#REF!</v>
      </c>
      <c r="R3588" s="122" t="str">
        <f>+IF(ISERROR(VLOOKUP(K3588,'Ecarts de marge'!D:D,1,FALSE)),"PB CODE ARTICLE","")</f>
        <v>PB CODE ARTICLE</v>
      </c>
    </row>
    <row r="3589" spans="1:18" x14ac:dyDescent="0.2">
      <c r="A3589" s="131" t="str">
        <f>+IF(I3589&lt;='Ecarts de marge'!$G$1,"X","")</f>
        <v>X</v>
      </c>
      <c r="B3589" s="122" t="str">
        <f t="shared" si="68"/>
        <v>A</v>
      </c>
      <c r="C3589" s="142"/>
      <c r="D3589" s="142"/>
      <c r="E3589" s="142"/>
      <c r="F3589" s="142"/>
      <c r="G3589" s="142"/>
      <c r="H3589" s="142"/>
      <c r="J3589" s="142"/>
      <c r="K3589" s="142"/>
      <c r="L3589" s="142"/>
      <c r="M3589" s="142"/>
      <c r="N3589" s="142"/>
      <c r="O3589" s="142"/>
      <c r="Q3589" s="122" t="e">
        <f>+VLOOKUP(CONCATENATE(B3589,"00"),#REF!,3,FALSE)</f>
        <v>#REF!</v>
      </c>
      <c r="R3589" s="122" t="str">
        <f>+IF(ISERROR(VLOOKUP(K3589,'Ecarts de marge'!D:D,1,FALSE)),"PB CODE ARTICLE","")</f>
        <v>PB CODE ARTICLE</v>
      </c>
    </row>
    <row r="3590" spans="1:18" x14ac:dyDescent="0.2">
      <c r="A3590" s="131" t="str">
        <f>+IF(I3590&lt;='Ecarts de marge'!$G$1,"X","")</f>
        <v>X</v>
      </c>
      <c r="B3590" s="122" t="str">
        <f t="shared" si="68"/>
        <v>A</v>
      </c>
      <c r="C3590" s="142"/>
      <c r="D3590" s="142"/>
      <c r="E3590" s="142"/>
      <c r="F3590" s="142"/>
      <c r="G3590" s="142"/>
      <c r="H3590" s="142"/>
      <c r="J3590" s="142"/>
      <c r="K3590" s="142"/>
      <c r="L3590" s="142"/>
      <c r="M3590" s="142"/>
      <c r="N3590" s="142"/>
      <c r="O3590" s="142"/>
      <c r="Q3590" s="122" t="e">
        <f>+VLOOKUP(CONCATENATE(B3590,"00"),#REF!,3,FALSE)</f>
        <v>#REF!</v>
      </c>
      <c r="R3590" s="122" t="str">
        <f>+IF(ISERROR(VLOOKUP(K3590,'Ecarts de marge'!D:D,1,FALSE)),"PB CODE ARTICLE","")</f>
        <v>PB CODE ARTICLE</v>
      </c>
    </row>
    <row r="3591" spans="1:18" x14ac:dyDescent="0.2">
      <c r="A3591" s="131" t="str">
        <f>+IF(I3591&lt;='Ecarts de marge'!$G$1,"X","")</f>
        <v>X</v>
      </c>
      <c r="B3591" s="122" t="str">
        <f t="shared" si="68"/>
        <v>A</v>
      </c>
      <c r="C3591" s="142"/>
      <c r="D3591" s="142"/>
      <c r="E3591" s="142"/>
      <c r="F3591" s="142"/>
      <c r="G3591" s="142"/>
      <c r="H3591" s="142"/>
      <c r="J3591" s="142"/>
      <c r="K3591" s="142"/>
      <c r="L3591" s="142"/>
      <c r="M3591" s="142"/>
      <c r="N3591" s="142"/>
      <c r="O3591" s="142"/>
      <c r="Q3591" s="122" t="e">
        <f>+VLOOKUP(CONCATENATE(B3591,"00"),#REF!,3,FALSE)</f>
        <v>#REF!</v>
      </c>
      <c r="R3591" s="122" t="str">
        <f>+IF(ISERROR(VLOOKUP(K3591,'Ecarts de marge'!D:D,1,FALSE)),"PB CODE ARTICLE","")</f>
        <v>PB CODE ARTICLE</v>
      </c>
    </row>
    <row r="3592" spans="1:18" x14ac:dyDescent="0.2">
      <c r="A3592" s="131" t="str">
        <f>+IF(I3592&lt;='Ecarts de marge'!$G$1,"X","")</f>
        <v>X</v>
      </c>
      <c r="B3592" s="122" t="str">
        <f t="shared" si="68"/>
        <v>A</v>
      </c>
      <c r="C3592" s="142"/>
      <c r="D3592" s="142"/>
      <c r="E3592" s="142"/>
      <c r="F3592" s="142"/>
      <c r="G3592" s="142"/>
      <c r="H3592" s="142"/>
      <c r="J3592" s="142"/>
      <c r="K3592" s="142"/>
      <c r="L3592" s="142"/>
      <c r="M3592" s="142"/>
      <c r="N3592" s="142"/>
      <c r="O3592" s="142"/>
      <c r="Q3592" s="122" t="e">
        <f>+VLOOKUP(CONCATENATE(B3592,"00"),#REF!,3,FALSE)</f>
        <v>#REF!</v>
      </c>
      <c r="R3592" s="122" t="str">
        <f>+IF(ISERROR(VLOOKUP(K3592,'Ecarts de marge'!D:D,1,FALSE)),"PB CODE ARTICLE","")</f>
        <v>PB CODE ARTICLE</v>
      </c>
    </row>
    <row r="3593" spans="1:18" x14ac:dyDescent="0.2">
      <c r="A3593" s="131" t="str">
        <f>+IF(I3593&lt;='Ecarts de marge'!$G$1,"X","")</f>
        <v>X</v>
      </c>
      <c r="B3593" s="122" t="str">
        <f t="shared" si="68"/>
        <v>A</v>
      </c>
      <c r="C3593" s="142"/>
      <c r="D3593" s="142"/>
      <c r="E3593" s="142"/>
      <c r="F3593" s="142"/>
      <c r="G3593" s="142"/>
      <c r="H3593" s="142"/>
      <c r="J3593" s="142"/>
      <c r="K3593" s="142"/>
      <c r="L3593" s="142"/>
      <c r="M3593" s="142"/>
      <c r="N3593" s="142"/>
      <c r="O3593" s="142"/>
      <c r="Q3593" s="122" t="e">
        <f>+VLOOKUP(CONCATENATE(B3593,"00"),#REF!,3,FALSE)</f>
        <v>#REF!</v>
      </c>
      <c r="R3593" s="122" t="str">
        <f>+IF(ISERROR(VLOOKUP(K3593,'Ecarts de marge'!D:D,1,FALSE)),"PB CODE ARTICLE","")</f>
        <v>PB CODE ARTICLE</v>
      </c>
    </row>
    <row r="3594" spans="1:18" x14ac:dyDescent="0.2">
      <c r="A3594" s="131" t="str">
        <f>+IF(I3594&lt;='Ecarts de marge'!$G$1,"X","")</f>
        <v>X</v>
      </c>
      <c r="B3594" s="122" t="str">
        <f t="shared" si="68"/>
        <v>A</v>
      </c>
      <c r="C3594" s="142"/>
      <c r="D3594" s="142"/>
      <c r="E3594" s="142"/>
      <c r="F3594" s="142"/>
      <c r="G3594" s="142"/>
      <c r="H3594" s="142"/>
      <c r="J3594" s="142"/>
      <c r="K3594" s="142"/>
      <c r="L3594" s="142"/>
      <c r="M3594" s="142"/>
      <c r="N3594" s="142"/>
      <c r="O3594" s="142"/>
      <c r="Q3594" s="122" t="e">
        <f>+VLOOKUP(CONCATENATE(B3594,"00"),#REF!,3,FALSE)</f>
        <v>#REF!</v>
      </c>
      <c r="R3594" s="122" t="str">
        <f>+IF(ISERROR(VLOOKUP(K3594,'Ecarts de marge'!D:D,1,FALSE)),"PB CODE ARTICLE","")</f>
        <v>PB CODE ARTICLE</v>
      </c>
    </row>
    <row r="3595" spans="1:18" x14ac:dyDescent="0.2">
      <c r="A3595" s="131" t="str">
        <f>+IF(I3595&lt;='Ecarts de marge'!$G$1,"X","")</f>
        <v>X</v>
      </c>
      <c r="B3595" s="122" t="str">
        <f t="shared" si="68"/>
        <v>A</v>
      </c>
      <c r="C3595" s="142"/>
      <c r="D3595" s="142"/>
      <c r="E3595" s="142"/>
      <c r="F3595" s="142"/>
      <c r="G3595" s="142"/>
      <c r="H3595" s="142"/>
      <c r="J3595" s="142"/>
      <c r="K3595" s="142"/>
      <c r="L3595" s="142"/>
      <c r="M3595" s="142"/>
      <c r="N3595" s="142"/>
      <c r="O3595" s="142"/>
      <c r="Q3595" s="122" t="e">
        <f>+VLOOKUP(CONCATENATE(B3595,"00"),#REF!,3,FALSE)</f>
        <v>#REF!</v>
      </c>
      <c r="R3595" s="122" t="str">
        <f>+IF(ISERROR(VLOOKUP(K3595,'Ecarts de marge'!D:D,1,FALSE)),"PB CODE ARTICLE","")</f>
        <v>PB CODE ARTICLE</v>
      </c>
    </row>
    <row r="3596" spans="1:18" x14ac:dyDescent="0.2">
      <c r="A3596" s="131" t="str">
        <f>+IF(I3596&lt;='Ecarts de marge'!$G$1,"X","")</f>
        <v>X</v>
      </c>
      <c r="B3596" s="122" t="str">
        <f t="shared" si="68"/>
        <v>A</v>
      </c>
      <c r="C3596" s="142"/>
      <c r="D3596" s="142"/>
      <c r="E3596" s="142"/>
      <c r="F3596" s="142"/>
      <c r="G3596" s="142"/>
      <c r="H3596" s="142"/>
      <c r="J3596" s="142"/>
      <c r="K3596" s="142"/>
      <c r="L3596" s="142"/>
      <c r="M3596" s="142"/>
      <c r="N3596" s="142"/>
      <c r="O3596" s="142"/>
      <c r="Q3596" s="122" t="e">
        <f>+VLOOKUP(CONCATENATE(B3596,"00"),#REF!,3,FALSE)</f>
        <v>#REF!</v>
      </c>
      <c r="R3596" s="122" t="str">
        <f>+IF(ISERROR(VLOOKUP(K3596,'Ecarts de marge'!D:D,1,FALSE)),"PB CODE ARTICLE","")</f>
        <v>PB CODE ARTICLE</v>
      </c>
    </row>
    <row r="3597" spans="1:18" x14ac:dyDescent="0.2">
      <c r="A3597" s="131" t="str">
        <f>+IF(I3597&lt;='Ecarts de marge'!$G$1,"X","")</f>
        <v>X</v>
      </c>
      <c r="B3597" s="122" t="str">
        <f t="shared" si="68"/>
        <v>A</v>
      </c>
      <c r="C3597" s="142"/>
      <c r="D3597" s="142"/>
      <c r="E3597" s="142"/>
      <c r="F3597" s="142"/>
      <c r="G3597" s="142"/>
      <c r="H3597" s="142"/>
      <c r="J3597" s="142"/>
      <c r="K3597" s="142"/>
      <c r="L3597" s="142"/>
      <c r="M3597" s="142"/>
      <c r="N3597" s="142"/>
      <c r="O3597" s="142"/>
      <c r="Q3597" s="122" t="e">
        <f>+VLOOKUP(CONCATENATE(B3597,"00"),#REF!,3,FALSE)</f>
        <v>#REF!</v>
      </c>
      <c r="R3597" s="122" t="str">
        <f>+IF(ISERROR(VLOOKUP(K3597,'Ecarts de marge'!D:D,1,FALSE)),"PB CODE ARTICLE","")</f>
        <v>PB CODE ARTICLE</v>
      </c>
    </row>
    <row r="3598" spans="1:18" x14ac:dyDescent="0.2">
      <c r="A3598" s="131" t="str">
        <f>+IF(I3598&lt;='Ecarts de marge'!$G$1,"X","")</f>
        <v>X</v>
      </c>
      <c r="B3598" s="122" t="str">
        <f t="shared" si="68"/>
        <v>A</v>
      </c>
      <c r="C3598" s="142"/>
      <c r="D3598" s="142"/>
      <c r="E3598" s="142"/>
      <c r="F3598" s="142"/>
      <c r="G3598" s="142"/>
      <c r="H3598" s="142"/>
      <c r="J3598" s="142"/>
      <c r="K3598" s="142"/>
      <c r="L3598" s="142"/>
      <c r="M3598" s="142"/>
      <c r="N3598" s="142"/>
      <c r="O3598" s="142"/>
      <c r="Q3598" s="122" t="e">
        <f>+VLOOKUP(CONCATENATE(B3598,"00"),#REF!,3,FALSE)</f>
        <v>#REF!</v>
      </c>
      <c r="R3598" s="122" t="str">
        <f>+IF(ISERROR(VLOOKUP(K3598,'Ecarts de marge'!D:D,1,FALSE)),"PB CODE ARTICLE","")</f>
        <v>PB CODE ARTICLE</v>
      </c>
    </row>
    <row r="3599" spans="1:18" x14ac:dyDescent="0.2">
      <c r="A3599" s="131" t="str">
        <f>+IF(I3599&lt;='Ecarts de marge'!$G$1,"X","")</f>
        <v>X</v>
      </c>
      <c r="B3599" s="122" t="str">
        <f t="shared" si="68"/>
        <v>A</v>
      </c>
      <c r="C3599" s="142"/>
      <c r="D3599" s="142"/>
      <c r="E3599" s="142"/>
      <c r="F3599" s="142"/>
      <c r="G3599" s="142"/>
      <c r="H3599" s="142"/>
      <c r="J3599" s="142"/>
      <c r="K3599" s="142"/>
      <c r="L3599" s="142"/>
      <c r="M3599" s="142"/>
      <c r="N3599" s="142"/>
      <c r="O3599" s="142"/>
      <c r="Q3599" s="122" t="e">
        <f>+VLOOKUP(CONCATENATE(B3599,"00"),#REF!,3,FALSE)</f>
        <v>#REF!</v>
      </c>
      <c r="R3599" s="122" t="str">
        <f>+IF(ISERROR(VLOOKUP(K3599,'Ecarts de marge'!D:D,1,FALSE)),"PB CODE ARTICLE","")</f>
        <v>PB CODE ARTICLE</v>
      </c>
    </row>
    <row r="3600" spans="1:18" x14ac:dyDescent="0.2">
      <c r="A3600" s="131" t="str">
        <f>+IF(I3600&lt;='Ecarts de marge'!$G$1,"X","")</f>
        <v>X</v>
      </c>
      <c r="B3600" s="122" t="str">
        <f t="shared" si="68"/>
        <v>A</v>
      </c>
      <c r="C3600" s="142"/>
      <c r="D3600" s="142"/>
      <c r="E3600" s="142"/>
      <c r="F3600" s="142"/>
      <c r="G3600" s="142"/>
      <c r="H3600" s="142"/>
      <c r="J3600" s="142"/>
      <c r="K3600" s="142"/>
      <c r="L3600" s="142"/>
      <c r="M3600" s="142"/>
      <c r="N3600" s="142"/>
      <c r="O3600" s="142"/>
      <c r="Q3600" s="122" t="e">
        <f>+VLOOKUP(CONCATENATE(B3600,"00"),#REF!,3,FALSE)</f>
        <v>#REF!</v>
      </c>
      <c r="R3600" s="122" t="str">
        <f>+IF(ISERROR(VLOOKUP(K3600,'Ecarts de marge'!D:D,1,FALSE)),"PB CODE ARTICLE","")</f>
        <v>PB CODE ARTICLE</v>
      </c>
    </row>
    <row r="3601" spans="1:18" x14ac:dyDescent="0.2">
      <c r="A3601" s="131" t="str">
        <f>+IF(I3601&lt;='Ecarts de marge'!$G$1,"X","")</f>
        <v>X</v>
      </c>
      <c r="B3601" s="122" t="str">
        <f t="shared" si="68"/>
        <v>A</v>
      </c>
      <c r="C3601" s="142"/>
      <c r="D3601" s="142"/>
      <c r="E3601" s="142"/>
      <c r="F3601" s="142"/>
      <c r="G3601" s="142"/>
      <c r="H3601" s="142"/>
      <c r="J3601" s="142"/>
      <c r="K3601" s="142"/>
      <c r="L3601" s="142"/>
      <c r="M3601" s="142"/>
      <c r="N3601" s="142"/>
      <c r="O3601" s="142"/>
      <c r="Q3601" s="122" t="e">
        <f>+VLOOKUP(CONCATENATE(B3601,"00"),#REF!,3,FALSE)</f>
        <v>#REF!</v>
      </c>
      <c r="R3601" s="122" t="str">
        <f>+IF(ISERROR(VLOOKUP(K3601,'Ecarts de marge'!D:D,1,FALSE)),"PB CODE ARTICLE","")</f>
        <v>PB CODE ARTICLE</v>
      </c>
    </row>
    <row r="3602" spans="1:18" x14ac:dyDescent="0.2">
      <c r="A3602" s="131" t="str">
        <f>+IF(I3602&lt;='Ecarts de marge'!$G$1,"X","")</f>
        <v>X</v>
      </c>
      <c r="B3602" s="122" t="str">
        <f t="shared" si="68"/>
        <v>A</v>
      </c>
      <c r="C3602" s="142"/>
      <c r="D3602" s="142"/>
      <c r="E3602" s="142"/>
      <c r="F3602" s="142"/>
      <c r="G3602" s="142"/>
      <c r="H3602" s="142"/>
      <c r="J3602" s="142"/>
      <c r="K3602" s="142"/>
      <c r="L3602" s="142"/>
      <c r="M3602" s="142"/>
      <c r="N3602" s="142"/>
      <c r="O3602" s="142"/>
      <c r="Q3602" s="122" t="e">
        <f>+VLOOKUP(CONCATENATE(B3602,"00"),#REF!,3,FALSE)</f>
        <v>#REF!</v>
      </c>
      <c r="R3602" s="122" t="str">
        <f>+IF(ISERROR(VLOOKUP(K3602,'Ecarts de marge'!D:D,1,FALSE)),"PB CODE ARTICLE","")</f>
        <v>PB CODE ARTICLE</v>
      </c>
    </row>
    <row r="3603" spans="1:18" x14ac:dyDescent="0.2">
      <c r="A3603" s="131" t="str">
        <f>+IF(I3603&lt;='Ecarts de marge'!$G$1,"X","")</f>
        <v>X</v>
      </c>
      <c r="B3603" s="122" t="str">
        <f t="shared" si="68"/>
        <v>A</v>
      </c>
      <c r="C3603" s="142"/>
      <c r="D3603" s="142"/>
      <c r="E3603" s="142"/>
      <c r="F3603" s="142"/>
      <c r="G3603" s="142"/>
      <c r="H3603" s="142"/>
      <c r="J3603" s="142"/>
      <c r="K3603" s="142"/>
      <c r="L3603" s="142"/>
      <c r="M3603" s="142"/>
      <c r="N3603" s="142"/>
      <c r="O3603" s="142"/>
      <c r="Q3603" s="122" t="e">
        <f>+VLOOKUP(CONCATENATE(B3603,"00"),#REF!,3,FALSE)</f>
        <v>#REF!</v>
      </c>
      <c r="R3603" s="122" t="str">
        <f>+IF(ISERROR(VLOOKUP(K3603,'Ecarts de marge'!D:D,1,FALSE)),"PB CODE ARTICLE","")</f>
        <v>PB CODE ARTICLE</v>
      </c>
    </row>
    <row r="3604" spans="1:18" x14ac:dyDescent="0.2">
      <c r="A3604" s="131" t="str">
        <f>+IF(I3604&lt;='Ecarts de marge'!$G$1,"X","")</f>
        <v>X</v>
      </c>
      <c r="B3604" s="122" t="str">
        <f t="shared" si="68"/>
        <v>A</v>
      </c>
      <c r="C3604" s="142"/>
      <c r="D3604" s="142"/>
      <c r="E3604" s="142"/>
      <c r="F3604" s="142"/>
      <c r="G3604" s="142"/>
      <c r="H3604" s="142"/>
      <c r="J3604" s="142"/>
      <c r="K3604" s="142"/>
      <c r="L3604" s="142"/>
      <c r="M3604" s="142"/>
      <c r="N3604" s="142"/>
      <c r="O3604" s="142"/>
      <c r="Q3604" s="122" t="e">
        <f>+VLOOKUP(CONCATENATE(B3604,"00"),#REF!,3,FALSE)</f>
        <v>#REF!</v>
      </c>
      <c r="R3604" s="122" t="str">
        <f>+IF(ISERROR(VLOOKUP(K3604,'Ecarts de marge'!D:D,1,FALSE)),"PB CODE ARTICLE","")</f>
        <v>PB CODE ARTICLE</v>
      </c>
    </row>
    <row r="3605" spans="1:18" x14ac:dyDescent="0.2">
      <c r="A3605" s="131" t="str">
        <f>+IF(I3605&lt;='Ecarts de marge'!$G$1,"X","")</f>
        <v>X</v>
      </c>
      <c r="B3605" s="122" t="str">
        <f t="shared" si="68"/>
        <v>A</v>
      </c>
      <c r="C3605" s="142"/>
      <c r="D3605" s="142"/>
      <c r="E3605" s="142"/>
      <c r="F3605" s="142"/>
      <c r="G3605" s="142"/>
      <c r="H3605" s="142"/>
      <c r="J3605" s="142"/>
      <c r="K3605" s="142"/>
      <c r="L3605" s="142"/>
      <c r="M3605" s="142"/>
      <c r="N3605" s="142"/>
      <c r="O3605" s="142"/>
      <c r="Q3605" s="122" t="e">
        <f>+VLOOKUP(CONCATENATE(B3605,"00"),#REF!,3,FALSE)</f>
        <v>#REF!</v>
      </c>
      <c r="R3605" s="122" t="str">
        <f>+IF(ISERROR(VLOOKUP(K3605,'Ecarts de marge'!D:D,1,FALSE)),"PB CODE ARTICLE","")</f>
        <v>PB CODE ARTICLE</v>
      </c>
    </row>
    <row r="3606" spans="1:18" x14ac:dyDescent="0.2">
      <c r="A3606" s="131" t="str">
        <f>+IF(I3606&lt;='Ecarts de marge'!$G$1,"X","")</f>
        <v>X</v>
      </c>
      <c r="B3606" s="122" t="str">
        <f t="shared" si="68"/>
        <v>A</v>
      </c>
      <c r="C3606" s="142"/>
      <c r="D3606" s="142"/>
      <c r="E3606" s="142"/>
      <c r="F3606" s="142"/>
      <c r="G3606" s="142"/>
      <c r="H3606" s="142"/>
      <c r="J3606" s="142"/>
      <c r="K3606" s="142"/>
      <c r="L3606" s="142"/>
      <c r="M3606" s="142"/>
      <c r="N3606" s="142"/>
      <c r="O3606" s="142"/>
      <c r="Q3606" s="122" t="e">
        <f>+VLOOKUP(CONCATENATE(B3606,"00"),#REF!,3,FALSE)</f>
        <v>#REF!</v>
      </c>
      <c r="R3606" s="122" t="str">
        <f>+IF(ISERROR(VLOOKUP(K3606,'Ecarts de marge'!D:D,1,FALSE)),"PB CODE ARTICLE","")</f>
        <v>PB CODE ARTICLE</v>
      </c>
    </row>
    <row r="3607" spans="1:18" x14ac:dyDescent="0.2">
      <c r="A3607" s="131" t="str">
        <f>+IF(I3607&lt;='Ecarts de marge'!$G$1,"X","")</f>
        <v>X</v>
      </c>
      <c r="B3607" s="122" t="str">
        <f t="shared" si="68"/>
        <v>A</v>
      </c>
      <c r="C3607" s="142"/>
      <c r="D3607" s="142"/>
      <c r="E3607" s="142"/>
      <c r="F3607" s="142"/>
      <c r="G3607" s="142"/>
      <c r="H3607" s="142"/>
      <c r="J3607" s="142"/>
      <c r="K3607" s="142"/>
      <c r="L3607" s="142"/>
      <c r="M3607" s="142"/>
      <c r="N3607" s="142"/>
      <c r="O3607" s="142"/>
      <c r="Q3607" s="122" t="e">
        <f>+VLOOKUP(CONCATENATE(B3607,"00"),#REF!,3,FALSE)</f>
        <v>#REF!</v>
      </c>
      <c r="R3607" s="122" t="str">
        <f>+IF(ISERROR(VLOOKUP(K3607,'Ecarts de marge'!D:D,1,FALSE)),"PB CODE ARTICLE","")</f>
        <v>PB CODE ARTICLE</v>
      </c>
    </row>
    <row r="3608" spans="1:18" x14ac:dyDescent="0.2">
      <c r="A3608" s="131" t="str">
        <f>+IF(I3608&lt;='Ecarts de marge'!$G$1,"X","")</f>
        <v>X</v>
      </c>
      <c r="B3608" s="122" t="str">
        <f t="shared" si="68"/>
        <v>A</v>
      </c>
      <c r="C3608" s="142"/>
      <c r="D3608" s="142"/>
      <c r="E3608" s="142"/>
      <c r="F3608" s="142"/>
      <c r="G3608" s="142"/>
      <c r="H3608" s="142"/>
      <c r="J3608" s="142"/>
      <c r="K3608" s="142"/>
      <c r="L3608" s="142"/>
      <c r="M3608" s="142"/>
      <c r="N3608" s="142"/>
      <c r="O3608" s="142"/>
      <c r="Q3608" s="122" t="e">
        <f>+VLOOKUP(CONCATENATE(B3608,"00"),#REF!,3,FALSE)</f>
        <v>#REF!</v>
      </c>
      <c r="R3608" s="122" t="str">
        <f>+IF(ISERROR(VLOOKUP(K3608,'Ecarts de marge'!D:D,1,FALSE)),"PB CODE ARTICLE","")</f>
        <v>PB CODE ARTICLE</v>
      </c>
    </row>
    <row r="3609" spans="1:18" x14ac:dyDescent="0.2">
      <c r="A3609" s="131" t="str">
        <f>+IF(I3609&lt;='Ecarts de marge'!$G$1,"X","")</f>
        <v>X</v>
      </c>
      <c r="B3609" s="122" t="str">
        <f t="shared" si="68"/>
        <v>A</v>
      </c>
      <c r="C3609" s="142"/>
      <c r="D3609" s="142"/>
      <c r="E3609" s="142"/>
      <c r="F3609" s="142"/>
      <c r="G3609" s="142"/>
      <c r="H3609" s="142"/>
      <c r="J3609" s="142"/>
      <c r="K3609" s="142"/>
      <c r="L3609" s="142"/>
      <c r="M3609" s="142"/>
      <c r="N3609" s="142"/>
      <c r="O3609" s="142"/>
      <c r="Q3609" s="122" t="e">
        <f>+VLOOKUP(CONCATENATE(B3609,"00"),#REF!,3,FALSE)</f>
        <v>#REF!</v>
      </c>
      <c r="R3609" s="122" t="str">
        <f>+IF(ISERROR(VLOOKUP(K3609,'Ecarts de marge'!D:D,1,FALSE)),"PB CODE ARTICLE","")</f>
        <v>PB CODE ARTICLE</v>
      </c>
    </row>
    <row r="3610" spans="1:18" x14ac:dyDescent="0.2">
      <c r="A3610" s="131" t="str">
        <f>+IF(I3610&lt;='Ecarts de marge'!$G$1,"X","")</f>
        <v>X</v>
      </c>
      <c r="B3610" s="122" t="str">
        <f t="shared" si="68"/>
        <v>A</v>
      </c>
      <c r="C3610" s="142"/>
      <c r="D3610" s="142"/>
      <c r="E3610" s="142"/>
      <c r="F3610" s="142"/>
      <c r="G3610" s="142"/>
      <c r="H3610" s="142"/>
      <c r="J3610" s="142"/>
      <c r="K3610" s="142"/>
      <c r="L3610" s="142"/>
      <c r="M3610" s="142"/>
      <c r="N3610" s="142"/>
      <c r="O3610" s="142"/>
      <c r="Q3610" s="122" t="e">
        <f>+VLOOKUP(CONCATENATE(B3610,"00"),#REF!,3,FALSE)</f>
        <v>#REF!</v>
      </c>
      <c r="R3610" s="122" t="str">
        <f>+IF(ISERROR(VLOOKUP(K3610,'Ecarts de marge'!D:D,1,FALSE)),"PB CODE ARTICLE","")</f>
        <v>PB CODE ARTICLE</v>
      </c>
    </row>
    <row r="3611" spans="1:18" x14ac:dyDescent="0.2">
      <c r="A3611" s="131" t="str">
        <f>+IF(I3611&lt;='Ecarts de marge'!$G$1,"X","")</f>
        <v>X</v>
      </c>
      <c r="B3611" s="122" t="str">
        <f t="shared" si="68"/>
        <v>A</v>
      </c>
      <c r="C3611" s="142"/>
      <c r="D3611" s="142"/>
      <c r="E3611" s="142"/>
      <c r="F3611" s="142"/>
      <c r="G3611" s="142"/>
      <c r="H3611" s="142"/>
      <c r="J3611" s="142"/>
      <c r="K3611" s="142"/>
      <c r="L3611" s="142"/>
      <c r="M3611" s="142"/>
      <c r="N3611" s="142"/>
      <c r="O3611" s="142"/>
      <c r="Q3611" s="122" t="e">
        <f>+VLOOKUP(CONCATENATE(B3611,"00"),#REF!,3,FALSE)</f>
        <v>#REF!</v>
      </c>
      <c r="R3611" s="122" t="str">
        <f>+IF(ISERROR(VLOOKUP(K3611,'Ecarts de marge'!D:D,1,FALSE)),"PB CODE ARTICLE","")</f>
        <v>PB CODE ARTICLE</v>
      </c>
    </row>
    <row r="3612" spans="1:18" x14ac:dyDescent="0.2">
      <c r="A3612" s="131" t="str">
        <f>+IF(I3612&lt;='Ecarts de marge'!$G$1,"X","")</f>
        <v>X</v>
      </c>
      <c r="B3612" s="122" t="str">
        <f t="shared" si="68"/>
        <v>A</v>
      </c>
      <c r="C3612" s="142"/>
      <c r="D3612" s="142"/>
      <c r="E3612" s="142"/>
      <c r="F3612" s="142"/>
      <c r="G3612" s="142"/>
      <c r="H3612" s="142"/>
      <c r="J3612" s="142"/>
      <c r="K3612" s="142"/>
      <c r="L3612" s="142"/>
      <c r="M3612" s="142"/>
      <c r="N3612" s="142"/>
      <c r="O3612" s="142"/>
      <c r="Q3612" s="122" t="e">
        <f>+VLOOKUP(CONCATENATE(B3612,"00"),#REF!,3,FALSE)</f>
        <v>#REF!</v>
      </c>
      <c r="R3612" s="122" t="str">
        <f>+IF(ISERROR(VLOOKUP(K3612,'Ecarts de marge'!D:D,1,FALSE)),"PB CODE ARTICLE","")</f>
        <v>PB CODE ARTICLE</v>
      </c>
    </row>
    <row r="3613" spans="1:18" x14ac:dyDescent="0.2">
      <c r="A3613" s="131" t="str">
        <f>+IF(I3613&lt;='Ecarts de marge'!$G$1,"X","")</f>
        <v>X</v>
      </c>
      <c r="B3613" s="122" t="str">
        <f t="shared" si="68"/>
        <v>A</v>
      </c>
      <c r="C3613" s="142"/>
      <c r="D3613" s="142"/>
      <c r="E3613" s="142"/>
      <c r="F3613" s="142"/>
      <c r="G3613" s="142"/>
      <c r="H3613" s="142"/>
      <c r="J3613" s="142"/>
      <c r="K3613" s="142"/>
      <c r="L3613" s="142"/>
      <c r="M3613" s="142"/>
      <c r="N3613" s="142"/>
      <c r="O3613" s="142"/>
      <c r="Q3613" s="122" t="e">
        <f>+VLOOKUP(CONCATENATE(B3613,"00"),#REF!,3,FALSE)</f>
        <v>#REF!</v>
      </c>
      <c r="R3613" s="122" t="str">
        <f>+IF(ISERROR(VLOOKUP(K3613,'Ecarts de marge'!D:D,1,FALSE)),"PB CODE ARTICLE","")</f>
        <v>PB CODE ARTICLE</v>
      </c>
    </row>
    <row r="3614" spans="1:18" x14ac:dyDescent="0.2">
      <c r="A3614" s="131" t="str">
        <f>+IF(I3614&lt;='Ecarts de marge'!$G$1,"X","")</f>
        <v>X</v>
      </c>
      <c r="B3614" s="122" t="str">
        <f t="shared" si="68"/>
        <v>A</v>
      </c>
      <c r="C3614" s="142"/>
      <c r="D3614" s="142"/>
      <c r="E3614" s="142"/>
      <c r="F3614" s="142"/>
      <c r="G3614" s="142"/>
      <c r="H3614" s="142"/>
      <c r="J3614" s="142"/>
      <c r="K3614" s="142"/>
      <c r="L3614" s="142"/>
      <c r="M3614" s="142"/>
      <c r="N3614" s="142"/>
      <c r="O3614" s="142"/>
      <c r="Q3614" s="122" t="e">
        <f>+VLOOKUP(CONCATENATE(B3614,"00"),#REF!,3,FALSE)</f>
        <v>#REF!</v>
      </c>
      <c r="R3614" s="122" t="str">
        <f>+IF(ISERROR(VLOOKUP(K3614,'Ecarts de marge'!D:D,1,FALSE)),"PB CODE ARTICLE","")</f>
        <v>PB CODE ARTICLE</v>
      </c>
    </row>
    <row r="3615" spans="1:18" x14ac:dyDescent="0.2">
      <c r="A3615" s="131" t="str">
        <f>+IF(I3615&lt;='Ecarts de marge'!$G$1,"X","")</f>
        <v>X</v>
      </c>
      <c r="B3615" s="122" t="str">
        <f t="shared" si="68"/>
        <v>A</v>
      </c>
      <c r="C3615" s="142"/>
      <c r="D3615" s="142"/>
      <c r="E3615" s="142"/>
      <c r="F3615" s="142"/>
      <c r="G3615" s="142"/>
      <c r="H3615" s="142"/>
      <c r="J3615" s="142"/>
      <c r="K3615" s="142"/>
      <c r="L3615" s="142"/>
      <c r="M3615" s="142"/>
      <c r="N3615" s="142"/>
      <c r="O3615" s="142"/>
      <c r="Q3615" s="122" t="e">
        <f>+VLOOKUP(CONCATENATE(B3615,"00"),#REF!,3,FALSE)</f>
        <v>#REF!</v>
      </c>
      <c r="R3615" s="122" t="str">
        <f>+IF(ISERROR(VLOOKUP(K3615,'Ecarts de marge'!D:D,1,FALSE)),"PB CODE ARTICLE","")</f>
        <v>PB CODE ARTICLE</v>
      </c>
    </row>
    <row r="3616" spans="1:18" x14ac:dyDescent="0.2">
      <c r="A3616" s="131" t="str">
        <f>+IF(I3616&lt;='Ecarts de marge'!$G$1,"X","")</f>
        <v>X</v>
      </c>
      <c r="B3616" s="122" t="str">
        <f t="shared" si="68"/>
        <v>A</v>
      </c>
      <c r="C3616" s="142"/>
      <c r="D3616" s="142"/>
      <c r="E3616" s="142"/>
      <c r="F3616" s="142"/>
      <c r="G3616" s="142"/>
      <c r="H3616" s="142"/>
      <c r="J3616" s="142"/>
      <c r="K3616" s="142"/>
      <c r="L3616" s="142"/>
      <c r="M3616" s="142"/>
      <c r="N3616" s="142"/>
      <c r="O3616" s="142"/>
      <c r="Q3616" s="122" t="e">
        <f>+VLOOKUP(CONCATENATE(B3616,"00"),#REF!,3,FALSE)</f>
        <v>#REF!</v>
      </c>
      <c r="R3616" s="122" t="str">
        <f>+IF(ISERROR(VLOOKUP(K3616,'Ecarts de marge'!D:D,1,FALSE)),"PB CODE ARTICLE","")</f>
        <v>PB CODE ARTICLE</v>
      </c>
    </row>
    <row r="3617" spans="1:18" x14ac:dyDescent="0.2">
      <c r="A3617" s="131" t="str">
        <f>+IF(I3617&lt;='Ecarts de marge'!$G$1,"X","")</f>
        <v>X</v>
      </c>
      <c r="B3617" s="122" t="str">
        <f t="shared" si="68"/>
        <v>A</v>
      </c>
      <c r="C3617" s="142"/>
      <c r="D3617" s="142"/>
      <c r="E3617" s="142"/>
      <c r="F3617" s="142"/>
      <c r="G3617" s="142"/>
      <c r="H3617" s="142"/>
      <c r="J3617" s="142"/>
      <c r="K3617" s="142"/>
      <c r="L3617" s="142"/>
      <c r="M3617" s="142"/>
      <c r="N3617" s="142"/>
      <c r="O3617" s="142"/>
      <c r="Q3617" s="122" t="e">
        <f>+VLOOKUP(CONCATENATE(B3617,"00"),#REF!,3,FALSE)</f>
        <v>#REF!</v>
      </c>
      <c r="R3617" s="122" t="str">
        <f>+IF(ISERROR(VLOOKUP(K3617,'Ecarts de marge'!D:D,1,FALSE)),"PB CODE ARTICLE","")</f>
        <v>PB CODE ARTICLE</v>
      </c>
    </row>
    <row r="3618" spans="1:18" x14ac:dyDescent="0.2">
      <c r="A3618" s="131" t="str">
        <f>+IF(I3618&lt;='Ecarts de marge'!$G$1,"X","")</f>
        <v>X</v>
      </c>
      <c r="B3618" s="122" t="str">
        <f t="shared" si="68"/>
        <v>A</v>
      </c>
      <c r="C3618" s="142"/>
      <c r="D3618" s="142"/>
      <c r="E3618" s="142"/>
      <c r="F3618" s="142"/>
      <c r="G3618" s="142"/>
      <c r="H3618" s="142"/>
      <c r="J3618" s="142"/>
      <c r="K3618" s="142"/>
      <c r="L3618" s="142"/>
      <c r="M3618" s="142"/>
      <c r="N3618" s="142"/>
      <c r="O3618" s="142"/>
      <c r="Q3618" s="122" t="e">
        <f>+VLOOKUP(CONCATENATE(B3618,"00"),#REF!,3,FALSE)</f>
        <v>#REF!</v>
      </c>
      <c r="R3618" s="122" t="str">
        <f>+IF(ISERROR(VLOOKUP(K3618,'Ecarts de marge'!D:D,1,FALSE)),"PB CODE ARTICLE","")</f>
        <v>PB CODE ARTICLE</v>
      </c>
    </row>
    <row r="3619" spans="1:18" x14ac:dyDescent="0.2">
      <c r="A3619" s="131" t="str">
        <f>+IF(I3619&lt;='Ecarts de marge'!$G$1,"X","")</f>
        <v>X</v>
      </c>
      <c r="B3619" s="122" t="str">
        <f t="shared" si="68"/>
        <v>A</v>
      </c>
      <c r="C3619" s="142"/>
      <c r="D3619" s="142"/>
      <c r="E3619" s="142"/>
      <c r="F3619" s="142"/>
      <c r="G3619" s="142"/>
      <c r="H3619" s="142"/>
      <c r="J3619" s="142"/>
      <c r="K3619" s="142"/>
      <c r="L3619" s="142"/>
      <c r="M3619" s="142"/>
      <c r="N3619" s="142"/>
      <c r="O3619" s="142"/>
      <c r="Q3619" s="122" t="e">
        <f>+VLOOKUP(CONCATENATE(B3619,"00"),#REF!,3,FALSE)</f>
        <v>#REF!</v>
      </c>
      <c r="R3619" s="122" t="str">
        <f>+IF(ISERROR(VLOOKUP(K3619,'Ecarts de marge'!D:D,1,FALSE)),"PB CODE ARTICLE","")</f>
        <v>PB CODE ARTICLE</v>
      </c>
    </row>
    <row r="3620" spans="1:18" x14ac:dyDescent="0.2">
      <c r="A3620" s="131" t="str">
        <f>+IF(I3620&lt;='Ecarts de marge'!$G$1,"X","")</f>
        <v>X</v>
      </c>
      <c r="B3620" s="122" t="str">
        <f t="shared" si="68"/>
        <v>A</v>
      </c>
      <c r="C3620" s="142"/>
      <c r="D3620" s="142"/>
      <c r="E3620" s="142"/>
      <c r="F3620" s="142"/>
      <c r="G3620" s="142"/>
      <c r="H3620" s="142"/>
      <c r="J3620" s="142"/>
      <c r="K3620" s="142"/>
      <c r="L3620" s="142"/>
      <c r="M3620" s="142"/>
      <c r="N3620" s="142"/>
      <c r="O3620" s="142"/>
      <c r="Q3620" s="122" t="e">
        <f>+VLOOKUP(CONCATENATE(B3620,"00"),#REF!,3,FALSE)</f>
        <v>#REF!</v>
      </c>
      <c r="R3620" s="122" t="str">
        <f>+IF(ISERROR(VLOOKUP(K3620,'Ecarts de marge'!D:D,1,FALSE)),"PB CODE ARTICLE","")</f>
        <v>PB CODE ARTICLE</v>
      </c>
    </row>
    <row r="3621" spans="1:18" x14ac:dyDescent="0.2">
      <c r="A3621" s="131" t="str">
        <f>+IF(I3621&lt;='Ecarts de marge'!$G$1,"X","")</f>
        <v>X</v>
      </c>
      <c r="B3621" s="122" t="str">
        <f t="shared" si="68"/>
        <v>A</v>
      </c>
      <c r="C3621" s="142"/>
      <c r="D3621" s="142"/>
      <c r="E3621" s="142"/>
      <c r="F3621" s="142"/>
      <c r="G3621" s="142"/>
      <c r="H3621" s="142"/>
      <c r="J3621" s="142"/>
      <c r="K3621" s="142"/>
      <c r="L3621" s="142"/>
      <c r="M3621" s="142"/>
      <c r="N3621" s="142"/>
      <c r="O3621" s="142"/>
      <c r="Q3621" s="122" t="e">
        <f>+VLOOKUP(CONCATENATE(B3621,"00"),#REF!,3,FALSE)</f>
        <v>#REF!</v>
      </c>
      <c r="R3621" s="122" t="str">
        <f>+IF(ISERROR(VLOOKUP(K3621,'Ecarts de marge'!D:D,1,FALSE)),"PB CODE ARTICLE","")</f>
        <v>PB CODE ARTICLE</v>
      </c>
    </row>
    <row r="3622" spans="1:18" x14ac:dyDescent="0.2">
      <c r="A3622" s="131" t="str">
        <f>+IF(I3622&lt;='Ecarts de marge'!$G$1,"X","")</f>
        <v>X</v>
      </c>
      <c r="B3622" s="122" t="str">
        <f t="shared" si="68"/>
        <v>A</v>
      </c>
      <c r="C3622" s="142"/>
      <c r="D3622" s="142"/>
      <c r="E3622" s="142"/>
      <c r="F3622" s="142"/>
      <c r="G3622" s="142"/>
      <c r="H3622" s="142"/>
      <c r="J3622" s="142"/>
      <c r="K3622" s="142"/>
      <c r="L3622" s="142"/>
      <c r="M3622" s="142"/>
      <c r="N3622" s="142"/>
      <c r="O3622" s="142"/>
      <c r="Q3622" s="122" t="e">
        <f>+VLOOKUP(CONCATENATE(B3622,"00"),#REF!,3,FALSE)</f>
        <v>#REF!</v>
      </c>
      <c r="R3622" s="122" t="str">
        <f>+IF(ISERROR(VLOOKUP(K3622,'Ecarts de marge'!D:D,1,FALSE)),"PB CODE ARTICLE","")</f>
        <v>PB CODE ARTICLE</v>
      </c>
    </row>
    <row r="3623" spans="1:18" x14ac:dyDescent="0.2">
      <c r="A3623" s="131" t="str">
        <f>+IF(I3623&lt;='Ecarts de marge'!$G$1,"X","")</f>
        <v>X</v>
      </c>
      <c r="B3623" s="122" t="str">
        <f t="shared" si="68"/>
        <v>A</v>
      </c>
      <c r="C3623" s="142"/>
      <c r="D3623" s="142"/>
      <c r="E3623" s="142"/>
      <c r="F3623" s="142"/>
      <c r="G3623" s="142"/>
      <c r="H3623" s="142"/>
      <c r="J3623" s="142"/>
      <c r="K3623" s="142"/>
      <c r="L3623" s="142"/>
      <c r="M3623" s="142"/>
      <c r="N3623" s="142"/>
      <c r="O3623" s="142"/>
      <c r="Q3623" s="122" t="e">
        <f>+VLOOKUP(CONCATENATE(B3623,"00"),#REF!,3,FALSE)</f>
        <v>#REF!</v>
      </c>
      <c r="R3623" s="122" t="str">
        <f>+IF(ISERROR(VLOOKUP(K3623,'Ecarts de marge'!D:D,1,FALSE)),"PB CODE ARTICLE","")</f>
        <v>PB CODE ARTICLE</v>
      </c>
    </row>
    <row r="3624" spans="1:18" x14ac:dyDescent="0.2">
      <c r="A3624" s="131" t="str">
        <f>+IF(I3624&lt;='Ecarts de marge'!$G$1,"X","")</f>
        <v>X</v>
      </c>
      <c r="B3624" s="122" t="str">
        <f t="shared" si="68"/>
        <v>A</v>
      </c>
      <c r="C3624" s="142"/>
      <c r="D3624" s="142"/>
      <c r="E3624" s="142"/>
      <c r="F3624" s="142"/>
      <c r="G3624" s="142"/>
      <c r="H3624" s="142"/>
      <c r="J3624" s="142"/>
      <c r="K3624" s="142"/>
      <c r="L3624" s="142"/>
      <c r="M3624" s="142"/>
      <c r="N3624" s="142"/>
      <c r="O3624" s="142"/>
      <c r="Q3624" s="122" t="e">
        <f>+VLOOKUP(CONCATENATE(B3624,"00"),#REF!,3,FALSE)</f>
        <v>#REF!</v>
      </c>
      <c r="R3624" s="122" t="str">
        <f>+IF(ISERROR(VLOOKUP(K3624,'Ecarts de marge'!D:D,1,FALSE)),"PB CODE ARTICLE","")</f>
        <v>PB CODE ARTICLE</v>
      </c>
    </row>
    <row r="3625" spans="1:18" x14ac:dyDescent="0.2">
      <c r="A3625" s="131" t="str">
        <f>+IF(I3625&lt;='Ecarts de marge'!$G$1,"X","")</f>
        <v>X</v>
      </c>
      <c r="B3625" s="122" t="str">
        <f t="shared" si="68"/>
        <v>A</v>
      </c>
      <c r="C3625" s="142"/>
      <c r="D3625" s="142"/>
      <c r="E3625" s="142"/>
      <c r="F3625" s="142"/>
      <c r="G3625" s="142"/>
      <c r="H3625" s="142"/>
      <c r="J3625" s="142"/>
      <c r="K3625" s="142"/>
      <c r="L3625" s="142"/>
      <c r="M3625" s="142"/>
      <c r="N3625" s="142"/>
      <c r="O3625" s="142"/>
      <c r="Q3625" s="122" t="e">
        <f>+VLOOKUP(CONCATENATE(B3625,"00"),#REF!,3,FALSE)</f>
        <v>#REF!</v>
      </c>
      <c r="R3625" s="122" t="str">
        <f>+IF(ISERROR(VLOOKUP(K3625,'Ecarts de marge'!D:D,1,FALSE)),"PB CODE ARTICLE","")</f>
        <v>PB CODE ARTICLE</v>
      </c>
    </row>
    <row r="3626" spans="1:18" x14ac:dyDescent="0.2">
      <c r="A3626" s="131" t="str">
        <f>+IF(I3626&lt;='Ecarts de marge'!$G$1,"X","")</f>
        <v>X</v>
      </c>
      <c r="B3626" s="122" t="str">
        <f t="shared" ref="B3626:B3689" si="69">+"A"&amp;E3626&amp;F3626&amp;G3626</f>
        <v>A</v>
      </c>
      <c r="C3626" s="142"/>
      <c r="D3626" s="142"/>
      <c r="E3626" s="142"/>
      <c r="F3626" s="142"/>
      <c r="G3626" s="142"/>
      <c r="H3626" s="142"/>
      <c r="J3626" s="142"/>
      <c r="K3626" s="142"/>
      <c r="L3626" s="142"/>
      <c r="M3626" s="142"/>
      <c r="N3626" s="142"/>
      <c r="O3626" s="142"/>
      <c r="Q3626" s="122" t="e">
        <f>+VLOOKUP(CONCATENATE(B3626,"00"),#REF!,3,FALSE)</f>
        <v>#REF!</v>
      </c>
      <c r="R3626" s="122" t="str">
        <f>+IF(ISERROR(VLOOKUP(K3626,'Ecarts de marge'!D:D,1,FALSE)),"PB CODE ARTICLE","")</f>
        <v>PB CODE ARTICLE</v>
      </c>
    </row>
    <row r="3627" spans="1:18" x14ac:dyDescent="0.2">
      <c r="A3627" s="131" t="str">
        <f>+IF(I3627&lt;='Ecarts de marge'!$G$1,"X","")</f>
        <v>X</v>
      </c>
      <c r="B3627" s="122" t="str">
        <f t="shared" si="69"/>
        <v>A</v>
      </c>
      <c r="C3627" s="142"/>
      <c r="D3627" s="142"/>
      <c r="E3627" s="142"/>
      <c r="F3627" s="142"/>
      <c r="G3627" s="142"/>
      <c r="H3627" s="142"/>
      <c r="J3627" s="142"/>
      <c r="K3627" s="142"/>
      <c r="L3627" s="142"/>
      <c r="M3627" s="142"/>
      <c r="N3627" s="142"/>
      <c r="O3627" s="142"/>
      <c r="Q3627" s="122" t="e">
        <f>+VLOOKUP(CONCATENATE(B3627,"00"),#REF!,3,FALSE)</f>
        <v>#REF!</v>
      </c>
      <c r="R3627" s="122" t="str">
        <f>+IF(ISERROR(VLOOKUP(K3627,'Ecarts de marge'!D:D,1,FALSE)),"PB CODE ARTICLE","")</f>
        <v>PB CODE ARTICLE</v>
      </c>
    </row>
    <row r="3628" spans="1:18" x14ac:dyDescent="0.2">
      <c r="A3628" s="131" t="str">
        <f>+IF(I3628&lt;='Ecarts de marge'!$G$1,"X","")</f>
        <v>X</v>
      </c>
      <c r="B3628" s="122" t="str">
        <f t="shared" si="69"/>
        <v>A</v>
      </c>
      <c r="C3628" s="142"/>
      <c r="D3628" s="142"/>
      <c r="E3628" s="142"/>
      <c r="F3628" s="142"/>
      <c r="G3628" s="142"/>
      <c r="H3628" s="142"/>
      <c r="J3628" s="142"/>
      <c r="K3628" s="142"/>
      <c r="L3628" s="142"/>
      <c r="M3628" s="142"/>
      <c r="N3628" s="142"/>
      <c r="O3628" s="142"/>
      <c r="Q3628" s="122" t="e">
        <f>+VLOOKUP(CONCATENATE(B3628,"00"),#REF!,3,FALSE)</f>
        <v>#REF!</v>
      </c>
      <c r="R3628" s="122" t="str">
        <f>+IF(ISERROR(VLOOKUP(K3628,'Ecarts de marge'!D:D,1,FALSE)),"PB CODE ARTICLE","")</f>
        <v>PB CODE ARTICLE</v>
      </c>
    </row>
    <row r="3629" spans="1:18" x14ac:dyDescent="0.2">
      <c r="A3629" s="131" t="str">
        <f>+IF(I3629&lt;='Ecarts de marge'!$G$1,"X","")</f>
        <v>X</v>
      </c>
      <c r="B3629" s="122" t="str">
        <f t="shared" si="69"/>
        <v>A</v>
      </c>
      <c r="C3629" s="142"/>
      <c r="D3629" s="142"/>
      <c r="E3629" s="142"/>
      <c r="F3629" s="142"/>
      <c r="G3629" s="142"/>
      <c r="H3629" s="142"/>
      <c r="J3629" s="142"/>
      <c r="K3629" s="142"/>
      <c r="L3629" s="142"/>
      <c r="M3629" s="142"/>
      <c r="N3629" s="142"/>
      <c r="O3629" s="142"/>
      <c r="Q3629" s="122" t="e">
        <f>+VLOOKUP(CONCATENATE(B3629,"00"),#REF!,3,FALSE)</f>
        <v>#REF!</v>
      </c>
      <c r="R3629" s="122" t="str">
        <f>+IF(ISERROR(VLOOKUP(K3629,'Ecarts de marge'!D:D,1,FALSE)),"PB CODE ARTICLE","")</f>
        <v>PB CODE ARTICLE</v>
      </c>
    </row>
    <row r="3630" spans="1:18" x14ac:dyDescent="0.2">
      <c r="A3630" s="131" t="str">
        <f>+IF(I3630&lt;='Ecarts de marge'!$G$1,"X","")</f>
        <v>X</v>
      </c>
      <c r="B3630" s="122" t="str">
        <f t="shared" si="69"/>
        <v>A</v>
      </c>
      <c r="C3630" s="142"/>
      <c r="D3630" s="142"/>
      <c r="E3630" s="142"/>
      <c r="F3630" s="142"/>
      <c r="G3630" s="142"/>
      <c r="H3630" s="142"/>
      <c r="J3630" s="142"/>
      <c r="K3630" s="142"/>
      <c r="L3630" s="142"/>
      <c r="M3630" s="142"/>
      <c r="N3630" s="142"/>
      <c r="O3630" s="142"/>
      <c r="Q3630" s="122" t="e">
        <f>+VLOOKUP(CONCATENATE(B3630,"00"),#REF!,3,FALSE)</f>
        <v>#REF!</v>
      </c>
      <c r="R3630" s="122" t="str">
        <f>+IF(ISERROR(VLOOKUP(K3630,'Ecarts de marge'!D:D,1,FALSE)),"PB CODE ARTICLE","")</f>
        <v>PB CODE ARTICLE</v>
      </c>
    </row>
    <row r="3631" spans="1:18" x14ac:dyDescent="0.2">
      <c r="A3631" s="131" t="str">
        <f>+IF(I3631&lt;='Ecarts de marge'!$G$1,"X","")</f>
        <v>X</v>
      </c>
      <c r="B3631" s="122" t="str">
        <f t="shared" si="69"/>
        <v>A</v>
      </c>
      <c r="C3631" s="142"/>
      <c r="D3631" s="142"/>
      <c r="E3631" s="142"/>
      <c r="F3631" s="142"/>
      <c r="G3631" s="142"/>
      <c r="H3631" s="142"/>
      <c r="J3631" s="142"/>
      <c r="K3631" s="142"/>
      <c r="L3631" s="142"/>
      <c r="M3631" s="142"/>
      <c r="N3631" s="142"/>
      <c r="O3631" s="142"/>
      <c r="Q3631" s="122" t="e">
        <f>+VLOOKUP(CONCATENATE(B3631,"00"),#REF!,3,FALSE)</f>
        <v>#REF!</v>
      </c>
      <c r="R3631" s="122" t="str">
        <f>+IF(ISERROR(VLOOKUP(K3631,'Ecarts de marge'!D:D,1,FALSE)),"PB CODE ARTICLE","")</f>
        <v>PB CODE ARTICLE</v>
      </c>
    </row>
    <row r="3632" spans="1:18" x14ac:dyDescent="0.2">
      <c r="A3632" s="131" t="str">
        <f>+IF(I3632&lt;='Ecarts de marge'!$G$1,"X","")</f>
        <v>X</v>
      </c>
      <c r="B3632" s="122" t="str">
        <f t="shared" si="69"/>
        <v>A</v>
      </c>
      <c r="C3632" s="142"/>
      <c r="D3632" s="142"/>
      <c r="E3632" s="142"/>
      <c r="F3632" s="142"/>
      <c r="G3632" s="142"/>
      <c r="H3632" s="142"/>
      <c r="J3632" s="142"/>
      <c r="K3632" s="142"/>
      <c r="L3632" s="142"/>
      <c r="M3632" s="142"/>
      <c r="N3632" s="142"/>
      <c r="O3632" s="142"/>
      <c r="Q3632" s="122" t="e">
        <f>+VLOOKUP(CONCATENATE(B3632,"00"),#REF!,3,FALSE)</f>
        <v>#REF!</v>
      </c>
      <c r="R3632" s="122" t="str">
        <f>+IF(ISERROR(VLOOKUP(K3632,'Ecarts de marge'!D:D,1,FALSE)),"PB CODE ARTICLE","")</f>
        <v>PB CODE ARTICLE</v>
      </c>
    </row>
    <row r="3633" spans="1:18" x14ac:dyDescent="0.2">
      <c r="A3633" s="131" t="str">
        <f>+IF(I3633&lt;='Ecarts de marge'!$G$1,"X","")</f>
        <v>X</v>
      </c>
      <c r="B3633" s="122" t="str">
        <f t="shared" si="69"/>
        <v>A</v>
      </c>
      <c r="C3633" s="142"/>
      <c r="D3633" s="142"/>
      <c r="E3633" s="142"/>
      <c r="F3633" s="142"/>
      <c r="G3633" s="142"/>
      <c r="H3633" s="142"/>
      <c r="J3633" s="142"/>
      <c r="K3633" s="142"/>
      <c r="L3633" s="142"/>
      <c r="M3633" s="142"/>
      <c r="N3633" s="142"/>
      <c r="O3633" s="142"/>
      <c r="Q3633" s="122" t="e">
        <f>+VLOOKUP(CONCATENATE(B3633,"00"),#REF!,3,FALSE)</f>
        <v>#REF!</v>
      </c>
      <c r="R3633" s="122" t="str">
        <f>+IF(ISERROR(VLOOKUP(K3633,'Ecarts de marge'!D:D,1,FALSE)),"PB CODE ARTICLE","")</f>
        <v>PB CODE ARTICLE</v>
      </c>
    </row>
    <row r="3634" spans="1:18" x14ac:dyDescent="0.2">
      <c r="A3634" s="131" t="str">
        <f>+IF(I3634&lt;='Ecarts de marge'!$G$1,"X","")</f>
        <v>X</v>
      </c>
      <c r="B3634" s="122" t="str">
        <f t="shared" si="69"/>
        <v>A</v>
      </c>
      <c r="C3634" s="142"/>
      <c r="D3634" s="142"/>
      <c r="E3634" s="142"/>
      <c r="F3634" s="142"/>
      <c r="G3634" s="142"/>
      <c r="H3634" s="142"/>
      <c r="J3634" s="142"/>
      <c r="K3634" s="142"/>
      <c r="L3634" s="142"/>
      <c r="M3634" s="142"/>
      <c r="N3634" s="142"/>
      <c r="O3634" s="142"/>
      <c r="Q3634" s="122" t="e">
        <f>+VLOOKUP(CONCATENATE(B3634,"00"),#REF!,3,FALSE)</f>
        <v>#REF!</v>
      </c>
      <c r="R3634" s="122" t="str">
        <f>+IF(ISERROR(VLOOKUP(K3634,'Ecarts de marge'!D:D,1,FALSE)),"PB CODE ARTICLE","")</f>
        <v>PB CODE ARTICLE</v>
      </c>
    </row>
    <row r="3635" spans="1:18" x14ac:dyDescent="0.2">
      <c r="A3635" s="131" t="str">
        <f>+IF(I3635&lt;='Ecarts de marge'!$G$1,"X","")</f>
        <v>X</v>
      </c>
      <c r="B3635" s="122" t="str">
        <f t="shared" si="69"/>
        <v>A</v>
      </c>
      <c r="C3635" s="142"/>
      <c r="D3635" s="142"/>
      <c r="E3635" s="142"/>
      <c r="F3635" s="142"/>
      <c r="G3635" s="142"/>
      <c r="H3635" s="142"/>
      <c r="J3635" s="142"/>
      <c r="K3635" s="142"/>
      <c r="L3635" s="142"/>
      <c r="M3635" s="142"/>
      <c r="N3635" s="142"/>
      <c r="O3635" s="142"/>
      <c r="Q3635" s="122" t="e">
        <f>+VLOOKUP(CONCATENATE(B3635,"00"),#REF!,3,FALSE)</f>
        <v>#REF!</v>
      </c>
      <c r="R3635" s="122" t="str">
        <f>+IF(ISERROR(VLOOKUP(K3635,'Ecarts de marge'!D:D,1,FALSE)),"PB CODE ARTICLE","")</f>
        <v>PB CODE ARTICLE</v>
      </c>
    </row>
    <row r="3636" spans="1:18" x14ac:dyDescent="0.2">
      <c r="A3636" s="131" t="str">
        <f>+IF(I3636&lt;='Ecarts de marge'!$G$1,"X","")</f>
        <v>X</v>
      </c>
      <c r="B3636" s="122" t="str">
        <f t="shared" si="69"/>
        <v>A</v>
      </c>
      <c r="C3636" s="142"/>
      <c r="D3636" s="142"/>
      <c r="E3636" s="142"/>
      <c r="F3636" s="142"/>
      <c r="G3636" s="142"/>
      <c r="H3636" s="142"/>
      <c r="J3636" s="142"/>
      <c r="K3636" s="142"/>
      <c r="L3636" s="142"/>
      <c r="M3636" s="142"/>
      <c r="N3636" s="142"/>
      <c r="O3636" s="142"/>
      <c r="Q3636" s="122" t="e">
        <f>+VLOOKUP(CONCATENATE(B3636,"00"),#REF!,3,FALSE)</f>
        <v>#REF!</v>
      </c>
      <c r="R3636" s="122" t="str">
        <f>+IF(ISERROR(VLOOKUP(K3636,'Ecarts de marge'!D:D,1,FALSE)),"PB CODE ARTICLE","")</f>
        <v>PB CODE ARTICLE</v>
      </c>
    </row>
    <row r="3637" spans="1:18" x14ac:dyDescent="0.2">
      <c r="A3637" s="131" t="str">
        <f>+IF(I3637&lt;='Ecarts de marge'!$G$1,"X","")</f>
        <v>X</v>
      </c>
      <c r="B3637" s="122" t="str">
        <f t="shared" si="69"/>
        <v>A</v>
      </c>
      <c r="C3637" s="142"/>
      <c r="D3637" s="142"/>
      <c r="E3637" s="142"/>
      <c r="F3637" s="142"/>
      <c r="G3637" s="142"/>
      <c r="H3637" s="142"/>
      <c r="J3637" s="142"/>
      <c r="K3637" s="142"/>
      <c r="L3637" s="142"/>
      <c r="M3637" s="142"/>
      <c r="N3637" s="142"/>
      <c r="O3637" s="142"/>
      <c r="Q3637" s="122" t="e">
        <f>+VLOOKUP(CONCATENATE(B3637,"00"),#REF!,3,FALSE)</f>
        <v>#REF!</v>
      </c>
      <c r="R3637" s="122" t="str">
        <f>+IF(ISERROR(VLOOKUP(K3637,'Ecarts de marge'!D:D,1,FALSE)),"PB CODE ARTICLE","")</f>
        <v>PB CODE ARTICLE</v>
      </c>
    </row>
    <row r="3638" spans="1:18" x14ac:dyDescent="0.2">
      <c r="A3638" s="131" t="str">
        <f>+IF(I3638&lt;='Ecarts de marge'!$G$1,"X","")</f>
        <v>X</v>
      </c>
      <c r="B3638" s="122" t="str">
        <f t="shared" si="69"/>
        <v>A</v>
      </c>
      <c r="C3638" s="142"/>
      <c r="D3638" s="142"/>
      <c r="E3638" s="142"/>
      <c r="F3638" s="142"/>
      <c r="G3638" s="142"/>
      <c r="H3638" s="142"/>
      <c r="J3638" s="142"/>
      <c r="K3638" s="142"/>
      <c r="L3638" s="142"/>
      <c r="M3638" s="142"/>
      <c r="N3638" s="142"/>
      <c r="O3638" s="142"/>
      <c r="Q3638" s="122" t="e">
        <f>+VLOOKUP(CONCATENATE(B3638,"00"),#REF!,3,FALSE)</f>
        <v>#REF!</v>
      </c>
      <c r="R3638" s="122" t="str">
        <f>+IF(ISERROR(VLOOKUP(K3638,'Ecarts de marge'!D:D,1,FALSE)),"PB CODE ARTICLE","")</f>
        <v>PB CODE ARTICLE</v>
      </c>
    </row>
    <row r="3639" spans="1:18" x14ac:dyDescent="0.2">
      <c r="A3639" s="131" t="str">
        <f>+IF(I3639&lt;='Ecarts de marge'!$G$1,"X","")</f>
        <v>X</v>
      </c>
      <c r="B3639" s="122" t="str">
        <f t="shared" si="69"/>
        <v>A</v>
      </c>
      <c r="C3639" s="142"/>
      <c r="D3639" s="142"/>
      <c r="E3639" s="142"/>
      <c r="F3639" s="142"/>
      <c r="G3639" s="142"/>
      <c r="H3639" s="142"/>
      <c r="J3639" s="142"/>
      <c r="K3639" s="142"/>
      <c r="L3639" s="142"/>
      <c r="M3639" s="142"/>
      <c r="N3639" s="142"/>
      <c r="O3639" s="142"/>
      <c r="Q3639" s="122" t="e">
        <f>+VLOOKUP(CONCATENATE(B3639,"00"),#REF!,3,FALSE)</f>
        <v>#REF!</v>
      </c>
      <c r="R3639" s="122" t="str">
        <f>+IF(ISERROR(VLOOKUP(K3639,'Ecarts de marge'!D:D,1,FALSE)),"PB CODE ARTICLE","")</f>
        <v>PB CODE ARTICLE</v>
      </c>
    </row>
    <row r="3640" spans="1:18" x14ac:dyDescent="0.2">
      <c r="A3640" s="131" t="str">
        <f>+IF(I3640&lt;='Ecarts de marge'!$G$1,"X","")</f>
        <v>X</v>
      </c>
      <c r="B3640" s="122" t="str">
        <f t="shared" si="69"/>
        <v>A</v>
      </c>
      <c r="C3640" s="142"/>
      <c r="D3640" s="142"/>
      <c r="E3640" s="142"/>
      <c r="F3640" s="142"/>
      <c r="G3640" s="142"/>
      <c r="H3640" s="142"/>
      <c r="J3640" s="142"/>
      <c r="K3640" s="142"/>
      <c r="L3640" s="142"/>
      <c r="M3640" s="142"/>
      <c r="N3640" s="142"/>
      <c r="O3640" s="142"/>
      <c r="Q3640" s="122" t="e">
        <f>+VLOOKUP(CONCATENATE(B3640,"00"),#REF!,3,FALSE)</f>
        <v>#REF!</v>
      </c>
      <c r="R3640" s="122" t="str">
        <f>+IF(ISERROR(VLOOKUP(K3640,'Ecarts de marge'!D:D,1,FALSE)),"PB CODE ARTICLE","")</f>
        <v>PB CODE ARTICLE</v>
      </c>
    </row>
    <row r="3641" spans="1:18" x14ac:dyDescent="0.2">
      <c r="A3641" s="131" t="str">
        <f>+IF(I3641&lt;='Ecarts de marge'!$G$1,"X","")</f>
        <v>X</v>
      </c>
      <c r="B3641" s="122" t="str">
        <f t="shared" si="69"/>
        <v>A</v>
      </c>
      <c r="C3641" s="142"/>
      <c r="D3641" s="142"/>
      <c r="E3641" s="142"/>
      <c r="F3641" s="142"/>
      <c r="G3641" s="142"/>
      <c r="H3641" s="142"/>
      <c r="J3641" s="142"/>
      <c r="K3641" s="142"/>
      <c r="L3641" s="142"/>
      <c r="M3641" s="142"/>
      <c r="N3641" s="142"/>
      <c r="O3641" s="142"/>
      <c r="Q3641" s="122" t="e">
        <f>+VLOOKUP(CONCATENATE(B3641,"00"),#REF!,3,FALSE)</f>
        <v>#REF!</v>
      </c>
      <c r="R3641" s="122" t="str">
        <f>+IF(ISERROR(VLOOKUP(K3641,'Ecarts de marge'!D:D,1,FALSE)),"PB CODE ARTICLE","")</f>
        <v>PB CODE ARTICLE</v>
      </c>
    </row>
    <row r="3642" spans="1:18" x14ac:dyDescent="0.2">
      <c r="A3642" s="131" t="str">
        <f>+IF(I3642&lt;='Ecarts de marge'!$G$1,"X","")</f>
        <v>X</v>
      </c>
      <c r="B3642" s="122" t="str">
        <f t="shared" si="69"/>
        <v>A</v>
      </c>
      <c r="C3642" s="142"/>
      <c r="D3642" s="142"/>
      <c r="E3642" s="142"/>
      <c r="F3642" s="142"/>
      <c r="G3642" s="142"/>
      <c r="H3642" s="142"/>
      <c r="J3642" s="142"/>
      <c r="K3642" s="142"/>
      <c r="L3642" s="142"/>
      <c r="M3642" s="142"/>
      <c r="N3642" s="142"/>
      <c r="O3642" s="142"/>
      <c r="Q3642" s="122" t="e">
        <f>+VLOOKUP(CONCATENATE(B3642,"00"),#REF!,3,FALSE)</f>
        <v>#REF!</v>
      </c>
      <c r="R3642" s="122" t="str">
        <f>+IF(ISERROR(VLOOKUP(K3642,'Ecarts de marge'!D:D,1,FALSE)),"PB CODE ARTICLE","")</f>
        <v>PB CODE ARTICLE</v>
      </c>
    </row>
    <row r="3643" spans="1:18" x14ac:dyDescent="0.2">
      <c r="A3643" s="131" t="str">
        <f>+IF(I3643&lt;='Ecarts de marge'!$G$1,"X","")</f>
        <v>X</v>
      </c>
      <c r="B3643" s="122" t="str">
        <f t="shared" si="69"/>
        <v>A</v>
      </c>
      <c r="C3643" s="142"/>
      <c r="D3643" s="142"/>
      <c r="E3643" s="142"/>
      <c r="F3643" s="142"/>
      <c r="G3643" s="142"/>
      <c r="H3643" s="142"/>
      <c r="J3643" s="142"/>
      <c r="K3643" s="142"/>
      <c r="L3643" s="142"/>
      <c r="M3643" s="142"/>
      <c r="N3643" s="142"/>
      <c r="O3643" s="142"/>
      <c r="Q3643" s="122" t="e">
        <f>+VLOOKUP(CONCATENATE(B3643,"00"),#REF!,3,FALSE)</f>
        <v>#REF!</v>
      </c>
      <c r="R3643" s="122" t="str">
        <f>+IF(ISERROR(VLOOKUP(K3643,'Ecarts de marge'!D:D,1,FALSE)),"PB CODE ARTICLE","")</f>
        <v>PB CODE ARTICLE</v>
      </c>
    </row>
    <row r="3644" spans="1:18" x14ac:dyDescent="0.2">
      <c r="A3644" s="131" t="str">
        <f>+IF(I3644&lt;='Ecarts de marge'!$G$1,"X","")</f>
        <v>X</v>
      </c>
      <c r="B3644" s="122" t="str">
        <f t="shared" si="69"/>
        <v>A</v>
      </c>
      <c r="C3644" s="142"/>
      <c r="D3644" s="142"/>
      <c r="E3644" s="142"/>
      <c r="F3644" s="142"/>
      <c r="G3644" s="142"/>
      <c r="H3644" s="142"/>
      <c r="J3644" s="142"/>
      <c r="K3644" s="142"/>
      <c r="L3644" s="142"/>
      <c r="M3644" s="142"/>
      <c r="N3644" s="142"/>
      <c r="O3644" s="142"/>
      <c r="Q3644" s="122" t="e">
        <f>+VLOOKUP(CONCATENATE(B3644,"00"),#REF!,3,FALSE)</f>
        <v>#REF!</v>
      </c>
      <c r="R3644" s="122" t="str">
        <f>+IF(ISERROR(VLOOKUP(K3644,'Ecarts de marge'!D:D,1,FALSE)),"PB CODE ARTICLE","")</f>
        <v>PB CODE ARTICLE</v>
      </c>
    </row>
    <row r="3645" spans="1:18" x14ac:dyDescent="0.2">
      <c r="A3645" s="131" t="str">
        <f>+IF(I3645&lt;='Ecarts de marge'!$G$1,"X","")</f>
        <v>X</v>
      </c>
      <c r="B3645" s="122" t="str">
        <f t="shared" si="69"/>
        <v>A</v>
      </c>
      <c r="C3645" s="142"/>
      <c r="D3645" s="142"/>
      <c r="E3645" s="142"/>
      <c r="F3645" s="142"/>
      <c r="G3645" s="142"/>
      <c r="H3645" s="142"/>
      <c r="J3645" s="142"/>
      <c r="K3645" s="142"/>
      <c r="L3645" s="142"/>
      <c r="M3645" s="142"/>
      <c r="N3645" s="142"/>
      <c r="O3645" s="142"/>
      <c r="Q3645" s="122" t="e">
        <f>+VLOOKUP(CONCATENATE(B3645,"00"),#REF!,3,FALSE)</f>
        <v>#REF!</v>
      </c>
      <c r="R3645" s="122" t="str">
        <f>+IF(ISERROR(VLOOKUP(K3645,'Ecarts de marge'!D:D,1,FALSE)),"PB CODE ARTICLE","")</f>
        <v>PB CODE ARTICLE</v>
      </c>
    </row>
    <row r="3646" spans="1:18" x14ac:dyDescent="0.2">
      <c r="A3646" s="131" t="str">
        <f>+IF(I3646&lt;='Ecarts de marge'!$G$1,"X","")</f>
        <v>X</v>
      </c>
      <c r="B3646" s="122" t="str">
        <f t="shared" si="69"/>
        <v>A</v>
      </c>
      <c r="C3646" s="142"/>
      <c r="D3646" s="142"/>
      <c r="E3646" s="142"/>
      <c r="F3646" s="142"/>
      <c r="G3646" s="142"/>
      <c r="H3646" s="142"/>
      <c r="J3646" s="142"/>
      <c r="K3646" s="142"/>
      <c r="L3646" s="142"/>
      <c r="M3646" s="142"/>
      <c r="N3646" s="142"/>
      <c r="O3646" s="142"/>
      <c r="Q3646" s="122" t="e">
        <f>+VLOOKUP(CONCATENATE(B3646,"00"),#REF!,3,FALSE)</f>
        <v>#REF!</v>
      </c>
      <c r="R3646" s="122" t="str">
        <f>+IF(ISERROR(VLOOKUP(K3646,'Ecarts de marge'!D:D,1,FALSE)),"PB CODE ARTICLE","")</f>
        <v>PB CODE ARTICLE</v>
      </c>
    </row>
    <row r="3647" spans="1:18" x14ac:dyDescent="0.2">
      <c r="A3647" s="131" t="str">
        <f>+IF(I3647&lt;='Ecarts de marge'!$G$1,"X","")</f>
        <v>X</v>
      </c>
      <c r="B3647" s="122" t="str">
        <f t="shared" si="69"/>
        <v>A</v>
      </c>
      <c r="C3647" s="142"/>
      <c r="D3647" s="142"/>
      <c r="E3647" s="142"/>
      <c r="F3647" s="142"/>
      <c r="G3647" s="142"/>
      <c r="H3647" s="142"/>
      <c r="J3647" s="142"/>
      <c r="K3647" s="142"/>
      <c r="L3647" s="142"/>
      <c r="M3647" s="142"/>
      <c r="N3647" s="142"/>
      <c r="O3647" s="142"/>
      <c r="Q3647" s="122" t="e">
        <f>+VLOOKUP(CONCATENATE(B3647,"00"),#REF!,3,FALSE)</f>
        <v>#REF!</v>
      </c>
      <c r="R3647" s="122" t="str">
        <f>+IF(ISERROR(VLOOKUP(K3647,'Ecarts de marge'!D:D,1,FALSE)),"PB CODE ARTICLE","")</f>
        <v>PB CODE ARTICLE</v>
      </c>
    </row>
    <row r="3648" spans="1:18" x14ac:dyDescent="0.2">
      <c r="A3648" s="131" t="str">
        <f>+IF(I3648&lt;='Ecarts de marge'!$G$1,"X","")</f>
        <v>X</v>
      </c>
      <c r="B3648" s="122" t="str">
        <f t="shared" si="69"/>
        <v>A</v>
      </c>
      <c r="C3648" s="142"/>
      <c r="D3648" s="142"/>
      <c r="E3648" s="142"/>
      <c r="F3648" s="142"/>
      <c r="G3648" s="142"/>
      <c r="H3648" s="142"/>
      <c r="J3648" s="142"/>
      <c r="K3648" s="142"/>
      <c r="L3648" s="142"/>
      <c r="M3648" s="142"/>
      <c r="N3648" s="142"/>
      <c r="O3648" s="142"/>
      <c r="Q3648" s="122" t="e">
        <f>+VLOOKUP(CONCATENATE(B3648,"00"),#REF!,3,FALSE)</f>
        <v>#REF!</v>
      </c>
      <c r="R3648" s="122" t="str">
        <f>+IF(ISERROR(VLOOKUP(K3648,'Ecarts de marge'!D:D,1,FALSE)),"PB CODE ARTICLE","")</f>
        <v>PB CODE ARTICLE</v>
      </c>
    </row>
    <row r="3649" spans="1:18" x14ac:dyDescent="0.2">
      <c r="A3649" s="131" t="str">
        <f>+IF(I3649&lt;='Ecarts de marge'!$G$1,"X","")</f>
        <v>X</v>
      </c>
      <c r="B3649" s="122" t="str">
        <f t="shared" si="69"/>
        <v>A</v>
      </c>
      <c r="C3649" s="142"/>
      <c r="D3649" s="142"/>
      <c r="E3649" s="142"/>
      <c r="F3649" s="142"/>
      <c r="G3649" s="142"/>
      <c r="H3649" s="142"/>
      <c r="J3649" s="142"/>
      <c r="K3649" s="142"/>
      <c r="L3649" s="142"/>
      <c r="M3649" s="142"/>
      <c r="N3649" s="142"/>
      <c r="O3649" s="142"/>
      <c r="Q3649" s="122" t="e">
        <f>+VLOOKUP(CONCATENATE(B3649,"00"),#REF!,3,FALSE)</f>
        <v>#REF!</v>
      </c>
      <c r="R3649" s="122" t="str">
        <f>+IF(ISERROR(VLOOKUP(K3649,'Ecarts de marge'!D:D,1,FALSE)),"PB CODE ARTICLE","")</f>
        <v>PB CODE ARTICLE</v>
      </c>
    </row>
    <row r="3650" spans="1:18" x14ac:dyDescent="0.2">
      <c r="A3650" s="131" t="str">
        <f>+IF(I3650&lt;='Ecarts de marge'!$G$1,"X","")</f>
        <v>X</v>
      </c>
      <c r="B3650" s="122" t="str">
        <f t="shared" si="69"/>
        <v>A</v>
      </c>
      <c r="C3650" s="142"/>
      <c r="D3650" s="142"/>
      <c r="E3650" s="142"/>
      <c r="F3650" s="142"/>
      <c r="G3650" s="142"/>
      <c r="H3650" s="142"/>
      <c r="J3650" s="142"/>
      <c r="K3650" s="142"/>
      <c r="L3650" s="142"/>
      <c r="M3650" s="142"/>
      <c r="N3650" s="142"/>
      <c r="O3650" s="142"/>
      <c r="Q3650" s="122" t="e">
        <f>+VLOOKUP(CONCATENATE(B3650,"00"),#REF!,3,FALSE)</f>
        <v>#REF!</v>
      </c>
      <c r="R3650" s="122" t="str">
        <f>+IF(ISERROR(VLOOKUP(K3650,'Ecarts de marge'!D:D,1,FALSE)),"PB CODE ARTICLE","")</f>
        <v>PB CODE ARTICLE</v>
      </c>
    </row>
    <row r="3651" spans="1:18" x14ac:dyDescent="0.2">
      <c r="A3651" s="131" t="str">
        <f>+IF(I3651&lt;='Ecarts de marge'!$G$1,"X","")</f>
        <v>X</v>
      </c>
      <c r="B3651" s="122" t="str">
        <f t="shared" si="69"/>
        <v>A</v>
      </c>
      <c r="C3651" s="142"/>
      <c r="D3651" s="142"/>
      <c r="E3651" s="142"/>
      <c r="F3651" s="142"/>
      <c r="G3651" s="142"/>
      <c r="H3651" s="142"/>
      <c r="J3651" s="142"/>
      <c r="K3651" s="142"/>
      <c r="L3651" s="142"/>
      <c r="M3651" s="142"/>
      <c r="N3651" s="142"/>
      <c r="O3651" s="142"/>
      <c r="Q3651" s="122" t="e">
        <f>+VLOOKUP(CONCATENATE(B3651,"00"),#REF!,3,FALSE)</f>
        <v>#REF!</v>
      </c>
      <c r="R3651" s="122" t="str">
        <f>+IF(ISERROR(VLOOKUP(K3651,'Ecarts de marge'!D:D,1,FALSE)),"PB CODE ARTICLE","")</f>
        <v>PB CODE ARTICLE</v>
      </c>
    </row>
    <row r="3652" spans="1:18" x14ac:dyDescent="0.2">
      <c r="A3652" s="131" t="str">
        <f>+IF(I3652&lt;='Ecarts de marge'!$G$1,"X","")</f>
        <v>X</v>
      </c>
      <c r="B3652" s="122" t="str">
        <f t="shared" si="69"/>
        <v>A</v>
      </c>
      <c r="C3652" s="142"/>
      <c r="D3652" s="142"/>
      <c r="E3652" s="142"/>
      <c r="F3652" s="142"/>
      <c r="G3652" s="142"/>
      <c r="H3652" s="142"/>
      <c r="J3652" s="142"/>
      <c r="K3652" s="142"/>
      <c r="L3652" s="142"/>
      <c r="M3652" s="142"/>
      <c r="N3652" s="142"/>
      <c r="O3652" s="142"/>
      <c r="Q3652" s="122" t="e">
        <f>+VLOOKUP(CONCATENATE(B3652,"00"),#REF!,3,FALSE)</f>
        <v>#REF!</v>
      </c>
      <c r="R3652" s="122" t="str">
        <f>+IF(ISERROR(VLOOKUP(K3652,'Ecarts de marge'!D:D,1,FALSE)),"PB CODE ARTICLE","")</f>
        <v>PB CODE ARTICLE</v>
      </c>
    </row>
    <row r="3653" spans="1:18" x14ac:dyDescent="0.2">
      <c r="A3653" s="131" t="str">
        <f>+IF(I3653&lt;='Ecarts de marge'!$G$1,"X","")</f>
        <v>X</v>
      </c>
      <c r="B3653" s="122" t="str">
        <f t="shared" si="69"/>
        <v>A</v>
      </c>
      <c r="C3653" s="142"/>
      <c r="D3653" s="142"/>
      <c r="E3653" s="142"/>
      <c r="F3653" s="142"/>
      <c r="G3653" s="142"/>
      <c r="H3653" s="142"/>
      <c r="J3653" s="142"/>
      <c r="K3653" s="142"/>
      <c r="L3653" s="142"/>
      <c r="M3653" s="142"/>
      <c r="N3653" s="142"/>
      <c r="O3653" s="142"/>
      <c r="Q3653" s="122" t="e">
        <f>+VLOOKUP(CONCATENATE(B3653,"00"),#REF!,3,FALSE)</f>
        <v>#REF!</v>
      </c>
      <c r="R3653" s="122" t="str">
        <f>+IF(ISERROR(VLOOKUP(K3653,'Ecarts de marge'!D:D,1,FALSE)),"PB CODE ARTICLE","")</f>
        <v>PB CODE ARTICLE</v>
      </c>
    </row>
    <row r="3654" spans="1:18" x14ac:dyDescent="0.2">
      <c r="A3654" s="131" t="str">
        <f>+IF(I3654&lt;='Ecarts de marge'!$G$1,"X","")</f>
        <v>X</v>
      </c>
      <c r="B3654" s="122" t="str">
        <f t="shared" si="69"/>
        <v>A</v>
      </c>
      <c r="C3654" s="142"/>
      <c r="D3654" s="142"/>
      <c r="E3654" s="142"/>
      <c r="F3654" s="142"/>
      <c r="G3654" s="142"/>
      <c r="H3654" s="142"/>
      <c r="J3654" s="142"/>
      <c r="K3654" s="142"/>
      <c r="L3654" s="142"/>
      <c r="M3654" s="142"/>
      <c r="N3654" s="142"/>
      <c r="O3654" s="142"/>
      <c r="Q3654" s="122" t="e">
        <f>+VLOOKUP(CONCATENATE(B3654,"00"),#REF!,3,FALSE)</f>
        <v>#REF!</v>
      </c>
      <c r="R3654" s="122" t="str">
        <f>+IF(ISERROR(VLOOKUP(K3654,'Ecarts de marge'!D:D,1,FALSE)),"PB CODE ARTICLE","")</f>
        <v>PB CODE ARTICLE</v>
      </c>
    </row>
    <row r="3655" spans="1:18" x14ac:dyDescent="0.2">
      <c r="A3655" s="131" t="str">
        <f>+IF(I3655&lt;='Ecarts de marge'!$G$1,"X","")</f>
        <v>X</v>
      </c>
      <c r="B3655" s="122" t="str">
        <f t="shared" si="69"/>
        <v>A</v>
      </c>
      <c r="C3655" s="142"/>
      <c r="D3655" s="142"/>
      <c r="E3655" s="142"/>
      <c r="F3655" s="142"/>
      <c r="G3655" s="142"/>
      <c r="H3655" s="142"/>
      <c r="J3655" s="142"/>
      <c r="K3655" s="142"/>
      <c r="L3655" s="142"/>
      <c r="M3655" s="142"/>
      <c r="N3655" s="142"/>
      <c r="O3655" s="142"/>
      <c r="Q3655" s="122" t="e">
        <f>+VLOOKUP(CONCATENATE(B3655,"00"),#REF!,3,FALSE)</f>
        <v>#REF!</v>
      </c>
      <c r="R3655" s="122" t="str">
        <f>+IF(ISERROR(VLOOKUP(K3655,'Ecarts de marge'!D:D,1,FALSE)),"PB CODE ARTICLE","")</f>
        <v>PB CODE ARTICLE</v>
      </c>
    </row>
    <row r="3656" spans="1:18" x14ac:dyDescent="0.2">
      <c r="A3656" s="131" t="str">
        <f>+IF(I3656&lt;='Ecarts de marge'!$G$1,"X","")</f>
        <v>X</v>
      </c>
      <c r="B3656" s="122" t="str">
        <f t="shared" si="69"/>
        <v>A</v>
      </c>
      <c r="C3656" s="142"/>
      <c r="D3656" s="142"/>
      <c r="E3656" s="142"/>
      <c r="F3656" s="142"/>
      <c r="G3656" s="142"/>
      <c r="H3656" s="142"/>
      <c r="J3656" s="142"/>
      <c r="K3656" s="142"/>
      <c r="L3656" s="142"/>
      <c r="M3656" s="142"/>
      <c r="N3656" s="142"/>
      <c r="O3656" s="142"/>
      <c r="Q3656" s="122" t="e">
        <f>+VLOOKUP(CONCATENATE(B3656,"00"),#REF!,3,FALSE)</f>
        <v>#REF!</v>
      </c>
      <c r="R3656" s="122" t="str">
        <f>+IF(ISERROR(VLOOKUP(K3656,'Ecarts de marge'!D:D,1,FALSE)),"PB CODE ARTICLE","")</f>
        <v>PB CODE ARTICLE</v>
      </c>
    </row>
    <row r="3657" spans="1:18" x14ac:dyDescent="0.2">
      <c r="A3657" s="131" t="str">
        <f>+IF(I3657&lt;='Ecarts de marge'!$G$1,"X","")</f>
        <v>X</v>
      </c>
      <c r="B3657" s="122" t="str">
        <f t="shared" si="69"/>
        <v>A</v>
      </c>
      <c r="C3657" s="142"/>
      <c r="D3657" s="142"/>
      <c r="E3657" s="142"/>
      <c r="F3657" s="142"/>
      <c r="G3657" s="142"/>
      <c r="H3657" s="142"/>
      <c r="J3657" s="142"/>
      <c r="K3657" s="142"/>
      <c r="L3657" s="142"/>
      <c r="M3657" s="142"/>
      <c r="N3657" s="142"/>
      <c r="O3657" s="142"/>
      <c r="Q3657" s="122" t="e">
        <f>+VLOOKUP(CONCATENATE(B3657,"00"),#REF!,3,FALSE)</f>
        <v>#REF!</v>
      </c>
      <c r="R3657" s="122" t="str">
        <f>+IF(ISERROR(VLOOKUP(K3657,'Ecarts de marge'!D:D,1,FALSE)),"PB CODE ARTICLE","")</f>
        <v>PB CODE ARTICLE</v>
      </c>
    </row>
    <row r="3658" spans="1:18" x14ac:dyDescent="0.2">
      <c r="A3658" s="131" t="str">
        <f>+IF(I3658&lt;='Ecarts de marge'!$G$1,"X","")</f>
        <v>X</v>
      </c>
      <c r="B3658" s="122" t="str">
        <f t="shared" si="69"/>
        <v>A</v>
      </c>
      <c r="C3658" s="142"/>
      <c r="D3658" s="142"/>
      <c r="E3658" s="142"/>
      <c r="F3658" s="142"/>
      <c r="G3658" s="142"/>
      <c r="H3658" s="142"/>
      <c r="J3658" s="142"/>
      <c r="K3658" s="142"/>
      <c r="L3658" s="142"/>
      <c r="M3658" s="142"/>
      <c r="N3658" s="142"/>
      <c r="O3658" s="142"/>
      <c r="Q3658" s="122" t="e">
        <f>+VLOOKUP(CONCATENATE(B3658,"00"),#REF!,3,FALSE)</f>
        <v>#REF!</v>
      </c>
      <c r="R3658" s="122" t="str">
        <f>+IF(ISERROR(VLOOKUP(K3658,'Ecarts de marge'!D:D,1,FALSE)),"PB CODE ARTICLE","")</f>
        <v>PB CODE ARTICLE</v>
      </c>
    </row>
    <row r="3659" spans="1:18" x14ac:dyDescent="0.2">
      <c r="A3659" s="131" t="str">
        <f>+IF(I3659&lt;='Ecarts de marge'!$G$1,"X","")</f>
        <v>X</v>
      </c>
      <c r="B3659" s="122" t="str">
        <f t="shared" si="69"/>
        <v>A</v>
      </c>
      <c r="C3659" s="142"/>
      <c r="D3659" s="142"/>
      <c r="E3659" s="142"/>
      <c r="F3659" s="142"/>
      <c r="G3659" s="142"/>
      <c r="H3659" s="142"/>
      <c r="J3659" s="142"/>
      <c r="K3659" s="142"/>
      <c r="L3659" s="142"/>
      <c r="M3659" s="142"/>
      <c r="N3659" s="142"/>
      <c r="O3659" s="142"/>
      <c r="Q3659" s="122" t="e">
        <f>+VLOOKUP(CONCATENATE(B3659,"00"),#REF!,3,FALSE)</f>
        <v>#REF!</v>
      </c>
      <c r="R3659" s="122" t="str">
        <f>+IF(ISERROR(VLOOKUP(K3659,'Ecarts de marge'!D:D,1,FALSE)),"PB CODE ARTICLE","")</f>
        <v>PB CODE ARTICLE</v>
      </c>
    </row>
    <row r="3660" spans="1:18" x14ac:dyDescent="0.2">
      <c r="A3660" s="131" t="str">
        <f>+IF(I3660&lt;='Ecarts de marge'!$G$1,"X","")</f>
        <v>X</v>
      </c>
      <c r="B3660" s="122" t="str">
        <f t="shared" si="69"/>
        <v>A</v>
      </c>
      <c r="C3660" s="142"/>
      <c r="D3660" s="142"/>
      <c r="E3660" s="142"/>
      <c r="F3660" s="142"/>
      <c r="G3660" s="142"/>
      <c r="H3660" s="142"/>
      <c r="J3660" s="142"/>
      <c r="K3660" s="142"/>
      <c r="L3660" s="142"/>
      <c r="M3660" s="142"/>
      <c r="N3660" s="142"/>
      <c r="O3660" s="142"/>
      <c r="Q3660" s="122" t="e">
        <f>+VLOOKUP(CONCATENATE(B3660,"00"),#REF!,3,FALSE)</f>
        <v>#REF!</v>
      </c>
      <c r="R3660" s="122" t="str">
        <f>+IF(ISERROR(VLOOKUP(K3660,'Ecarts de marge'!D:D,1,FALSE)),"PB CODE ARTICLE","")</f>
        <v>PB CODE ARTICLE</v>
      </c>
    </row>
    <row r="3661" spans="1:18" x14ac:dyDescent="0.2">
      <c r="A3661" s="131" t="str">
        <f>+IF(I3661&lt;='Ecarts de marge'!$G$1,"X","")</f>
        <v>X</v>
      </c>
      <c r="B3661" s="122" t="str">
        <f t="shared" si="69"/>
        <v>A</v>
      </c>
      <c r="C3661" s="142"/>
      <c r="D3661" s="142"/>
      <c r="E3661" s="142"/>
      <c r="F3661" s="142"/>
      <c r="G3661" s="142"/>
      <c r="H3661" s="142"/>
      <c r="J3661" s="142"/>
      <c r="K3661" s="142"/>
      <c r="L3661" s="142"/>
      <c r="M3661" s="142"/>
      <c r="N3661" s="142"/>
      <c r="O3661" s="142"/>
      <c r="Q3661" s="122" t="e">
        <f>+VLOOKUP(CONCATENATE(B3661,"00"),#REF!,3,FALSE)</f>
        <v>#REF!</v>
      </c>
      <c r="R3661" s="122" t="str">
        <f>+IF(ISERROR(VLOOKUP(K3661,'Ecarts de marge'!D:D,1,FALSE)),"PB CODE ARTICLE","")</f>
        <v>PB CODE ARTICLE</v>
      </c>
    </row>
    <row r="3662" spans="1:18" x14ac:dyDescent="0.2">
      <c r="A3662" s="131" t="str">
        <f>+IF(I3662&lt;='Ecarts de marge'!$G$1,"X","")</f>
        <v>X</v>
      </c>
      <c r="B3662" s="122" t="str">
        <f t="shared" si="69"/>
        <v>A</v>
      </c>
      <c r="C3662" s="142"/>
      <c r="D3662" s="142"/>
      <c r="E3662" s="142"/>
      <c r="F3662" s="142"/>
      <c r="G3662" s="142"/>
      <c r="H3662" s="142"/>
      <c r="J3662" s="142"/>
      <c r="K3662" s="142"/>
      <c r="L3662" s="142"/>
      <c r="M3662" s="142"/>
      <c r="N3662" s="142"/>
      <c r="O3662" s="142"/>
      <c r="Q3662" s="122" t="e">
        <f>+VLOOKUP(CONCATENATE(B3662,"00"),#REF!,3,FALSE)</f>
        <v>#REF!</v>
      </c>
      <c r="R3662" s="122" t="str">
        <f>+IF(ISERROR(VLOOKUP(K3662,'Ecarts de marge'!D:D,1,FALSE)),"PB CODE ARTICLE","")</f>
        <v>PB CODE ARTICLE</v>
      </c>
    </row>
    <row r="3663" spans="1:18" x14ac:dyDescent="0.2">
      <c r="A3663" s="131" t="str">
        <f>+IF(I3663&lt;='Ecarts de marge'!$G$1,"X","")</f>
        <v>X</v>
      </c>
      <c r="B3663" s="122" t="str">
        <f t="shared" si="69"/>
        <v>A</v>
      </c>
      <c r="C3663" s="142"/>
      <c r="D3663" s="142"/>
      <c r="E3663" s="142"/>
      <c r="F3663" s="142"/>
      <c r="G3663" s="142"/>
      <c r="H3663" s="142"/>
      <c r="J3663" s="142"/>
      <c r="K3663" s="142"/>
      <c r="L3663" s="142"/>
      <c r="M3663" s="142"/>
      <c r="N3663" s="142"/>
      <c r="O3663" s="142"/>
      <c r="Q3663" s="122" t="e">
        <f>+VLOOKUP(CONCATENATE(B3663,"00"),#REF!,3,FALSE)</f>
        <v>#REF!</v>
      </c>
      <c r="R3663" s="122" t="str">
        <f>+IF(ISERROR(VLOOKUP(K3663,'Ecarts de marge'!D:D,1,FALSE)),"PB CODE ARTICLE","")</f>
        <v>PB CODE ARTICLE</v>
      </c>
    </row>
    <row r="3664" spans="1:18" x14ac:dyDescent="0.2">
      <c r="A3664" s="131" t="str">
        <f>+IF(I3664&lt;='Ecarts de marge'!$G$1,"X","")</f>
        <v>X</v>
      </c>
      <c r="B3664" s="122" t="str">
        <f t="shared" si="69"/>
        <v>A</v>
      </c>
      <c r="C3664" s="142"/>
      <c r="D3664" s="142"/>
      <c r="E3664" s="142"/>
      <c r="F3664" s="142"/>
      <c r="G3664" s="142"/>
      <c r="H3664" s="142"/>
      <c r="J3664" s="142"/>
      <c r="K3664" s="142"/>
      <c r="L3664" s="142"/>
      <c r="M3664" s="142"/>
      <c r="N3664" s="142"/>
      <c r="O3664" s="142"/>
      <c r="Q3664" s="122" t="e">
        <f>+VLOOKUP(CONCATENATE(B3664,"00"),#REF!,3,FALSE)</f>
        <v>#REF!</v>
      </c>
      <c r="R3664" s="122" t="str">
        <f>+IF(ISERROR(VLOOKUP(K3664,'Ecarts de marge'!D:D,1,FALSE)),"PB CODE ARTICLE","")</f>
        <v>PB CODE ARTICLE</v>
      </c>
    </row>
    <row r="3665" spans="1:18" x14ac:dyDescent="0.2">
      <c r="A3665" s="131" t="str">
        <f>+IF(I3665&lt;='Ecarts de marge'!$G$1,"X","")</f>
        <v>X</v>
      </c>
      <c r="B3665" s="122" t="str">
        <f t="shared" si="69"/>
        <v>A</v>
      </c>
      <c r="C3665" s="142"/>
      <c r="D3665" s="142"/>
      <c r="E3665" s="142"/>
      <c r="F3665" s="142"/>
      <c r="G3665" s="142"/>
      <c r="H3665" s="142"/>
      <c r="J3665" s="142"/>
      <c r="K3665" s="142"/>
      <c r="L3665" s="142"/>
      <c r="M3665" s="142"/>
      <c r="N3665" s="142"/>
      <c r="O3665" s="142"/>
      <c r="Q3665" s="122" t="e">
        <f>+VLOOKUP(CONCATENATE(B3665,"00"),#REF!,3,FALSE)</f>
        <v>#REF!</v>
      </c>
      <c r="R3665" s="122" t="str">
        <f>+IF(ISERROR(VLOOKUP(K3665,'Ecarts de marge'!D:D,1,FALSE)),"PB CODE ARTICLE","")</f>
        <v>PB CODE ARTICLE</v>
      </c>
    </row>
    <row r="3666" spans="1:18" x14ac:dyDescent="0.2">
      <c r="A3666" s="131" t="str">
        <f>+IF(I3666&lt;='Ecarts de marge'!$G$1,"X","")</f>
        <v>X</v>
      </c>
      <c r="B3666" s="122" t="str">
        <f t="shared" si="69"/>
        <v>A</v>
      </c>
      <c r="C3666" s="142"/>
      <c r="D3666" s="142"/>
      <c r="E3666" s="142"/>
      <c r="F3666" s="142"/>
      <c r="G3666" s="142"/>
      <c r="H3666" s="142"/>
      <c r="J3666" s="142"/>
      <c r="K3666" s="142"/>
      <c r="L3666" s="142"/>
      <c r="M3666" s="142"/>
      <c r="N3666" s="142"/>
      <c r="O3666" s="142"/>
      <c r="Q3666" s="122" t="e">
        <f>+VLOOKUP(CONCATENATE(B3666,"00"),#REF!,3,FALSE)</f>
        <v>#REF!</v>
      </c>
      <c r="R3666" s="122" t="str">
        <f>+IF(ISERROR(VLOOKUP(K3666,'Ecarts de marge'!D:D,1,FALSE)),"PB CODE ARTICLE","")</f>
        <v>PB CODE ARTICLE</v>
      </c>
    </row>
    <row r="3667" spans="1:18" x14ac:dyDescent="0.2">
      <c r="A3667" s="131" t="str">
        <f>+IF(I3667&lt;='Ecarts de marge'!$G$1,"X","")</f>
        <v>X</v>
      </c>
      <c r="B3667" s="122" t="str">
        <f t="shared" si="69"/>
        <v>A</v>
      </c>
      <c r="C3667" s="142"/>
      <c r="D3667" s="142"/>
      <c r="E3667" s="142"/>
      <c r="F3667" s="142"/>
      <c r="G3667" s="142"/>
      <c r="H3667" s="142"/>
      <c r="J3667" s="142"/>
      <c r="K3667" s="142"/>
      <c r="L3667" s="142"/>
      <c r="M3667" s="142"/>
      <c r="N3667" s="142"/>
      <c r="O3667" s="142"/>
      <c r="Q3667" s="122" t="e">
        <f>+VLOOKUP(CONCATENATE(B3667,"00"),#REF!,3,FALSE)</f>
        <v>#REF!</v>
      </c>
      <c r="R3667" s="122" t="str">
        <f>+IF(ISERROR(VLOOKUP(K3667,'Ecarts de marge'!D:D,1,FALSE)),"PB CODE ARTICLE","")</f>
        <v>PB CODE ARTICLE</v>
      </c>
    </row>
    <row r="3668" spans="1:18" x14ac:dyDescent="0.2">
      <c r="A3668" s="131" t="str">
        <f>+IF(I3668&lt;='Ecarts de marge'!$G$1,"X","")</f>
        <v>X</v>
      </c>
      <c r="B3668" s="122" t="str">
        <f t="shared" si="69"/>
        <v>A</v>
      </c>
      <c r="C3668" s="142"/>
      <c r="D3668" s="142"/>
      <c r="E3668" s="142"/>
      <c r="F3668" s="142"/>
      <c r="G3668" s="142"/>
      <c r="H3668" s="142"/>
      <c r="J3668" s="142"/>
      <c r="K3668" s="142"/>
      <c r="L3668" s="142"/>
      <c r="M3668" s="142"/>
      <c r="N3668" s="142"/>
      <c r="O3668" s="142"/>
      <c r="Q3668" s="122" t="e">
        <f>+VLOOKUP(CONCATENATE(B3668,"00"),#REF!,3,FALSE)</f>
        <v>#REF!</v>
      </c>
      <c r="R3668" s="122" t="str">
        <f>+IF(ISERROR(VLOOKUP(K3668,'Ecarts de marge'!D:D,1,FALSE)),"PB CODE ARTICLE","")</f>
        <v>PB CODE ARTICLE</v>
      </c>
    </row>
    <row r="3669" spans="1:18" x14ac:dyDescent="0.2">
      <c r="A3669" s="131" t="str">
        <f>+IF(I3669&lt;='Ecarts de marge'!$G$1,"X","")</f>
        <v>X</v>
      </c>
      <c r="B3669" s="122" t="str">
        <f t="shared" si="69"/>
        <v>A</v>
      </c>
      <c r="C3669" s="142"/>
      <c r="D3669" s="142"/>
      <c r="E3669" s="142"/>
      <c r="F3669" s="142"/>
      <c r="G3669" s="142"/>
      <c r="H3669" s="142"/>
      <c r="J3669" s="142"/>
      <c r="K3669" s="142"/>
      <c r="L3669" s="142"/>
      <c r="M3669" s="142"/>
      <c r="N3669" s="142"/>
      <c r="O3669" s="142"/>
      <c r="Q3669" s="122" t="e">
        <f>+VLOOKUP(CONCATENATE(B3669,"00"),#REF!,3,FALSE)</f>
        <v>#REF!</v>
      </c>
      <c r="R3669" s="122" t="str">
        <f>+IF(ISERROR(VLOOKUP(K3669,'Ecarts de marge'!D:D,1,FALSE)),"PB CODE ARTICLE","")</f>
        <v>PB CODE ARTICLE</v>
      </c>
    </row>
    <row r="3670" spans="1:18" x14ac:dyDescent="0.2">
      <c r="A3670" s="131" t="str">
        <f>+IF(I3670&lt;='Ecarts de marge'!$G$1,"X","")</f>
        <v>X</v>
      </c>
      <c r="B3670" s="122" t="str">
        <f t="shared" si="69"/>
        <v>A</v>
      </c>
      <c r="C3670" s="142"/>
      <c r="D3670" s="142"/>
      <c r="E3670" s="142"/>
      <c r="F3670" s="142"/>
      <c r="G3670" s="142"/>
      <c r="H3670" s="142"/>
      <c r="J3670" s="142"/>
      <c r="K3670" s="142"/>
      <c r="L3670" s="142"/>
      <c r="M3670" s="142"/>
      <c r="N3670" s="142"/>
      <c r="O3670" s="142"/>
      <c r="Q3670" s="122" t="e">
        <f>+VLOOKUP(CONCATENATE(B3670,"00"),#REF!,3,FALSE)</f>
        <v>#REF!</v>
      </c>
      <c r="R3670" s="122" t="str">
        <f>+IF(ISERROR(VLOOKUP(K3670,'Ecarts de marge'!D:D,1,FALSE)),"PB CODE ARTICLE","")</f>
        <v>PB CODE ARTICLE</v>
      </c>
    </row>
    <row r="3671" spans="1:18" x14ac:dyDescent="0.2">
      <c r="A3671" s="131" t="str">
        <f>+IF(I3671&lt;='Ecarts de marge'!$G$1,"X","")</f>
        <v>X</v>
      </c>
      <c r="B3671" s="122" t="str">
        <f t="shared" si="69"/>
        <v>A</v>
      </c>
      <c r="C3671" s="142"/>
      <c r="D3671" s="142"/>
      <c r="E3671" s="142"/>
      <c r="F3671" s="142"/>
      <c r="G3671" s="142"/>
      <c r="H3671" s="142"/>
      <c r="J3671" s="142"/>
      <c r="K3671" s="142"/>
      <c r="L3671" s="142"/>
      <c r="M3671" s="142"/>
      <c r="N3671" s="142"/>
      <c r="O3671" s="142"/>
      <c r="Q3671" s="122" t="e">
        <f>+VLOOKUP(CONCATENATE(B3671,"00"),#REF!,3,FALSE)</f>
        <v>#REF!</v>
      </c>
      <c r="R3671" s="122" t="str">
        <f>+IF(ISERROR(VLOOKUP(K3671,'Ecarts de marge'!D:D,1,FALSE)),"PB CODE ARTICLE","")</f>
        <v>PB CODE ARTICLE</v>
      </c>
    </row>
    <row r="3672" spans="1:18" x14ac:dyDescent="0.2">
      <c r="A3672" s="131" t="str">
        <f>+IF(I3672&lt;='Ecarts de marge'!$G$1,"X","")</f>
        <v>X</v>
      </c>
      <c r="B3672" s="122" t="str">
        <f t="shared" si="69"/>
        <v>A</v>
      </c>
      <c r="C3672" s="142"/>
      <c r="D3672" s="142"/>
      <c r="E3672" s="142"/>
      <c r="F3672" s="142"/>
      <c r="G3672" s="142"/>
      <c r="H3672" s="142"/>
      <c r="J3672" s="142"/>
      <c r="K3672" s="142"/>
      <c r="L3672" s="142"/>
      <c r="M3672" s="142"/>
      <c r="N3672" s="142"/>
      <c r="O3672" s="142"/>
      <c r="Q3672" s="122" t="e">
        <f>+VLOOKUP(CONCATENATE(B3672,"00"),#REF!,3,FALSE)</f>
        <v>#REF!</v>
      </c>
      <c r="R3672" s="122" t="str">
        <f>+IF(ISERROR(VLOOKUP(K3672,'Ecarts de marge'!D:D,1,FALSE)),"PB CODE ARTICLE","")</f>
        <v>PB CODE ARTICLE</v>
      </c>
    </row>
    <row r="3673" spans="1:18" x14ac:dyDescent="0.2">
      <c r="A3673" s="131" t="str">
        <f>+IF(I3673&lt;='Ecarts de marge'!$G$1,"X","")</f>
        <v>X</v>
      </c>
      <c r="B3673" s="122" t="str">
        <f t="shared" si="69"/>
        <v>A</v>
      </c>
      <c r="C3673" s="142"/>
      <c r="D3673" s="142"/>
      <c r="E3673" s="142"/>
      <c r="F3673" s="142"/>
      <c r="G3673" s="142"/>
      <c r="H3673" s="142"/>
      <c r="J3673" s="142"/>
      <c r="K3673" s="142"/>
      <c r="L3673" s="142"/>
      <c r="M3673" s="142"/>
      <c r="N3673" s="142"/>
      <c r="O3673" s="142"/>
      <c r="Q3673" s="122" t="e">
        <f>+VLOOKUP(CONCATENATE(B3673,"00"),#REF!,3,FALSE)</f>
        <v>#REF!</v>
      </c>
      <c r="R3673" s="122" t="str">
        <f>+IF(ISERROR(VLOOKUP(K3673,'Ecarts de marge'!D:D,1,FALSE)),"PB CODE ARTICLE","")</f>
        <v>PB CODE ARTICLE</v>
      </c>
    </row>
    <row r="3674" spans="1:18" x14ac:dyDescent="0.2">
      <c r="A3674" s="131" t="str">
        <f>+IF(I3674&lt;='Ecarts de marge'!$G$1,"X","")</f>
        <v>X</v>
      </c>
      <c r="B3674" s="122" t="str">
        <f t="shared" si="69"/>
        <v>A</v>
      </c>
      <c r="C3674" s="142"/>
      <c r="D3674" s="142"/>
      <c r="E3674" s="142"/>
      <c r="F3674" s="142"/>
      <c r="G3674" s="142"/>
      <c r="H3674" s="142"/>
      <c r="J3674" s="142"/>
      <c r="K3674" s="142"/>
      <c r="L3674" s="142"/>
      <c r="M3674" s="142"/>
      <c r="N3674" s="142"/>
      <c r="O3674" s="142"/>
      <c r="Q3674" s="122" t="e">
        <f>+VLOOKUP(CONCATENATE(B3674,"00"),#REF!,3,FALSE)</f>
        <v>#REF!</v>
      </c>
      <c r="R3674" s="122" t="str">
        <f>+IF(ISERROR(VLOOKUP(K3674,'Ecarts de marge'!D:D,1,FALSE)),"PB CODE ARTICLE","")</f>
        <v>PB CODE ARTICLE</v>
      </c>
    </row>
    <row r="3675" spans="1:18" x14ac:dyDescent="0.2">
      <c r="A3675" s="131" t="str">
        <f>+IF(I3675&lt;='Ecarts de marge'!$G$1,"X","")</f>
        <v>X</v>
      </c>
      <c r="B3675" s="122" t="str">
        <f t="shared" si="69"/>
        <v>A</v>
      </c>
      <c r="C3675" s="142"/>
      <c r="D3675" s="142"/>
      <c r="E3675" s="142"/>
      <c r="F3675" s="142"/>
      <c r="G3675" s="142"/>
      <c r="H3675" s="142"/>
      <c r="J3675" s="142"/>
      <c r="K3675" s="142"/>
      <c r="L3675" s="142"/>
      <c r="M3675" s="142"/>
      <c r="N3675" s="142"/>
      <c r="O3675" s="142"/>
      <c r="Q3675" s="122" t="e">
        <f>+VLOOKUP(CONCATENATE(B3675,"00"),#REF!,3,FALSE)</f>
        <v>#REF!</v>
      </c>
      <c r="R3675" s="122" t="str">
        <f>+IF(ISERROR(VLOOKUP(K3675,'Ecarts de marge'!D:D,1,FALSE)),"PB CODE ARTICLE","")</f>
        <v>PB CODE ARTICLE</v>
      </c>
    </row>
    <row r="3676" spans="1:18" x14ac:dyDescent="0.2">
      <c r="A3676" s="131" t="str">
        <f>+IF(I3676&lt;='Ecarts de marge'!$G$1,"X","")</f>
        <v>X</v>
      </c>
      <c r="B3676" s="122" t="str">
        <f t="shared" si="69"/>
        <v>A</v>
      </c>
      <c r="C3676" s="142"/>
      <c r="D3676" s="142"/>
      <c r="E3676" s="142"/>
      <c r="F3676" s="142"/>
      <c r="G3676" s="142"/>
      <c r="H3676" s="142"/>
      <c r="J3676" s="142"/>
      <c r="K3676" s="142"/>
      <c r="L3676" s="142"/>
      <c r="M3676" s="142"/>
      <c r="N3676" s="142"/>
      <c r="O3676" s="142"/>
      <c r="Q3676" s="122" t="e">
        <f>+VLOOKUP(CONCATENATE(B3676,"00"),#REF!,3,FALSE)</f>
        <v>#REF!</v>
      </c>
      <c r="R3676" s="122" t="str">
        <f>+IF(ISERROR(VLOOKUP(K3676,'Ecarts de marge'!D:D,1,FALSE)),"PB CODE ARTICLE","")</f>
        <v>PB CODE ARTICLE</v>
      </c>
    </row>
    <row r="3677" spans="1:18" x14ac:dyDescent="0.2">
      <c r="A3677" s="131" t="str">
        <f>+IF(I3677&lt;='Ecarts de marge'!$G$1,"X","")</f>
        <v>X</v>
      </c>
      <c r="B3677" s="122" t="str">
        <f t="shared" si="69"/>
        <v>A</v>
      </c>
      <c r="C3677" s="142"/>
      <c r="D3677" s="142"/>
      <c r="E3677" s="142"/>
      <c r="F3677" s="142"/>
      <c r="G3677" s="142"/>
      <c r="H3677" s="142"/>
      <c r="J3677" s="142"/>
      <c r="K3677" s="142"/>
      <c r="L3677" s="142"/>
      <c r="M3677" s="142"/>
      <c r="N3677" s="142"/>
      <c r="O3677" s="142"/>
      <c r="Q3677" s="122" t="e">
        <f>+VLOOKUP(CONCATENATE(B3677,"00"),#REF!,3,FALSE)</f>
        <v>#REF!</v>
      </c>
      <c r="R3677" s="122" t="str">
        <f>+IF(ISERROR(VLOOKUP(K3677,'Ecarts de marge'!D:D,1,FALSE)),"PB CODE ARTICLE","")</f>
        <v>PB CODE ARTICLE</v>
      </c>
    </row>
    <row r="3678" spans="1:18" x14ac:dyDescent="0.2">
      <c r="A3678" s="131" t="str">
        <f>+IF(I3678&lt;='Ecarts de marge'!$G$1,"X","")</f>
        <v>X</v>
      </c>
      <c r="B3678" s="122" t="str">
        <f t="shared" si="69"/>
        <v>A</v>
      </c>
      <c r="C3678" s="142"/>
      <c r="D3678" s="142"/>
      <c r="E3678" s="142"/>
      <c r="F3678" s="142"/>
      <c r="G3678" s="142"/>
      <c r="H3678" s="142"/>
      <c r="J3678" s="142"/>
      <c r="K3678" s="142"/>
      <c r="L3678" s="142"/>
      <c r="M3678" s="142"/>
      <c r="N3678" s="142"/>
      <c r="O3678" s="142"/>
      <c r="Q3678" s="122" t="e">
        <f>+VLOOKUP(CONCATENATE(B3678,"00"),#REF!,3,FALSE)</f>
        <v>#REF!</v>
      </c>
      <c r="R3678" s="122" t="str">
        <f>+IF(ISERROR(VLOOKUP(K3678,'Ecarts de marge'!D:D,1,FALSE)),"PB CODE ARTICLE","")</f>
        <v>PB CODE ARTICLE</v>
      </c>
    </row>
    <row r="3679" spans="1:18" x14ac:dyDescent="0.2">
      <c r="A3679" s="131" t="str">
        <f>+IF(I3679&lt;='Ecarts de marge'!$G$1,"X","")</f>
        <v>X</v>
      </c>
      <c r="B3679" s="122" t="str">
        <f t="shared" si="69"/>
        <v>A</v>
      </c>
      <c r="C3679" s="142"/>
      <c r="D3679" s="142"/>
      <c r="E3679" s="142"/>
      <c r="F3679" s="142"/>
      <c r="G3679" s="142"/>
      <c r="H3679" s="142"/>
      <c r="J3679" s="142"/>
      <c r="K3679" s="142"/>
      <c r="L3679" s="142"/>
      <c r="M3679" s="142"/>
      <c r="N3679" s="142"/>
      <c r="O3679" s="142"/>
      <c r="Q3679" s="122" t="e">
        <f>+VLOOKUP(CONCATENATE(B3679,"00"),#REF!,3,FALSE)</f>
        <v>#REF!</v>
      </c>
      <c r="R3679" s="122" t="str">
        <f>+IF(ISERROR(VLOOKUP(K3679,'Ecarts de marge'!D:D,1,FALSE)),"PB CODE ARTICLE","")</f>
        <v>PB CODE ARTICLE</v>
      </c>
    </row>
    <row r="3680" spans="1:18" x14ac:dyDescent="0.2">
      <c r="A3680" s="131" t="str">
        <f>+IF(I3680&lt;='Ecarts de marge'!$G$1,"X","")</f>
        <v>X</v>
      </c>
      <c r="B3680" s="122" t="str">
        <f t="shared" si="69"/>
        <v>A</v>
      </c>
      <c r="C3680" s="142"/>
      <c r="D3680" s="142"/>
      <c r="E3680" s="142"/>
      <c r="F3680" s="142"/>
      <c r="G3680" s="142"/>
      <c r="H3680" s="142"/>
      <c r="J3680" s="142"/>
      <c r="K3680" s="142"/>
      <c r="L3680" s="142"/>
      <c r="M3680" s="142"/>
      <c r="N3680" s="142"/>
      <c r="O3680" s="142"/>
      <c r="Q3680" s="122" t="e">
        <f>+VLOOKUP(CONCATENATE(B3680,"00"),#REF!,3,FALSE)</f>
        <v>#REF!</v>
      </c>
      <c r="R3680" s="122" t="str">
        <f>+IF(ISERROR(VLOOKUP(K3680,'Ecarts de marge'!D:D,1,FALSE)),"PB CODE ARTICLE","")</f>
        <v>PB CODE ARTICLE</v>
      </c>
    </row>
    <row r="3681" spans="1:18" x14ac:dyDescent="0.2">
      <c r="A3681" s="131" t="str">
        <f>+IF(I3681&lt;='Ecarts de marge'!$G$1,"X","")</f>
        <v>X</v>
      </c>
      <c r="B3681" s="122" t="str">
        <f t="shared" si="69"/>
        <v>A</v>
      </c>
      <c r="C3681" s="142"/>
      <c r="D3681" s="142"/>
      <c r="E3681" s="142"/>
      <c r="F3681" s="142"/>
      <c r="G3681" s="142"/>
      <c r="H3681" s="142"/>
      <c r="J3681" s="142"/>
      <c r="K3681" s="142"/>
      <c r="L3681" s="142"/>
      <c r="M3681" s="142"/>
      <c r="N3681" s="142"/>
      <c r="O3681" s="142"/>
      <c r="Q3681" s="122" t="e">
        <f>+VLOOKUP(CONCATENATE(B3681,"00"),#REF!,3,FALSE)</f>
        <v>#REF!</v>
      </c>
      <c r="R3681" s="122" t="str">
        <f>+IF(ISERROR(VLOOKUP(K3681,'Ecarts de marge'!D:D,1,FALSE)),"PB CODE ARTICLE","")</f>
        <v>PB CODE ARTICLE</v>
      </c>
    </row>
    <row r="3682" spans="1:18" x14ac:dyDescent="0.2">
      <c r="A3682" s="131" t="str">
        <f>+IF(I3682&lt;='Ecarts de marge'!$G$1,"X","")</f>
        <v>X</v>
      </c>
      <c r="B3682" s="122" t="str">
        <f t="shared" si="69"/>
        <v>A</v>
      </c>
      <c r="C3682" s="142"/>
      <c r="D3682" s="142"/>
      <c r="E3682" s="142"/>
      <c r="F3682" s="142"/>
      <c r="G3682" s="142"/>
      <c r="H3682" s="142"/>
      <c r="J3682" s="142"/>
      <c r="K3682" s="142"/>
      <c r="L3682" s="142"/>
      <c r="M3682" s="142"/>
      <c r="N3682" s="142"/>
      <c r="O3682" s="142"/>
      <c r="Q3682" s="122" t="e">
        <f>+VLOOKUP(CONCATENATE(B3682,"00"),#REF!,3,FALSE)</f>
        <v>#REF!</v>
      </c>
      <c r="R3682" s="122" t="str">
        <f>+IF(ISERROR(VLOOKUP(K3682,'Ecarts de marge'!D:D,1,FALSE)),"PB CODE ARTICLE","")</f>
        <v>PB CODE ARTICLE</v>
      </c>
    </row>
    <row r="3683" spans="1:18" x14ac:dyDescent="0.2">
      <c r="A3683" s="131" t="str">
        <f>+IF(I3683&lt;='Ecarts de marge'!$G$1,"X","")</f>
        <v>X</v>
      </c>
      <c r="B3683" s="122" t="str">
        <f t="shared" si="69"/>
        <v>A</v>
      </c>
      <c r="C3683" s="142"/>
      <c r="D3683" s="142"/>
      <c r="E3683" s="142"/>
      <c r="F3683" s="142"/>
      <c r="G3683" s="142"/>
      <c r="H3683" s="142"/>
      <c r="J3683" s="142"/>
      <c r="K3683" s="142"/>
      <c r="L3683" s="142"/>
      <c r="M3683" s="142"/>
      <c r="N3683" s="142"/>
      <c r="O3683" s="142"/>
      <c r="Q3683" s="122" t="e">
        <f>+VLOOKUP(CONCATENATE(B3683,"00"),#REF!,3,FALSE)</f>
        <v>#REF!</v>
      </c>
      <c r="R3683" s="122" t="str">
        <f>+IF(ISERROR(VLOOKUP(K3683,'Ecarts de marge'!D:D,1,FALSE)),"PB CODE ARTICLE","")</f>
        <v>PB CODE ARTICLE</v>
      </c>
    </row>
    <row r="3684" spans="1:18" x14ac:dyDescent="0.2">
      <c r="A3684" s="131" t="str">
        <f>+IF(I3684&lt;='Ecarts de marge'!$G$1,"X","")</f>
        <v>X</v>
      </c>
      <c r="B3684" s="122" t="str">
        <f t="shared" si="69"/>
        <v>A</v>
      </c>
      <c r="C3684" s="142"/>
      <c r="D3684" s="142"/>
      <c r="E3684" s="142"/>
      <c r="F3684" s="142"/>
      <c r="G3684" s="142"/>
      <c r="H3684" s="142"/>
      <c r="J3684" s="142"/>
      <c r="K3684" s="142"/>
      <c r="L3684" s="142"/>
      <c r="M3684" s="142"/>
      <c r="N3684" s="142"/>
      <c r="O3684" s="142"/>
      <c r="Q3684" s="122" t="e">
        <f>+VLOOKUP(CONCATENATE(B3684,"00"),#REF!,3,FALSE)</f>
        <v>#REF!</v>
      </c>
      <c r="R3684" s="122" t="str">
        <f>+IF(ISERROR(VLOOKUP(K3684,'Ecarts de marge'!D:D,1,FALSE)),"PB CODE ARTICLE","")</f>
        <v>PB CODE ARTICLE</v>
      </c>
    </row>
    <row r="3685" spans="1:18" x14ac:dyDescent="0.2">
      <c r="A3685" s="131" t="str">
        <f>+IF(I3685&lt;='Ecarts de marge'!$G$1,"X","")</f>
        <v>X</v>
      </c>
      <c r="B3685" s="122" t="str">
        <f t="shared" si="69"/>
        <v>A</v>
      </c>
      <c r="C3685" s="142"/>
      <c r="D3685" s="142"/>
      <c r="E3685" s="142"/>
      <c r="F3685" s="142"/>
      <c r="G3685" s="142"/>
      <c r="H3685" s="142"/>
      <c r="J3685" s="142"/>
      <c r="K3685" s="142"/>
      <c r="L3685" s="142"/>
      <c r="M3685" s="142"/>
      <c r="N3685" s="142"/>
      <c r="O3685" s="142"/>
      <c r="Q3685" s="122" t="e">
        <f>+VLOOKUP(CONCATENATE(B3685,"00"),#REF!,3,FALSE)</f>
        <v>#REF!</v>
      </c>
      <c r="R3685" s="122" t="str">
        <f>+IF(ISERROR(VLOOKUP(K3685,'Ecarts de marge'!D:D,1,FALSE)),"PB CODE ARTICLE","")</f>
        <v>PB CODE ARTICLE</v>
      </c>
    </row>
    <row r="3686" spans="1:18" x14ac:dyDescent="0.2">
      <c r="A3686" s="131" t="str">
        <f>+IF(I3686&lt;='Ecarts de marge'!$G$1,"X","")</f>
        <v>X</v>
      </c>
      <c r="B3686" s="122" t="str">
        <f t="shared" si="69"/>
        <v>A</v>
      </c>
      <c r="C3686" s="142"/>
      <c r="D3686" s="142"/>
      <c r="E3686" s="142"/>
      <c r="F3686" s="142"/>
      <c r="G3686" s="142"/>
      <c r="H3686" s="142"/>
      <c r="J3686" s="142"/>
      <c r="K3686" s="142"/>
      <c r="L3686" s="142"/>
      <c r="M3686" s="142"/>
      <c r="N3686" s="142"/>
      <c r="O3686" s="142"/>
      <c r="Q3686" s="122" t="e">
        <f>+VLOOKUP(CONCATENATE(B3686,"00"),#REF!,3,FALSE)</f>
        <v>#REF!</v>
      </c>
      <c r="R3686" s="122" t="str">
        <f>+IF(ISERROR(VLOOKUP(K3686,'Ecarts de marge'!D:D,1,FALSE)),"PB CODE ARTICLE","")</f>
        <v>PB CODE ARTICLE</v>
      </c>
    </row>
    <row r="3687" spans="1:18" x14ac:dyDescent="0.2">
      <c r="A3687" s="131" t="str">
        <f>+IF(I3687&lt;='Ecarts de marge'!$G$1,"X","")</f>
        <v>X</v>
      </c>
      <c r="B3687" s="122" t="str">
        <f t="shared" si="69"/>
        <v>A</v>
      </c>
      <c r="C3687" s="142"/>
      <c r="D3687" s="142"/>
      <c r="E3687" s="142"/>
      <c r="F3687" s="142"/>
      <c r="G3687" s="142"/>
      <c r="H3687" s="142"/>
      <c r="J3687" s="142"/>
      <c r="K3687" s="142"/>
      <c r="L3687" s="142"/>
      <c r="M3687" s="142"/>
      <c r="N3687" s="142"/>
      <c r="O3687" s="142"/>
      <c r="Q3687" s="122" t="e">
        <f>+VLOOKUP(CONCATENATE(B3687,"00"),#REF!,3,FALSE)</f>
        <v>#REF!</v>
      </c>
      <c r="R3687" s="122" t="str">
        <f>+IF(ISERROR(VLOOKUP(K3687,'Ecarts de marge'!D:D,1,FALSE)),"PB CODE ARTICLE","")</f>
        <v>PB CODE ARTICLE</v>
      </c>
    </row>
    <row r="3688" spans="1:18" x14ac:dyDescent="0.2">
      <c r="A3688" s="131" t="str">
        <f>+IF(I3688&lt;='Ecarts de marge'!$G$1,"X","")</f>
        <v>X</v>
      </c>
      <c r="B3688" s="122" t="str">
        <f t="shared" si="69"/>
        <v>A</v>
      </c>
      <c r="C3688" s="142"/>
      <c r="D3688" s="142"/>
      <c r="E3688" s="142"/>
      <c r="F3688" s="142"/>
      <c r="G3688" s="142"/>
      <c r="H3688" s="142"/>
      <c r="J3688" s="142"/>
      <c r="K3688" s="142"/>
      <c r="L3688" s="142"/>
      <c r="M3688" s="142"/>
      <c r="N3688" s="142"/>
      <c r="O3688" s="142"/>
      <c r="Q3688" s="122" t="e">
        <f>+VLOOKUP(CONCATENATE(B3688,"00"),#REF!,3,FALSE)</f>
        <v>#REF!</v>
      </c>
      <c r="R3688" s="122" t="str">
        <f>+IF(ISERROR(VLOOKUP(K3688,'Ecarts de marge'!D:D,1,FALSE)),"PB CODE ARTICLE","")</f>
        <v>PB CODE ARTICLE</v>
      </c>
    </row>
    <row r="3689" spans="1:18" x14ac:dyDescent="0.2">
      <c r="A3689" s="131" t="str">
        <f>+IF(I3689&lt;='Ecarts de marge'!$G$1,"X","")</f>
        <v>X</v>
      </c>
      <c r="B3689" s="122" t="str">
        <f t="shared" si="69"/>
        <v>A</v>
      </c>
      <c r="C3689" s="142"/>
      <c r="D3689" s="142"/>
      <c r="E3689" s="142"/>
      <c r="F3689" s="142"/>
      <c r="G3689" s="142"/>
      <c r="H3689" s="142"/>
      <c r="J3689" s="142"/>
      <c r="K3689" s="142"/>
      <c r="L3689" s="142"/>
      <c r="M3689" s="142"/>
      <c r="N3689" s="142"/>
      <c r="O3689" s="142"/>
      <c r="Q3689" s="122" t="e">
        <f>+VLOOKUP(CONCATENATE(B3689,"00"),#REF!,3,FALSE)</f>
        <v>#REF!</v>
      </c>
      <c r="R3689" s="122" t="str">
        <f>+IF(ISERROR(VLOOKUP(K3689,'Ecarts de marge'!D:D,1,FALSE)),"PB CODE ARTICLE","")</f>
        <v>PB CODE ARTICLE</v>
      </c>
    </row>
    <row r="3690" spans="1:18" x14ac:dyDescent="0.2">
      <c r="A3690" s="131" t="str">
        <f>+IF(I3690&lt;='Ecarts de marge'!$G$1,"X","")</f>
        <v>X</v>
      </c>
      <c r="B3690" s="122" t="str">
        <f t="shared" ref="B3690:B3745" si="70">+"A"&amp;E3690&amp;F3690&amp;G3690</f>
        <v>A</v>
      </c>
      <c r="C3690" s="142"/>
      <c r="D3690" s="142"/>
      <c r="E3690" s="142"/>
      <c r="F3690" s="142"/>
      <c r="G3690" s="142"/>
      <c r="H3690" s="142"/>
      <c r="J3690" s="142"/>
      <c r="K3690" s="142"/>
      <c r="L3690" s="142"/>
      <c r="M3690" s="142"/>
      <c r="N3690" s="142"/>
      <c r="O3690" s="142"/>
      <c r="Q3690" s="122" t="e">
        <f>+VLOOKUP(CONCATENATE(B3690,"00"),#REF!,3,FALSE)</f>
        <v>#REF!</v>
      </c>
      <c r="R3690" s="122" t="str">
        <f>+IF(ISERROR(VLOOKUP(K3690,'Ecarts de marge'!D:D,1,FALSE)),"PB CODE ARTICLE","")</f>
        <v>PB CODE ARTICLE</v>
      </c>
    </row>
    <row r="3691" spans="1:18" x14ac:dyDescent="0.2">
      <c r="A3691" s="131" t="str">
        <f>+IF(I3691&lt;='Ecarts de marge'!$G$1,"X","")</f>
        <v>X</v>
      </c>
      <c r="B3691" s="122" t="str">
        <f t="shared" si="70"/>
        <v>A</v>
      </c>
      <c r="C3691" s="142"/>
      <c r="D3691" s="142"/>
      <c r="E3691" s="142"/>
      <c r="F3691" s="142"/>
      <c r="G3691" s="142"/>
      <c r="H3691" s="142"/>
      <c r="J3691" s="142"/>
      <c r="K3691" s="142"/>
      <c r="L3691" s="142"/>
      <c r="M3691" s="142"/>
      <c r="N3691" s="142"/>
      <c r="O3691" s="142"/>
      <c r="Q3691" s="122" t="e">
        <f>+VLOOKUP(CONCATENATE(B3691,"00"),#REF!,3,FALSE)</f>
        <v>#REF!</v>
      </c>
      <c r="R3691" s="122" t="str">
        <f>+IF(ISERROR(VLOOKUP(K3691,'Ecarts de marge'!D:D,1,FALSE)),"PB CODE ARTICLE","")</f>
        <v>PB CODE ARTICLE</v>
      </c>
    </row>
    <row r="3692" spans="1:18" x14ac:dyDescent="0.2">
      <c r="A3692" s="131" t="str">
        <f>+IF(I3692&lt;='Ecarts de marge'!$G$1,"X","")</f>
        <v>X</v>
      </c>
      <c r="B3692" s="122" t="str">
        <f t="shared" si="70"/>
        <v>A</v>
      </c>
      <c r="C3692" s="142"/>
      <c r="D3692" s="142"/>
      <c r="E3692" s="142"/>
      <c r="F3692" s="142"/>
      <c r="G3692" s="142"/>
      <c r="H3692" s="142"/>
      <c r="J3692" s="142"/>
      <c r="K3692" s="142"/>
      <c r="L3692" s="142"/>
      <c r="M3692" s="142"/>
      <c r="N3692" s="142"/>
      <c r="O3692" s="142"/>
      <c r="Q3692" s="122" t="e">
        <f>+VLOOKUP(CONCATENATE(B3692,"00"),#REF!,3,FALSE)</f>
        <v>#REF!</v>
      </c>
      <c r="R3692" s="122" t="str">
        <f>+IF(ISERROR(VLOOKUP(K3692,'Ecarts de marge'!D:D,1,FALSE)),"PB CODE ARTICLE","")</f>
        <v>PB CODE ARTICLE</v>
      </c>
    </row>
    <row r="3693" spans="1:18" x14ac:dyDescent="0.2">
      <c r="A3693" s="131" t="str">
        <f>+IF(I3693&lt;='Ecarts de marge'!$G$1,"X","")</f>
        <v>X</v>
      </c>
      <c r="B3693" s="122" t="str">
        <f t="shared" si="70"/>
        <v>A</v>
      </c>
      <c r="C3693" s="142"/>
      <c r="D3693" s="142"/>
      <c r="E3693" s="142"/>
      <c r="F3693" s="142"/>
      <c r="G3693" s="142"/>
      <c r="H3693" s="142"/>
      <c r="J3693" s="142"/>
      <c r="K3693" s="142"/>
      <c r="L3693" s="142"/>
      <c r="M3693" s="142"/>
      <c r="N3693" s="142"/>
      <c r="O3693" s="142"/>
      <c r="Q3693" s="122" t="e">
        <f>+VLOOKUP(CONCATENATE(B3693,"00"),#REF!,3,FALSE)</f>
        <v>#REF!</v>
      </c>
      <c r="R3693" s="122" t="str">
        <f>+IF(ISERROR(VLOOKUP(K3693,'Ecarts de marge'!D:D,1,FALSE)),"PB CODE ARTICLE","")</f>
        <v>PB CODE ARTICLE</v>
      </c>
    </row>
    <row r="3694" spans="1:18" x14ac:dyDescent="0.2">
      <c r="A3694" s="131" t="str">
        <f>+IF(I3694&lt;='Ecarts de marge'!$G$1,"X","")</f>
        <v>X</v>
      </c>
      <c r="B3694" s="122" t="str">
        <f t="shared" si="70"/>
        <v>A</v>
      </c>
      <c r="C3694" s="142"/>
      <c r="D3694" s="142"/>
      <c r="E3694" s="142"/>
      <c r="F3694" s="142"/>
      <c r="G3694" s="142"/>
      <c r="H3694" s="142"/>
      <c r="J3694" s="142"/>
      <c r="K3694" s="142"/>
      <c r="L3694" s="142"/>
      <c r="M3694" s="142"/>
      <c r="N3694" s="142"/>
      <c r="O3694" s="142"/>
      <c r="Q3694" s="122" t="e">
        <f>+VLOOKUP(CONCATENATE(B3694,"00"),#REF!,3,FALSE)</f>
        <v>#REF!</v>
      </c>
      <c r="R3694" s="122" t="str">
        <f>+IF(ISERROR(VLOOKUP(K3694,'Ecarts de marge'!D:D,1,FALSE)),"PB CODE ARTICLE","")</f>
        <v>PB CODE ARTICLE</v>
      </c>
    </row>
    <row r="3695" spans="1:18" x14ac:dyDescent="0.2">
      <c r="A3695" s="131" t="str">
        <f>+IF(I3695&lt;='Ecarts de marge'!$G$1,"X","")</f>
        <v>X</v>
      </c>
      <c r="B3695" s="122" t="str">
        <f t="shared" si="70"/>
        <v>A</v>
      </c>
      <c r="C3695" s="142"/>
      <c r="D3695" s="142"/>
      <c r="E3695" s="142"/>
      <c r="F3695" s="142"/>
      <c r="G3695" s="142"/>
      <c r="H3695" s="142"/>
      <c r="J3695" s="142"/>
      <c r="K3695" s="142"/>
      <c r="L3695" s="142"/>
      <c r="M3695" s="142"/>
      <c r="N3695" s="142"/>
      <c r="O3695" s="142"/>
      <c r="Q3695" s="122" t="e">
        <f>+VLOOKUP(CONCATENATE(B3695,"00"),#REF!,3,FALSE)</f>
        <v>#REF!</v>
      </c>
      <c r="R3695" s="122" t="str">
        <f>+IF(ISERROR(VLOOKUP(K3695,'Ecarts de marge'!D:D,1,FALSE)),"PB CODE ARTICLE","")</f>
        <v>PB CODE ARTICLE</v>
      </c>
    </row>
    <row r="3696" spans="1:18" x14ac:dyDescent="0.2">
      <c r="A3696" s="131" t="str">
        <f>+IF(I3696&lt;='Ecarts de marge'!$G$1,"X","")</f>
        <v>X</v>
      </c>
      <c r="B3696" s="122" t="str">
        <f t="shared" si="70"/>
        <v>A</v>
      </c>
      <c r="C3696" s="142"/>
      <c r="D3696" s="142"/>
      <c r="E3696" s="142"/>
      <c r="F3696" s="142"/>
      <c r="G3696" s="142"/>
      <c r="H3696" s="142"/>
      <c r="J3696" s="142"/>
      <c r="K3696" s="142"/>
      <c r="L3696" s="142"/>
      <c r="M3696" s="142"/>
      <c r="N3696" s="142"/>
      <c r="O3696" s="142"/>
      <c r="Q3696" s="122" t="e">
        <f>+VLOOKUP(CONCATENATE(B3696,"00"),#REF!,3,FALSE)</f>
        <v>#REF!</v>
      </c>
      <c r="R3696" s="122" t="str">
        <f>+IF(ISERROR(VLOOKUP(K3696,'Ecarts de marge'!D:D,1,FALSE)),"PB CODE ARTICLE","")</f>
        <v>PB CODE ARTICLE</v>
      </c>
    </row>
    <row r="3697" spans="1:18" x14ac:dyDescent="0.2">
      <c r="A3697" s="131" t="str">
        <f>+IF(I3697&lt;='Ecarts de marge'!$G$1,"X","")</f>
        <v>X</v>
      </c>
      <c r="B3697" s="122" t="str">
        <f t="shared" si="70"/>
        <v>A</v>
      </c>
      <c r="C3697" s="142"/>
      <c r="D3697" s="142"/>
      <c r="E3697" s="142"/>
      <c r="F3697" s="142"/>
      <c r="G3697" s="142"/>
      <c r="H3697" s="142"/>
      <c r="J3697" s="142"/>
      <c r="K3697" s="142"/>
      <c r="L3697" s="142"/>
      <c r="M3697" s="142"/>
      <c r="N3697" s="142"/>
      <c r="O3697" s="142"/>
      <c r="Q3697" s="122" t="e">
        <f>+VLOOKUP(CONCATENATE(B3697,"00"),#REF!,3,FALSE)</f>
        <v>#REF!</v>
      </c>
      <c r="R3697" s="122" t="str">
        <f>+IF(ISERROR(VLOOKUP(K3697,'Ecarts de marge'!D:D,1,FALSE)),"PB CODE ARTICLE","")</f>
        <v>PB CODE ARTICLE</v>
      </c>
    </row>
    <row r="3698" spans="1:18" x14ac:dyDescent="0.2">
      <c r="A3698" s="131" t="str">
        <f>+IF(I3698&lt;='Ecarts de marge'!$G$1,"X","")</f>
        <v>X</v>
      </c>
      <c r="B3698" s="122" t="str">
        <f t="shared" si="70"/>
        <v>A</v>
      </c>
      <c r="C3698" s="142"/>
      <c r="D3698" s="142"/>
      <c r="E3698" s="142"/>
      <c r="F3698" s="142"/>
      <c r="G3698" s="142"/>
      <c r="H3698" s="142"/>
      <c r="J3698" s="142"/>
      <c r="K3698" s="142"/>
      <c r="L3698" s="142"/>
      <c r="M3698" s="142"/>
      <c r="N3698" s="142"/>
      <c r="O3698" s="142"/>
      <c r="Q3698" s="122" t="e">
        <f>+VLOOKUP(CONCATENATE(B3698,"00"),#REF!,3,FALSE)</f>
        <v>#REF!</v>
      </c>
      <c r="R3698" s="122" t="str">
        <f>+IF(ISERROR(VLOOKUP(K3698,'Ecarts de marge'!D:D,1,FALSE)),"PB CODE ARTICLE","")</f>
        <v>PB CODE ARTICLE</v>
      </c>
    </row>
    <row r="3699" spans="1:18" x14ac:dyDescent="0.2">
      <c r="A3699" s="131" t="str">
        <f>+IF(I3699&lt;='Ecarts de marge'!$G$1,"X","")</f>
        <v>X</v>
      </c>
      <c r="B3699" s="122" t="str">
        <f t="shared" si="70"/>
        <v>A</v>
      </c>
      <c r="C3699" s="142"/>
      <c r="D3699" s="142"/>
      <c r="E3699" s="142"/>
      <c r="F3699" s="142"/>
      <c r="G3699" s="142"/>
      <c r="H3699" s="142"/>
      <c r="J3699" s="142"/>
      <c r="K3699" s="142"/>
      <c r="L3699" s="142"/>
      <c r="M3699" s="142"/>
      <c r="N3699" s="142"/>
      <c r="O3699" s="142"/>
      <c r="Q3699" s="122" t="e">
        <f>+VLOOKUP(CONCATENATE(B3699,"00"),#REF!,3,FALSE)</f>
        <v>#REF!</v>
      </c>
      <c r="R3699" s="122" t="str">
        <f>+IF(ISERROR(VLOOKUP(K3699,'Ecarts de marge'!D:D,1,FALSE)),"PB CODE ARTICLE","")</f>
        <v>PB CODE ARTICLE</v>
      </c>
    </row>
    <row r="3700" spans="1:18" x14ac:dyDescent="0.2">
      <c r="A3700" s="131" t="str">
        <f>+IF(I3700&lt;='Ecarts de marge'!$G$1,"X","")</f>
        <v>X</v>
      </c>
      <c r="B3700" s="122" t="str">
        <f t="shared" si="70"/>
        <v>A</v>
      </c>
      <c r="C3700" s="142"/>
      <c r="D3700" s="142"/>
      <c r="E3700" s="142"/>
      <c r="F3700" s="142"/>
      <c r="G3700" s="142"/>
      <c r="H3700" s="142"/>
      <c r="J3700" s="142"/>
      <c r="K3700" s="142"/>
      <c r="L3700" s="142"/>
      <c r="M3700" s="142"/>
      <c r="N3700" s="142"/>
      <c r="O3700" s="142"/>
      <c r="Q3700" s="122" t="e">
        <f>+VLOOKUP(CONCATENATE(B3700,"00"),#REF!,3,FALSE)</f>
        <v>#REF!</v>
      </c>
      <c r="R3700" s="122" t="str">
        <f>+IF(ISERROR(VLOOKUP(K3700,'Ecarts de marge'!D:D,1,FALSE)),"PB CODE ARTICLE","")</f>
        <v>PB CODE ARTICLE</v>
      </c>
    </row>
    <row r="3701" spans="1:18" x14ac:dyDescent="0.2">
      <c r="A3701" s="131" t="str">
        <f>+IF(I3701&lt;='Ecarts de marge'!$G$1,"X","")</f>
        <v>X</v>
      </c>
      <c r="B3701" s="122" t="str">
        <f t="shared" si="70"/>
        <v>A</v>
      </c>
      <c r="C3701" s="142"/>
      <c r="D3701" s="142"/>
      <c r="E3701" s="142"/>
      <c r="F3701" s="142"/>
      <c r="G3701" s="142"/>
      <c r="H3701" s="142"/>
      <c r="J3701" s="142"/>
      <c r="K3701" s="142"/>
      <c r="L3701" s="142"/>
      <c r="M3701" s="142"/>
      <c r="N3701" s="142"/>
      <c r="O3701" s="142"/>
      <c r="Q3701" s="122" t="e">
        <f>+VLOOKUP(CONCATENATE(B3701,"00"),#REF!,3,FALSE)</f>
        <v>#REF!</v>
      </c>
      <c r="R3701" s="122" t="str">
        <f>+IF(ISERROR(VLOOKUP(K3701,'Ecarts de marge'!D:D,1,FALSE)),"PB CODE ARTICLE","")</f>
        <v>PB CODE ARTICLE</v>
      </c>
    </row>
    <row r="3702" spans="1:18" x14ac:dyDescent="0.2">
      <c r="A3702" s="131" t="str">
        <f>+IF(I3702&lt;='Ecarts de marge'!$G$1,"X","")</f>
        <v>X</v>
      </c>
      <c r="B3702" s="122" t="str">
        <f t="shared" si="70"/>
        <v>A</v>
      </c>
      <c r="C3702" s="142"/>
      <c r="D3702" s="142"/>
      <c r="E3702" s="142"/>
      <c r="F3702" s="142"/>
      <c r="G3702" s="142"/>
      <c r="H3702" s="142"/>
      <c r="J3702" s="142"/>
      <c r="K3702" s="142"/>
      <c r="L3702" s="142"/>
      <c r="M3702" s="142"/>
      <c r="N3702" s="142"/>
      <c r="O3702" s="142"/>
      <c r="Q3702" s="122" t="e">
        <f>+VLOOKUP(CONCATENATE(B3702,"00"),#REF!,3,FALSE)</f>
        <v>#REF!</v>
      </c>
      <c r="R3702" s="122" t="str">
        <f>+IF(ISERROR(VLOOKUP(K3702,'Ecarts de marge'!D:D,1,FALSE)),"PB CODE ARTICLE","")</f>
        <v>PB CODE ARTICLE</v>
      </c>
    </row>
    <row r="3703" spans="1:18" x14ac:dyDescent="0.2">
      <c r="A3703" s="131" t="str">
        <f>+IF(I3703&lt;='Ecarts de marge'!$G$1,"X","")</f>
        <v>X</v>
      </c>
      <c r="B3703" s="122" t="str">
        <f t="shared" si="70"/>
        <v>A</v>
      </c>
      <c r="C3703" s="142"/>
      <c r="D3703" s="142"/>
      <c r="E3703" s="142"/>
      <c r="F3703" s="142"/>
      <c r="G3703" s="142"/>
      <c r="H3703" s="142"/>
      <c r="J3703" s="142"/>
      <c r="K3703" s="142"/>
      <c r="L3703" s="142"/>
      <c r="M3703" s="142"/>
      <c r="N3703" s="142"/>
      <c r="O3703" s="142"/>
      <c r="Q3703" s="122" t="e">
        <f>+VLOOKUP(CONCATENATE(B3703,"00"),#REF!,3,FALSE)</f>
        <v>#REF!</v>
      </c>
      <c r="R3703" s="122" t="str">
        <f>+IF(ISERROR(VLOOKUP(K3703,'Ecarts de marge'!D:D,1,FALSE)),"PB CODE ARTICLE","")</f>
        <v>PB CODE ARTICLE</v>
      </c>
    </row>
    <row r="3704" spans="1:18" x14ac:dyDescent="0.2">
      <c r="A3704" s="131" t="str">
        <f>+IF(I3704&lt;='Ecarts de marge'!$G$1,"X","")</f>
        <v>X</v>
      </c>
      <c r="B3704" s="122" t="str">
        <f t="shared" si="70"/>
        <v>A</v>
      </c>
      <c r="C3704" s="142"/>
      <c r="D3704" s="142"/>
      <c r="E3704" s="142"/>
      <c r="F3704" s="142"/>
      <c r="G3704" s="142"/>
      <c r="H3704" s="142"/>
      <c r="J3704" s="142"/>
      <c r="K3704" s="142"/>
      <c r="L3704" s="142"/>
      <c r="M3704" s="142"/>
      <c r="N3704" s="142"/>
      <c r="O3704" s="142"/>
      <c r="Q3704" s="122" t="e">
        <f>+VLOOKUP(CONCATENATE(B3704,"00"),#REF!,3,FALSE)</f>
        <v>#REF!</v>
      </c>
      <c r="R3704" s="122" t="str">
        <f>+IF(ISERROR(VLOOKUP(K3704,'Ecarts de marge'!D:D,1,FALSE)),"PB CODE ARTICLE","")</f>
        <v>PB CODE ARTICLE</v>
      </c>
    </row>
    <row r="3705" spans="1:18" x14ac:dyDescent="0.2">
      <c r="A3705" s="131" t="str">
        <f>+IF(I3705&lt;='Ecarts de marge'!$G$1,"X","")</f>
        <v>X</v>
      </c>
      <c r="B3705" s="122" t="str">
        <f t="shared" si="70"/>
        <v>A</v>
      </c>
      <c r="C3705" s="142"/>
      <c r="D3705" s="142"/>
      <c r="E3705" s="142"/>
      <c r="F3705" s="142"/>
      <c r="G3705" s="142"/>
      <c r="H3705" s="142"/>
      <c r="J3705" s="142"/>
      <c r="K3705" s="142"/>
      <c r="L3705" s="142"/>
      <c r="M3705" s="142"/>
      <c r="N3705" s="142"/>
      <c r="O3705" s="142"/>
      <c r="Q3705" s="122" t="e">
        <f>+VLOOKUP(CONCATENATE(B3705,"00"),#REF!,3,FALSE)</f>
        <v>#REF!</v>
      </c>
      <c r="R3705" s="122" t="str">
        <f>+IF(ISERROR(VLOOKUP(K3705,'Ecarts de marge'!D:D,1,FALSE)),"PB CODE ARTICLE","")</f>
        <v>PB CODE ARTICLE</v>
      </c>
    </row>
    <row r="3706" spans="1:18" x14ac:dyDescent="0.2">
      <c r="A3706" s="131" t="str">
        <f>+IF(I3706&lt;='Ecarts de marge'!$G$1,"X","")</f>
        <v>X</v>
      </c>
      <c r="B3706" s="122" t="str">
        <f t="shared" si="70"/>
        <v>A</v>
      </c>
      <c r="C3706" s="142"/>
      <c r="D3706" s="142"/>
      <c r="E3706" s="142"/>
      <c r="F3706" s="142"/>
      <c r="G3706" s="142"/>
      <c r="H3706" s="142"/>
      <c r="J3706" s="142"/>
      <c r="K3706" s="142"/>
      <c r="L3706" s="142"/>
      <c r="M3706" s="142"/>
      <c r="N3706" s="142"/>
      <c r="O3706" s="142"/>
      <c r="Q3706" s="122" t="e">
        <f>+VLOOKUP(CONCATENATE(B3706,"00"),#REF!,3,FALSE)</f>
        <v>#REF!</v>
      </c>
      <c r="R3706" s="122" t="str">
        <f>+IF(ISERROR(VLOOKUP(K3706,'Ecarts de marge'!D:D,1,FALSE)),"PB CODE ARTICLE","")</f>
        <v>PB CODE ARTICLE</v>
      </c>
    </row>
    <row r="3707" spans="1:18" x14ac:dyDescent="0.2">
      <c r="A3707" s="131" t="str">
        <f>+IF(I3707&lt;='Ecarts de marge'!$G$1,"X","")</f>
        <v>X</v>
      </c>
      <c r="B3707" s="122" t="str">
        <f t="shared" si="70"/>
        <v>A</v>
      </c>
      <c r="C3707" s="142"/>
      <c r="D3707" s="142"/>
      <c r="E3707" s="142"/>
      <c r="F3707" s="142"/>
      <c r="G3707" s="142"/>
      <c r="H3707" s="142"/>
      <c r="J3707" s="142"/>
      <c r="K3707" s="142"/>
      <c r="L3707" s="142"/>
      <c r="M3707" s="142"/>
      <c r="N3707" s="142"/>
      <c r="O3707" s="142"/>
      <c r="Q3707" s="122" t="e">
        <f>+VLOOKUP(CONCATENATE(B3707,"00"),#REF!,3,FALSE)</f>
        <v>#REF!</v>
      </c>
      <c r="R3707" s="122" t="str">
        <f>+IF(ISERROR(VLOOKUP(K3707,'Ecarts de marge'!D:D,1,FALSE)),"PB CODE ARTICLE","")</f>
        <v>PB CODE ARTICLE</v>
      </c>
    </row>
    <row r="3708" spans="1:18" x14ac:dyDescent="0.2">
      <c r="A3708" s="131" t="str">
        <f>+IF(I3708&lt;='Ecarts de marge'!$G$1,"X","")</f>
        <v>X</v>
      </c>
      <c r="B3708" s="122" t="str">
        <f t="shared" si="70"/>
        <v>A</v>
      </c>
      <c r="C3708" s="142"/>
      <c r="D3708" s="142"/>
      <c r="E3708" s="142"/>
      <c r="F3708" s="142"/>
      <c r="G3708" s="142"/>
      <c r="H3708" s="142"/>
      <c r="J3708" s="142"/>
      <c r="K3708" s="142"/>
      <c r="L3708" s="142"/>
      <c r="M3708" s="142"/>
      <c r="N3708" s="142"/>
      <c r="O3708" s="142"/>
      <c r="Q3708" s="122" t="e">
        <f>+VLOOKUP(CONCATENATE(B3708,"00"),#REF!,3,FALSE)</f>
        <v>#REF!</v>
      </c>
      <c r="R3708" s="122" t="str">
        <f>+IF(ISERROR(VLOOKUP(K3708,'Ecarts de marge'!D:D,1,FALSE)),"PB CODE ARTICLE","")</f>
        <v>PB CODE ARTICLE</v>
      </c>
    </row>
    <row r="3709" spans="1:18" x14ac:dyDescent="0.2">
      <c r="A3709" s="131" t="str">
        <f>+IF(I3709&lt;='Ecarts de marge'!$G$1,"X","")</f>
        <v>X</v>
      </c>
      <c r="B3709" s="122" t="str">
        <f t="shared" si="70"/>
        <v>A</v>
      </c>
      <c r="C3709" s="142"/>
      <c r="D3709" s="142"/>
      <c r="E3709" s="142"/>
      <c r="F3709" s="142"/>
      <c r="G3709" s="142"/>
      <c r="H3709" s="142"/>
      <c r="J3709" s="142"/>
      <c r="K3709" s="142"/>
      <c r="L3709" s="142"/>
      <c r="M3709" s="142"/>
      <c r="N3709" s="142"/>
      <c r="O3709" s="142"/>
      <c r="Q3709" s="122" t="e">
        <f>+VLOOKUP(CONCATENATE(B3709,"00"),#REF!,3,FALSE)</f>
        <v>#REF!</v>
      </c>
      <c r="R3709" s="122" t="str">
        <f>+IF(ISERROR(VLOOKUP(K3709,'Ecarts de marge'!D:D,1,FALSE)),"PB CODE ARTICLE","")</f>
        <v>PB CODE ARTICLE</v>
      </c>
    </row>
    <row r="3710" spans="1:18" x14ac:dyDescent="0.2">
      <c r="A3710" s="131" t="str">
        <f>+IF(I3710&lt;='Ecarts de marge'!$G$1,"X","")</f>
        <v>X</v>
      </c>
      <c r="B3710" s="122" t="str">
        <f t="shared" si="70"/>
        <v>A</v>
      </c>
      <c r="C3710" s="142"/>
      <c r="D3710" s="142"/>
      <c r="E3710" s="142"/>
      <c r="F3710" s="142"/>
      <c r="G3710" s="142"/>
      <c r="H3710" s="142"/>
      <c r="J3710" s="142"/>
      <c r="K3710" s="142"/>
      <c r="L3710" s="142"/>
      <c r="M3710" s="142"/>
      <c r="N3710" s="142"/>
      <c r="O3710" s="142"/>
      <c r="Q3710" s="122" t="e">
        <f>+VLOOKUP(CONCATENATE(B3710,"00"),#REF!,3,FALSE)</f>
        <v>#REF!</v>
      </c>
      <c r="R3710" s="122" t="str">
        <f>+IF(ISERROR(VLOOKUP(K3710,'Ecarts de marge'!D:D,1,FALSE)),"PB CODE ARTICLE","")</f>
        <v>PB CODE ARTICLE</v>
      </c>
    </row>
    <row r="3711" spans="1:18" x14ac:dyDescent="0.2">
      <c r="A3711" s="131" t="str">
        <f>+IF(I3711&lt;='Ecarts de marge'!$G$1,"X","")</f>
        <v>X</v>
      </c>
      <c r="B3711" s="122" t="str">
        <f t="shared" si="70"/>
        <v>A</v>
      </c>
      <c r="C3711" s="142"/>
      <c r="D3711" s="142"/>
      <c r="E3711" s="142"/>
      <c r="F3711" s="142"/>
      <c r="G3711" s="142"/>
      <c r="H3711" s="142"/>
      <c r="J3711" s="142"/>
      <c r="K3711" s="142"/>
      <c r="L3711" s="142"/>
      <c r="M3711" s="142"/>
      <c r="N3711" s="142"/>
      <c r="O3711" s="142"/>
      <c r="Q3711" s="122" t="e">
        <f>+VLOOKUP(CONCATENATE(B3711,"00"),#REF!,3,FALSE)</f>
        <v>#REF!</v>
      </c>
      <c r="R3711" s="122" t="str">
        <f>+IF(ISERROR(VLOOKUP(K3711,'Ecarts de marge'!D:D,1,FALSE)),"PB CODE ARTICLE","")</f>
        <v>PB CODE ARTICLE</v>
      </c>
    </row>
    <row r="3712" spans="1:18" x14ac:dyDescent="0.2">
      <c r="A3712" s="131" t="str">
        <f>+IF(I3712&lt;='Ecarts de marge'!$G$1,"X","")</f>
        <v>X</v>
      </c>
      <c r="B3712" s="122" t="str">
        <f t="shared" si="70"/>
        <v>A</v>
      </c>
      <c r="C3712" s="142"/>
      <c r="D3712" s="142"/>
      <c r="E3712" s="142"/>
      <c r="F3712" s="142"/>
      <c r="G3712" s="142"/>
      <c r="H3712" s="142"/>
      <c r="J3712" s="142"/>
      <c r="K3712" s="142"/>
      <c r="L3712" s="142"/>
      <c r="M3712" s="142"/>
      <c r="N3712" s="142"/>
      <c r="O3712" s="142"/>
      <c r="Q3712" s="122" t="e">
        <f>+VLOOKUP(CONCATENATE(B3712,"00"),#REF!,3,FALSE)</f>
        <v>#REF!</v>
      </c>
      <c r="R3712" s="122" t="str">
        <f>+IF(ISERROR(VLOOKUP(K3712,'Ecarts de marge'!D:D,1,FALSE)),"PB CODE ARTICLE","")</f>
        <v>PB CODE ARTICLE</v>
      </c>
    </row>
    <row r="3713" spans="1:18" x14ac:dyDescent="0.2">
      <c r="A3713" s="131" t="str">
        <f>+IF(I3713&lt;='Ecarts de marge'!$G$1,"X","")</f>
        <v>X</v>
      </c>
      <c r="B3713" s="122" t="str">
        <f t="shared" si="70"/>
        <v>A</v>
      </c>
      <c r="C3713" s="142"/>
      <c r="D3713" s="142"/>
      <c r="E3713" s="142"/>
      <c r="F3713" s="142"/>
      <c r="G3713" s="142"/>
      <c r="H3713" s="142"/>
      <c r="J3713" s="142"/>
      <c r="K3713" s="142"/>
      <c r="L3713" s="142"/>
      <c r="M3713" s="142"/>
      <c r="N3713" s="142"/>
      <c r="O3713" s="142"/>
      <c r="Q3713" s="122" t="e">
        <f>+VLOOKUP(CONCATENATE(B3713,"00"),#REF!,3,FALSE)</f>
        <v>#REF!</v>
      </c>
      <c r="R3713" s="122" t="str">
        <f>+IF(ISERROR(VLOOKUP(K3713,'Ecarts de marge'!D:D,1,FALSE)),"PB CODE ARTICLE","")</f>
        <v>PB CODE ARTICLE</v>
      </c>
    </row>
    <row r="3714" spans="1:18" x14ac:dyDescent="0.2">
      <c r="A3714" s="131" t="str">
        <f>+IF(I3714&lt;='Ecarts de marge'!$G$1,"X","")</f>
        <v>X</v>
      </c>
      <c r="B3714" s="122" t="str">
        <f t="shared" si="70"/>
        <v>A</v>
      </c>
      <c r="C3714" s="142"/>
      <c r="D3714" s="142"/>
      <c r="E3714" s="142"/>
      <c r="F3714" s="142"/>
      <c r="G3714" s="142"/>
      <c r="H3714" s="142"/>
      <c r="J3714" s="142"/>
      <c r="K3714" s="142"/>
      <c r="L3714" s="142"/>
      <c r="M3714" s="142"/>
      <c r="N3714" s="142"/>
      <c r="O3714" s="142"/>
      <c r="Q3714" s="122" t="e">
        <f>+VLOOKUP(CONCATENATE(B3714,"00"),#REF!,3,FALSE)</f>
        <v>#REF!</v>
      </c>
      <c r="R3714" s="122" t="str">
        <f>+IF(ISERROR(VLOOKUP(K3714,'Ecarts de marge'!D:D,1,FALSE)),"PB CODE ARTICLE","")</f>
        <v>PB CODE ARTICLE</v>
      </c>
    </row>
    <row r="3715" spans="1:18" x14ac:dyDescent="0.2">
      <c r="A3715" s="131" t="str">
        <f>+IF(I3715&lt;='Ecarts de marge'!$G$1,"X","")</f>
        <v>X</v>
      </c>
      <c r="B3715" s="122" t="str">
        <f t="shared" si="70"/>
        <v>A</v>
      </c>
      <c r="C3715" s="142"/>
      <c r="D3715" s="142"/>
      <c r="E3715" s="142"/>
      <c r="F3715" s="142"/>
      <c r="G3715" s="142"/>
      <c r="H3715" s="142"/>
      <c r="J3715" s="142"/>
      <c r="K3715" s="142"/>
      <c r="L3715" s="142"/>
      <c r="M3715" s="142"/>
      <c r="N3715" s="142"/>
      <c r="O3715" s="142"/>
      <c r="Q3715" s="122" t="e">
        <f>+VLOOKUP(CONCATENATE(B3715,"00"),#REF!,3,FALSE)</f>
        <v>#REF!</v>
      </c>
      <c r="R3715" s="122" t="str">
        <f>+IF(ISERROR(VLOOKUP(K3715,'Ecarts de marge'!D:D,1,FALSE)),"PB CODE ARTICLE","")</f>
        <v>PB CODE ARTICLE</v>
      </c>
    </row>
    <row r="3716" spans="1:18" x14ac:dyDescent="0.2">
      <c r="A3716" s="131" t="str">
        <f>+IF(I3716&lt;='Ecarts de marge'!$G$1,"X","")</f>
        <v>X</v>
      </c>
      <c r="B3716" s="122" t="str">
        <f t="shared" si="70"/>
        <v>A</v>
      </c>
      <c r="C3716" s="142"/>
      <c r="D3716" s="142"/>
      <c r="E3716" s="142"/>
      <c r="F3716" s="142"/>
      <c r="G3716" s="142"/>
      <c r="H3716" s="142"/>
      <c r="J3716" s="142"/>
      <c r="K3716" s="142"/>
      <c r="L3716" s="142"/>
      <c r="M3716" s="142"/>
      <c r="N3716" s="142"/>
      <c r="O3716" s="142"/>
      <c r="Q3716" s="122" t="e">
        <f>+VLOOKUP(CONCATENATE(B3716,"00"),#REF!,3,FALSE)</f>
        <v>#REF!</v>
      </c>
      <c r="R3716" s="122" t="str">
        <f>+IF(ISERROR(VLOOKUP(K3716,'Ecarts de marge'!D:D,1,FALSE)),"PB CODE ARTICLE","")</f>
        <v>PB CODE ARTICLE</v>
      </c>
    </row>
    <row r="3717" spans="1:18" x14ac:dyDescent="0.2">
      <c r="A3717" s="131" t="str">
        <f>+IF(I3717&lt;='Ecarts de marge'!$G$1,"X","")</f>
        <v>X</v>
      </c>
      <c r="B3717" s="122" t="str">
        <f t="shared" si="70"/>
        <v>A</v>
      </c>
      <c r="C3717" s="142"/>
      <c r="D3717" s="142"/>
      <c r="E3717" s="142"/>
      <c r="F3717" s="142"/>
      <c r="G3717" s="142"/>
      <c r="H3717" s="142"/>
      <c r="J3717" s="142"/>
      <c r="K3717" s="142"/>
      <c r="L3717" s="142"/>
      <c r="M3717" s="142"/>
      <c r="N3717" s="142"/>
      <c r="O3717" s="142"/>
      <c r="Q3717" s="122" t="e">
        <f>+VLOOKUP(CONCATENATE(B3717,"00"),#REF!,3,FALSE)</f>
        <v>#REF!</v>
      </c>
      <c r="R3717" s="122" t="str">
        <f>+IF(ISERROR(VLOOKUP(K3717,'Ecarts de marge'!D:D,1,FALSE)),"PB CODE ARTICLE","")</f>
        <v>PB CODE ARTICLE</v>
      </c>
    </row>
    <row r="3718" spans="1:18" x14ac:dyDescent="0.2">
      <c r="A3718" s="131" t="str">
        <f>+IF(I3718&lt;='Ecarts de marge'!$G$1,"X","")</f>
        <v>X</v>
      </c>
      <c r="B3718" s="122" t="str">
        <f t="shared" si="70"/>
        <v>A</v>
      </c>
      <c r="C3718" s="142"/>
      <c r="D3718" s="142"/>
      <c r="E3718" s="142"/>
      <c r="F3718" s="142"/>
      <c r="G3718" s="142"/>
      <c r="H3718" s="142"/>
      <c r="J3718" s="142"/>
      <c r="K3718" s="142"/>
      <c r="L3718" s="142"/>
      <c r="M3718" s="142"/>
      <c r="N3718" s="142"/>
      <c r="O3718" s="142"/>
      <c r="Q3718" s="122" t="e">
        <f>+VLOOKUP(CONCATENATE(B3718,"00"),#REF!,3,FALSE)</f>
        <v>#REF!</v>
      </c>
      <c r="R3718" s="122" t="str">
        <f>+IF(ISERROR(VLOOKUP(K3718,'Ecarts de marge'!D:D,1,FALSE)),"PB CODE ARTICLE","")</f>
        <v>PB CODE ARTICLE</v>
      </c>
    </row>
    <row r="3719" spans="1:18" x14ac:dyDescent="0.2">
      <c r="A3719" s="131" t="str">
        <f>+IF(I3719&lt;='Ecarts de marge'!$G$1,"X","")</f>
        <v>X</v>
      </c>
      <c r="B3719" s="122" t="str">
        <f t="shared" si="70"/>
        <v>A</v>
      </c>
      <c r="C3719" s="142"/>
      <c r="D3719" s="142"/>
      <c r="E3719" s="142"/>
      <c r="F3719" s="142"/>
      <c r="G3719" s="142"/>
      <c r="H3719" s="142"/>
      <c r="J3719" s="142"/>
      <c r="K3719" s="142"/>
      <c r="L3719" s="142"/>
      <c r="M3719" s="142"/>
      <c r="N3719" s="142"/>
      <c r="O3719" s="142"/>
      <c r="Q3719" s="122" t="e">
        <f>+VLOOKUP(CONCATENATE(B3719,"00"),#REF!,3,FALSE)</f>
        <v>#REF!</v>
      </c>
      <c r="R3719" s="122" t="str">
        <f>+IF(ISERROR(VLOOKUP(K3719,'Ecarts de marge'!D:D,1,FALSE)),"PB CODE ARTICLE","")</f>
        <v>PB CODE ARTICLE</v>
      </c>
    </row>
    <row r="3720" spans="1:18" x14ac:dyDescent="0.2">
      <c r="A3720" s="131" t="str">
        <f>+IF(I3720&lt;='Ecarts de marge'!$G$1,"X","")</f>
        <v>X</v>
      </c>
      <c r="B3720" s="122" t="str">
        <f t="shared" si="70"/>
        <v>A</v>
      </c>
      <c r="C3720" s="142"/>
      <c r="D3720" s="142"/>
      <c r="E3720" s="142"/>
      <c r="F3720" s="142"/>
      <c r="G3720" s="142"/>
      <c r="H3720" s="142"/>
      <c r="J3720" s="142"/>
      <c r="K3720" s="142"/>
      <c r="L3720" s="142"/>
      <c r="M3720" s="142"/>
      <c r="N3720" s="142"/>
      <c r="O3720" s="142"/>
      <c r="Q3720" s="122" t="e">
        <f>+VLOOKUP(CONCATENATE(B3720,"00"),#REF!,3,FALSE)</f>
        <v>#REF!</v>
      </c>
      <c r="R3720" s="122" t="str">
        <f>+IF(ISERROR(VLOOKUP(K3720,'Ecarts de marge'!D:D,1,FALSE)),"PB CODE ARTICLE","")</f>
        <v>PB CODE ARTICLE</v>
      </c>
    </row>
    <row r="3721" spans="1:18" x14ac:dyDescent="0.2">
      <c r="A3721" s="131" t="str">
        <f>+IF(I3721&lt;='Ecarts de marge'!$G$1,"X","")</f>
        <v>X</v>
      </c>
      <c r="B3721" s="122" t="str">
        <f t="shared" si="70"/>
        <v>A</v>
      </c>
      <c r="C3721" s="142"/>
      <c r="D3721" s="142"/>
      <c r="E3721" s="142"/>
      <c r="F3721" s="142"/>
      <c r="G3721" s="142"/>
      <c r="H3721" s="142"/>
      <c r="J3721" s="142"/>
      <c r="K3721" s="142"/>
      <c r="L3721" s="142"/>
      <c r="M3721" s="142"/>
      <c r="N3721" s="142"/>
      <c r="O3721" s="142"/>
      <c r="Q3721" s="122" t="e">
        <f>+VLOOKUP(CONCATENATE(B3721,"00"),#REF!,3,FALSE)</f>
        <v>#REF!</v>
      </c>
      <c r="R3721" s="122" t="str">
        <f>+IF(ISERROR(VLOOKUP(K3721,'Ecarts de marge'!D:D,1,FALSE)),"PB CODE ARTICLE","")</f>
        <v>PB CODE ARTICLE</v>
      </c>
    </row>
    <row r="3722" spans="1:18" x14ac:dyDescent="0.2">
      <c r="A3722" s="131" t="str">
        <f>+IF(I3722&lt;='Ecarts de marge'!$G$1,"X","")</f>
        <v>X</v>
      </c>
      <c r="B3722" s="122" t="str">
        <f t="shared" si="70"/>
        <v>A</v>
      </c>
      <c r="C3722" s="142"/>
      <c r="D3722" s="142"/>
      <c r="E3722" s="142"/>
      <c r="F3722" s="142"/>
      <c r="G3722" s="142"/>
      <c r="H3722" s="142"/>
      <c r="J3722" s="142"/>
      <c r="K3722" s="142"/>
      <c r="L3722" s="142"/>
      <c r="M3722" s="142"/>
      <c r="N3722" s="142"/>
      <c r="O3722" s="142"/>
      <c r="Q3722" s="122" t="e">
        <f>+VLOOKUP(CONCATENATE(B3722,"00"),#REF!,3,FALSE)</f>
        <v>#REF!</v>
      </c>
      <c r="R3722" s="122" t="str">
        <f>+IF(ISERROR(VLOOKUP(K3722,'Ecarts de marge'!D:D,1,FALSE)),"PB CODE ARTICLE","")</f>
        <v>PB CODE ARTICLE</v>
      </c>
    </row>
    <row r="3723" spans="1:18" x14ac:dyDescent="0.2">
      <c r="A3723" s="131" t="str">
        <f>+IF(I3723&lt;='Ecarts de marge'!$G$1,"X","")</f>
        <v>X</v>
      </c>
      <c r="B3723" s="122" t="str">
        <f t="shared" si="70"/>
        <v>A</v>
      </c>
      <c r="C3723" s="142"/>
      <c r="D3723" s="142"/>
      <c r="E3723" s="142"/>
      <c r="F3723" s="142"/>
      <c r="G3723" s="142"/>
      <c r="H3723" s="142"/>
      <c r="J3723" s="142"/>
      <c r="K3723" s="142"/>
      <c r="L3723" s="142"/>
      <c r="M3723" s="142"/>
      <c r="N3723" s="142"/>
      <c r="O3723" s="142"/>
      <c r="Q3723" s="122" t="e">
        <f>+VLOOKUP(CONCATENATE(B3723,"00"),#REF!,3,FALSE)</f>
        <v>#REF!</v>
      </c>
      <c r="R3723" s="122" t="str">
        <f>+IF(ISERROR(VLOOKUP(K3723,'Ecarts de marge'!D:D,1,FALSE)),"PB CODE ARTICLE","")</f>
        <v>PB CODE ARTICLE</v>
      </c>
    </row>
    <row r="3724" spans="1:18" x14ac:dyDescent="0.2">
      <c r="A3724" s="131" t="str">
        <f>+IF(I3724&lt;='Ecarts de marge'!$G$1,"X","")</f>
        <v>X</v>
      </c>
      <c r="B3724" s="122" t="str">
        <f t="shared" si="70"/>
        <v>A</v>
      </c>
      <c r="C3724" s="142"/>
      <c r="D3724" s="142"/>
      <c r="E3724" s="142"/>
      <c r="F3724" s="142"/>
      <c r="G3724" s="142"/>
      <c r="H3724" s="142"/>
      <c r="J3724" s="142"/>
      <c r="K3724" s="142"/>
      <c r="L3724" s="142"/>
      <c r="M3724" s="142"/>
      <c r="N3724" s="142"/>
      <c r="O3724" s="142"/>
      <c r="Q3724" s="122" t="e">
        <f>+VLOOKUP(CONCATENATE(B3724,"00"),#REF!,3,FALSE)</f>
        <v>#REF!</v>
      </c>
      <c r="R3724" s="122" t="str">
        <f>+IF(ISERROR(VLOOKUP(K3724,'Ecarts de marge'!D:D,1,FALSE)),"PB CODE ARTICLE","")</f>
        <v>PB CODE ARTICLE</v>
      </c>
    </row>
    <row r="3725" spans="1:18" x14ac:dyDescent="0.2">
      <c r="A3725" s="131" t="str">
        <f>+IF(I3725&lt;='Ecarts de marge'!$G$1,"X","")</f>
        <v>X</v>
      </c>
      <c r="B3725" s="122" t="str">
        <f t="shared" si="70"/>
        <v>A</v>
      </c>
      <c r="C3725" s="142"/>
      <c r="D3725" s="142"/>
      <c r="E3725" s="142"/>
      <c r="F3725" s="142"/>
      <c r="G3725" s="142"/>
      <c r="H3725" s="142"/>
      <c r="J3725" s="142"/>
      <c r="K3725" s="142"/>
      <c r="L3725" s="142"/>
      <c r="M3725" s="142"/>
      <c r="N3725" s="142"/>
      <c r="O3725" s="142"/>
      <c r="Q3725" s="122" t="e">
        <f>+VLOOKUP(CONCATENATE(B3725,"00"),#REF!,3,FALSE)</f>
        <v>#REF!</v>
      </c>
      <c r="R3725" s="122" t="str">
        <f>+IF(ISERROR(VLOOKUP(K3725,'Ecarts de marge'!D:D,1,FALSE)),"PB CODE ARTICLE","")</f>
        <v>PB CODE ARTICLE</v>
      </c>
    </row>
    <row r="3726" spans="1:18" x14ac:dyDescent="0.2">
      <c r="A3726" s="131" t="str">
        <f>+IF(I3726&lt;='Ecarts de marge'!$G$1,"X","")</f>
        <v>X</v>
      </c>
      <c r="B3726" s="122" t="str">
        <f t="shared" si="70"/>
        <v>A</v>
      </c>
      <c r="C3726" s="142"/>
      <c r="D3726" s="142"/>
      <c r="E3726" s="142"/>
      <c r="F3726" s="142"/>
      <c r="G3726" s="142"/>
      <c r="H3726" s="142"/>
      <c r="J3726" s="142"/>
      <c r="K3726" s="142"/>
      <c r="L3726" s="142"/>
      <c r="M3726" s="142"/>
      <c r="N3726" s="142"/>
      <c r="O3726" s="142"/>
      <c r="Q3726" s="122" t="e">
        <f>+VLOOKUP(CONCATENATE(B3726,"00"),#REF!,3,FALSE)</f>
        <v>#REF!</v>
      </c>
      <c r="R3726" s="122" t="str">
        <f>+IF(ISERROR(VLOOKUP(K3726,'Ecarts de marge'!D:D,1,FALSE)),"PB CODE ARTICLE","")</f>
        <v>PB CODE ARTICLE</v>
      </c>
    </row>
    <row r="3727" spans="1:18" x14ac:dyDescent="0.2">
      <c r="A3727" s="131" t="str">
        <f>+IF(I3727&lt;='Ecarts de marge'!$G$1,"X","")</f>
        <v>X</v>
      </c>
      <c r="B3727" s="122" t="str">
        <f t="shared" si="70"/>
        <v>A</v>
      </c>
      <c r="C3727" s="142"/>
      <c r="D3727" s="142"/>
      <c r="E3727" s="142"/>
      <c r="F3727" s="142"/>
      <c r="G3727" s="142"/>
      <c r="H3727" s="142"/>
      <c r="J3727" s="142"/>
      <c r="K3727" s="142"/>
      <c r="L3727" s="142"/>
      <c r="M3727" s="142"/>
      <c r="N3727" s="142"/>
      <c r="O3727" s="142"/>
      <c r="Q3727" s="122" t="e">
        <f>+VLOOKUP(CONCATENATE(B3727,"00"),#REF!,3,FALSE)</f>
        <v>#REF!</v>
      </c>
      <c r="R3727" s="122" t="str">
        <f>+IF(ISERROR(VLOOKUP(K3727,'Ecarts de marge'!D:D,1,FALSE)),"PB CODE ARTICLE","")</f>
        <v>PB CODE ARTICLE</v>
      </c>
    </row>
    <row r="3728" spans="1:18" x14ac:dyDescent="0.2">
      <c r="A3728" s="131" t="str">
        <f>+IF(I3728&lt;='Ecarts de marge'!$G$1,"X","")</f>
        <v>X</v>
      </c>
      <c r="B3728" s="122" t="str">
        <f t="shared" si="70"/>
        <v>A</v>
      </c>
      <c r="C3728" s="142"/>
      <c r="D3728" s="142"/>
      <c r="E3728" s="142"/>
      <c r="F3728" s="142"/>
      <c r="G3728" s="142"/>
      <c r="H3728" s="142"/>
      <c r="J3728" s="142"/>
      <c r="K3728" s="142"/>
      <c r="L3728" s="142"/>
      <c r="M3728" s="142"/>
      <c r="N3728" s="142"/>
      <c r="O3728" s="142"/>
      <c r="Q3728" s="122" t="e">
        <f>+VLOOKUP(CONCATENATE(B3728,"00"),#REF!,3,FALSE)</f>
        <v>#REF!</v>
      </c>
      <c r="R3728" s="122" t="str">
        <f>+IF(ISERROR(VLOOKUP(K3728,'Ecarts de marge'!D:D,1,FALSE)),"PB CODE ARTICLE","")</f>
        <v>PB CODE ARTICLE</v>
      </c>
    </row>
    <row r="3729" spans="1:18" x14ac:dyDescent="0.2">
      <c r="A3729" s="131" t="str">
        <f>+IF(I3729&lt;='Ecarts de marge'!$G$1,"X","")</f>
        <v>X</v>
      </c>
      <c r="B3729" s="122" t="str">
        <f t="shared" si="70"/>
        <v>A</v>
      </c>
      <c r="C3729" s="142"/>
      <c r="D3729" s="142"/>
      <c r="E3729" s="142"/>
      <c r="F3729" s="142"/>
      <c r="G3729" s="142"/>
      <c r="H3729" s="142"/>
      <c r="J3729" s="142"/>
      <c r="K3729" s="142"/>
      <c r="L3729" s="142"/>
      <c r="M3729" s="142"/>
      <c r="N3729" s="142"/>
      <c r="O3729" s="142"/>
      <c r="Q3729" s="122" t="e">
        <f>+VLOOKUP(CONCATENATE(B3729,"00"),#REF!,3,FALSE)</f>
        <v>#REF!</v>
      </c>
      <c r="R3729" s="122" t="str">
        <f>+IF(ISERROR(VLOOKUP(K3729,'Ecarts de marge'!D:D,1,FALSE)),"PB CODE ARTICLE","")</f>
        <v>PB CODE ARTICLE</v>
      </c>
    </row>
    <row r="3730" spans="1:18" x14ac:dyDescent="0.2">
      <c r="A3730" s="131" t="str">
        <f>+IF(I3730&lt;='Ecarts de marge'!$G$1,"X","")</f>
        <v>X</v>
      </c>
      <c r="B3730" s="122" t="str">
        <f t="shared" si="70"/>
        <v>A</v>
      </c>
      <c r="C3730" s="142"/>
      <c r="D3730" s="142"/>
      <c r="E3730" s="142"/>
      <c r="F3730" s="142"/>
      <c r="G3730" s="142"/>
      <c r="H3730" s="142"/>
      <c r="J3730" s="142"/>
      <c r="K3730" s="142"/>
      <c r="L3730" s="142"/>
      <c r="M3730" s="142"/>
      <c r="N3730" s="142"/>
      <c r="O3730" s="142"/>
      <c r="Q3730" s="122" t="e">
        <f>+VLOOKUP(CONCATENATE(B3730,"00"),#REF!,3,FALSE)</f>
        <v>#REF!</v>
      </c>
      <c r="R3730" s="122" t="str">
        <f>+IF(ISERROR(VLOOKUP(K3730,'Ecarts de marge'!D:D,1,FALSE)),"PB CODE ARTICLE","")</f>
        <v>PB CODE ARTICLE</v>
      </c>
    </row>
    <row r="3731" spans="1:18" x14ac:dyDescent="0.2">
      <c r="A3731" s="131" t="str">
        <f>+IF(I3731&lt;='Ecarts de marge'!$G$1,"X","")</f>
        <v>X</v>
      </c>
      <c r="B3731" s="122" t="str">
        <f t="shared" si="70"/>
        <v>A</v>
      </c>
      <c r="C3731" s="142"/>
      <c r="D3731" s="142"/>
      <c r="E3731" s="142"/>
      <c r="F3731" s="142"/>
      <c r="G3731" s="142"/>
      <c r="H3731" s="142"/>
      <c r="J3731" s="142"/>
      <c r="K3731" s="142"/>
      <c r="L3731" s="142"/>
      <c r="M3731" s="142"/>
      <c r="N3731" s="142"/>
      <c r="O3731" s="142"/>
      <c r="Q3731" s="122" t="e">
        <f>+VLOOKUP(CONCATENATE(B3731,"00"),#REF!,3,FALSE)</f>
        <v>#REF!</v>
      </c>
      <c r="R3731" s="122" t="str">
        <f>+IF(ISERROR(VLOOKUP(K3731,'Ecarts de marge'!D:D,1,FALSE)),"PB CODE ARTICLE","")</f>
        <v>PB CODE ARTICLE</v>
      </c>
    </row>
    <row r="3732" spans="1:18" x14ac:dyDescent="0.2">
      <c r="A3732" s="131" t="str">
        <f>+IF(I3732&lt;='Ecarts de marge'!$G$1,"X","")</f>
        <v>X</v>
      </c>
      <c r="B3732" s="122" t="str">
        <f t="shared" si="70"/>
        <v>A</v>
      </c>
      <c r="C3732" s="142"/>
      <c r="D3732" s="142"/>
      <c r="E3732" s="142"/>
      <c r="F3732" s="142"/>
      <c r="G3732" s="142"/>
      <c r="H3732" s="142"/>
      <c r="J3732" s="142"/>
      <c r="K3732" s="142"/>
      <c r="L3732" s="142"/>
      <c r="M3732" s="142"/>
      <c r="N3732" s="142"/>
      <c r="O3732" s="142"/>
      <c r="Q3732" s="122" t="e">
        <f>+VLOOKUP(CONCATENATE(B3732,"00"),#REF!,3,FALSE)</f>
        <v>#REF!</v>
      </c>
      <c r="R3732" s="122" t="str">
        <f>+IF(ISERROR(VLOOKUP(K3732,'Ecarts de marge'!D:D,1,FALSE)),"PB CODE ARTICLE","")</f>
        <v>PB CODE ARTICLE</v>
      </c>
    </row>
    <row r="3733" spans="1:18" x14ac:dyDescent="0.2">
      <c r="A3733" s="131" t="str">
        <f>+IF(I3733&lt;='Ecarts de marge'!$G$1,"X","")</f>
        <v>X</v>
      </c>
      <c r="B3733" s="122" t="str">
        <f t="shared" si="70"/>
        <v>A</v>
      </c>
      <c r="C3733" s="142"/>
      <c r="D3733" s="142"/>
      <c r="E3733" s="142"/>
      <c r="F3733" s="142"/>
      <c r="G3733" s="142"/>
      <c r="H3733" s="142"/>
      <c r="J3733" s="142"/>
      <c r="K3733" s="142"/>
      <c r="L3733" s="142"/>
      <c r="M3733" s="142"/>
      <c r="N3733" s="142"/>
      <c r="O3733" s="142"/>
      <c r="Q3733" s="122" t="e">
        <f>+VLOOKUP(CONCATENATE(B3733,"00"),#REF!,3,FALSE)</f>
        <v>#REF!</v>
      </c>
      <c r="R3733" s="122" t="str">
        <f>+IF(ISERROR(VLOOKUP(K3733,'Ecarts de marge'!D:D,1,FALSE)),"PB CODE ARTICLE","")</f>
        <v>PB CODE ARTICLE</v>
      </c>
    </row>
    <row r="3734" spans="1:18" x14ac:dyDescent="0.2">
      <c r="A3734" s="131" t="str">
        <f>+IF(I3734&lt;='Ecarts de marge'!$G$1,"X","")</f>
        <v>X</v>
      </c>
      <c r="B3734" s="122" t="str">
        <f t="shared" si="70"/>
        <v>A</v>
      </c>
      <c r="C3734" s="142"/>
      <c r="D3734" s="142"/>
      <c r="E3734" s="142"/>
      <c r="F3734" s="142"/>
      <c r="G3734" s="142"/>
      <c r="H3734" s="142"/>
      <c r="J3734" s="142"/>
      <c r="K3734" s="142"/>
      <c r="L3734" s="142"/>
      <c r="M3734" s="142"/>
      <c r="N3734" s="142"/>
      <c r="O3734" s="142"/>
      <c r="Q3734" s="122" t="e">
        <f>+VLOOKUP(CONCATENATE(B3734,"00"),#REF!,3,FALSE)</f>
        <v>#REF!</v>
      </c>
      <c r="R3734" s="122" t="str">
        <f>+IF(ISERROR(VLOOKUP(K3734,'Ecarts de marge'!D:D,1,FALSE)),"PB CODE ARTICLE","")</f>
        <v>PB CODE ARTICLE</v>
      </c>
    </row>
    <row r="3735" spans="1:18" x14ac:dyDescent="0.2">
      <c r="A3735" s="131" t="str">
        <f>+IF(I3735&lt;='Ecarts de marge'!$G$1,"X","")</f>
        <v>X</v>
      </c>
      <c r="B3735" s="122" t="str">
        <f t="shared" si="70"/>
        <v>A</v>
      </c>
      <c r="C3735" s="142"/>
      <c r="D3735" s="142"/>
      <c r="E3735" s="142"/>
      <c r="F3735" s="142"/>
      <c r="G3735" s="142"/>
      <c r="H3735" s="142"/>
      <c r="J3735" s="142"/>
      <c r="K3735" s="142"/>
      <c r="L3735" s="142"/>
      <c r="M3735" s="142"/>
      <c r="N3735" s="142"/>
      <c r="O3735" s="142"/>
      <c r="Q3735" s="122" t="e">
        <f>+VLOOKUP(CONCATENATE(B3735,"00"),#REF!,3,FALSE)</f>
        <v>#REF!</v>
      </c>
      <c r="R3735" s="122" t="str">
        <f>+IF(ISERROR(VLOOKUP(K3735,'Ecarts de marge'!D:D,1,FALSE)),"PB CODE ARTICLE","")</f>
        <v>PB CODE ARTICLE</v>
      </c>
    </row>
    <row r="3736" spans="1:18" x14ac:dyDescent="0.2">
      <c r="A3736" s="131" t="str">
        <f>+IF(I3736&lt;='Ecarts de marge'!$G$1,"X","")</f>
        <v>X</v>
      </c>
      <c r="B3736" s="122" t="str">
        <f t="shared" si="70"/>
        <v>A</v>
      </c>
      <c r="C3736" s="142"/>
      <c r="D3736" s="142"/>
      <c r="E3736" s="142"/>
      <c r="F3736" s="142"/>
      <c r="G3736" s="142"/>
      <c r="H3736" s="142"/>
      <c r="J3736" s="142"/>
      <c r="K3736" s="142"/>
      <c r="L3736" s="142"/>
      <c r="M3736" s="142"/>
      <c r="N3736" s="142"/>
      <c r="O3736" s="142"/>
      <c r="Q3736" s="122" t="e">
        <f>+VLOOKUP(CONCATENATE(B3736,"00"),#REF!,3,FALSE)</f>
        <v>#REF!</v>
      </c>
      <c r="R3736" s="122" t="str">
        <f>+IF(ISERROR(VLOOKUP(K3736,'Ecarts de marge'!D:D,1,FALSE)),"PB CODE ARTICLE","")</f>
        <v>PB CODE ARTICLE</v>
      </c>
    </row>
    <row r="3737" spans="1:18" x14ac:dyDescent="0.2">
      <c r="A3737" s="131" t="str">
        <f>+IF(I3737&lt;='Ecarts de marge'!$G$1,"X","")</f>
        <v>X</v>
      </c>
      <c r="B3737" s="122" t="str">
        <f t="shared" si="70"/>
        <v>A</v>
      </c>
      <c r="C3737" s="142"/>
      <c r="D3737" s="142"/>
      <c r="E3737" s="142"/>
      <c r="F3737" s="142"/>
      <c r="G3737" s="142"/>
      <c r="H3737" s="142"/>
      <c r="J3737" s="142"/>
      <c r="K3737" s="142"/>
      <c r="L3737" s="142"/>
      <c r="M3737" s="142"/>
      <c r="N3737" s="142"/>
      <c r="O3737" s="142"/>
      <c r="Q3737" s="122" t="e">
        <f>+VLOOKUP(CONCATENATE(B3737,"00"),#REF!,3,FALSE)</f>
        <v>#REF!</v>
      </c>
      <c r="R3737" s="122" t="str">
        <f>+IF(ISERROR(VLOOKUP(K3737,'Ecarts de marge'!D:D,1,FALSE)),"PB CODE ARTICLE","")</f>
        <v>PB CODE ARTICLE</v>
      </c>
    </row>
    <row r="3738" spans="1:18" x14ac:dyDescent="0.2">
      <c r="A3738" s="131" t="str">
        <f>+IF(I3738&lt;='Ecarts de marge'!$G$1,"X","")</f>
        <v>X</v>
      </c>
      <c r="B3738" s="122" t="str">
        <f t="shared" si="70"/>
        <v>A</v>
      </c>
      <c r="C3738" s="142"/>
      <c r="D3738" s="142"/>
      <c r="E3738" s="142"/>
      <c r="F3738" s="142"/>
      <c r="G3738" s="142"/>
      <c r="H3738" s="142"/>
      <c r="J3738" s="142"/>
      <c r="K3738" s="142"/>
      <c r="L3738" s="142"/>
      <c r="M3738" s="142"/>
      <c r="N3738" s="142"/>
      <c r="O3738" s="142"/>
      <c r="Q3738" s="122" t="e">
        <f>+VLOOKUP(CONCATENATE(B3738,"00"),#REF!,3,FALSE)</f>
        <v>#REF!</v>
      </c>
      <c r="R3738" s="122" t="str">
        <f>+IF(ISERROR(VLOOKUP(K3738,'Ecarts de marge'!D:D,1,FALSE)),"PB CODE ARTICLE","")</f>
        <v>PB CODE ARTICLE</v>
      </c>
    </row>
    <row r="3739" spans="1:18" x14ac:dyDescent="0.2">
      <c r="A3739" s="131" t="str">
        <f>+IF(I3739&lt;='Ecarts de marge'!$G$1,"X","")</f>
        <v>X</v>
      </c>
      <c r="B3739" s="122" t="str">
        <f t="shared" si="70"/>
        <v>A</v>
      </c>
      <c r="C3739" s="142"/>
      <c r="D3739" s="142"/>
      <c r="E3739" s="142"/>
      <c r="F3739" s="142"/>
      <c r="G3739" s="142"/>
      <c r="H3739" s="142"/>
      <c r="J3739" s="142"/>
      <c r="K3739" s="142"/>
      <c r="L3739" s="142"/>
      <c r="M3739" s="142"/>
      <c r="N3739" s="142"/>
      <c r="O3739" s="142"/>
      <c r="Q3739" s="122" t="e">
        <f>+VLOOKUP(CONCATENATE(B3739,"00"),#REF!,3,FALSE)</f>
        <v>#REF!</v>
      </c>
      <c r="R3739" s="122" t="str">
        <f>+IF(ISERROR(VLOOKUP(K3739,'Ecarts de marge'!D:D,1,FALSE)),"PB CODE ARTICLE","")</f>
        <v>PB CODE ARTICLE</v>
      </c>
    </row>
    <row r="3740" spans="1:18" x14ac:dyDescent="0.2">
      <c r="A3740" s="131" t="str">
        <f>+IF(I3740&lt;='Ecarts de marge'!$G$1,"X","")</f>
        <v>X</v>
      </c>
      <c r="B3740" s="122" t="str">
        <f t="shared" si="70"/>
        <v>A</v>
      </c>
      <c r="C3740" s="142"/>
      <c r="D3740" s="142"/>
      <c r="E3740" s="142"/>
      <c r="F3740" s="142"/>
      <c r="G3740" s="142"/>
      <c r="H3740" s="142"/>
      <c r="J3740" s="142"/>
      <c r="K3740" s="142"/>
      <c r="L3740" s="142"/>
      <c r="M3740" s="142"/>
      <c r="N3740" s="142"/>
      <c r="O3740" s="142"/>
      <c r="Q3740" s="122" t="e">
        <f>+VLOOKUP(CONCATENATE(B3740,"00"),#REF!,3,FALSE)</f>
        <v>#REF!</v>
      </c>
      <c r="R3740" s="122" t="str">
        <f>+IF(ISERROR(VLOOKUP(K3740,'Ecarts de marge'!D:D,1,FALSE)),"PB CODE ARTICLE","")</f>
        <v>PB CODE ARTICLE</v>
      </c>
    </row>
    <row r="3741" spans="1:18" x14ac:dyDescent="0.2">
      <c r="A3741" s="131" t="str">
        <f>+IF(I3741&lt;='Ecarts de marge'!$G$1,"X","")</f>
        <v>X</v>
      </c>
      <c r="B3741" s="122" t="str">
        <f t="shared" si="70"/>
        <v>A</v>
      </c>
      <c r="C3741" s="142"/>
      <c r="D3741" s="142"/>
      <c r="E3741" s="142"/>
      <c r="F3741" s="142"/>
      <c r="G3741" s="142"/>
      <c r="H3741" s="142"/>
      <c r="J3741" s="142"/>
      <c r="K3741" s="142"/>
      <c r="L3741" s="142"/>
      <c r="M3741" s="142"/>
      <c r="N3741" s="142"/>
      <c r="O3741" s="142"/>
      <c r="Q3741" s="122" t="e">
        <f>+VLOOKUP(CONCATENATE(B3741,"00"),#REF!,3,FALSE)</f>
        <v>#REF!</v>
      </c>
      <c r="R3741" s="122" t="str">
        <f>+IF(ISERROR(VLOOKUP(K3741,'Ecarts de marge'!D:D,1,FALSE)),"PB CODE ARTICLE","")</f>
        <v>PB CODE ARTICLE</v>
      </c>
    </row>
    <row r="3742" spans="1:18" x14ac:dyDescent="0.2">
      <c r="A3742" s="131" t="str">
        <f>+IF(I3742&lt;='Ecarts de marge'!$G$1,"X","")</f>
        <v>X</v>
      </c>
      <c r="B3742" s="122" t="str">
        <f t="shared" si="70"/>
        <v>A</v>
      </c>
      <c r="C3742" s="142"/>
      <c r="D3742" s="142"/>
      <c r="E3742" s="142"/>
      <c r="F3742" s="142"/>
      <c r="G3742" s="142"/>
      <c r="H3742" s="142"/>
      <c r="J3742" s="142"/>
      <c r="K3742" s="142"/>
      <c r="L3742" s="142"/>
      <c r="M3742" s="142"/>
      <c r="N3742" s="142"/>
      <c r="O3742" s="142"/>
      <c r="Q3742" s="122" t="e">
        <f>+VLOOKUP(CONCATENATE(B3742,"00"),#REF!,3,FALSE)</f>
        <v>#REF!</v>
      </c>
      <c r="R3742" s="122" t="str">
        <f>+IF(ISERROR(VLOOKUP(K3742,'Ecarts de marge'!D:D,1,FALSE)),"PB CODE ARTICLE","")</f>
        <v>PB CODE ARTICLE</v>
      </c>
    </row>
    <row r="3743" spans="1:18" x14ac:dyDescent="0.2">
      <c r="A3743" s="131" t="str">
        <f>+IF(I3743&lt;='Ecarts de marge'!$G$1,"X","")</f>
        <v>X</v>
      </c>
      <c r="B3743" s="122" t="str">
        <f t="shared" si="70"/>
        <v>A</v>
      </c>
      <c r="C3743" s="142"/>
      <c r="D3743" s="142"/>
      <c r="E3743" s="142"/>
      <c r="F3743" s="142"/>
      <c r="G3743" s="142"/>
      <c r="H3743" s="142"/>
      <c r="J3743" s="142"/>
      <c r="K3743" s="142"/>
      <c r="L3743" s="142"/>
      <c r="M3743" s="142"/>
      <c r="N3743" s="142"/>
      <c r="O3743" s="142"/>
      <c r="Q3743" s="122" t="e">
        <f>+VLOOKUP(CONCATENATE(B3743,"00"),#REF!,3,FALSE)</f>
        <v>#REF!</v>
      </c>
      <c r="R3743" s="122" t="str">
        <f>+IF(ISERROR(VLOOKUP(K3743,'Ecarts de marge'!D:D,1,FALSE)),"PB CODE ARTICLE","")</f>
        <v>PB CODE ARTICLE</v>
      </c>
    </row>
    <row r="3744" spans="1:18" x14ac:dyDescent="0.2">
      <c r="A3744" s="131" t="str">
        <f>+IF(I3744&lt;='Ecarts de marge'!$G$1,"X","")</f>
        <v>X</v>
      </c>
      <c r="B3744" s="122" t="str">
        <f t="shared" si="70"/>
        <v>A</v>
      </c>
      <c r="C3744" s="142"/>
      <c r="D3744" s="142"/>
      <c r="E3744" s="142"/>
      <c r="F3744" s="142"/>
      <c r="G3744" s="142"/>
      <c r="H3744" s="142"/>
      <c r="J3744" s="142"/>
      <c r="K3744" s="142"/>
      <c r="L3744" s="142"/>
      <c r="M3744" s="142"/>
      <c r="N3744" s="142"/>
      <c r="O3744" s="142"/>
      <c r="Q3744" s="122" t="e">
        <f>+VLOOKUP(CONCATENATE(B3744,"00"),#REF!,3,FALSE)</f>
        <v>#REF!</v>
      </c>
      <c r="R3744" s="122" t="str">
        <f>+IF(ISERROR(VLOOKUP(K3744,'Ecarts de marge'!D:D,1,FALSE)),"PB CODE ARTICLE","")</f>
        <v>PB CODE ARTICLE</v>
      </c>
    </row>
    <row r="3745" spans="1:18" x14ac:dyDescent="0.2">
      <c r="A3745" s="131" t="str">
        <f>+IF(I3745&lt;='Ecarts de marge'!$G$1,"X","")</f>
        <v>X</v>
      </c>
      <c r="B3745" s="122" t="str">
        <f t="shared" si="70"/>
        <v>A</v>
      </c>
      <c r="C3745" s="142"/>
      <c r="D3745" s="142"/>
      <c r="E3745" s="142"/>
      <c r="F3745" s="142"/>
      <c r="G3745" s="142"/>
      <c r="H3745" s="142"/>
      <c r="J3745" s="142"/>
      <c r="K3745" s="142"/>
      <c r="L3745" s="142"/>
      <c r="M3745" s="142"/>
      <c r="N3745" s="142"/>
      <c r="O3745" s="142"/>
      <c r="Q3745" s="122" t="e">
        <f>+VLOOKUP(CONCATENATE(B3745,"00"),#REF!,3,FALSE)</f>
        <v>#REF!</v>
      </c>
      <c r="R3745" s="122" t="str">
        <f>+IF(ISERROR(VLOOKUP(K3745,'Ecarts de marge'!D:D,1,FALSE)),"PB CODE ARTICLE","")</f>
        <v>PB CODE ARTICLE</v>
      </c>
    </row>
    <row r="3746" spans="1:18" x14ac:dyDescent="0.2">
      <c r="A3746" s="131" t="str">
        <f>+IF(I3746&lt;='Ecarts de marge'!$G$1,"X","")</f>
        <v>X</v>
      </c>
      <c r="B3746" s="122" t="str">
        <f t="shared" ref="B3746:B3809" si="71">+"A"&amp;E3746&amp;F3746&amp;G3746</f>
        <v>A</v>
      </c>
      <c r="C3746" s="142"/>
      <c r="D3746" s="142"/>
      <c r="E3746" s="142"/>
      <c r="F3746" s="142"/>
      <c r="G3746" s="142"/>
      <c r="H3746" s="142"/>
      <c r="J3746" s="142"/>
      <c r="K3746" s="142"/>
      <c r="L3746" s="142"/>
      <c r="M3746" s="142"/>
      <c r="N3746" s="142"/>
      <c r="O3746" s="142"/>
      <c r="Q3746" s="122" t="e">
        <f>+VLOOKUP(CONCATENATE(B3746,"00"),#REF!,3,FALSE)</f>
        <v>#REF!</v>
      </c>
      <c r="R3746" s="122" t="str">
        <f>+IF(ISERROR(VLOOKUP(K3746,'Ecarts de marge'!D:D,1,FALSE)),"PB CODE ARTICLE","")</f>
        <v>PB CODE ARTICLE</v>
      </c>
    </row>
    <row r="3747" spans="1:18" x14ac:dyDescent="0.2">
      <c r="A3747" s="131" t="str">
        <f>+IF(I3747&lt;='Ecarts de marge'!$G$1,"X","")</f>
        <v>X</v>
      </c>
      <c r="B3747" s="122" t="str">
        <f t="shared" si="71"/>
        <v>A</v>
      </c>
      <c r="C3747" s="142"/>
      <c r="D3747" s="142"/>
      <c r="E3747" s="142"/>
      <c r="F3747" s="142"/>
      <c r="G3747" s="142"/>
      <c r="H3747" s="142"/>
      <c r="J3747" s="142"/>
      <c r="K3747" s="142"/>
      <c r="L3747" s="142"/>
      <c r="M3747" s="142"/>
      <c r="N3747" s="142"/>
      <c r="O3747" s="142"/>
      <c r="Q3747" s="122" t="e">
        <f>+VLOOKUP(CONCATENATE(B3747,"00"),#REF!,3,FALSE)</f>
        <v>#REF!</v>
      </c>
      <c r="R3747" s="122" t="str">
        <f>+IF(ISERROR(VLOOKUP(K3747,'Ecarts de marge'!D:D,1,FALSE)),"PB CODE ARTICLE","")</f>
        <v>PB CODE ARTICLE</v>
      </c>
    </row>
    <row r="3748" spans="1:18" x14ac:dyDescent="0.2">
      <c r="A3748" s="131" t="str">
        <f>+IF(I3748&lt;='Ecarts de marge'!$G$1,"X","")</f>
        <v>X</v>
      </c>
      <c r="B3748" s="122" t="str">
        <f t="shared" si="71"/>
        <v>A</v>
      </c>
      <c r="C3748" s="142"/>
      <c r="D3748" s="142"/>
      <c r="E3748" s="142"/>
      <c r="F3748" s="142"/>
      <c r="G3748" s="142"/>
      <c r="H3748" s="142"/>
      <c r="J3748" s="142"/>
      <c r="K3748" s="142"/>
      <c r="L3748" s="142"/>
      <c r="M3748" s="142"/>
      <c r="N3748" s="142"/>
      <c r="O3748" s="142"/>
      <c r="Q3748" s="122" t="e">
        <f>+VLOOKUP(CONCATENATE(B3748,"00"),#REF!,3,FALSE)</f>
        <v>#REF!</v>
      </c>
      <c r="R3748" s="122" t="str">
        <f>+IF(ISERROR(VLOOKUP(K3748,'Ecarts de marge'!D:D,1,FALSE)),"PB CODE ARTICLE","")</f>
        <v>PB CODE ARTICLE</v>
      </c>
    </row>
    <row r="3749" spans="1:18" x14ac:dyDescent="0.2">
      <c r="A3749" s="131" t="str">
        <f>+IF(I3749&lt;='Ecarts de marge'!$G$1,"X","")</f>
        <v>X</v>
      </c>
      <c r="B3749" s="122" t="str">
        <f t="shared" si="71"/>
        <v>A</v>
      </c>
      <c r="C3749" s="142"/>
      <c r="D3749" s="142"/>
      <c r="E3749" s="142"/>
      <c r="F3749" s="142"/>
      <c r="G3749" s="142"/>
      <c r="H3749" s="142"/>
      <c r="J3749" s="142"/>
      <c r="K3749" s="142"/>
      <c r="L3749" s="142"/>
      <c r="M3749" s="142"/>
      <c r="N3749" s="142"/>
      <c r="O3749" s="142"/>
      <c r="Q3749" s="122" t="e">
        <f>+VLOOKUP(CONCATENATE(B3749,"00"),#REF!,3,FALSE)</f>
        <v>#REF!</v>
      </c>
      <c r="R3749" s="122" t="str">
        <f>+IF(ISERROR(VLOOKUP(K3749,'Ecarts de marge'!D:D,1,FALSE)),"PB CODE ARTICLE","")</f>
        <v>PB CODE ARTICLE</v>
      </c>
    </row>
    <row r="3750" spans="1:18" x14ac:dyDescent="0.2">
      <c r="A3750" s="131" t="str">
        <f>+IF(I3750&lt;='Ecarts de marge'!$G$1,"X","")</f>
        <v>X</v>
      </c>
      <c r="B3750" s="122" t="str">
        <f t="shared" si="71"/>
        <v>A</v>
      </c>
      <c r="C3750" s="142"/>
      <c r="D3750" s="142"/>
      <c r="E3750" s="142"/>
      <c r="F3750" s="142"/>
      <c r="G3750" s="142"/>
      <c r="H3750" s="142"/>
      <c r="J3750" s="142"/>
      <c r="K3750" s="142"/>
      <c r="L3750" s="142"/>
      <c r="M3750" s="142"/>
      <c r="N3750" s="142"/>
      <c r="O3750" s="142"/>
      <c r="Q3750" s="122" t="e">
        <f>+VLOOKUP(CONCATENATE(B3750,"00"),#REF!,3,FALSE)</f>
        <v>#REF!</v>
      </c>
      <c r="R3750" s="122" t="str">
        <f>+IF(ISERROR(VLOOKUP(K3750,'Ecarts de marge'!D:D,1,FALSE)),"PB CODE ARTICLE","")</f>
        <v>PB CODE ARTICLE</v>
      </c>
    </row>
    <row r="3751" spans="1:18" x14ac:dyDescent="0.2">
      <c r="A3751" s="131" t="str">
        <f>+IF(I3751&lt;='Ecarts de marge'!$G$1,"X","")</f>
        <v>X</v>
      </c>
      <c r="B3751" s="122" t="str">
        <f t="shared" si="71"/>
        <v>A</v>
      </c>
      <c r="C3751" s="142"/>
      <c r="D3751" s="142"/>
      <c r="E3751" s="142"/>
      <c r="F3751" s="142"/>
      <c r="G3751" s="142"/>
      <c r="H3751" s="142"/>
      <c r="J3751" s="142"/>
      <c r="K3751" s="142"/>
      <c r="L3751" s="142"/>
      <c r="M3751" s="142"/>
      <c r="N3751" s="142"/>
      <c r="O3751" s="142"/>
      <c r="Q3751" s="122" t="e">
        <f>+VLOOKUP(CONCATENATE(B3751,"00"),#REF!,3,FALSE)</f>
        <v>#REF!</v>
      </c>
      <c r="R3751" s="122" t="str">
        <f>+IF(ISERROR(VLOOKUP(K3751,'Ecarts de marge'!D:D,1,FALSE)),"PB CODE ARTICLE","")</f>
        <v>PB CODE ARTICLE</v>
      </c>
    </row>
    <row r="3752" spans="1:18" x14ac:dyDescent="0.2">
      <c r="A3752" s="131" t="str">
        <f>+IF(I3752&lt;='Ecarts de marge'!$G$1,"X","")</f>
        <v>X</v>
      </c>
      <c r="B3752" s="122" t="str">
        <f t="shared" si="71"/>
        <v>A</v>
      </c>
      <c r="C3752" s="142"/>
      <c r="D3752" s="142"/>
      <c r="E3752" s="142"/>
      <c r="F3752" s="142"/>
      <c r="G3752" s="142"/>
      <c r="H3752" s="142"/>
      <c r="J3752" s="142"/>
      <c r="K3752" s="142"/>
      <c r="L3752" s="142"/>
      <c r="M3752" s="142"/>
      <c r="N3752" s="142"/>
      <c r="O3752" s="142"/>
      <c r="Q3752" s="122" t="e">
        <f>+VLOOKUP(CONCATENATE(B3752,"00"),#REF!,3,FALSE)</f>
        <v>#REF!</v>
      </c>
      <c r="R3752" s="122" t="str">
        <f>+IF(ISERROR(VLOOKUP(K3752,'Ecarts de marge'!D:D,1,FALSE)),"PB CODE ARTICLE","")</f>
        <v>PB CODE ARTICLE</v>
      </c>
    </row>
    <row r="3753" spans="1:18" x14ac:dyDescent="0.2">
      <c r="A3753" s="131" t="str">
        <f>+IF(I3753&lt;='Ecarts de marge'!$G$1,"X","")</f>
        <v>X</v>
      </c>
      <c r="B3753" s="122" t="str">
        <f t="shared" si="71"/>
        <v>A</v>
      </c>
      <c r="C3753" s="142"/>
      <c r="D3753" s="142"/>
      <c r="E3753" s="142"/>
      <c r="F3753" s="142"/>
      <c r="G3753" s="142"/>
      <c r="H3753" s="142"/>
      <c r="J3753" s="142"/>
      <c r="K3753" s="142"/>
      <c r="L3753" s="142"/>
      <c r="M3753" s="142"/>
      <c r="N3753" s="142"/>
      <c r="O3753" s="142"/>
      <c r="Q3753" s="122" t="e">
        <f>+VLOOKUP(CONCATENATE(B3753,"00"),#REF!,3,FALSE)</f>
        <v>#REF!</v>
      </c>
      <c r="R3753" s="122" t="str">
        <f>+IF(ISERROR(VLOOKUP(K3753,'Ecarts de marge'!D:D,1,FALSE)),"PB CODE ARTICLE","")</f>
        <v>PB CODE ARTICLE</v>
      </c>
    </row>
    <row r="3754" spans="1:18" x14ac:dyDescent="0.2">
      <c r="A3754" s="131" t="str">
        <f>+IF(I3754&lt;='Ecarts de marge'!$G$1,"X","")</f>
        <v>X</v>
      </c>
      <c r="B3754" s="122" t="str">
        <f t="shared" si="71"/>
        <v>A</v>
      </c>
      <c r="C3754" s="142"/>
      <c r="D3754" s="142"/>
      <c r="E3754" s="142"/>
      <c r="F3754" s="142"/>
      <c r="G3754" s="142"/>
      <c r="H3754" s="142"/>
      <c r="J3754" s="142"/>
      <c r="K3754" s="142"/>
      <c r="L3754" s="142"/>
      <c r="M3754" s="142"/>
      <c r="N3754" s="142"/>
      <c r="O3754" s="142"/>
      <c r="Q3754" s="122" t="e">
        <f>+VLOOKUP(CONCATENATE(B3754,"00"),#REF!,3,FALSE)</f>
        <v>#REF!</v>
      </c>
      <c r="R3754" s="122" t="str">
        <f>+IF(ISERROR(VLOOKUP(K3754,'Ecarts de marge'!D:D,1,FALSE)),"PB CODE ARTICLE","")</f>
        <v>PB CODE ARTICLE</v>
      </c>
    </row>
    <row r="3755" spans="1:18" x14ac:dyDescent="0.2">
      <c r="A3755" s="131" t="str">
        <f>+IF(I3755&lt;='Ecarts de marge'!$G$1,"X","")</f>
        <v>X</v>
      </c>
      <c r="B3755" s="122" t="str">
        <f t="shared" si="71"/>
        <v>A</v>
      </c>
      <c r="C3755" s="142"/>
      <c r="D3755" s="142"/>
      <c r="E3755" s="142"/>
      <c r="F3755" s="142"/>
      <c r="G3755" s="142"/>
      <c r="H3755" s="142"/>
      <c r="J3755" s="142"/>
      <c r="K3755" s="142"/>
      <c r="L3755" s="142"/>
      <c r="M3755" s="142"/>
      <c r="N3755" s="142"/>
      <c r="O3755" s="142"/>
      <c r="Q3755" s="122" t="e">
        <f>+VLOOKUP(CONCATENATE(B3755,"00"),#REF!,3,FALSE)</f>
        <v>#REF!</v>
      </c>
      <c r="R3755" s="122" t="str">
        <f>+IF(ISERROR(VLOOKUP(K3755,'Ecarts de marge'!D:D,1,FALSE)),"PB CODE ARTICLE","")</f>
        <v>PB CODE ARTICLE</v>
      </c>
    </row>
    <row r="3756" spans="1:18" x14ac:dyDescent="0.2">
      <c r="A3756" s="131" t="str">
        <f>+IF(I3756&lt;='Ecarts de marge'!$G$1,"X","")</f>
        <v>X</v>
      </c>
      <c r="B3756" s="122" t="str">
        <f t="shared" si="71"/>
        <v>A</v>
      </c>
      <c r="C3756" s="142"/>
      <c r="D3756" s="142"/>
      <c r="E3756" s="142"/>
      <c r="F3756" s="142"/>
      <c r="G3756" s="142"/>
      <c r="H3756" s="142"/>
      <c r="J3756" s="142"/>
      <c r="K3756" s="142"/>
      <c r="L3756" s="142"/>
      <c r="M3756" s="142"/>
      <c r="N3756" s="142"/>
      <c r="O3756" s="142"/>
      <c r="Q3756" s="122" t="e">
        <f>+VLOOKUP(CONCATENATE(B3756,"00"),#REF!,3,FALSE)</f>
        <v>#REF!</v>
      </c>
      <c r="R3756" s="122" t="str">
        <f>+IF(ISERROR(VLOOKUP(K3756,'Ecarts de marge'!D:D,1,FALSE)),"PB CODE ARTICLE","")</f>
        <v>PB CODE ARTICLE</v>
      </c>
    </row>
    <row r="3757" spans="1:18" x14ac:dyDescent="0.2">
      <c r="A3757" s="131" t="str">
        <f>+IF(I3757&lt;='Ecarts de marge'!$G$1,"X","")</f>
        <v>X</v>
      </c>
      <c r="B3757" s="122" t="str">
        <f t="shared" si="71"/>
        <v>A</v>
      </c>
      <c r="C3757" s="142"/>
      <c r="D3757" s="142"/>
      <c r="E3757" s="142"/>
      <c r="F3757" s="142"/>
      <c r="G3757" s="142"/>
      <c r="H3757" s="142"/>
      <c r="J3757" s="142"/>
      <c r="K3757" s="142"/>
      <c r="L3757" s="142"/>
      <c r="M3757" s="142"/>
      <c r="N3757" s="142"/>
      <c r="O3757" s="142"/>
      <c r="Q3757" s="122" t="e">
        <f>+VLOOKUP(CONCATENATE(B3757,"00"),#REF!,3,FALSE)</f>
        <v>#REF!</v>
      </c>
      <c r="R3757" s="122" t="str">
        <f>+IF(ISERROR(VLOOKUP(K3757,'Ecarts de marge'!D:D,1,FALSE)),"PB CODE ARTICLE","")</f>
        <v>PB CODE ARTICLE</v>
      </c>
    </row>
    <row r="3758" spans="1:18" x14ac:dyDescent="0.2">
      <c r="A3758" s="131" t="str">
        <f>+IF(I3758&lt;='Ecarts de marge'!$G$1,"X","")</f>
        <v>X</v>
      </c>
      <c r="B3758" s="122" t="str">
        <f t="shared" si="71"/>
        <v>A</v>
      </c>
      <c r="C3758" s="142"/>
      <c r="D3758" s="142"/>
      <c r="E3758" s="142"/>
      <c r="F3758" s="142"/>
      <c r="G3758" s="142"/>
      <c r="H3758" s="142"/>
      <c r="J3758" s="142"/>
      <c r="K3758" s="142"/>
      <c r="L3758" s="142"/>
      <c r="M3758" s="142"/>
      <c r="N3758" s="142"/>
      <c r="O3758" s="142"/>
      <c r="Q3758" s="122" t="e">
        <f>+VLOOKUP(CONCATENATE(B3758,"00"),#REF!,3,FALSE)</f>
        <v>#REF!</v>
      </c>
      <c r="R3758" s="122" t="str">
        <f>+IF(ISERROR(VLOOKUP(K3758,'Ecarts de marge'!D:D,1,FALSE)),"PB CODE ARTICLE","")</f>
        <v>PB CODE ARTICLE</v>
      </c>
    </row>
    <row r="3759" spans="1:18" x14ac:dyDescent="0.2">
      <c r="A3759" s="131" t="str">
        <f>+IF(I3759&lt;='Ecarts de marge'!$G$1,"X","")</f>
        <v>X</v>
      </c>
      <c r="B3759" s="122" t="str">
        <f t="shared" si="71"/>
        <v>A</v>
      </c>
      <c r="C3759" s="142"/>
      <c r="D3759" s="142"/>
      <c r="E3759" s="142"/>
      <c r="F3759" s="142"/>
      <c r="G3759" s="142"/>
      <c r="H3759" s="142"/>
      <c r="J3759" s="142"/>
      <c r="K3759" s="142"/>
      <c r="L3759" s="142"/>
      <c r="M3759" s="142"/>
      <c r="N3759" s="142"/>
      <c r="O3759" s="142"/>
      <c r="Q3759" s="122" t="e">
        <f>+VLOOKUP(CONCATENATE(B3759,"00"),#REF!,3,FALSE)</f>
        <v>#REF!</v>
      </c>
      <c r="R3759" s="122" t="str">
        <f>+IF(ISERROR(VLOOKUP(K3759,'Ecarts de marge'!D:D,1,FALSE)),"PB CODE ARTICLE","")</f>
        <v>PB CODE ARTICLE</v>
      </c>
    </row>
    <row r="3760" spans="1:18" x14ac:dyDescent="0.2">
      <c r="A3760" s="131" t="str">
        <f>+IF(I3760&lt;='Ecarts de marge'!$G$1,"X","")</f>
        <v>X</v>
      </c>
      <c r="B3760" s="122" t="str">
        <f t="shared" si="71"/>
        <v>A</v>
      </c>
      <c r="C3760" s="142"/>
      <c r="D3760" s="142"/>
      <c r="E3760" s="142"/>
      <c r="F3760" s="142"/>
      <c r="G3760" s="142"/>
      <c r="H3760" s="142"/>
      <c r="J3760" s="142"/>
      <c r="K3760" s="142"/>
      <c r="L3760" s="142"/>
      <c r="M3760" s="142"/>
      <c r="N3760" s="142"/>
      <c r="O3760" s="142"/>
      <c r="Q3760" s="122" t="e">
        <f>+VLOOKUP(CONCATENATE(B3760,"00"),#REF!,3,FALSE)</f>
        <v>#REF!</v>
      </c>
      <c r="R3760" s="122" t="str">
        <f>+IF(ISERROR(VLOOKUP(K3760,'Ecarts de marge'!D:D,1,FALSE)),"PB CODE ARTICLE","")</f>
        <v>PB CODE ARTICLE</v>
      </c>
    </row>
    <row r="3761" spans="1:18" x14ac:dyDescent="0.2">
      <c r="A3761" s="131" t="str">
        <f>+IF(I3761&lt;='Ecarts de marge'!$G$1,"X","")</f>
        <v>X</v>
      </c>
      <c r="B3761" s="122" t="str">
        <f t="shared" si="71"/>
        <v>A</v>
      </c>
      <c r="C3761" s="142"/>
      <c r="D3761" s="142"/>
      <c r="E3761" s="142"/>
      <c r="F3761" s="142"/>
      <c r="G3761" s="142"/>
      <c r="H3761" s="142"/>
      <c r="J3761" s="142"/>
      <c r="K3761" s="142"/>
      <c r="L3761" s="142"/>
      <c r="M3761" s="142"/>
      <c r="N3761" s="142"/>
      <c r="O3761" s="142"/>
      <c r="Q3761" s="122" t="e">
        <f>+VLOOKUP(CONCATENATE(B3761,"00"),#REF!,3,FALSE)</f>
        <v>#REF!</v>
      </c>
      <c r="R3761" s="122" t="str">
        <f>+IF(ISERROR(VLOOKUP(K3761,'Ecarts de marge'!D:D,1,FALSE)),"PB CODE ARTICLE","")</f>
        <v>PB CODE ARTICLE</v>
      </c>
    </row>
    <row r="3762" spans="1:18" x14ac:dyDescent="0.2">
      <c r="A3762" s="131" t="str">
        <f>+IF(I3762&lt;='Ecarts de marge'!$G$1,"X","")</f>
        <v>X</v>
      </c>
      <c r="B3762" s="122" t="str">
        <f t="shared" si="71"/>
        <v>A</v>
      </c>
      <c r="C3762" s="142"/>
      <c r="D3762" s="142"/>
      <c r="E3762" s="142"/>
      <c r="F3762" s="142"/>
      <c r="G3762" s="142"/>
      <c r="H3762" s="142"/>
      <c r="J3762" s="142"/>
      <c r="K3762" s="142"/>
      <c r="L3762" s="142"/>
      <c r="M3762" s="142"/>
      <c r="N3762" s="142"/>
      <c r="O3762" s="142"/>
      <c r="Q3762" s="122" t="e">
        <f>+VLOOKUP(CONCATENATE(B3762,"00"),#REF!,3,FALSE)</f>
        <v>#REF!</v>
      </c>
      <c r="R3762" s="122" t="str">
        <f>+IF(ISERROR(VLOOKUP(K3762,'Ecarts de marge'!D:D,1,FALSE)),"PB CODE ARTICLE","")</f>
        <v>PB CODE ARTICLE</v>
      </c>
    </row>
    <row r="3763" spans="1:18" x14ac:dyDescent="0.2">
      <c r="A3763" s="131" t="str">
        <f>+IF(I3763&lt;='Ecarts de marge'!$G$1,"X","")</f>
        <v>X</v>
      </c>
      <c r="B3763" s="122" t="str">
        <f t="shared" si="71"/>
        <v>A</v>
      </c>
      <c r="C3763" s="142"/>
      <c r="D3763" s="142"/>
      <c r="E3763" s="142"/>
      <c r="F3763" s="142"/>
      <c r="G3763" s="142"/>
      <c r="H3763" s="142"/>
      <c r="J3763" s="142"/>
      <c r="K3763" s="142"/>
      <c r="L3763" s="142"/>
      <c r="M3763" s="142"/>
      <c r="N3763" s="142"/>
      <c r="O3763" s="142"/>
      <c r="Q3763" s="122" t="e">
        <f>+VLOOKUP(CONCATENATE(B3763,"00"),#REF!,3,FALSE)</f>
        <v>#REF!</v>
      </c>
      <c r="R3763" s="122" t="str">
        <f>+IF(ISERROR(VLOOKUP(K3763,'Ecarts de marge'!D:D,1,FALSE)),"PB CODE ARTICLE","")</f>
        <v>PB CODE ARTICLE</v>
      </c>
    </row>
    <row r="3764" spans="1:18" x14ac:dyDescent="0.2">
      <c r="A3764" s="131" t="str">
        <f>+IF(I3764&lt;='Ecarts de marge'!$G$1,"X","")</f>
        <v>X</v>
      </c>
      <c r="B3764" s="122" t="str">
        <f t="shared" si="71"/>
        <v>A</v>
      </c>
      <c r="C3764" s="142"/>
      <c r="D3764" s="142"/>
      <c r="E3764" s="142"/>
      <c r="F3764" s="142"/>
      <c r="G3764" s="142"/>
      <c r="H3764" s="142"/>
      <c r="J3764" s="142"/>
      <c r="K3764" s="142"/>
      <c r="L3764" s="142"/>
      <c r="M3764" s="142"/>
      <c r="N3764" s="142"/>
      <c r="O3764" s="142"/>
      <c r="Q3764" s="122" t="e">
        <f>+VLOOKUP(CONCATENATE(B3764,"00"),#REF!,3,FALSE)</f>
        <v>#REF!</v>
      </c>
      <c r="R3764" s="122" t="str">
        <f>+IF(ISERROR(VLOOKUP(K3764,'Ecarts de marge'!D:D,1,FALSE)),"PB CODE ARTICLE","")</f>
        <v>PB CODE ARTICLE</v>
      </c>
    </row>
    <row r="3765" spans="1:18" x14ac:dyDescent="0.2">
      <c r="A3765" s="131" t="str">
        <f>+IF(I3765&lt;='Ecarts de marge'!$G$1,"X","")</f>
        <v>X</v>
      </c>
      <c r="B3765" s="122" t="str">
        <f t="shared" si="71"/>
        <v>A</v>
      </c>
      <c r="C3765" s="142"/>
      <c r="D3765" s="142"/>
      <c r="E3765" s="142"/>
      <c r="F3765" s="142"/>
      <c r="G3765" s="142"/>
      <c r="H3765" s="142"/>
      <c r="J3765" s="142"/>
      <c r="K3765" s="142"/>
      <c r="L3765" s="142"/>
      <c r="M3765" s="142"/>
      <c r="N3765" s="142"/>
      <c r="O3765" s="142"/>
      <c r="Q3765" s="122" t="e">
        <f>+VLOOKUP(CONCATENATE(B3765,"00"),#REF!,3,FALSE)</f>
        <v>#REF!</v>
      </c>
      <c r="R3765" s="122" t="str">
        <f>+IF(ISERROR(VLOOKUP(K3765,'Ecarts de marge'!D:D,1,FALSE)),"PB CODE ARTICLE","")</f>
        <v>PB CODE ARTICLE</v>
      </c>
    </row>
    <row r="3766" spans="1:18" x14ac:dyDescent="0.2">
      <c r="A3766" s="131" t="str">
        <f>+IF(I3766&lt;='Ecarts de marge'!$G$1,"X","")</f>
        <v>X</v>
      </c>
      <c r="B3766" s="122" t="str">
        <f t="shared" si="71"/>
        <v>A</v>
      </c>
      <c r="C3766" s="142"/>
      <c r="D3766" s="142"/>
      <c r="E3766" s="142"/>
      <c r="F3766" s="142"/>
      <c r="G3766" s="142"/>
      <c r="H3766" s="142"/>
      <c r="J3766" s="142"/>
      <c r="K3766" s="142"/>
      <c r="L3766" s="142"/>
      <c r="M3766" s="142"/>
      <c r="N3766" s="142"/>
      <c r="O3766" s="142"/>
      <c r="Q3766" s="122" t="e">
        <f>+VLOOKUP(CONCATENATE(B3766,"00"),#REF!,3,FALSE)</f>
        <v>#REF!</v>
      </c>
      <c r="R3766" s="122" t="str">
        <f>+IF(ISERROR(VLOOKUP(K3766,'Ecarts de marge'!D:D,1,FALSE)),"PB CODE ARTICLE","")</f>
        <v>PB CODE ARTICLE</v>
      </c>
    </row>
    <row r="3767" spans="1:18" x14ac:dyDescent="0.2">
      <c r="A3767" s="131" t="str">
        <f>+IF(I3767&lt;='Ecarts de marge'!$G$1,"X","")</f>
        <v>X</v>
      </c>
      <c r="B3767" s="122" t="str">
        <f t="shared" si="71"/>
        <v>A</v>
      </c>
      <c r="C3767" s="142"/>
      <c r="D3767" s="142"/>
      <c r="E3767" s="142"/>
      <c r="F3767" s="142"/>
      <c r="G3767" s="142"/>
      <c r="H3767" s="142"/>
      <c r="J3767" s="142"/>
      <c r="K3767" s="142"/>
      <c r="L3767" s="142"/>
      <c r="M3767" s="142"/>
      <c r="N3767" s="142"/>
      <c r="O3767" s="142"/>
      <c r="Q3767" s="122" t="e">
        <f>+VLOOKUP(CONCATENATE(B3767,"00"),#REF!,3,FALSE)</f>
        <v>#REF!</v>
      </c>
      <c r="R3767" s="122" t="str">
        <f>+IF(ISERROR(VLOOKUP(K3767,'Ecarts de marge'!D:D,1,FALSE)),"PB CODE ARTICLE","")</f>
        <v>PB CODE ARTICLE</v>
      </c>
    </row>
    <row r="3768" spans="1:18" x14ac:dyDescent="0.2">
      <c r="A3768" s="131" t="str">
        <f>+IF(I3768&lt;='Ecarts de marge'!$G$1,"X","")</f>
        <v>X</v>
      </c>
      <c r="B3768" s="122" t="str">
        <f t="shared" si="71"/>
        <v>A</v>
      </c>
      <c r="C3768" s="142"/>
      <c r="D3768" s="142"/>
      <c r="E3768" s="142"/>
      <c r="F3768" s="142"/>
      <c r="G3768" s="142"/>
      <c r="H3768" s="142"/>
      <c r="J3768" s="142"/>
      <c r="K3768" s="142"/>
      <c r="L3768" s="142"/>
      <c r="M3768" s="142"/>
      <c r="N3768" s="142"/>
      <c r="O3768" s="142"/>
      <c r="Q3768" s="122" t="e">
        <f>+VLOOKUP(CONCATENATE(B3768,"00"),#REF!,3,FALSE)</f>
        <v>#REF!</v>
      </c>
      <c r="R3768" s="122" t="str">
        <f>+IF(ISERROR(VLOOKUP(K3768,'Ecarts de marge'!D:D,1,FALSE)),"PB CODE ARTICLE","")</f>
        <v>PB CODE ARTICLE</v>
      </c>
    </row>
    <row r="3769" spans="1:18" x14ac:dyDescent="0.2">
      <c r="A3769" s="131" t="str">
        <f>+IF(I3769&lt;='Ecarts de marge'!$G$1,"X","")</f>
        <v>X</v>
      </c>
      <c r="B3769" s="122" t="str">
        <f t="shared" si="71"/>
        <v>A</v>
      </c>
      <c r="C3769" s="142"/>
      <c r="D3769" s="142"/>
      <c r="E3769" s="142"/>
      <c r="F3769" s="142"/>
      <c r="G3769" s="142"/>
      <c r="H3769" s="142"/>
      <c r="J3769" s="142"/>
      <c r="K3769" s="142"/>
      <c r="L3769" s="142"/>
      <c r="M3769" s="142"/>
      <c r="N3769" s="142"/>
      <c r="O3769" s="142"/>
      <c r="Q3769" s="122" t="e">
        <f>+VLOOKUP(CONCATENATE(B3769,"00"),#REF!,3,FALSE)</f>
        <v>#REF!</v>
      </c>
      <c r="R3769" s="122" t="str">
        <f>+IF(ISERROR(VLOOKUP(K3769,'Ecarts de marge'!D:D,1,FALSE)),"PB CODE ARTICLE","")</f>
        <v>PB CODE ARTICLE</v>
      </c>
    </row>
    <row r="3770" spans="1:18" x14ac:dyDescent="0.2">
      <c r="A3770" s="131" t="str">
        <f>+IF(I3770&lt;='Ecarts de marge'!$G$1,"X","")</f>
        <v>X</v>
      </c>
      <c r="B3770" s="122" t="str">
        <f t="shared" si="71"/>
        <v>A</v>
      </c>
      <c r="C3770" s="142"/>
      <c r="D3770" s="142"/>
      <c r="E3770" s="142"/>
      <c r="F3770" s="142"/>
      <c r="G3770" s="142"/>
      <c r="H3770" s="142"/>
      <c r="J3770" s="142"/>
      <c r="K3770" s="142"/>
      <c r="L3770" s="142"/>
      <c r="M3770" s="142"/>
      <c r="N3770" s="142"/>
      <c r="O3770" s="142"/>
      <c r="Q3770" s="122" t="e">
        <f>+VLOOKUP(CONCATENATE(B3770,"00"),#REF!,3,FALSE)</f>
        <v>#REF!</v>
      </c>
      <c r="R3770" s="122" t="str">
        <f>+IF(ISERROR(VLOOKUP(K3770,'Ecarts de marge'!D:D,1,FALSE)),"PB CODE ARTICLE","")</f>
        <v>PB CODE ARTICLE</v>
      </c>
    </row>
    <row r="3771" spans="1:18" x14ac:dyDescent="0.2">
      <c r="A3771" s="131" t="str">
        <f>+IF(I3771&lt;='Ecarts de marge'!$G$1,"X","")</f>
        <v>X</v>
      </c>
      <c r="B3771" s="122" t="str">
        <f t="shared" si="71"/>
        <v>A</v>
      </c>
      <c r="C3771" s="142"/>
      <c r="D3771" s="142"/>
      <c r="E3771" s="142"/>
      <c r="F3771" s="142"/>
      <c r="G3771" s="142"/>
      <c r="H3771" s="142"/>
      <c r="J3771" s="142"/>
      <c r="K3771" s="142"/>
      <c r="L3771" s="142"/>
      <c r="M3771" s="142"/>
      <c r="N3771" s="142"/>
      <c r="O3771" s="142"/>
      <c r="Q3771" s="122" t="e">
        <f>+VLOOKUP(CONCATENATE(B3771,"00"),#REF!,3,FALSE)</f>
        <v>#REF!</v>
      </c>
      <c r="R3771" s="122" t="str">
        <f>+IF(ISERROR(VLOOKUP(K3771,'Ecarts de marge'!D:D,1,FALSE)),"PB CODE ARTICLE","")</f>
        <v>PB CODE ARTICLE</v>
      </c>
    </row>
    <row r="3772" spans="1:18" x14ac:dyDescent="0.2">
      <c r="A3772" s="131" t="str">
        <f>+IF(I3772&lt;='Ecarts de marge'!$G$1,"X","")</f>
        <v>X</v>
      </c>
      <c r="B3772" s="122" t="str">
        <f t="shared" si="71"/>
        <v>A</v>
      </c>
      <c r="C3772" s="142"/>
      <c r="D3772" s="142"/>
      <c r="E3772" s="142"/>
      <c r="F3772" s="142"/>
      <c r="G3772" s="142"/>
      <c r="H3772" s="142"/>
      <c r="J3772" s="142"/>
      <c r="K3772" s="142"/>
      <c r="L3772" s="142"/>
      <c r="M3772" s="142"/>
      <c r="N3772" s="142"/>
      <c r="O3772" s="142"/>
      <c r="Q3772" s="122" t="e">
        <f>+VLOOKUP(CONCATENATE(B3772,"00"),#REF!,3,FALSE)</f>
        <v>#REF!</v>
      </c>
      <c r="R3772" s="122" t="str">
        <f>+IF(ISERROR(VLOOKUP(K3772,'Ecarts de marge'!D:D,1,FALSE)),"PB CODE ARTICLE","")</f>
        <v>PB CODE ARTICLE</v>
      </c>
    </row>
    <row r="3773" spans="1:18" x14ac:dyDescent="0.2">
      <c r="A3773" s="131" t="str">
        <f>+IF(I3773&lt;='Ecarts de marge'!$G$1,"X","")</f>
        <v>X</v>
      </c>
      <c r="B3773" s="122" t="str">
        <f t="shared" si="71"/>
        <v>A</v>
      </c>
      <c r="C3773" s="142"/>
      <c r="D3773" s="142"/>
      <c r="E3773" s="142"/>
      <c r="F3773" s="142"/>
      <c r="G3773" s="142"/>
      <c r="H3773" s="142"/>
      <c r="J3773" s="142"/>
      <c r="K3773" s="142"/>
      <c r="L3773" s="142"/>
      <c r="M3773" s="142"/>
      <c r="N3773" s="142"/>
      <c r="O3773" s="142"/>
      <c r="Q3773" s="122" t="e">
        <f>+VLOOKUP(CONCATENATE(B3773,"00"),#REF!,3,FALSE)</f>
        <v>#REF!</v>
      </c>
      <c r="R3773" s="122" t="str">
        <f>+IF(ISERROR(VLOOKUP(K3773,'Ecarts de marge'!D:D,1,FALSE)),"PB CODE ARTICLE","")</f>
        <v>PB CODE ARTICLE</v>
      </c>
    </row>
    <row r="3774" spans="1:18" x14ac:dyDescent="0.2">
      <c r="A3774" s="131" t="str">
        <f>+IF(I3774&lt;='Ecarts de marge'!$G$1,"X","")</f>
        <v>X</v>
      </c>
      <c r="B3774" s="122" t="str">
        <f t="shared" si="71"/>
        <v>A</v>
      </c>
      <c r="C3774" s="142"/>
      <c r="D3774" s="142"/>
      <c r="E3774" s="142"/>
      <c r="F3774" s="142"/>
      <c r="G3774" s="142"/>
      <c r="H3774" s="142"/>
      <c r="J3774" s="142"/>
      <c r="K3774" s="142"/>
      <c r="L3774" s="142"/>
      <c r="M3774" s="142"/>
      <c r="N3774" s="142"/>
      <c r="O3774" s="142"/>
      <c r="Q3774" s="122" t="e">
        <f>+VLOOKUP(CONCATENATE(B3774,"00"),#REF!,3,FALSE)</f>
        <v>#REF!</v>
      </c>
      <c r="R3774" s="122" t="str">
        <f>+IF(ISERROR(VLOOKUP(K3774,'Ecarts de marge'!D:D,1,FALSE)),"PB CODE ARTICLE","")</f>
        <v>PB CODE ARTICLE</v>
      </c>
    </row>
    <row r="3775" spans="1:18" x14ac:dyDescent="0.2">
      <c r="A3775" s="131" t="str">
        <f>+IF(I3775&lt;='Ecarts de marge'!$G$1,"X","")</f>
        <v>X</v>
      </c>
      <c r="B3775" s="122" t="str">
        <f t="shared" si="71"/>
        <v>A</v>
      </c>
      <c r="C3775" s="142"/>
      <c r="D3775" s="142"/>
      <c r="E3775" s="142"/>
      <c r="F3775" s="142"/>
      <c r="G3775" s="142"/>
      <c r="H3775" s="142"/>
      <c r="J3775" s="142"/>
      <c r="K3775" s="142"/>
      <c r="L3775" s="142"/>
      <c r="M3775" s="142"/>
      <c r="N3775" s="142"/>
      <c r="O3775" s="142"/>
      <c r="Q3775" s="122" t="e">
        <f>+VLOOKUP(CONCATENATE(B3775,"00"),#REF!,3,FALSE)</f>
        <v>#REF!</v>
      </c>
      <c r="R3775" s="122" t="str">
        <f>+IF(ISERROR(VLOOKUP(K3775,'Ecarts de marge'!D:D,1,FALSE)),"PB CODE ARTICLE","")</f>
        <v>PB CODE ARTICLE</v>
      </c>
    </row>
    <row r="3776" spans="1:18" x14ac:dyDescent="0.2">
      <c r="A3776" s="131" t="str">
        <f>+IF(I3776&lt;='Ecarts de marge'!$G$1,"X","")</f>
        <v>X</v>
      </c>
      <c r="B3776" s="122" t="str">
        <f t="shared" si="71"/>
        <v>A</v>
      </c>
      <c r="C3776" s="142"/>
      <c r="D3776" s="142"/>
      <c r="E3776" s="142"/>
      <c r="F3776" s="142"/>
      <c r="G3776" s="142"/>
      <c r="H3776" s="142"/>
      <c r="J3776" s="142"/>
      <c r="K3776" s="142"/>
      <c r="L3776" s="142"/>
      <c r="M3776" s="142"/>
      <c r="N3776" s="142"/>
      <c r="O3776" s="142"/>
      <c r="Q3776" s="122" t="e">
        <f>+VLOOKUP(CONCATENATE(B3776,"00"),#REF!,3,FALSE)</f>
        <v>#REF!</v>
      </c>
      <c r="R3776" s="122" t="str">
        <f>+IF(ISERROR(VLOOKUP(K3776,'Ecarts de marge'!D:D,1,FALSE)),"PB CODE ARTICLE","")</f>
        <v>PB CODE ARTICLE</v>
      </c>
    </row>
    <row r="3777" spans="1:18" x14ac:dyDescent="0.2">
      <c r="A3777" s="131" t="str">
        <f>+IF(I3777&lt;='Ecarts de marge'!$G$1,"X","")</f>
        <v>X</v>
      </c>
      <c r="B3777" s="122" t="str">
        <f t="shared" si="71"/>
        <v>A</v>
      </c>
      <c r="C3777" s="142"/>
      <c r="D3777" s="142"/>
      <c r="E3777" s="142"/>
      <c r="F3777" s="142"/>
      <c r="G3777" s="142"/>
      <c r="H3777" s="142"/>
      <c r="J3777" s="142"/>
      <c r="K3777" s="142"/>
      <c r="L3777" s="142"/>
      <c r="M3777" s="142"/>
      <c r="N3777" s="142"/>
      <c r="O3777" s="142"/>
      <c r="Q3777" s="122" t="e">
        <f>+VLOOKUP(CONCATENATE(B3777,"00"),#REF!,3,FALSE)</f>
        <v>#REF!</v>
      </c>
      <c r="R3777" s="122" t="str">
        <f>+IF(ISERROR(VLOOKUP(K3777,'Ecarts de marge'!D:D,1,FALSE)),"PB CODE ARTICLE","")</f>
        <v>PB CODE ARTICLE</v>
      </c>
    </row>
    <row r="3778" spans="1:18" x14ac:dyDescent="0.2">
      <c r="A3778" s="131" t="str">
        <f>+IF(I3778&lt;='Ecarts de marge'!$G$1,"X","")</f>
        <v>X</v>
      </c>
      <c r="B3778" s="122" t="str">
        <f t="shared" si="71"/>
        <v>A</v>
      </c>
      <c r="C3778" s="142"/>
      <c r="D3778" s="142"/>
      <c r="E3778" s="142"/>
      <c r="F3778" s="142"/>
      <c r="G3778" s="142"/>
      <c r="H3778" s="142"/>
      <c r="J3778" s="142"/>
      <c r="K3778" s="142"/>
      <c r="L3778" s="142"/>
      <c r="M3778" s="142"/>
      <c r="N3778" s="142"/>
      <c r="O3778" s="142"/>
      <c r="Q3778" s="122" t="e">
        <f>+VLOOKUP(CONCATENATE(B3778,"00"),#REF!,3,FALSE)</f>
        <v>#REF!</v>
      </c>
      <c r="R3778" s="122" t="str">
        <f>+IF(ISERROR(VLOOKUP(K3778,'Ecarts de marge'!D:D,1,FALSE)),"PB CODE ARTICLE","")</f>
        <v>PB CODE ARTICLE</v>
      </c>
    </row>
    <row r="3779" spans="1:18" x14ac:dyDescent="0.2">
      <c r="A3779" s="131" t="str">
        <f>+IF(I3779&lt;='Ecarts de marge'!$G$1,"X","")</f>
        <v>X</v>
      </c>
      <c r="B3779" s="122" t="str">
        <f t="shared" si="71"/>
        <v>A</v>
      </c>
      <c r="C3779" s="142"/>
      <c r="D3779" s="142"/>
      <c r="E3779" s="142"/>
      <c r="F3779" s="142"/>
      <c r="G3779" s="142"/>
      <c r="H3779" s="142"/>
      <c r="J3779" s="142"/>
      <c r="K3779" s="142"/>
      <c r="L3779" s="142"/>
      <c r="M3779" s="142"/>
      <c r="N3779" s="142"/>
      <c r="O3779" s="142"/>
      <c r="Q3779" s="122" t="e">
        <f>+VLOOKUP(CONCATENATE(B3779,"00"),#REF!,3,FALSE)</f>
        <v>#REF!</v>
      </c>
      <c r="R3779" s="122" t="str">
        <f>+IF(ISERROR(VLOOKUP(K3779,'Ecarts de marge'!D:D,1,FALSE)),"PB CODE ARTICLE","")</f>
        <v>PB CODE ARTICLE</v>
      </c>
    </row>
    <row r="3780" spans="1:18" x14ac:dyDescent="0.2">
      <c r="A3780" s="131" t="str">
        <f>+IF(I3780&lt;='Ecarts de marge'!$G$1,"X","")</f>
        <v>X</v>
      </c>
      <c r="B3780" s="122" t="str">
        <f t="shared" si="71"/>
        <v>A</v>
      </c>
      <c r="C3780" s="142"/>
      <c r="D3780" s="142"/>
      <c r="E3780" s="142"/>
      <c r="F3780" s="142"/>
      <c r="G3780" s="142"/>
      <c r="H3780" s="142"/>
      <c r="J3780" s="142"/>
      <c r="K3780" s="142"/>
      <c r="L3780" s="142"/>
      <c r="M3780" s="142"/>
      <c r="N3780" s="142"/>
      <c r="O3780" s="142"/>
      <c r="Q3780" s="122" t="e">
        <f>+VLOOKUP(CONCATENATE(B3780,"00"),#REF!,3,FALSE)</f>
        <v>#REF!</v>
      </c>
      <c r="R3780" s="122" t="str">
        <f>+IF(ISERROR(VLOOKUP(K3780,'Ecarts de marge'!D:D,1,FALSE)),"PB CODE ARTICLE","")</f>
        <v>PB CODE ARTICLE</v>
      </c>
    </row>
    <row r="3781" spans="1:18" x14ac:dyDescent="0.2">
      <c r="A3781" s="131" t="str">
        <f>+IF(I3781&lt;='Ecarts de marge'!$G$1,"X","")</f>
        <v>X</v>
      </c>
      <c r="B3781" s="122" t="str">
        <f t="shared" si="71"/>
        <v>A</v>
      </c>
      <c r="C3781" s="142"/>
      <c r="D3781" s="142"/>
      <c r="E3781" s="142"/>
      <c r="F3781" s="142"/>
      <c r="G3781" s="142"/>
      <c r="H3781" s="142"/>
      <c r="J3781" s="142"/>
      <c r="K3781" s="142"/>
      <c r="L3781" s="142"/>
      <c r="M3781" s="142"/>
      <c r="N3781" s="142"/>
      <c r="O3781" s="142"/>
      <c r="Q3781" s="122" t="e">
        <f>+VLOOKUP(CONCATENATE(B3781,"00"),#REF!,3,FALSE)</f>
        <v>#REF!</v>
      </c>
      <c r="R3781" s="122" t="str">
        <f>+IF(ISERROR(VLOOKUP(K3781,'Ecarts de marge'!D:D,1,FALSE)),"PB CODE ARTICLE","")</f>
        <v>PB CODE ARTICLE</v>
      </c>
    </row>
    <row r="3782" spans="1:18" x14ac:dyDescent="0.2">
      <c r="A3782" s="131" t="str">
        <f>+IF(I3782&lt;='Ecarts de marge'!$G$1,"X","")</f>
        <v>X</v>
      </c>
      <c r="B3782" s="122" t="str">
        <f t="shared" si="71"/>
        <v>A</v>
      </c>
      <c r="C3782" s="142"/>
      <c r="D3782" s="142"/>
      <c r="E3782" s="142"/>
      <c r="F3782" s="142"/>
      <c r="G3782" s="142"/>
      <c r="H3782" s="142"/>
      <c r="J3782" s="142"/>
      <c r="K3782" s="142"/>
      <c r="L3782" s="142"/>
      <c r="M3782" s="142"/>
      <c r="N3782" s="142"/>
      <c r="O3782" s="142"/>
      <c r="Q3782" s="122" t="e">
        <f>+VLOOKUP(CONCATENATE(B3782,"00"),#REF!,3,FALSE)</f>
        <v>#REF!</v>
      </c>
      <c r="R3782" s="122" t="str">
        <f>+IF(ISERROR(VLOOKUP(K3782,'Ecarts de marge'!D:D,1,FALSE)),"PB CODE ARTICLE","")</f>
        <v>PB CODE ARTICLE</v>
      </c>
    </row>
    <row r="3783" spans="1:18" x14ac:dyDescent="0.2">
      <c r="A3783" s="131" t="str">
        <f>+IF(I3783&lt;='Ecarts de marge'!$G$1,"X","")</f>
        <v>X</v>
      </c>
      <c r="B3783" s="122" t="str">
        <f t="shared" si="71"/>
        <v>A</v>
      </c>
      <c r="C3783" s="142"/>
      <c r="D3783" s="142"/>
      <c r="E3783" s="142"/>
      <c r="F3783" s="142"/>
      <c r="G3783" s="142"/>
      <c r="H3783" s="142"/>
      <c r="J3783" s="142"/>
      <c r="K3783" s="142"/>
      <c r="L3783" s="142"/>
      <c r="M3783" s="142"/>
      <c r="N3783" s="142"/>
      <c r="O3783" s="142"/>
      <c r="Q3783" s="122" t="e">
        <f>+VLOOKUP(CONCATENATE(B3783,"00"),#REF!,3,FALSE)</f>
        <v>#REF!</v>
      </c>
      <c r="R3783" s="122" t="str">
        <f>+IF(ISERROR(VLOOKUP(K3783,'Ecarts de marge'!D:D,1,FALSE)),"PB CODE ARTICLE","")</f>
        <v>PB CODE ARTICLE</v>
      </c>
    </row>
    <row r="3784" spans="1:18" x14ac:dyDescent="0.2">
      <c r="A3784" s="131" t="str">
        <f>+IF(I3784&lt;='Ecarts de marge'!$G$1,"X","")</f>
        <v>X</v>
      </c>
      <c r="B3784" s="122" t="str">
        <f t="shared" si="71"/>
        <v>A</v>
      </c>
      <c r="C3784" s="142"/>
      <c r="D3784" s="142"/>
      <c r="E3784" s="142"/>
      <c r="F3784" s="142"/>
      <c r="G3784" s="142"/>
      <c r="H3784" s="142"/>
      <c r="J3784" s="142"/>
      <c r="K3784" s="142"/>
      <c r="L3784" s="142"/>
      <c r="M3784" s="142"/>
      <c r="N3784" s="142"/>
      <c r="O3784" s="142"/>
      <c r="Q3784" s="122" t="e">
        <f>+VLOOKUP(CONCATENATE(B3784,"00"),#REF!,3,FALSE)</f>
        <v>#REF!</v>
      </c>
      <c r="R3784" s="122" t="str">
        <f>+IF(ISERROR(VLOOKUP(K3784,'Ecarts de marge'!D:D,1,FALSE)),"PB CODE ARTICLE","")</f>
        <v>PB CODE ARTICLE</v>
      </c>
    </row>
    <row r="3785" spans="1:18" x14ac:dyDescent="0.2">
      <c r="A3785" s="131" t="str">
        <f>+IF(I3785&lt;='Ecarts de marge'!$G$1,"X","")</f>
        <v>X</v>
      </c>
      <c r="B3785" s="122" t="str">
        <f t="shared" si="71"/>
        <v>A</v>
      </c>
      <c r="C3785" s="142"/>
      <c r="D3785" s="142"/>
      <c r="E3785" s="142"/>
      <c r="F3785" s="142"/>
      <c r="G3785" s="142"/>
      <c r="H3785" s="142"/>
      <c r="J3785" s="142"/>
      <c r="K3785" s="142"/>
      <c r="L3785" s="142"/>
      <c r="M3785" s="142"/>
      <c r="N3785" s="142"/>
      <c r="O3785" s="142"/>
      <c r="Q3785" s="122" t="e">
        <f>+VLOOKUP(CONCATENATE(B3785,"00"),#REF!,3,FALSE)</f>
        <v>#REF!</v>
      </c>
      <c r="R3785" s="122" t="str">
        <f>+IF(ISERROR(VLOOKUP(K3785,'Ecarts de marge'!D:D,1,FALSE)),"PB CODE ARTICLE","")</f>
        <v>PB CODE ARTICLE</v>
      </c>
    </row>
    <row r="3786" spans="1:18" x14ac:dyDescent="0.2">
      <c r="A3786" s="131" t="str">
        <f>+IF(I3786&lt;='Ecarts de marge'!$G$1,"X","")</f>
        <v>X</v>
      </c>
      <c r="B3786" s="122" t="str">
        <f t="shared" si="71"/>
        <v>A</v>
      </c>
      <c r="C3786" s="142"/>
      <c r="D3786" s="142"/>
      <c r="E3786" s="142"/>
      <c r="F3786" s="142"/>
      <c r="G3786" s="142"/>
      <c r="H3786" s="142"/>
      <c r="J3786" s="142"/>
      <c r="K3786" s="142"/>
      <c r="L3786" s="142"/>
      <c r="M3786" s="142"/>
      <c r="N3786" s="142"/>
      <c r="O3786" s="142"/>
      <c r="Q3786" s="122" t="e">
        <f>+VLOOKUP(CONCATENATE(B3786,"00"),#REF!,3,FALSE)</f>
        <v>#REF!</v>
      </c>
      <c r="R3786" s="122" t="str">
        <f>+IF(ISERROR(VLOOKUP(K3786,'Ecarts de marge'!D:D,1,FALSE)),"PB CODE ARTICLE","")</f>
        <v>PB CODE ARTICLE</v>
      </c>
    </row>
    <row r="3787" spans="1:18" x14ac:dyDescent="0.2">
      <c r="A3787" s="131" t="str">
        <f>+IF(I3787&lt;='Ecarts de marge'!$G$1,"X","")</f>
        <v>X</v>
      </c>
      <c r="B3787" s="122" t="str">
        <f t="shared" si="71"/>
        <v>A</v>
      </c>
      <c r="C3787" s="142"/>
      <c r="D3787" s="142"/>
      <c r="E3787" s="142"/>
      <c r="F3787" s="142"/>
      <c r="G3787" s="142"/>
      <c r="H3787" s="142"/>
      <c r="J3787" s="142"/>
      <c r="K3787" s="142"/>
      <c r="L3787" s="142"/>
      <c r="M3787" s="142"/>
      <c r="N3787" s="142"/>
      <c r="O3787" s="142"/>
      <c r="Q3787" s="122" t="e">
        <f>+VLOOKUP(CONCATENATE(B3787,"00"),#REF!,3,FALSE)</f>
        <v>#REF!</v>
      </c>
      <c r="R3787" s="122" t="str">
        <f>+IF(ISERROR(VLOOKUP(K3787,'Ecarts de marge'!D:D,1,FALSE)),"PB CODE ARTICLE","")</f>
        <v>PB CODE ARTICLE</v>
      </c>
    </row>
    <row r="3788" spans="1:18" x14ac:dyDescent="0.2">
      <c r="A3788" s="131" t="str">
        <f>+IF(I3788&lt;='Ecarts de marge'!$G$1,"X","")</f>
        <v>X</v>
      </c>
      <c r="B3788" s="122" t="str">
        <f t="shared" si="71"/>
        <v>A</v>
      </c>
      <c r="C3788" s="142"/>
      <c r="D3788" s="142"/>
      <c r="E3788" s="142"/>
      <c r="F3788" s="142"/>
      <c r="G3788" s="142"/>
      <c r="H3788" s="142"/>
      <c r="J3788" s="142"/>
      <c r="K3788" s="142"/>
      <c r="L3788" s="142"/>
      <c r="M3788" s="142"/>
      <c r="N3788" s="142"/>
      <c r="O3788" s="142"/>
      <c r="Q3788" s="122" t="e">
        <f>+VLOOKUP(CONCATENATE(B3788,"00"),#REF!,3,FALSE)</f>
        <v>#REF!</v>
      </c>
      <c r="R3788" s="122" t="str">
        <f>+IF(ISERROR(VLOOKUP(K3788,'Ecarts de marge'!D:D,1,FALSE)),"PB CODE ARTICLE","")</f>
        <v>PB CODE ARTICLE</v>
      </c>
    </row>
    <row r="3789" spans="1:18" x14ac:dyDescent="0.2">
      <c r="A3789" s="131" t="str">
        <f>+IF(I3789&lt;='Ecarts de marge'!$G$1,"X","")</f>
        <v>X</v>
      </c>
      <c r="B3789" s="122" t="str">
        <f t="shared" si="71"/>
        <v>A</v>
      </c>
      <c r="C3789" s="142"/>
      <c r="D3789" s="142"/>
      <c r="E3789" s="142"/>
      <c r="F3789" s="142"/>
      <c r="G3789" s="142"/>
      <c r="H3789" s="142"/>
      <c r="J3789" s="142"/>
      <c r="K3789" s="142"/>
      <c r="L3789" s="142"/>
      <c r="M3789" s="142"/>
      <c r="N3789" s="142"/>
      <c r="O3789" s="142"/>
      <c r="Q3789" s="122" t="e">
        <f>+VLOOKUP(CONCATENATE(B3789,"00"),#REF!,3,FALSE)</f>
        <v>#REF!</v>
      </c>
      <c r="R3789" s="122" t="str">
        <f>+IF(ISERROR(VLOOKUP(K3789,'Ecarts de marge'!D:D,1,FALSE)),"PB CODE ARTICLE","")</f>
        <v>PB CODE ARTICLE</v>
      </c>
    </row>
    <row r="3790" spans="1:18" x14ac:dyDescent="0.2">
      <c r="A3790" s="131" t="str">
        <f>+IF(I3790&lt;='Ecarts de marge'!$G$1,"X","")</f>
        <v>X</v>
      </c>
      <c r="B3790" s="122" t="str">
        <f t="shared" si="71"/>
        <v>A</v>
      </c>
      <c r="C3790" s="142"/>
      <c r="D3790" s="142"/>
      <c r="E3790" s="142"/>
      <c r="F3790" s="142"/>
      <c r="G3790" s="142"/>
      <c r="H3790" s="142"/>
      <c r="J3790" s="142"/>
      <c r="K3790" s="142"/>
      <c r="L3790" s="142"/>
      <c r="M3790" s="142"/>
      <c r="N3790" s="142"/>
      <c r="O3790" s="142"/>
      <c r="Q3790" s="122" t="e">
        <f>+VLOOKUP(CONCATENATE(B3790,"00"),#REF!,3,FALSE)</f>
        <v>#REF!</v>
      </c>
      <c r="R3790" s="122" t="str">
        <f>+IF(ISERROR(VLOOKUP(K3790,'Ecarts de marge'!D:D,1,FALSE)),"PB CODE ARTICLE","")</f>
        <v>PB CODE ARTICLE</v>
      </c>
    </row>
    <row r="3791" spans="1:18" x14ac:dyDescent="0.2">
      <c r="A3791" s="131" t="str">
        <f>+IF(I3791&lt;='Ecarts de marge'!$G$1,"X","")</f>
        <v>X</v>
      </c>
      <c r="B3791" s="122" t="str">
        <f t="shared" si="71"/>
        <v>A</v>
      </c>
      <c r="C3791" s="142"/>
      <c r="D3791" s="142"/>
      <c r="E3791" s="142"/>
      <c r="F3791" s="142"/>
      <c r="G3791" s="142"/>
      <c r="H3791" s="142"/>
      <c r="J3791" s="142"/>
      <c r="K3791" s="142"/>
      <c r="L3791" s="142"/>
      <c r="M3791" s="142"/>
      <c r="N3791" s="142"/>
      <c r="O3791" s="142"/>
      <c r="Q3791" s="122" t="e">
        <f>+VLOOKUP(CONCATENATE(B3791,"00"),#REF!,3,FALSE)</f>
        <v>#REF!</v>
      </c>
      <c r="R3791" s="122" t="str">
        <f>+IF(ISERROR(VLOOKUP(K3791,'Ecarts de marge'!D:D,1,FALSE)),"PB CODE ARTICLE","")</f>
        <v>PB CODE ARTICLE</v>
      </c>
    </row>
    <row r="3792" spans="1:18" x14ac:dyDescent="0.2">
      <c r="A3792" s="131" t="str">
        <f>+IF(I3792&lt;='Ecarts de marge'!$G$1,"X","")</f>
        <v>X</v>
      </c>
      <c r="B3792" s="122" t="str">
        <f t="shared" si="71"/>
        <v>A</v>
      </c>
      <c r="C3792" s="142"/>
      <c r="D3792" s="142"/>
      <c r="E3792" s="142"/>
      <c r="F3792" s="142"/>
      <c r="G3792" s="142"/>
      <c r="H3792" s="142"/>
      <c r="J3792" s="142"/>
      <c r="K3792" s="142"/>
      <c r="L3792" s="142"/>
      <c r="M3792" s="142"/>
      <c r="N3792" s="142"/>
      <c r="O3792" s="142"/>
      <c r="Q3792" s="122" t="e">
        <f>+VLOOKUP(CONCATENATE(B3792,"00"),#REF!,3,FALSE)</f>
        <v>#REF!</v>
      </c>
      <c r="R3792" s="122" t="str">
        <f>+IF(ISERROR(VLOOKUP(K3792,'Ecarts de marge'!D:D,1,FALSE)),"PB CODE ARTICLE","")</f>
        <v>PB CODE ARTICLE</v>
      </c>
    </row>
    <row r="3793" spans="1:18" x14ac:dyDescent="0.2">
      <c r="A3793" s="131" t="str">
        <f>+IF(I3793&lt;='Ecarts de marge'!$G$1,"X","")</f>
        <v>X</v>
      </c>
      <c r="B3793" s="122" t="str">
        <f t="shared" si="71"/>
        <v>A</v>
      </c>
      <c r="C3793" s="142"/>
      <c r="D3793" s="142"/>
      <c r="E3793" s="142"/>
      <c r="F3793" s="142"/>
      <c r="G3793" s="142"/>
      <c r="H3793" s="142"/>
      <c r="J3793" s="142"/>
      <c r="K3793" s="142"/>
      <c r="L3793" s="142"/>
      <c r="M3793" s="142"/>
      <c r="N3793" s="142"/>
      <c r="O3793" s="142"/>
      <c r="Q3793" s="122" t="e">
        <f>+VLOOKUP(CONCATENATE(B3793,"00"),#REF!,3,FALSE)</f>
        <v>#REF!</v>
      </c>
      <c r="R3793" s="122" t="str">
        <f>+IF(ISERROR(VLOOKUP(K3793,'Ecarts de marge'!D:D,1,FALSE)),"PB CODE ARTICLE","")</f>
        <v>PB CODE ARTICLE</v>
      </c>
    </row>
    <row r="3794" spans="1:18" x14ac:dyDescent="0.2">
      <c r="A3794" s="131" t="str">
        <f>+IF(I3794&lt;='Ecarts de marge'!$G$1,"X","")</f>
        <v>X</v>
      </c>
      <c r="B3794" s="122" t="str">
        <f t="shared" si="71"/>
        <v>A</v>
      </c>
      <c r="C3794" s="142"/>
      <c r="D3794" s="142"/>
      <c r="E3794" s="142"/>
      <c r="F3794" s="142"/>
      <c r="G3794" s="142"/>
      <c r="H3794" s="142"/>
      <c r="J3794" s="142"/>
      <c r="K3794" s="142"/>
      <c r="L3794" s="142"/>
      <c r="M3794" s="142"/>
      <c r="N3794" s="142"/>
      <c r="O3794" s="142"/>
      <c r="Q3794" s="122" t="e">
        <f>+VLOOKUP(CONCATENATE(B3794,"00"),#REF!,3,FALSE)</f>
        <v>#REF!</v>
      </c>
      <c r="R3794" s="122" t="str">
        <f>+IF(ISERROR(VLOOKUP(K3794,'Ecarts de marge'!D:D,1,FALSE)),"PB CODE ARTICLE","")</f>
        <v>PB CODE ARTICLE</v>
      </c>
    </row>
    <row r="3795" spans="1:18" x14ac:dyDescent="0.2">
      <c r="A3795" s="131" t="str">
        <f>+IF(I3795&lt;='Ecarts de marge'!$G$1,"X","")</f>
        <v>X</v>
      </c>
      <c r="B3795" s="122" t="str">
        <f t="shared" si="71"/>
        <v>A</v>
      </c>
      <c r="C3795" s="142"/>
      <c r="D3795" s="142"/>
      <c r="E3795" s="142"/>
      <c r="F3795" s="142"/>
      <c r="G3795" s="142"/>
      <c r="H3795" s="142"/>
      <c r="J3795" s="142"/>
      <c r="K3795" s="142"/>
      <c r="L3795" s="142"/>
      <c r="M3795" s="142"/>
      <c r="N3795" s="142"/>
      <c r="O3795" s="142"/>
      <c r="Q3795" s="122" t="e">
        <f>+VLOOKUP(CONCATENATE(B3795,"00"),#REF!,3,FALSE)</f>
        <v>#REF!</v>
      </c>
      <c r="R3795" s="122" t="str">
        <f>+IF(ISERROR(VLOOKUP(K3795,'Ecarts de marge'!D:D,1,FALSE)),"PB CODE ARTICLE","")</f>
        <v>PB CODE ARTICLE</v>
      </c>
    </row>
    <row r="3796" spans="1:18" x14ac:dyDescent="0.2">
      <c r="A3796" s="131" t="str">
        <f>+IF(I3796&lt;='Ecarts de marge'!$G$1,"X","")</f>
        <v>X</v>
      </c>
      <c r="B3796" s="122" t="str">
        <f t="shared" si="71"/>
        <v>A</v>
      </c>
      <c r="C3796" s="142"/>
      <c r="D3796" s="142"/>
      <c r="E3796" s="142"/>
      <c r="F3796" s="142"/>
      <c r="G3796" s="142"/>
      <c r="H3796" s="142"/>
      <c r="J3796" s="142"/>
      <c r="K3796" s="142"/>
      <c r="L3796" s="142"/>
      <c r="M3796" s="142"/>
      <c r="N3796" s="142"/>
      <c r="O3796" s="142"/>
      <c r="Q3796" s="122" t="e">
        <f>+VLOOKUP(CONCATENATE(B3796,"00"),#REF!,3,FALSE)</f>
        <v>#REF!</v>
      </c>
      <c r="R3796" s="122" t="str">
        <f>+IF(ISERROR(VLOOKUP(K3796,'Ecarts de marge'!D:D,1,FALSE)),"PB CODE ARTICLE","")</f>
        <v>PB CODE ARTICLE</v>
      </c>
    </row>
    <row r="3797" spans="1:18" x14ac:dyDescent="0.2">
      <c r="A3797" s="131" t="str">
        <f>+IF(I3797&lt;='Ecarts de marge'!$G$1,"X","")</f>
        <v>X</v>
      </c>
      <c r="B3797" s="122" t="str">
        <f t="shared" si="71"/>
        <v>A</v>
      </c>
      <c r="C3797" s="142"/>
      <c r="D3797" s="142"/>
      <c r="E3797" s="142"/>
      <c r="F3797" s="142"/>
      <c r="G3797" s="142"/>
      <c r="H3797" s="142"/>
      <c r="J3797" s="142"/>
      <c r="K3797" s="142"/>
      <c r="L3797" s="142"/>
      <c r="M3797" s="142"/>
      <c r="N3797" s="142"/>
      <c r="O3797" s="142"/>
      <c r="Q3797" s="122" t="e">
        <f>+VLOOKUP(CONCATENATE(B3797,"00"),#REF!,3,FALSE)</f>
        <v>#REF!</v>
      </c>
      <c r="R3797" s="122" t="str">
        <f>+IF(ISERROR(VLOOKUP(K3797,'Ecarts de marge'!D:D,1,FALSE)),"PB CODE ARTICLE","")</f>
        <v>PB CODE ARTICLE</v>
      </c>
    </row>
    <row r="3798" spans="1:18" x14ac:dyDescent="0.2">
      <c r="A3798" s="131" t="str">
        <f>+IF(I3798&lt;='Ecarts de marge'!$G$1,"X","")</f>
        <v>X</v>
      </c>
      <c r="B3798" s="122" t="str">
        <f t="shared" si="71"/>
        <v>A</v>
      </c>
      <c r="C3798" s="142"/>
      <c r="D3798" s="142"/>
      <c r="E3798" s="142"/>
      <c r="F3798" s="142"/>
      <c r="G3798" s="142"/>
      <c r="H3798" s="142"/>
      <c r="J3798" s="142"/>
      <c r="K3798" s="142"/>
      <c r="L3798" s="142"/>
      <c r="M3798" s="142"/>
      <c r="N3798" s="142"/>
      <c r="O3798" s="142"/>
      <c r="Q3798" s="122" t="e">
        <f>+VLOOKUP(CONCATENATE(B3798,"00"),#REF!,3,FALSE)</f>
        <v>#REF!</v>
      </c>
      <c r="R3798" s="122" t="str">
        <f>+IF(ISERROR(VLOOKUP(K3798,'Ecarts de marge'!D:D,1,FALSE)),"PB CODE ARTICLE","")</f>
        <v>PB CODE ARTICLE</v>
      </c>
    </row>
    <row r="3799" spans="1:18" x14ac:dyDescent="0.2">
      <c r="A3799" s="131" t="str">
        <f>+IF(I3799&lt;='Ecarts de marge'!$G$1,"X","")</f>
        <v>X</v>
      </c>
      <c r="B3799" s="122" t="str">
        <f t="shared" si="71"/>
        <v>A</v>
      </c>
      <c r="C3799" s="142"/>
      <c r="D3799" s="142"/>
      <c r="E3799" s="142"/>
      <c r="F3799" s="142"/>
      <c r="G3799" s="142"/>
      <c r="H3799" s="142"/>
      <c r="J3799" s="142"/>
      <c r="K3799" s="142"/>
      <c r="L3799" s="142"/>
      <c r="M3799" s="142"/>
      <c r="N3799" s="142"/>
      <c r="O3799" s="142"/>
      <c r="Q3799" s="122" t="e">
        <f>+VLOOKUP(CONCATENATE(B3799,"00"),#REF!,3,FALSE)</f>
        <v>#REF!</v>
      </c>
      <c r="R3799" s="122" t="str">
        <f>+IF(ISERROR(VLOOKUP(K3799,'Ecarts de marge'!D:D,1,FALSE)),"PB CODE ARTICLE","")</f>
        <v>PB CODE ARTICLE</v>
      </c>
    </row>
    <row r="3800" spans="1:18" x14ac:dyDescent="0.2">
      <c r="A3800" s="131" t="str">
        <f>+IF(I3800&lt;='Ecarts de marge'!$G$1,"X","")</f>
        <v>X</v>
      </c>
      <c r="B3800" s="122" t="str">
        <f t="shared" si="71"/>
        <v>A</v>
      </c>
      <c r="C3800" s="142"/>
      <c r="D3800" s="142"/>
      <c r="E3800" s="142"/>
      <c r="F3800" s="142"/>
      <c r="G3800" s="142"/>
      <c r="H3800" s="142"/>
      <c r="J3800" s="142"/>
      <c r="K3800" s="142"/>
      <c r="L3800" s="142"/>
      <c r="M3800" s="142"/>
      <c r="N3800" s="142"/>
      <c r="O3800" s="142"/>
      <c r="Q3800" s="122" t="e">
        <f>+VLOOKUP(CONCATENATE(B3800,"00"),#REF!,3,FALSE)</f>
        <v>#REF!</v>
      </c>
      <c r="R3800" s="122" t="str">
        <f>+IF(ISERROR(VLOOKUP(K3800,'Ecarts de marge'!D:D,1,FALSE)),"PB CODE ARTICLE","")</f>
        <v>PB CODE ARTICLE</v>
      </c>
    </row>
    <row r="3801" spans="1:18" x14ac:dyDescent="0.2">
      <c r="A3801" s="131" t="str">
        <f>+IF(I3801&lt;='Ecarts de marge'!$G$1,"X","")</f>
        <v>X</v>
      </c>
      <c r="B3801" s="122" t="str">
        <f t="shared" si="71"/>
        <v>A</v>
      </c>
      <c r="C3801" s="142"/>
      <c r="D3801" s="142"/>
      <c r="E3801" s="142"/>
      <c r="F3801" s="142"/>
      <c r="G3801" s="142"/>
      <c r="H3801" s="142"/>
      <c r="J3801" s="142"/>
      <c r="K3801" s="142"/>
      <c r="L3801" s="142"/>
      <c r="M3801" s="142"/>
      <c r="N3801" s="142"/>
      <c r="O3801" s="142"/>
      <c r="Q3801" s="122" t="e">
        <f>+VLOOKUP(CONCATENATE(B3801,"00"),#REF!,3,FALSE)</f>
        <v>#REF!</v>
      </c>
      <c r="R3801" s="122" t="str">
        <f>+IF(ISERROR(VLOOKUP(K3801,'Ecarts de marge'!D:D,1,FALSE)),"PB CODE ARTICLE","")</f>
        <v>PB CODE ARTICLE</v>
      </c>
    </row>
    <row r="3802" spans="1:18" x14ac:dyDescent="0.2">
      <c r="A3802" s="131" t="str">
        <f>+IF(I3802&lt;='Ecarts de marge'!$G$1,"X","")</f>
        <v>X</v>
      </c>
      <c r="B3802" s="122" t="str">
        <f t="shared" si="71"/>
        <v>A</v>
      </c>
      <c r="C3802" s="142"/>
      <c r="D3802" s="142"/>
      <c r="E3802" s="142"/>
      <c r="F3802" s="142"/>
      <c r="G3802" s="142"/>
      <c r="H3802" s="142"/>
      <c r="J3802" s="142"/>
      <c r="K3802" s="142"/>
      <c r="L3802" s="142"/>
      <c r="M3802" s="142"/>
      <c r="N3802" s="142"/>
      <c r="O3802" s="142"/>
      <c r="Q3802" s="122" t="e">
        <f>+VLOOKUP(CONCATENATE(B3802,"00"),#REF!,3,FALSE)</f>
        <v>#REF!</v>
      </c>
      <c r="R3802" s="122" t="str">
        <f>+IF(ISERROR(VLOOKUP(K3802,'Ecarts de marge'!D:D,1,FALSE)),"PB CODE ARTICLE","")</f>
        <v>PB CODE ARTICLE</v>
      </c>
    </row>
    <row r="3803" spans="1:18" x14ac:dyDescent="0.2">
      <c r="A3803" s="131" t="str">
        <f>+IF(I3803&lt;='Ecarts de marge'!$G$1,"X","")</f>
        <v>X</v>
      </c>
      <c r="B3803" s="122" t="str">
        <f t="shared" si="71"/>
        <v>A</v>
      </c>
      <c r="C3803" s="142"/>
      <c r="D3803" s="142"/>
      <c r="E3803" s="142"/>
      <c r="F3803" s="142"/>
      <c r="G3803" s="142"/>
      <c r="H3803" s="142"/>
      <c r="J3803" s="142"/>
      <c r="K3803" s="142"/>
      <c r="L3803" s="142"/>
      <c r="M3803" s="142"/>
      <c r="N3803" s="142"/>
      <c r="O3803" s="142"/>
      <c r="Q3803" s="122" t="e">
        <f>+VLOOKUP(CONCATENATE(B3803,"00"),#REF!,3,FALSE)</f>
        <v>#REF!</v>
      </c>
      <c r="R3803" s="122" t="str">
        <f>+IF(ISERROR(VLOOKUP(K3803,'Ecarts de marge'!D:D,1,FALSE)),"PB CODE ARTICLE","")</f>
        <v>PB CODE ARTICLE</v>
      </c>
    </row>
    <row r="3804" spans="1:18" x14ac:dyDescent="0.2">
      <c r="A3804" s="131" t="str">
        <f>+IF(I3804&lt;='Ecarts de marge'!$G$1,"X","")</f>
        <v>X</v>
      </c>
      <c r="B3804" s="122" t="str">
        <f t="shared" si="71"/>
        <v>A</v>
      </c>
      <c r="C3804" s="142"/>
      <c r="D3804" s="142"/>
      <c r="E3804" s="142"/>
      <c r="F3804" s="142"/>
      <c r="G3804" s="142"/>
      <c r="H3804" s="142"/>
      <c r="J3804" s="142"/>
      <c r="K3804" s="142"/>
      <c r="L3804" s="142"/>
      <c r="M3804" s="142"/>
      <c r="N3804" s="142"/>
      <c r="O3804" s="142"/>
      <c r="Q3804" s="122" t="e">
        <f>+VLOOKUP(CONCATENATE(B3804,"00"),#REF!,3,FALSE)</f>
        <v>#REF!</v>
      </c>
      <c r="R3804" s="122" t="str">
        <f>+IF(ISERROR(VLOOKUP(K3804,'Ecarts de marge'!D:D,1,FALSE)),"PB CODE ARTICLE","")</f>
        <v>PB CODE ARTICLE</v>
      </c>
    </row>
    <row r="3805" spans="1:18" x14ac:dyDescent="0.2">
      <c r="A3805" s="131" t="str">
        <f>+IF(I3805&lt;='Ecarts de marge'!$G$1,"X","")</f>
        <v>X</v>
      </c>
      <c r="B3805" s="122" t="str">
        <f t="shared" si="71"/>
        <v>A</v>
      </c>
      <c r="C3805" s="142"/>
      <c r="D3805" s="142"/>
      <c r="E3805" s="142"/>
      <c r="F3805" s="142"/>
      <c r="G3805" s="142"/>
      <c r="H3805" s="142"/>
      <c r="J3805" s="142"/>
      <c r="K3805" s="142"/>
      <c r="L3805" s="142"/>
      <c r="M3805" s="142"/>
      <c r="N3805" s="142"/>
      <c r="O3805" s="142"/>
      <c r="Q3805" s="122" t="e">
        <f>+VLOOKUP(CONCATENATE(B3805,"00"),#REF!,3,FALSE)</f>
        <v>#REF!</v>
      </c>
      <c r="R3805" s="122" t="str">
        <f>+IF(ISERROR(VLOOKUP(K3805,'Ecarts de marge'!D:D,1,FALSE)),"PB CODE ARTICLE","")</f>
        <v>PB CODE ARTICLE</v>
      </c>
    </row>
    <row r="3806" spans="1:18" x14ac:dyDescent="0.2">
      <c r="A3806" s="131" t="str">
        <f>+IF(I3806&lt;='Ecarts de marge'!$G$1,"X","")</f>
        <v>X</v>
      </c>
      <c r="B3806" s="122" t="str">
        <f t="shared" si="71"/>
        <v>A</v>
      </c>
      <c r="C3806" s="142"/>
      <c r="D3806" s="142"/>
      <c r="E3806" s="142"/>
      <c r="F3806" s="142"/>
      <c r="G3806" s="142"/>
      <c r="H3806" s="142"/>
      <c r="J3806" s="142"/>
      <c r="K3806" s="142"/>
      <c r="L3806" s="142"/>
      <c r="M3806" s="142"/>
      <c r="N3806" s="142"/>
      <c r="O3806" s="142"/>
      <c r="Q3806" s="122" t="e">
        <f>+VLOOKUP(CONCATENATE(B3806,"00"),#REF!,3,FALSE)</f>
        <v>#REF!</v>
      </c>
      <c r="R3806" s="122" t="str">
        <f>+IF(ISERROR(VLOOKUP(K3806,'Ecarts de marge'!D:D,1,FALSE)),"PB CODE ARTICLE","")</f>
        <v>PB CODE ARTICLE</v>
      </c>
    </row>
    <row r="3807" spans="1:18" x14ac:dyDescent="0.2">
      <c r="A3807" s="131" t="str">
        <f>+IF(I3807&lt;='Ecarts de marge'!$G$1,"X","")</f>
        <v>X</v>
      </c>
      <c r="B3807" s="122" t="str">
        <f t="shared" si="71"/>
        <v>A</v>
      </c>
      <c r="C3807" s="142"/>
      <c r="D3807" s="142"/>
      <c r="E3807" s="142"/>
      <c r="F3807" s="142"/>
      <c r="G3807" s="142"/>
      <c r="H3807" s="142"/>
      <c r="J3807" s="142"/>
      <c r="K3807" s="142"/>
      <c r="L3807" s="142"/>
      <c r="M3807" s="142"/>
      <c r="N3807" s="142"/>
      <c r="O3807" s="142"/>
      <c r="Q3807" s="122" t="e">
        <f>+VLOOKUP(CONCATENATE(B3807,"00"),#REF!,3,FALSE)</f>
        <v>#REF!</v>
      </c>
      <c r="R3807" s="122" t="str">
        <f>+IF(ISERROR(VLOOKUP(K3807,'Ecarts de marge'!D:D,1,FALSE)),"PB CODE ARTICLE","")</f>
        <v>PB CODE ARTICLE</v>
      </c>
    </row>
    <row r="3808" spans="1:18" x14ac:dyDescent="0.2">
      <c r="A3808" s="131" t="str">
        <f>+IF(I3808&lt;='Ecarts de marge'!$G$1,"X","")</f>
        <v>X</v>
      </c>
      <c r="B3808" s="122" t="str">
        <f t="shared" si="71"/>
        <v>A</v>
      </c>
      <c r="C3808" s="142"/>
      <c r="D3808" s="142"/>
      <c r="E3808" s="142"/>
      <c r="F3808" s="142"/>
      <c r="G3808" s="142"/>
      <c r="H3808" s="142"/>
      <c r="J3808" s="142"/>
      <c r="K3808" s="142"/>
      <c r="L3808" s="142"/>
      <c r="M3808" s="142"/>
      <c r="N3808" s="142"/>
      <c r="O3808" s="142"/>
      <c r="Q3808" s="122" t="e">
        <f>+VLOOKUP(CONCATENATE(B3808,"00"),#REF!,3,FALSE)</f>
        <v>#REF!</v>
      </c>
      <c r="R3808" s="122" t="str">
        <f>+IF(ISERROR(VLOOKUP(K3808,'Ecarts de marge'!D:D,1,FALSE)),"PB CODE ARTICLE","")</f>
        <v>PB CODE ARTICLE</v>
      </c>
    </row>
    <row r="3809" spans="1:18" x14ac:dyDescent="0.2">
      <c r="A3809" s="131" t="str">
        <f>+IF(I3809&lt;='Ecarts de marge'!$G$1,"X","")</f>
        <v>X</v>
      </c>
      <c r="B3809" s="122" t="str">
        <f t="shared" si="71"/>
        <v>A</v>
      </c>
      <c r="C3809" s="142"/>
      <c r="D3809" s="142"/>
      <c r="E3809" s="142"/>
      <c r="F3809" s="142"/>
      <c r="G3809" s="142"/>
      <c r="H3809" s="142"/>
      <c r="J3809" s="142"/>
      <c r="K3809" s="142"/>
      <c r="L3809" s="142"/>
      <c r="M3809" s="142"/>
      <c r="N3809" s="142"/>
      <c r="O3809" s="142"/>
      <c r="Q3809" s="122" t="e">
        <f>+VLOOKUP(CONCATENATE(B3809,"00"),#REF!,3,FALSE)</f>
        <v>#REF!</v>
      </c>
      <c r="R3809" s="122" t="str">
        <f>+IF(ISERROR(VLOOKUP(K3809,'Ecarts de marge'!D:D,1,FALSE)),"PB CODE ARTICLE","")</f>
        <v>PB CODE ARTICLE</v>
      </c>
    </row>
    <row r="3810" spans="1:18" x14ac:dyDescent="0.2">
      <c r="A3810" s="131" t="str">
        <f>+IF(I3810&lt;='Ecarts de marge'!$G$1,"X","")</f>
        <v>X</v>
      </c>
      <c r="B3810" s="122" t="str">
        <f t="shared" ref="B3810:B3873" si="72">+"A"&amp;E3810&amp;F3810&amp;G3810</f>
        <v>A</v>
      </c>
      <c r="C3810" s="142"/>
      <c r="D3810" s="142"/>
      <c r="E3810" s="142"/>
      <c r="F3810" s="142"/>
      <c r="G3810" s="142"/>
      <c r="H3810" s="142"/>
      <c r="J3810" s="142"/>
      <c r="K3810" s="142"/>
      <c r="L3810" s="142"/>
      <c r="M3810" s="142"/>
      <c r="N3810" s="142"/>
      <c r="O3810" s="142"/>
      <c r="Q3810" s="122" t="e">
        <f>+VLOOKUP(CONCATENATE(B3810,"00"),#REF!,3,FALSE)</f>
        <v>#REF!</v>
      </c>
      <c r="R3810" s="122" t="str">
        <f>+IF(ISERROR(VLOOKUP(K3810,'Ecarts de marge'!D:D,1,FALSE)),"PB CODE ARTICLE","")</f>
        <v>PB CODE ARTICLE</v>
      </c>
    </row>
    <row r="3811" spans="1:18" x14ac:dyDescent="0.2">
      <c r="A3811" s="131" t="str">
        <f>+IF(I3811&lt;='Ecarts de marge'!$G$1,"X","")</f>
        <v>X</v>
      </c>
      <c r="B3811" s="122" t="str">
        <f t="shared" si="72"/>
        <v>A</v>
      </c>
      <c r="C3811" s="142"/>
      <c r="D3811" s="142"/>
      <c r="E3811" s="142"/>
      <c r="F3811" s="142"/>
      <c r="G3811" s="142"/>
      <c r="H3811" s="142"/>
      <c r="J3811" s="142"/>
      <c r="K3811" s="142"/>
      <c r="L3811" s="142"/>
      <c r="M3811" s="142"/>
      <c r="N3811" s="142"/>
      <c r="O3811" s="142"/>
      <c r="Q3811" s="122" t="e">
        <f>+VLOOKUP(CONCATENATE(B3811,"00"),#REF!,3,FALSE)</f>
        <v>#REF!</v>
      </c>
      <c r="R3811" s="122" t="str">
        <f>+IF(ISERROR(VLOOKUP(K3811,'Ecarts de marge'!D:D,1,FALSE)),"PB CODE ARTICLE","")</f>
        <v>PB CODE ARTICLE</v>
      </c>
    </row>
    <row r="3812" spans="1:18" x14ac:dyDescent="0.2">
      <c r="A3812" s="131" t="str">
        <f>+IF(I3812&lt;='Ecarts de marge'!$G$1,"X","")</f>
        <v>X</v>
      </c>
      <c r="B3812" s="122" t="str">
        <f t="shared" si="72"/>
        <v>A</v>
      </c>
      <c r="C3812" s="142"/>
      <c r="D3812" s="142"/>
      <c r="E3812" s="142"/>
      <c r="F3812" s="142"/>
      <c r="G3812" s="142"/>
      <c r="H3812" s="142"/>
      <c r="J3812" s="142"/>
      <c r="K3812" s="142"/>
      <c r="L3812" s="142"/>
      <c r="M3812" s="142"/>
      <c r="N3812" s="142"/>
      <c r="O3812" s="142"/>
      <c r="Q3812" s="122" t="e">
        <f>+VLOOKUP(CONCATENATE(B3812,"00"),#REF!,3,FALSE)</f>
        <v>#REF!</v>
      </c>
      <c r="R3812" s="122" t="str">
        <f>+IF(ISERROR(VLOOKUP(K3812,'Ecarts de marge'!D:D,1,FALSE)),"PB CODE ARTICLE","")</f>
        <v>PB CODE ARTICLE</v>
      </c>
    </row>
    <row r="3813" spans="1:18" x14ac:dyDescent="0.2">
      <c r="A3813" s="131" t="str">
        <f>+IF(I3813&lt;='Ecarts de marge'!$G$1,"X","")</f>
        <v>X</v>
      </c>
      <c r="B3813" s="122" t="str">
        <f t="shared" si="72"/>
        <v>A</v>
      </c>
      <c r="C3813" s="142"/>
      <c r="D3813" s="142"/>
      <c r="E3813" s="142"/>
      <c r="F3813" s="142"/>
      <c r="G3813" s="142"/>
      <c r="H3813" s="142"/>
      <c r="J3813" s="142"/>
      <c r="K3813" s="142"/>
      <c r="L3813" s="142"/>
      <c r="M3813" s="142"/>
      <c r="N3813" s="142"/>
      <c r="O3813" s="142"/>
      <c r="Q3813" s="122" t="e">
        <f>+VLOOKUP(CONCATENATE(B3813,"00"),#REF!,3,FALSE)</f>
        <v>#REF!</v>
      </c>
      <c r="R3813" s="122" t="str">
        <f>+IF(ISERROR(VLOOKUP(K3813,'Ecarts de marge'!D:D,1,FALSE)),"PB CODE ARTICLE","")</f>
        <v>PB CODE ARTICLE</v>
      </c>
    </row>
    <row r="3814" spans="1:18" x14ac:dyDescent="0.2">
      <c r="A3814" s="131" t="str">
        <f>+IF(I3814&lt;='Ecarts de marge'!$G$1,"X","")</f>
        <v>X</v>
      </c>
      <c r="B3814" s="122" t="str">
        <f t="shared" si="72"/>
        <v>A</v>
      </c>
      <c r="C3814" s="142"/>
      <c r="D3814" s="142"/>
      <c r="E3814" s="142"/>
      <c r="F3814" s="142"/>
      <c r="G3814" s="142"/>
      <c r="H3814" s="142"/>
      <c r="J3814" s="142"/>
      <c r="K3814" s="142"/>
      <c r="L3814" s="142"/>
      <c r="M3814" s="142"/>
      <c r="N3814" s="142"/>
      <c r="O3814" s="142"/>
      <c r="Q3814" s="122" t="e">
        <f>+VLOOKUP(CONCATENATE(B3814,"00"),#REF!,3,FALSE)</f>
        <v>#REF!</v>
      </c>
      <c r="R3814" s="122" t="str">
        <f>+IF(ISERROR(VLOOKUP(K3814,'Ecarts de marge'!D:D,1,FALSE)),"PB CODE ARTICLE","")</f>
        <v>PB CODE ARTICLE</v>
      </c>
    </row>
    <row r="3815" spans="1:18" x14ac:dyDescent="0.2">
      <c r="A3815" s="131" t="str">
        <f>+IF(I3815&lt;='Ecarts de marge'!$G$1,"X","")</f>
        <v>X</v>
      </c>
      <c r="B3815" s="122" t="str">
        <f t="shared" si="72"/>
        <v>A</v>
      </c>
      <c r="C3815" s="142"/>
      <c r="D3815" s="142"/>
      <c r="E3815" s="142"/>
      <c r="F3815" s="142"/>
      <c r="G3815" s="142"/>
      <c r="H3815" s="142"/>
      <c r="J3815" s="142"/>
      <c r="K3815" s="142"/>
      <c r="L3815" s="142"/>
      <c r="M3815" s="142"/>
      <c r="N3815" s="142"/>
      <c r="O3815" s="142"/>
      <c r="Q3815" s="122" t="e">
        <f>+VLOOKUP(CONCATENATE(B3815,"00"),#REF!,3,FALSE)</f>
        <v>#REF!</v>
      </c>
      <c r="R3815" s="122" t="str">
        <f>+IF(ISERROR(VLOOKUP(K3815,'Ecarts de marge'!D:D,1,FALSE)),"PB CODE ARTICLE","")</f>
        <v>PB CODE ARTICLE</v>
      </c>
    </row>
    <row r="3816" spans="1:18" x14ac:dyDescent="0.2">
      <c r="A3816" s="131" t="str">
        <f>+IF(I3816&lt;='Ecarts de marge'!$G$1,"X","")</f>
        <v>X</v>
      </c>
      <c r="B3816" s="122" t="str">
        <f t="shared" si="72"/>
        <v>A</v>
      </c>
      <c r="C3816" s="142"/>
      <c r="D3816" s="142"/>
      <c r="E3816" s="142"/>
      <c r="F3816" s="142"/>
      <c r="G3816" s="142"/>
      <c r="H3816" s="142"/>
      <c r="J3816" s="142"/>
      <c r="K3816" s="142"/>
      <c r="L3816" s="142"/>
      <c r="M3816" s="142"/>
      <c r="N3816" s="142"/>
      <c r="O3816" s="142"/>
      <c r="Q3816" s="122" t="e">
        <f>+VLOOKUP(CONCATENATE(B3816,"00"),#REF!,3,FALSE)</f>
        <v>#REF!</v>
      </c>
      <c r="R3816" s="122" t="str">
        <f>+IF(ISERROR(VLOOKUP(K3816,'Ecarts de marge'!D:D,1,FALSE)),"PB CODE ARTICLE","")</f>
        <v>PB CODE ARTICLE</v>
      </c>
    </row>
    <row r="3817" spans="1:18" x14ac:dyDescent="0.2">
      <c r="A3817" s="131" t="str">
        <f>+IF(I3817&lt;='Ecarts de marge'!$G$1,"X","")</f>
        <v>X</v>
      </c>
      <c r="B3817" s="122" t="str">
        <f t="shared" si="72"/>
        <v>A</v>
      </c>
      <c r="C3817" s="142"/>
      <c r="D3817" s="142"/>
      <c r="E3817" s="142"/>
      <c r="F3817" s="142"/>
      <c r="G3817" s="142"/>
      <c r="H3817" s="142"/>
      <c r="J3817" s="142"/>
      <c r="K3817" s="142"/>
      <c r="L3817" s="142"/>
      <c r="M3817" s="142"/>
      <c r="N3817" s="142"/>
      <c r="O3817" s="142"/>
      <c r="Q3817" s="122" t="e">
        <f>+VLOOKUP(CONCATENATE(B3817,"00"),#REF!,3,FALSE)</f>
        <v>#REF!</v>
      </c>
      <c r="R3817" s="122" t="str">
        <f>+IF(ISERROR(VLOOKUP(K3817,'Ecarts de marge'!D:D,1,FALSE)),"PB CODE ARTICLE","")</f>
        <v>PB CODE ARTICLE</v>
      </c>
    </row>
    <row r="3818" spans="1:18" x14ac:dyDescent="0.2">
      <c r="A3818" s="131" t="str">
        <f>+IF(I3818&lt;='Ecarts de marge'!$G$1,"X","")</f>
        <v>X</v>
      </c>
      <c r="B3818" s="122" t="str">
        <f t="shared" si="72"/>
        <v>A</v>
      </c>
      <c r="C3818" s="142"/>
      <c r="D3818" s="142"/>
      <c r="E3818" s="142"/>
      <c r="F3818" s="142"/>
      <c r="G3818" s="142"/>
      <c r="H3818" s="142"/>
      <c r="J3818" s="142"/>
      <c r="K3818" s="142"/>
      <c r="L3818" s="142"/>
      <c r="M3818" s="142"/>
      <c r="N3818" s="142"/>
      <c r="O3818" s="142"/>
      <c r="Q3818" s="122" t="e">
        <f>+VLOOKUP(CONCATENATE(B3818,"00"),#REF!,3,FALSE)</f>
        <v>#REF!</v>
      </c>
      <c r="R3818" s="122" t="str">
        <f>+IF(ISERROR(VLOOKUP(K3818,'Ecarts de marge'!D:D,1,FALSE)),"PB CODE ARTICLE","")</f>
        <v>PB CODE ARTICLE</v>
      </c>
    </row>
    <row r="3819" spans="1:18" x14ac:dyDescent="0.2">
      <c r="A3819" s="131" t="str">
        <f>+IF(I3819&lt;='Ecarts de marge'!$G$1,"X","")</f>
        <v>X</v>
      </c>
      <c r="B3819" s="122" t="str">
        <f t="shared" si="72"/>
        <v>A</v>
      </c>
      <c r="C3819" s="142"/>
      <c r="D3819" s="142"/>
      <c r="E3819" s="142"/>
      <c r="F3819" s="142"/>
      <c r="G3819" s="142"/>
      <c r="H3819" s="142"/>
      <c r="J3819" s="142"/>
      <c r="K3819" s="142"/>
      <c r="L3819" s="142"/>
      <c r="M3819" s="142"/>
      <c r="N3819" s="142"/>
      <c r="O3819" s="142"/>
      <c r="Q3819" s="122" t="e">
        <f>+VLOOKUP(CONCATENATE(B3819,"00"),#REF!,3,FALSE)</f>
        <v>#REF!</v>
      </c>
      <c r="R3819" s="122" t="str">
        <f>+IF(ISERROR(VLOOKUP(K3819,'Ecarts de marge'!D:D,1,FALSE)),"PB CODE ARTICLE","")</f>
        <v>PB CODE ARTICLE</v>
      </c>
    </row>
    <row r="3820" spans="1:18" x14ac:dyDescent="0.2">
      <c r="A3820" s="131" t="str">
        <f>+IF(I3820&lt;='Ecarts de marge'!$G$1,"X","")</f>
        <v>X</v>
      </c>
      <c r="B3820" s="122" t="str">
        <f t="shared" si="72"/>
        <v>A</v>
      </c>
      <c r="C3820" s="142"/>
      <c r="D3820" s="142"/>
      <c r="E3820" s="142"/>
      <c r="F3820" s="142"/>
      <c r="G3820" s="142"/>
      <c r="H3820" s="142"/>
      <c r="J3820" s="142"/>
      <c r="K3820" s="142"/>
      <c r="L3820" s="142"/>
      <c r="M3820" s="142"/>
      <c r="N3820" s="142"/>
      <c r="O3820" s="142"/>
      <c r="Q3820" s="122" t="e">
        <f>+VLOOKUP(CONCATENATE(B3820,"00"),#REF!,3,FALSE)</f>
        <v>#REF!</v>
      </c>
      <c r="R3820" s="122" t="str">
        <f>+IF(ISERROR(VLOOKUP(K3820,'Ecarts de marge'!D:D,1,FALSE)),"PB CODE ARTICLE","")</f>
        <v>PB CODE ARTICLE</v>
      </c>
    </row>
    <row r="3821" spans="1:18" x14ac:dyDescent="0.2">
      <c r="A3821" s="131" t="str">
        <f>+IF(I3821&lt;='Ecarts de marge'!$G$1,"X","")</f>
        <v>X</v>
      </c>
      <c r="B3821" s="122" t="str">
        <f t="shared" si="72"/>
        <v>A</v>
      </c>
      <c r="C3821" s="142"/>
      <c r="D3821" s="142"/>
      <c r="E3821" s="142"/>
      <c r="F3821" s="142"/>
      <c r="G3821" s="142"/>
      <c r="H3821" s="142"/>
      <c r="J3821" s="142"/>
      <c r="K3821" s="142"/>
      <c r="L3821" s="142"/>
      <c r="M3821" s="142"/>
      <c r="N3821" s="142"/>
      <c r="O3821" s="142"/>
      <c r="Q3821" s="122" t="e">
        <f>+VLOOKUP(CONCATENATE(B3821,"00"),#REF!,3,FALSE)</f>
        <v>#REF!</v>
      </c>
      <c r="R3821" s="122" t="str">
        <f>+IF(ISERROR(VLOOKUP(K3821,'Ecarts de marge'!D:D,1,FALSE)),"PB CODE ARTICLE","")</f>
        <v>PB CODE ARTICLE</v>
      </c>
    </row>
    <row r="3822" spans="1:18" x14ac:dyDescent="0.2">
      <c r="A3822" s="131" t="str">
        <f>+IF(I3822&lt;='Ecarts de marge'!$G$1,"X","")</f>
        <v>X</v>
      </c>
      <c r="B3822" s="122" t="str">
        <f t="shared" si="72"/>
        <v>A</v>
      </c>
      <c r="C3822" s="142"/>
      <c r="D3822" s="142"/>
      <c r="E3822" s="142"/>
      <c r="F3822" s="142"/>
      <c r="G3822" s="142"/>
      <c r="H3822" s="142"/>
      <c r="J3822" s="142"/>
      <c r="K3822" s="142"/>
      <c r="L3822" s="142"/>
      <c r="M3822" s="142"/>
      <c r="N3822" s="142"/>
      <c r="O3822" s="142"/>
      <c r="Q3822" s="122" t="e">
        <f>+VLOOKUP(CONCATENATE(B3822,"00"),#REF!,3,FALSE)</f>
        <v>#REF!</v>
      </c>
      <c r="R3822" s="122" t="str">
        <f>+IF(ISERROR(VLOOKUP(K3822,'Ecarts de marge'!D:D,1,FALSE)),"PB CODE ARTICLE","")</f>
        <v>PB CODE ARTICLE</v>
      </c>
    </row>
    <row r="3823" spans="1:18" x14ac:dyDescent="0.2">
      <c r="A3823" s="131" t="str">
        <f>+IF(I3823&lt;='Ecarts de marge'!$G$1,"X","")</f>
        <v>X</v>
      </c>
      <c r="B3823" s="122" t="str">
        <f t="shared" si="72"/>
        <v>A</v>
      </c>
      <c r="C3823" s="142"/>
      <c r="D3823" s="142"/>
      <c r="E3823" s="142"/>
      <c r="F3823" s="142"/>
      <c r="G3823" s="142"/>
      <c r="H3823" s="142"/>
      <c r="J3823" s="142"/>
      <c r="K3823" s="142"/>
      <c r="L3823" s="142"/>
      <c r="M3823" s="142"/>
      <c r="N3823" s="142"/>
      <c r="O3823" s="142"/>
      <c r="Q3823" s="122" t="e">
        <f>+VLOOKUP(CONCATENATE(B3823,"00"),#REF!,3,FALSE)</f>
        <v>#REF!</v>
      </c>
      <c r="R3823" s="122" t="str">
        <f>+IF(ISERROR(VLOOKUP(K3823,'Ecarts de marge'!D:D,1,FALSE)),"PB CODE ARTICLE","")</f>
        <v>PB CODE ARTICLE</v>
      </c>
    </row>
    <row r="3824" spans="1:18" x14ac:dyDescent="0.2">
      <c r="A3824" s="131" t="str">
        <f>+IF(I3824&lt;='Ecarts de marge'!$G$1,"X","")</f>
        <v>X</v>
      </c>
      <c r="B3824" s="122" t="str">
        <f t="shared" si="72"/>
        <v>A</v>
      </c>
      <c r="C3824" s="142"/>
      <c r="D3824" s="142"/>
      <c r="E3824" s="142"/>
      <c r="F3824" s="142"/>
      <c r="G3824" s="142"/>
      <c r="H3824" s="142"/>
      <c r="J3824" s="142"/>
      <c r="K3824" s="142"/>
      <c r="L3824" s="142"/>
      <c r="M3824" s="142"/>
      <c r="N3824" s="142"/>
      <c r="O3824" s="142"/>
      <c r="Q3824" s="122" t="e">
        <f>+VLOOKUP(CONCATENATE(B3824,"00"),#REF!,3,FALSE)</f>
        <v>#REF!</v>
      </c>
      <c r="R3824" s="122" t="str">
        <f>+IF(ISERROR(VLOOKUP(K3824,'Ecarts de marge'!D:D,1,FALSE)),"PB CODE ARTICLE","")</f>
        <v>PB CODE ARTICLE</v>
      </c>
    </row>
    <row r="3825" spans="1:18" x14ac:dyDescent="0.2">
      <c r="A3825" s="131" t="str">
        <f>+IF(I3825&lt;='Ecarts de marge'!$G$1,"X","")</f>
        <v>X</v>
      </c>
      <c r="B3825" s="122" t="str">
        <f t="shared" si="72"/>
        <v>A</v>
      </c>
      <c r="C3825" s="142"/>
      <c r="D3825" s="142"/>
      <c r="E3825" s="142"/>
      <c r="F3825" s="142"/>
      <c r="G3825" s="142"/>
      <c r="H3825" s="142"/>
      <c r="J3825" s="142"/>
      <c r="K3825" s="142"/>
      <c r="L3825" s="142"/>
      <c r="M3825" s="142"/>
      <c r="N3825" s="142"/>
      <c r="O3825" s="142"/>
      <c r="Q3825" s="122" t="e">
        <f>+VLOOKUP(CONCATENATE(B3825,"00"),#REF!,3,FALSE)</f>
        <v>#REF!</v>
      </c>
      <c r="R3825" s="122" t="str">
        <f>+IF(ISERROR(VLOOKUP(K3825,'Ecarts de marge'!D:D,1,FALSE)),"PB CODE ARTICLE","")</f>
        <v>PB CODE ARTICLE</v>
      </c>
    </row>
    <row r="3826" spans="1:18" x14ac:dyDescent="0.2">
      <c r="A3826" s="131" t="str">
        <f>+IF(I3826&lt;='Ecarts de marge'!$G$1,"X","")</f>
        <v>X</v>
      </c>
      <c r="B3826" s="122" t="str">
        <f t="shared" si="72"/>
        <v>A</v>
      </c>
      <c r="C3826" s="142"/>
      <c r="D3826" s="142"/>
      <c r="E3826" s="142"/>
      <c r="F3826" s="142"/>
      <c r="G3826" s="142"/>
      <c r="H3826" s="142"/>
      <c r="J3826" s="142"/>
      <c r="K3826" s="142"/>
      <c r="L3826" s="142"/>
      <c r="M3826" s="142"/>
      <c r="N3826" s="142"/>
      <c r="O3826" s="142"/>
      <c r="Q3826" s="122" t="e">
        <f>+VLOOKUP(CONCATENATE(B3826,"00"),#REF!,3,FALSE)</f>
        <v>#REF!</v>
      </c>
      <c r="R3826" s="122" t="str">
        <f>+IF(ISERROR(VLOOKUP(K3826,'Ecarts de marge'!D:D,1,FALSE)),"PB CODE ARTICLE","")</f>
        <v>PB CODE ARTICLE</v>
      </c>
    </row>
    <row r="3827" spans="1:18" x14ac:dyDescent="0.2">
      <c r="A3827" s="131" t="str">
        <f>+IF(I3827&lt;='Ecarts de marge'!$G$1,"X","")</f>
        <v>X</v>
      </c>
      <c r="B3827" s="122" t="str">
        <f t="shared" si="72"/>
        <v>A</v>
      </c>
      <c r="C3827" s="142"/>
      <c r="D3827" s="142"/>
      <c r="E3827" s="142"/>
      <c r="F3827" s="142"/>
      <c r="G3827" s="142"/>
      <c r="H3827" s="142"/>
      <c r="J3827" s="142"/>
      <c r="K3827" s="142"/>
      <c r="L3827" s="142"/>
      <c r="M3827" s="142"/>
      <c r="N3827" s="142"/>
      <c r="O3827" s="142"/>
      <c r="Q3827" s="122" t="e">
        <f>+VLOOKUP(CONCATENATE(B3827,"00"),#REF!,3,FALSE)</f>
        <v>#REF!</v>
      </c>
      <c r="R3827" s="122" t="str">
        <f>+IF(ISERROR(VLOOKUP(K3827,'Ecarts de marge'!D:D,1,FALSE)),"PB CODE ARTICLE","")</f>
        <v>PB CODE ARTICLE</v>
      </c>
    </row>
    <row r="3828" spans="1:18" x14ac:dyDescent="0.2">
      <c r="A3828" s="131" t="str">
        <f>+IF(I3828&lt;='Ecarts de marge'!$G$1,"X","")</f>
        <v>X</v>
      </c>
      <c r="B3828" s="122" t="str">
        <f t="shared" si="72"/>
        <v>A</v>
      </c>
      <c r="C3828" s="142"/>
      <c r="D3828" s="142"/>
      <c r="E3828" s="142"/>
      <c r="F3828" s="142"/>
      <c r="G3828" s="142"/>
      <c r="H3828" s="142"/>
      <c r="J3828" s="142"/>
      <c r="K3828" s="142"/>
      <c r="L3828" s="142"/>
      <c r="M3828" s="142"/>
      <c r="N3828" s="142"/>
      <c r="O3828" s="142"/>
      <c r="Q3828" s="122" t="e">
        <f>+VLOOKUP(CONCATENATE(B3828,"00"),#REF!,3,FALSE)</f>
        <v>#REF!</v>
      </c>
      <c r="R3828" s="122" t="str">
        <f>+IF(ISERROR(VLOOKUP(K3828,'Ecarts de marge'!D:D,1,FALSE)),"PB CODE ARTICLE","")</f>
        <v>PB CODE ARTICLE</v>
      </c>
    </row>
    <row r="3829" spans="1:18" x14ac:dyDescent="0.2">
      <c r="A3829" s="131" t="str">
        <f>+IF(I3829&lt;='Ecarts de marge'!$G$1,"X","")</f>
        <v>X</v>
      </c>
      <c r="B3829" s="122" t="str">
        <f t="shared" si="72"/>
        <v>A</v>
      </c>
      <c r="C3829" s="142"/>
      <c r="D3829" s="142"/>
      <c r="E3829" s="142"/>
      <c r="F3829" s="142"/>
      <c r="G3829" s="142"/>
      <c r="H3829" s="142"/>
      <c r="J3829" s="142"/>
      <c r="K3829" s="142"/>
      <c r="L3829" s="142"/>
      <c r="M3829" s="142"/>
      <c r="N3829" s="142"/>
      <c r="O3829" s="142"/>
      <c r="Q3829" s="122" t="e">
        <f>+VLOOKUP(CONCATENATE(B3829,"00"),#REF!,3,FALSE)</f>
        <v>#REF!</v>
      </c>
      <c r="R3829" s="122" t="str">
        <f>+IF(ISERROR(VLOOKUP(K3829,'Ecarts de marge'!D:D,1,FALSE)),"PB CODE ARTICLE","")</f>
        <v>PB CODE ARTICLE</v>
      </c>
    </row>
    <row r="3830" spans="1:18" x14ac:dyDescent="0.2">
      <c r="A3830" s="131" t="str">
        <f>+IF(I3830&lt;='Ecarts de marge'!$G$1,"X","")</f>
        <v>X</v>
      </c>
      <c r="B3830" s="122" t="str">
        <f t="shared" si="72"/>
        <v>A</v>
      </c>
      <c r="C3830" s="142"/>
      <c r="D3830" s="142"/>
      <c r="E3830" s="142"/>
      <c r="F3830" s="142"/>
      <c r="G3830" s="142"/>
      <c r="H3830" s="142"/>
      <c r="J3830" s="142"/>
      <c r="K3830" s="142"/>
      <c r="L3830" s="142"/>
      <c r="M3830" s="142"/>
      <c r="N3830" s="142"/>
      <c r="O3830" s="142"/>
      <c r="Q3830" s="122" t="e">
        <f>+VLOOKUP(CONCATENATE(B3830,"00"),#REF!,3,FALSE)</f>
        <v>#REF!</v>
      </c>
      <c r="R3830" s="122" t="str">
        <f>+IF(ISERROR(VLOOKUP(K3830,'Ecarts de marge'!D:D,1,FALSE)),"PB CODE ARTICLE","")</f>
        <v>PB CODE ARTICLE</v>
      </c>
    </row>
    <row r="3831" spans="1:18" x14ac:dyDescent="0.2">
      <c r="A3831" s="131" t="str">
        <f>+IF(I3831&lt;='Ecarts de marge'!$G$1,"X","")</f>
        <v>X</v>
      </c>
      <c r="B3831" s="122" t="str">
        <f t="shared" si="72"/>
        <v>A</v>
      </c>
      <c r="C3831" s="142"/>
      <c r="D3831" s="142"/>
      <c r="E3831" s="142"/>
      <c r="F3831" s="142"/>
      <c r="G3831" s="142"/>
      <c r="H3831" s="142"/>
      <c r="J3831" s="142"/>
      <c r="K3831" s="142"/>
      <c r="L3831" s="142"/>
      <c r="M3831" s="142"/>
      <c r="N3831" s="142"/>
      <c r="O3831" s="142"/>
      <c r="Q3831" s="122" t="e">
        <f>+VLOOKUP(CONCATENATE(B3831,"00"),#REF!,3,FALSE)</f>
        <v>#REF!</v>
      </c>
      <c r="R3831" s="122" t="str">
        <f>+IF(ISERROR(VLOOKUP(K3831,'Ecarts de marge'!D:D,1,FALSE)),"PB CODE ARTICLE","")</f>
        <v>PB CODE ARTICLE</v>
      </c>
    </row>
    <row r="3832" spans="1:18" x14ac:dyDescent="0.2">
      <c r="A3832" s="131" t="str">
        <f>+IF(I3832&lt;='Ecarts de marge'!$G$1,"X","")</f>
        <v>X</v>
      </c>
      <c r="B3832" s="122" t="str">
        <f t="shared" si="72"/>
        <v>A</v>
      </c>
      <c r="C3832" s="142"/>
      <c r="D3832" s="142"/>
      <c r="E3832" s="142"/>
      <c r="F3832" s="142"/>
      <c r="G3832" s="142"/>
      <c r="H3832" s="142"/>
      <c r="J3832" s="142"/>
      <c r="K3832" s="142"/>
      <c r="L3832" s="142"/>
      <c r="M3832" s="142"/>
      <c r="N3832" s="142"/>
      <c r="O3832" s="142"/>
      <c r="Q3832" s="122" t="e">
        <f>+VLOOKUP(CONCATENATE(B3832,"00"),#REF!,3,FALSE)</f>
        <v>#REF!</v>
      </c>
      <c r="R3832" s="122" t="str">
        <f>+IF(ISERROR(VLOOKUP(K3832,'Ecarts de marge'!D:D,1,FALSE)),"PB CODE ARTICLE","")</f>
        <v>PB CODE ARTICLE</v>
      </c>
    </row>
    <row r="3833" spans="1:18" x14ac:dyDescent="0.2">
      <c r="A3833" s="131" t="str">
        <f>+IF(I3833&lt;='Ecarts de marge'!$G$1,"X","")</f>
        <v>X</v>
      </c>
      <c r="B3833" s="122" t="str">
        <f t="shared" si="72"/>
        <v>A</v>
      </c>
      <c r="C3833" s="142"/>
      <c r="D3833" s="142"/>
      <c r="E3833" s="142"/>
      <c r="F3833" s="142"/>
      <c r="G3833" s="142"/>
      <c r="H3833" s="142"/>
      <c r="J3833" s="142"/>
      <c r="K3833" s="142"/>
      <c r="L3833" s="142"/>
      <c r="M3833" s="142"/>
      <c r="N3833" s="142"/>
      <c r="O3833" s="142"/>
      <c r="Q3833" s="122" t="e">
        <f>+VLOOKUP(CONCATENATE(B3833,"00"),#REF!,3,FALSE)</f>
        <v>#REF!</v>
      </c>
      <c r="R3833" s="122" t="str">
        <f>+IF(ISERROR(VLOOKUP(K3833,'Ecarts de marge'!D:D,1,FALSE)),"PB CODE ARTICLE","")</f>
        <v>PB CODE ARTICLE</v>
      </c>
    </row>
    <row r="3834" spans="1:18" x14ac:dyDescent="0.2">
      <c r="A3834" s="131" t="str">
        <f>+IF(I3834&lt;='Ecarts de marge'!$G$1,"X","")</f>
        <v>X</v>
      </c>
      <c r="B3834" s="122" t="str">
        <f t="shared" si="72"/>
        <v>A</v>
      </c>
      <c r="C3834" s="142"/>
      <c r="D3834" s="142"/>
      <c r="E3834" s="142"/>
      <c r="F3834" s="142"/>
      <c r="G3834" s="142"/>
      <c r="H3834" s="142"/>
      <c r="J3834" s="142"/>
      <c r="K3834" s="142"/>
      <c r="L3834" s="142"/>
      <c r="M3834" s="142"/>
      <c r="N3834" s="142"/>
      <c r="O3834" s="142"/>
      <c r="Q3834" s="122" t="e">
        <f>+VLOOKUP(CONCATENATE(B3834,"00"),#REF!,3,FALSE)</f>
        <v>#REF!</v>
      </c>
      <c r="R3834" s="122" t="str">
        <f>+IF(ISERROR(VLOOKUP(K3834,'Ecarts de marge'!D:D,1,FALSE)),"PB CODE ARTICLE","")</f>
        <v>PB CODE ARTICLE</v>
      </c>
    </row>
    <row r="3835" spans="1:18" x14ac:dyDescent="0.2">
      <c r="A3835" s="131" t="str">
        <f>+IF(I3835&lt;='Ecarts de marge'!$G$1,"X","")</f>
        <v>X</v>
      </c>
      <c r="B3835" s="122" t="str">
        <f t="shared" si="72"/>
        <v>A</v>
      </c>
      <c r="C3835" s="142"/>
      <c r="D3835" s="142"/>
      <c r="E3835" s="142"/>
      <c r="F3835" s="142"/>
      <c r="G3835" s="142"/>
      <c r="H3835" s="142"/>
      <c r="J3835" s="142"/>
      <c r="K3835" s="142"/>
      <c r="L3835" s="142"/>
      <c r="M3835" s="142"/>
      <c r="N3835" s="142"/>
      <c r="O3835" s="142"/>
      <c r="Q3835" s="122" t="e">
        <f>+VLOOKUP(CONCATENATE(B3835,"00"),#REF!,3,FALSE)</f>
        <v>#REF!</v>
      </c>
      <c r="R3835" s="122" t="str">
        <f>+IF(ISERROR(VLOOKUP(K3835,'Ecarts de marge'!D:D,1,FALSE)),"PB CODE ARTICLE","")</f>
        <v>PB CODE ARTICLE</v>
      </c>
    </row>
    <row r="3836" spans="1:18" x14ac:dyDescent="0.2">
      <c r="A3836" s="131" t="str">
        <f>+IF(I3836&lt;='Ecarts de marge'!$G$1,"X","")</f>
        <v>X</v>
      </c>
      <c r="B3836" s="122" t="str">
        <f t="shared" si="72"/>
        <v>A</v>
      </c>
      <c r="C3836" s="142"/>
      <c r="D3836" s="142"/>
      <c r="E3836" s="142"/>
      <c r="F3836" s="142"/>
      <c r="G3836" s="142"/>
      <c r="H3836" s="142"/>
      <c r="J3836" s="142"/>
      <c r="K3836" s="142"/>
      <c r="L3836" s="142"/>
      <c r="M3836" s="142"/>
      <c r="N3836" s="142"/>
      <c r="O3836" s="142"/>
      <c r="Q3836" s="122" t="e">
        <f>+VLOOKUP(CONCATENATE(B3836,"00"),#REF!,3,FALSE)</f>
        <v>#REF!</v>
      </c>
      <c r="R3836" s="122" t="str">
        <f>+IF(ISERROR(VLOOKUP(K3836,'Ecarts de marge'!D:D,1,FALSE)),"PB CODE ARTICLE","")</f>
        <v>PB CODE ARTICLE</v>
      </c>
    </row>
    <row r="3837" spans="1:18" x14ac:dyDescent="0.2">
      <c r="A3837" s="131" t="str">
        <f>+IF(I3837&lt;='Ecarts de marge'!$G$1,"X","")</f>
        <v>X</v>
      </c>
      <c r="B3837" s="122" t="str">
        <f t="shared" si="72"/>
        <v>A</v>
      </c>
      <c r="C3837" s="142"/>
      <c r="D3837" s="142"/>
      <c r="E3837" s="142"/>
      <c r="F3837" s="142"/>
      <c r="G3837" s="142"/>
      <c r="H3837" s="142"/>
      <c r="J3837" s="142"/>
      <c r="K3837" s="142"/>
      <c r="L3837" s="142"/>
      <c r="M3837" s="142"/>
      <c r="N3837" s="142"/>
      <c r="O3837" s="142"/>
      <c r="Q3837" s="122" t="e">
        <f>+VLOOKUP(CONCATENATE(B3837,"00"),#REF!,3,FALSE)</f>
        <v>#REF!</v>
      </c>
      <c r="R3837" s="122" t="str">
        <f>+IF(ISERROR(VLOOKUP(K3837,'Ecarts de marge'!D:D,1,FALSE)),"PB CODE ARTICLE","")</f>
        <v>PB CODE ARTICLE</v>
      </c>
    </row>
    <row r="3838" spans="1:18" x14ac:dyDescent="0.2">
      <c r="A3838" s="131" t="str">
        <f>+IF(I3838&lt;='Ecarts de marge'!$G$1,"X","")</f>
        <v>X</v>
      </c>
      <c r="B3838" s="122" t="str">
        <f t="shared" si="72"/>
        <v>A</v>
      </c>
      <c r="C3838" s="142"/>
      <c r="D3838" s="142"/>
      <c r="E3838" s="142"/>
      <c r="F3838" s="142"/>
      <c r="G3838" s="142"/>
      <c r="H3838" s="142"/>
      <c r="J3838" s="142"/>
      <c r="K3838" s="142"/>
      <c r="L3838" s="142"/>
      <c r="M3838" s="142"/>
      <c r="N3838" s="142"/>
      <c r="O3838" s="142"/>
      <c r="Q3838" s="122" t="e">
        <f>+VLOOKUP(CONCATENATE(B3838,"00"),#REF!,3,FALSE)</f>
        <v>#REF!</v>
      </c>
      <c r="R3838" s="122" t="str">
        <f>+IF(ISERROR(VLOOKUP(K3838,'Ecarts de marge'!D:D,1,FALSE)),"PB CODE ARTICLE","")</f>
        <v>PB CODE ARTICLE</v>
      </c>
    </row>
    <row r="3839" spans="1:18" x14ac:dyDescent="0.2">
      <c r="A3839" s="131" t="str">
        <f>+IF(I3839&lt;='Ecarts de marge'!$G$1,"X","")</f>
        <v>X</v>
      </c>
      <c r="B3839" s="122" t="str">
        <f t="shared" si="72"/>
        <v>A</v>
      </c>
      <c r="C3839" s="142"/>
      <c r="D3839" s="142"/>
      <c r="E3839" s="142"/>
      <c r="F3839" s="142"/>
      <c r="G3839" s="142"/>
      <c r="H3839" s="142"/>
      <c r="J3839" s="142"/>
      <c r="K3839" s="142"/>
      <c r="L3839" s="142"/>
      <c r="M3839" s="142"/>
      <c r="N3839" s="142"/>
      <c r="O3839" s="142"/>
      <c r="Q3839" s="122" t="e">
        <f>+VLOOKUP(CONCATENATE(B3839,"00"),#REF!,3,FALSE)</f>
        <v>#REF!</v>
      </c>
      <c r="R3839" s="122" t="str">
        <f>+IF(ISERROR(VLOOKUP(K3839,'Ecarts de marge'!D:D,1,FALSE)),"PB CODE ARTICLE","")</f>
        <v>PB CODE ARTICLE</v>
      </c>
    </row>
    <row r="3840" spans="1:18" x14ac:dyDescent="0.2">
      <c r="A3840" s="131" t="str">
        <f>+IF(I3840&lt;='Ecarts de marge'!$G$1,"X","")</f>
        <v>X</v>
      </c>
      <c r="B3840" s="122" t="str">
        <f t="shared" si="72"/>
        <v>A</v>
      </c>
      <c r="C3840" s="142"/>
      <c r="D3840" s="142"/>
      <c r="E3840" s="142"/>
      <c r="F3840" s="142"/>
      <c r="G3840" s="142"/>
      <c r="H3840" s="142"/>
      <c r="J3840" s="142"/>
      <c r="K3840" s="142"/>
      <c r="L3840" s="142"/>
      <c r="M3840" s="142"/>
      <c r="N3840" s="142"/>
      <c r="O3840" s="142"/>
      <c r="Q3840" s="122" t="e">
        <f>+VLOOKUP(CONCATENATE(B3840,"00"),#REF!,3,FALSE)</f>
        <v>#REF!</v>
      </c>
      <c r="R3840" s="122" t="str">
        <f>+IF(ISERROR(VLOOKUP(K3840,'Ecarts de marge'!D:D,1,FALSE)),"PB CODE ARTICLE","")</f>
        <v>PB CODE ARTICLE</v>
      </c>
    </row>
    <row r="3841" spans="1:18" x14ac:dyDescent="0.2">
      <c r="A3841" s="131" t="str">
        <f>+IF(I3841&lt;='Ecarts de marge'!$G$1,"X","")</f>
        <v>X</v>
      </c>
      <c r="B3841" s="122" t="str">
        <f t="shared" si="72"/>
        <v>A</v>
      </c>
      <c r="C3841" s="142"/>
      <c r="D3841" s="142"/>
      <c r="E3841" s="142"/>
      <c r="F3841" s="142"/>
      <c r="G3841" s="142"/>
      <c r="H3841" s="142"/>
      <c r="J3841" s="142"/>
      <c r="K3841" s="142"/>
      <c r="L3841" s="142"/>
      <c r="M3841" s="142"/>
      <c r="N3841" s="142"/>
      <c r="O3841" s="142"/>
      <c r="Q3841" s="122" t="e">
        <f>+VLOOKUP(CONCATENATE(B3841,"00"),#REF!,3,FALSE)</f>
        <v>#REF!</v>
      </c>
      <c r="R3841" s="122" t="str">
        <f>+IF(ISERROR(VLOOKUP(K3841,'Ecarts de marge'!D:D,1,FALSE)),"PB CODE ARTICLE","")</f>
        <v>PB CODE ARTICLE</v>
      </c>
    </row>
    <row r="3842" spans="1:18" x14ac:dyDescent="0.2">
      <c r="A3842" s="131" t="str">
        <f>+IF(I3842&lt;='Ecarts de marge'!$G$1,"X","")</f>
        <v>X</v>
      </c>
      <c r="B3842" s="122" t="str">
        <f t="shared" si="72"/>
        <v>A</v>
      </c>
      <c r="C3842" s="142"/>
      <c r="D3842" s="142"/>
      <c r="E3842" s="142"/>
      <c r="F3842" s="142"/>
      <c r="G3842" s="142"/>
      <c r="H3842" s="142"/>
      <c r="J3842" s="142"/>
      <c r="K3842" s="142"/>
      <c r="L3842" s="142"/>
      <c r="M3842" s="142"/>
      <c r="N3842" s="142"/>
      <c r="O3842" s="142"/>
      <c r="Q3842" s="122" t="e">
        <f>+VLOOKUP(CONCATENATE(B3842,"00"),#REF!,3,FALSE)</f>
        <v>#REF!</v>
      </c>
      <c r="R3842" s="122" t="str">
        <f>+IF(ISERROR(VLOOKUP(K3842,'Ecarts de marge'!D:D,1,FALSE)),"PB CODE ARTICLE","")</f>
        <v>PB CODE ARTICLE</v>
      </c>
    </row>
    <row r="3843" spans="1:18" x14ac:dyDescent="0.2">
      <c r="A3843" s="131" t="str">
        <f>+IF(I3843&lt;='Ecarts de marge'!$G$1,"X","")</f>
        <v>X</v>
      </c>
      <c r="B3843" s="122" t="str">
        <f t="shared" si="72"/>
        <v>A</v>
      </c>
      <c r="C3843" s="142"/>
      <c r="D3843" s="142"/>
      <c r="E3843" s="142"/>
      <c r="F3843" s="142"/>
      <c r="G3843" s="142"/>
      <c r="H3843" s="142"/>
      <c r="J3843" s="142"/>
      <c r="K3843" s="142"/>
      <c r="L3843" s="142"/>
      <c r="M3843" s="142"/>
      <c r="N3843" s="142"/>
      <c r="O3843" s="142"/>
      <c r="Q3843" s="122" t="e">
        <f>+VLOOKUP(CONCATENATE(B3843,"00"),#REF!,3,FALSE)</f>
        <v>#REF!</v>
      </c>
      <c r="R3843" s="122" t="str">
        <f>+IF(ISERROR(VLOOKUP(K3843,'Ecarts de marge'!D:D,1,FALSE)),"PB CODE ARTICLE","")</f>
        <v>PB CODE ARTICLE</v>
      </c>
    </row>
    <row r="3844" spans="1:18" x14ac:dyDescent="0.2">
      <c r="A3844" s="131" t="str">
        <f>+IF(I3844&lt;='Ecarts de marge'!$G$1,"X","")</f>
        <v>X</v>
      </c>
      <c r="B3844" s="122" t="str">
        <f t="shared" si="72"/>
        <v>A</v>
      </c>
      <c r="C3844" s="142"/>
      <c r="D3844" s="142"/>
      <c r="E3844" s="142"/>
      <c r="F3844" s="142"/>
      <c r="G3844" s="142"/>
      <c r="H3844" s="142"/>
      <c r="J3844" s="142"/>
      <c r="K3844" s="142"/>
      <c r="L3844" s="142"/>
      <c r="M3844" s="142"/>
      <c r="N3844" s="142"/>
      <c r="O3844" s="142"/>
      <c r="Q3844" s="122" t="e">
        <f>+VLOOKUP(CONCATENATE(B3844,"00"),#REF!,3,FALSE)</f>
        <v>#REF!</v>
      </c>
      <c r="R3844" s="122" t="str">
        <f>+IF(ISERROR(VLOOKUP(K3844,'Ecarts de marge'!D:D,1,FALSE)),"PB CODE ARTICLE","")</f>
        <v>PB CODE ARTICLE</v>
      </c>
    </row>
    <row r="3845" spans="1:18" x14ac:dyDescent="0.2">
      <c r="A3845" s="131" t="str">
        <f>+IF(I3845&lt;='Ecarts de marge'!$G$1,"X","")</f>
        <v>X</v>
      </c>
      <c r="B3845" s="122" t="str">
        <f t="shared" si="72"/>
        <v>A</v>
      </c>
      <c r="C3845" s="142"/>
      <c r="D3845" s="142"/>
      <c r="E3845" s="142"/>
      <c r="F3845" s="142"/>
      <c r="G3845" s="142"/>
      <c r="H3845" s="142"/>
      <c r="J3845" s="142"/>
      <c r="K3845" s="142"/>
      <c r="L3845" s="142"/>
      <c r="M3845" s="142"/>
      <c r="N3845" s="142"/>
      <c r="O3845" s="142"/>
      <c r="Q3845" s="122" t="e">
        <f>+VLOOKUP(CONCATENATE(B3845,"00"),#REF!,3,FALSE)</f>
        <v>#REF!</v>
      </c>
      <c r="R3845" s="122" t="str">
        <f>+IF(ISERROR(VLOOKUP(K3845,'Ecarts de marge'!D:D,1,FALSE)),"PB CODE ARTICLE","")</f>
        <v>PB CODE ARTICLE</v>
      </c>
    </row>
    <row r="3846" spans="1:18" x14ac:dyDescent="0.2">
      <c r="A3846" s="131" t="str">
        <f>+IF(I3846&lt;='Ecarts de marge'!$G$1,"X","")</f>
        <v>X</v>
      </c>
      <c r="B3846" s="122" t="str">
        <f t="shared" si="72"/>
        <v>A</v>
      </c>
      <c r="C3846" s="142"/>
      <c r="D3846" s="142"/>
      <c r="E3846" s="142"/>
      <c r="F3846" s="142"/>
      <c r="G3846" s="142"/>
      <c r="H3846" s="142"/>
      <c r="J3846" s="142"/>
      <c r="K3846" s="142"/>
      <c r="L3846" s="142"/>
      <c r="M3846" s="142"/>
      <c r="N3846" s="142"/>
      <c r="O3846" s="142"/>
      <c r="Q3846" s="122" t="e">
        <f>+VLOOKUP(CONCATENATE(B3846,"00"),#REF!,3,FALSE)</f>
        <v>#REF!</v>
      </c>
      <c r="R3846" s="122" t="str">
        <f>+IF(ISERROR(VLOOKUP(K3846,'Ecarts de marge'!D:D,1,FALSE)),"PB CODE ARTICLE","")</f>
        <v>PB CODE ARTICLE</v>
      </c>
    </row>
    <row r="3847" spans="1:18" x14ac:dyDescent="0.2">
      <c r="A3847" s="131" t="str">
        <f>+IF(I3847&lt;='Ecarts de marge'!$G$1,"X","")</f>
        <v>X</v>
      </c>
      <c r="B3847" s="122" t="str">
        <f t="shared" si="72"/>
        <v>A</v>
      </c>
      <c r="C3847" s="142"/>
      <c r="D3847" s="142"/>
      <c r="E3847" s="142"/>
      <c r="F3847" s="142"/>
      <c r="G3847" s="142"/>
      <c r="H3847" s="142"/>
      <c r="J3847" s="142"/>
      <c r="K3847" s="142"/>
      <c r="L3847" s="142"/>
      <c r="M3847" s="142"/>
      <c r="N3847" s="142"/>
      <c r="O3847" s="142"/>
      <c r="Q3847" s="122" t="e">
        <f>+VLOOKUP(CONCATENATE(B3847,"00"),#REF!,3,FALSE)</f>
        <v>#REF!</v>
      </c>
      <c r="R3847" s="122" t="str">
        <f>+IF(ISERROR(VLOOKUP(K3847,'Ecarts de marge'!D:D,1,FALSE)),"PB CODE ARTICLE","")</f>
        <v>PB CODE ARTICLE</v>
      </c>
    </row>
    <row r="3848" spans="1:18" x14ac:dyDescent="0.2">
      <c r="A3848" s="131" t="str">
        <f>+IF(I3848&lt;='Ecarts de marge'!$G$1,"X","")</f>
        <v>X</v>
      </c>
      <c r="B3848" s="122" t="str">
        <f t="shared" si="72"/>
        <v>A</v>
      </c>
      <c r="C3848" s="142"/>
      <c r="D3848" s="142"/>
      <c r="E3848" s="142"/>
      <c r="F3848" s="142"/>
      <c r="G3848" s="142"/>
      <c r="H3848" s="142"/>
      <c r="J3848" s="142"/>
      <c r="K3848" s="142"/>
      <c r="L3848" s="142"/>
      <c r="M3848" s="142"/>
      <c r="N3848" s="142"/>
      <c r="O3848" s="142"/>
      <c r="Q3848" s="122" t="e">
        <f>+VLOOKUP(CONCATENATE(B3848,"00"),#REF!,3,FALSE)</f>
        <v>#REF!</v>
      </c>
      <c r="R3848" s="122" t="str">
        <f>+IF(ISERROR(VLOOKUP(K3848,'Ecarts de marge'!D:D,1,FALSE)),"PB CODE ARTICLE","")</f>
        <v>PB CODE ARTICLE</v>
      </c>
    </row>
    <row r="3849" spans="1:18" x14ac:dyDescent="0.2">
      <c r="A3849" s="131" t="str">
        <f>+IF(I3849&lt;='Ecarts de marge'!$G$1,"X","")</f>
        <v>X</v>
      </c>
      <c r="B3849" s="122" t="str">
        <f t="shared" si="72"/>
        <v>A</v>
      </c>
      <c r="C3849" s="142"/>
      <c r="D3849" s="142"/>
      <c r="E3849" s="142"/>
      <c r="F3849" s="142"/>
      <c r="G3849" s="142"/>
      <c r="H3849" s="142"/>
      <c r="J3849" s="142"/>
      <c r="K3849" s="142"/>
      <c r="L3849" s="142"/>
      <c r="M3849" s="142"/>
      <c r="N3849" s="142"/>
      <c r="O3849" s="142"/>
      <c r="Q3849" s="122" t="e">
        <f>+VLOOKUP(CONCATENATE(B3849,"00"),#REF!,3,FALSE)</f>
        <v>#REF!</v>
      </c>
      <c r="R3849" s="122" t="str">
        <f>+IF(ISERROR(VLOOKUP(K3849,'Ecarts de marge'!D:D,1,FALSE)),"PB CODE ARTICLE","")</f>
        <v>PB CODE ARTICLE</v>
      </c>
    </row>
    <row r="3850" spans="1:18" x14ac:dyDescent="0.2">
      <c r="A3850" s="131" t="str">
        <f>+IF(I3850&lt;='Ecarts de marge'!$G$1,"X","")</f>
        <v>X</v>
      </c>
      <c r="B3850" s="122" t="str">
        <f t="shared" si="72"/>
        <v>A</v>
      </c>
      <c r="C3850" s="142"/>
      <c r="D3850" s="142"/>
      <c r="E3850" s="142"/>
      <c r="F3850" s="142"/>
      <c r="G3850" s="142"/>
      <c r="H3850" s="142"/>
      <c r="J3850" s="142"/>
      <c r="K3850" s="142"/>
      <c r="L3850" s="142"/>
      <c r="M3850" s="142"/>
      <c r="N3850" s="142"/>
      <c r="O3850" s="142"/>
      <c r="Q3850" s="122" t="e">
        <f>+VLOOKUP(CONCATENATE(B3850,"00"),#REF!,3,FALSE)</f>
        <v>#REF!</v>
      </c>
      <c r="R3850" s="122" t="str">
        <f>+IF(ISERROR(VLOOKUP(K3850,'Ecarts de marge'!D:D,1,FALSE)),"PB CODE ARTICLE","")</f>
        <v>PB CODE ARTICLE</v>
      </c>
    </row>
    <row r="3851" spans="1:18" x14ac:dyDescent="0.2">
      <c r="A3851" s="131" t="str">
        <f>+IF(I3851&lt;='Ecarts de marge'!$G$1,"X","")</f>
        <v>X</v>
      </c>
      <c r="B3851" s="122" t="str">
        <f t="shared" si="72"/>
        <v>A</v>
      </c>
      <c r="C3851" s="142"/>
      <c r="D3851" s="142"/>
      <c r="E3851" s="142"/>
      <c r="F3851" s="142"/>
      <c r="G3851" s="142"/>
      <c r="H3851" s="142"/>
      <c r="J3851" s="142"/>
      <c r="K3851" s="142"/>
      <c r="L3851" s="142"/>
      <c r="M3851" s="142"/>
      <c r="N3851" s="142"/>
      <c r="O3851" s="142"/>
      <c r="Q3851" s="122" t="e">
        <f>+VLOOKUP(CONCATENATE(B3851,"00"),#REF!,3,FALSE)</f>
        <v>#REF!</v>
      </c>
      <c r="R3851" s="122" t="str">
        <f>+IF(ISERROR(VLOOKUP(K3851,'Ecarts de marge'!D:D,1,FALSE)),"PB CODE ARTICLE","")</f>
        <v>PB CODE ARTICLE</v>
      </c>
    </row>
    <row r="3852" spans="1:18" x14ac:dyDescent="0.2">
      <c r="A3852" s="131" t="str">
        <f>+IF(I3852&lt;='Ecarts de marge'!$G$1,"X","")</f>
        <v>X</v>
      </c>
      <c r="B3852" s="122" t="str">
        <f t="shared" si="72"/>
        <v>A</v>
      </c>
      <c r="C3852" s="142"/>
      <c r="D3852" s="142"/>
      <c r="E3852" s="142"/>
      <c r="F3852" s="142"/>
      <c r="G3852" s="142"/>
      <c r="H3852" s="142"/>
      <c r="J3852" s="142"/>
      <c r="K3852" s="142"/>
      <c r="L3852" s="142"/>
      <c r="M3852" s="142"/>
      <c r="N3852" s="142"/>
      <c r="O3852" s="142"/>
      <c r="Q3852" s="122" t="e">
        <f>+VLOOKUP(CONCATENATE(B3852,"00"),#REF!,3,FALSE)</f>
        <v>#REF!</v>
      </c>
      <c r="R3852" s="122" t="str">
        <f>+IF(ISERROR(VLOOKUP(K3852,'Ecarts de marge'!D:D,1,FALSE)),"PB CODE ARTICLE","")</f>
        <v>PB CODE ARTICLE</v>
      </c>
    </row>
    <row r="3853" spans="1:18" x14ac:dyDescent="0.2">
      <c r="A3853" s="131" t="str">
        <f>+IF(I3853&lt;='Ecarts de marge'!$G$1,"X","")</f>
        <v>X</v>
      </c>
      <c r="B3853" s="122" t="str">
        <f t="shared" si="72"/>
        <v>A</v>
      </c>
      <c r="C3853" s="142"/>
      <c r="D3853" s="142"/>
      <c r="E3853" s="142"/>
      <c r="F3853" s="142"/>
      <c r="G3853" s="142"/>
      <c r="H3853" s="142"/>
      <c r="J3853" s="142"/>
      <c r="K3853" s="142"/>
      <c r="L3853" s="142"/>
      <c r="M3853" s="142"/>
      <c r="N3853" s="142"/>
      <c r="O3853" s="142"/>
      <c r="Q3853" s="122" t="e">
        <f>+VLOOKUP(CONCATENATE(B3853,"00"),#REF!,3,FALSE)</f>
        <v>#REF!</v>
      </c>
      <c r="R3853" s="122" t="str">
        <f>+IF(ISERROR(VLOOKUP(K3853,'Ecarts de marge'!D:D,1,FALSE)),"PB CODE ARTICLE","")</f>
        <v>PB CODE ARTICLE</v>
      </c>
    </row>
    <row r="3854" spans="1:18" x14ac:dyDescent="0.2">
      <c r="A3854" s="131" t="str">
        <f>+IF(I3854&lt;='Ecarts de marge'!$G$1,"X","")</f>
        <v>X</v>
      </c>
      <c r="B3854" s="122" t="str">
        <f t="shared" si="72"/>
        <v>A</v>
      </c>
      <c r="C3854" s="142"/>
      <c r="D3854" s="142"/>
      <c r="E3854" s="142"/>
      <c r="F3854" s="142"/>
      <c r="G3854" s="142"/>
      <c r="H3854" s="142"/>
      <c r="J3854" s="142"/>
      <c r="K3854" s="142"/>
      <c r="L3854" s="142"/>
      <c r="M3854" s="142"/>
      <c r="N3854" s="142"/>
      <c r="O3854" s="142"/>
      <c r="Q3854" s="122" t="e">
        <f>+VLOOKUP(CONCATENATE(B3854,"00"),#REF!,3,FALSE)</f>
        <v>#REF!</v>
      </c>
      <c r="R3854" s="122" t="str">
        <f>+IF(ISERROR(VLOOKUP(K3854,'Ecarts de marge'!D:D,1,FALSE)),"PB CODE ARTICLE","")</f>
        <v>PB CODE ARTICLE</v>
      </c>
    </row>
    <row r="3855" spans="1:18" x14ac:dyDescent="0.2">
      <c r="A3855" s="131" t="str">
        <f>+IF(I3855&lt;='Ecarts de marge'!$G$1,"X","")</f>
        <v>X</v>
      </c>
      <c r="B3855" s="122" t="str">
        <f t="shared" si="72"/>
        <v>A</v>
      </c>
      <c r="C3855" s="142"/>
      <c r="D3855" s="142"/>
      <c r="E3855" s="142"/>
      <c r="F3855" s="142"/>
      <c r="G3855" s="142"/>
      <c r="H3855" s="142"/>
      <c r="J3855" s="142"/>
      <c r="K3855" s="142"/>
      <c r="L3855" s="142"/>
      <c r="M3855" s="142"/>
      <c r="N3855" s="142"/>
      <c r="O3855" s="142"/>
      <c r="Q3855" s="122" t="e">
        <f>+VLOOKUP(CONCATENATE(B3855,"00"),#REF!,3,FALSE)</f>
        <v>#REF!</v>
      </c>
      <c r="R3855" s="122" t="str">
        <f>+IF(ISERROR(VLOOKUP(K3855,'Ecarts de marge'!D:D,1,FALSE)),"PB CODE ARTICLE","")</f>
        <v>PB CODE ARTICLE</v>
      </c>
    </row>
    <row r="3856" spans="1:18" x14ac:dyDescent="0.2">
      <c r="A3856" s="131" t="str">
        <f>+IF(I3856&lt;='Ecarts de marge'!$G$1,"X","")</f>
        <v>X</v>
      </c>
      <c r="B3856" s="122" t="str">
        <f t="shared" si="72"/>
        <v>A</v>
      </c>
      <c r="C3856" s="142"/>
      <c r="D3856" s="142"/>
      <c r="E3856" s="142"/>
      <c r="F3856" s="142"/>
      <c r="G3856" s="142"/>
      <c r="H3856" s="142"/>
      <c r="J3856" s="142"/>
      <c r="K3856" s="142"/>
      <c r="L3856" s="142"/>
      <c r="M3856" s="142"/>
      <c r="N3856" s="142"/>
      <c r="O3856" s="142"/>
      <c r="Q3856" s="122" t="e">
        <f>+VLOOKUP(CONCATENATE(B3856,"00"),#REF!,3,FALSE)</f>
        <v>#REF!</v>
      </c>
      <c r="R3856" s="122" t="str">
        <f>+IF(ISERROR(VLOOKUP(K3856,'Ecarts de marge'!D:D,1,FALSE)),"PB CODE ARTICLE","")</f>
        <v>PB CODE ARTICLE</v>
      </c>
    </row>
    <row r="3857" spans="1:18" x14ac:dyDescent="0.2">
      <c r="A3857" s="131" t="str">
        <f>+IF(I3857&lt;='Ecarts de marge'!$G$1,"X","")</f>
        <v>X</v>
      </c>
      <c r="B3857" s="122" t="str">
        <f t="shared" si="72"/>
        <v>A</v>
      </c>
      <c r="C3857" s="142"/>
      <c r="D3857" s="142"/>
      <c r="E3857" s="142"/>
      <c r="F3857" s="142"/>
      <c r="G3857" s="142"/>
      <c r="H3857" s="142"/>
      <c r="J3857" s="142"/>
      <c r="K3857" s="142"/>
      <c r="L3857" s="142"/>
      <c r="M3857" s="142"/>
      <c r="N3857" s="142"/>
      <c r="O3857" s="142"/>
      <c r="Q3857" s="122" t="e">
        <f>+VLOOKUP(CONCATENATE(B3857,"00"),#REF!,3,FALSE)</f>
        <v>#REF!</v>
      </c>
      <c r="R3857" s="122" t="str">
        <f>+IF(ISERROR(VLOOKUP(K3857,'Ecarts de marge'!D:D,1,FALSE)),"PB CODE ARTICLE","")</f>
        <v>PB CODE ARTICLE</v>
      </c>
    </row>
    <row r="3858" spans="1:18" x14ac:dyDescent="0.2">
      <c r="A3858" s="131" t="str">
        <f>+IF(I3858&lt;='Ecarts de marge'!$G$1,"X","")</f>
        <v>X</v>
      </c>
      <c r="B3858" s="122" t="str">
        <f t="shared" si="72"/>
        <v>A</v>
      </c>
      <c r="C3858" s="142"/>
      <c r="D3858" s="142"/>
      <c r="E3858" s="142"/>
      <c r="F3858" s="142"/>
      <c r="G3858" s="142"/>
      <c r="H3858" s="142"/>
      <c r="J3858" s="142"/>
      <c r="K3858" s="142"/>
      <c r="L3858" s="142"/>
      <c r="M3858" s="142"/>
      <c r="N3858" s="142"/>
      <c r="O3858" s="142"/>
      <c r="Q3858" s="122" t="e">
        <f>+VLOOKUP(CONCATENATE(B3858,"00"),#REF!,3,FALSE)</f>
        <v>#REF!</v>
      </c>
      <c r="R3858" s="122" t="str">
        <f>+IF(ISERROR(VLOOKUP(K3858,'Ecarts de marge'!D:D,1,FALSE)),"PB CODE ARTICLE","")</f>
        <v>PB CODE ARTICLE</v>
      </c>
    </row>
    <row r="3859" spans="1:18" x14ac:dyDescent="0.2">
      <c r="A3859" s="131" t="str">
        <f>+IF(I3859&lt;='Ecarts de marge'!$G$1,"X","")</f>
        <v>X</v>
      </c>
      <c r="B3859" s="122" t="str">
        <f t="shared" si="72"/>
        <v>A</v>
      </c>
      <c r="C3859" s="142"/>
      <c r="D3859" s="142"/>
      <c r="E3859" s="142"/>
      <c r="F3859" s="142"/>
      <c r="G3859" s="142"/>
      <c r="H3859" s="142"/>
      <c r="J3859" s="142"/>
      <c r="K3859" s="142"/>
      <c r="L3859" s="142"/>
      <c r="M3859" s="142"/>
      <c r="N3859" s="142"/>
      <c r="O3859" s="142"/>
      <c r="Q3859" s="122" t="e">
        <f>+VLOOKUP(CONCATENATE(B3859,"00"),#REF!,3,FALSE)</f>
        <v>#REF!</v>
      </c>
      <c r="R3859" s="122" t="str">
        <f>+IF(ISERROR(VLOOKUP(K3859,'Ecarts de marge'!D:D,1,FALSE)),"PB CODE ARTICLE","")</f>
        <v>PB CODE ARTICLE</v>
      </c>
    </row>
    <row r="3860" spans="1:18" x14ac:dyDescent="0.2">
      <c r="A3860" s="131" t="str">
        <f>+IF(I3860&lt;='Ecarts de marge'!$G$1,"X","")</f>
        <v>X</v>
      </c>
      <c r="B3860" s="122" t="str">
        <f t="shared" si="72"/>
        <v>A</v>
      </c>
      <c r="C3860" s="142"/>
      <c r="D3860" s="142"/>
      <c r="E3860" s="142"/>
      <c r="F3860" s="142"/>
      <c r="G3860" s="142"/>
      <c r="H3860" s="142"/>
      <c r="J3860" s="142"/>
      <c r="K3860" s="142"/>
      <c r="L3860" s="142"/>
      <c r="M3860" s="142"/>
      <c r="N3860" s="142"/>
      <c r="O3860" s="142"/>
      <c r="Q3860" s="122" t="e">
        <f>+VLOOKUP(CONCATENATE(B3860,"00"),#REF!,3,FALSE)</f>
        <v>#REF!</v>
      </c>
      <c r="R3860" s="122" t="str">
        <f>+IF(ISERROR(VLOOKUP(K3860,'Ecarts de marge'!D:D,1,FALSE)),"PB CODE ARTICLE","")</f>
        <v>PB CODE ARTICLE</v>
      </c>
    </row>
    <row r="3861" spans="1:18" x14ac:dyDescent="0.2">
      <c r="A3861" s="131" t="str">
        <f>+IF(I3861&lt;='Ecarts de marge'!$G$1,"X","")</f>
        <v>X</v>
      </c>
      <c r="B3861" s="122" t="str">
        <f t="shared" si="72"/>
        <v>A</v>
      </c>
      <c r="C3861" s="142"/>
      <c r="D3861" s="142"/>
      <c r="E3861" s="142"/>
      <c r="F3861" s="142"/>
      <c r="G3861" s="142"/>
      <c r="H3861" s="142"/>
      <c r="J3861" s="142"/>
      <c r="K3861" s="142"/>
      <c r="L3861" s="142"/>
      <c r="M3861" s="142"/>
      <c r="N3861" s="142"/>
      <c r="O3861" s="142"/>
      <c r="Q3861" s="122" t="e">
        <f>+VLOOKUP(CONCATENATE(B3861,"00"),#REF!,3,FALSE)</f>
        <v>#REF!</v>
      </c>
      <c r="R3861" s="122" t="str">
        <f>+IF(ISERROR(VLOOKUP(K3861,'Ecarts de marge'!D:D,1,FALSE)),"PB CODE ARTICLE","")</f>
        <v>PB CODE ARTICLE</v>
      </c>
    </row>
    <row r="3862" spans="1:18" x14ac:dyDescent="0.2">
      <c r="A3862" s="131" t="str">
        <f>+IF(I3862&lt;='Ecarts de marge'!$G$1,"X","")</f>
        <v>X</v>
      </c>
      <c r="B3862" s="122" t="str">
        <f t="shared" si="72"/>
        <v>A</v>
      </c>
      <c r="C3862" s="142"/>
      <c r="D3862" s="142"/>
      <c r="E3862" s="142"/>
      <c r="F3862" s="142"/>
      <c r="G3862" s="142"/>
      <c r="H3862" s="142"/>
      <c r="J3862" s="142"/>
      <c r="K3862" s="142"/>
      <c r="L3862" s="142"/>
      <c r="M3862" s="142"/>
      <c r="N3862" s="142"/>
      <c r="O3862" s="142"/>
      <c r="Q3862" s="122" t="e">
        <f>+VLOOKUP(CONCATENATE(B3862,"00"),#REF!,3,FALSE)</f>
        <v>#REF!</v>
      </c>
      <c r="R3862" s="122" t="str">
        <f>+IF(ISERROR(VLOOKUP(K3862,'Ecarts de marge'!D:D,1,FALSE)),"PB CODE ARTICLE","")</f>
        <v>PB CODE ARTICLE</v>
      </c>
    </row>
    <row r="3863" spans="1:18" x14ac:dyDescent="0.2">
      <c r="A3863" s="131" t="str">
        <f>+IF(I3863&lt;='Ecarts de marge'!$G$1,"X","")</f>
        <v>X</v>
      </c>
      <c r="B3863" s="122" t="str">
        <f t="shared" si="72"/>
        <v>A</v>
      </c>
      <c r="C3863" s="142"/>
      <c r="D3863" s="142"/>
      <c r="E3863" s="142"/>
      <c r="F3863" s="142"/>
      <c r="G3863" s="142"/>
      <c r="H3863" s="142"/>
      <c r="J3863" s="142"/>
      <c r="K3863" s="142"/>
      <c r="L3863" s="142"/>
      <c r="M3863" s="142"/>
      <c r="N3863" s="142"/>
      <c r="O3863" s="142"/>
      <c r="Q3863" s="122" t="e">
        <f>+VLOOKUP(CONCATENATE(B3863,"00"),#REF!,3,FALSE)</f>
        <v>#REF!</v>
      </c>
      <c r="R3863" s="122" t="str">
        <f>+IF(ISERROR(VLOOKUP(K3863,'Ecarts de marge'!D:D,1,FALSE)),"PB CODE ARTICLE","")</f>
        <v>PB CODE ARTICLE</v>
      </c>
    </row>
    <row r="3864" spans="1:18" x14ac:dyDescent="0.2">
      <c r="A3864" s="131" t="str">
        <f>+IF(I3864&lt;='Ecarts de marge'!$G$1,"X","")</f>
        <v>X</v>
      </c>
      <c r="B3864" s="122" t="str">
        <f t="shared" si="72"/>
        <v>A</v>
      </c>
      <c r="C3864" s="142"/>
      <c r="D3864" s="142"/>
      <c r="E3864" s="142"/>
      <c r="F3864" s="142"/>
      <c r="G3864" s="142"/>
      <c r="H3864" s="142"/>
      <c r="J3864" s="142"/>
      <c r="K3864" s="142"/>
      <c r="L3864" s="142"/>
      <c r="M3864" s="142"/>
      <c r="N3864" s="142"/>
      <c r="O3864" s="142"/>
      <c r="Q3864" s="122" t="e">
        <f>+VLOOKUP(CONCATENATE(B3864,"00"),#REF!,3,FALSE)</f>
        <v>#REF!</v>
      </c>
      <c r="R3864" s="122" t="str">
        <f>+IF(ISERROR(VLOOKUP(K3864,'Ecarts de marge'!D:D,1,FALSE)),"PB CODE ARTICLE","")</f>
        <v>PB CODE ARTICLE</v>
      </c>
    </row>
    <row r="3865" spans="1:18" x14ac:dyDescent="0.2">
      <c r="A3865" s="131" t="str">
        <f>+IF(I3865&lt;='Ecarts de marge'!$G$1,"X","")</f>
        <v>X</v>
      </c>
      <c r="B3865" s="122" t="str">
        <f t="shared" si="72"/>
        <v>A</v>
      </c>
      <c r="C3865" s="142"/>
      <c r="D3865" s="142"/>
      <c r="E3865" s="142"/>
      <c r="F3865" s="142"/>
      <c r="G3865" s="142"/>
      <c r="H3865" s="142"/>
      <c r="J3865" s="142"/>
      <c r="K3865" s="142"/>
      <c r="L3865" s="142"/>
      <c r="M3865" s="142"/>
      <c r="N3865" s="142"/>
      <c r="O3865" s="142"/>
      <c r="Q3865" s="122" t="e">
        <f>+VLOOKUP(CONCATENATE(B3865,"00"),#REF!,3,FALSE)</f>
        <v>#REF!</v>
      </c>
      <c r="R3865" s="122" t="str">
        <f>+IF(ISERROR(VLOOKUP(K3865,'Ecarts de marge'!D:D,1,FALSE)),"PB CODE ARTICLE","")</f>
        <v>PB CODE ARTICLE</v>
      </c>
    </row>
    <row r="3866" spans="1:18" x14ac:dyDescent="0.2">
      <c r="A3866" s="131" t="str">
        <f>+IF(I3866&lt;='Ecarts de marge'!$G$1,"X","")</f>
        <v>X</v>
      </c>
      <c r="B3866" s="122" t="str">
        <f t="shared" si="72"/>
        <v>A</v>
      </c>
      <c r="C3866" s="142"/>
      <c r="D3866" s="142"/>
      <c r="E3866" s="142"/>
      <c r="F3866" s="142"/>
      <c r="G3866" s="142"/>
      <c r="H3866" s="142"/>
      <c r="J3866" s="142"/>
      <c r="K3866" s="142"/>
      <c r="L3866" s="142"/>
      <c r="M3866" s="142"/>
      <c r="N3866" s="142"/>
      <c r="O3866" s="142"/>
      <c r="Q3866" s="122" t="e">
        <f>+VLOOKUP(CONCATENATE(B3866,"00"),#REF!,3,FALSE)</f>
        <v>#REF!</v>
      </c>
      <c r="R3866" s="122" t="str">
        <f>+IF(ISERROR(VLOOKUP(K3866,'Ecarts de marge'!D:D,1,FALSE)),"PB CODE ARTICLE","")</f>
        <v>PB CODE ARTICLE</v>
      </c>
    </row>
    <row r="3867" spans="1:18" x14ac:dyDescent="0.2">
      <c r="A3867" s="131" t="str">
        <f>+IF(I3867&lt;='Ecarts de marge'!$G$1,"X","")</f>
        <v>X</v>
      </c>
      <c r="B3867" s="122" t="str">
        <f t="shared" si="72"/>
        <v>A</v>
      </c>
      <c r="C3867" s="142"/>
      <c r="D3867" s="142"/>
      <c r="E3867" s="142"/>
      <c r="F3867" s="142"/>
      <c r="G3867" s="142"/>
      <c r="H3867" s="142"/>
      <c r="J3867" s="142"/>
      <c r="K3867" s="142"/>
      <c r="L3867" s="142"/>
      <c r="M3867" s="142"/>
      <c r="N3867" s="142"/>
      <c r="O3867" s="142"/>
      <c r="Q3867" s="122" t="e">
        <f>+VLOOKUP(CONCATENATE(B3867,"00"),#REF!,3,FALSE)</f>
        <v>#REF!</v>
      </c>
      <c r="R3867" s="122" t="str">
        <f>+IF(ISERROR(VLOOKUP(K3867,'Ecarts de marge'!D:D,1,FALSE)),"PB CODE ARTICLE","")</f>
        <v>PB CODE ARTICLE</v>
      </c>
    </row>
    <row r="3868" spans="1:18" x14ac:dyDescent="0.2">
      <c r="A3868" s="131" t="str">
        <f>+IF(I3868&lt;='Ecarts de marge'!$G$1,"X","")</f>
        <v>X</v>
      </c>
      <c r="B3868" s="122" t="str">
        <f t="shared" si="72"/>
        <v>A</v>
      </c>
      <c r="C3868" s="142"/>
      <c r="D3868" s="142"/>
      <c r="E3868" s="142"/>
      <c r="F3868" s="142"/>
      <c r="G3868" s="142"/>
      <c r="H3868" s="142"/>
      <c r="J3868" s="142"/>
      <c r="K3868" s="142"/>
      <c r="L3868" s="142"/>
      <c r="M3868" s="142"/>
      <c r="N3868" s="142"/>
      <c r="O3868" s="142"/>
      <c r="Q3868" s="122" t="e">
        <f>+VLOOKUP(CONCATENATE(B3868,"00"),#REF!,3,FALSE)</f>
        <v>#REF!</v>
      </c>
      <c r="R3868" s="122" t="str">
        <f>+IF(ISERROR(VLOOKUP(K3868,'Ecarts de marge'!D:D,1,FALSE)),"PB CODE ARTICLE","")</f>
        <v>PB CODE ARTICLE</v>
      </c>
    </row>
    <row r="3869" spans="1:18" x14ac:dyDescent="0.2">
      <c r="A3869" s="131" t="str">
        <f>+IF(I3869&lt;='Ecarts de marge'!$G$1,"X","")</f>
        <v>X</v>
      </c>
      <c r="B3869" s="122" t="str">
        <f t="shared" si="72"/>
        <v>A</v>
      </c>
      <c r="C3869" s="142"/>
      <c r="D3869" s="142"/>
      <c r="E3869" s="142"/>
      <c r="F3869" s="142"/>
      <c r="G3869" s="142"/>
      <c r="H3869" s="142"/>
      <c r="J3869" s="142"/>
      <c r="K3869" s="142"/>
      <c r="L3869" s="142"/>
      <c r="M3869" s="142"/>
      <c r="N3869" s="142"/>
      <c r="O3869" s="142"/>
      <c r="Q3869" s="122" t="e">
        <f>+VLOOKUP(CONCATENATE(B3869,"00"),#REF!,3,FALSE)</f>
        <v>#REF!</v>
      </c>
      <c r="R3869" s="122" t="str">
        <f>+IF(ISERROR(VLOOKUP(K3869,'Ecarts de marge'!D:D,1,FALSE)),"PB CODE ARTICLE","")</f>
        <v>PB CODE ARTICLE</v>
      </c>
    </row>
    <row r="3870" spans="1:18" x14ac:dyDescent="0.2">
      <c r="A3870" s="131" t="str">
        <f>+IF(I3870&lt;='Ecarts de marge'!$G$1,"X","")</f>
        <v>X</v>
      </c>
      <c r="B3870" s="122" t="str">
        <f t="shared" si="72"/>
        <v>A</v>
      </c>
      <c r="C3870" s="142"/>
      <c r="D3870" s="142"/>
      <c r="E3870" s="142"/>
      <c r="F3870" s="142"/>
      <c r="G3870" s="142"/>
      <c r="H3870" s="142"/>
      <c r="J3870" s="142"/>
      <c r="K3870" s="142"/>
      <c r="L3870" s="142"/>
      <c r="M3870" s="142"/>
      <c r="N3870" s="142"/>
      <c r="O3870" s="142"/>
      <c r="Q3870" s="122" t="e">
        <f>+VLOOKUP(CONCATENATE(B3870,"00"),#REF!,3,FALSE)</f>
        <v>#REF!</v>
      </c>
      <c r="R3870" s="122" t="str">
        <f>+IF(ISERROR(VLOOKUP(K3870,'Ecarts de marge'!D:D,1,FALSE)),"PB CODE ARTICLE","")</f>
        <v>PB CODE ARTICLE</v>
      </c>
    </row>
    <row r="3871" spans="1:18" x14ac:dyDescent="0.2">
      <c r="A3871" s="131" t="str">
        <f>+IF(I3871&lt;='Ecarts de marge'!$G$1,"X","")</f>
        <v>X</v>
      </c>
      <c r="B3871" s="122" t="str">
        <f t="shared" si="72"/>
        <v>A</v>
      </c>
      <c r="C3871" s="142"/>
      <c r="D3871" s="142"/>
      <c r="E3871" s="142"/>
      <c r="F3871" s="142"/>
      <c r="G3871" s="142"/>
      <c r="H3871" s="142"/>
      <c r="J3871" s="142"/>
      <c r="K3871" s="142"/>
      <c r="L3871" s="142"/>
      <c r="M3871" s="142"/>
      <c r="N3871" s="142"/>
      <c r="O3871" s="142"/>
      <c r="Q3871" s="122" t="e">
        <f>+VLOOKUP(CONCATENATE(B3871,"00"),#REF!,3,FALSE)</f>
        <v>#REF!</v>
      </c>
      <c r="R3871" s="122" t="str">
        <f>+IF(ISERROR(VLOOKUP(K3871,'Ecarts de marge'!D:D,1,FALSE)),"PB CODE ARTICLE","")</f>
        <v>PB CODE ARTICLE</v>
      </c>
    </row>
    <row r="3872" spans="1:18" x14ac:dyDescent="0.2">
      <c r="A3872" s="131" t="str">
        <f>+IF(I3872&lt;='Ecarts de marge'!$G$1,"X","")</f>
        <v>X</v>
      </c>
      <c r="B3872" s="122" t="str">
        <f t="shared" si="72"/>
        <v>A</v>
      </c>
      <c r="C3872" s="142"/>
      <c r="D3872" s="142"/>
      <c r="E3872" s="142"/>
      <c r="F3872" s="142"/>
      <c r="G3872" s="142"/>
      <c r="H3872" s="142"/>
      <c r="J3872" s="142"/>
      <c r="K3872" s="142"/>
      <c r="L3872" s="142"/>
      <c r="M3872" s="142"/>
      <c r="N3872" s="142"/>
      <c r="O3872" s="142"/>
      <c r="Q3872" s="122" t="e">
        <f>+VLOOKUP(CONCATENATE(B3872,"00"),#REF!,3,FALSE)</f>
        <v>#REF!</v>
      </c>
      <c r="R3872" s="122" t="str">
        <f>+IF(ISERROR(VLOOKUP(K3872,'Ecarts de marge'!D:D,1,FALSE)),"PB CODE ARTICLE","")</f>
        <v>PB CODE ARTICLE</v>
      </c>
    </row>
    <row r="3873" spans="1:18" x14ac:dyDescent="0.2">
      <c r="A3873" s="131" t="str">
        <f>+IF(I3873&lt;='Ecarts de marge'!$G$1,"X","")</f>
        <v>X</v>
      </c>
      <c r="B3873" s="122" t="str">
        <f t="shared" si="72"/>
        <v>A</v>
      </c>
      <c r="C3873" s="142"/>
      <c r="D3873" s="142"/>
      <c r="E3873" s="142"/>
      <c r="F3873" s="142"/>
      <c r="G3873" s="142"/>
      <c r="H3873" s="142"/>
      <c r="J3873" s="142"/>
      <c r="K3873" s="142"/>
      <c r="L3873" s="142"/>
      <c r="M3873" s="142"/>
      <c r="N3873" s="142"/>
      <c r="O3873" s="142"/>
      <c r="Q3873" s="122" t="e">
        <f>+VLOOKUP(CONCATENATE(B3873,"00"),#REF!,3,FALSE)</f>
        <v>#REF!</v>
      </c>
      <c r="R3873" s="122" t="str">
        <f>+IF(ISERROR(VLOOKUP(K3873,'Ecarts de marge'!D:D,1,FALSE)),"PB CODE ARTICLE","")</f>
        <v>PB CODE ARTICLE</v>
      </c>
    </row>
    <row r="3874" spans="1:18" x14ac:dyDescent="0.2">
      <c r="A3874" s="131" t="str">
        <f>+IF(I3874&lt;='Ecarts de marge'!$G$1,"X","")</f>
        <v>X</v>
      </c>
      <c r="B3874" s="122" t="str">
        <f t="shared" ref="B3874:B3888" si="73">+"A"&amp;E3874&amp;F3874&amp;G3874</f>
        <v>A</v>
      </c>
      <c r="C3874" s="142"/>
      <c r="D3874" s="142"/>
      <c r="E3874" s="142"/>
      <c r="F3874" s="142"/>
      <c r="G3874" s="142"/>
      <c r="H3874" s="142"/>
      <c r="J3874" s="142"/>
      <c r="K3874" s="142"/>
      <c r="L3874" s="142"/>
      <c r="M3874" s="142"/>
      <c r="N3874" s="142"/>
      <c r="O3874" s="142"/>
      <c r="Q3874" s="122" t="e">
        <f>+VLOOKUP(CONCATENATE(B3874,"00"),#REF!,3,FALSE)</f>
        <v>#REF!</v>
      </c>
      <c r="R3874" s="122" t="str">
        <f>+IF(ISERROR(VLOOKUP(K3874,'Ecarts de marge'!D:D,1,FALSE)),"PB CODE ARTICLE","")</f>
        <v>PB CODE ARTICLE</v>
      </c>
    </row>
    <row r="3875" spans="1:18" x14ac:dyDescent="0.2">
      <c r="A3875" s="131" t="str">
        <f>+IF(I3875&lt;='Ecarts de marge'!$G$1,"X","")</f>
        <v>X</v>
      </c>
      <c r="B3875" s="122" t="str">
        <f t="shared" si="73"/>
        <v>A</v>
      </c>
      <c r="C3875" s="142"/>
      <c r="D3875" s="142"/>
      <c r="E3875" s="142"/>
      <c r="F3875" s="142"/>
      <c r="G3875" s="142"/>
      <c r="H3875" s="142"/>
      <c r="J3875" s="142"/>
      <c r="K3875" s="142"/>
      <c r="L3875" s="142"/>
      <c r="M3875" s="142"/>
      <c r="N3875" s="142"/>
      <c r="O3875" s="142"/>
      <c r="Q3875" s="122" t="e">
        <f>+VLOOKUP(CONCATENATE(B3875,"00"),#REF!,3,FALSE)</f>
        <v>#REF!</v>
      </c>
      <c r="R3875" s="122" t="str">
        <f>+IF(ISERROR(VLOOKUP(K3875,'Ecarts de marge'!D:D,1,FALSE)),"PB CODE ARTICLE","")</f>
        <v>PB CODE ARTICLE</v>
      </c>
    </row>
    <row r="3876" spans="1:18" x14ac:dyDescent="0.2">
      <c r="A3876" s="131" t="str">
        <f>+IF(I3876&lt;='Ecarts de marge'!$G$1,"X","")</f>
        <v>X</v>
      </c>
      <c r="B3876" s="122" t="str">
        <f t="shared" si="73"/>
        <v>A</v>
      </c>
      <c r="C3876" s="142"/>
      <c r="D3876" s="142"/>
      <c r="E3876" s="142"/>
      <c r="F3876" s="142"/>
      <c r="G3876" s="142"/>
      <c r="H3876" s="142"/>
      <c r="J3876" s="142"/>
      <c r="K3876" s="142"/>
      <c r="L3876" s="142"/>
      <c r="M3876" s="142"/>
      <c r="N3876" s="142"/>
      <c r="O3876" s="142"/>
      <c r="Q3876" s="122" t="e">
        <f>+VLOOKUP(CONCATENATE(B3876,"00"),#REF!,3,FALSE)</f>
        <v>#REF!</v>
      </c>
      <c r="R3876" s="122" t="str">
        <f>+IF(ISERROR(VLOOKUP(K3876,'Ecarts de marge'!D:D,1,FALSE)),"PB CODE ARTICLE","")</f>
        <v>PB CODE ARTICLE</v>
      </c>
    </row>
    <row r="3877" spans="1:18" x14ac:dyDescent="0.2">
      <c r="A3877" s="131" t="str">
        <f>+IF(I3877&lt;='Ecarts de marge'!$G$1,"X","")</f>
        <v>X</v>
      </c>
      <c r="B3877" s="122" t="str">
        <f t="shared" si="73"/>
        <v>A</v>
      </c>
      <c r="C3877" s="142"/>
      <c r="D3877" s="142"/>
      <c r="E3877" s="142"/>
      <c r="F3877" s="142"/>
      <c r="G3877" s="142"/>
      <c r="H3877" s="142"/>
      <c r="J3877" s="142"/>
      <c r="K3877" s="142"/>
      <c r="L3877" s="142"/>
      <c r="M3877" s="142"/>
      <c r="N3877" s="142"/>
      <c r="O3877" s="142"/>
      <c r="Q3877" s="122" t="e">
        <f>+VLOOKUP(CONCATENATE(B3877,"00"),#REF!,3,FALSE)</f>
        <v>#REF!</v>
      </c>
      <c r="R3877" s="122" t="str">
        <f>+IF(ISERROR(VLOOKUP(K3877,'Ecarts de marge'!D:D,1,FALSE)),"PB CODE ARTICLE","")</f>
        <v>PB CODE ARTICLE</v>
      </c>
    </row>
    <row r="3878" spans="1:18" x14ac:dyDescent="0.2">
      <c r="A3878" s="131" t="str">
        <f>+IF(I3878&lt;='Ecarts de marge'!$G$1,"X","")</f>
        <v>X</v>
      </c>
      <c r="B3878" s="122" t="str">
        <f t="shared" si="73"/>
        <v>A</v>
      </c>
      <c r="C3878" s="142"/>
      <c r="D3878" s="142"/>
      <c r="E3878" s="142"/>
      <c r="F3878" s="142"/>
      <c r="G3878" s="142"/>
      <c r="H3878" s="142"/>
      <c r="J3878" s="142"/>
      <c r="K3878" s="142"/>
      <c r="L3878" s="142"/>
      <c r="M3878" s="142"/>
      <c r="N3878" s="142"/>
      <c r="O3878" s="142"/>
      <c r="Q3878" s="122" t="e">
        <f>+VLOOKUP(CONCATENATE(B3878,"00"),#REF!,3,FALSE)</f>
        <v>#REF!</v>
      </c>
      <c r="R3878" s="122" t="str">
        <f>+IF(ISERROR(VLOOKUP(K3878,'Ecarts de marge'!D:D,1,FALSE)),"PB CODE ARTICLE","")</f>
        <v>PB CODE ARTICLE</v>
      </c>
    </row>
    <row r="3879" spans="1:18" x14ac:dyDescent="0.2">
      <c r="A3879" s="131" t="str">
        <f>+IF(I3879&lt;='Ecarts de marge'!$G$1,"X","")</f>
        <v>X</v>
      </c>
      <c r="B3879" s="122" t="str">
        <f t="shared" si="73"/>
        <v>A</v>
      </c>
      <c r="C3879" s="142"/>
      <c r="D3879" s="142"/>
      <c r="E3879" s="142"/>
      <c r="F3879" s="142"/>
      <c r="G3879" s="142"/>
      <c r="H3879" s="142"/>
      <c r="J3879" s="142"/>
      <c r="K3879" s="142"/>
      <c r="L3879" s="142"/>
      <c r="M3879" s="142"/>
      <c r="N3879" s="142"/>
      <c r="O3879" s="142"/>
      <c r="Q3879" s="122" t="e">
        <f>+VLOOKUP(CONCATENATE(B3879,"00"),#REF!,3,FALSE)</f>
        <v>#REF!</v>
      </c>
      <c r="R3879" s="122" t="str">
        <f>+IF(ISERROR(VLOOKUP(K3879,'Ecarts de marge'!D:D,1,FALSE)),"PB CODE ARTICLE","")</f>
        <v>PB CODE ARTICLE</v>
      </c>
    </row>
    <row r="3880" spans="1:18" x14ac:dyDescent="0.2">
      <c r="A3880" s="131" t="str">
        <f>+IF(I3880&lt;='Ecarts de marge'!$G$1,"X","")</f>
        <v>X</v>
      </c>
      <c r="B3880" s="122" t="str">
        <f t="shared" si="73"/>
        <v>A</v>
      </c>
      <c r="C3880" s="142"/>
      <c r="D3880" s="142"/>
      <c r="E3880" s="142"/>
      <c r="F3880" s="142"/>
      <c r="G3880" s="142"/>
      <c r="H3880" s="142"/>
      <c r="J3880" s="142"/>
      <c r="K3880" s="142"/>
      <c r="L3880" s="142"/>
      <c r="M3880" s="142"/>
      <c r="N3880" s="142"/>
      <c r="O3880" s="142"/>
      <c r="Q3880" s="122" t="e">
        <f>+VLOOKUP(CONCATENATE(B3880,"00"),#REF!,3,FALSE)</f>
        <v>#REF!</v>
      </c>
      <c r="R3880" s="122" t="str">
        <f>+IF(ISERROR(VLOOKUP(K3880,'Ecarts de marge'!D:D,1,FALSE)),"PB CODE ARTICLE","")</f>
        <v>PB CODE ARTICLE</v>
      </c>
    </row>
    <row r="3881" spans="1:18" x14ac:dyDescent="0.2">
      <c r="A3881" s="131" t="str">
        <f>+IF(I3881&lt;='Ecarts de marge'!$G$1,"X","")</f>
        <v>X</v>
      </c>
      <c r="B3881" s="122" t="str">
        <f t="shared" si="73"/>
        <v>A</v>
      </c>
      <c r="C3881" s="142"/>
      <c r="D3881" s="142"/>
      <c r="E3881" s="142"/>
      <c r="F3881" s="142"/>
      <c r="G3881" s="142"/>
      <c r="H3881" s="142"/>
      <c r="J3881" s="142"/>
      <c r="K3881" s="142"/>
      <c r="L3881" s="142"/>
      <c r="M3881" s="142"/>
      <c r="N3881" s="142"/>
      <c r="O3881" s="142"/>
      <c r="Q3881" s="122" t="e">
        <f>+VLOOKUP(CONCATENATE(B3881,"00"),#REF!,3,FALSE)</f>
        <v>#REF!</v>
      </c>
      <c r="R3881" s="122" t="str">
        <f>+IF(ISERROR(VLOOKUP(K3881,'Ecarts de marge'!D:D,1,FALSE)),"PB CODE ARTICLE","")</f>
        <v>PB CODE ARTICLE</v>
      </c>
    </row>
    <row r="3882" spans="1:18" x14ac:dyDescent="0.2">
      <c r="A3882" s="131" t="str">
        <f>+IF(I3882&lt;='Ecarts de marge'!$G$1,"X","")</f>
        <v>X</v>
      </c>
      <c r="B3882" s="122" t="str">
        <f t="shared" si="73"/>
        <v>A</v>
      </c>
      <c r="C3882" s="142"/>
      <c r="D3882" s="142"/>
      <c r="E3882" s="142"/>
      <c r="F3882" s="142"/>
      <c r="G3882" s="142"/>
      <c r="H3882" s="142"/>
      <c r="J3882" s="142"/>
      <c r="K3882" s="142"/>
      <c r="L3882" s="142"/>
      <c r="M3882" s="142"/>
      <c r="N3882" s="142"/>
      <c r="O3882" s="142"/>
      <c r="Q3882" s="122" t="e">
        <f>+VLOOKUP(CONCATENATE(B3882,"00"),#REF!,3,FALSE)</f>
        <v>#REF!</v>
      </c>
      <c r="R3882" s="122" t="str">
        <f>+IF(ISERROR(VLOOKUP(K3882,'Ecarts de marge'!D:D,1,FALSE)),"PB CODE ARTICLE","")</f>
        <v>PB CODE ARTICLE</v>
      </c>
    </row>
    <row r="3883" spans="1:18" x14ac:dyDescent="0.2">
      <c r="A3883" s="131" t="str">
        <f>+IF(I3883&lt;='Ecarts de marge'!$G$1,"X","")</f>
        <v>X</v>
      </c>
      <c r="B3883" s="122" t="str">
        <f t="shared" si="73"/>
        <v>A</v>
      </c>
      <c r="C3883" s="142"/>
      <c r="D3883" s="142"/>
      <c r="E3883" s="142"/>
      <c r="F3883" s="142"/>
      <c r="G3883" s="142"/>
      <c r="H3883" s="142"/>
      <c r="J3883" s="142"/>
      <c r="K3883" s="142"/>
      <c r="L3883" s="142"/>
      <c r="M3883" s="142"/>
      <c r="N3883" s="142"/>
      <c r="O3883" s="142"/>
      <c r="Q3883" s="122" t="e">
        <f>+VLOOKUP(CONCATENATE(B3883,"00"),#REF!,3,FALSE)</f>
        <v>#REF!</v>
      </c>
      <c r="R3883" s="122" t="str">
        <f>+IF(ISERROR(VLOOKUP(K3883,'Ecarts de marge'!D:D,1,FALSE)),"PB CODE ARTICLE","")</f>
        <v>PB CODE ARTICLE</v>
      </c>
    </row>
    <row r="3884" spans="1:18" x14ac:dyDescent="0.2">
      <c r="A3884" s="131" t="str">
        <f>+IF(I3884&lt;='Ecarts de marge'!$G$1,"X","")</f>
        <v>X</v>
      </c>
      <c r="B3884" s="122" t="str">
        <f t="shared" si="73"/>
        <v>A</v>
      </c>
      <c r="C3884" s="142"/>
      <c r="D3884" s="142"/>
      <c r="E3884" s="142"/>
      <c r="F3884" s="142"/>
      <c r="G3884" s="142"/>
      <c r="H3884" s="142"/>
      <c r="J3884" s="142"/>
      <c r="K3884" s="142"/>
      <c r="L3884" s="142"/>
      <c r="M3884" s="142"/>
      <c r="N3884" s="142"/>
      <c r="O3884" s="142"/>
      <c r="Q3884" s="122" t="e">
        <f>+VLOOKUP(CONCATENATE(B3884,"00"),#REF!,3,FALSE)</f>
        <v>#REF!</v>
      </c>
      <c r="R3884" s="122" t="str">
        <f>+IF(ISERROR(VLOOKUP(K3884,'Ecarts de marge'!D:D,1,FALSE)),"PB CODE ARTICLE","")</f>
        <v>PB CODE ARTICLE</v>
      </c>
    </row>
    <row r="3885" spans="1:18" x14ac:dyDescent="0.2">
      <c r="A3885" s="131" t="str">
        <f>+IF(I3885&lt;='Ecarts de marge'!$G$1,"X","")</f>
        <v>X</v>
      </c>
      <c r="B3885" s="122" t="str">
        <f t="shared" si="73"/>
        <v>A</v>
      </c>
      <c r="C3885" s="142"/>
      <c r="D3885" s="142"/>
      <c r="E3885" s="142"/>
      <c r="F3885" s="142"/>
      <c r="G3885" s="142"/>
      <c r="H3885" s="142"/>
      <c r="J3885" s="142"/>
      <c r="K3885" s="142"/>
      <c r="L3885" s="142"/>
      <c r="M3885" s="142"/>
      <c r="N3885" s="142"/>
      <c r="O3885" s="142"/>
      <c r="Q3885" s="122" t="e">
        <f>+VLOOKUP(CONCATENATE(B3885,"00"),#REF!,3,FALSE)</f>
        <v>#REF!</v>
      </c>
      <c r="R3885" s="122" t="str">
        <f>+IF(ISERROR(VLOOKUP(K3885,'Ecarts de marge'!D:D,1,FALSE)),"PB CODE ARTICLE","")</f>
        <v>PB CODE ARTICLE</v>
      </c>
    </row>
    <row r="3886" spans="1:18" x14ac:dyDescent="0.2">
      <c r="A3886" s="131" t="str">
        <f>+IF(I3886&lt;='Ecarts de marge'!$G$1,"X","")</f>
        <v>X</v>
      </c>
      <c r="B3886" s="122" t="str">
        <f t="shared" si="73"/>
        <v>A</v>
      </c>
      <c r="C3886" s="142"/>
      <c r="D3886" s="142"/>
      <c r="E3886" s="142"/>
      <c r="F3886" s="142"/>
      <c r="G3886" s="142"/>
      <c r="H3886" s="142"/>
      <c r="J3886" s="142"/>
      <c r="K3886" s="142"/>
      <c r="L3886" s="142"/>
      <c r="M3886" s="142"/>
      <c r="N3886" s="142"/>
      <c r="O3886" s="142"/>
      <c r="Q3886" s="122" t="e">
        <f>+VLOOKUP(CONCATENATE(B3886,"00"),#REF!,3,FALSE)</f>
        <v>#REF!</v>
      </c>
      <c r="R3886" s="122" t="str">
        <f>+IF(ISERROR(VLOOKUP(K3886,'Ecarts de marge'!D:D,1,FALSE)),"PB CODE ARTICLE","")</f>
        <v>PB CODE ARTICLE</v>
      </c>
    </row>
    <row r="3887" spans="1:18" x14ac:dyDescent="0.2">
      <c r="A3887" s="131" t="str">
        <f>+IF(I3887&lt;='Ecarts de marge'!$G$1,"X","")</f>
        <v>X</v>
      </c>
      <c r="B3887" s="122" t="str">
        <f t="shared" si="73"/>
        <v>A</v>
      </c>
      <c r="C3887" s="142"/>
      <c r="D3887" s="142"/>
      <c r="E3887" s="142"/>
      <c r="F3887" s="142"/>
      <c r="G3887" s="142"/>
      <c r="H3887" s="142"/>
      <c r="J3887" s="142"/>
      <c r="K3887" s="142"/>
      <c r="L3887" s="142"/>
      <c r="M3887" s="142"/>
      <c r="N3887" s="142"/>
      <c r="O3887" s="142"/>
      <c r="Q3887" s="122" t="e">
        <f>+VLOOKUP(CONCATENATE(B3887,"00"),#REF!,3,FALSE)</f>
        <v>#REF!</v>
      </c>
      <c r="R3887" s="122" t="str">
        <f>+IF(ISERROR(VLOOKUP(K3887,'Ecarts de marge'!D:D,1,FALSE)),"PB CODE ARTICLE","")</f>
        <v>PB CODE ARTICLE</v>
      </c>
    </row>
    <row r="3888" spans="1:18" x14ac:dyDescent="0.2">
      <c r="A3888" s="131" t="str">
        <f>+IF(I3888&lt;='Ecarts de marge'!$G$1,"X","")</f>
        <v>X</v>
      </c>
      <c r="B3888" s="122" t="str">
        <f t="shared" si="73"/>
        <v>A</v>
      </c>
      <c r="C3888" s="142"/>
      <c r="D3888" s="142"/>
      <c r="E3888" s="142"/>
      <c r="F3888" s="142"/>
      <c r="G3888" s="142"/>
      <c r="H3888" s="142"/>
      <c r="J3888" s="142"/>
      <c r="K3888" s="142"/>
      <c r="L3888" s="142"/>
      <c r="M3888" s="142"/>
      <c r="N3888" s="142"/>
      <c r="O3888" s="142"/>
      <c r="Q3888" s="122" t="e">
        <f>+VLOOKUP(CONCATENATE(B3888,"00"),#REF!,3,FALSE)</f>
        <v>#REF!</v>
      </c>
      <c r="R3888" s="122" t="str">
        <f>+IF(ISERROR(VLOOKUP(K3888,'Ecarts de marge'!D:D,1,FALSE)),"PB CODE ARTICLE","")</f>
        <v>PB CODE ARTICLE</v>
      </c>
    </row>
    <row r="3889" spans="3:19" x14ac:dyDescent="0.2">
      <c r="C3889" s="142"/>
      <c r="D3889" s="142"/>
      <c r="E3889" s="142"/>
      <c r="F3889" s="142"/>
      <c r="G3889" s="142"/>
      <c r="H3889" s="142"/>
      <c r="J3889" s="142"/>
      <c r="K3889" s="142"/>
      <c r="L3889" s="142"/>
      <c r="M3889" s="142"/>
      <c r="N3889" s="142"/>
      <c r="O3889" s="142"/>
      <c r="S3889" s="142"/>
    </row>
    <row r="3890" spans="3:19" x14ac:dyDescent="0.2">
      <c r="C3890" s="142"/>
      <c r="D3890" s="142"/>
      <c r="E3890" s="142"/>
      <c r="F3890" s="142"/>
      <c r="G3890" s="142"/>
      <c r="H3890" s="142"/>
      <c r="J3890" s="142"/>
      <c r="K3890" s="142"/>
      <c r="L3890" s="142"/>
      <c r="M3890" s="142"/>
      <c r="N3890" s="142"/>
      <c r="O3890" s="142"/>
    </row>
    <row r="3891" spans="3:19" x14ac:dyDescent="0.2">
      <c r="C3891" s="142"/>
      <c r="D3891" s="142"/>
      <c r="E3891" s="142"/>
      <c r="F3891" s="142"/>
      <c r="G3891" s="142"/>
      <c r="H3891" s="142"/>
      <c r="J3891" s="142"/>
      <c r="K3891" s="142"/>
      <c r="L3891" s="142"/>
      <c r="M3891" s="142"/>
      <c r="N3891" s="142"/>
      <c r="O3891" s="142"/>
    </row>
    <row r="3892" spans="3:19" x14ac:dyDescent="0.2">
      <c r="C3892" s="142"/>
      <c r="D3892" s="142"/>
      <c r="E3892" s="142"/>
      <c r="F3892" s="142"/>
      <c r="G3892" s="142"/>
      <c r="H3892" s="142"/>
      <c r="J3892" s="142"/>
      <c r="K3892" s="142"/>
      <c r="L3892" s="142"/>
      <c r="M3892" s="142"/>
      <c r="N3892" s="142"/>
      <c r="O3892" s="142"/>
    </row>
    <row r="3893" spans="3:19" x14ac:dyDescent="0.2">
      <c r="C3893" s="142"/>
      <c r="D3893" s="142"/>
      <c r="E3893" s="142"/>
      <c r="F3893" s="142"/>
      <c r="G3893" s="142"/>
      <c r="H3893" s="142"/>
      <c r="J3893" s="142"/>
      <c r="K3893" s="142"/>
      <c r="L3893" s="142"/>
      <c r="M3893" s="142"/>
      <c r="N3893" s="142"/>
      <c r="O3893" s="142"/>
    </row>
    <row r="3894" spans="3:19" x14ac:dyDescent="0.2">
      <c r="C3894" s="142"/>
      <c r="D3894" s="142"/>
      <c r="E3894" s="142"/>
      <c r="F3894" s="142"/>
      <c r="G3894" s="142"/>
      <c r="H3894" s="142"/>
      <c r="J3894" s="142"/>
      <c r="K3894" s="142"/>
      <c r="L3894" s="142"/>
      <c r="M3894" s="142"/>
      <c r="N3894" s="142"/>
      <c r="O3894" s="142"/>
    </row>
    <row r="3895" spans="3:19" x14ac:dyDescent="0.2">
      <c r="C3895" s="142"/>
      <c r="D3895" s="142"/>
      <c r="E3895" s="142"/>
      <c r="F3895" s="142"/>
      <c r="G3895" s="142"/>
      <c r="H3895" s="142"/>
      <c r="J3895" s="142"/>
      <c r="K3895" s="142"/>
      <c r="L3895" s="142"/>
      <c r="M3895" s="142"/>
      <c r="N3895" s="142"/>
      <c r="O3895" s="142"/>
    </row>
    <row r="3896" spans="3:19" x14ac:dyDescent="0.2">
      <c r="C3896" s="142"/>
      <c r="D3896" s="142"/>
      <c r="E3896" s="142"/>
      <c r="F3896" s="142"/>
      <c r="G3896" s="142"/>
      <c r="H3896" s="142"/>
      <c r="J3896" s="142"/>
      <c r="K3896" s="142"/>
      <c r="L3896" s="142"/>
      <c r="M3896" s="142"/>
      <c r="N3896" s="142"/>
      <c r="O3896" s="142"/>
    </row>
    <row r="3897" spans="3:19" x14ac:dyDescent="0.2">
      <c r="C3897" s="142"/>
      <c r="D3897" s="142"/>
      <c r="E3897" s="142"/>
      <c r="F3897" s="142"/>
      <c r="G3897" s="142"/>
      <c r="H3897" s="142"/>
      <c r="J3897" s="142"/>
      <c r="K3897" s="142"/>
      <c r="L3897" s="142"/>
      <c r="M3897" s="142"/>
      <c r="N3897" s="142"/>
      <c r="O3897" s="142"/>
    </row>
    <row r="3898" spans="3:19" x14ac:dyDescent="0.2">
      <c r="C3898" s="142"/>
      <c r="D3898" s="142"/>
      <c r="E3898" s="142"/>
      <c r="F3898" s="142"/>
      <c r="G3898" s="142"/>
      <c r="H3898" s="142"/>
      <c r="J3898" s="142"/>
      <c r="K3898" s="142"/>
      <c r="L3898" s="142"/>
      <c r="M3898" s="142"/>
      <c r="N3898" s="142"/>
      <c r="O3898" s="142"/>
    </row>
    <row r="3899" spans="3:19" x14ac:dyDescent="0.2">
      <c r="C3899" s="142"/>
      <c r="D3899" s="142"/>
      <c r="E3899" s="142"/>
      <c r="F3899" s="142"/>
      <c r="G3899" s="142"/>
      <c r="H3899" s="142"/>
      <c r="J3899" s="142"/>
      <c r="K3899" s="142"/>
      <c r="L3899" s="142"/>
      <c r="M3899" s="142"/>
      <c r="N3899" s="142"/>
      <c r="O3899" s="142"/>
    </row>
    <row r="3900" spans="3:19" x14ac:dyDescent="0.2">
      <c r="C3900" s="142"/>
      <c r="D3900" s="142"/>
      <c r="E3900" s="142"/>
      <c r="F3900" s="142"/>
      <c r="G3900" s="142"/>
      <c r="H3900" s="142"/>
      <c r="J3900" s="142"/>
      <c r="K3900" s="142"/>
      <c r="L3900" s="142"/>
      <c r="M3900" s="142"/>
      <c r="N3900" s="142"/>
      <c r="O3900" s="142"/>
    </row>
    <row r="3901" spans="3:19" x14ac:dyDescent="0.2">
      <c r="C3901" s="142"/>
      <c r="D3901" s="142"/>
      <c r="E3901" s="142"/>
      <c r="F3901" s="142"/>
      <c r="G3901" s="142"/>
      <c r="H3901" s="142"/>
      <c r="J3901" s="142"/>
      <c r="K3901" s="142"/>
      <c r="L3901" s="142"/>
      <c r="M3901" s="142"/>
      <c r="N3901" s="142"/>
      <c r="O3901" s="142"/>
    </row>
    <row r="3902" spans="3:19" x14ac:dyDescent="0.2">
      <c r="C3902" s="142"/>
      <c r="D3902" s="142"/>
      <c r="E3902" s="142"/>
      <c r="F3902" s="142"/>
      <c r="G3902" s="142"/>
      <c r="H3902" s="142"/>
      <c r="J3902" s="142"/>
      <c r="K3902" s="142"/>
      <c r="L3902" s="142"/>
      <c r="M3902" s="142"/>
      <c r="N3902" s="142"/>
      <c r="O3902" s="142"/>
    </row>
    <row r="3903" spans="3:19" x14ac:dyDescent="0.2">
      <c r="C3903" s="142"/>
      <c r="D3903" s="142"/>
      <c r="E3903" s="142"/>
      <c r="F3903" s="142"/>
      <c r="G3903" s="142"/>
      <c r="H3903" s="142"/>
      <c r="J3903" s="142"/>
      <c r="K3903" s="142"/>
      <c r="L3903" s="142"/>
      <c r="M3903" s="142"/>
      <c r="N3903" s="142"/>
      <c r="O3903" s="142"/>
    </row>
    <row r="3904" spans="3:19" x14ac:dyDescent="0.2">
      <c r="C3904" s="142"/>
      <c r="D3904" s="142"/>
      <c r="E3904" s="142"/>
      <c r="F3904" s="142"/>
      <c r="G3904" s="142"/>
      <c r="H3904" s="142"/>
      <c r="J3904" s="142"/>
      <c r="K3904" s="142"/>
      <c r="L3904" s="142"/>
      <c r="M3904" s="142"/>
      <c r="N3904" s="142"/>
      <c r="O3904" s="142"/>
    </row>
    <row r="3905" spans="3:15" x14ac:dyDescent="0.2">
      <c r="C3905" s="142"/>
      <c r="D3905" s="142"/>
      <c r="E3905" s="142"/>
      <c r="F3905" s="142"/>
      <c r="G3905" s="142"/>
      <c r="H3905" s="142"/>
      <c r="J3905" s="142"/>
      <c r="K3905" s="142"/>
      <c r="L3905" s="142"/>
      <c r="M3905" s="142"/>
      <c r="N3905" s="142"/>
      <c r="O3905" s="142"/>
    </row>
    <row r="3906" spans="3:15" x14ac:dyDescent="0.2">
      <c r="C3906" s="142"/>
      <c r="D3906" s="142"/>
      <c r="E3906" s="142"/>
      <c r="F3906" s="142"/>
      <c r="G3906" s="142"/>
      <c r="H3906" s="142"/>
      <c r="J3906" s="142"/>
      <c r="K3906" s="142"/>
      <c r="L3906" s="142"/>
      <c r="M3906" s="142"/>
      <c r="N3906" s="142"/>
      <c r="O3906" s="142"/>
    </row>
    <row r="3907" spans="3:15" x14ac:dyDescent="0.2">
      <c r="C3907" s="142"/>
      <c r="D3907" s="142"/>
      <c r="E3907" s="142"/>
      <c r="F3907" s="142"/>
      <c r="G3907" s="142"/>
      <c r="H3907" s="142"/>
      <c r="J3907" s="142"/>
      <c r="K3907" s="142"/>
      <c r="L3907" s="142"/>
      <c r="M3907" s="142"/>
      <c r="N3907" s="142"/>
      <c r="O3907" s="142"/>
    </row>
    <row r="3908" spans="3:15" x14ac:dyDescent="0.2">
      <c r="C3908" s="142"/>
      <c r="D3908" s="142"/>
      <c r="E3908" s="142"/>
      <c r="F3908" s="142"/>
      <c r="G3908" s="142"/>
      <c r="H3908" s="142"/>
      <c r="J3908" s="142"/>
      <c r="K3908" s="142"/>
      <c r="L3908" s="142"/>
      <c r="M3908" s="142"/>
      <c r="N3908" s="142"/>
      <c r="O3908" s="142"/>
    </row>
    <row r="3909" spans="3:15" x14ac:dyDescent="0.2">
      <c r="C3909" s="142"/>
      <c r="D3909" s="142"/>
      <c r="E3909" s="142"/>
      <c r="F3909" s="142"/>
      <c r="G3909" s="142"/>
      <c r="H3909" s="142"/>
      <c r="J3909" s="142"/>
      <c r="K3909" s="142"/>
      <c r="L3909" s="142"/>
      <c r="M3909" s="142"/>
      <c r="N3909" s="142"/>
      <c r="O3909" s="142"/>
    </row>
    <row r="3910" spans="3:15" x14ac:dyDescent="0.2">
      <c r="C3910" s="142"/>
      <c r="D3910" s="142"/>
      <c r="E3910" s="142"/>
      <c r="F3910" s="142"/>
      <c r="G3910" s="142"/>
      <c r="H3910" s="142"/>
      <c r="J3910" s="142"/>
      <c r="K3910" s="142"/>
      <c r="L3910" s="142"/>
      <c r="M3910" s="142"/>
      <c r="N3910" s="142"/>
      <c r="O3910" s="142"/>
    </row>
    <row r="3911" spans="3:15" x14ac:dyDescent="0.2">
      <c r="C3911" s="142"/>
      <c r="D3911" s="142"/>
      <c r="E3911" s="142"/>
      <c r="F3911" s="142"/>
      <c r="G3911" s="142"/>
      <c r="H3911" s="142"/>
      <c r="J3911" s="142"/>
      <c r="K3911" s="142"/>
      <c r="L3911" s="142"/>
      <c r="M3911" s="142"/>
      <c r="N3911" s="142"/>
      <c r="O3911" s="142"/>
    </row>
    <row r="3912" spans="3:15" x14ac:dyDescent="0.2">
      <c r="C3912" s="142"/>
      <c r="D3912" s="142"/>
      <c r="E3912" s="142"/>
      <c r="F3912" s="142"/>
      <c r="G3912" s="142"/>
      <c r="H3912" s="142"/>
      <c r="J3912" s="142"/>
      <c r="K3912" s="142"/>
      <c r="L3912" s="142"/>
      <c r="M3912" s="142"/>
      <c r="N3912" s="142"/>
      <c r="O3912" s="142"/>
    </row>
    <row r="3913" spans="3:15" x14ac:dyDescent="0.2">
      <c r="C3913" s="142"/>
      <c r="D3913" s="142"/>
      <c r="E3913" s="142"/>
      <c r="F3913" s="142"/>
      <c r="G3913" s="142"/>
      <c r="H3913" s="142"/>
      <c r="J3913" s="142"/>
      <c r="K3913" s="142"/>
      <c r="L3913" s="142"/>
      <c r="M3913" s="142"/>
      <c r="N3913" s="142"/>
      <c r="O3913" s="142"/>
    </row>
    <row r="3914" spans="3:15" x14ac:dyDescent="0.2">
      <c r="C3914" s="142"/>
      <c r="D3914" s="142"/>
      <c r="E3914" s="142"/>
      <c r="F3914" s="142"/>
      <c r="G3914" s="142"/>
      <c r="H3914" s="142"/>
      <c r="J3914" s="142"/>
      <c r="K3914" s="142"/>
      <c r="L3914" s="142"/>
      <c r="M3914" s="142"/>
      <c r="N3914" s="142"/>
      <c r="O3914" s="142"/>
    </row>
    <row r="3915" spans="3:15" x14ac:dyDescent="0.2">
      <c r="C3915" s="142"/>
      <c r="D3915" s="142"/>
      <c r="E3915" s="142"/>
      <c r="F3915" s="142"/>
      <c r="G3915" s="142"/>
      <c r="H3915" s="142"/>
      <c r="J3915" s="142"/>
      <c r="K3915" s="142"/>
      <c r="L3915" s="142"/>
      <c r="M3915" s="142"/>
      <c r="N3915" s="142"/>
      <c r="O3915" s="142"/>
    </row>
    <row r="3916" spans="3:15" x14ac:dyDescent="0.2">
      <c r="C3916" s="142"/>
      <c r="D3916" s="142"/>
      <c r="E3916" s="142"/>
      <c r="F3916" s="142"/>
      <c r="G3916" s="142"/>
      <c r="H3916" s="142"/>
      <c r="J3916" s="142"/>
      <c r="K3916" s="142"/>
      <c r="L3916" s="142"/>
      <c r="M3916" s="142"/>
      <c r="N3916" s="142"/>
      <c r="O3916" s="142"/>
    </row>
    <row r="3917" spans="3:15" x14ac:dyDescent="0.2">
      <c r="C3917" s="142"/>
      <c r="D3917" s="142"/>
      <c r="E3917" s="142"/>
      <c r="F3917" s="142"/>
      <c r="G3917" s="142"/>
      <c r="H3917" s="142"/>
      <c r="J3917" s="142"/>
      <c r="K3917" s="142"/>
      <c r="L3917" s="142"/>
      <c r="M3917" s="142"/>
      <c r="N3917" s="142"/>
      <c r="O3917" s="142"/>
    </row>
    <row r="3918" spans="3:15" x14ac:dyDescent="0.2">
      <c r="C3918" s="142"/>
      <c r="D3918" s="142"/>
      <c r="E3918" s="142"/>
      <c r="F3918" s="142"/>
      <c r="G3918" s="142"/>
      <c r="H3918" s="142"/>
      <c r="J3918" s="142"/>
      <c r="K3918" s="142"/>
      <c r="L3918" s="142"/>
      <c r="M3918" s="142"/>
      <c r="N3918" s="142"/>
      <c r="O3918" s="142"/>
    </row>
    <row r="3919" spans="3:15" x14ac:dyDescent="0.2">
      <c r="C3919" s="142"/>
      <c r="D3919" s="142"/>
      <c r="E3919" s="142"/>
      <c r="F3919" s="142"/>
      <c r="G3919" s="142"/>
      <c r="H3919" s="142"/>
      <c r="J3919" s="142"/>
      <c r="K3919" s="142"/>
      <c r="L3919" s="142"/>
      <c r="M3919" s="142"/>
      <c r="N3919" s="142"/>
      <c r="O3919" s="142"/>
    </row>
    <row r="3920" spans="3:15" x14ac:dyDescent="0.2">
      <c r="C3920" s="142"/>
      <c r="D3920" s="142"/>
      <c r="E3920" s="142"/>
      <c r="F3920" s="142"/>
      <c r="G3920" s="142"/>
      <c r="H3920" s="142"/>
      <c r="J3920" s="142"/>
      <c r="K3920" s="142"/>
      <c r="L3920" s="142"/>
      <c r="M3920" s="142"/>
      <c r="N3920" s="142"/>
      <c r="O3920" s="142"/>
    </row>
    <row r="3921" spans="3:15" x14ac:dyDescent="0.2">
      <c r="C3921" s="142"/>
      <c r="D3921" s="142"/>
      <c r="E3921" s="142"/>
      <c r="F3921" s="142"/>
      <c r="G3921" s="142"/>
      <c r="H3921" s="142"/>
      <c r="J3921" s="142"/>
      <c r="K3921" s="142"/>
      <c r="L3921" s="142"/>
      <c r="M3921" s="142"/>
      <c r="N3921" s="142"/>
      <c r="O3921" s="142"/>
    </row>
    <row r="3922" spans="3:15" x14ac:dyDescent="0.2">
      <c r="C3922" s="142"/>
      <c r="D3922" s="142"/>
      <c r="E3922" s="142"/>
      <c r="F3922" s="142"/>
      <c r="G3922" s="142"/>
      <c r="H3922" s="142"/>
      <c r="J3922" s="142"/>
      <c r="K3922" s="142"/>
      <c r="L3922" s="142"/>
      <c r="M3922" s="142"/>
      <c r="N3922" s="142"/>
      <c r="O3922" s="142"/>
    </row>
    <row r="3923" spans="3:15" x14ac:dyDescent="0.2">
      <c r="C3923" s="142"/>
      <c r="D3923" s="142"/>
      <c r="E3923" s="142"/>
      <c r="F3923" s="142"/>
      <c r="G3923" s="142"/>
      <c r="H3923" s="142"/>
      <c r="J3923" s="142"/>
      <c r="K3923" s="142"/>
      <c r="L3923" s="142"/>
      <c r="M3923" s="142"/>
      <c r="N3923" s="142"/>
      <c r="O3923" s="142"/>
    </row>
    <row r="3924" spans="3:15" x14ac:dyDescent="0.2">
      <c r="C3924" s="142"/>
      <c r="D3924" s="142"/>
      <c r="E3924" s="142"/>
      <c r="F3924" s="142"/>
      <c r="G3924" s="142"/>
      <c r="H3924" s="142"/>
      <c r="J3924" s="142"/>
      <c r="K3924" s="142"/>
      <c r="L3924" s="142"/>
      <c r="M3924" s="142"/>
      <c r="N3924" s="142"/>
      <c r="O3924" s="142"/>
    </row>
    <row r="3925" spans="3:15" x14ac:dyDescent="0.2">
      <c r="C3925" s="142"/>
      <c r="D3925" s="142"/>
      <c r="E3925" s="142"/>
      <c r="F3925" s="142"/>
      <c r="G3925" s="142"/>
      <c r="H3925" s="142"/>
      <c r="J3925" s="142"/>
      <c r="K3925" s="142"/>
      <c r="L3925" s="142"/>
      <c r="M3925" s="142"/>
      <c r="N3925" s="142"/>
      <c r="O3925" s="142"/>
    </row>
    <row r="3926" spans="3:15" x14ac:dyDescent="0.2">
      <c r="C3926" s="142"/>
      <c r="D3926" s="142"/>
      <c r="E3926" s="142"/>
      <c r="F3926" s="142"/>
      <c r="G3926" s="142"/>
      <c r="H3926" s="142"/>
      <c r="J3926" s="142"/>
      <c r="K3926" s="142"/>
      <c r="L3926" s="142"/>
      <c r="M3926" s="142"/>
      <c r="N3926" s="142"/>
      <c r="O3926" s="142"/>
    </row>
    <row r="3927" spans="3:15" x14ac:dyDescent="0.2">
      <c r="C3927" s="142"/>
      <c r="D3927" s="142"/>
      <c r="E3927" s="142"/>
      <c r="F3927" s="142"/>
      <c r="G3927" s="142"/>
      <c r="H3927" s="142"/>
      <c r="J3927" s="142"/>
      <c r="K3927" s="142"/>
      <c r="L3927" s="142"/>
      <c r="M3927" s="142"/>
      <c r="N3927" s="142"/>
      <c r="O3927" s="142"/>
    </row>
    <row r="3928" spans="3:15" x14ac:dyDescent="0.2">
      <c r="C3928" s="142"/>
      <c r="D3928" s="142"/>
      <c r="E3928" s="142"/>
      <c r="F3928" s="142"/>
      <c r="G3928" s="142"/>
      <c r="H3928" s="142"/>
      <c r="J3928" s="142"/>
      <c r="K3928" s="142"/>
      <c r="L3928" s="142"/>
      <c r="M3928" s="142"/>
      <c r="N3928" s="142"/>
      <c r="O3928" s="142"/>
    </row>
    <row r="3929" spans="3:15" x14ac:dyDescent="0.2">
      <c r="C3929" s="142"/>
      <c r="D3929" s="142"/>
      <c r="E3929" s="142"/>
      <c r="F3929" s="142"/>
      <c r="G3929" s="142"/>
      <c r="H3929" s="142"/>
      <c r="J3929" s="142"/>
      <c r="K3929" s="142"/>
      <c r="L3929" s="142"/>
      <c r="M3929" s="142"/>
      <c r="N3929" s="142"/>
      <c r="O3929" s="142"/>
    </row>
    <row r="3930" spans="3:15" x14ac:dyDescent="0.2">
      <c r="C3930" s="142"/>
      <c r="D3930" s="142"/>
      <c r="E3930" s="142"/>
      <c r="F3930" s="142"/>
      <c r="G3930" s="142"/>
      <c r="H3930" s="142"/>
      <c r="J3930" s="142"/>
      <c r="K3930" s="142"/>
      <c r="L3930" s="142"/>
      <c r="M3930" s="142"/>
      <c r="N3930" s="142"/>
      <c r="O3930" s="142"/>
    </row>
    <row r="3931" spans="3:15" x14ac:dyDescent="0.2">
      <c r="C3931" s="142"/>
      <c r="D3931" s="142"/>
      <c r="E3931" s="142"/>
      <c r="F3931" s="142"/>
      <c r="G3931" s="142"/>
      <c r="H3931" s="142"/>
      <c r="J3931" s="142"/>
      <c r="K3931" s="142"/>
      <c r="L3931" s="142"/>
      <c r="M3931" s="142"/>
      <c r="N3931" s="142"/>
      <c r="O3931" s="142"/>
    </row>
    <row r="3932" spans="3:15" x14ac:dyDescent="0.2">
      <c r="C3932" s="142"/>
      <c r="D3932" s="142"/>
      <c r="E3932" s="142"/>
      <c r="F3932" s="142"/>
      <c r="G3932" s="142"/>
      <c r="H3932" s="142"/>
      <c r="J3932" s="142"/>
      <c r="K3932" s="142"/>
      <c r="L3932" s="142"/>
      <c r="M3932" s="142"/>
      <c r="N3932" s="142"/>
      <c r="O3932" s="142"/>
    </row>
    <row r="3933" spans="3:15" x14ac:dyDescent="0.2">
      <c r="C3933" s="142"/>
      <c r="D3933" s="142"/>
      <c r="E3933" s="142"/>
      <c r="F3933" s="142"/>
      <c r="G3933" s="142"/>
      <c r="H3933" s="142"/>
      <c r="J3933" s="142"/>
      <c r="K3933" s="142"/>
      <c r="L3933" s="142"/>
      <c r="M3933" s="142"/>
      <c r="N3933" s="142"/>
      <c r="O3933" s="142"/>
    </row>
    <row r="3934" spans="3:15" x14ac:dyDescent="0.2">
      <c r="C3934" s="142"/>
      <c r="D3934" s="142"/>
      <c r="E3934" s="142"/>
      <c r="F3934" s="142"/>
      <c r="G3934" s="142"/>
      <c r="H3934" s="142"/>
      <c r="J3934" s="142"/>
      <c r="K3934" s="142"/>
      <c r="L3934" s="142"/>
      <c r="M3934" s="142"/>
      <c r="N3934" s="142"/>
      <c r="O3934" s="142"/>
    </row>
    <row r="3935" spans="3:15" x14ac:dyDescent="0.2">
      <c r="C3935" s="142"/>
      <c r="D3935" s="142"/>
      <c r="E3935" s="142"/>
      <c r="F3935" s="142"/>
      <c r="G3935" s="142"/>
      <c r="H3935" s="142"/>
      <c r="J3935" s="142"/>
      <c r="K3935" s="142"/>
      <c r="L3935" s="142"/>
      <c r="M3935" s="142"/>
      <c r="N3935" s="142"/>
      <c r="O3935" s="142"/>
    </row>
    <row r="3936" spans="3:15" x14ac:dyDescent="0.2">
      <c r="C3936" s="142"/>
      <c r="D3936" s="142"/>
      <c r="E3936" s="142"/>
      <c r="F3936" s="142"/>
      <c r="G3936" s="142"/>
      <c r="H3936" s="142"/>
      <c r="J3936" s="142"/>
      <c r="K3936" s="142"/>
      <c r="L3936" s="142"/>
      <c r="M3936" s="142"/>
      <c r="N3936" s="142"/>
      <c r="O3936" s="142"/>
    </row>
    <row r="3937" spans="3:15" x14ac:dyDescent="0.2">
      <c r="C3937" s="142"/>
      <c r="D3937" s="142"/>
      <c r="E3937" s="142"/>
      <c r="F3937" s="142"/>
      <c r="G3937" s="142"/>
      <c r="H3937" s="142"/>
      <c r="J3937" s="142"/>
      <c r="K3937" s="142"/>
      <c r="L3937" s="142"/>
      <c r="M3937" s="142"/>
      <c r="N3937" s="142"/>
      <c r="O3937" s="142"/>
    </row>
    <row r="3938" spans="3:15" x14ac:dyDescent="0.2">
      <c r="C3938" s="142"/>
      <c r="D3938" s="142"/>
      <c r="E3938" s="142"/>
      <c r="F3938" s="142"/>
      <c r="G3938" s="142"/>
      <c r="H3938" s="142"/>
      <c r="J3938" s="142"/>
      <c r="K3938" s="142"/>
      <c r="L3938" s="142"/>
      <c r="M3938" s="142"/>
      <c r="N3938" s="142"/>
      <c r="O3938" s="142"/>
    </row>
    <row r="3939" spans="3:15" x14ac:dyDescent="0.2">
      <c r="C3939" s="142"/>
      <c r="D3939" s="142"/>
      <c r="E3939" s="142"/>
      <c r="F3939" s="142"/>
      <c r="G3939" s="142"/>
      <c r="H3939" s="142"/>
      <c r="J3939" s="142"/>
      <c r="K3939" s="142"/>
      <c r="L3939" s="142"/>
      <c r="M3939" s="142"/>
      <c r="N3939" s="142"/>
      <c r="O3939" s="142"/>
    </row>
    <row r="3940" spans="3:15" x14ac:dyDescent="0.2">
      <c r="C3940" s="142"/>
      <c r="D3940" s="142"/>
      <c r="E3940" s="142"/>
      <c r="F3940" s="142"/>
      <c r="G3940" s="142"/>
      <c r="H3940" s="142"/>
      <c r="J3940" s="142"/>
      <c r="K3940" s="142"/>
      <c r="L3940" s="142"/>
      <c r="M3940" s="142"/>
      <c r="N3940" s="142"/>
      <c r="O3940" s="142"/>
    </row>
    <row r="3941" spans="3:15" x14ac:dyDescent="0.2">
      <c r="C3941" s="142"/>
      <c r="D3941" s="142"/>
      <c r="E3941" s="142"/>
      <c r="F3941" s="142"/>
      <c r="G3941" s="142"/>
      <c r="H3941" s="142"/>
      <c r="J3941" s="142"/>
      <c r="K3941" s="142"/>
      <c r="L3941" s="142"/>
      <c r="M3941" s="142"/>
      <c r="N3941" s="142"/>
      <c r="O3941" s="142"/>
    </row>
    <row r="3942" spans="3:15" x14ac:dyDescent="0.2">
      <c r="C3942" s="142"/>
      <c r="D3942" s="142"/>
      <c r="E3942" s="142"/>
      <c r="F3942" s="142"/>
      <c r="G3942" s="142"/>
      <c r="H3942" s="142"/>
      <c r="J3942" s="142"/>
      <c r="K3942" s="142"/>
      <c r="L3942" s="142"/>
      <c r="M3942" s="142"/>
      <c r="N3942" s="142"/>
      <c r="O3942" s="142"/>
    </row>
    <row r="3943" spans="3:15" x14ac:dyDescent="0.2">
      <c r="C3943" s="142"/>
      <c r="D3943" s="142"/>
      <c r="E3943" s="142"/>
      <c r="F3943" s="142"/>
      <c r="G3943" s="142"/>
      <c r="H3943" s="142"/>
      <c r="J3943" s="142"/>
      <c r="K3943" s="142"/>
      <c r="L3943" s="142"/>
      <c r="M3943" s="142"/>
      <c r="N3943" s="142"/>
      <c r="O3943" s="142"/>
    </row>
    <row r="3944" spans="3:15" x14ac:dyDescent="0.2">
      <c r="C3944" s="142"/>
      <c r="D3944" s="142"/>
      <c r="E3944" s="142"/>
      <c r="F3944" s="142"/>
      <c r="G3944" s="142"/>
      <c r="H3944" s="142"/>
      <c r="J3944" s="142"/>
      <c r="K3944" s="142"/>
      <c r="L3944" s="142"/>
      <c r="M3944" s="142"/>
      <c r="N3944" s="142"/>
      <c r="O3944" s="142"/>
    </row>
    <row r="3945" spans="3:15" x14ac:dyDescent="0.2">
      <c r="C3945" s="142"/>
      <c r="D3945" s="142"/>
      <c r="E3945" s="142"/>
      <c r="F3945" s="142"/>
      <c r="G3945" s="142"/>
      <c r="H3945" s="142"/>
      <c r="J3945" s="142"/>
      <c r="K3945" s="142"/>
      <c r="L3945" s="142"/>
      <c r="M3945" s="142"/>
      <c r="N3945" s="142"/>
      <c r="O3945" s="142"/>
    </row>
    <row r="3946" spans="3:15" x14ac:dyDescent="0.2">
      <c r="C3946" s="142"/>
      <c r="D3946" s="142"/>
      <c r="E3946" s="142"/>
      <c r="F3946" s="142"/>
      <c r="G3946" s="142"/>
      <c r="H3946" s="142"/>
      <c r="J3946" s="142"/>
      <c r="K3946" s="142"/>
      <c r="L3946" s="142"/>
      <c r="M3946" s="142"/>
      <c r="N3946" s="142"/>
      <c r="O3946" s="142"/>
    </row>
    <row r="3947" spans="3:15" x14ac:dyDescent="0.2">
      <c r="C3947" s="142"/>
      <c r="D3947" s="142"/>
      <c r="E3947" s="142"/>
      <c r="F3947" s="142"/>
      <c r="G3947" s="142"/>
      <c r="H3947" s="142"/>
      <c r="J3947" s="142"/>
      <c r="K3947" s="142"/>
      <c r="L3947" s="142"/>
      <c r="M3947" s="142"/>
      <c r="N3947" s="142"/>
      <c r="O3947" s="142"/>
    </row>
    <row r="3948" spans="3:15" x14ac:dyDescent="0.2">
      <c r="C3948" s="142"/>
      <c r="D3948" s="142"/>
      <c r="E3948" s="142"/>
      <c r="F3948" s="142"/>
      <c r="G3948" s="142"/>
      <c r="H3948" s="142"/>
      <c r="J3948" s="142"/>
      <c r="K3948" s="142"/>
      <c r="L3948" s="142"/>
      <c r="M3948" s="142"/>
      <c r="N3948" s="142"/>
      <c r="O3948" s="142"/>
    </row>
    <row r="3949" spans="3:15" x14ac:dyDescent="0.2">
      <c r="C3949" s="142"/>
      <c r="D3949" s="142"/>
      <c r="E3949" s="142"/>
      <c r="F3949" s="142"/>
      <c r="G3949" s="142"/>
      <c r="H3949" s="142"/>
      <c r="J3949" s="142"/>
      <c r="K3949" s="142"/>
      <c r="L3949" s="142"/>
      <c r="M3949" s="142"/>
      <c r="N3949" s="142"/>
      <c r="O3949" s="142"/>
    </row>
    <row r="3950" spans="3:15" x14ac:dyDescent="0.2">
      <c r="C3950" s="142"/>
      <c r="D3950" s="142"/>
      <c r="E3950" s="142"/>
      <c r="F3950" s="142"/>
      <c r="G3950" s="142"/>
      <c r="H3950" s="142"/>
      <c r="J3950" s="142"/>
      <c r="K3950" s="142"/>
      <c r="L3950" s="142"/>
      <c r="M3950" s="142"/>
      <c r="N3950" s="142"/>
      <c r="O3950" s="142"/>
    </row>
    <row r="3951" spans="3:15" x14ac:dyDescent="0.2">
      <c r="C3951" s="142"/>
      <c r="D3951" s="142"/>
      <c r="E3951" s="142"/>
      <c r="F3951" s="142"/>
      <c r="G3951" s="142"/>
      <c r="H3951" s="142"/>
      <c r="J3951" s="142"/>
      <c r="K3951" s="142"/>
      <c r="L3951" s="142"/>
      <c r="M3951" s="142"/>
      <c r="N3951" s="142"/>
      <c r="O3951" s="142"/>
    </row>
    <row r="3952" spans="3:15" x14ac:dyDescent="0.2">
      <c r="C3952" s="142"/>
      <c r="D3952" s="142"/>
      <c r="E3952" s="142"/>
      <c r="F3952" s="142"/>
      <c r="G3952" s="142"/>
      <c r="H3952" s="142"/>
      <c r="J3952" s="142"/>
      <c r="K3952" s="142"/>
      <c r="L3952" s="142"/>
      <c r="M3952" s="142"/>
      <c r="N3952" s="142"/>
      <c r="O3952" s="142"/>
    </row>
    <row r="3953" spans="3:15" x14ac:dyDescent="0.2">
      <c r="C3953" s="142"/>
      <c r="D3953" s="142"/>
      <c r="E3953" s="142"/>
      <c r="F3953" s="142"/>
      <c r="G3953" s="142"/>
      <c r="H3953" s="142"/>
      <c r="J3953" s="142"/>
      <c r="K3953" s="142"/>
      <c r="L3953" s="142"/>
      <c r="M3953" s="142"/>
      <c r="N3953" s="142"/>
      <c r="O3953" s="142"/>
    </row>
    <row r="3954" spans="3:15" x14ac:dyDescent="0.2">
      <c r="C3954" s="142"/>
      <c r="D3954" s="142"/>
      <c r="E3954" s="142"/>
      <c r="F3954" s="142"/>
      <c r="G3954" s="142"/>
      <c r="H3954" s="142"/>
      <c r="J3954" s="142"/>
      <c r="K3954" s="142"/>
      <c r="L3954" s="142"/>
      <c r="M3954" s="142"/>
      <c r="N3954" s="142"/>
      <c r="O3954" s="142"/>
    </row>
    <row r="3955" spans="3:15" x14ac:dyDescent="0.2">
      <c r="C3955" s="142"/>
      <c r="D3955" s="142"/>
      <c r="E3955" s="142"/>
      <c r="F3955" s="142"/>
      <c r="G3955" s="142"/>
      <c r="H3955" s="142"/>
      <c r="J3955" s="142"/>
      <c r="K3955" s="142"/>
      <c r="L3955" s="142"/>
      <c r="M3955" s="142"/>
      <c r="N3955" s="142"/>
      <c r="O3955" s="142"/>
    </row>
    <row r="3956" spans="3:15" x14ac:dyDescent="0.2">
      <c r="C3956" s="142"/>
      <c r="D3956" s="142"/>
      <c r="E3956" s="142"/>
      <c r="F3956" s="142"/>
      <c r="G3956" s="142"/>
      <c r="H3956" s="142"/>
      <c r="J3956" s="142"/>
      <c r="K3956" s="142"/>
      <c r="L3956" s="142"/>
      <c r="M3956" s="142"/>
      <c r="N3956" s="142"/>
      <c r="O3956" s="142"/>
    </row>
    <row r="3957" spans="3:15" x14ac:dyDescent="0.2">
      <c r="C3957" s="142"/>
      <c r="D3957" s="142"/>
      <c r="E3957" s="142"/>
      <c r="F3957" s="142"/>
      <c r="G3957" s="142"/>
      <c r="H3957" s="142"/>
      <c r="J3957" s="142"/>
      <c r="K3957" s="142"/>
      <c r="L3957" s="142"/>
      <c r="M3957" s="142"/>
      <c r="N3957" s="142"/>
      <c r="O3957" s="142"/>
    </row>
    <row r="3958" spans="3:15" x14ac:dyDescent="0.2">
      <c r="C3958" s="142"/>
      <c r="D3958" s="142"/>
      <c r="E3958" s="142"/>
      <c r="F3958" s="142"/>
      <c r="G3958" s="142"/>
      <c r="H3958" s="142"/>
      <c r="J3958" s="142"/>
      <c r="K3958" s="142"/>
      <c r="L3958" s="142"/>
      <c r="M3958" s="142"/>
      <c r="N3958" s="142"/>
      <c r="O3958" s="142"/>
    </row>
    <row r="3959" spans="3:15" x14ac:dyDescent="0.2">
      <c r="C3959" s="142"/>
      <c r="D3959" s="142"/>
      <c r="E3959" s="142"/>
      <c r="F3959" s="142"/>
      <c r="G3959" s="142"/>
      <c r="H3959" s="142"/>
      <c r="J3959" s="142"/>
      <c r="K3959" s="142"/>
      <c r="L3959" s="142"/>
      <c r="M3959" s="142"/>
      <c r="N3959" s="142"/>
      <c r="O3959" s="142"/>
    </row>
    <row r="3960" spans="3:15" x14ac:dyDescent="0.2">
      <c r="C3960" s="142"/>
      <c r="D3960" s="142"/>
      <c r="E3960" s="142"/>
      <c r="F3960" s="142"/>
      <c r="G3960" s="142"/>
      <c r="H3960" s="142"/>
      <c r="J3960" s="142"/>
      <c r="K3960" s="142"/>
      <c r="L3960" s="142"/>
      <c r="M3960" s="142"/>
      <c r="N3960" s="142"/>
      <c r="O3960" s="142"/>
    </row>
    <row r="3961" spans="3:15" x14ac:dyDescent="0.2">
      <c r="C3961" s="142"/>
      <c r="D3961" s="142"/>
      <c r="E3961" s="142"/>
      <c r="F3961" s="142"/>
      <c r="G3961" s="142"/>
      <c r="H3961" s="142"/>
      <c r="J3961" s="142"/>
      <c r="K3961" s="142"/>
      <c r="L3961" s="142"/>
      <c r="M3961" s="142"/>
      <c r="N3961" s="142"/>
      <c r="O3961" s="142"/>
    </row>
    <row r="3962" spans="3:15" x14ac:dyDescent="0.2">
      <c r="C3962" s="142"/>
      <c r="D3962" s="142"/>
      <c r="E3962" s="142"/>
      <c r="F3962" s="142"/>
      <c r="G3962" s="142"/>
      <c r="H3962" s="142"/>
      <c r="J3962" s="142"/>
      <c r="K3962" s="142"/>
      <c r="L3962" s="142"/>
      <c r="M3962" s="142"/>
      <c r="N3962" s="142"/>
      <c r="O3962" s="142"/>
    </row>
    <row r="3963" spans="3:15" x14ac:dyDescent="0.2">
      <c r="C3963" s="142"/>
      <c r="D3963" s="142"/>
      <c r="E3963" s="142"/>
      <c r="F3963" s="142"/>
      <c r="G3963" s="142"/>
      <c r="H3963" s="142"/>
      <c r="J3963" s="142"/>
      <c r="K3963" s="142"/>
      <c r="L3963" s="142"/>
      <c r="M3963" s="142"/>
      <c r="N3963" s="142"/>
      <c r="O3963" s="142"/>
    </row>
    <row r="3964" spans="3:15" x14ac:dyDescent="0.2">
      <c r="C3964" s="142"/>
      <c r="D3964" s="142"/>
      <c r="E3964" s="142"/>
      <c r="F3964" s="142"/>
      <c r="G3964" s="142"/>
      <c r="H3964" s="142"/>
      <c r="J3964" s="142"/>
      <c r="K3964" s="142"/>
      <c r="L3964" s="142"/>
      <c r="M3964" s="142"/>
      <c r="N3964" s="142"/>
      <c r="O3964" s="142"/>
    </row>
    <row r="3965" spans="3:15" x14ac:dyDescent="0.2">
      <c r="C3965" s="142"/>
      <c r="D3965" s="142"/>
      <c r="E3965" s="142"/>
      <c r="F3965" s="142"/>
      <c r="G3965" s="142"/>
      <c r="H3965" s="142"/>
      <c r="J3965" s="142"/>
      <c r="K3965" s="142"/>
      <c r="L3965" s="142"/>
      <c r="M3965" s="142"/>
      <c r="N3965" s="142"/>
      <c r="O3965" s="142"/>
    </row>
    <row r="3966" spans="3:15" x14ac:dyDescent="0.2">
      <c r="C3966" s="142"/>
      <c r="D3966" s="142"/>
      <c r="E3966" s="142"/>
      <c r="F3966" s="142"/>
      <c r="G3966" s="142"/>
      <c r="H3966" s="142"/>
      <c r="J3966" s="142"/>
      <c r="K3966" s="142"/>
      <c r="L3966" s="142"/>
      <c r="M3966" s="142"/>
      <c r="N3966" s="142"/>
      <c r="O3966" s="142"/>
    </row>
    <row r="3967" spans="3:15" x14ac:dyDescent="0.2">
      <c r="C3967" s="142"/>
      <c r="D3967" s="142"/>
      <c r="E3967" s="142"/>
      <c r="F3967" s="142"/>
      <c r="G3967" s="142"/>
      <c r="H3967" s="142"/>
      <c r="J3967" s="142"/>
      <c r="K3967" s="142"/>
      <c r="L3967" s="142"/>
      <c r="M3967" s="142"/>
      <c r="N3967" s="142"/>
      <c r="O3967" s="142"/>
    </row>
    <row r="3968" spans="3:15" x14ac:dyDescent="0.2">
      <c r="C3968" s="142"/>
      <c r="D3968" s="142"/>
      <c r="E3968" s="142"/>
      <c r="F3968" s="142"/>
      <c r="G3968" s="142"/>
      <c r="H3968" s="142"/>
      <c r="J3968" s="142"/>
      <c r="K3968" s="142"/>
      <c r="L3968" s="142"/>
      <c r="M3968" s="142"/>
      <c r="N3968" s="142"/>
      <c r="O3968" s="142"/>
    </row>
    <row r="3969" spans="3:15" x14ac:dyDescent="0.2">
      <c r="C3969" s="142"/>
      <c r="D3969" s="142"/>
      <c r="E3969" s="142"/>
      <c r="F3969" s="142"/>
      <c r="G3969" s="142"/>
      <c r="H3969" s="142"/>
      <c r="J3969" s="142"/>
      <c r="K3969" s="142"/>
      <c r="L3969" s="142"/>
      <c r="M3969" s="142"/>
      <c r="N3969" s="142"/>
      <c r="O3969" s="142"/>
    </row>
    <row r="3970" spans="3:15" x14ac:dyDescent="0.2">
      <c r="C3970" s="142"/>
      <c r="D3970" s="142"/>
      <c r="E3970" s="142"/>
      <c r="F3970" s="142"/>
      <c r="G3970" s="142"/>
      <c r="H3970" s="142"/>
      <c r="J3970" s="142"/>
      <c r="K3970" s="142"/>
      <c r="L3970" s="142"/>
      <c r="M3970" s="142"/>
      <c r="N3970" s="142"/>
      <c r="O3970" s="142"/>
    </row>
    <row r="3971" spans="3:15" x14ac:dyDescent="0.2">
      <c r="C3971" s="142"/>
      <c r="D3971" s="142"/>
      <c r="E3971" s="142"/>
      <c r="F3971" s="142"/>
      <c r="G3971" s="142"/>
      <c r="H3971" s="142"/>
      <c r="J3971" s="142"/>
      <c r="K3971" s="142"/>
      <c r="L3971" s="142"/>
      <c r="M3971" s="142"/>
      <c r="N3971" s="142"/>
      <c r="O3971" s="142"/>
    </row>
    <row r="3972" spans="3:15" x14ac:dyDescent="0.2">
      <c r="C3972" s="142"/>
      <c r="D3972" s="142"/>
      <c r="E3972" s="142"/>
      <c r="F3972" s="142"/>
      <c r="G3972" s="142"/>
      <c r="H3972" s="142"/>
      <c r="J3972" s="142"/>
      <c r="K3972" s="142"/>
      <c r="L3972" s="142"/>
      <c r="M3972" s="142"/>
      <c r="N3972" s="142"/>
      <c r="O3972" s="142"/>
    </row>
    <row r="3973" spans="3:15" x14ac:dyDescent="0.2">
      <c r="C3973" s="142"/>
      <c r="D3973" s="142"/>
      <c r="E3973" s="142"/>
      <c r="F3973" s="142"/>
      <c r="G3973" s="142"/>
      <c r="H3973" s="142"/>
      <c r="J3973" s="142"/>
      <c r="K3973" s="142"/>
      <c r="L3973" s="142"/>
      <c r="M3973" s="142"/>
      <c r="N3973" s="142"/>
      <c r="O3973" s="142"/>
    </row>
    <row r="3974" spans="3:15" x14ac:dyDescent="0.2">
      <c r="C3974" s="142"/>
      <c r="D3974" s="142"/>
      <c r="E3974" s="142"/>
      <c r="F3974" s="142"/>
      <c r="G3974" s="142"/>
      <c r="H3974" s="142"/>
      <c r="J3974" s="142"/>
      <c r="K3974" s="142"/>
      <c r="L3974" s="142"/>
      <c r="M3974" s="142"/>
      <c r="N3974" s="142"/>
      <c r="O3974" s="142"/>
    </row>
    <row r="3975" spans="3:15" x14ac:dyDescent="0.2">
      <c r="C3975" s="142"/>
      <c r="D3975" s="142"/>
      <c r="E3975" s="142"/>
      <c r="F3975" s="142"/>
      <c r="G3975" s="142"/>
      <c r="H3975" s="142"/>
      <c r="J3975" s="142"/>
      <c r="K3975" s="142"/>
      <c r="L3975" s="142"/>
      <c r="M3975" s="142"/>
      <c r="N3975" s="142"/>
      <c r="O3975" s="142"/>
    </row>
    <row r="3976" spans="3:15" x14ac:dyDescent="0.2">
      <c r="C3976" s="142"/>
      <c r="D3976" s="142"/>
      <c r="E3976" s="142"/>
      <c r="F3976" s="142"/>
      <c r="G3976" s="142"/>
      <c r="H3976" s="142"/>
      <c r="J3976" s="142"/>
      <c r="K3976" s="142"/>
      <c r="L3976" s="142"/>
      <c r="M3976" s="142"/>
      <c r="N3976" s="142"/>
      <c r="O3976" s="142"/>
    </row>
    <row r="3977" spans="3:15" x14ac:dyDescent="0.2">
      <c r="C3977" s="142"/>
      <c r="D3977" s="142"/>
      <c r="E3977" s="142"/>
      <c r="F3977" s="142"/>
      <c r="G3977" s="142"/>
      <c r="H3977" s="142"/>
      <c r="J3977" s="142"/>
      <c r="K3977" s="142"/>
      <c r="L3977" s="142"/>
      <c r="M3977" s="142"/>
      <c r="N3977" s="142"/>
      <c r="O3977" s="142"/>
    </row>
    <row r="3978" spans="3:15" x14ac:dyDescent="0.2">
      <c r="C3978" s="142"/>
      <c r="D3978" s="142"/>
      <c r="E3978" s="142"/>
      <c r="F3978" s="142"/>
      <c r="G3978" s="142"/>
      <c r="H3978" s="142"/>
      <c r="J3978" s="142"/>
      <c r="K3978" s="142"/>
      <c r="L3978" s="142"/>
      <c r="M3978" s="142"/>
      <c r="N3978" s="142"/>
      <c r="O3978" s="142"/>
    </row>
    <row r="3979" spans="3:15" x14ac:dyDescent="0.2">
      <c r="C3979" s="142"/>
      <c r="D3979" s="142"/>
      <c r="E3979" s="142"/>
      <c r="F3979" s="142"/>
      <c r="G3979" s="142"/>
      <c r="H3979" s="142"/>
      <c r="J3979" s="142"/>
      <c r="K3979" s="142"/>
      <c r="L3979" s="142"/>
      <c r="M3979" s="142"/>
      <c r="N3979" s="142"/>
      <c r="O3979" s="142"/>
    </row>
    <row r="3980" spans="3:15" x14ac:dyDescent="0.2">
      <c r="C3980" s="142"/>
      <c r="D3980" s="142"/>
      <c r="E3980" s="142"/>
      <c r="F3980" s="142"/>
      <c r="G3980" s="142"/>
      <c r="H3980" s="142"/>
      <c r="J3980" s="142"/>
      <c r="K3980" s="142"/>
      <c r="L3980" s="142"/>
      <c r="M3980" s="142"/>
      <c r="N3980" s="142"/>
      <c r="O3980" s="142"/>
    </row>
    <row r="3981" spans="3:15" x14ac:dyDescent="0.2">
      <c r="C3981" s="142"/>
      <c r="D3981" s="142"/>
      <c r="E3981" s="142"/>
      <c r="F3981" s="142"/>
      <c r="G3981" s="142"/>
      <c r="H3981" s="142"/>
      <c r="J3981" s="142"/>
      <c r="K3981" s="142"/>
      <c r="L3981" s="142"/>
      <c r="M3981" s="142"/>
      <c r="N3981" s="142"/>
      <c r="O3981" s="142"/>
    </row>
    <row r="3982" spans="3:15" x14ac:dyDescent="0.2">
      <c r="C3982" s="142"/>
      <c r="D3982" s="142"/>
      <c r="E3982" s="142"/>
      <c r="F3982" s="142"/>
      <c r="G3982" s="142"/>
      <c r="H3982" s="142"/>
      <c r="J3982" s="142"/>
      <c r="K3982" s="142"/>
      <c r="L3982" s="142"/>
      <c r="M3982" s="142"/>
      <c r="N3982" s="142"/>
      <c r="O3982" s="142"/>
    </row>
    <row r="3983" spans="3:15" x14ac:dyDescent="0.2">
      <c r="C3983" s="142"/>
      <c r="D3983" s="142"/>
      <c r="E3983" s="142"/>
      <c r="F3983" s="142"/>
      <c r="G3983" s="142"/>
      <c r="H3983" s="142"/>
      <c r="J3983" s="142"/>
      <c r="K3983" s="142"/>
      <c r="L3983" s="142"/>
      <c r="M3983" s="142"/>
      <c r="N3983" s="142"/>
      <c r="O3983" s="142"/>
    </row>
    <row r="3984" spans="3:15" x14ac:dyDescent="0.2">
      <c r="C3984" s="142"/>
      <c r="D3984" s="142"/>
      <c r="E3984" s="142"/>
      <c r="F3984" s="142"/>
      <c r="G3984" s="142"/>
      <c r="H3984" s="142"/>
      <c r="J3984" s="142"/>
      <c r="K3984" s="142"/>
      <c r="L3984" s="142"/>
      <c r="M3984" s="142"/>
      <c r="N3984" s="142"/>
      <c r="O3984" s="142"/>
    </row>
    <row r="3985" spans="3:15" x14ac:dyDescent="0.2">
      <c r="C3985" s="142"/>
      <c r="D3985" s="142"/>
      <c r="E3985" s="142"/>
      <c r="F3985" s="142"/>
      <c r="G3985" s="142"/>
      <c r="H3985" s="142"/>
      <c r="J3985" s="142"/>
      <c r="K3985" s="142"/>
      <c r="L3985" s="142"/>
      <c r="M3985" s="142"/>
      <c r="N3985" s="142"/>
      <c r="O3985" s="142"/>
    </row>
    <row r="3986" spans="3:15" x14ac:dyDescent="0.2">
      <c r="C3986" s="142"/>
      <c r="D3986" s="142"/>
      <c r="E3986" s="142"/>
      <c r="F3986" s="142"/>
      <c r="G3986" s="142"/>
      <c r="H3986" s="142"/>
      <c r="J3986" s="142"/>
      <c r="K3986" s="142"/>
      <c r="L3986" s="142"/>
      <c r="M3986" s="142"/>
      <c r="N3986" s="142"/>
      <c r="O3986" s="142"/>
    </row>
    <row r="3987" spans="3:15" x14ac:dyDescent="0.2">
      <c r="C3987" s="142"/>
      <c r="D3987" s="142"/>
      <c r="E3987" s="142"/>
      <c r="F3987" s="142"/>
      <c r="G3987" s="142"/>
      <c r="H3987" s="142"/>
      <c r="J3987" s="142"/>
      <c r="K3987" s="142"/>
      <c r="L3987" s="142"/>
      <c r="M3987" s="142"/>
      <c r="N3987" s="142"/>
      <c r="O3987" s="142"/>
    </row>
    <row r="3988" spans="3:15" x14ac:dyDescent="0.2">
      <c r="C3988" s="142"/>
      <c r="D3988" s="142"/>
      <c r="E3988" s="142"/>
      <c r="F3988" s="142"/>
      <c r="G3988" s="142"/>
      <c r="H3988" s="142"/>
      <c r="J3988" s="142"/>
      <c r="K3988" s="142"/>
      <c r="L3988" s="142"/>
      <c r="M3988" s="142"/>
      <c r="N3988" s="142"/>
      <c r="O3988" s="142"/>
    </row>
    <row r="3989" spans="3:15" x14ac:dyDescent="0.2">
      <c r="C3989" s="142"/>
      <c r="D3989" s="142"/>
      <c r="E3989" s="142"/>
      <c r="F3989" s="142"/>
      <c r="G3989" s="142"/>
      <c r="H3989" s="142"/>
      <c r="J3989" s="142"/>
      <c r="K3989" s="142"/>
      <c r="L3989" s="142"/>
      <c r="M3989" s="142"/>
      <c r="N3989" s="142"/>
      <c r="O3989" s="142"/>
    </row>
    <row r="3990" spans="3:15" x14ac:dyDescent="0.2">
      <c r="C3990" s="142"/>
      <c r="D3990" s="142"/>
      <c r="E3990" s="142"/>
      <c r="F3990" s="142"/>
      <c r="G3990" s="142"/>
      <c r="H3990" s="142"/>
      <c r="J3990" s="142"/>
      <c r="K3990" s="142"/>
      <c r="L3990" s="142"/>
      <c r="M3990" s="142"/>
      <c r="N3990" s="142"/>
      <c r="O3990" s="142"/>
    </row>
    <row r="3991" spans="3:15" x14ac:dyDescent="0.2">
      <c r="C3991" s="142"/>
      <c r="D3991" s="142"/>
      <c r="E3991" s="142"/>
      <c r="F3991" s="142"/>
      <c r="G3991" s="142"/>
      <c r="H3991" s="142"/>
      <c r="J3991" s="142"/>
      <c r="K3991" s="142"/>
      <c r="L3991" s="142"/>
      <c r="M3991" s="142"/>
      <c r="N3991" s="142"/>
      <c r="O3991" s="142"/>
    </row>
    <row r="3992" spans="3:15" x14ac:dyDescent="0.2">
      <c r="C3992" s="142"/>
      <c r="D3992" s="142"/>
      <c r="E3992" s="142"/>
      <c r="F3992" s="142"/>
      <c r="G3992" s="142"/>
      <c r="H3992" s="142"/>
      <c r="J3992" s="142"/>
      <c r="K3992" s="142"/>
      <c r="L3992" s="142"/>
      <c r="M3992" s="142"/>
      <c r="N3992" s="142"/>
      <c r="O3992" s="142"/>
    </row>
    <row r="3993" spans="3:15" x14ac:dyDescent="0.2">
      <c r="C3993" s="142"/>
      <c r="D3993" s="142"/>
      <c r="E3993" s="142"/>
      <c r="F3993" s="142"/>
      <c r="G3993" s="142"/>
      <c r="H3993" s="142"/>
      <c r="J3993" s="142"/>
      <c r="K3993" s="142"/>
      <c r="L3993" s="142"/>
      <c r="M3993" s="142"/>
      <c r="N3993" s="142"/>
      <c r="O3993" s="142"/>
    </row>
    <row r="3994" spans="3:15" x14ac:dyDescent="0.2">
      <c r="C3994" s="142"/>
      <c r="D3994" s="142"/>
      <c r="E3994" s="142"/>
      <c r="F3994" s="142"/>
      <c r="G3994" s="142"/>
      <c r="H3994" s="142"/>
      <c r="J3994" s="142"/>
      <c r="K3994" s="142"/>
      <c r="L3994" s="142"/>
      <c r="M3994" s="142"/>
      <c r="N3994" s="142"/>
      <c r="O3994" s="142"/>
    </row>
    <row r="3995" spans="3:15" x14ac:dyDescent="0.2">
      <c r="C3995" s="142"/>
      <c r="D3995" s="142"/>
      <c r="E3995" s="142"/>
      <c r="F3995" s="142"/>
      <c r="G3995" s="142"/>
      <c r="H3995" s="142"/>
      <c r="J3995" s="142"/>
      <c r="K3995" s="142"/>
      <c r="L3995" s="142"/>
      <c r="M3995" s="142"/>
      <c r="N3995" s="142"/>
      <c r="O3995" s="142"/>
    </row>
    <row r="3996" spans="3:15" x14ac:dyDescent="0.2">
      <c r="C3996" s="142"/>
      <c r="D3996" s="142"/>
      <c r="E3996" s="142"/>
      <c r="F3996" s="142"/>
      <c r="G3996" s="142"/>
      <c r="H3996" s="142"/>
      <c r="J3996" s="142"/>
      <c r="K3996" s="142"/>
      <c r="L3996" s="142"/>
      <c r="M3996" s="142"/>
      <c r="N3996" s="142"/>
      <c r="O3996" s="142"/>
    </row>
    <row r="3997" spans="3:15" x14ac:dyDescent="0.2">
      <c r="C3997" s="142"/>
      <c r="D3997" s="142"/>
      <c r="E3997" s="142"/>
      <c r="F3997" s="142"/>
      <c r="G3997" s="142"/>
      <c r="H3997" s="142"/>
      <c r="J3997" s="142"/>
      <c r="K3997" s="142"/>
      <c r="L3997" s="142"/>
      <c r="M3997" s="142"/>
      <c r="N3997" s="142"/>
      <c r="O3997" s="142"/>
    </row>
    <row r="3998" spans="3:15" x14ac:dyDescent="0.2">
      <c r="C3998" s="142"/>
      <c r="D3998" s="142"/>
      <c r="E3998" s="142"/>
      <c r="F3998" s="142"/>
      <c r="G3998" s="142"/>
      <c r="H3998" s="142"/>
      <c r="J3998" s="142"/>
      <c r="K3998" s="142"/>
      <c r="L3998" s="142"/>
      <c r="M3998" s="142"/>
      <c r="N3998" s="142"/>
      <c r="O3998" s="142"/>
    </row>
    <row r="3999" spans="3:15" x14ac:dyDescent="0.2">
      <c r="C3999" s="142"/>
      <c r="D3999" s="142"/>
      <c r="E3999" s="142"/>
      <c r="F3999" s="142"/>
      <c r="G3999" s="142"/>
      <c r="H3999" s="142"/>
      <c r="J3999" s="142"/>
      <c r="K3999" s="142"/>
      <c r="L3999" s="142"/>
      <c r="M3999" s="142"/>
      <c r="N3999" s="142"/>
      <c r="O3999" s="142"/>
    </row>
    <row r="4000" spans="3:15" x14ac:dyDescent="0.2">
      <c r="C4000" s="142"/>
      <c r="D4000" s="142"/>
      <c r="E4000" s="142"/>
      <c r="F4000" s="142"/>
      <c r="G4000" s="142"/>
      <c r="H4000" s="142"/>
      <c r="J4000" s="142"/>
      <c r="K4000" s="142"/>
      <c r="L4000" s="142"/>
      <c r="M4000" s="142"/>
      <c r="N4000" s="142"/>
      <c r="O4000" s="142"/>
    </row>
    <row r="4001" spans="3:15" x14ac:dyDescent="0.2">
      <c r="C4001" s="142"/>
      <c r="D4001" s="142"/>
      <c r="E4001" s="142"/>
      <c r="F4001" s="142"/>
      <c r="G4001" s="142"/>
      <c r="H4001" s="142"/>
      <c r="J4001" s="142"/>
      <c r="K4001" s="142"/>
      <c r="L4001" s="142"/>
      <c r="M4001" s="142"/>
      <c r="N4001" s="142"/>
      <c r="O4001" s="142"/>
    </row>
    <row r="4002" spans="3:15" x14ac:dyDescent="0.2">
      <c r="C4002" s="142"/>
      <c r="D4002" s="142"/>
      <c r="E4002" s="142"/>
      <c r="F4002" s="142"/>
      <c r="G4002" s="142"/>
      <c r="H4002" s="142"/>
      <c r="J4002" s="142"/>
      <c r="K4002" s="142"/>
      <c r="L4002" s="142"/>
      <c r="M4002" s="142"/>
      <c r="N4002" s="142"/>
      <c r="O4002" s="142"/>
    </row>
    <row r="4003" spans="3:15" x14ac:dyDescent="0.2">
      <c r="C4003" s="142"/>
      <c r="D4003" s="142"/>
      <c r="E4003" s="142"/>
      <c r="F4003" s="142"/>
      <c r="G4003" s="142"/>
      <c r="H4003" s="142"/>
      <c r="J4003" s="142"/>
      <c r="K4003" s="142"/>
      <c r="L4003" s="142"/>
      <c r="M4003" s="142"/>
      <c r="N4003" s="142"/>
      <c r="O4003" s="142"/>
    </row>
    <row r="4004" spans="3:15" x14ac:dyDescent="0.2">
      <c r="C4004" s="142"/>
      <c r="D4004" s="142"/>
      <c r="E4004" s="142"/>
      <c r="F4004" s="142"/>
      <c r="G4004" s="142"/>
      <c r="H4004" s="142"/>
      <c r="J4004" s="142"/>
      <c r="K4004" s="142"/>
      <c r="L4004" s="142"/>
      <c r="M4004" s="142"/>
      <c r="N4004" s="142"/>
      <c r="O4004" s="142"/>
    </row>
    <row r="4005" spans="3:15" x14ac:dyDescent="0.2">
      <c r="C4005" s="142"/>
      <c r="D4005" s="142"/>
      <c r="E4005" s="142"/>
      <c r="F4005" s="142"/>
      <c r="G4005" s="142"/>
      <c r="H4005" s="142"/>
      <c r="J4005" s="142"/>
      <c r="K4005" s="142"/>
      <c r="L4005" s="142"/>
      <c r="M4005" s="142"/>
      <c r="N4005" s="142"/>
      <c r="O4005" s="142"/>
    </row>
    <row r="4006" spans="3:15" x14ac:dyDescent="0.2">
      <c r="C4006" s="142"/>
      <c r="D4006" s="142"/>
      <c r="E4006" s="142"/>
      <c r="F4006" s="142"/>
      <c r="G4006" s="142"/>
      <c r="H4006" s="142"/>
      <c r="J4006" s="142"/>
      <c r="K4006" s="142"/>
      <c r="L4006" s="142"/>
      <c r="M4006" s="142"/>
      <c r="N4006" s="142"/>
      <c r="O4006" s="142"/>
    </row>
    <row r="4007" spans="3:15" x14ac:dyDescent="0.2">
      <c r="C4007" s="142"/>
      <c r="D4007" s="142"/>
      <c r="E4007" s="142"/>
      <c r="F4007" s="142"/>
      <c r="G4007" s="142"/>
      <c r="H4007" s="142"/>
      <c r="J4007" s="142"/>
      <c r="K4007" s="142"/>
      <c r="L4007" s="142"/>
      <c r="M4007" s="142"/>
      <c r="N4007" s="142"/>
      <c r="O4007" s="142"/>
    </row>
    <row r="4008" spans="3:15" x14ac:dyDescent="0.2">
      <c r="C4008" s="142"/>
      <c r="D4008" s="142"/>
      <c r="E4008" s="142"/>
      <c r="F4008" s="142"/>
      <c r="G4008" s="142"/>
      <c r="H4008" s="142"/>
      <c r="J4008" s="142"/>
      <c r="K4008" s="142"/>
      <c r="L4008" s="142"/>
      <c r="M4008" s="142"/>
      <c r="N4008" s="142"/>
      <c r="O4008" s="142"/>
    </row>
    <row r="4009" spans="3:15" x14ac:dyDescent="0.2">
      <c r="C4009" s="142"/>
      <c r="D4009" s="142"/>
      <c r="E4009" s="142"/>
      <c r="F4009" s="142"/>
      <c r="G4009" s="142"/>
      <c r="H4009" s="142"/>
      <c r="J4009" s="142"/>
      <c r="K4009" s="142"/>
      <c r="L4009" s="142"/>
      <c r="M4009" s="142"/>
      <c r="N4009" s="142"/>
      <c r="O4009" s="142"/>
    </row>
    <row r="4010" spans="3:15" x14ac:dyDescent="0.2">
      <c r="C4010" s="142"/>
      <c r="D4010" s="142"/>
      <c r="E4010" s="142"/>
      <c r="F4010" s="142"/>
      <c r="G4010" s="142"/>
      <c r="H4010" s="142"/>
      <c r="J4010" s="142"/>
      <c r="K4010" s="142"/>
      <c r="L4010" s="142"/>
      <c r="M4010" s="142"/>
      <c r="N4010" s="142"/>
      <c r="O4010" s="142"/>
    </row>
    <row r="4011" spans="3:15" x14ac:dyDescent="0.2">
      <c r="C4011" s="142"/>
      <c r="D4011" s="142"/>
      <c r="E4011" s="142"/>
      <c r="F4011" s="142"/>
      <c r="G4011" s="142"/>
      <c r="H4011" s="142"/>
      <c r="J4011" s="142"/>
      <c r="K4011" s="142"/>
      <c r="L4011" s="142"/>
      <c r="M4011" s="142"/>
      <c r="N4011" s="142"/>
      <c r="O4011" s="142"/>
    </row>
    <row r="4012" spans="3:15" x14ac:dyDescent="0.2">
      <c r="C4012" s="142"/>
      <c r="D4012" s="142"/>
      <c r="E4012" s="142"/>
      <c r="F4012" s="142"/>
      <c r="G4012" s="142"/>
      <c r="H4012" s="142"/>
      <c r="J4012" s="142"/>
      <c r="K4012" s="142"/>
      <c r="L4012" s="142"/>
      <c r="M4012" s="142"/>
      <c r="N4012" s="142"/>
      <c r="O4012" s="142"/>
    </row>
    <row r="4013" spans="3:15" x14ac:dyDescent="0.2">
      <c r="C4013" s="142"/>
      <c r="D4013" s="142"/>
      <c r="E4013" s="142"/>
      <c r="F4013" s="142"/>
      <c r="G4013" s="142"/>
      <c r="H4013" s="142"/>
      <c r="J4013" s="142"/>
      <c r="K4013" s="142"/>
      <c r="L4013" s="142"/>
      <c r="M4013" s="142"/>
      <c r="N4013" s="142"/>
      <c r="O4013" s="142"/>
    </row>
    <row r="4014" spans="3:15" x14ac:dyDescent="0.2">
      <c r="C4014" s="142"/>
      <c r="D4014" s="142"/>
      <c r="E4014" s="142"/>
      <c r="F4014" s="142"/>
      <c r="G4014" s="142"/>
      <c r="H4014" s="142"/>
      <c r="J4014" s="142"/>
      <c r="K4014" s="142"/>
      <c r="L4014" s="142"/>
      <c r="M4014" s="142"/>
      <c r="N4014" s="142"/>
      <c r="O4014" s="142"/>
    </row>
    <row r="4015" spans="3:15" x14ac:dyDescent="0.2">
      <c r="C4015" s="142"/>
      <c r="D4015" s="142"/>
      <c r="E4015" s="142"/>
      <c r="F4015" s="142"/>
      <c r="G4015" s="142"/>
      <c r="H4015" s="142"/>
      <c r="J4015" s="142"/>
      <c r="K4015" s="142"/>
      <c r="L4015" s="142"/>
      <c r="M4015" s="142"/>
      <c r="N4015" s="142"/>
      <c r="O4015" s="142"/>
    </row>
    <row r="4016" spans="3:15" x14ac:dyDescent="0.2">
      <c r="C4016" s="142"/>
      <c r="D4016" s="142"/>
      <c r="E4016" s="142"/>
      <c r="F4016" s="142"/>
      <c r="G4016" s="142"/>
      <c r="H4016" s="142"/>
      <c r="J4016" s="142"/>
      <c r="K4016" s="142"/>
      <c r="L4016" s="142"/>
      <c r="M4016" s="142"/>
      <c r="N4016" s="142"/>
      <c r="O4016" s="142"/>
    </row>
    <row r="4017" spans="3:15" x14ac:dyDescent="0.2">
      <c r="C4017" s="142"/>
      <c r="D4017" s="142"/>
      <c r="E4017" s="142"/>
      <c r="F4017" s="142"/>
      <c r="G4017" s="142"/>
      <c r="H4017" s="142"/>
      <c r="J4017" s="142"/>
      <c r="K4017" s="142"/>
      <c r="L4017" s="142"/>
      <c r="M4017" s="142"/>
      <c r="N4017" s="142"/>
      <c r="O4017" s="142"/>
    </row>
    <row r="4018" spans="3:15" x14ac:dyDescent="0.2">
      <c r="C4018" s="142"/>
      <c r="D4018" s="142"/>
      <c r="E4018" s="142"/>
      <c r="F4018" s="142"/>
      <c r="G4018" s="142"/>
      <c r="H4018" s="142"/>
      <c r="J4018" s="142"/>
      <c r="K4018" s="142"/>
      <c r="L4018" s="142"/>
      <c r="M4018" s="142"/>
      <c r="N4018" s="142"/>
      <c r="O4018" s="142"/>
    </row>
    <row r="4019" spans="3:15" x14ac:dyDescent="0.2">
      <c r="C4019" s="142"/>
      <c r="D4019" s="142"/>
      <c r="E4019" s="142"/>
      <c r="F4019" s="142"/>
      <c r="G4019" s="142"/>
      <c r="H4019" s="142"/>
      <c r="J4019" s="142"/>
      <c r="K4019" s="142"/>
      <c r="L4019" s="142"/>
      <c r="M4019" s="142"/>
      <c r="N4019" s="142"/>
      <c r="O4019" s="142"/>
    </row>
    <row r="4020" spans="3:15" x14ac:dyDescent="0.2">
      <c r="C4020" s="142"/>
      <c r="D4020" s="142"/>
      <c r="E4020" s="142"/>
      <c r="F4020" s="142"/>
      <c r="G4020" s="142"/>
      <c r="H4020" s="142"/>
      <c r="J4020" s="142"/>
      <c r="K4020" s="142"/>
      <c r="L4020" s="142"/>
      <c r="M4020" s="142"/>
      <c r="N4020" s="142"/>
      <c r="O4020" s="142"/>
    </row>
    <row r="4021" spans="3:15" x14ac:dyDescent="0.2">
      <c r="C4021" s="142"/>
      <c r="D4021" s="142"/>
      <c r="E4021" s="142"/>
      <c r="F4021" s="142"/>
      <c r="G4021" s="142"/>
      <c r="H4021" s="142"/>
      <c r="J4021" s="142"/>
      <c r="K4021" s="142"/>
      <c r="L4021" s="142"/>
      <c r="M4021" s="142"/>
      <c r="N4021" s="142"/>
      <c r="O4021" s="142"/>
    </row>
    <row r="4022" spans="3:15" x14ac:dyDescent="0.2">
      <c r="C4022" s="142"/>
      <c r="D4022" s="142"/>
      <c r="E4022" s="142"/>
      <c r="F4022" s="142"/>
      <c r="G4022" s="142"/>
      <c r="H4022" s="142"/>
      <c r="J4022" s="142"/>
      <c r="K4022" s="142"/>
      <c r="L4022" s="142"/>
      <c r="M4022" s="142"/>
      <c r="N4022" s="142"/>
      <c r="O4022" s="142"/>
    </row>
    <row r="4023" spans="3:15" x14ac:dyDescent="0.2">
      <c r="C4023" s="142"/>
      <c r="D4023" s="142"/>
      <c r="E4023" s="142"/>
      <c r="F4023" s="142"/>
      <c r="G4023" s="142"/>
      <c r="H4023" s="142"/>
      <c r="J4023" s="142"/>
      <c r="K4023" s="142"/>
      <c r="L4023" s="142"/>
      <c r="M4023" s="142"/>
      <c r="N4023" s="142"/>
      <c r="O4023" s="142"/>
    </row>
    <row r="4024" spans="3:15" x14ac:dyDescent="0.2">
      <c r="C4024" s="142"/>
      <c r="D4024" s="142"/>
      <c r="E4024" s="142"/>
      <c r="F4024" s="142"/>
      <c r="G4024" s="142"/>
      <c r="H4024" s="142"/>
      <c r="J4024" s="142"/>
      <c r="K4024" s="142"/>
      <c r="L4024" s="142"/>
      <c r="M4024" s="142"/>
      <c r="N4024" s="142"/>
      <c r="O4024" s="142"/>
    </row>
    <row r="4025" spans="3:15" x14ac:dyDescent="0.2">
      <c r="C4025" s="142"/>
      <c r="D4025" s="142"/>
      <c r="E4025" s="142"/>
      <c r="F4025" s="142"/>
      <c r="G4025" s="142"/>
      <c r="H4025" s="142"/>
      <c r="J4025" s="142"/>
      <c r="K4025" s="142"/>
      <c r="L4025" s="142"/>
      <c r="M4025" s="142"/>
      <c r="N4025" s="142"/>
      <c r="O4025" s="142"/>
    </row>
    <row r="4026" spans="3:15" x14ac:dyDescent="0.2">
      <c r="C4026" s="142"/>
      <c r="D4026" s="142"/>
      <c r="E4026" s="142"/>
      <c r="F4026" s="142"/>
      <c r="G4026" s="142"/>
      <c r="H4026" s="142"/>
      <c r="J4026" s="142"/>
      <c r="K4026" s="142"/>
      <c r="L4026" s="142"/>
      <c r="M4026" s="142"/>
      <c r="N4026" s="142"/>
      <c r="O4026" s="142"/>
    </row>
    <row r="4027" spans="3:15" x14ac:dyDescent="0.2">
      <c r="C4027" s="142"/>
      <c r="D4027" s="142"/>
      <c r="E4027" s="142"/>
      <c r="F4027" s="142"/>
      <c r="G4027" s="142"/>
      <c r="H4027" s="142"/>
      <c r="J4027" s="142"/>
      <c r="K4027" s="142"/>
      <c r="L4027" s="142"/>
      <c r="M4027" s="142"/>
      <c r="N4027" s="142"/>
      <c r="O4027" s="142"/>
    </row>
    <row r="4028" spans="3:15" x14ac:dyDescent="0.2">
      <c r="C4028" s="142"/>
      <c r="D4028" s="142"/>
      <c r="E4028" s="142"/>
      <c r="F4028" s="142"/>
      <c r="G4028" s="142"/>
      <c r="H4028" s="142"/>
      <c r="J4028" s="142"/>
      <c r="K4028" s="142"/>
      <c r="L4028" s="142"/>
      <c r="M4028" s="142"/>
      <c r="N4028" s="142"/>
      <c r="O4028" s="142"/>
    </row>
    <row r="4029" spans="3:15" x14ac:dyDescent="0.2">
      <c r="C4029" s="142"/>
      <c r="D4029" s="142"/>
      <c r="E4029" s="142"/>
      <c r="F4029" s="142"/>
      <c r="G4029" s="142"/>
      <c r="H4029" s="142"/>
      <c r="J4029" s="142"/>
      <c r="K4029" s="142"/>
      <c r="L4029" s="142"/>
      <c r="M4029" s="142"/>
      <c r="N4029" s="142"/>
      <c r="O4029" s="142"/>
    </row>
    <row r="4030" spans="3:15" x14ac:dyDescent="0.2">
      <c r="C4030" s="142"/>
      <c r="D4030" s="142"/>
      <c r="E4030" s="142"/>
      <c r="F4030" s="142"/>
      <c r="G4030" s="142"/>
      <c r="H4030" s="142"/>
      <c r="J4030" s="142"/>
      <c r="K4030" s="142"/>
      <c r="L4030" s="142"/>
      <c r="M4030" s="142"/>
      <c r="N4030" s="142"/>
      <c r="O4030" s="142"/>
    </row>
    <row r="4031" spans="3:15" x14ac:dyDescent="0.2">
      <c r="C4031" s="142"/>
      <c r="D4031" s="142"/>
      <c r="E4031" s="142"/>
      <c r="F4031" s="142"/>
      <c r="G4031" s="142"/>
      <c r="H4031" s="142"/>
      <c r="J4031" s="142"/>
      <c r="K4031" s="142"/>
      <c r="L4031" s="142"/>
      <c r="M4031" s="142"/>
      <c r="N4031" s="142"/>
      <c r="O4031" s="142"/>
    </row>
    <row r="4032" spans="3:15" x14ac:dyDescent="0.2">
      <c r="C4032" s="142"/>
      <c r="D4032" s="142"/>
      <c r="E4032" s="142"/>
      <c r="F4032" s="142"/>
      <c r="G4032" s="142"/>
      <c r="H4032" s="142"/>
      <c r="J4032" s="142"/>
      <c r="K4032" s="142"/>
      <c r="L4032" s="142"/>
      <c r="M4032" s="142"/>
      <c r="N4032" s="142"/>
      <c r="O4032" s="142"/>
    </row>
    <row r="4033" spans="3:15" x14ac:dyDescent="0.2">
      <c r="C4033" s="142"/>
      <c r="D4033" s="142"/>
      <c r="E4033" s="142"/>
      <c r="F4033" s="142"/>
      <c r="G4033" s="142"/>
      <c r="H4033" s="142"/>
      <c r="J4033" s="142"/>
      <c r="K4033" s="142"/>
      <c r="L4033" s="142"/>
      <c r="M4033" s="142"/>
      <c r="N4033" s="142"/>
      <c r="O4033" s="142"/>
    </row>
    <row r="4034" spans="3:15" x14ac:dyDescent="0.2">
      <c r="C4034" s="142"/>
      <c r="D4034" s="142"/>
      <c r="E4034" s="142"/>
      <c r="F4034" s="142"/>
      <c r="G4034" s="142"/>
      <c r="H4034" s="142"/>
      <c r="J4034" s="142"/>
      <c r="K4034" s="142"/>
      <c r="L4034" s="142"/>
      <c r="M4034" s="142"/>
      <c r="N4034" s="142"/>
      <c r="O4034" s="142"/>
    </row>
    <row r="4035" spans="3:15" x14ac:dyDescent="0.2">
      <c r="C4035" s="142"/>
      <c r="D4035" s="142"/>
      <c r="E4035" s="142"/>
      <c r="F4035" s="142"/>
      <c r="G4035" s="142"/>
      <c r="H4035" s="142"/>
      <c r="J4035" s="142"/>
      <c r="K4035" s="142"/>
      <c r="L4035" s="142"/>
      <c r="M4035" s="142"/>
      <c r="N4035" s="142"/>
      <c r="O4035" s="142"/>
    </row>
    <row r="4036" spans="3:15" x14ac:dyDescent="0.2">
      <c r="C4036" s="142"/>
      <c r="D4036" s="142"/>
      <c r="E4036" s="142"/>
      <c r="F4036" s="142"/>
      <c r="G4036" s="142"/>
      <c r="H4036" s="142"/>
      <c r="J4036" s="142"/>
      <c r="K4036" s="142"/>
      <c r="L4036" s="142"/>
      <c r="M4036" s="142"/>
      <c r="N4036" s="142"/>
      <c r="O4036" s="142"/>
    </row>
    <row r="4037" spans="3:15" x14ac:dyDescent="0.2">
      <c r="C4037" s="142"/>
      <c r="D4037" s="142"/>
      <c r="E4037" s="142"/>
      <c r="F4037" s="142"/>
      <c r="G4037" s="142"/>
      <c r="H4037" s="142"/>
      <c r="J4037" s="142"/>
      <c r="K4037" s="142"/>
      <c r="L4037" s="142"/>
      <c r="M4037" s="142"/>
      <c r="N4037" s="142"/>
      <c r="O4037" s="142"/>
    </row>
    <row r="4038" spans="3:15" x14ac:dyDescent="0.2">
      <c r="C4038" s="142"/>
      <c r="D4038" s="142"/>
      <c r="E4038" s="142"/>
      <c r="F4038" s="142"/>
      <c r="G4038" s="142"/>
      <c r="H4038" s="142"/>
      <c r="J4038" s="142"/>
      <c r="K4038" s="142"/>
      <c r="L4038" s="142"/>
      <c r="M4038" s="142"/>
      <c r="N4038" s="142"/>
      <c r="O4038" s="142"/>
    </row>
    <row r="4039" spans="3:15" x14ac:dyDescent="0.2">
      <c r="C4039" s="142"/>
      <c r="D4039" s="142"/>
      <c r="E4039" s="142"/>
      <c r="F4039" s="142"/>
      <c r="G4039" s="142"/>
      <c r="H4039" s="142"/>
      <c r="J4039" s="142"/>
      <c r="K4039" s="142"/>
      <c r="L4039" s="142"/>
      <c r="M4039" s="142"/>
      <c r="N4039" s="142"/>
      <c r="O4039" s="142"/>
    </row>
    <row r="4040" spans="3:15" x14ac:dyDescent="0.2">
      <c r="C4040" s="142"/>
      <c r="D4040" s="142"/>
      <c r="E4040" s="142"/>
      <c r="F4040" s="142"/>
      <c r="G4040" s="142"/>
      <c r="H4040" s="142"/>
      <c r="J4040" s="142"/>
      <c r="K4040" s="142"/>
      <c r="L4040" s="142"/>
      <c r="M4040" s="142"/>
      <c r="N4040" s="142"/>
      <c r="O4040" s="142"/>
    </row>
    <row r="4041" spans="3:15" x14ac:dyDescent="0.2">
      <c r="C4041" s="142"/>
      <c r="D4041" s="142"/>
      <c r="E4041" s="142"/>
      <c r="F4041" s="142"/>
      <c r="G4041" s="142"/>
      <c r="H4041" s="142"/>
      <c r="J4041" s="142"/>
      <c r="K4041" s="142"/>
      <c r="L4041" s="142"/>
      <c r="M4041" s="142"/>
      <c r="N4041" s="142"/>
      <c r="O4041" s="142"/>
    </row>
    <row r="4042" spans="3:15" x14ac:dyDescent="0.2">
      <c r="C4042" s="142"/>
      <c r="D4042" s="142"/>
      <c r="E4042" s="142"/>
      <c r="F4042" s="142"/>
      <c r="G4042" s="142"/>
      <c r="H4042" s="142"/>
      <c r="J4042" s="142"/>
      <c r="K4042" s="142"/>
      <c r="L4042" s="142"/>
      <c r="M4042" s="142"/>
      <c r="N4042" s="142"/>
      <c r="O4042" s="142"/>
    </row>
    <row r="4043" spans="3:15" x14ac:dyDescent="0.2">
      <c r="C4043" s="142"/>
      <c r="D4043" s="142"/>
      <c r="E4043" s="142"/>
      <c r="F4043" s="142"/>
      <c r="G4043" s="142"/>
      <c r="H4043" s="142"/>
      <c r="J4043" s="142"/>
      <c r="K4043" s="142"/>
      <c r="L4043" s="142"/>
      <c r="M4043" s="142"/>
      <c r="N4043" s="142"/>
      <c r="O4043" s="142"/>
    </row>
    <row r="4044" spans="3:15" x14ac:dyDescent="0.2">
      <c r="C4044" s="142"/>
      <c r="D4044" s="142"/>
      <c r="E4044" s="142"/>
      <c r="F4044" s="142"/>
      <c r="G4044" s="142"/>
      <c r="H4044" s="142"/>
      <c r="J4044" s="142"/>
      <c r="K4044" s="142"/>
      <c r="L4044" s="142"/>
      <c r="M4044" s="142"/>
      <c r="N4044" s="142"/>
      <c r="O4044" s="142"/>
    </row>
    <row r="4045" spans="3:15" x14ac:dyDescent="0.2">
      <c r="C4045" s="142"/>
      <c r="D4045" s="142"/>
      <c r="E4045" s="142"/>
      <c r="F4045" s="142"/>
      <c r="G4045" s="142"/>
      <c r="H4045" s="142"/>
      <c r="J4045" s="142"/>
      <c r="K4045" s="142"/>
      <c r="L4045" s="142"/>
      <c r="M4045" s="142"/>
      <c r="N4045" s="142"/>
      <c r="O4045" s="142"/>
    </row>
    <row r="4046" spans="3:15" x14ac:dyDescent="0.2">
      <c r="C4046" s="142"/>
      <c r="D4046" s="142"/>
      <c r="E4046" s="142"/>
      <c r="F4046" s="142"/>
      <c r="G4046" s="142"/>
      <c r="H4046" s="142"/>
      <c r="J4046" s="142"/>
      <c r="K4046" s="142"/>
      <c r="L4046" s="142"/>
      <c r="M4046" s="142"/>
      <c r="N4046" s="142"/>
      <c r="O4046" s="142"/>
    </row>
    <row r="4047" spans="3:15" x14ac:dyDescent="0.2">
      <c r="C4047" s="142"/>
      <c r="D4047" s="142"/>
      <c r="E4047" s="142"/>
      <c r="F4047" s="142"/>
      <c r="G4047" s="142"/>
      <c r="H4047" s="142"/>
      <c r="J4047" s="142"/>
      <c r="K4047" s="142"/>
      <c r="L4047" s="142"/>
      <c r="M4047" s="142"/>
      <c r="N4047" s="142"/>
      <c r="O4047" s="142"/>
    </row>
    <row r="4048" spans="3:15" x14ac:dyDescent="0.2">
      <c r="C4048" s="142"/>
      <c r="D4048" s="142"/>
      <c r="E4048" s="142"/>
      <c r="F4048" s="142"/>
      <c r="G4048" s="142"/>
      <c r="H4048" s="142"/>
      <c r="J4048" s="142"/>
      <c r="K4048" s="142"/>
      <c r="L4048" s="142"/>
      <c r="M4048" s="142"/>
      <c r="N4048" s="142"/>
      <c r="O4048" s="142"/>
    </row>
    <row r="4049" spans="3:15" x14ac:dyDescent="0.2">
      <c r="C4049" s="142"/>
      <c r="D4049" s="142"/>
      <c r="E4049" s="142"/>
      <c r="F4049" s="142"/>
      <c r="G4049" s="142"/>
      <c r="H4049" s="142"/>
      <c r="J4049" s="142"/>
      <c r="K4049" s="142"/>
      <c r="L4049" s="142"/>
      <c r="M4049" s="142"/>
      <c r="N4049" s="142"/>
      <c r="O4049" s="142"/>
    </row>
    <row r="4050" spans="3:15" x14ac:dyDescent="0.2">
      <c r="C4050" s="142"/>
      <c r="D4050" s="142"/>
      <c r="E4050" s="142"/>
      <c r="F4050" s="142"/>
      <c r="G4050" s="142"/>
      <c r="H4050" s="142"/>
      <c r="J4050" s="142"/>
      <c r="K4050" s="142"/>
      <c r="L4050" s="142"/>
      <c r="M4050" s="142"/>
      <c r="N4050" s="142"/>
      <c r="O4050" s="142"/>
    </row>
    <row r="4051" spans="3:15" x14ac:dyDescent="0.2">
      <c r="C4051" s="142"/>
      <c r="D4051" s="142"/>
      <c r="E4051" s="142"/>
      <c r="F4051" s="142"/>
      <c r="G4051" s="142"/>
      <c r="H4051" s="142"/>
      <c r="J4051" s="142"/>
      <c r="K4051" s="142"/>
      <c r="L4051" s="142"/>
      <c r="M4051" s="142"/>
      <c r="N4051" s="142"/>
      <c r="O4051" s="142"/>
    </row>
    <row r="4052" spans="3:15" x14ac:dyDescent="0.2">
      <c r="C4052" s="142"/>
      <c r="D4052" s="142"/>
      <c r="E4052" s="142"/>
      <c r="F4052" s="142"/>
      <c r="G4052" s="142"/>
      <c r="H4052" s="142"/>
      <c r="J4052" s="142"/>
      <c r="K4052" s="142"/>
      <c r="L4052" s="142"/>
      <c r="M4052" s="142"/>
      <c r="N4052" s="142"/>
      <c r="O4052" s="142"/>
    </row>
    <row r="4053" spans="3:15" x14ac:dyDescent="0.2">
      <c r="C4053" s="142"/>
      <c r="D4053" s="142"/>
      <c r="E4053" s="142"/>
      <c r="F4053" s="142"/>
      <c r="G4053" s="142"/>
      <c r="H4053" s="142"/>
      <c r="J4053" s="142"/>
      <c r="K4053" s="142"/>
      <c r="L4053" s="142"/>
      <c r="M4053" s="142"/>
      <c r="N4053" s="142"/>
      <c r="O4053" s="142"/>
    </row>
    <row r="4054" spans="3:15" x14ac:dyDescent="0.2">
      <c r="C4054" s="142"/>
      <c r="D4054" s="142"/>
      <c r="E4054" s="142"/>
      <c r="F4054" s="142"/>
      <c r="G4054" s="142"/>
      <c r="H4054" s="142"/>
      <c r="J4054" s="142"/>
      <c r="K4054" s="142"/>
      <c r="L4054" s="142"/>
      <c r="M4054" s="142"/>
      <c r="N4054" s="142"/>
      <c r="O4054" s="142"/>
    </row>
    <row r="4055" spans="3:15" x14ac:dyDescent="0.2">
      <c r="C4055" s="142"/>
      <c r="D4055" s="142"/>
      <c r="E4055" s="142"/>
      <c r="F4055" s="142"/>
      <c r="G4055" s="142"/>
      <c r="H4055" s="142"/>
      <c r="J4055" s="142"/>
      <c r="K4055" s="142"/>
      <c r="L4055" s="142"/>
      <c r="M4055" s="142"/>
      <c r="N4055" s="142"/>
      <c r="O4055" s="142"/>
    </row>
    <row r="4056" spans="3:15" x14ac:dyDescent="0.2">
      <c r="C4056" s="142"/>
      <c r="D4056" s="142"/>
      <c r="E4056" s="142"/>
      <c r="F4056" s="142"/>
      <c r="G4056" s="142"/>
      <c r="H4056" s="142"/>
      <c r="J4056" s="142"/>
      <c r="K4056" s="142"/>
      <c r="L4056" s="142"/>
      <c r="M4056" s="142"/>
      <c r="N4056" s="142"/>
      <c r="O4056" s="142"/>
    </row>
    <row r="4057" spans="3:15" x14ac:dyDescent="0.2">
      <c r="C4057" s="142"/>
      <c r="D4057" s="142"/>
      <c r="E4057" s="142"/>
      <c r="F4057" s="142"/>
      <c r="G4057" s="142"/>
      <c r="H4057" s="142"/>
      <c r="J4057" s="142"/>
      <c r="K4057" s="142"/>
      <c r="L4057" s="142"/>
      <c r="M4057" s="142"/>
      <c r="N4057" s="142"/>
      <c r="O4057" s="142"/>
    </row>
    <row r="4058" spans="3:15" x14ac:dyDescent="0.2">
      <c r="C4058" s="142"/>
      <c r="D4058" s="142"/>
      <c r="E4058" s="142"/>
      <c r="F4058" s="142"/>
      <c r="G4058" s="142"/>
      <c r="H4058" s="142"/>
      <c r="J4058" s="142"/>
      <c r="K4058" s="142"/>
      <c r="L4058" s="142"/>
      <c r="M4058" s="142"/>
      <c r="N4058" s="142"/>
      <c r="O4058" s="142"/>
    </row>
    <row r="4059" spans="3:15" x14ac:dyDescent="0.2">
      <c r="C4059" s="142"/>
      <c r="D4059" s="142"/>
      <c r="E4059" s="142"/>
      <c r="F4059" s="142"/>
      <c r="G4059" s="142"/>
      <c r="H4059" s="142"/>
      <c r="J4059" s="142"/>
      <c r="K4059" s="142"/>
      <c r="L4059" s="142"/>
      <c r="M4059" s="142"/>
      <c r="N4059" s="142"/>
      <c r="O4059" s="142"/>
    </row>
    <row r="4060" spans="3:15" x14ac:dyDescent="0.2">
      <c r="C4060" s="142"/>
      <c r="D4060" s="142"/>
      <c r="E4060" s="142"/>
      <c r="F4060" s="142"/>
      <c r="G4060" s="142"/>
      <c r="H4060" s="142"/>
      <c r="J4060" s="142"/>
      <c r="K4060" s="142"/>
      <c r="L4060" s="142"/>
      <c r="M4060" s="142"/>
      <c r="N4060" s="142"/>
      <c r="O4060" s="142"/>
    </row>
    <row r="4061" spans="3:15" x14ac:dyDescent="0.2">
      <c r="C4061" s="142"/>
      <c r="D4061" s="142"/>
      <c r="E4061" s="142"/>
      <c r="F4061" s="142"/>
      <c r="G4061" s="142"/>
      <c r="H4061" s="142"/>
      <c r="J4061" s="142"/>
      <c r="K4061" s="142"/>
      <c r="L4061" s="142"/>
      <c r="M4061" s="142"/>
      <c r="N4061" s="142"/>
      <c r="O4061" s="142"/>
    </row>
    <row r="4062" spans="3:15" x14ac:dyDescent="0.2">
      <c r="C4062" s="142"/>
      <c r="D4062" s="142"/>
      <c r="E4062" s="142"/>
      <c r="F4062" s="142"/>
      <c r="G4062" s="142"/>
      <c r="H4062" s="142"/>
      <c r="J4062" s="142"/>
      <c r="K4062" s="142"/>
      <c r="L4062" s="142"/>
      <c r="M4062" s="142"/>
      <c r="N4062" s="142"/>
      <c r="O4062" s="142"/>
    </row>
    <row r="4063" spans="3:15" x14ac:dyDescent="0.2">
      <c r="C4063" s="142"/>
      <c r="D4063" s="142"/>
      <c r="E4063" s="142"/>
      <c r="F4063" s="142"/>
      <c r="G4063" s="142"/>
      <c r="H4063" s="142"/>
      <c r="J4063" s="142"/>
      <c r="K4063" s="142"/>
      <c r="L4063" s="142"/>
      <c r="M4063" s="142"/>
      <c r="N4063" s="142"/>
      <c r="O4063" s="142"/>
    </row>
    <row r="4064" spans="3:15" x14ac:dyDescent="0.2">
      <c r="C4064" s="142"/>
      <c r="D4064" s="142"/>
      <c r="E4064" s="142"/>
      <c r="F4064" s="142"/>
      <c r="G4064" s="142"/>
      <c r="H4064" s="142"/>
      <c r="J4064" s="142"/>
      <c r="K4064" s="142"/>
      <c r="L4064" s="142"/>
      <c r="M4064" s="142"/>
      <c r="N4064" s="142"/>
      <c r="O4064" s="142"/>
    </row>
    <row r="4065" spans="3:15" x14ac:dyDescent="0.2">
      <c r="C4065" s="142"/>
      <c r="D4065" s="142"/>
      <c r="E4065" s="142"/>
      <c r="F4065" s="142"/>
      <c r="G4065" s="142"/>
      <c r="H4065" s="142"/>
      <c r="J4065" s="142"/>
      <c r="K4065" s="142"/>
      <c r="L4065" s="142"/>
      <c r="M4065" s="142"/>
      <c r="N4065" s="142"/>
      <c r="O4065" s="142"/>
    </row>
    <row r="4066" spans="3:15" x14ac:dyDescent="0.2">
      <c r="C4066" s="142"/>
      <c r="D4066" s="142"/>
      <c r="E4066" s="142"/>
      <c r="F4066" s="142"/>
      <c r="G4066" s="142"/>
      <c r="H4066" s="142"/>
      <c r="J4066" s="142"/>
      <c r="K4066" s="142"/>
      <c r="L4066" s="142"/>
      <c r="M4066" s="142"/>
      <c r="N4066" s="142"/>
      <c r="O4066" s="142"/>
    </row>
    <row r="4067" spans="3:15" x14ac:dyDescent="0.2">
      <c r="C4067" s="142"/>
      <c r="D4067" s="142"/>
      <c r="E4067" s="142"/>
      <c r="F4067" s="142"/>
      <c r="G4067" s="142"/>
      <c r="H4067" s="142"/>
      <c r="J4067" s="142"/>
      <c r="K4067" s="142"/>
      <c r="L4067" s="142"/>
      <c r="M4067" s="142"/>
      <c r="N4067" s="142"/>
      <c r="O4067" s="142"/>
    </row>
    <row r="4068" spans="3:15" x14ac:dyDescent="0.2">
      <c r="C4068" s="142"/>
      <c r="D4068" s="142"/>
      <c r="E4068" s="142"/>
      <c r="F4068" s="142"/>
      <c r="G4068" s="142"/>
      <c r="H4068" s="142"/>
      <c r="J4068" s="142"/>
      <c r="K4068" s="142"/>
      <c r="L4068" s="142"/>
      <c r="M4068" s="142"/>
      <c r="N4068" s="142"/>
      <c r="O4068" s="142"/>
    </row>
    <row r="4069" spans="3:15" x14ac:dyDescent="0.2">
      <c r="C4069" s="142"/>
      <c r="D4069" s="142"/>
      <c r="E4069" s="142"/>
      <c r="F4069" s="142"/>
      <c r="G4069" s="142"/>
      <c r="H4069" s="142"/>
      <c r="J4069" s="142"/>
      <c r="K4069" s="142"/>
      <c r="L4069" s="142"/>
      <c r="M4069" s="142"/>
      <c r="N4069" s="142"/>
      <c r="O4069" s="142"/>
    </row>
    <row r="4070" spans="3:15" x14ac:dyDescent="0.2">
      <c r="C4070" s="142"/>
      <c r="D4070" s="142"/>
      <c r="E4070" s="142"/>
      <c r="F4070" s="142"/>
      <c r="G4070" s="142"/>
      <c r="H4070" s="142"/>
      <c r="J4070" s="142"/>
      <c r="K4070" s="142"/>
      <c r="L4070" s="142"/>
      <c r="M4070" s="142"/>
      <c r="N4070" s="142"/>
      <c r="O4070" s="142"/>
    </row>
    <row r="4071" spans="3:15" x14ac:dyDescent="0.2">
      <c r="C4071" s="142"/>
      <c r="D4071" s="142"/>
      <c r="E4071" s="142"/>
      <c r="F4071" s="142"/>
      <c r="G4071" s="142"/>
      <c r="H4071" s="142"/>
      <c r="J4071" s="142"/>
      <c r="K4071" s="142"/>
      <c r="L4071" s="142"/>
      <c r="M4071" s="142"/>
      <c r="N4071" s="142"/>
      <c r="O4071" s="142"/>
    </row>
    <row r="4072" spans="3:15" x14ac:dyDescent="0.2">
      <c r="C4072" s="142"/>
      <c r="D4072" s="142"/>
      <c r="E4072" s="142"/>
      <c r="F4072" s="142"/>
      <c r="G4072" s="142"/>
      <c r="H4072" s="142"/>
      <c r="J4072" s="142"/>
      <c r="K4072" s="142"/>
      <c r="L4072" s="142"/>
      <c r="M4072" s="142"/>
      <c r="N4072" s="142"/>
      <c r="O4072" s="142"/>
    </row>
    <row r="4073" spans="3:15" x14ac:dyDescent="0.2">
      <c r="C4073" s="142"/>
      <c r="D4073" s="142"/>
      <c r="E4073" s="142"/>
      <c r="F4073" s="142"/>
      <c r="G4073" s="142"/>
      <c r="H4073" s="142"/>
      <c r="J4073" s="142"/>
      <c r="K4073" s="142"/>
      <c r="L4073" s="142"/>
      <c r="M4073" s="142"/>
      <c r="N4073" s="142"/>
      <c r="O4073" s="142"/>
    </row>
    <row r="4074" spans="3:15" x14ac:dyDescent="0.2">
      <c r="C4074" s="142"/>
      <c r="D4074" s="142"/>
      <c r="E4074" s="142"/>
      <c r="F4074" s="142"/>
      <c r="G4074" s="142"/>
      <c r="H4074" s="142"/>
      <c r="J4074" s="142"/>
      <c r="K4074" s="142"/>
      <c r="L4074" s="142"/>
      <c r="M4074" s="142"/>
      <c r="N4074" s="142"/>
      <c r="O4074" s="142"/>
    </row>
    <row r="4075" spans="3:15" x14ac:dyDescent="0.2">
      <c r="C4075" s="142"/>
      <c r="D4075" s="142"/>
      <c r="E4075" s="142"/>
      <c r="F4075" s="142"/>
      <c r="G4075" s="142"/>
      <c r="H4075" s="142"/>
      <c r="J4075" s="142"/>
      <c r="K4075" s="142"/>
      <c r="L4075" s="142"/>
      <c r="M4075" s="142"/>
      <c r="N4075" s="142"/>
      <c r="O4075" s="142"/>
    </row>
    <row r="4076" spans="3:15" x14ac:dyDescent="0.2">
      <c r="C4076" s="142"/>
      <c r="D4076" s="142"/>
      <c r="E4076" s="142"/>
      <c r="F4076" s="142"/>
      <c r="G4076" s="142"/>
      <c r="H4076" s="142"/>
      <c r="J4076" s="142"/>
      <c r="K4076" s="142"/>
      <c r="L4076" s="142"/>
      <c r="M4076" s="142"/>
      <c r="N4076" s="142"/>
      <c r="O4076" s="142"/>
    </row>
    <row r="4077" spans="3:15" x14ac:dyDescent="0.2">
      <c r="C4077" s="142"/>
      <c r="D4077" s="142"/>
      <c r="E4077" s="142"/>
      <c r="F4077" s="142"/>
      <c r="G4077" s="142"/>
      <c r="H4077" s="142"/>
      <c r="J4077" s="142"/>
      <c r="K4077" s="142"/>
      <c r="L4077" s="142"/>
      <c r="M4077" s="142"/>
      <c r="N4077" s="142"/>
      <c r="O4077" s="142"/>
    </row>
    <row r="4078" spans="3:15" x14ac:dyDescent="0.2">
      <c r="C4078" s="142"/>
      <c r="D4078" s="142"/>
      <c r="E4078" s="142"/>
      <c r="F4078" s="142"/>
      <c r="G4078" s="142"/>
      <c r="H4078" s="142"/>
      <c r="J4078" s="142"/>
      <c r="K4078" s="142"/>
      <c r="L4078" s="142"/>
      <c r="M4078" s="142"/>
      <c r="N4078" s="142"/>
      <c r="O4078" s="142"/>
    </row>
    <row r="4079" spans="3:15" x14ac:dyDescent="0.2">
      <c r="C4079" s="142"/>
      <c r="D4079" s="142"/>
      <c r="E4079" s="142"/>
      <c r="F4079" s="142"/>
      <c r="G4079" s="142"/>
      <c r="H4079" s="142"/>
      <c r="J4079" s="142"/>
      <c r="K4079" s="142"/>
      <c r="L4079" s="142"/>
      <c r="M4079" s="142"/>
      <c r="N4079" s="142"/>
      <c r="O4079" s="142"/>
    </row>
    <row r="4080" spans="3:15" x14ac:dyDescent="0.2">
      <c r="C4080" s="142"/>
      <c r="D4080" s="142"/>
      <c r="E4080" s="142"/>
      <c r="F4080" s="142"/>
      <c r="G4080" s="142"/>
      <c r="H4080" s="142"/>
      <c r="J4080" s="142"/>
      <c r="K4080" s="142"/>
      <c r="L4080" s="142"/>
      <c r="M4080" s="142"/>
      <c r="N4080" s="142"/>
      <c r="O4080" s="142"/>
    </row>
    <row r="4081" spans="3:15" x14ac:dyDescent="0.2">
      <c r="C4081" s="142"/>
      <c r="D4081" s="142"/>
      <c r="E4081" s="142"/>
      <c r="F4081" s="142"/>
      <c r="G4081" s="142"/>
      <c r="H4081" s="142"/>
      <c r="J4081" s="142"/>
      <c r="K4081" s="142"/>
      <c r="L4081" s="142"/>
      <c r="M4081" s="142"/>
      <c r="N4081" s="142"/>
      <c r="O4081" s="142"/>
    </row>
    <row r="4082" spans="3:15" x14ac:dyDescent="0.2">
      <c r="C4082" s="142"/>
      <c r="D4082" s="142"/>
      <c r="E4082" s="142"/>
      <c r="F4082" s="142"/>
      <c r="G4082" s="142"/>
      <c r="H4082" s="142"/>
      <c r="J4082" s="142"/>
      <c r="K4082" s="142"/>
      <c r="L4082" s="142"/>
      <c r="M4082" s="142"/>
      <c r="N4082" s="142"/>
      <c r="O4082" s="142"/>
    </row>
    <row r="4083" spans="3:15" x14ac:dyDescent="0.2">
      <c r="C4083" s="142"/>
      <c r="D4083" s="142"/>
      <c r="E4083" s="142"/>
      <c r="F4083" s="142"/>
      <c r="G4083" s="142"/>
      <c r="H4083" s="142"/>
      <c r="J4083" s="142"/>
      <c r="K4083" s="142"/>
      <c r="L4083" s="142"/>
      <c r="M4083" s="142"/>
      <c r="N4083" s="142"/>
      <c r="O4083" s="142"/>
    </row>
    <row r="4084" spans="3:15" x14ac:dyDescent="0.2">
      <c r="C4084" s="142"/>
      <c r="D4084" s="142"/>
      <c r="E4084" s="142"/>
      <c r="F4084" s="142"/>
      <c r="G4084" s="142"/>
      <c r="H4084" s="142"/>
      <c r="J4084" s="142"/>
      <c r="K4084" s="142"/>
      <c r="L4084" s="142"/>
      <c r="M4084" s="142"/>
      <c r="N4084" s="142"/>
      <c r="O4084" s="142"/>
    </row>
    <row r="4085" spans="3:15" x14ac:dyDescent="0.2">
      <c r="C4085" s="142"/>
      <c r="D4085" s="142"/>
      <c r="E4085" s="142"/>
      <c r="F4085" s="142"/>
      <c r="G4085" s="142"/>
      <c r="H4085" s="142"/>
      <c r="J4085" s="142"/>
      <c r="K4085" s="142"/>
      <c r="L4085" s="142"/>
      <c r="M4085" s="142"/>
      <c r="N4085" s="142"/>
      <c r="O4085" s="142"/>
    </row>
    <row r="4086" spans="3:15" x14ac:dyDescent="0.2">
      <c r="C4086" s="142"/>
      <c r="D4086" s="142"/>
      <c r="E4086" s="142"/>
      <c r="F4086" s="142"/>
      <c r="G4086" s="142"/>
      <c r="H4086" s="142"/>
      <c r="J4086" s="142"/>
      <c r="K4086" s="142"/>
      <c r="L4086" s="142"/>
      <c r="M4086" s="142"/>
      <c r="N4086" s="142"/>
      <c r="O4086" s="142"/>
    </row>
    <row r="4087" spans="3:15" x14ac:dyDescent="0.2">
      <c r="C4087" s="142"/>
      <c r="D4087" s="142"/>
      <c r="E4087" s="142"/>
      <c r="F4087" s="142"/>
      <c r="G4087" s="142"/>
      <c r="H4087" s="142"/>
      <c r="J4087" s="142"/>
      <c r="K4087" s="142"/>
      <c r="L4087" s="142"/>
      <c r="M4087" s="142"/>
      <c r="N4087" s="142"/>
      <c r="O4087" s="142"/>
    </row>
    <row r="4088" spans="3:15" x14ac:dyDescent="0.2">
      <c r="C4088" s="142"/>
      <c r="D4088" s="142"/>
      <c r="E4088" s="142"/>
      <c r="F4088" s="142"/>
      <c r="G4088" s="142"/>
      <c r="H4088" s="142"/>
      <c r="J4088" s="142"/>
      <c r="K4088" s="142"/>
      <c r="L4088" s="142"/>
      <c r="M4088" s="142"/>
      <c r="N4088" s="142"/>
      <c r="O4088" s="142"/>
    </row>
    <row r="4089" spans="3:15" x14ac:dyDescent="0.2">
      <c r="C4089" s="142"/>
      <c r="D4089" s="142"/>
      <c r="E4089" s="142"/>
      <c r="F4089" s="142"/>
      <c r="G4089" s="142"/>
      <c r="H4089" s="142"/>
      <c r="J4089" s="142"/>
      <c r="K4089" s="142"/>
      <c r="L4089" s="142"/>
      <c r="M4089" s="142"/>
      <c r="N4089" s="142"/>
      <c r="O4089" s="142"/>
    </row>
    <row r="4090" spans="3:15" x14ac:dyDescent="0.2">
      <c r="C4090" s="142"/>
      <c r="D4090" s="142"/>
      <c r="E4090" s="142"/>
      <c r="F4090" s="142"/>
      <c r="G4090" s="142"/>
      <c r="H4090" s="142"/>
      <c r="J4090" s="142"/>
      <c r="K4090" s="142"/>
      <c r="L4090" s="142"/>
      <c r="M4090" s="142"/>
      <c r="N4090" s="142"/>
      <c r="O4090" s="142"/>
    </row>
    <row r="4091" spans="3:15" x14ac:dyDescent="0.2">
      <c r="C4091" s="142"/>
      <c r="D4091" s="142"/>
      <c r="E4091" s="142"/>
      <c r="F4091" s="142"/>
      <c r="G4091" s="142"/>
      <c r="H4091" s="142"/>
      <c r="J4091" s="142"/>
      <c r="K4091" s="142"/>
      <c r="L4091" s="142"/>
      <c r="M4091" s="142"/>
      <c r="N4091" s="142"/>
      <c r="O4091" s="142"/>
    </row>
    <row r="4092" spans="3:15" x14ac:dyDescent="0.2">
      <c r="C4092" s="142"/>
      <c r="D4092" s="142"/>
      <c r="E4092" s="142"/>
      <c r="F4092" s="142"/>
      <c r="G4092" s="142"/>
      <c r="H4092" s="142"/>
      <c r="J4092" s="142"/>
      <c r="K4092" s="142"/>
      <c r="L4092" s="142"/>
      <c r="M4092" s="142"/>
      <c r="N4092" s="142"/>
      <c r="O4092" s="142"/>
    </row>
    <row r="4093" spans="3:15" x14ac:dyDescent="0.2">
      <c r="C4093" s="142"/>
      <c r="D4093" s="142"/>
      <c r="E4093" s="142"/>
      <c r="F4093" s="142"/>
      <c r="G4093" s="142"/>
      <c r="H4093" s="142"/>
      <c r="J4093" s="142"/>
      <c r="K4093" s="142"/>
      <c r="L4093" s="142"/>
      <c r="M4093" s="142"/>
      <c r="N4093" s="142"/>
      <c r="O4093" s="142"/>
    </row>
    <row r="4094" spans="3:15" x14ac:dyDescent="0.2">
      <c r="C4094" s="142"/>
      <c r="D4094" s="142"/>
      <c r="E4094" s="142"/>
      <c r="F4094" s="142"/>
      <c r="G4094" s="142"/>
      <c r="H4094" s="142"/>
      <c r="J4094" s="142"/>
      <c r="K4094" s="142"/>
      <c r="L4094" s="142"/>
      <c r="M4094" s="142"/>
      <c r="N4094" s="142"/>
      <c r="O4094" s="142"/>
    </row>
    <row r="4095" spans="3:15" x14ac:dyDescent="0.2">
      <c r="C4095" s="142"/>
      <c r="D4095" s="142"/>
      <c r="E4095" s="142"/>
      <c r="F4095" s="142"/>
      <c r="G4095" s="142"/>
      <c r="H4095" s="142"/>
      <c r="J4095" s="142"/>
      <c r="K4095" s="142"/>
      <c r="L4095" s="142"/>
      <c r="M4095" s="142"/>
      <c r="N4095" s="142"/>
      <c r="O4095" s="142"/>
    </row>
    <row r="4096" spans="3:15" x14ac:dyDescent="0.2">
      <c r="C4096" s="142"/>
      <c r="D4096" s="142"/>
      <c r="E4096" s="142"/>
      <c r="F4096" s="142"/>
      <c r="G4096" s="142"/>
      <c r="H4096" s="142"/>
      <c r="J4096" s="142"/>
      <c r="K4096" s="142"/>
      <c r="L4096" s="142"/>
      <c r="M4096" s="142"/>
      <c r="N4096" s="142"/>
      <c r="O4096" s="142"/>
    </row>
    <row r="4097" spans="3:15" x14ac:dyDescent="0.2">
      <c r="C4097" s="142"/>
      <c r="D4097" s="142"/>
      <c r="E4097" s="142"/>
      <c r="F4097" s="142"/>
      <c r="G4097" s="142"/>
      <c r="H4097" s="142"/>
      <c r="J4097" s="142"/>
      <c r="K4097" s="142"/>
      <c r="L4097" s="142"/>
      <c r="M4097" s="142"/>
      <c r="N4097" s="142"/>
      <c r="O4097" s="142"/>
    </row>
    <row r="4098" spans="3:15" x14ac:dyDescent="0.2">
      <c r="C4098" s="142"/>
      <c r="D4098" s="142"/>
      <c r="E4098" s="142"/>
      <c r="F4098" s="142"/>
      <c r="G4098" s="142"/>
      <c r="H4098" s="142"/>
      <c r="J4098" s="142"/>
      <c r="K4098" s="142"/>
      <c r="L4098" s="142"/>
      <c r="M4098" s="142"/>
      <c r="N4098" s="142"/>
      <c r="O4098" s="142"/>
    </row>
    <row r="4099" spans="3:15" x14ac:dyDescent="0.2">
      <c r="C4099" s="142"/>
      <c r="D4099" s="142"/>
      <c r="E4099" s="142"/>
      <c r="F4099" s="142"/>
      <c r="G4099" s="142"/>
      <c r="H4099" s="142"/>
      <c r="J4099" s="142"/>
      <c r="K4099" s="142"/>
      <c r="L4099" s="142"/>
      <c r="M4099" s="142"/>
      <c r="N4099" s="142"/>
      <c r="O4099" s="142"/>
    </row>
    <row r="4100" spans="3:15" x14ac:dyDescent="0.2">
      <c r="C4100" s="142"/>
      <c r="D4100" s="142"/>
      <c r="E4100" s="142"/>
      <c r="F4100" s="142"/>
      <c r="G4100" s="142"/>
      <c r="H4100" s="142"/>
      <c r="J4100" s="142"/>
      <c r="K4100" s="142"/>
      <c r="L4100" s="142"/>
      <c r="M4100" s="142"/>
      <c r="N4100" s="142"/>
      <c r="O4100" s="142"/>
    </row>
    <row r="4101" spans="3:15" x14ac:dyDescent="0.2">
      <c r="C4101" s="142"/>
      <c r="D4101" s="142"/>
      <c r="E4101" s="142"/>
      <c r="F4101" s="142"/>
      <c r="G4101" s="142"/>
      <c r="H4101" s="142"/>
      <c r="J4101" s="142"/>
      <c r="K4101" s="142"/>
      <c r="L4101" s="142"/>
      <c r="M4101" s="142"/>
      <c r="N4101" s="142"/>
      <c r="O4101" s="142"/>
    </row>
    <row r="4102" spans="3:15" x14ac:dyDescent="0.2">
      <c r="C4102" s="142"/>
      <c r="D4102" s="142"/>
      <c r="E4102" s="142"/>
      <c r="F4102" s="142"/>
      <c r="G4102" s="142"/>
      <c r="H4102" s="142"/>
      <c r="J4102" s="142"/>
      <c r="K4102" s="142"/>
      <c r="L4102" s="142"/>
      <c r="M4102" s="142"/>
      <c r="N4102" s="142"/>
      <c r="O4102" s="142"/>
    </row>
    <row r="4103" spans="3:15" x14ac:dyDescent="0.2">
      <c r="C4103" s="142"/>
      <c r="D4103" s="142"/>
      <c r="E4103" s="142"/>
      <c r="F4103" s="142"/>
      <c r="G4103" s="142"/>
      <c r="H4103" s="142"/>
      <c r="J4103" s="142"/>
      <c r="K4103" s="142"/>
      <c r="L4103" s="142"/>
      <c r="M4103" s="142"/>
      <c r="N4103" s="142"/>
      <c r="O4103" s="142"/>
    </row>
    <row r="4104" spans="3:15" x14ac:dyDescent="0.2">
      <c r="C4104" s="142"/>
      <c r="D4104" s="142"/>
      <c r="E4104" s="142"/>
      <c r="F4104" s="142"/>
      <c r="G4104" s="142"/>
      <c r="H4104" s="142"/>
      <c r="J4104" s="142"/>
      <c r="K4104" s="142"/>
      <c r="L4104" s="142"/>
      <c r="M4104" s="142"/>
      <c r="N4104" s="142"/>
      <c r="O4104" s="142"/>
    </row>
    <row r="4105" spans="3:15" x14ac:dyDescent="0.2">
      <c r="C4105" s="142"/>
      <c r="D4105" s="142"/>
      <c r="E4105" s="142"/>
      <c r="F4105" s="142"/>
      <c r="G4105" s="142"/>
      <c r="H4105" s="142"/>
      <c r="J4105" s="142"/>
      <c r="K4105" s="142"/>
      <c r="L4105" s="142"/>
      <c r="M4105" s="142"/>
      <c r="N4105" s="142"/>
      <c r="O4105" s="142"/>
    </row>
    <row r="4106" spans="3:15" x14ac:dyDescent="0.2">
      <c r="C4106" s="142"/>
      <c r="D4106" s="142"/>
      <c r="E4106" s="142"/>
      <c r="F4106" s="142"/>
      <c r="G4106" s="142"/>
      <c r="H4106" s="142"/>
      <c r="J4106" s="142"/>
      <c r="K4106" s="142"/>
      <c r="L4106" s="142"/>
      <c r="M4106" s="142"/>
      <c r="N4106" s="142"/>
      <c r="O4106" s="142"/>
    </row>
    <row r="4107" spans="3:15" x14ac:dyDescent="0.2">
      <c r="C4107" s="142"/>
      <c r="D4107" s="142"/>
      <c r="E4107" s="142"/>
      <c r="F4107" s="142"/>
      <c r="G4107" s="142"/>
      <c r="H4107" s="142"/>
      <c r="J4107" s="142"/>
      <c r="K4107" s="142"/>
      <c r="L4107" s="142"/>
      <c r="M4107" s="142"/>
      <c r="N4107" s="142"/>
      <c r="O4107" s="142"/>
    </row>
    <row r="4108" spans="3:15" x14ac:dyDescent="0.2">
      <c r="C4108" s="142"/>
      <c r="D4108" s="142"/>
      <c r="E4108" s="142"/>
      <c r="F4108" s="142"/>
      <c r="G4108" s="142"/>
      <c r="H4108" s="142"/>
      <c r="J4108" s="142"/>
      <c r="K4108" s="142"/>
      <c r="L4108" s="142"/>
      <c r="M4108" s="142"/>
      <c r="N4108" s="142"/>
      <c r="O4108" s="142"/>
    </row>
    <row r="4109" spans="3:15" x14ac:dyDescent="0.2">
      <c r="C4109" s="142"/>
      <c r="D4109" s="142"/>
      <c r="E4109" s="142"/>
      <c r="F4109" s="142"/>
      <c r="G4109" s="142"/>
      <c r="H4109" s="142"/>
      <c r="J4109" s="142"/>
      <c r="K4109" s="142"/>
      <c r="L4109" s="142"/>
      <c r="M4109" s="142"/>
      <c r="N4109" s="142"/>
      <c r="O4109" s="142"/>
    </row>
    <row r="4110" spans="3:15" x14ac:dyDescent="0.2">
      <c r="C4110" s="142"/>
      <c r="D4110" s="142"/>
      <c r="E4110" s="142"/>
      <c r="F4110" s="142"/>
      <c r="G4110" s="142"/>
      <c r="H4110" s="142"/>
      <c r="J4110" s="142"/>
      <c r="K4110" s="142"/>
      <c r="L4110" s="142"/>
      <c r="M4110" s="142"/>
      <c r="N4110" s="142"/>
      <c r="O4110" s="142"/>
    </row>
    <row r="4111" spans="3:15" x14ac:dyDescent="0.2">
      <c r="C4111" s="142"/>
      <c r="D4111" s="142"/>
      <c r="E4111" s="142"/>
      <c r="F4111" s="142"/>
      <c r="G4111" s="142"/>
      <c r="H4111" s="142"/>
      <c r="J4111" s="142"/>
      <c r="K4111" s="142"/>
      <c r="L4111" s="142"/>
      <c r="M4111" s="142"/>
      <c r="N4111" s="142"/>
      <c r="O4111" s="142"/>
    </row>
    <row r="4112" spans="3:15" x14ac:dyDescent="0.2">
      <c r="C4112" s="142"/>
      <c r="D4112" s="142"/>
      <c r="E4112" s="142"/>
      <c r="F4112" s="142"/>
      <c r="G4112" s="142"/>
      <c r="H4112" s="142"/>
      <c r="J4112" s="142"/>
      <c r="K4112" s="142"/>
      <c r="L4112" s="142"/>
      <c r="M4112" s="142"/>
      <c r="N4112" s="142"/>
      <c r="O4112" s="142"/>
    </row>
    <row r="4113" spans="3:15" x14ac:dyDescent="0.2">
      <c r="C4113" s="142"/>
      <c r="D4113" s="142"/>
      <c r="E4113" s="142"/>
      <c r="F4113" s="142"/>
      <c r="G4113" s="142"/>
      <c r="H4113" s="142"/>
      <c r="J4113" s="142"/>
      <c r="K4113" s="142"/>
      <c r="L4113" s="142"/>
      <c r="M4113" s="142"/>
      <c r="N4113" s="142"/>
      <c r="O4113" s="142"/>
    </row>
    <row r="4114" spans="3:15" x14ac:dyDescent="0.2">
      <c r="C4114" s="142"/>
      <c r="D4114" s="142"/>
      <c r="E4114" s="142"/>
      <c r="F4114" s="142"/>
      <c r="G4114" s="142"/>
      <c r="H4114" s="142"/>
      <c r="J4114" s="142"/>
      <c r="K4114" s="142"/>
      <c r="L4114" s="142"/>
      <c r="M4114" s="142"/>
      <c r="N4114" s="142"/>
      <c r="O4114" s="142"/>
    </row>
    <row r="4115" spans="3:15" x14ac:dyDescent="0.2">
      <c r="C4115" s="142"/>
      <c r="D4115" s="142"/>
      <c r="E4115" s="142"/>
      <c r="F4115" s="142"/>
      <c r="G4115" s="142"/>
      <c r="H4115" s="142"/>
      <c r="J4115" s="142"/>
      <c r="K4115" s="142"/>
      <c r="L4115" s="142"/>
      <c r="M4115" s="142"/>
      <c r="N4115" s="142"/>
      <c r="O4115" s="142"/>
    </row>
    <row r="4116" spans="3:15" x14ac:dyDescent="0.2">
      <c r="C4116" s="142"/>
      <c r="D4116" s="142"/>
      <c r="E4116" s="142"/>
      <c r="F4116" s="142"/>
      <c r="G4116" s="142"/>
      <c r="H4116" s="142"/>
      <c r="J4116" s="142"/>
      <c r="K4116" s="142"/>
      <c r="L4116" s="142"/>
      <c r="M4116" s="142"/>
      <c r="N4116" s="142"/>
      <c r="O4116" s="142"/>
    </row>
    <row r="4117" spans="3:15" x14ac:dyDescent="0.2">
      <c r="C4117" s="142"/>
      <c r="D4117" s="142"/>
      <c r="E4117" s="142"/>
      <c r="F4117" s="142"/>
      <c r="G4117" s="142"/>
      <c r="H4117" s="142"/>
      <c r="J4117" s="142"/>
      <c r="K4117" s="142"/>
      <c r="L4117" s="142"/>
      <c r="M4117" s="142"/>
      <c r="N4117" s="142"/>
      <c r="O4117" s="142"/>
    </row>
    <row r="4118" spans="3:15" x14ac:dyDescent="0.2">
      <c r="C4118" s="142"/>
      <c r="D4118" s="142"/>
      <c r="E4118" s="142"/>
      <c r="F4118" s="142"/>
      <c r="G4118" s="142"/>
      <c r="H4118" s="142"/>
      <c r="J4118" s="142"/>
      <c r="K4118" s="142"/>
      <c r="L4118" s="142"/>
      <c r="M4118" s="142"/>
      <c r="N4118" s="142"/>
      <c r="O4118" s="142"/>
    </row>
    <row r="4119" spans="3:15" x14ac:dyDescent="0.2">
      <c r="C4119" s="142"/>
      <c r="D4119" s="142"/>
      <c r="E4119" s="142"/>
      <c r="F4119" s="142"/>
      <c r="G4119" s="142"/>
      <c r="H4119" s="142"/>
      <c r="J4119" s="142"/>
      <c r="K4119" s="142"/>
      <c r="L4119" s="142"/>
      <c r="M4119" s="142"/>
      <c r="N4119" s="142"/>
      <c r="O4119" s="142"/>
    </row>
    <row r="4120" spans="3:15" x14ac:dyDescent="0.2">
      <c r="C4120" s="142"/>
      <c r="D4120" s="142"/>
      <c r="E4120" s="142"/>
      <c r="F4120" s="142"/>
      <c r="G4120" s="142"/>
      <c r="H4120" s="142"/>
      <c r="J4120" s="142"/>
      <c r="K4120" s="142"/>
      <c r="L4120" s="142"/>
      <c r="M4120" s="142"/>
      <c r="N4120" s="142"/>
      <c r="O4120" s="142"/>
    </row>
    <row r="4121" spans="3:15" x14ac:dyDescent="0.2">
      <c r="C4121" s="142"/>
      <c r="D4121" s="142"/>
      <c r="E4121" s="142"/>
      <c r="F4121" s="142"/>
      <c r="G4121" s="142"/>
      <c r="H4121" s="142"/>
      <c r="J4121" s="142"/>
      <c r="K4121" s="142"/>
      <c r="L4121" s="142"/>
      <c r="M4121" s="142"/>
      <c r="N4121" s="142"/>
      <c r="O4121" s="142"/>
    </row>
    <row r="4122" spans="3:15" x14ac:dyDescent="0.2">
      <c r="C4122" s="142"/>
      <c r="D4122" s="142"/>
      <c r="E4122" s="142"/>
      <c r="F4122" s="142"/>
      <c r="G4122" s="142"/>
      <c r="H4122" s="142"/>
      <c r="J4122" s="142"/>
      <c r="K4122" s="142"/>
      <c r="L4122" s="142"/>
      <c r="M4122" s="142"/>
      <c r="N4122" s="142"/>
      <c r="O4122" s="142"/>
    </row>
    <row r="4123" spans="3:15" x14ac:dyDescent="0.2">
      <c r="C4123" s="142"/>
      <c r="D4123" s="142"/>
      <c r="E4123" s="142"/>
      <c r="F4123" s="142"/>
      <c r="G4123" s="142"/>
      <c r="H4123" s="142"/>
      <c r="J4123" s="142"/>
      <c r="K4123" s="142"/>
      <c r="L4123" s="142"/>
      <c r="M4123" s="142"/>
      <c r="N4123" s="142"/>
      <c r="O4123" s="142"/>
    </row>
    <row r="4124" spans="3:15" x14ac:dyDescent="0.2">
      <c r="C4124" s="142"/>
      <c r="D4124" s="142"/>
      <c r="E4124" s="142"/>
      <c r="F4124" s="142"/>
      <c r="G4124" s="142"/>
      <c r="H4124" s="142"/>
      <c r="J4124" s="142"/>
      <c r="K4124" s="142"/>
      <c r="L4124" s="142"/>
      <c r="M4124" s="142"/>
      <c r="N4124" s="142"/>
      <c r="O4124" s="142"/>
    </row>
    <row r="4125" spans="3:15" x14ac:dyDescent="0.2">
      <c r="C4125" s="142"/>
      <c r="D4125" s="142"/>
      <c r="E4125" s="142"/>
      <c r="F4125" s="142"/>
      <c r="G4125" s="142"/>
      <c r="H4125" s="142"/>
      <c r="J4125" s="142"/>
      <c r="K4125" s="142"/>
      <c r="L4125" s="142"/>
      <c r="M4125" s="142"/>
      <c r="N4125" s="142"/>
      <c r="O4125" s="142"/>
    </row>
    <row r="4126" spans="3:15" x14ac:dyDescent="0.2">
      <c r="C4126" s="142"/>
      <c r="D4126" s="142"/>
      <c r="E4126" s="142"/>
      <c r="F4126" s="142"/>
      <c r="G4126" s="142"/>
      <c r="H4126" s="142"/>
      <c r="J4126" s="142"/>
      <c r="K4126" s="142"/>
      <c r="L4126" s="142"/>
      <c r="M4126" s="142"/>
      <c r="N4126" s="142"/>
      <c r="O4126" s="142"/>
    </row>
    <row r="4127" spans="3:15" x14ac:dyDescent="0.2">
      <c r="C4127" s="142"/>
      <c r="D4127" s="142"/>
      <c r="E4127" s="142"/>
      <c r="F4127" s="142"/>
      <c r="G4127" s="142"/>
      <c r="H4127" s="142"/>
      <c r="J4127" s="142"/>
      <c r="K4127" s="142"/>
      <c r="L4127" s="142"/>
      <c r="M4127" s="142"/>
      <c r="N4127" s="142"/>
      <c r="O4127" s="142"/>
    </row>
    <row r="4128" spans="3:15" x14ac:dyDescent="0.2">
      <c r="C4128" s="142"/>
      <c r="D4128" s="142"/>
      <c r="E4128" s="142"/>
      <c r="F4128" s="142"/>
      <c r="G4128" s="142"/>
      <c r="H4128" s="142"/>
      <c r="J4128" s="142"/>
      <c r="K4128" s="142"/>
      <c r="L4128" s="142"/>
      <c r="M4128" s="142"/>
      <c r="N4128" s="142"/>
      <c r="O4128" s="142"/>
    </row>
    <row r="4129" spans="3:15" x14ac:dyDescent="0.2">
      <c r="C4129" s="142"/>
      <c r="D4129" s="142"/>
      <c r="E4129" s="142"/>
      <c r="F4129" s="142"/>
      <c r="G4129" s="142"/>
      <c r="H4129" s="142"/>
      <c r="J4129" s="142"/>
      <c r="K4129" s="142"/>
      <c r="L4129" s="142"/>
      <c r="M4129" s="142"/>
      <c r="N4129" s="142"/>
      <c r="O4129" s="142"/>
    </row>
    <row r="4130" spans="3:15" x14ac:dyDescent="0.2">
      <c r="C4130" s="142"/>
      <c r="D4130" s="142"/>
      <c r="E4130" s="142"/>
      <c r="F4130" s="142"/>
      <c r="G4130" s="142"/>
      <c r="H4130" s="142"/>
      <c r="J4130" s="142"/>
      <c r="K4130" s="142"/>
      <c r="L4130" s="142"/>
      <c r="M4130" s="142"/>
      <c r="N4130" s="142"/>
      <c r="O4130" s="142"/>
    </row>
    <row r="4131" spans="3:15" x14ac:dyDescent="0.2">
      <c r="C4131" s="142"/>
      <c r="D4131" s="142"/>
      <c r="E4131" s="142"/>
      <c r="F4131" s="142"/>
      <c r="G4131" s="142"/>
      <c r="H4131" s="142"/>
      <c r="J4131" s="142"/>
      <c r="K4131" s="142"/>
      <c r="L4131" s="142"/>
      <c r="M4131" s="142"/>
      <c r="N4131" s="142"/>
      <c r="O4131" s="142"/>
    </row>
    <row r="4132" spans="3:15" x14ac:dyDescent="0.2">
      <c r="C4132" s="142"/>
      <c r="D4132" s="142"/>
      <c r="E4132" s="142"/>
      <c r="F4132" s="142"/>
      <c r="G4132" s="142"/>
      <c r="H4132" s="142"/>
      <c r="J4132" s="142"/>
      <c r="K4132" s="142"/>
      <c r="L4132" s="142"/>
      <c r="M4132" s="142"/>
      <c r="N4132" s="142"/>
      <c r="O4132" s="142"/>
    </row>
    <row r="4133" spans="3:15" x14ac:dyDescent="0.2">
      <c r="C4133" s="142"/>
      <c r="D4133" s="142"/>
      <c r="E4133" s="142"/>
      <c r="F4133" s="142"/>
      <c r="G4133" s="142"/>
      <c r="H4133" s="142"/>
      <c r="J4133" s="142"/>
      <c r="K4133" s="142"/>
      <c r="L4133" s="142"/>
      <c r="M4133" s="142"/>
      <c r="N4133" s="142"/>
      <c r="O4133" s="142"/>
    </row>
    <row r="4134" spans="3:15" x14ac:dyDescent="0.2">
      <c r="C4134" s="142"/>
      <c r="D4134" s="142"/>
      <c r="E4134" s="142"/>
      <c r="F4134" s="142"/>
      <c r="G4134" s="142"/>
      <c r="H4134" s="142"/>
      <c r="J4134" s="142"/>
      <c r="K4134" s="142"/>
      <c r="L4134" s="142"/>
      <c r="M4134" s="142"/>
      <c r="N4134" s="142"/>
      <c r="O4134" s="142"/>
    </row>
    <row r="4135" spans="3:15" x14ac:dyDescent="0.2">
      <c r="C4135" s="142"/>
      <c r="D4135" s="142"/>
      <c r="E4135" s="142"/>
      <c r="F4135" s="142"/>
      <c r="G4135" s="142"/>
      <c r="H4135" s="142"/>
      <c r="J4135" s="142"/>
      <c r="K4135" s="142"/>
      <c r="L4135" s="142"/>
      <c r="M4135" s="142"/>
      <c r="N4135" s="142"/>
      <c r="O4135" s="142"/>
    </row>
    <row r="4136" spans="3:15" x14ac:dyDescent="0.2">
      <c r="C4136" s="142"/>
      <c r="D4136" s="142"/>
      <c r="E4136" s="142"/>
      <c r="F4136" s="142"/>
      <c r="G4136" s="142"/>
      <c r="H4136" s="142"/>
      <c r="J4136" s="142"/>
      <c r="K4136" s="142"/>
      <c r="L4136" s="142"/>
      <c r="M4136" s="142"/>
      <c r="N4136" s="142"/>
      <c r="O4136" s="142"/>
    </row>
    <row r="4137" spans="3:15" x14ac:dyDescent="0.2">
      <c r="C4137" s="142"/>
      <c r="D4137" s="142"/>
      <c r="E4137" s="142"/>
      <c r="F4137" s="142"/>
      <c r="G4137" s="142"/>
      <c r="H4137" s="142"/>
      <c r="J4137" s="142"/>
      <c r="K4137" s="142"/>
      <c r="L4137" s="142"/>
      <c r="M4137" s="142"/>
      <c r="N4137" s="142"/>
      <c r="O4137" s="142"/>
    </row>
    <row r="4138" spans="3:15" x14ac:dyDescent="0.2">
      <c r="C4138" s="142"/>
      <c r="D4138" s="142"/>
      <c r="E4138" s="142"/>
      <c r="F4138" s="142"/>
      <c r="G4138" s="142"/>
      <c r="H4138" s="142"/>
      <c r="J4138" s="142"/>
      <c r="K4138" s="142"/>
      <c r="L4138" s="142"/>
      <c r="M4138" s="142"/>
      <c r="N4138" s="142"/>
      <c r="O4138" s="142"/>
    </row>
    <row r="4139" spans="3:15" x14ac:dyDescent="0.2">
      <c r="C4139" s="142"/>
      <c r="D4139" s="142"/>
      <c r="E4139" s="142"/>
      <c r="F4139" s="142"/>
      <c r="G4139" s="142"/>
      <c r="H4139" s="142"/>
      <c r="J4139" s="142"/>
      <c r="K4139" s="142"/>
      <c r="L4139" s="142"/>
      <c r="M4139" s="142"/>
      <c r="N4139" s="142"/>
      <c r="O4139" s="142"/>
    </row>
    <row r="4140" spans="3:15" x14ac:dyDescent="0.2">
      <c r="C4140" s="142"/>
      <c r="D4140" s="142"/>
      <c r="E4140" s="142"/>
      <c r="F4140" s="142"/>
      <c r="G4140" s="142"/>
      <c r="H4140" s="142"/>
      <c r="J4140" s="142"/>
      <c r="K4140" s="142"/>
      <c r="L4140" s="142"/>
      <c r="M4140" s="142"/>
      <c r="N4140" s="142"/>
      <c r="O4140" s="142"/>
    </row>
    <row r="4141" spans="3:15" x14ac:dyDescent="0.2">
      <c r="C4141" s="142"/>
      <c r="D4141" s="142"/>
      <c r="E4141" s="142"/>
      <c r="F4141" s="142"/>
      <c r="G4141" s="142"/>
      <c r="H4141" s="142"/>
      <c r="J4141" s="142"/>
      <c r="K4141" s="142"/>
      <c r="L4141" s="142"/>
      <c r="M4141" s="142"/>
      <c r="N4141" s="142"/>
      <c r="O4141" s="142"/>
    </row>
    <row r="4142" spans="3:15" x14ac:dyDescent="0.2">
      <c r="C4142" s="142"/>
      <c r="D4142" s="142"/>
      <c r="E4142" s="142"/>
      <c r="F4142" s="142"/>
      <c r="G4142" s="142"/>
      <c r="H4142" s="142"/>
      <c r="J4142" s="142"/>
      <c r="K4142" s="142"/>
      <c r="L4142" s="142"/>
      <c r="M4142" s="142"/>
      <c r="N4142" s="142"/>
      <c r="O4142" s="142"/>
    </row>
    <row r="4143" spans="3:15" x14ac:dyDescent="0.2">
      <c r="C4143" s="142"/>
      <c r="D4143" s="142"/>
      <c r="E4143" s="142"/>
      <c r="F4143" s="142"/>
      <c r="G4143" s="142"/>
      <c r="H4143" s="142"/>
      <c r="J4143" s="142"/>
      <c r="K4143" s="142"/>
      <c r="L4143" s="142"/>
      <c r="M4143" s="142"/>
      <c r="N4143" s="142"/>
      <c r="O4143" s="142"/>
    </row>
    <row r="4144" spans="3:15" x14ac:dyDescent="0.2">
      <c r="C4144" s="142"/>
      <c r="D4144" s="142"/>
      <c r="E4144" s="142"/>
      <c r="F4144" s="142"/>
      <c r="G4144" s="142"/>
      <c r="H4144" s="142"/>
      <c r="J4144" s="142"/>
      <c r="K4144" s="142"/>
      <c r="L4144" s="142"/>
      <c r="M4144" s="142"/>
      <c r="N4144" s="142"/>
      <c r="O4144" s="142"/>
    </row>
    <row r="4145" spans="3:15" x14ac:dyDescent="0.2">
      <c r="C4145" s="142"/>
      <c r="D4145" s="142"/>
      <c r="E4145" s="142"/>
      <c r="F4145" s="142"/>
      <c r="G4145" s="142"/>
      <c r="H4145" s="142"/>
      <c r="J4145" s="142"/>
      <c r="K4145" s="142"/>
      <c r="L4145" s="142"/>
      <c r="M4145" s="142"/>
      <c r="N4145" s="142"/>
      <c r="O4145" s="142"/>
    </row>
    <row r="4146" spans="3:15" x14ac:dyDescent="0.2">
      <c r="C4146" s="142"/>
      <c r="D4146" s="142"/>
      <c r="E4146" s="142"/>
      <c r="F4146" s="142"/>
      <c r="G4146" s="142"/>
      <c r="H4146" s="142"/>
      <c r="J4146" s="142"/>
      <c r="K4146" s="142"/>
      <c r="L4146" s="142"/>
      <c r="M4146" s="142"/>
      <c r="N4146" s="142"/>
      <c r="O4146" s="142"/>
    </row>
    <row r="4147" spans="3:15" x14ac:dyDescent="0.2">
      <c r="C4147" s="142"/>
      <c r="D4147" s="142"/>
      <c r="E4147" s="142"/>
      <c r="F4147" s="142"/>
      <c r="G4147" s="142"/>
      <c r="H4147" s="142"/>
      <c r="J4147" s="142"/>
      <c r="K4147" s="142"/>
      <c r="L4147" s="142"/>
      <c r="M4147" s="142"/>
      <c r="N4147" s="142"/>
      <c r="O4147" s="142"/>
    </row>
    <row r="4148" spans="3:15" x14ac:dyDescent="0.2">
      <c r="C4148" s="142"/>
      <c r="D4148" s="142"/>
      <c r="E4148" s="142"/>
      <c r="F4148" s="142"/>
      <c r="G4148" s="142"/>
      <c r="H4148" s="142"/>
      <c r="J4148" s="142"/>
      <c r="K4148" s="142"/>
      <c r="L4148" s="142"/>
      <c r="M4148" s="142"/>
      <c r="N4148" s="142"/>
      <c r="O4148" s="142"/>
    </row>
    <row r="4149" spans="3:15" x14ac:dyDescent="0.2">
      <c r="C4149" s="142"/>
      <c r="D4149" s="142"/>
      <c r="E4149" s="142"/>
      <c r="F4149" s="142"/>
      <c r="G4149" s="142"/>
      <c r="H4149" s="142"/>
      <c r="J4149" s="142"/>
      <c r="K4149" s="142"/>
      <c r="L4149" s="142"/>
      <c r="M4149" s="142"/>
      <c r="N4149" s="142"/>
      <c r="O4149" s="142"/>
    </row>
    <row r="4150" spans="3:15" x14ac:dyDescent="0.2">
      <c r="C4150" s="142"/>
      <c r="D4150" s="142"/>
      <c r="E4150" s="142"/>
      <c r="F4150" s="142"/>
      <c r="G4150" s="142"/>
      <c r="H4150" s="142"/>
      <c r="J4150" s="142"/>
      <c r="K4150" s="142"/>
      <c r="L4150" s="142"/>
      <c r="M4150" s="142"/>
      <c r="N4150" s="142"/>
      <c r="O4150" s="142"/>
    </row>
    <row r="4151" spans="3:15" x14ac:dyDescent="0.2">
      <c r="C4151" s="142"/>
      <c r="D4151" s="142"/>
      <c r="E4151" s="142"/>
      <c r="F4151" s="142"/>
      <c r="G4151" s="142"/>
      <c r="H4151" s="142"/>
      <c r="J4151" s="142"/>
      <c r="K4151" s="142"/>
      <c r="L4151" s="142"/>
      <c r="M4151" s="142"/>
      <c r="N4151" s="142"/>
      <c r="O4151" s="142"/>
    </row>
    <row r="4152" spans="3:15" x14ac:dyDescent="0.2">
      <c r="C4152" s="142"/>
      <c r="D4152" s="142"/>
      <c r="E4152" s="142"/>
      <c r="F4152" s="142"/>
      <c r="G4152" s="142"/>
      <c r="H4152" s="142"/>
      <c r="J4152" s="142"/>
      <c r="K4152" s="142"/>
      <c r="L4152" s="142"/>
      <c r="M4152" s="142"/>
      <c r="N4152" s="142"/>
      <c r="O4152" s="142"/>
    </row>
    <row r="4153" spans="3:15" x14ac:dyDescent="0.2">
      <c r="C4153" s="142"/>
      <c r="D4153" s="142"/>
      <c r="E4153" s="142"/>
      <c r="F4153" s="142"/>
      <c r="G4153" s="142"/>
      <c r="H4153" s="142"/>
      <c r="J4153" s="142"/>
      <c r="K4153" s="142"/>
      <c r="L4153" s="142"/>
      <c r="M4153" s="142"/>
      <c r="N4153" s="142"/>
      <c r="O4153" s="142"/>
    </row>
    <row r="4154" spans="3:15" x14ac:dyDescent="0.2">
      <c r="C4154" s="142"/>
      <c r="D4154" s="142"/>
      <c r="E4154" s="142"/>
      <c r="F4154" s="142"/>
      <c r="G4154" s="142"/>
      <c r="H4154" s="142"/>
      <c r="J4154" s="142"/>
      <c r="K4154" s="142"/>
      <c r="L4154" s="142"/>
      <c r="M4154" s="142"/>
      <c r="N4154" s="142"/>
      <c r="O4154" s="142"/>
    </row>
    <row r="4155" spans="3:15" x14ac:dyDescent="0.2">
      <c r="C4155" s="142"/>
      <c r="D4155" s="142"/>
      <c r="E4155" s="142"/>
      <c r="F4155" s="142"/>
      <c r="G4155" s="142"/>
      <c r="H4155" s="142"/>
      <c r="J4155" s="142"/>
      <c r="K4155" s="142"/>
      <c r="L4155" s="142"/>
      <c r="M4155" s="142"/>
      <c r="N4155" s="142"/>
      <c r="O4155" s="142"/>
    </row>
    <row r="4156" spans="3:15" x14ac:dyDescent="0.2">
      <c r="C4156" s="142"/>
      <c r="D4156" s="142"/>
      <c r="E4156" s="142"/>
      <c r="F4156" s="142"/>
      <c r="G4156" s="142"/>
      <c r="H4156" s="142"/>
      <c r="J4156" s="142"/>
      <c r="K4156" s="142"/>
      <c r="L4156" s="142"/>
      <c r="M4156" s="142"/>
      <c r="N4156" s="142"/>
      <c r="O4156" s="142"/>
    </row>
    <row r="4157" spans="3:15" x14ac:dyDescent="0.2">
      <c r="C4157" s="142"/>
      <c r="D4157" s="142"/>
      <c r="E4157" s="142"/>
      <c r="F4157" s="142"/>
      <c r="G4157" s="142"/>
      <c r="H4157" s="142"/>
      <c r="J4157" s="142"/>
      <c r="K4157" s="142"/>
      <c r="L4157" s="142"/>
      <c r="M4157" s="142"/>
      <c r="N4157" s="142"/>
      <c r="O4157" s="142"/>
    </row>
    <row r="4158" spans="3:15" x14ac:dyDescent="0.2">
      <c r="C4158" s="142"/>
      <c r="D4158" s="142"/>
      <c r="E4158" s="142"/>
      <c r="F4158" s="142"/>
      <c r="G4158" s="142"/>
      <c r="H4158" s="142"/>
      <c r="J4158" s="142"/>
      <c r="K4158" s="142"/>
      <c r="L4158" s="142"/>
      <c r="M4158" s="142"/>
      <c r="N4158" s="142"/>
      <c r="O4158" s="142"/>
    </row>
    <row r="4159" spans="3:15" x14ac:dyDescent="0.2">
      <c r="C4159" s="142"/>
      <c r="D4159" s="142"/>
      <c r="E4159" s="142"/>
      <c r="F4159" s="142"/>
      <c r="G4159" s="142"/>
      <c r="H4159" s="142"/>
      <c r="J4159" s="142"/>
      <c r="K4159" s="142"/>
      <c r="L4159" s="142"/>
      <c r="M4159" s="142"/>
      <c r="N4159" s="142"/>
      <c r="O4159" s="142"/>
    </row>
    <row r="4160" spans="3:15" x14ac:dyDescent="0.2">
      <c r="C4160" s="142"/>
      <c r="D4160" s="142"/>
      <c r="E4160" s="142"/>
      <c r="F4160" s="142"/>
      <c r="G4160" s="142"/>
      <c r="H4160" s="142"/>
      <c r="J4160" s="142"/>
      <c r="K4160" s="142"/>
      <c r="L4160" s="142"/>
      <c r="M4160" s="142"/>
      <c r="N4160" s="142"/>
      <c r="O4160" s="142"/>
    </row>
    <row r="4161" spans="3:15" x14ac:dyDescent="0.2">
      <c r="C4161" s="142"/>
      <c r="D4161" s="142"/>
      <c r="E4161" s="142"/>
      <c r="F4161" s="142"/>
      <c r="G4161" s="142"/>
      <c r="H4161" s="142"/>
      <c r="J4161" s="142"/>
      <c r="K4161" s="142"/>
      <c r="L4161" s="142"/>
      <c r="M4161" s="142"/>
      <c r="N4161" s="142"/>
      <c r="O4161" s="142"/>
    </row>
    <row r="4162" spans="3:15" x14ac:dyDescent="0.2">
      <c r="C4162" s="142"/>
      <c r="D4162" s="142"/>
      <c r="E4162" s="142"/>
      <c r="F4162" s="142"/>
      <c r="G4162" s="142"/>
      <c r="H4162" s="142"/>
      <c r="J4162" s="142"/>
      <c r="K4162" s="142"/>
      <c r="L4162" s="142"/>
      <c r="M4162" s="142"/>
      <c r="N4162" s="142"/>
      <c r="O4162" s="142"/>
    </row>
    <row r="4163" spans="3:15" x14ac:dyDescent="0.2">
      <c r="C4163" s="142"/>
      <c r="D4163" s="142"/>
      <c r="E4163" s="142"/>
      <c r="F4163" s="142"/>
      <c r="G4163" s="142"/>
      <c r="H4163" s="142"/>
      <c r="J4163" s="142"/>
      <c r="K4163" s="142"/>
      <c r="L4163" s="142"/>
      <c r="M4163" s="142"/>
      <c r="N4163" s="142"/>
      <c r="O4163" s="142"/>
    </row>
    <row r="4164" spans="3:15" x14ac:dyDescent="0.2">
      <c r="C4164" s="142"/>
      <c r="D4164" s="142"/>
      <c r="E4164" s="142"/>
      <c r="F4164" s="142"/>
      <c r="G4164" s="142"/>
      <c r="H4164" s="142"/>
      <c r="J4164" s="142"/>
      <c r="K4164" s="142"/>
      <c r="L4164" s="142"/>
      <c r="M4164" s="142"/>
      <c r="N4164" s="142"/>
      <c r="O4164" s="142"/>
    </row>
    <row r="4165" spans="3:15" x14ac:dyDescent="0.2">
      <c r="C4165" s="142"/>
      <c r="D4165" s="142"/>
      <c r="E4165" s="142"/>
      <c r="F4165" s="142"/>
      <c r="G4165" s="142"/>
      <c r="H4165" s="142"/>
      <c r="J4165" s="142"/>
      <c r="K4165" s="142"/>
      <c r="L4165" s="142"/>
      <c r="M4165" s="142"/>
      <c r="N4165" s="142"/>
      <c r="O4165" s="142"/>
    </row>
    <row r="4166" spans="3:15" x14ac:dyDescent="0.2">
      <c r="C4166" s="142"/>
      <c r="D4166" s="142"/>
      <c r="E4166" s="142"/>
      <c r="F4166" s="142"/>
      <c r="G4166" s="142"/>
      <c r="H4166" s="142"/>
      <c r="J4166" s="142"/>
      <c r="K4166" s="142"/>
      <c r="L4166" s="142"/>
      <c r="M4166" s="142"/>
      <c r="N4166" s="142"/>
      <c r="O4166" s="142"/>
    </row>
    <row r="4167" spans="3:15" x14ac:dyDescent="0.2">
      <c r="C4167" s="142"/>
      <c r="D4167" s="142"/>
      <c r="E4167" s="142"/>
      <c r="F4167" s="142"/>
      <c r="G4167" s="142"/>
      <c r="H4167" s="142"/>
      <c r="J4167" s="142"/>
      <c r="K4167" s="142"/>
      <c r="L4167" s="142"/>
      <c r="M4167" s="142"/>
      <c r="N4167" s="142"/>
      <c r="O4167" s="142"/>
    </row>
    <row r="4168" spans="3:15" x14ac:dyDescent="0.2">
      <c r="C4168" s="142"/>
      <c r="D4168" s="142"/>
      <c r="E4168" s="142"/>
      <c r="F4168" s="142"/>
      <c r="G4168" s="142"/>
      <c r="H4168" s="142"/>
      <c r="J4168" s="142"/>
      <c r="K4168" s="142"/>
      <c r="L4168" s="142"/>
      <c r="M4168" s="142"/>
      <c r="N4168" s="142"/>
      <c r="O4168" s="142"/>
    </row>
    <row r="4169" spans="3:15" x14ac:dyDescent="0.2">
      <c r="C4169" s="142"/>
      <c r="D4169" s="142"/>
      <c r="E4169" s="142"/>
      <c r="F4169" s="142"/>
      <c r="G4169" s="142"/>
      <c r="H4169" s="142"/>
      <c r="J4169" s="142"/>
      <c r="K4169" s="142"/>
      <c r="L4169" s="142"/>
      <c r="M4169" s="142"/>
      <c r="N4169" s="142"/>
      <c r="O4169" s="142"/>
    </row>
    <row r="4170" spans="3:15" x14ac:dyDescent="0.2">
      <c r="C4170" s="142"/>
      <c r="D4170" s="142"/>
      <c r="E4170" s="142"/>
      <c r="F4170" s="142"/>
      <c r="G4170" s="142"/>
      <c r="H4170" s="142"/>
      <c r="J4170" s="142"/>
      <c r="K4170" s="142"/>
      <c r="L4170" s="142"/>
      <c r="M4170" s="142"/>
      <c r="N4170" s="142"/>
      <c r="O4170" s="142"/>
    </row>
    <row r="4171" spans="3:15" x14ac:dyDescent="0.2">
      <c r="C4171" s="142"/>
      <c r="D4171" s="142"/>
      <c r="E4171" s="142"/>
      <c r="F4171" s="142"/>
      <c r="G4171" s="142"/>
      <c r="H4171" s="142"/>
      <c r="J4171" s="142"/>
      <c r="K4171" s="142"/>
      <c r="L4171" s="142"/>
      <c r="M4171" s="142"/>
      <c r="N4171" s="142"/>
      <c r="O4171" s="142"/>
    </row>
    <row r="4172" spans="3:15" x14ac:dyDescent="0.2">
      <c r="C4172" s="142"/>
      <c r="D4172" s="142"/>
      <c r="E4172" s="142"/>
      <c r="F4172" s="142"/>
      <c r="G4172" s="142"/>
      <c r="H4172" s="142"/>
      <c r="J4172" s="142"/>
      <c r="K4172" s="142"/>
      <c r="L4172" s="142"/>
      <c r="M4172" s="142"/>
      <c r="N4172" s="142"/>
      <c r="O4172" s="142"/>
    </row>
    <row r="4173" spans="3:15" x14ac:dyDescent="0.2">
      <c r="C4173" s="142"/>
      <c r="D4173" s="142"/>
      <c r="E4173" s="142"/>
      <c r="F4173" s="142"/>
      <c r="G4173" s="142"/>
      <c r="H4173" s="142"/>
      <c r="J4173" s="142"/>
      <c r="K4173" s="142"/>
      <c r="L4173" s="142"/>
      <c r="M4173" s="142"/>
      <c r="N4173" s="142"/>
      <c r="O4173" s="142"/>
    </row>
    <row r="4174" spans="3:15" x14ac:dyDescent="0.2">
      <c r="C4174" s="142"/>
      <c r="D4174" s="142"/>
      <c r="E4174" s="142"/>
      <c r="F4174" s="142"/>
      <c r="G4174" s="142"/>
      <c r="H4174" s="142"/>
      <c r="J4174" s="142"/>
      <c r="K4174" s="142"/>
      <c r="L4174" s="142"/>
      <c r="M4174" s="142"/>
      <c r="N4174" s="142"/>
      <c r="O4174" s="142"/>
    </row>
    <row r="4175" spans="3:15" x14ac:dyDescent="0.2">
      <c r="C4175" s="142"/>
      <c r="D4175" s="142"/>
      <c r="E4175" s="142"/>
      <c r="F4175" s="142"/>
      <c r="G4175" s="142"/>
      <c r="H4175" s="142"/>
      <c r="J4175" s="142"/>
      <c r="K4175" s="142"/>
      <c r="L4175" s="142"/>
      <c r="M4175" s="142"/>
      <c r="N4175" s="142"/>
      <c r="O4175" s="142"/>
    </row>
    <row r="4176" spans="3:15" x14ac:dyDescent="0.2">
      <c r="C4176" s="142"/>
      <c r="D4176" s="142"/>
      <c r="E4176" s="142"/>
      <c r="F4176" s="142"/>
      <c r="G4176" s="142"/>
      <c r="H4176" s="142"/>
      <c r="J4176" s="142"/>
      <c r="K4176" s="142"/>
      <c r="L4176" s="142"/>
      <c r="M4176" s="142"/>
      <c r="N4176" s="142"/>
      <c r="O4176" s="142"/>
    </row>
    <row r="4177" spans="3:15" x14ac:dyDescent="0.2">
      <c r="C4177" s="142"/>
      <c r="D4177" s="142"/>
      <c r="E4177" s="142"/>
      <c r="F4177" s="142"/>
      <c r="G4177" s="142"/>
      <c r="H4177" s="142"/>
      <c r="J4177" s="142"/>
      <c r="K4177" s="142"/>
      <c r="L4177" s="142"/>
      <c r="M4177" s="142"/>
      <c r="N4177" s="142"/>
      <c r="O4177" s="142"/>
    </row>
    <row r="4178" spans="3:15" x14ac:dyDescent="0.2">
      <c r="C4178" s="142"/>
      <c r="D4178" s="142"/>
      <c r="E4178" s="142"/>
      <c r="F4178" s="142"/>
      <c r="G4178" s="142"/>
      <c r="H4178" s="142"/>
      <c r="J4178" s="142"/>
      <c r="K4178" s="142"/>
      <c r="L4178" s="142"/>
      <c r="M4178" s="142"/>
      <c r="N4178" s="142"/>
      <c r="O4178" s="142"/>
    </row>
    <row r="4179" spans="3:15" x14ac:dyDescent="0.2">
      <c r="C4179" s="142"/>
      <c r="D4179" s="142"/>
      <c r="E4179" s="142"/>
      <c r="F4179" s="142"/>
      <c r="G4179" s="142"/>
      <c r="H4179" s="142"/>
      <c r="J4179" s="142"/>
      <c r="K4179" s="142"/>
      <c r="L4179" s="142"/>
      <c r="M4179" s="142"/>
      <c r="N4179" s="142"/>
      <c r="O4179" s="142"/>
    </row>
    <row r="4180" spans="3:15" x14ac:dyDescent="0.2">
      <c r="C4180" s="142"/>
      <c r="D4180" s="142"/>
      <c r="E4180" s="142"/>
      <c r="F4180" s="142"/>
      <c r="G4180" s="142"/>
      <c r="H4180" s="142"/>
      <c r="J4180" s="142"/>
      <c r="K4180" s="142"/>
      <c r="L4180" s="142"/>
      <c r="M4180" s="142"/>
      <c r="N4180" s="142"/>
      <c r="O4180" s="142"/>
    </row>
    <row r="4181" spans="3:15" x14ac:dyDescent="0.2">
      <c r="C4181" s="142"/>
      <c r="D4181" s="142"/>
      <c r="E4181" s="142"/>
      <c r="F4181" s="142"/>
      <c r="G4181" s="142"/>
      <c r="H4181" s="142"/>
      <c r="J4181" s="142"/>
      <c r="K4181" s="142"/>
      <c r="L4181" s="142"/>
      <c r="M4181" s="142"/>
      <c r="N4181" s="142"/>
      <c r="O4181" s="142"/>
    </row>
    <row r="4182" spans="3:15" x14ac:dyDescent="0.2">
      <c r="C4182" s="142"/>
      <c r="D4182" s="142"/>
      <c r="E4182" s="142"/>
      <c r="F4182" s="142"/>
      <c r="G4182" s="142"/>
      <c r="H4182" s="142"/>
      <c r="J4182" s="142"/>
      <c r="K4182" s="142"/>
      <c r="L4182" s="142"/>
      <c r="M4182" s="142"/>
      <c r="N4182" s="142"/>
      <c r="O4182" s="142"/>
    </row>
    <row r="4183" spans="3:15" x14ac:dyDescent="0.2">
      <c r="C4183" s="142"/>
      <c r="D4183" s="142"/>
      <c r="E4183" s="142"/>
      <c r="F4183" s="142"/>
      <c r="G4183" s="142"/>
      <c r="H4183" s="142"/>
      <c r="J4183" s="142"/>
      <c r="K4183" s="142"/>
      <c r="L4183" s="142"/>
      <c r="M4183" s="142"/>
      <c r="N4183" s="142"/>
      <c r="O4183" s="142"/>
    </row>
    <row r="4184" spans="3:15" x14ac:dyDescent="0.2">
      <c r="C4184" s="142"/>
      <c r="D4184" s="142"/>
      <c r="E4184" s="142"/>
      <c r="F4184" s="142"/>
      <c r="G4184" s="142"/>
      <c r="H4184" s="142"/>
      <c r="J4184" s="142"/>
      <c r="K4184" s="142"/>
      <c r="L4184" s="142"/>
      <c r="M4184" s="142"/>
      <c r="N4184" s="142"/>
      <c r="O4184" s="142"/>
    </row>
    <row r="4185" spans="3:15" x14ac:dyDescent="0.2">
      <c r="C4185" s="142"/>
      <c r="D4185" s="142"/>
      <c r="E4185" s="142"/>
      <c r="F4185" s="142"/>
      <c r="G4185" s="142"/>
      <c r="H4185" s="142"/>
      <c r="J4185" s="142"/>
      <c r="K4185" s="142"/>
      <c r="L4185" s="142"/>
      <c r="M4185" s="142"/>
      <c r="N4185" s="142"/>
      <c r="O4185" s="142"/>
    </row>
    <row r="4186" spans="3:15" x14ac:dyDescent="0.2">
      <c r="C4186" s="142"/>
      <c r="D4186" s="142"/>
      <c r="E4186" s="142"/>
      <c r="F4186" s="142"/>
      <c r="G4186" s="142"/>
      <c r="H4186" s="142"/>
      <c r="J4186" s="142"/>
      <c r="K4186" s="142"/>
      <c r="L4186" s="142"/>
      <c r="M4186" s="142"/>
      <c r="N4186" s="142"/>
      <c r="O4186" s="142"/>
    </row>
    <row r="4187" spans="3:15" x14ac:dyDescent="0.2">
      <c r="C4187" s="142"/>
      <c r="D4187" s="142"/>
      <c r="E4187" s="142"/>
      <c r="F4187" s="142"/>
      <c r="G4187" s="142"/>
      <c r="H4187" s="142"/>
      <c r="J4187" s="142"/>
      <c r="K4187" s="142"/>
      <c r="L4187" s="142"/>
      <c r="M4187" s="142"/>
      <c r="N4187" s="142"/>
      <c r="O4187" s="142"/>
    </row>
    <row r="4188" spans="3:15" x14ac:dyDescent="0.2">
      <c r="C4188" s="142"/>
      <c r="D4188" s="142"/>
      <c r="E4188" s="142"/>
      <c r="F4188" s="142"/>
      <c r="G4188" s="142"/>
      <c r="H4188" s="142"/>
      <c r="J4188" s="142"/>
      <c r="K4188" s="142"/>
      <c r="L4188" s="142"/>
      <c r="M4188" s="142"/>
      <c r="N4188" s="142"/>
      <c r="O4188" s="142"/>
    </row>
    <row r="4189" spans="3:15" x14ac:dyDescent="0.2">
      <c r="C4189" s="142"/>
      <c r="D4189" s="142"/>
      <c r="E4189" s="142"/>
      <c r="F4189" s="142"/>
      <c r="G4189" s="142"/>
      <c r="H4189" s="142"/>
      <c r="J4189" s="142"/>
      <c r="K4189" s="142"/>
      <c r="L4189" s="142"/>
      <c r="M4189" s="142"/>
      <c r="N4189" s="142"/>
      <c r="O4189" s="142"/>
    </row>
    <row r="4190" spans="3:15" x14ac:dyDescent="0.2">
      <c r="C4190" s="142"/>
      <c r="D4190" s="142"/>
      <c r="E4190" s="142"/>
      <c r="F4190" s="142"/>
      <c r="G4190" s="142"/>
      <c r="H4190" s="142"/>
      <c r="J4190" s="142"/>
      <c r="K4190" s="142"/>
      <c r="L4190" s="142"/>
      <c r="M4190" s="142"/>
      <c r="N4190" s="142"/>
      <c r="O4190" s="142"/>
    </row>
    <row r="4191" spans="3:15" x14ac:dyDescent="0.2">
      <c r="C4191" s="142"/>
      <c r="D4191" s="142"/>
      <c r="E4191" s="142"/>
      <c r="F4191" s="142"/>
      <c r="G4191" s="142"/>
      <c r="H4191" s="142"/>
      <c r="J4191" s="142"/>
      <c r="K4191" s="142"/>
      <c r="L4191" s="142"/>
      <c r="M4191" s="142"/>
      <c r="N4191" s="142"/>
      <c r="O4191" s="142"/>
    </row>
    <row r="4192" spans="3:15" x14ac:dyDescent="0.2">
      <c r="C4192" s="142"/>
      <c r="D4192" s="142"/>
      <c r="E4192" s="142"/>
      <c r="F4192" s="142"/>
      <c r="G4192" s="142"/>
      <c r="H4192" s="142"/>
      <c r="J4192" s="142"/>
      <c r="K4192" s="142"/>
      <c r="L4192" s="142"/>
      <c r="M4192" s="142"/>
      <c r="N4192" s="142"/>
      <c r="O4192" s="142"/>
    </row>
    <row r="4193" spans="3:15" x14ac:dyDescent="0.2">
      <c r="C4193" s="142"/>
      <c r="D4193" s="142"/>
      <c r="E4193" s="142"/>
      <c r="F4193" s="142"/>
      <c r="G4193" s="142"/>
      <c r="H4193" s="142"/>
      <c r="J4193" s="142"/>
      <c r="K4193" s="142"/>
      <c r="L4193" s="142"/>
      <c r="M4193" s="142"/>
      <c r="N4193" s="142"/>
      <c r="O4193" s="142"/>
    </row>
    <row r="4194" spans="3:15" x14ac:dyDescent="0.2">
      <c r="C4194" s="142"/>
      <c r="D4194" s="142"/>
      <c r="E4194" s="142"/>
      <c r="F4194" s="142"/>
      <c r="G4194" s="142"/>
      <c r="H4194" s="142"/>
      <c r="J4194" s="142"/>
      <c r="K4194" s="142"/>
      <c r="L4194" s="142"/>
      <c r="M4194" s="142"/>
      <c r="N4194" s="142"/>
      <c r="O4194" s="142"/>
    </row>
    <row r="4195" spans="3:15" x14ac:dyDescent="0.2">
      <c r="C4195" s="142"/>
      <c r="D4195" s="142"/>
      <c r="E4195" s="142"/>
      <c r="F4195" s="142"/>
      <c r="G4195" s="142"/>
      <c r="H4195" s="142"/>
      <c r="J4195" s="142"/>
      <c r="K4195" s="142"/>
      <c r="L4195" s="142"/>
      <c r="M4195" s="142"/>
      <c r="N4195" s="142"/>
      <c r="O4195" s="142"/>
    </row>
    <row r="4196" spans="3:15" x14ac:dyDescent="0.2">
      <c r="C4196" s="142"/>
      <c r="D4196" s="142"/>
      <c r="E4196" s="142"/>
      <c r="F4196" s="142"/>
      <c r="G4196" s="142"/>
      <c r="H4196" s="142"/>
      <c r="J4196" s="142"/>
      <c r="K4196" s="142"/>
      <c r="L4196" s="142"/>
      <c r="M4196" s="142"/>
      <c r="N4196" s="142"/>
      <c r="O4196" s="142"/>
    </row>
    <row r="4197" spans="3:15" x14ac:dyDescent="0.2">
      <c r="C4197" s="142"/>
      <c r="D4197" s="142"/>
      <c r="E4197" s="142"/>
      <c r="F4197" s="142"/>
      <c r="G4197" s="142"/>
      <c r="H4197" s="142"/>
      <c r="J4197" s="142"/>
      <c r="K4197" s="142"/>
      <c r="L4197" s="142"/>
      <c r="M4197" s="142"/>
      <c r="N4197" s="142"/>
      <c r="O4197" s="142"/>
    </row>
    <row r="4198" spans="3:15" x14ac:dyDescent="0.2">
      <c r="C4198" s="142"/>
      <c r="D4198" s="142"/>
      <c r="E4198" s="142"/>
      <c r="F4198" s="142"/>
      <c r="G4198" s="142"/>
      <c r="H4198" s="142"/>
      <c r="J4198" s="142"/>
      <c r="K4198" s="142"/>
      <c r="L4198" s="142"/>
      <c r="M4198" s="142"/>
      <c r="N4198" s="142"/>
      <c r="O4198" s="142"/>
    </row>
    <row r="4199" spans="3:15" x14ac:dyDescent="0.2">
      <c r="C4199" s="142"/>
      <c r="D4199" s="142"/>
      <c r="E4199" s="142"/>
      <c r="F4199" s="142"/>
      <c r="G4199" s="142"/>
      <c r="H4199" s="142"/>
      <c r="J4199" s="142"/>
      <c r="K4199" s="142"/>
      <c r="L4199" s="142"/>
      <c r="M4199" s="142"/>
      <c r="N4199" s="142"/>
      <c r="O4199" s="142"/>
    </row>
    <row r="4200" spans="3:15" x14ac:dyDescent="0.2">
      <c r="C4200" s="142"/>
      <c r="D4200" s="142"/>
      <c r="E4200" s="142"/>
      <c r="F4200" s="142"/>
      <c r="G4200" s="142"/>
      <c r="H4200" s="142"/>
      <c r="J4200" s="142"/>
      <c r="K4200" s="142"/>
      <c r="L4200" s="142"/>
      <c r="M4200" s="142"/>
      <c r="N4200" s="142"/>
      <c r="O4200" s="142"/>
    </row>
    <row r="4201" spans="3:15" x14ac:dyDescent="0.2">
      <c r="C4201" s="142"/>
      <c r="D4201" s="142"/>
      <c r="E4201" s="142"/>
      <c r="F4201" s="142"/>
      <c r="G4201" s="142"/>
      <c r="H4201" s="142"/>
      <c r="J4201" s="142"/>
      <c r="K4201" s="142"/>
      <c r="L4201" s="142"/>
      <c r="M4201" s="142"/>
      <c r="N4201" s="142"/>
      <c r="O4201" s="142"/>
    </row>
    <row r="4202" spans="3:15" x14ac:dyDescent="0.2">
      <c r="C4202" s="142"/>
      <c r="D4202" s="142"/>
      <c r="E4202" s="142"/>
      <c r="F4202" s="142"/>
      <c r="G4202" s="142"/>
      <c r="H4202" s="142"/>
      <c r="J4202" s="142"/>
      <c r="K4202" s="142"/>
      <c r="L4202" s="142"/>
      <c r="M4202" s="142"/>
      <c r="N4202" s="142"/>
      <c r="O4202" s="142"/>
    </row>
    <row r="4203" spans="3:15" x14ac:dyDescent="0.2">
      <c r="C4203" s="142"/>
      <c r="D4203" s="142"/>
      <c r="E4203" s="142"/>
      <c r="F4203" s="142"/>
      <c r="G4203" s="142"/>
      <c r="H4203" s="142"/>
      <c r="J4203" s="142"/>
      <c r="K4203" s="142"/>
      <c r="L4203" s="142"/>
      <c r="M4203" s="142"/>
      <c r="N4203" s="142"/>
      <c r="O4203" s="142"/>
    </row>
    <row r="4204" spans="3:15" x14ac:dyDescent="0.2">
      <c r="C4204" s="142"/>
      <c r="D4204" s="142"/>
      <c r="E4204" s="142"/>
      <c r="F4204" s="142"/>
      <c r="G4204" s="142"/>
      <c r="H4204" s="142"/>
      <c r="J4204" s="142"/>
      <c r="K4204" s="142"/>
      <c r="L4204" s="142"/>
      <c r="M4204" s="142"/>
      <c r="N4204" s="142"/>
      <c r="O4204" s="142"/>
    </row>
    <row r="4205" spans="3:15" x14ac:dyDescent="0.2">
      <c r="C4205" s="142"/>
      <c r="D4205" s="142"/>
      <c r="E4205" s="142"/>
      <c r="F4205" s="142"/>
      <c r="G4205" s="142"/>
      <c r="H4205" s="142"/>
      <c r="J4205" s="142"/>
      <c r="K4205" s="142"/>
      <c r="L4205" s="142"/>
      <c r="M4205" s="142"/>
      <c r="N4205" s="142"/>
      <c r="O4205" s="142"/>
    </row>
    <row r="4206" spans="3:15" x14ac:dyDescent="0.2">
      <c r="C4206" s="142"/>
      <c r="D4206" s="142"/>
      <c r="E4206" s="142"/>
      <c r="F4206" s="142"/>
      <c r="G4206" s="142"/>
      <c r="H4206" s="142"/>
      <c r="J4206" s="142"/>
      <c r="K4206" s="142"/>
      <c r="L4206" s="142"/>
      <c r="M4206" s="142"/>
      <c r="N4206" s="142"/>
      <c r="O4206" s="142"/>
    </row>
    <row r="4207" spans="3:15" x14ac:dyDescent="0.2">
      <c r="C4207" s="142"/>
      <c r="D4207" s="142"/>
      <c r="E4207" s="142"/>
      <c r="F4207" s="142"/>
      <c r="G4207" s="142"/>
      <c r="H4207" s="142"/>
      <c r="J4207" s="142"/>
      <c r="K4207" s="142"/>
      <c r="L4207" s="142"/>
      <c r="M4207" s="142"/>
      <c r="N4207" s="142"/>
      <c r="O4207" s="142"/>
    </row>
    <row r="4208" spans="3:15" x14ac:dyDescent="0.2">
      <c r="C4208" s="142"/>
      <c r="D4208" s="142"/>
      <c r="E4208" s="142"/>
      <c r="F4208" s="142"/>
      <c r="G4208" s="142"/>
      <c r="H4208" s="142"/>
      <c r="J4208" s="142"/>
      <c r="K4208" s="142"/>
      <c r="L4208" s="142"/>
      <c r="M4208" s="142"/>
      <c r="N4208" s="142"/>
      <c r="O4208" s="142"/>
    </row>
    <row r="4209" spans="3:15" x14ac:dyDescent="0.2">
      <c r="C4209" s="142"/>
      <c r="D4209" s="142"/>
      <c r="E4209" s="142"/>
      <c r="F4209" s="142"/>
      <c r="G4209" s="142"/>
      <c r="H4209" s="142"/>
      <c r="J4209" s="142"/>
      <c r="K4209" s="142"/>
      <c r="L4209" s="142"/>
      <c r="M4209" s="142"/>
      <c r="N4209" s="142"/>
      <c r="O4209" s="142"/>
    </row>
    <row r="4210" spans="3:15" x14ac:dyDescent="0.2">
      <c r="C4210" s="142"/>
      <c r="D4210" s="142"/>
      <c r="E4210" s="142"/>
      <c r="F4210" s="142"/>
      <c r="G4210" s="142"/>
      <c r="H4210" s="142"/>
      <c r="J4210" s="142"/>
      <c r="K4210" s="142"/>
      <c r="L4210" s="142"/>
      <c r="M4210" s="142"/>
      <c r="N4210" s="142"/>
      <c r="O4210" s="142"/>
    </row>
    <row r="4211" spans="3:15" x14ac:dyDescent="0.2">
      <c r="C4211" s="142"/>
      <c r="D4211" s="142"/>
      <c r="E4211" s="142"/>
      <c r="F4211" s="142"/>
      <c r="G4211" s="142"/>
      <c r="H4211" s="142"/>
      <c r="J4211" s="142"/>
      <c r="K4211" s="142"/>
      <c r="L4211" s="142"/>
      <c r="M4211" s="142"/>
      <c r="N4211" s="142"/>
      <c r="O4211" s="142"/>
    </row>
    <row r="4212" spans="3:15" x14ac:dyDescent="0.2">
      <c r="C4212" s="142"/>
      <c r="D4212" s="142"/>
      <c r="E4212" s="142"/>
      <c r="F4212" s="142"/>
      <c r="G4212" s="142"/>
      <c r="H4212" s="142"/>
      <c r="J4212" s="142"/>
      <c r="K4212" s="142"/>
      <c r="L4212" s="142"/>
      <c r="M4212" s="142"/>
      <c r="N4212" s="142"/>
      <c r="O4212" s="142"/>
    </row>
    <row r="4213" spans="3:15" x14ac:dyDescent="0.2">
      <c r="C4213" s="142"/>
      <c r="D4213" s="142"/>
      <c r="E4213" s="142"/>
      <c r="F4213" s="142"/>
      <c r="G4213" s="142"/>
      <c r="H4213" s="142"/>
      <c r="J4213" s="142"/>
      <c r="K4213" s="142"/>
      <c r="L4213" s="142"/>
      <c r="M4213" s="142"/>
      <c r="N4213" s="142"/>
      <c r="O4213" s="142"/>
    </row>
    <row r="4214" spans="3:15" x14ac:dyDescent="0.2">
      <c r="C4214" s="142"/>
      <c r="D4214" s="142"/>
      <c r="E4214" s="142"/>
      <c r="F4214" s="142"/>
      <c r="G4214" s="142"/>
      <c r="H4214" s="142"/>
      <c r="J4214" s="142"/>
      <c r="K4214" s="142"/>
      <c r="L4214" s="142"/>
      <c r="M4214" s="142"/>
      <c r="N4214" s="142"/>
      <c r="O4214" s="142"/>
    </row>
    <row r="4215" spans="3:15" x14ac:dyDescent="0.2">
      <c r="C4215" s="142"/>
      <c r="D4215" s="142"/>
      <c r="E4215" s="142"/>
      <c r="F4215" s="142"/>
      <c r="G4215" s="142"/>
      <c r="H4215" s="142"/>
      <c r="J4215" s="142"/>
      <c r="K4215" s="142"/>
      <c r="L4215" s="142"/>
      <c r="M4215" s="142"/>
      <c r="N4215" s="142"/>
      <c r="O4215" s="142"/>
    </row>
    <row r="4216" spans="3:15" x14ac:dyDescent="0.2">
      <c r="C4216" s="142"/>
      <c r="D4216" s="142"/>
      <c r="E4216" s="142"/>
      <c r="F4216" s="142"/>
      <c r="G4216" s="142"/>
      <c r="H4216" s="142"/>
      <c r="J4216" s="142"/>
      <c r="K4216" s="142"/>
      <c r="L4216" s="142"/>
      <c r="M4216" s="142"/>
      <c r="N4216" s="142"/>
      <c r="O4216" s="142"/>
    </row>
    <row r="4217" spans="3:15" x14ac:dyDescent="0.2">
      <c r="C4217" s="142"/>
      <c r="D4217" s="142"/>
      <c r="E4217" s="142"/>
      <c r="F4217" s="142"/>
      <c r="G4217" s="142"/>
      <c r="H4217" s="142"/>
      <c r="J4217" s="142"/>
      <c r="K4217" s="142"/>
      <c r="L4217" s="142"/>
      <c r="M4217" s="142"/>
      <c r="N4217" s="142"/>
      <c r="O4217" s="142"/>
    </row>
    <row r="4218" spans="3:15" x14ac:dyDescent="0.2">
      <c r="C4218" s="142"/>
      <c r="D4218" s="142"/>
      <c r="E4218" s="142"/>
      <c r="F4218" s="142"/>
      <c r="G4218" s="142"/>
      <c r="H4218" s="142"/>
      <c r="J4218" s="142"/>
      <c r="K4218" s="142"/>
      <c r="L4218" s="142"/>
      <c r="M4218" s="142"/>
      <c r="N4218" s="142"/>
      <c r="O4218" s="142"/>
    </row>
    <row r="4219" spans="3:15" x14ac:dyDescent="0.2">
      <c r="C4219" s="142"/>
      <c r="D4219" s="142"/>
      <c r="E4219" s="142"/>
      <c r="F4219" s="142"/>
      <c r="G4219" s="142"/>
      <c r="H4219" s="142"/>
      <c r="J4219" s="142"/>
      <c r="K4219" s="142"/>
      <c r="L4219" s="142"/>
      <c r="M4219" s="142"/>
      <c r="N4219" s="142"/>
      <c r="O4219" s="142"/>
    </row>
    <row r="4220" spans="3:15" x14ac:dyDescent="0.2">
      <c r="C4220" s="142"/>
      <c r="D4220" s="142"/>
      <c r="E4220" s="142"/>
      <c r="F4220" s="142"/>
      <c r="G4220" s="142"/>
      <c r="H4220" s="142"/>
      <c r="J4220" s="142"/>
      <c r="K4220" s="142"/>
      <c r="L4220" s="142"/>
      <c r="M4220" s="142"/>
      <c r="N4220" s="142"/>
      <c r="O4220" s="142"/>
    </row>
    <row r="4221" spans="3:15" x14ac:dyDescent="0.2">
      <c r="C4221" s="142"/>
      <c r="D4221" s="142"/>
      <c r="E4221" s="142"/>
      <c r="F4221" s="142"/>
      <c r="G4221" s="142"/>
      <c r="H4221" s="142"/>
      <c r="J4221" s="142"/>
      <c r="K4221" s="142"/>
      <c r="L4221" s="142"/>
      <c r="M4221" s="142"/>
      <c r="N4221" s="142"/>
      <c r="O4221" s="142"/>
    </row>
    <row r="4222" spans="3:15" x14ac:dyDescent="0.2">
      <c r="C4222" s="142"/>
      <c r="D4222" s="142"/>
      <c r="E4222" s="142"/>
      <c r="F4222" s="142"/>
      <c r="G4222" s="142"/>
      <c r="H4222" s="142"/>
      <c r="J4222" s="142"/>
      <c r="K4222" s="142"/>
      <c r="L4222" s="142"/>
      <c r="M4222" s="142"/>
      <c r="N4222" s="142"/>
      <c r="O4222" s="142"/>
    </row>
    <row r="4223" spans="3:15" x14ac:dyDescent="0.2">
      <c r="C4223" s="142"/>
      <c r="D4223" s="142"/>
      <c r="E4223" s="142"/>
      <c r="F4223" s="142"/>
      <c r="G4223" s="142"/>
      <c r="H4223" s="142"/>
      <c r="J4223" s="142"/>
      <c r="K4223" s="142"/>
      <c r="L4223" s="142"/>
      <c r="M4223" s="142"/>
      <c r="N4223" s="142"/>
      <c r="O4223" s="142"/>
    </row>
    <row r="4224" spans="3:15" x14ac:dyDescent="0.2">
      <c r="C4224" s="142"/>
      <c r="D4224" s="142"/>
      <c r="E4224" s="142"/>
      <c r="F4224" s="142"/>
      <c r="G4224" s="142"/>
      <c r="H4224" s="142"/>
      <c r="J4224" s="142"/>
      <c r="K4224" s="142"/>
      <c r="L4224" s="142"/>
      <c r="M4224" s="142"/>
      <c r="N4224" s="142"/>
      <c r="O4224" s="142"/>
    </row>
    <row r="4225" spans="3:15" x14ac:dyDescent="0.2">
      <c r="C4225" s="142"/>
      <c r="D4225" s="142"/>
      <c r="E4225" s="142"/>
      <c r="F4225" s="142"/>
      <c r="G4225" s="142"/>
      <c r="H4225" s="142"/>
      <c r="J4225" s="142"/>
      <c r="K4225" s="142"/>
      <c r="L4225" s="142"/>
      <c r="M4225" s="142"/>
      <c r="N4225" s="142"/>
      <c r="O4225" s="142"/>
    </row>
    <row r="4226" spans="3:15" x14ac:dyDescent="0.2">
      <c r="C4226" s="142"/>
      <c r="D4226" s="142"/>
      <c r="E4226" s="142"/>
      <c r="F4226" s="142"/>
      <c r="G4226" s="142"/>
      <c r="H4226" s="142"/>
      <c r="J4226" s="142"/>
      <c r="K4226" s="142"/>
      <c r="L4226" s="142"/>
      <c r="M4226" s="142"/>
      <c r="N4226" s="142"/>
      <c r="O4226" s="142"/>
    </row>
    <row r="4227" spans="3:15" x14ac:dyDescent="0.2">
      <c r="C4227" s="142"/>
      <c r="D4227" s="142"/>
      <c r="E4227" s="142"/>
      <c r="F4227" s="142"/>
      <c r="G4227" s="142"/>
      <c r="H4227" s="142"/>
      <c r="J4227" s="142"/>
      <c r="K4227" s="142"/>
      <c r="L4227" s="142"/>
      <c r="M4227" s="142"/>
      <c r="N4227" s="142"/>
      <c r="O4227" s="142"/>
    </row>
    <row r="4228" spans="3:15" x14ac:dyDescent="0.2">
      <c r="C4228" s="142"/>
      <c r="D4228" s="142"/>
      <c r="E4228" s="142"/>
      <c r="F4228" s="142"/>
      <c r="G4228" s="142"/>
      <c r="H4228" s="142"/>
      <c r="J4228" s="142"/>
      <c r="K4228" s="142"/>
      <c r="L4228" s="142"/>
      <c r="M4228" s="142"/>
      <c r="N4228" s="142"/>
      <c r="O4228" s="142"/>
    </row>
    <row r="4229" spans="3:15" x14ac:dyDescent="0.2">
      <c r="C4229" s="142"/>
      <c r="D4229" s="142"/>
      <c r="E4229" s="142"/>
      <c r="F4229" s="142"/>
      <c r="G4229" s="142"/>
      <c r="H4229" s="142"/>
      <c r="J4229" s="142"/>
      <c r="K4229" s="142"/>
      <c r="L4229" s="142"/>
      <c r="M4229" s="142"/>
      <c r="N4229" s="142"/>
      <c r="O4229" s="142"/>
    </row>
    <row r="4230" spans="3:15" x14ac:dyDescent="0.2">
      <c r="C4230" s="142"/>
      <c r="D4230" s="142"/>
      <c r="E4230" s="142"/>
      <c r="F4230" s="142"/>
      <c r="G4230" s="142"/>
      <c r="H4230" s="142"/>
      <c r="J4230" s="142"/>
      <c r="K4230" s="142"/>
      <c r="L4230" s="142"/>
      <c r="M4230" s="142"/>
      <c r="N4230" s="142"/>
      <c r="O4230" s="142"/>
    </row>
    <row r="4231" spans="3:15" x14ac:dyDescent="0.2">
      <c r="C4231" s="142"/>
      <c r="D4231" s="142"/>
      <c r="E4231" s="142"/>
      <c r="F4231" s="142"/>
      <c r="G4231" s="142"/>
      <c r="H4231" s="142"/>
      <c r="J4231" s="142"/>
      <c r="K4231" s="142"/>
      <c r="L4231" s="142"/>
      <c r="M4231" s="142"/>
      <c r="N4231" s="142"/>
      <c r="O4231" s="142"/>
    </row>
    <row r="4232" spans="3:15" x14ac:dyDescent="0.2">
      <c r="C4232" s="142"/>
      <c r="D4232" s="142"/>
      <c r="E4232" s="142"/>
      <c r="F4232" s="142"/>
      <c r="G4232" s="142"/>
      <c r="H4232" s="142"/>
      <c r="J4232" s="142"/>
      <c r="K4232" s="142"/>
      <c r="L4232" s="142"/>
      <c r="M4232" s="142"/>
      <c r="N4232" s="142"/>
      <c r="O4232" s="142"/>
    </row>
    <row r="4233" spans="3:15" x14ac:dyDescent="0.2">
      <c r="C4233" s="142"/>
      <c r="D4233" s="142"/>
      <c r="E4233" s="142"/>
      <c r="F4233" s="142"/>
      <c r="G4233" s="142"/>
      <c r="H4233" s="142"/>
      <c r="J4233" s="142"/>
      <c r="K4233" s="142"/>
      <c r="L4233" s="142"/>
      <c r="M4233" s="142"/>
      <c r="N4233" s="142"/>
      <c r="O4233" s="142"/>
    </row>
    <row r="4234" spans="3:15" x14ac:dyDescent="0.2">
      <c r="C4234" s="142"/>
      <c r="D4234" s="142"/>
      <c r="E4234" s="142"/>
      <c r="F4234" s="142"/>
      <c r="G4234" s="142"/>
      <c r="H4234" s="142"/>
      <c r="J4234" s="142"/>
      <c r="K4234" s="142"/>
      <c r="L4234" s="142"/>
      <c r="M4234" s="142"/>
      <c r="N4234" s="142"/>
      <c r="O4234" s="142"/>
    </row>
    <row r="4235" spans="3:15" x14ac:dyDescent="0.2">
      <c r="C4235" s="142"/>
      <c r="D4235" s="142"/>
      <c r="E4235" s="142"/>
      <c r="F4235" s="142"/>
      <c r="G4235" s="142"/>
      <c r="H4235" s="142"/>
      <c r="J4235" s="142"/>
      <c r="K4235" s="142"/>
      <c r="L4235" s="142"/>
      <c r="M4235" s="142"/>
      <c r="N4235" s="142"/>
      <c r="O4235" s="142"/>
    </row>
    <row r="4236" spans="3:15" x14ac:dyDescent="0.2">
      <c r="C4236" s="142"/>
      <c r="D4236" s="142"/>
      <c r="E4236" s="142"/>
      <c r="F4236" s="142"/>
      <c r="G4236" s="142"/>
      <c r="H4236" s="142"/>
      <c r="J4236" s="142"/>
      <c r="K4236" s="142"/>
      <c r="L4236" s="142"/>
      <c r="M4236" s="142"/>
      <c r="N4236" s="142"/>
      <c r="O4236" s="142"/>
    </row>
    <row r="4237" spans="3:15" x14ac:dyDescent="0.2">
      <c r="C4237" s="142"/>
      <c r="D4237" s="142"/>
      <c r="E4237" s="142"/>
      <c r="F4237" s="142"/>
      <c r="G4237" s="142"/>
      <c r="H4237" s="142"/>
      <c r="J4237" s="142"/>
      <c r="K4237" s="142"/>
      <c r="L4237" s="142"/>
      <c r="M4237" s="142"/>
      <c r="N4237" s="142"/>
      <c r="O4237" s="142"/>
    </row>
    <row r="4238" spans="3:15" x14ac:dyDescent="0.2">
      <c r="C4238" s="142"/>
      <c r="D4238" s="142"/>
      <c r="E4238" s="142"/>
      <c r="F4238" s="142"/>
      <c r="G4238" s="142"/>
      <c r="H4238" s="142"/>
      <c r="J4238" s="142"/>
      <c r="K4238" s="142"/>
      <c r="L4238" s="142"/>
      <c r="M4238" s="142"/>
      <c r="N4238" s="142"/>
      <c r="O4238" s="142"/>
    </row>
    <row r="4239" spans="3:15" x14ac:dyDescent="0.2">
      <c r="C4239" s="142"/>
      <c r="D4239" s="142"/>
      <c r="E4239" s="142"/>
      <c r="F4239" s="142"/>
      <c r="G4239" s="142"/>
      <c r="H4239" s="142"/>
      <c r="J4239" s="142"/>
      <c r="K4239" s="142"/>
      <c r="L4239" s="142"/>
      <c r="M4239" s="142"/>
      <c r="N4239" s="142"/>
      <c r="O4239" s="142"/>
    </row>
    <row r="4240" spans="3:15" x14ac:dyDescent="0.2">
      <c r="C4240" s="142"/>
      <c r="D4240" s="142"/>
      <c r="E4240" s="142"/>
      <c r="F4240" s="142"/>
      <c r="G4240" s="142"/>
      <c r="H4240" s="142"/>
      <c r="J4240" s="142"/>
      <c r="K4240" s="142"/>
      <c r="L4240" s="142"/>
      <c r="M4240" s="142"/>
      <c r="N4240" s="142"/>
      <c r="O4240" s="142"/>
    </row>
    <row r="4241" spans="3:15" x14ac:dyDescent="0.2">
      <c r="C4241" s="142"/>
      <c r="D4241" s="142"/>
      <c r="E4241" s="142"/>
      <c r="F4241" s="142"/>
      <c r="G4241" s="142"/>
      <c r="H4241" s="142"/>
      <c r="J4241" s="142"/>
      <c r="K4241" s="142"/>
      <c r="L4241" s="142"/>
      <c r="M4241" s="142"/>
      <c r="N4241" s="142"/>
      <c r="O4241" s="142"/>
    </row>
    <row r="4242" spans="3:15" x14ac:dyDescent="0.2">
      <c r="C4242" s="142"/>
      <c r="D4242" s="142"/>
      <c r="E4242" s="142"/>
      <c r="F4242" s="142"/>
      <c r="G4242" s="142"/>
      <c r="H4242" s="142"/>
      <c r="J4242" s="142"/>
      <c r="K4242" s="142"/>
      <c r="L4242" s="142"/>
      <c r="M4242" s="142"/>
      <c r="N4242" s="142"/>
      <c r="O4242" s="142"/>
    </row>
    <row r="4243" spans="3:15" x14ac:dyDescent="0.2">
      <c r="C4243" s="142"/>
      <c r="D4243" s="142"/>
      <c r="E4243" s="142"/>
      <c r="F4243" s="142"/>
      <c r="G4243" s="142"/>
      <c r="H4243" s="142"/>
      <c r="J4243" s="142"/>
      <c r="K4243" s="142"/>
      <c r="L4243" s="142"/>
      <c r="M4243" s="142"/>
      <c r="N4243" s="142"/>
      <c r="O4243" s="142"/>
    </row>
    <row r="4244" spans="3:15" x14ac:dyDescent="0.2">
      <c r="C4244" s="142"/>
      <c r="D4244" s="142"/>
      <c r="E4244" s="142"/>
      <c r="F4244" s="142"/>
      <c r="G4244" s="142"/>
      <c r="H4244" s="142"/>
      <c r="J4244" s="142"/>
      <c r="K4244" s="142"/>
      <c r="L4244" s="142"/>
      <c r="M4244" s="142"/>
      <c r="N4244" s="142"/>
      <c r="O4244" s="142"/>
    </row>
    <row r="4245" spans="3:15" x14ac:dyDescent="0.2">
      <c r="C4245" s="142"/>
      <c r="D4245" s="142"/>
      <c r="E4245" s="142"/>
      <c r="F4245" s="142"/>
      <c r="G4245" s="142"/>
      <c r="H4245" s="142"/>
      <c r="J4245" s="142"/>
      <c r="K4245" s="142"/>
      <c r="L4245" s="142"/>
      <c r="M4245" s="142"/>
      <c r="N4245" s="142"/>
      <c r="O4245" s="142"/>
    </row>
    <row r="4246" spans="3:15" x14ac:dyDescent="0.2">
      <c r="C4246" s="142"/>
      <c r="D4246" s="142"/>
      <c r="E4246" s="142"/>
      <c r="F4246" s="142"/>
      <c r="G4246" s="142"/>
      <c r="H4246" s="142"/>
      <c r="J4246" s="142"/>
      <c r="K4246" s="142"/>
      <c r="L4246" s="142"/>
      <c r="M4246" s="142"/>
      <c r="N4246" s="142"/>
      <c r="O4246" s="142"/>
    </row>
    <row r="4247" spans="3:15" x14ac:dyDescent="0.2">
      <c r="C4247" s="142"/>
      <c r="D4247" s="142"/>
      <c r="E4247" s="142"/>
      <c r="F4247" s="142"/>
      <c r="G4247" s="142"/>
      <c r="H4247" s="142"/>
      <c r="J4247" s="142"/>
      <c r="K4247" s="142"/>
      <c r="L4247" s="142"/>
      <c r="M4247" s="142"/>
      <c r="N4247" s="142"/>
      <c r="O4247" s="142"/>
    </row>
    <row r="4248" spans="3:15" x14ac:dyDescent="0.2">
      <c r="C4248" s="142"/>
      <c r="D4248" s="142"/>
      <c r="E4248" s="142"/>
      <c r="F4248" s="142"/>
      <c r="G4248" s="142"/>
      <c r="H4248" s="142"/>
      <c r="J4248" s="142"/>
      <c r="K4248" s="142"/>
      <c r="L4248" s="142"/>
      <c r="M4248" s="142"/>
      <c r="N4248" s="142"/>
      <c r="O4248" s="142"/>
    </row>
    <row r="4249" spans="3:15" x14ac:dyDescent="0.2">
      <c r="C4249" s="142"/>
      <c r="D4249" s="142"/>
      <c r="E4249" s="142"/>
      <c r="F4249" s="142"/>
      <c r="G4249" s="142"/>
      <c r="H4249" s="142"/>
      <c r="J4249" s="142"/>
      <c r="K4249" s="142"/>
      <c r="L4249" s="142"/>
      <c r="M4249" s="142"/>
      <c r="N4249" s="142"/>
      <c r="O4249" s="142"/>
    </row>
    <row r="4250" spans="3:15" x14ac:dyDescent="0.2">
      <c r="C4250" s="142"/>
      <c r="D4250" s="142"/>
      <c r="E4250" s="142"/>
      <c r="F4250" s="142"/>
      <c r="G4250" s="142"/>
      <c r="H4250" s="142"/>
      <c r="J4250" s="142"/>
      <c r="K4250" s="142"/>
      <c r="L4250" s="142"/>
      <c r="M4250" s="142"/>
      <c r="N4250" s="142"/>
      <c r="O4250" s="142"/>
    </row>
    <row r="4251" spans="3:15" x14ac:dyDescent="0.2">
      <c r="C4251" s="142"/>
      <c r="D4251" s="142"/>
      <c r="E4251" s="142"/>
      <c r="F4251" s="142"/>
      <c r="G4251" s="142"/>
      <c r="H4251" s="142"/>
      <c r="J4251" s="142"/>
      <c r="K4251" s="142"/>
      <c r="L4251" s="142"/>
      <c r="M4251" s="142"/>
      <c r="N4251" s="142"/>
      <c r="O4251" s="142"/>
    </row>
    <row r="4252" spans="3:15" x14ac:dyDescent="0.2">
      <c r="C4252" s="142"/>
      <c r="D4252" s="142"/>
      <c r="E4252" s="142"/>
      <c r="F4252" s="142"/>
      <c r="G4252" s="142"/>
      <c r="H4252" s="142"/>
      <c r="J4252" s="142"/>
      <c r="K4252" s="142"/>
      <c r="L4252" s="142"/>
      <c r="M4252" s="142"/>
      <c r="N4252" s="142"/>
      <c r="O4252" s="142"/>
    </row>
    <row r="4253" spans="3:15" x14ac:dyDescent="0.2">
      <c r="C4253" s="142"/>
      <c r="D4253" s="142"/>
      <c r="E4253" s="142"/>
      <c r="F4253" s="142"/>
      <c r="G4253" s="142"/>
      <c r="H4253" s="142"/>
      <c r="J4253" s="142"/>
      <c r="K4253" s="142"/>
      <c r="L4253" s="142"/>
      <c r="M4253" s="142"/>
      <c r="N4253" s="142"/>
      <c r="O4253" s="142"/>
    </row>
    <row r="4254" spans="3:15" x14ac:dyDescent="0.2">
      <c r="C4254" s="142"/>
      <c r="D4254" s="142"/>
      <c r="E4254" s="142"/>
      <c r="F4254" s="142"/>
      <c r="G4254" s="142"/>
      <c r="H4254" s="142"/>
      <c r="J4254" s="142"/>
      <c r="K4254" s="142"/>
      <c r="L4254" s="142"/>
      <c r="M4254" s="142"/>
      <c r="N4254" s="142"/>
      <c r="O4254" s="142"/>
    </row>
    <row r="4255" spans="3:15" x14ac:dyDescent="0.2">
      <c r="C4255" s="142"/>
      <c r="D4255" s="142"/>
      <c r="E4255" s="142"/>
      <c r="F4255" s="142"/>
      <c r="G4255" s="142"/>
      <c r="H4255" s="142"/>
      <c r="J4255" s="142"/>
      <c r="K4255" s="142"/>
      <c r="L4255" s="142"/>
      <c r="M4255" s="142"/>
      <c r="N4255" s="142"/>
      <c r="O4255" s="142"/>
    </row>
    <row r="4256" spans="3:15" x14ac:dyDescent="0.2">
      <c r="C4256" s="142"/>
      <c r="D4256" s="142"/>
      <c r="E4256" s="142"/>
      <c r="F4256" s="142"/>
      <c r="G4256" s="142"/>
      <c r="H4256" s="142"/>
      <c r="J4256" s="142"/>
      <c r="K4256" s="142"/>
      <c r="L4256" s="142"/>
      <c r="M4256" s="142"/>
      <c r="N4256" s="142"/>
      <c r="O4256" s="142"/>
    </row>
    <row r="4257" spans="3:15" x14ac:dyDescent="0.2">
      <c r="C4257" s="142"/>
      <c r="D4257" s="142"/>
      <c r="E4257" s="142"/>
      <c r="F4257" s="142"/>
      <c r="G4257" s="142"/>
      <c r="H4257" s="142"/>
      <c r="J4257" s="142"/>
      <c r="K4257" s="142"/>
      <c r="L4257" s="142"/>
      <c r="M4257" s="142"/>
      <c r="N4257" s="142"/>
      <c r="O4257" s="142"/>
    </row>
    <row r="4258" spans="3:15" x14ac:dyDescent="0.2">
      <c r="C4258" s="142"/>
      <c r="D4258" s="142"/>
      <c r="E4258" s="142"/>
      <c r="F4258" s="142"/>
      <c r="G4258" s="142"/>
      <c r="H4258" s="142"/>
      <c r="J4258" s="142"/>
      <c r="K4258" s="142"/>
      <c r="L4258" s="142"/>
      <c r="M4258" s="142"/>
      <c r="N4258" s="142"/>
      <c r="O4258" s="142"/>
    </row>
    <row r="4259" spans="3:15" x14ac:dyDescent="0.2">
      <c r="C4259" s="142"/>
      <c r="D4259" s="142"/>
      <c r="E4259" s="142"/>
      <c r="F4259" s="142"/>
      <c r="G4259" s="142"/>
      <c r="H4259" s="142"/>
      <c r="J4259" s="142"/>
      <c r="K4259" s="142"/>
      <c r="L4259" s="142"/>
      <c r="M4259" s="142"/>
      <c r="N4259" s="142"/>
      <c r="O4259" s="142"/>
    </row>
    <row r="4260" spans="3:15" x14ac:dyDescent="0.2">
      <c r="C4260" s="142"/>
      <c r="D4260" s="142"/>
      <c r="E4260" s="142"/>
      <c r="F4260" s="142"/>
      <c r="G4260" s="142"/>
      <c r="H4260" s="142"/>
      <c r="J4260" s="142"/>
      <c r="K4260" s="142"/>
      <c r="L4260" s="142"/>
      <c r="M4260" s="142"/>
      <c r="N4260" s="142"/>
      <c r="O4260" s="142"/>
    </row>
    <row r="4261" spans="3:15" x14ac:dyDescent="0.2">
      <c r="C4261" s="142"/>
      <c r="D4261" s="142"/>
      <c r="E4261" s="142"/>
      <c r="F4261" s="142"/>
      <c r="G4261" s="142"/>
      <c r="H4261" s="142"/>
      <c r="J4261" s="142"/>
      <c r="K4261" s="142"/>
      <c r="L4261" s="142"/>
      <c r="M4261" s="142"/>
      <c r="N4261" s="142"/>
      <c r="O4261" s="142"/>
    </row>
    <row r="4262" spans="3:15" x14ac:dyDescent="0.2">
      <c r="C4262" s="142"/>
      <c r="D4262" s="142"/>
      <c r="E4262" s="142"/>
      <c r="F4262" s="142"/>
      <c r="G4262" s="142"/>
      <c r="H4262" s="142"/>
      <c r="J4262" s="142"/>
      <c r="K4262" s="142"/>
      <c r="L4262" s="142"/>
      <c r="M4262" s="142"/>
      <c r="N4262" s="142"/>
      <c r="O4262" s="142"/>
    </row>
    <row r="4263" spans="3:15" x14ac:dyDescent="0.2">
      <c r="C4263" s="142"/>
      <c r="D4263" s="142"/>
      <c r="E4263" s="142"/>
      <c r="F4263" s="142"/>
      <c r="G4263" s="142"/>
      <c r="H4263" s="142"/>
      <c r="J4263" s="142"/>
      <c r="K4263" s="142"/>
      <c r="L4263" s="142"/>
      <c r="M4263" s="142"/>
      <c r="N4263" s="142"/>
      <c r="O4263" s="142"/>
    </row>
    <row r="4264" spans="3:15" x14ac:dyDescent="0.2">
      <c r="C4264" s="142"/>
      <c r="D4264" s="142"/>
      <c r="E4264" s="142"/>
      <c r="F4264" s="142"/>
      <c r="G4264" s="142"/>
      <c r="H4264" s="142"/>
      <c r="J4264" s="142"/>
      <c r="K4264" s="142"/>
      <c r="L4264" s="142"/>
      <c r="M4264" s="142"/>
      <c r="N4264" s="142"/>
      <c r="O4264" s="142"/>
    </row>
    <row r="4265" spans="3:15" x14ac:dyDescent="0.2">
      <c r="C4265" s="142"/>
      <c r="D4265" s="142"/>
      <c r="E4265" s="142"/>
      <c r="F4265" s="142"/>
      <c r="G4265" s="142"/>
      <c r="H4265" s="142"/>
      <c r="J4265" s="142"/>
      <c r="K4265" s="142"/>
      <c r="L4265" s="142"/>
      <c r="M4265" s="142"/>
      <c r="N4265" s="142"/>
      <c r="O4265" s="142"/>
    </row>
    <row r="4266" spans="3:15" x14ac:dyDescent="0.2">
      <c r="C4266" s="142"/>
      <c r="D4266" s="142"/>
      <c r="E4266" s="142"/>
      <c r="F4266" s="142"/>
      <c r="G4266" s="142"/>
      <c r="H4266" s="142"/>
      <c r="J4266" s="142"/>
      <c r="K4266" s="142"/>
      <c r="L4266" s="142"/>
      <c r="M4266" s="142"/>
      <c r="N4266" s="142"/>
      <c r="O4266" s="142"/>
    </row>
    <row r="4267" spans="3:15" x14ac:dyDescent="0.2">
      <c r="C4267" s="142"/>
      <c r="D4267" s="142"/>
      <c r="E4267" s="142"/>
      <c r="F4267" s="142"/>
      <c r="G4267" s="142"/>
      <c r="H4267" s="142"/>
      <c r="J4267" s="142"/>
      <c r="K4267" s="142"/>
      <c r="L4267" s="142"/>
      <c r="M4267" s="142"/>
      <c r="N4267" s="142"/>
      <c r="O4267" s="142"/>
    </row>
    <row r="4268" spans="3:15" x14ac:dyDescent="0.2">
      <c r="C4268" s="142"/>
      <c r="D4268" s="142"/>
      <c r="E4268" s="142"/>
      <c r="F4268" s="142"/>
      <c r="G4268" s="142"/>
      <c r="H4268" s="142"/>
      <c r="J4268" s="142"/>
      <c r="K4268" s="142"/>
      <c r="L4268" s="142"/>
      <c r="M4268" s="142"/>
      <c r="N4268" s="142"/>
      <c r="O4268" s="142"/>
    </row>
    <row r="4269" spans="3:15" x14ac:dyDescent="0.2">
      <c r="C4269" s="142"/>
      <c r="D4269" s="142"/>
      <c r="E4269" s="142"/>
      <c r="F4269" s="142"/>
      <c r="G4269" s="142"/>
      <c r="H4269" s="142"/>
      <c r="J4269" s="142"/>
      <c r="K4269" s="142"/>
      <c r="L4269" s="142"/>
      <c r="M4269" s="142"/>
      <c r="N4269" s="142"/>
      <c r="O4269" s="142"/>
    </row>
    <row r="4270" spans="3:15" x14ac:dyDescent="0.2">
      <c r="C4270" s="142"/>
      <c r="D4270" s="142"/>
      <c r="E4270" s="142"/>
      <c r="F4270" s="142"/>
      <c r="G4270" s="142"/>
      <c r="H4270" s="142"/>
      <c r="J4270" s="142"/>
      <c r="K4270" s="142"/>
      <c r="L4270" s="142"/>
      <c r="M4270" s="142"/>
      <c r="N4270" s="142"/>
      <c r="O4270" s="142"/>
    </row>
    <row r="4271" spans="3:15" x14ac:dyDescent="0.2">
      <c r="C4271" s="142"/>
      <c r="D4271" s="142"/>
      <c r="E4271" s="142"/>
      <c r="F4271" s="142"/>
      <c r="G4271" s="142"/>
      <c r="H4271" s="142"/>
      <c r="J4271" s="142"/>
      <c r="K4271" s="142"/>
      <c r="L4271" s="142"/>
      <c r="M4271" s="142"/>
      <c r="N4271" s="142"/>
      <c r="O4271" s="142"/>
    </row>
    <row r="4272" spans="3:15" x14ac:dyDescent="0.2">
      <c r="C4272" s="142"/>
      <c r="D4272" s="142"/>
      <c r="E4272" s="142"/>
      <c r="F4272" s="142"/>
      <c r="G4272" s="142"/>
      <c r="H4272" s="142"/>
      <c r="J4272" s="142"/>
      <c r="K4272" s="142"/>
      <c r="L4272" s="142"/>
      <c r="M4272" s="142"/>
      <c r="N4272" s="142"/>
      <c r="O4272" s="142"/>
    </row>
    <row r="4273" spans="3:15" x14ac:dyDescent="0.2">
      <c r="C4273" s="142"/>
      <c r="D4273" s="142"/>
      <c r="E4273" s="142"/>
      <c r="F4273" s="142"/>
      <c r="G4273" s="142"/>
      <c r="H4273" s="142"/>
      <c r="J4273" s="142"/>
      <c r="K4273" s="142"/>
      <c r="L4273" s="142"/>
      <c r="M4273" s="142"/>
      <c r="N4273" s="142"/>
      <c r="O4273" s="142"/>
    </row>
    <row r="4274" spans="3:15" x14ac:dyDescent="0.2">
      <c r="C4274" s="142"/>
      <c r="D4274" s="142"/>
      <c r="E4274" s="142"/>
      <c r="F4274" s="142"/>
      <c r="G4274" s="142"/>
      <c r="H4274" s="142"/>
      <c r="J4274" s="142"/>
      <c r="K4274" s="142"/>
      <c r="L4274" s="142"/>
      <c r="M4274" s="142"/>
      <c r="N4274" s="142"/>
      <c r="O4274" s="142"/>
    </row>
    <row r="4275" spans="3:15" x14ac:dyDescent="0.2">
      <c r="C4275" s="142"/>
      <c r="D4275" s="142"/>
      <c r="E4275" s="142"/>
      <c r="F4275" s="142"/>
      <c r="G4275" s="142"/>
      <c r="H4275" s="142"/>
      <c r="J4275" s="142"/>
      <c r="K4275" s="142"/>
      <c r="L4275" s="142"/>
      <c r="M4275" s="142"/>
      <c r="N4275" s="142"/>
      <c r="O4275" s="142"/>
    </row>
    <row r="4276" spans="3:15" x14ac:dyDescent="0.2">
      <c r="C4276" s="142"/>
      <c r="D4276" s="142"/>
      <c r="E4276" s="142"/>
      <c r="F4276" s="142"/>
      <c r="G4276" s="142"/>
      <c r="H4276" s="142"/>
      <c r="J4276" s="142"/>
      <c r="K4276" s="142"/>
      <c r="L4276" s="142"/>
      <c r="M4276" s="142"/>
      <c r="N4276" s="142"/>
      <c r="O4276" s="142"/>
    </row>
    <row r="4277" spans="3:15" x14ac:dyDescent="0.2">
      <c r="C4277" s="142"/>
      <c r="D4277" s="142"/>
      <c r="E4277" s="142"/>
      <c r="F4277" s="142"/>
      <c r="G4277" s="142"/>
      <c r="H4277" s="142"/>
      <c r="J4277" s="142"/>
      <c r="K4277" s="142"/>
      <c r="L4277" s="142"/>
      <c r="M4277" s="142"/>
      <c r="N4277" s="142"/>
      <c r="O4277" s="142"/>
    </row>
    <row r="4278" spans="3:15" x14ac:dyDescent="0.2">
      <c r="C4278" s="142"/>
      <c r="D4278" s="142"/>
      <c r="E4278" s="142"/>
      <c r="F4278" s="142"/>
      <c r="G4278" s="142"/>
      <c r="H4278" s="142"/>
      <c r="J4278" s="142"/>
      <c r="K4278" s="142"/>
      <c r="L4278" s="142"/>
      <c r="M4278" s="142"/>
      <c r="N4278" s="142"/>
      <c r="O4278" s="142"/>
    </row>
    <row r="4279" spans="3:15" x14ac:dyDescent="0.2">
      <c r="C4279" s="142"/>
      <c r="D4279" s="142"/>
      <c r="E4279" s="142"/>
      <c r="F4279" s="142"/>
      <c r="G4279" s="142"/>
      <c r="H4279" s="142"/>
      <c r="J4279" s="142"/>
      <c r="K4279" s="142"/>
      <c r="L4279" s="142"/>
      <c r="M4279" s="142"/>
      <c r="N4279" s="142"/>
      <c r="O4279" s="142"/>
    </row>
    <row r="4280" spans="3:15" x14ac:dyDescent="0.2">
      <c r="C4280" s="142"/>
      <c r="D4280" s="142"/>
      <c r="E4280" s="142"/>
      <c r="F4280" s="142"/>
      <c r="G4280" s="142"/>
      <c r="H4280" s="142"/>
      <c r="J4280" s="142"/>
      <c r="K4280" s="142"/>
      <c r="L4280" s="142"/>
      <c r="M4280" s="142"/>
      <c r="N4280" s="142"/>
      <c r="O4280" s="142"/>
    </row>
    <row r="4281" spans="3:15" x14ac:dyDescent="0.2">
      <c r="C4281" s="142"/>
      <c r="D4281" s="142"/>
      <c r="E4281" s="142"/>
      <c r="F4281" s="142"/>
      <c r="G4281" s="142"/>
      <c r="H4281" s="142"/>
      <c r="J4281" s="142"/>
      <c r="K4281" s="142"/>
      <c r="L4281" s="142"/>
      <c r="M4281" s="142"/>
      <c r="N4281" s="142"/>
      <c r="O4281" s="142"/>
    </row>
    <row r="4282" spans="3:15" x14ac:dyDescent="0.2">
      <c r="C4282" s="142"/>
      <c r="D4282" s="142"/>
      <c r="E4282" s="142"/>
      <c r="F4282" s="142"/>
      <c r="G4282" s="142"/>
      <c r="H4282" s="142"/>
      <c r="J4282" s="142"/>
      <c r="K4282" s="142"/>
      <c r="L4282" s="142"/>
      <c r="M4282" s="142"/>
      <c r="N4282" s="142"/>
      <c r="O4282" s="142"/>
    </row>
    <row r="4283" spans="3:15" x14ac:dyDescent="0.2">
      <c r="C4283" s="142"/>
      <c r="D4283" s="142"/>
      <c r="E4283" s="142"/>
      <c r="F4283" s="142"/>
      <c r="G4283" s="142"/>
      <c r="H4283" s="142"/>
      <c r="J4283" s="142"/>
      <c r="K4283" s="142"/>
      <c r="L4283" s="142"/>
      <c r="M4283" s="142"/>
      <c r="N4283" s="142"/>
      <c r="O4283" s="142"/>
    </row>
    <row r="4284" spans="3:15" x14ac:dyDescent="0.2">
      <c r="C4284" s="142"/>
      <c r="D4284" s="142"/>
      <c r="E4284" s="142"/>
      <c r="F4284" s="142"/>
      <c r="G4284" s="142"/>
      <c r="H4284" s="142"/>
      <c r="J4284" s="142"/>
      <c r="K4284" s="142"/>
      <c r="L4284" s="142"/>
      <c r="M4284" s="142"/>
      <c r="N4284" s="142"/>
      <c r="O4284" s="142"/>
    </row>
    <row r="4285" spans="3:15" x14ac:dyDescent="0.2">
      <c r="C4285" s="142"/>
      <c r="D4285" s="142"/>
      <c r="E4285" s="142"/>
      <c r="F4285" s="142"/>
      <c r="G4285" s="142"/>
      <c r="H4285" s="142"/>
      <c r="J4285" s="142"/>
      <c r="K4285" s="142"/>
      <c r="L4285" s="142"/>
      <c r="M4285" s="142"/>
      <c r="N4285" s="142"/>
      <c r="O4285" s="142"/>
    </row>
    <row r="4286" spans="3:15" x14ac:dyDescent="0.2">
      <c r="C4286" s="142"/>
      <c r="D4286" s="142"/>
      <c r="E4286" s="142"/>
      <c r="F4286" s="142"/>
      <c r="G4286" s="142"/>
      <c r="H4286" s="142"/>
      <c r="J4286" s="142"/>
      <c r="K4286" s="142"/>
      <c r="L4286" s="142"/>
      <c r="M4286" s="142"/>
      <c r="N4286" s="142"/>
      <c r="O4286" s="142"/>
    </row>
    <row r="4287" spans="3:15" x14ac:dyDescent="0.2">
      <c r="C4287" s="142"/>
      <c r="D4287" s="142"/>
      <c r="E4287" s="142"/>
      <c r="F4287" s="142"/>
      <c r="G4287" s="142"/>
      <c r="H4287" s="142"/>
      <c r="J4287" s="142"/>
      <c r="K4287" s="142"/>
      <c r="L4287" s="142"/>
      <c r="M4287" s="142"/>
      <c r="N4287" s="142"/>
      <c r="O4287" s="142"/>
    </row>
    <row r="4288" spans="3:15" x14ac:dyDescent="0.2">
      <c r="C4288" s="142"/>
      <c r="D4288" s="142"/>
      <c r="E4288" s="142"/>
      <c r="F4288" s="142"/>
      <c r="G4288" s="142"/>
      <c r="H4288" s="142"/>
      <c r="J4288" s="142"/>
      <c r="K4288" s="142"/>
      <c r="L4288" s="142"/>
      <c r="M4288" s="142"/>
      <c r="N4288" s="142"/>
      <c r="O4288" s="142"/>
    </row>
    <row r="4289" spans="3:15" x14ac:dyDescent="0.2">
      <c r="C4289" s="142"/>
      <c r="D4289" s="142"/>
      <c r="E4289" s="142"/>
      <c r="F4289" s="142"/>
      <c r="G4289" s="142"/>
      <c r="H4289" s="142"/>
      <c r="J4289" s="142"/>
      <c r="K4289" s="142"/>
      <c r="L4289" s="142"/>
      <c r="M4289" s="142"/>
      <c r="N4289" s="142"/>
      <c r="O4289" s="142"/>
    </row>
    <row r="4290" spans="3:15" x14ac:dyDescent="0.2">
      <c r="C4290" s="142"/>
      <c r="D4290" s="142"/>
      <c r="E4290" s="142"/>
      <c r="F4290" s="142"/>
      <c r="G4290" s="142"/>
      <c r="H4290" s="142"/>
      <c r="J4290" s="142"/>
      <c r="K4290" s="142"/>
      <c r="L4290" s="142"/>
      <c r="M4290" s="142"/>
      <c r="N4290" s="142"/>
      <c r="O4290" s="142"/>
    </row>
    <row r="4291" spans="3:15" x14ac:dyDescent="0.2">
      <c r="C4291" s="142"/>
      <c r="D4291" s="142"/>
      <c r="E4291" s="142"/>
      <c r="F4291" s="142"/>
      <c r="G4291" s="142"/>
      <c r="H4291" s="142"/>
      <c r="J4291" s="142"/>
      <c r="K4291" s="142"/>
      <c r="L4291" s="142"/>
      <c r="M4291" s="142"/>
      <c r="N4291" s="142"/>
      <c r="O4291" s="142"/>
    </row>
    <row r="4292" spans="3:15" x14ac:dyDescent="0.2">
      <c r="C4292" s="142"/>
      <c r="D4292" s="142"/>
      <c r="E4292" s="142"/>
      <c r="F4292" s="142"/>
      <c r="G4292" s="142"/>
      <c r="H4292" s="142"/>
      <c r="J4292" s="142"/>
      <c r="K4292" s="142"/>
      <c r="L4292" s="142"/>
      <c r="M4292" s="142"/>
      <c r="N4292" s="142"/>
      <c r="O4292" s="142"/>
    </row>
    <row r="4293" spans="3:15" x14ac:dyDescent="0.2">
      <c r="C4293" s="142"/>
      <c r="D4293" s="142"/>
      <c r="E4293" s="142"/>
      <c r="F4293" s="142"/>
      <c r="G4293" s="142"/>
      <c r="H4293" s="142"/>
      <c r="J4293" s="142"/>
      <c r="K4293" s="142"/>
      <c r="L4293" s="142"/>
      <c r="M4293" s="142"/>
      <c r="N4293" s="142"/>
      <c r="O4293" s="142"/>
    </row>
    <row r="4294" spans="3:15" x14ac:dyDescent="0.2">
      <c r="C4294" s="142"/>
      <c r="D4294" s="142"/>
      <c r="E4294" s="142"/>
      <c r="F4294" s="142"/>
      <c r="G4294" s="142"/>
      <c r="H4294" s="142"/>
      <c r="J4294" s="142"/>
      <c r="K4294" s="142"/>
      <c r="L4294" s="142"/>
      <c r="M4294" s="142"/>
      <c r="N4294" s="142"/>
      <c r="O4294" s="142"/>
    </row>
    <row r="4295" spans="3:15" x14ac:dyDescent="0.2">
      <c r="C4295" s="142"/>
      <c r="D4295" s="142"/>
      <c r="E4295" s="142"/>
      <c r="F4295" s="142"/>
      <c r="G4295" s="142"/>
      <c r="H4295" s="142"/>
      <c r="J4295" s="142"/>
      <c r="K4295" s="142"/>
      <c r="L4295" s="142"/>
      <c r="M4295" s="142"/>
      <c r="N4295" s="142"/>
      <c r="O4295" s="142"/>
    </row>
    <row r="4296" spans="3:15" x14ac:dyDescent="0.2">
      <c r="C4296" s="142"/>
      <c r="D4296" s="142"/>
      <c r="E4296" s="142"/>
      <c r="F4296" s="142"/>
      <c r="G4296" s="142"/>
      <c r="H4296" s="142"/>
      <c r="J4296" s="142"/>
      <c r="K4296" s="142"/>
      <c r="L4296" s="142"/>
      <c r="M4296" s="142"/>
      <c r="N4296" s="142"/>
      <c r="O4296" s="142"/>
    </row>
    <row r="4297" spans="3:15" x14ac:dyDescent="0.2">
      <c r="C4297" s="142"/>
      <c r="D4297" s="142"/>
      <c r="E4297" s="142"/>
      <c r="F4297" s="142"/>
      <c r="G4297" s="142"/>
      <c r="H4297" s="142"/>
      <c r="J4297" s="142"/>
      <c r="K4297" s="142"/>
      <c r="L4297" s="142"/>
      <c r="M4297" s="142"/>
      <c r="N4297" s="142"/>
      <c r="O4297" s="142"/>
    </row>
    <row r="4298" spans="3:15" x14ac:dyDescent="0.2">
      <c r="C4298" s="142"/>
      <c r="D4298" s="142"/>
      <c r="E4298" s="142"/>
      <c r="F4298" s="142"/>
      <c r="G4298" s="142"/>
      <c r="H4298" s="142"/>
      <c r="J4298" s="142"/>
      <c r="K4298" s="142"/>
      <c r="L4298" s="142"/>
      <c r="M4298" s="142"/>
      <c r="N4298" s="142"/>
      <c r="O4298" s="142"/>
    </row>
    <row r="4299" spans="3:15" x14ac:dyDescent="0.2">
      <c r="C4299" s="142"/>
      <c r="D4299" s="142"/>
      <c r="E4299" s="142"/>
      <c r="F4299" s="142"/>
      <c r="G4299" s="142"/>
      <c r="H4299" s="142"/>
      <c r="J4299" s="142"/>
      <c r="K4299" s="142"/>
      <c r="L4299" s="142"/>
      <c r="M4299" s="142"/>
      <c r="N4299" s="142"/>
      <c r="O4299" s="142"/>
    </row>
    <row r="4300" spans="3:15" x14ac:dyDescent="0.2">
      <c r="C4300" s="142"/>
      <c r="D4300" s="142"/>
      <c r="E4300" s="142"/>
      <c r="F4300" s="142"/>
      <c r="G4300" s="142"/>
      <c r="H4300" s="142"/>
      <c r="J4300" s="142"/>
      <c r="K4300" s="142"/>
      <c r="L4300" s="142"/>
      <c r="M4300" s="142"/>
      <c r="N4300" s="142"/>
      <c r="O4300" s="142"/>
    </row>
    <row r="4301" spans="3:15" x14ac:dyDescent="0.2">
      <c r="C4301" s="142"/>
      <c r="D4301" s="142"/>
      <c r="E4301" s="142"/>
      <c r="F4301" s="142"/>
      <c r="G4301" s="142"/>
      <c r="H4301" s="142"/>
      <c r="J4301" s="142"/>
      <c r="K4301" s="142"/>
      <c r="L4301" s="142"/>
      <c r="M4301" s="142"/>
      <c r="N4301" s="142"/>
      <c r="O4301" s="142"/>
    </row>
    <row r="4302" spans="3:15" x14ac:dyDescent="0.2">
      <c r="C4302" s="142"/>
      <c r="D4302" s="142"/>
      <c r="E4302" s="142"/>
      <c r="F4302" s="142"/>
      <c r="G4302" s="142"/>
      <c r="H4302" s="142"/>
      <c r="J4302" s="142"/>
      <c r="K4302" s="142"/>
      <c r="L4302" s="142"/>
      <c r="M4302" s="142"/>
      <c r="N4302" s="142"/>
      <c r="O4302" s="142"/>
    </row>
    <row r="4303" spans="3:15" x14ac:dyDescent="0.2">
      <c r="C4303" s="142"/>
      <c r="D4303" s="142"/>
      <c r="E4303" s="142"/>
      <c r="F4303" s="142"/>
      <c r="G4303" s="142"/>
      <c r="H4303" s="142"/>
      <c r="J4303" s="142"/>
      <c r="K4303" s="142"/>
      <c r="L4303" s="142"/>
      <c r="M4303" s="142"/>
      <c r="N4303" s="142"/>
      <c r="O4303" s="142"/>
    </row>
    <row r="4304" spans="3:15" x14ac:dyDescent="0.2">
      <c r="C4304" s="142"/>
      <c r="D4304" s="142"/>
      <c r="E4304" s="142"/>
      <c r="F4304" s="142"/>
      <c r="G4304" s="142"/>
      <c r="H4304" s="142"/>
      <c r="J4304" s="142"/>
      <c r="K4304" s="142"/>
      <c r="L4304" s="142"/>
      <c r="M4304" s="142"/>
      <c r="N4304" s="142"/>
      <c r="O4304" s="142"/>
    </row>
    <row r="4305" spans="3:15" x14ac:dyDescent="0.2">
      <c r="C4305" s="142"/>
      <c r="D4305" s="142"/>
      <c r="E4305" s="142"/>
      <c r="F4305" s="142"/>
      <c r="G4305" s="142"/>
      <c r="H4305" s="142"/>
      <c r="J4305" s="142"/>
      <c r="K4305" s="142"/>
      <c r="L4305" s="142"/>
      <c r="M4305" s="142"/>
      <c r="N4305" s="142"/>
      <c r="O4305" s="142"/>
    </row>
    <row r="4306" spans="3:15" x14ac:dyDescent="0.2">
      <c r="C4306" s="142"/>
      <c r="D4306" s="142"/>
      <c r="E4306" s="142"/>
      <c r="F4306" s="142"/>
      <c r="G4306" s="142"/>
      <c r="H4306" s="142"/>
      <c r="J4306" s="142"/>
      <c r="K4306" s="142"/>
      <c r="L4306" s="142"/>
      <c r="M4306" s="142"/>
      <c r="N4306" s="142"/>
      <c r="O4306" s="142"/>
    </row>
    <row r="4307" spans="3:15" x14ac:dyDescent="0.2">
      <c r="C4307" s="142"/>
      <c r="D4307" s="142"/>
      <c r="E4307" s="142"/>
      <c r="F4307" s="142"/>
      <c r="G4307" s="142"/>
      <c r="H4307" s="142"/>
      <c r="J4307" s="142"/>
      <c r="K4307" s="142"/>
      <c r="L4307" s="142"/>
      <c r="M4307" s="142"/>
      <c r="N4307" s="142"/>
      <c r="O4307" s="142"/>
    </row>
    <row r="4308" spans="3:15" x14ac:dyDescent="0.2">
      <c r="C4308" s="142"/>
      <c r="D4308" s="142"/>
      <c r="E4308" s="142"/>
      <c r="F4308" s="142"/>
      <c r="G4308" s="142"/>
      <c r="H4308" s="142"/>
      <c r="J4308" s="142"/>
      <c r="K4308" s="142"/>
      <c r="L4308" s="142"/>
      <c r="M4308" s="142"/>
      <c r="N4308" s="142"/>
      <c r="O4308" s="142"/>
    </row>
    <row r="4309" spans="3:15" x14ac:dyDescent="0.2">
      <c r="C4309" s="142"/>
      <c r="D4309" s="142"/>
      <c r="E4309" s="142"/>
      <c r="F4309" s="142"/>
      <c r="G4309" s="142"/>
      <c r="H4309" s="142"/>
      <c r="J4309" s="142"/>
      <c r="K4309" s="142"/>
      <c r="L4309" s="142"/>
      <c r="M4309" s="142"/>
      <c r="N4309" s="142"/>
      <c r="O4309" s="142"/>
    </row>
    <row r="4310" spans="3:15" x14ac:dyDescent="0.2">
      <c r="C4310" s="142"/>
      <c r="D4310" s="142"/>
      <c r="E4310" s="142"/>
      <c r="F4310" s="142"/>
      <c r="G4310" s="142"/>
      <c r="H4310" s="142"/>
      <c r="J4310" s="142"/>
      <c r="K4310" s="142"/>
      <c r="L4310" s="142"/>
      <c r="M4310" s="142"/>
      <c r="N4310" s="142"/>
      <c r="O4310" s="142"/>
    </row>
    <row r="4311" spans="3:15" x14ac:dyDescent="0.2">
      <c r="C4311" s="142"/>
      <c r="D4311" s="142"/>
      <c r="E4311" s="142"/>
      <c r="F4311" s="142"/>
      <c r="G4311" s="142"/>
      <c r="H4311" s="142"/>
      <c r="J4311" s="142"/>
      <c r="K4311" s="142"/>
      <c r="L4311" s="142"/>
      <c r="M4311" s="142"/>
      <c r="N4311" s="142"/>
      <c r="O4311" s="142"/>
    </row>
    <row r="4312" spans="3:15" x14ac:dyDescent="0.2">
      <c r="C4312" s="142"/>
      <c r="D4312" s="142"/>
      <c r="E4312" s="142"/>
      <c r="F4312" s="142"/>
      <c r="G4312" s="142"/>
      <c r="H4312" s="142"/>
      <c r="J4312" s="142"/>
      <c r="K4312" s="142"/>
      <c r="L4312" s="142"/>
      <c r="M4312" s="142"/>
      <c r="N4312" s="142"/>
      <c r="O4312" s="142"/>
    </row>
    <row r="4313" spans="3:15" x14ac:dyDescent="0.2">
      <c r="C4313" s="142"/>
      <c r="D4313" s="142"/>
      <c r="E4313" s="142"/>
      <c r="F4313" s="142"/>
      <c r="G4313" s="142"/>
      <c r="H4313" s="142"/>
      <c r="J4313" s="142"/>
      <c r="K4313" s="142"/>
      <c r="L4313" s="142"/>
      <c r="M4313" s="142"/>
      <c r="N4313" s="142"/>
      <c r="O4313" s="142"/>
    </row>
    <row r="4314" spans="3:15" x14ac:dyDescent="0.2">
      <c r="C4314" s="142"/>
      <c r="D4314" s="142"/>
      <c r="E4314" s="142"/>
      <c r="F4314" s="142"/>
      <c r="G4314" s="142"/>
      <c r="H4314" s="142"/>
      <c r="J4314" s="142"/>
      <c r="K4314" s="142"/>
      <c r="L4314" s="142"/>
      <c r="M4314" s="142"/>
      <c r="N4314" s="142"/>
      <c r="O4314" s="142"/>
    </row>
    <row r="4315" spans="3:15" x14ac:dyDescent="0.2">
      <c r="C4315" s="142"/>
      <c r="D4315" s="142"/>
      <c r="E4315" s="142"/>
      <c r="F4315" s="142"/>
      <c r="G4315" s="142"/>
      <c r="H4315" s="142"/>
      <c r="J4315" s="142"/>
      <c r="K4315" s="142"/>
      <c r="L4315" s="142"/>
      <c r="M4315" s="142"/>
      <c r="N4315" s="142"/>
      <c r="O4315" s="142"/>
    </row>
    <row r="4316" spans="3:15" x14ac:dyDescent="0.2">
      <c r="C4316" s="142"/>
      <c r="D4316" s="142"/>
      <c r="E4316" s="142"/>
      <c r="F4316" s="142"/>
      <c r="G4316" s="142"/>
      <c r="H4316" s="142"/>
      <c r="J4316" s="142"/>
      <c r="K4316" s="142"/>
      <c r="L4316" s="142"/>
      <c r="M4316" s="142"/>
      <c r="N4316" s="142"/>
      <c r="O4316" s="142"/>
    </row>
    <row r="4317" spans="3:15" x14ac:dyDescent="0.2">
      <c r="C4317" s="142"/>
      <c r="D4317" s="142"/>
      <c r="E4317" s="142"/>
      <c r="F4317" s="142"/>
      <c r="G4317" s="142"/>
      <c r="H4317" s="142"/>
      <c r="J4317" s="142"/>
      <c r="K4317" s="142"/>
      <c r="L4317" s="142"/>
      <c r="M4317" s="142"/>
      <c r="N4317" s="142"/>
      <c r="O4317" s="142"/>
    </row>
    <row r="4318" spans="3:15" x14ac:dyDescent="0.2">
      <c r="C4318" s="142"/>
      <c r="D4318" s="142"/>
      <c r="E4318" s="142"/>
      <c r="F4318" s="142"/>
      <c r="G4318" s="142"/>
      <c r="H4318" s="142"/>
      <c r="J4318" s="142"/>
      <c r="K4318" s="142"/>
      <c r="L4318" s="142"/>
      <c r="M4318" s="142"/>
      <c r="N4318" s="142"/>
      <c r="O4318" s="142"/>
    </row>
    <row r="4319" spans="3:15" x14ac:dyDescent="0.2">
      <c r="C4319" s="142"/>
      <c r="D4319" s="142"/>
      <c r="E4319" s="142"/>
      <c r="F4319" s="142"/>
      <c r="G4319" s="142"/>
      <c r="H4319" s="142"/>
      <c r="J4319" s="142"/>
      <c r="K4319" s="142"/>
      <c r="L4319" s="142"/>
      <c r="M4319" s="142"/>
      <c r="N4319" s="142"/>
      <c r="O4319" s="142"/>
    </row>
    <row r="4320" spans="3:15" x14ac:dyDescent="0.2">
      <c r="C4320" s="142"/>
      <c r="D4320" s="142"/>
      <c r="E4320" s="142"/>
      <c r="F4320" s="142"/>
      <c r="G4320" s="142"/>
      <c r="H4320" s="142"/>
      <c r="J4320" s="142"/>
      <c r="K4320" s="142"/>
      <c r="L4320" s="142"/>
      <c r="M4320" s="142"/>
      <c r="N4320" s="142"/>
      <c r="O4320" s="142"/>
    </row>
    <row r="4321" spans="3:15" x14ac:dyDescent="0.2">
      <c r="C4321" s="142"/>
      <c r="D4321" s="142"/>
      <c r="E4321" s="142"/>
      <c r="F4321" s="142"/>
      <c r="G4321" s="142"/>
      <c r="H4321" s="142"/>
      <c r="J4321" s="142"/>
      <c r="K4321" s="142"/>
      <c r="L4321" s="142"/>
      <c r="M4321" s="142"/>
      <c r="N4321" s="142"/>
      <c r="O4321" s="142"/>
    </row>
    <row r="4322" spans="3:15" x14ac:dyDescent="0.2">
      <c r="C4322" s="142"/>
      <c r="D4322" s="142"/>
      <c r="E4322" s="142"/>
      <c r="F4322" s="142"/>
      <c r="G4322" s="142"/>
      <c r="H4322" s="142"/>
      <c r="J4322" s="142"/>
      <c r="K4322" s="142"/>
      <c r="L4322" s="142"/>
      <c r="M4322" s="142"/>
      <c r="N4322" s="142"/>
      <c r="O4322" s="142"/>
    </row>
    <row r="4323" spans="3:15" x14ac:dyDescent="0.2">
      <c r="C4323" s="142"/>
      <c r="D4323" s="142"/>
      <c r="E4323" s="142"/>
      <c r="F4323" s="142"/>
      <c r="G4323" s="142"/>
      <c r="H4323" s="142"/>
      <c r="J4323" s="142"/>
      <c r="K4323" s="142"/>
      <c r="L4323" s="142"/>
      <c r="M4323" s="142"/>
      <c r="N4323" s="142"/>
      <c r="O4323" s="142"/>
    </row>
    <row r="4324" spans="3:15" x14ac:dyDescent="0.2">
      <c r="C4324" s="142"/>
      <c r="D4324" s="142"/>
      <c r="E4324" s="142"/>
      <c r="F4324" s="142"/>
      <c r="G4324" s="142"/>
      <c r="H4324" s="142"/>
      <c r="J4324" s="142"/>
      <c r="K4324" s="142"/>
      <c r="L4324" s="142"/>
      <c r="M4324" s="142"/>
      <c r="N4324" s="142"/>
      <c r="O4324" s="142"/>
    </row>
    <row r="4325" spans="3:15" x14ac:dyDescent="0.2">
      <c r="C4325" s="142"/>
      <c r="D4325" s="142"/>
      <c r="E4325" s="142"/>
      <c r="F4325" s="142"/>
      <c r="G4325" s="142"/>
      <c r="H4325" s="142"/>
      <c r="J4325" s="142"/>
      <c r="K4325" s="142"/>
      <c r="L4325" s="142"/>
      <c r="M4325" s="142"/>
      <c r="N4325" s="142"/>
      <c r="O4325" s="142"/>
    </row>
    <row r="4326" spans="3:15" x14ac:dyDescent="0.2">
      <c r="C4326" s="142"/>
      <c r="D4326" s="142"/>
      <c r="E4326" s="142"/>
      <c r="F4326" s="142"/>
      <c r="G4326" s="142"/>
      <c r="H4326" s="142"/>
      <c r="J4326" s="142"/>
      <c r="K4326" s="142"/>
      <c r="L4326" s="142"/>
      <c r="M4326" s="142"/>
      <c r="N4326" s="142"/>
      <c r="O4326" s="142"/>
    </row>
    <row r="4327" spans="3:15" x14ac:dyDescent="0.2">
      <c r="C4327" s="142"/>
      <c r="D4327" s="142"/>
      <c r="E4327" s="142"/>
      <c r="F4327" s="142"/>
      <c r="G4327" s="142"/>
      <c r="H4327" s="142"/>
      <c r="J4327" s="142"/>
      <c r="K4327" s="142"/>
      <c r="L4327" s="142"/>
      <c r="M4327" s="142"/>
      <c r="N4327" s="142"/>
      <c r="O4327" s="142"/>
    </row>
    <row r="4328" spans="3:15" x14ac:dyDescent="0.2">
      <c r="C4328" s="142"/>
      <c r="D4328" s="142"/>
      <c r="E4328" s="142"/>
      <c r="F4328" s="142"/>
      <c r="G4328" s="142"/>
      <c r="H4328" s="142"/>
      <c r="J4328" s="142"/>
      <c r="K4328" s="142"/>
      <c r="L4328" s="142"/>
      <c r="M4328" s="142"/>
      <c r="N4328" s="142"/>
      <c r="O4328" s="142"/>
    </row>
    <row r="4329" spans="3:15" x14ac:dyDescent="0.2">
      <c r="C4329" s="142"/>
      <c r="D4329" s="142"/>
      <c r="E4329" s="142"/>
      <c r="F4329" s="142"/>
      <c r="G4329" s="142"/>
      <c r="H4329" s="142"/>
      <c r="J4329" s="142"/>
      <c r="K4329" s="142"/>
      <c r="L4329" s="142"/>
      <c r="M4329" s="142"/>
      <c r="N4329" s="142"/>
      <c r="O4329" s="142"/>
    </row>
    <row r="4330" spans="3:15" x14ac:dyDescent="0.2">
      <c r="C4330" s="142"/>
      <c r="D4330" s="142"/>
      <c r="E4330" s="142"/>
      <c r="F4330" s="142"/>
      <c r="G4330" s="142"/>
      <c r="H4330" s="142"/>
      <c r="J4330" s="142"/>
      <c r="K4330" s="142"/>
      <c r="L4330" s="142"/>
      <c r="M4330" s="142"/>
      <c r="N4330" s="142"/>
      <c r="O4330" s="142"/>
    </row>
    <row r="4331" spans="3:15" x14ac:dyDescent="0.2">
      <c r="C4331" s="142"/>
      <c r="D4331" s="142"/>
      <c r="E4331" s="142"/>
      <c r="F4331" s="142"/>
      <c r="G4331" s="142"/>
      <c r="H4331" s="142"/>
      <c r="J4331" s="142"/>
      <c r="K4331" s="142"/>
      <c r="L4331" s="142"/>
      <c r="M4331" s="142"/>
      <c r="N4331" s="142"/>
      <c r="O4331" s="142"/>
    </row>
    <row r="4332" spans="3:15" x14ac:dyDescent="0.2">
      <c r="C4332" s="142"/>
      <c r="D4332" s="142"/>
      <c r="E4332" s="142"/>
      <c r="F4332" s="142"/>
      <c r="G4332" s="142"/>
      <c r="H4332" s="142"/>
      <c r="J4332" s="142"/>
      <c r="K4332" s="142"/>
      <c r="L4332" s="142"/>
      <c r="M4332" s="142"/>
      <c r="N4332" s="142"/>
      <c r="O4332" s="142"/>
    </row>
    <row r="4333" spans="3:15" x14ac:dyDescent="0.2">
      <c r="C4333" s="142"/>
      <c r="D4333" s="142"/>
      <c r="E4333" s="142"/>
      <c r="F4333" s="142"/>
      <c r="G4333" s="142"/>
      <c r="H4333" s="142"/>
      <c r="J4333" s="142"/>
      <c r="K4333" s="142"/>
      <c r="L4333" s="142"/>
      <c r="M4333" s="142"/>
      <c r="N4333" s="142"/>
      <c r="O4333" s="142"/>
    </row>
    <row r="4334" spans="3:15" x14ac:dyDescent="0.2">
      <c r="C4334" s="142"/>
      <c r="D4334" s="142"/>
      <c r="E4334" s="142"/>
      <c r="F4334" s="142"/>
      <c r="G4334" s="142"/>
      <c r="H4334" s="142"/>
      <c r="J4334" s="142"/>
      <c r="K4334" s="142"/>
      <c r="L4334" s="142"/>
      <c r="M4334" s="142"/>
      <c r="N4334" s="142"/>
      <c r="O4334" s="142"/>
    </row>
    <row r="4335" spans="3:15" x14ac:dyDescent="0.2">
      <c r="C4335" s="142"/>
      <c r="D4335" s="142"/>
      <c r="E4335" s="142"/>
      <c r="F4335" s="142"/>
      <c r="G4335" s="142"/>
      <c r="H4335" s="142"/>
      <c r="J4335" s="142"/>
      <c r="K4335" s="142"/>
      <c r="L4335" s="142"/>
      <c r="M4335" s="142"/>
      <c r="N4335" s="142"/>
      <c r="O4335" s="142"/>
    </row>
    <row r="4336" spans="3:15" x14ac:dyDescent="0.2">
      <c r="C4336" s="142"/>
      <c r="D4336" s="142"/>
      <c r="E4336" s="142"/>
      <c r="F4336" s="142"/>
      <c r="G4336" s="142"/>
      <c r="H4336" s="142"/>
      <c r="J4336" s="142"/>
      <c r="K4336" s="142"/>
      <c r="L4336" s="142"/>
      <c r="M4336" s="142"/>
      <c r="N4336" s="142"/>
      <c r="O4336" s="142"/>
    </row>
    <row r="4337" spans="3:15" x14ac:dyDescent="0.2">
      <c r="C4337" s="142"/>
      <c r="D4337" s="142"/>
      <c r="E4337" s="142"/>
      <c r="F4337" s="142"/>
      <c r="G4337" s="142"/>
      <c r="H4337" s="142"/>
      <c r="J4337" s="142"/>
      <c r="K4337" s="142"/>
      <c r="L4337" s="142"/>
      <c r="M4337" s="142"/>
      <c r="N4337" s="142"/>
      <c r="O4337" s="142"/>
    </row>
    <row r="4338" spans="3:15" x14ac:dyDescent="0.2">
      <c r="C4338" s="142"/>
      <c r="D4338" s="142"/>
      <c r="E4338" s="142"/>
      <c r="F4338" s="142"/>
      <c r="G4338" s="142"/>
      <c r="H4338" s="142"/>
      <c r="J4338" s="142"/>
      <c r="K4338" s="142"/>
      <c r="L4338" s="142"/>
      <c r="M4338" s="142"/>
      <c r="N4338" s="142"/>
      <c r="O4338" s="142"/>
    </row>
    <row r="4339" spans="3:15" x14ac:dyDescent="0.2">
      <c r="C4339" s="142"/>
      <c r="D4339" s="142"/>
      <c r="E4339" s="142"/>
      <c r="F4339" s="142"/>
      <c r="G4339" s="142"/>
      <c r="H4339" s="142"/>
      <c r="J4339" s="142"/>
      <c r="K4339" s="142"/>
      <c r="L4339" s="142"/>
      <c r="M4339" s="142"/>
      <c r="N4339" s="142"/>
      <c r="O4339" s="142"/>
    </row>
    <row r="4340" spans="3:15" x14ac:dyDescent="0.2">
      <c r="C4340" s="142"/>
      <c r="D4340" s="142"/>
      <c r="E4340" s="142"/>
      <c r="F4340" s="142"/>
      <c r="G4340" s="142"/>
      <c r="H4340" s="142"/>
      <c r="J4340" s="142"/>
      <c r="K4340" s="142"/>
      <c r="L4340" s="142"/>
      <c r="M4340" s="142"/>
      <c r="N4340" s="142"/>
      <c r="O4340" s="142"/>
    </row>
    <row r="4341" spans="3:15" x14ac:dyDescent="0.2">
      <c r="C4341" s="142"/>
      <c r="D4341" s="142"/>
      <c r="E4341" s="142"/>
      <c r="F4341" s="142"/>
      <c r="G4341" s="142"/>
      <c r="H4341" s="142"/>
      <c r="J4341" s="142"/>
      <c r="K4341" s="142"/>
      <c r="L4341" s="142"/>
      <c r="M4341" s="142"/>
      <c r="N4341" s="142"/>
      <c r="O4341" s="142"/>
    </row>
    <row r="4342" spans="3:15" x14ac:dyDescent="0.2">
      <c r="C4342" s="142"/>
      <c r="D4342" s="142"/>
      <c r="E4342" s="142"/>
      <c r="F4342" s="142"/>
      <c r="G4342" s="142"/>
      <c r="H4342" s="142"/>
      <c r="J4342" s="142"/>
      <c r="K4342" s="142"/>
      <c r="L4342" s="142"/>
      <c r="M4342" s="142"/>
      <c r="N4342" s="142"/>
      <c r="O4342" s="142"/>
    </row>
    <row r="4343" spans="3:15" x14ac:dyDescent="0.2">
      <c r="C4343" s="142"/>
      <c r="D4343" s="142"/>
      <c r="E4343" s="142"/>
      <c r="F4343" s="142"/>
      <c r="G4343" s="142"/>
      <c r="H4343" s="142"/>
      <c r="J4343" s="142"/>
      <c r="K4343" s="142"/>
      <c r="L4343" s="142"/>
      <c r="M4343" s="142"/>
      <c r="N4343" s="142"/>
      <c r="O4343" s="142"/>
    </row>
    <row r="4344" spans="3:15" x14ac:dyDescent="0.2">
      <c r="C4344" s="142"/>
      <c r="D4344" s="142"/>
      <c r="E4344" s="142"/>
      <c r="F4344" s="142"/>
      <c r="G4344" s="142"/>
      <c r="H4344" s="142"/>
      <c r="J4344" s="142"/>
      <c r="K4344" s="142"/>
      <c r="L4344" s="142"/>
      <c r="M4344" s="142"/>
      <c r="N4344" s="142"/>
      <c r="O4344" s="142"/>
    </row>
    <row r="4345" spans="3:15" x14ac:dyDescent="0.2">
      <c r="C4345" s="142"/>
      <c r="D4345" s="142"/>
      <c r="E4345" s="142"/>
      <c r="F4345" s="142"/>
      <c r="G4345" s="142"/>
      <c r="H4345" s="142"/>
      <c r="J4345" s="142"/>
      <c r="K4345" s="142"/>
      <c r="L4345" s="142"/>
      <c r="M4345" s="142"/>
      <c r="N4345" s="142"/>
      <c r="O4345" s="142"/>
    </row>
    <row r="4346" spans="3:15" x14ac:dyDescent="0.2">
      <c r="C4346" s="142"/>
      <c r="D4346" s="142"/>
      <c r="E4346" s="142"/>
      <c r="F4346" s="142"/>
      <c r="G4346" s="142"/>
      <c r="H4346" s="142"/>
      <c r="J4346" s="142"/>
      <c r="K4346" s="142"/>
      <c r="L4346" s="142"/>
      <c r="M4346" s="142"/>
      <c r="N4346" s="142"/>
      <c r="O4346" s="142"/>
    </row>
    <row r="4347" spans="3:15" x14ac:dyDescent="0.2">
      <c r="C4347" s="142"/>
      <c r="D4347" s="142"/>
      <c r="E4347" s="142"/>
      <c r="F4347" s="142"/>
      <c r="G4347" s="142"/>
      <c r="H4347" s="142"/>
      <c r="J4347" s="142"/>
      <c r="K4347" s="142"/>
      <c r="L4347" s="142"/>
      <c r="M4347" s="142"/>
      <c r="N4347" s="142"/>
      <c r="O4347" s="142"/>
    </row>
    <row r="4348" spans="3:15" x14ac:dyDescent="0.2">
      <c r="C4348" s="142"/>
      <c r="D4348" s="142"/>
      <c r="E4348" s="142"/>
      <c r="F4348" s="142"/>
      <c r="G4348" s="142"/>
      <c r="H4348" s="142"/>
      <c r="J4348" s="142"/>
      <c r="K4348" s="142"/>
      <c r="L4348" s="142"/>
      <c r="M4348" s="142"/>
      <c r="N4348" s="142"/>
      <c r="O4348" s="142"/>
    </row>
    <row r="4349" spans="3:15" x14ac:dyDescent="0.2">
      <c r="C4349" s="142"/>
      <c r="D4349" s="142"/>
      <c r="E4349" s="142"/>
      <c r="F4349" s="142"/>
      <c r="G4349" s="142"/>
      <c r="H4349" s="142"/>
      <c r="J4349" s="142"/>
      <c r="K4349" s="142"/>
      <c r="L4349" s="142"/>
      <c r="M4349" s="142"/>
      <c r="N4349" s="142"/>
      <c r="O4349" s="142"/>
    </row>
    <row r="4350" spans="3:15" x14ac:dyDescent="0.2">
      <c r="C4350" s="142"/>
      <c r="D4350" s="142"/>
      <c r="E4350" s="142"/>
      <c r="F4350" s="142"/>
      <c r="G4350" s="142"/>
      <c r="H4350" s="142"/>
      <c r="J4350" s="142"/>
      <c r="K4350" s="142"/>
      <c r="L4350" s="142"/>
      <c r="M4350" s="142"/>
      <c r="N4350" s="142"/>
      <c r="O4350" s="142"/>
    </row>
    <row r="4351" spans="3:15" x14ac:dyDescent="0.2">
      <c r="C4351" s="142"/>
      <c r="D4351" s="142"/>
      <c r="E4351" s="142"/>
      <c r="F4351" s="142"/>
      <c r="G4351" s="142"/>
      <c r="H4351" s="142"/>
      <c r="J4351" s="142"/>
      <c r="K4351" s="142"/>
      <c r="L4351" s="142"/>
      <c r="M4351" s="142"/>
      <c r="N4351" s="142"/>
      <c r="O4351" s="142"/>
    </row>
    <row r="4352" spans="3:15" x14ac:dyDescent="0.2">
      <c r="C4352" s="142"/>
      <c r="D4352" s="142"/>
      <c r="E4352" s="142"/>
      <c r="F4352" s="142"/>
      <c r="G4352" s="142"/>
      <c r="H4352" s="142"/>
      <c r="J4352" s="142"/>
      <c r="K4352" s="142"/>
      <c r="L4352" s="142"/>
      <c r="M4352" s="142"/>
      <c r="N4352" s="142"/>
      <c r="O4352" s="142"/>
    </row>
    <row r="4353" spans="3:15" x14ac:dyDescent="0.2">
      <c r="C4353" s="142"/>
      <c r="D4353" s="142"/>
      <c r="E4353" s="142"/>
      <c r="F4353" s="142"/>
      <c r="G4353" s="142"/>
      <c r="H4353" s="142"/>
      <c r="J4353" s="142"/>
      <c r="K4353" s="142"/>
      <c r="L4353" s="142"/>
      <c r="M4353" s="142"/>
      <c r="N4353" s="142"/>
      <c r="O4353" s="142"/>
    </row>
    <row r="4354" spans="3:15" x14ac:dyDescent="0.2">
      <c r="C4354" s="142"/>
      <c r="D4354" s="142"/>
      <c r="E4354" s="142"/>
      <c r="F4354" s="142"/>
      <c r="G4354" s="142"/>
      <c r="H4354" s="142"/>
      <c r="J4354" s="142"/>
      <c r="K4354" s="142"/>
      <c r="L4354" s="142"/>
      <c r="M4354" s="142"/>
      <c r="N4354" s="142"/>
      <c r="O4354" s="142"/>
    </row>
    <row r="4355" spans="3:15" x14ac:dyDescent="0.2">
      <c r="C4355" s="142"/>
      <c r="D4355" s="142"/>
      <c r="E4355" s="142"/>
      <c r="F4355" s="142"/>
      <c r="G4355" s="142"/>
      <c r="H4355" s="142"/>
      <c r="J4355" s="142"/>
      <c r="K4355" s="142"/>
      <c r="L4355" s="142"/>
      <c r="M4355" s="142"/>
      <c r="N4355" s="142"/>
      <c r="O4355" s="142"/>
    </row>
    <row r="4356" spans="3:15" x14ac:dyDescent="0.2">
      <c r="C4356" s="142"/>
      <c r="D4356" s="142"/>
      <c r="E4356" s="142"/>
      <c r="F4356" s="142"/>
      <c r="G4356" s="142"/>
      <c r="H4356" s="142"/>
      <c r="J4356" s="142"/>
      <c r="K4356" s="142"/>
      <c r="L4356" s="142"/>
      <c r="M4356" s="142"/>
      <c r="N4356" s="142"/>
      <c r="O4356" s="142"/>
    </row>
    <row r="4357" spans="3:15" x14ac:dyDescent="0.2">
      <c r="C4357" s="142"/>
      <c r="D4357" s="142"/>
      <c r="E4357" s="142"/>
      <c r="F4357" s="142"/>
      <c r="G4357" s="142"/>
      <c r="H4357" s="142"/>
      <c r="J4357" s="142"/>
      <c r="K4357" s="142"/>
      <c r="L4357" s="142"/>
      <c r="M4357" s="142"/>
      <c r="N4357" s="142"/>
      <c r="O4357" s="142"/>
    </row>
    <row r="4358" spans="3:15" x14ac:dyDescent="0.2">
      <c r="C4358" s="142"/>
      <c r="D4358" s="142"/>
      <c r="E4358" s="142"/>
      <c r="F4358" s="142"/>
      <c r="G4358" s="142"/>
      <c r="H4358" s="142"/>
      <c r="J4358" s="142"/>
      <c r="K4358" s="142"/>
      <c r="L4358" s="142"/>
      <c r="M4358" s="142"/>
      <c r="N4358" s="142"/>
      <c r="O4358" s="142"/>
    </row>
    <row r="4359" spans="3:15" x14ac:dyDescent="0.2">
      <c r="C4359" s="142"/>
      <c r="D4359" s="142"/>
      <c r="E4359" s="142"/>
      <c r="F4359" s="142"/>
      <c r="G4359" s="142"/>
      <c r="H4359" s="142"/>
      <c r="J4359" s="142"/>
      <c r="K4359" s="142"/>
      <c r="L4359" s="142"/>
      <c r="M4359" s="142"/>
      <c r="N4359" s="142"/>
      <c r="O4359" s="142"/>
    </row>
    <row r="4360" spans="3:15" x14ac:dyDescent="0.2">
      <c r="C4360" s="142"/>
      <c r="D4360" s="142"/>
      <c r="E4360" s="142"/>
      <c r="F4360" s="142"/>
      <c r="G4360" s="142"/>
      <c r="H4360" s="142"/>
      <c r="J4360" s="142"/>
      <c r="K4360" s="142"/>
      <c r="L4360" s="142"/>
      <c r="M4360" s="142"/>
      <c r="N4360" s="142"/>
      <c r="O4360" s="142"/>
    </row>
    <row r="4361" spans="3:15" x14ac:dyDescent="0.2">
      <c r="C4361" s="142"/>
      <c r="D4361" s="142"/>
      <c r="E4361" s="142"/>
      <c r="F4361" s="142"/>
      <c r="G4361" s="142"/>
      <c r="H4361" s="142"/>
      <c r="J4361" s="142"/>
      <c r="K4361" s="142"/>
      <c r="L4361" s="142"/>
      <c r="M4361" s="142"/>
      <c r="N4361" s="142"/>
      <c r="O4361" s="142"/>
    </row>
    <row r="4362" spans="3:15" x14ac:dyDescent="0.2">
      <c r="C4362" s="142"/>
      <c r="D4362" s="142"/>
      <c r="E4362" s="142"/>
      <c r="F4362" s="142"/>
      <c r="G4362" s="142"/>
      <c r="H4362" s="142"/>
      <c r="J4362" s="142"/>
      <c r="K4362" s="142"/>
      <c r="L4362" s="142"/>
      <c r="M4362" s="142"/>
      <c r="N4362" s="142"/>
      <c r="O4362" s="142"/>
    </row>
    <row r="4363" spans="3:15" x14ac:dyDescent="0.2">
      <c r="C4363" s="142"/>
      <c r="D4363" s="142"/>
      <c r="E4363" s="142"/>
      <c r="F4363" s="142"/>
      <c r="G4363" s="142"/>
      <c r="H4363" s="142"/>
      <c r="J4363" s="142"/>
      <c r="K4363" s="142"/>
      <c r="L4363" s="142"/>
      <c r="M4363" s="142"/>
      <c r="N4363" s="142"/>
      <c r="O4363" s="142"/>
    </row>
    <row r="4364" spans="3:15" x14ac:dyDescent="0.2">
      <c r="C4364" s="142"/>
      <c r="D4364" s="142"/>
      <c r="E4364" s="142"/>
      <c r="F4364" s="142"/>
      <c r="G4364" s="142"/>
      <c r="H4364" s="142"/>
      <c r="J4364" s="142"/>
      <c r="K4364" s="142"/>
      <c r="L4364" s="142"/>
      <c r="M4364" s="142"/>
      <c r="N4364" s="142"/>
      <c r="O4364" s="142"/>
    </row>
    <row r="4365" spans="3:15" x14ac:dyDescent="0.2">
      <c r="C4365" s="142"/>
      <c r="D4365" s="142"/>
      <c r="E4365" s="142"/>
      <c r="F4365" s="142"/>
      <c r="G4365" s="142"/>
      <c r="H4365" s="142"/>
      <c r="J4365" s="142"/>
      <c r="K4365" s="142"/>
      <c r="L4365" s="142"/>
      <c r="M4365" s="142"/>
      <c r="N4365" s="142"/>
      <c r="O4365" s="142"/>
    </row>
    <row r="4366" spans="3:15" x14ac:dyDescent="0.2">
      <c r="C4366" s="142"/>
      <c r="D4366" s="142"/>
      <c r="E4366" s="142"/>
      <c r="F4366" s="142"/>
      <c r="G4366" s="142"/>
      <c r="H4366" s="142"/>
      <c r="J4366" s="142"/>
      <c r="K4366" s="142"/>
      <c r="L4366" s="142"/>
      <c r="M4366" s="142"/>
      <c r="N4366" s="142"/>
      <c r="O4366" s="142"/>
    </row>
    <row r="4367" spans="3:15" x14ac:dyDescent="0.2">
      <c r="C4367" s="142"/>
      <c r="D4367" s="142"/>
      <c r="E4367" s="142"/>
      <c r="F4367" s="142"/>
      <c r="G4367" s="142"/>
      <c r="H4367" s="142"/>
      <c r="J4367" s="142"/>
      <c r="K4367" s="142"/>
      <c r="L4367" s="142"/>
      <c r="M4367" s="142"/>
      <c r="N4367" s="142"/>
      <c r="O4367" s="142"/>
    </row>
    <row r="4368" spans="3:15" x14ac:dyDescent="0.2">
      <c r="C4368" s="142"/>
      <c r="D4368" s="142"/>
      <c r="E4368" s="142"/>
      <c r="F4368" s="142"/>
      <c r="G4368" s="142"/>
      <c r="H4368" s="142"/>
      <c r="J4368" s="142"/>
      <c r="K4368" s="142"/>
      <c r="L4368" s="142"/>
      <c r="M4368" s="142"/>
      <c r="N4368" s="142"/>
      <c r="O4368" s="142"/>
    </row>
    <row r="4369" spans="3:15" x14ac:dyDescent="0.2">
      <c r="C4369" s="142"/>
      <c r="D4369" s="142"/>
      <c r="E4369" s="142"/>
      <c r="F4369" s="142"/>
      <c r="G4369" s="142"/>
      <c r="H4369" s="142"/>
      <c r="J4369" s="142"/>
      <c r="K4369" s="142"/>
      <c r="L4369" s="142"/>
      <c r="M4369" s="142"/>
      <c r="N4369" s="142"/>
      <c r="O4369" s="142"/>
    </row>
    <row r="4370" spans="3:15" x14ac:dyDescent="0.2">
      <c r="C4370" s="142"/>
      <c r="D4370" s="142"/>
      <c r="E4370" s="142"/>
      <c r="F4370" s="142"/>
      <c r="G4370" s="142"/>
      <c r="H4370" s="142"/>
      <c r="J4370" s="142"/>
      <c r="K4370" s="142"/>
      <c r="L4370" s="142"/>
      <c r="M4370" s="142"/>
      <c r="N4370" s="142"/>
      <c r="O4370" s="142"/>
    </row>
    <row r="4371" spans="3:15" x14ac:dyDescent="0.2">
      <c r="C4371" s="142"/>
      <c r="D4371" s="142"/>
      <c r="E4371" s="142"/>
      <c r="F4371" s="142"/>
      <c r="G4371" s="142"/>
      <c r="H4371" s="142"/>
      <c r="J4371" s="142"/>
      <c r="K4371" s="142"/>
      <c r="L4371" s="142"/>
      <c r="M4371" s="142"/>
      <c r="N4371" s="142"/>
      <c r="O4371" s="142"/>
    </row>
    <row r="4372" spans="3:15" x14ac:dyDescent="0.2">
      <c r="C4372" s="142"/>
      <c r="D4372" s="142"/>
      <c r="E4372" s="142"/>
      <c r="F4372" s="142"/>
      <c r="G4372" s="142"/>
      <c r="H4372" s="142"/>
      <c r="J4372" s="142"/>
      <c r="K4372" s="142"/>
      <c r="L4372" s="142"/>
      <c r="M4372" s="142"/>
      <c r="N4372" s="142"/>
      <c r="O4372" s="142"/>
    </row>
    <row r="4373" spans="3:15" x14ac:dyDescent="0.2">
      <c r="C4373" s="142"/>
      <c r="D4373" s="142"/>
      <c r="E4373" s="142"/>
      <c r="F4373" s="142"/>
      <c r="G4373" s="142"/>
      <c r="H4373" s="142"/>
      <c r="J4373" s="142"/>
      <c r="K4373" s="142"/>
      <c r="L4373" s="142"/>
      <c r="M4373" s="142"/>
      <c r="N4373" s="142"/>
      <c r="O4373" s="142"/>
    </row>
    <row r="4374" spans="3:15" x14ac:dyDescent="0.2">
      <c r="C4374" s="142"/>
      <c r="D4374" s="142"/>
      <c r="E4374" s="142"/>
      <c r="F4374" s="142"/>
      <c r="G4374" s="142"/>
      <c r="H4374" s="142"/>
      <c r="J4374" s="142"/>
      <c r="K4374" s="142"/>
      <c r="L4374" s="142"/>
      <c r="M4374" s="142"/>
      <c r="N4374" s="142"/>
      <c r="O4374" s="142"/>
    </row>
    <row r="4375" spans="3:15" x14ac:dyDescent="0.2">
      <c r="C4375" s="142"/>
      <c r="D4375" s="142"/>
      <c r="E4375" s="142"/>
      <c r="F4375" s="142"/>
      <c r="G4375" s="142"/>
      <c r="H4375" s="142"/>
      <c r="J4375" s="142"/>
      <c r="K4375" s="142"/>
      <c r="L4375" s="142"/>
      <c r="M4375" s="142"/>
      <c r="N4375" s="142"/>
      <c r="O4375" s="142"/>
    </row>
    <row r="4376" spans="3:15" x14ac:dyDescent="0.2">
      <c r="C4376" s="142"/>
      <c r="D4376" s="142"/>
      <c r="E4376" s="142"/>
      <c r="F4376" s="142"/>
      <c r="G4376" s="142"/>
      <c r="H4376" s="142"/>
      <c r="J4376" s="142"/>
      <c r="K4376" s="142"/>
      <c r="L4376" s="142"/>
      <c r="M4376" s="142"/>
      <c r="N4376" s="142"/>
      <c r="O4376" s="142"/>
    </row>
    <row r="4377" spans="3:15" x14ac:dyDescent="0.2">
      <c r="C4377" s="142"/>
      <c r="D4377" s="142"/>
      <c r="E4377" s="142"/>
      <c r="F4377" s="142"/>
      <c r="G4377" s="142"/>
      <c r="H4377" s="142"/>
      <c r="J4377" s="142"/>
      <c r="K4377" s="142"/>
      <c r="L4377" s="142"/>
      <c r="M4377" s="142"/>
      <c r="N4377" s="142"/>
      <c r="O4377" s="142"/>
    </row>
    <row r="4378" spans="3:15" x14ac:dyDescent="0.2">
      <c r="C4378" s="142"/>
      <c r="D4378" s="142"/>
      <c r="E4378" s="142"/>
      <c r="F4378" s="142"/>
      <c r="G4378" s="142"/>
      <c r="H4378" s="142"/>
      <c r="J4378" s="142"/>
      <c r="K4378" s="142"/>
      <c r="L4378" s="142"/>
      <c r="M4378" s="142"/>
      <c r="N4378" s="142"/>
      <c r="O4378" s="142"/>
    </row>
    <row r="4379" spans="3:15" x14ac:dyDescent="0.2">
      <c r="C4379" s="142"/>
      <c r="D4379" s="142"/>
      <c r="E4379" s="142"/>
      <c r="F4379" s="142"/>
      <c r="G4379" s="142"/>
      <c r="H4379" s="142"/>
      <c r="J4379" s="142"/>
      <c r="K4379" s="142"/>
      <c r="L4379" s="142"/>
      <c r="M4379" s="142"/>
      <c r="N4379" s="142"/>
      <c r="O4379" s="142"/>
    </row>
    <row r="4380" spans="3:15" x14ac:dyDescent="0.2">
      <c r="C4380" s="142"/>
      <c r="D4380" s="142"/>
      <c r="E4380" s="142"/>
      <c r="F4380" s="142"/>
      <c r="G4380" s="142"/>
      <c r="H4380" s="142"/>
      <c r="J4380" s="142"/>
      <c r="K4380" s="142"/>
      <c r="L4380" s="142"/>
      <c r="M4380" s="142"/>
      <c r="N4380" s="142"/>
      <c r="O4380" s="142"/>
    </row>
    <row r="4381" spans="3:15" x14ac:dyDescent="0.2">
      <c r="C4381" s="142"/>
      <c r="D4381" s="142"/>
      <c r="E4381" s="142"/>
      <c r="F4381" s="142"/>
      <c r="G4381" s="142"/>
      <c r="H4381" s="142"/>
      <c r="J4381" s="142"/>
      <c r="K4381" s="142"/>
      <c r="L4381" s="142"/>
      <c r="M4381" s="142"/>
      <c r="N4381" s="142"/>
      <c r="O4381" s="142"/>
    </row>
    <row r="4382" spans="3:15" x14ac:dyDescent="0.2">
      <c r="C4382" s="142"/>
      <c r="D4382" s="142"/>
      <c r="E4382" s="142"/>
      <c r="F4382" s="142"/>
      <c r="G4382" s="142"/>
      <c r="H4382" s="142"/>
      <c r="J4382" s="142"/>
      <c r="K4382" s="142"/>
      <c r="L4382" s="142"/>
      <c r="M4382" s="142"/>
      <c r="N4382" s="142"/>
      <c r="O4382" s="142"/>
    </row>
    <row r="4383" spans="3:15" x14ac:dyDescent="0.2">
      <c r="C4383" s="142"/>
      <c r="D4383" s="142"/>
      <c r="E4383" s="142"/>
      <c r="F4383" s="142"/>
      <c r="G4383" s="142"/>
      <c r="H4383" s="142"/>
      <c r="J4383" s="142"/>
      <c r="K4383" s="142"/>
      <c r="L4383" s="142"/>
      <c r="M4383" s="142"/>
      <c r="N4383" s="142"/>
      <c r="O4383" s="142"/>
    </row>
    <row r="4384" spans="3:15" x14ac:dyDescent="0.2">
      <c r="C4384" s="142"/>
      <c r="D4384" s="142"/>
      <c r="E4384" s="142"/>
      <c r="F4384" s="142"/>
      <c r="G4384" s="142"/>
      <c r="H4384" s="142"/>
      <c r="J4384" s="142"/>
      <c r="K4384" s="142"/>
      <c r="L4384" s="142"/>
      <c r="M4384" s="142"/>
      <c r="N4384" s="142"/>
      <c r="O4384" s="142"/>
    </row>
    <row r="4385" spans="3:15" x14ac:dyDescent="0.2">
      <c r="C4385" s="142"/>
      <c r="D4385" s="142"/>
      <c r="E4385" s="142"/>
      <c r="F4385" s="142"/>
      <c r="G4385" s="142"/>
      <c r="H4385" s="142"/>
      <c r="J4385" s="142"/>
      <c r="K4385" s="142"/>
      <c r="L4385" s="142"/>
      <c r="M4385" s="142"/>
      <c r="N4385" s="142"/>
      <c r="O4385" s="142"/>
    </row>
    <row r="4386" spans="3:15" x14ac:dyDescent="0.2">
      <c r="C4386" s="142"/>
      <c r="D4386" s="142"/>
      <c r="E4386" s="142"/>
      <c r="F4386" s="142"/>
      <c r="G4386" s="142"/>
      <c r="H4386" s="142"/>
      <c r="J4386" s="142"/>
      <c r="K4386" s="142"/>
      <c r="L4386" s="142"/>
      <c r="M4386" s="142"/>
      <c r="N4386" s="142"/>
      <c r="O4386" s="142"/>
    </row>
    <row r="4387" spans="3:15" x14ac:dyDescent="0.2">
      <c r="C4387" s="142"/>
      <c r="D4387" s="142"/>
      <c r="E4387" s="142"/>
      <c r="F4387" s="142"/>
      <c r="G4387" s="142"/>
      <c r="H4387" s="142"/>
      <c r="J4387" s="142"/>
      <c r="K4387" s="142"/>
      <c r="L4387" s="142"/>
      <c r="M4387" s="142"/>
      <c r="N4387" s="142"/>
      <c r="O4387" s="142"/>
    </row>
    <row r="4388" spans="3:15" x14ac:dyDescent="0.2">
      <c r="C4388" s="142"/>
      <c r="D4388" s="142"/>
      <c r="E4388" s="142"/>
      <c r="F4388" s="142"/>
      <c r="G4388" s="142"/>
      <c r="H4388" s="142"/>
      <c r="J4388" s="142"/>
      <c r="K4388" s="142"/>
      <c r="L4388" s="142"/>
      <c r="M4388" s="142"/>
      <c r="N4388" s="142"/>
      <c r="O4388" s="142"/>
    </row>
    <row r="4389" spans="3:15" x14ac:dyDescent="0.2">
      <c r="C4389" s="142"/>
      <c r="D4389" s="142"/>
      <c r="E4389" s="142"/>
      <c r="F4389" s="142"/>
      <c r="G4389" s="142"/>
      <c r="H4389" s="142"/>
      <c r="J4389" s="142"/>
      <c r="K4389" s="142"/>
      <c r="L4389" s="142"/>
      <c r="M4389" s="142"/>
      <c r="N4389" s="142"/>
      <c r="O4389" s="142"/>
    </row>
    <row r="4390" spans="3:15" x14ac:dyDescent="0.2">
      <c r="C4390" s="142"/>
      <c r="D4390" s="142"/>
      <c r="E4390" s="142"/>
      <c r="F4390" s="142"/>
      <c r="G4390" s="142"/>
      <c r="H4390" s="142"/>
      <c r="J4390" s="142"/>
      <c r="K4390" s="142"/>
      <c r="L4390" s="142"/>
      <c r="M4390" s="142"/>
      <c r="N4390" s="142"/>
      <c r="O4390" s="142"/>
    </row>
    <row r="4391" spans="3:15" x14ac:dyDescent="0.2">
      <c r="C4391" s="142"/>
      <c r="D4391" s="142"/>
      <c r="E4391" s="142"/>
      <c r="F4391" s="142"/>
      <c r="G4391" s="142"/>
      <c r="H4391" s="142"/>
      <c r="J4391" s="142"/>
      <c r="K4391" s="142"/>
      <c r="L4391" s="142"/>
      <c r="M4391" s="142"/>
      <c r="N4391" s="142"/>
      <c r="O4391" s="142"/>
    </row>
    <row r="4392" spans="3:15" x14ac:dyDescent="0.2">
      <c r="C4392" s="142"/>
      <c r="D4392" s="142"/>
      <c r="E4392" s="142"/>
      <c r="F4392" s="142"/>
      <c r="G4392" s="142"/>
      <c r="H4392" s="142"/>
      <c r="J4392" s="142"/>
      <c r="K4392" s="142"/>
      <c r="L4392" s="142"/>
      <c r="M4392" s="142"/>
      <c r="N4392" s="142"/>
      <c r="O4392" s="142"/>
    </row>
    <row r="4393" spans="3:15" x14ac:dyDescent="0.2">
      <c r="C4393" s="142"/>
      <c r="D4393" s="142"/>
      <c r="E4393" s="142"/>
      <c r="F4393" s="142"/>
      <c r="G4393" s="142"/>
      <c r="H4393" s="142"/>
      <c r="J4393" s="142"/>
      <c r="K4393" s="142"/>
      <c r="L4393" s="142"/>
      <c r="M4393" s="142"/>
      <c r="N4393" s="142"/>
      <c r="O4393" s="142"/>
    </row>
    <row r="4394" spans="3:15" x14ac:dyDescent="0.2">
      <c r="C4394" s="142"/>
      <c r="D4394" s="142"/>
      <c r="E4394" s="142"/>
      <c r="F4394" s="142"/>
      <c r="G4394" s="142"/>
      <c r="H4394" s="142"/>
      <c r="J4394" s="142"/>
      <c r="K4394" s="142"/>
      <c r="L4394" s="142"/>
      <c r="M4394" s="142"/>
      <c r="N4394" s="142"/>
      <c r="O4394" s="142"/>
    </row>
    <row r="4395" spans="3:15" x14ac:dyDescent="0.2">
      <c r="C4395" s="142"/>
      <c r="D4395" s="142"/>
      <c r="E4395" s="142"/>
      <c r="F4395" s="142"/>
      <c r="G4395" s="142"/>
      <c r="H4395" s="142"/>
      <c r="J4395" s="142"/>
      <c r="K4395" s="142"/>
      <c r="L4395" s="142"/>
      <c r="M4395" s="142"/>
      <c r="N4395" s="142"/>
      <c r="O4395" s="142"/>
    </row>
    <row r="4396" spans="3:15" x14ac:dyDescent="0.2">
      <c r="C4396" s="142"/>
      <c r="D4396" s="142"/>
      <c r="E4396" s="142"/>
      <c r="F4396" s="142"/>
      <c r="G4396" s="142"/>
      <c r="H4396" s="142"/>
      <c r="J4396" s="142"/>
      <c r="K4396" s="142"/>
      <c r="L4396" s="142"/>
      <c r="M4396" s="142"/>
      <c r="N4396" s="142"/>
      <c r="O4396" s="142"/>
    </row>
    <row r="4397" spans="3:15" x14ac:dyDescent="0.2">
      <c r="C4397" s="142"/>
      <c r="D4397" s="142"/>
      <c r="E4397" s="142"/>
      <c r="F4397" s="142"/>
      <c r="G4397" s="142"/>
      <c r="H4397" s="142"/>
      <c r="J4397" s="142"/>
      <c r="K4397" s="142"/>
      <c r="L4397" s="142"/>
      <c r="M4397" s="142"/>
      <c r="N4397" s="142"/>
      <c r="O4397" s="142"/>
    </row>
    <row r="4398" spans="3:15" x14ac:dyDescent="0.2">
      <c r="C4398" s="142"/>
      <c r="D4398" s="142"/>
      <c r="E4398" s="142"/>
      <c r="F4398" s="142"/>
      <c r="G4398" s="142"/>
      <c r="H4398" s="142"/>
      <c r="J4398" s="142"/>
      <c r="K4398" s="142"/>
      <c r="L4398" s="142"/>
      <c r="M4398" s="142"/>
      <c r="N4398" s="142"/>
      <c r="O4398" s="142"/>
    </row>
    <row r="4399" spans="3:15" x14ac:dyDescent="0.2">
      <c r="C4399" s="142"/>
      <c r="D4399" s="142"/>
      <c r="E4399" s="142"/>
      <c r="F4399" s="142"/>
      <c r="G4399" s="142"/>
      <c r="H4399" s="142"/>
      <c r="J4399" s="142"/>
      <c r="K4399" s="142"/>
      <c r="L4399" s="142"/>
      <c r="M4399" s="142"/>
      <c r="N4399" s="142"/>
      <c r="O4399" s="142"/>
    </row>
    <row r="4400" spans="3:15" x14ac:dyDescent="0.2">
      <c r="C4400" s="142"/>
      <c r="D4400" s="142"/>
      <c r="E4400" s="142"/>
      <c r="F4400" s="142"/>
      <c r="G4400" s="142"/>
      <c r="H4400" s="142"/>
      <c r="J4400" s="142"/>
      <c r="K4400" s="142"/>
      <c r="L4400" s="142"/>
      <c r="M4400" s="142"/>
      <c r="N4400" s="142"/>
      <c r="O4400" s="142"/>
    </row>
    <row r="4401" spans="3:15" x14ac:dyDescent="0.2">
      <c r="C4401" s="142"/>
      <c r="D4401" s="142"/>
      <c r="E4401" s="142"/>
      <c r="F4401" s="142"/>
      <c r="G4401" s="142"/>
      <c r="H4401" s="142"/>
      <c r="J4401" s="142"/>
      <c r="K4401" s="142"/>
      <c r="L4401" s="142"/>
      <c r="M4401" s="142"/>
      <c r="N4401" s="142"/>
      <c r="O4401" s="142"/>
    </row>
    <row r="4402" spans="3:15" x14ac:dyDescent="0.2">
      <c r="C4402" s="142"/>
      <c r="D4402" s="142"/>
      <c r="E4402" s="142"/>
      <c r="F4402" s="142"/>
      <c r="G4402" s="142"/>
      <c r="H4402" s="142"/>
      <c r="J4402" s="142"/>
      <c r="K4402" s="142"/>
      <c r="L4402" s="142"/>
      <c r="M4402" s="142"/>
      <c r="N4402" s="142"/>
      <c r="O4402" s="142"/>
    </row>
    <row r="4403" spans="3:15" x14ac:dyDescent="0.2">
      <c r="C4403" s="142"/>
      <c r="D4403" s="142"/>
      <c r="E4403" s="142"/>
      <c r="F4403" s="142"/>
      <c r="G4403" s="142"/>
      <c r="H4403" s="142"/>
      <c r="J4403" s="142"/>
      <c r="K4403" s="142"/>
      <c r="L4403" s="142"/>
      <c r="M4403" s="142"/>
      <c r="N4403" s="142"/>
      <c r="O4403" s="142"/>
    </row>
    <row r="4404" spans="3:15" x14ac:dyDescent="0.2">
      <c r="C4404" s="142"/>
      <c r="D4404" s="142"/>
      <c r="E4404" s="142"/>
      <c r="F4404" s="142"/>
      <c r="G4404" s="142"/>
      <c r="H4404" s="142"/>
      <c r="J4404" s="142"/>
      <c r="K4404" s="142"/>
      <c r="L4404" s="142"/>
      <c r="M4404" s="142"/>
      <c r="N4404" s="142"/>
      <c r="O4404" s="142"/>
    </row>
    <row r="4405" spans="3:15" x14ac:dyDescent="0.2">
      <c r="C4405" s="142"/>
      <c r="D4405" s="142"/>
      <c r="E4405" s="142"/>
      <c r="F4405" s="142"/>
      <c r="G4405" s="142"/>
      <c r="H4405" s="142"/>
      <c r="J4405" s="142"/>
      <c r="K4405" s="142"/>
      <c r="L4405" s="142"/>
      <c r="M4405" s="142"/>
      <c r="N4405" s="142"/>
      <c r="O4405" s="142"/>
    </row>
    <row r="4406" spans="3:15" x14ac:dyDescent="0.2">
      <c r="C4406" s="142"/>
      <c r="D4406" s="142"/>
      <c r="E4406" s="142"/>
      <c r="F4406" s="142"/>
      <c r="G4406" s="142"/>
      <c r="H4406" s="142"/>
      <c r="J4406" s="142"/>
      <c r="K4406" s="142"/>
      <c r="L4406" s="142"/>
      <c r="M4406" s="142"/>
      <c r="N4406" s="142"/>
      <c r="O4406" s="142"/>
    </row>
    <row r="4407" spans="3:15" x14ac:dyDescent="0.2">
      <c r="C4407" s="142"/>
      <c r="D4407" s="142"/>
      <c r="E4407" s="142"/>
      <c r="F4407" s="142"/>
      <c r="G4407" s="142"/>
      <c r="H4407" s="142"/>
      <c r="J4407" s="142"/>
      <c r="K4407" s="142"/>
      <c r="L4407" s="142"/>
      <c r="M4407" s="142"/>
      <c r="N4407" s="142"/>
      <c r="O4407" s="142"/>
    </row>
    <row r="4408" spans="3:15" x14ac:dyDescent="0.2">
      <c r="C4408" s="142"/>
      <c r="D4408" s="142"/>
      <c r="E4408" s="142"/>
      <c r="F4408" s="142"/>
      <c r="G4408" s="142"/>
      <c r="H4408" s="142"/>
      <c r="J4408" s="142"/>
      <c r="K4408" s="142"/>
      <c r="L4408" s="142"/>
      <c r="M4408" s="142"/>
      <c r="N4408" s="142"/>
      <c r="O4408" s="142"/>
    </row>
    <row r="4409" spans="3:15" x14ac:dyDescent="0.2">
      <c r="C4409" s="142"/>
      <c r="D4409" s="142"/>
      <c r="E4409" s="142"/>
      <c r="F4409" s="142"/>
      <c r="G4409" s="142"/>
      <c r="H4409" s="142"/>
      <c r="J4409" s="142"/>
      <c r="K4409" s="142"/>
      <c r="L4409" s="142"/>
      <c r="M4409" s="142"/>
      <c r="N4409" s="142"/>
      <c r="O4409" s="142"/>
    </row>
    <row r="4410" spans="3:15" x14ac:dyDescent="0.2">
      <c r="C4410" s="142"/>
      <c r="D4410" s="142"/>
      <c r="E4410" s="142"/>
      <c r="F4410" s="142"/>
      <c r="G4410" s="142"/>
      <c r="H4410" s="142"/>
      <c r="J4410" s="142"/>
      <c r="K4410" s="142"/>
      <c r="L4410" s="142"/>
      <c r="M4410" s="142"/>
      <c r="N4410" s="142"/>
      <c r="O4410" s="142"/>
    </row>
    <row r="4411" spans="3:15" x14ac:dyDescent="0.2">
      <c r="C4411" s="142"/>
      <c r="D4411" s="142"/>
      <c r="E4411" s="142"/>
      <c r="F4411" s="142"/>
      <c r="G4411" s="142"/>
      <c r="H4411" s="142"/>
      <c r="J4411" s="142"/>
      <c r="K4411" s="142"/>
      <c r="L4411" s="142"/>
      <c r="M4411" s="142"/>
      <c r="N4411" s="142"/>
      <c r="O4411" s="142"/>
    </row>
    <row r="4412" spans="3:15" x14ac:dyDescent="0.2">
      <c r="C4412" s="142"/>
      <c r="D4412" s="142"/>
      <c r="E4412" s="142"/>
      <c r="F4412" s="142"/>
      <c r="G4412" s="142"/>
      <c r="H4412" s="142"/>
      <c r="J4412" s="142"/>
      <c r="K4412" s="142"/>
      <c r="L4412" s="142"/>
      <c r="M4412" s="142"/>
      <c r="N4412" s="142"/>
      <c r="O4412" s="142"/>
    </row>
    <row r="4413" spans="3:15" x14ac:dyDescent="0.2">
      <c r="C4413" s="142"/>
      <c r="D4413" s="142"/>
      <c r="E4413" s="142"/>
      <c r="F4413" s="142"/>
      <c r="G4413" s="142"/>
      <c r="H4413" s="142"/>
      <c r="J4413" s="142"/>
      <c r="K4413" s="142"/>
      <c r="L4413" s="142"/>
      <c r="M4413" s="142"/>
      <c r="N4413" s="142"/>
      <c r="O4413" s="142"/>
    </row>
    <row r="4414" spans="3:15" x14ac:dyDescent="0.2">
      <c r="C4414" s="142"/>
      <c r="D4414" s="142"/>
      <c r="E4414" s="142"/>
      <c r="F4414" s="142"/>
      <c r="G4414" s="142"/>
      <c r="H4414" s="142"/>
      <c r="J4414" s="142"/>
      <c r="K4414" s="142"/>
      <c r="L4414" s="142"/>
      <c r="M4414" s="142"/>
      <c r="N4414" s="142"/>
      <c r="O4414" s="142"/>
    </row>
    <row r="4415" spans="3:15" x14ac:dyDescent="0.2">
      <c r="C4415" s="142"/>
      <c r="D4415" s="142"/>
      <c r="E4415" s="142"/>
      <c r="F4415" s="142"/>
      <c r="G4415" s="142"/>
      <c r="H4415" s="142"/>
      <c r="J4415" s="142"/>
      <c r="K4415" s="142"/>
      <c r="L4415" s="142"/>
      <c r="M4415" s="142"/>
      <c r="N4415" s="142"/>
      <c r="O4415" s="142"/>
    </row>
    <row r="4416" spans="3:15" x14ac:dyDescent="0.2">
      <c r="C4416" s="142"/>
      <c r="D4416" s="142"/>
      <c r="E4416" s="142"/>
      <c r="F4416" s="142"/>
      <c r="G4416" s="142"/>
      <c r="H4416" s="142"/>
      <c r="J4416" s="142"/>
      <c r="K4416" s="142"/>
      <c r="L4416" s="142"/>
      <c r="M4416" s="142"/>
      <c r="N4416" s="142"/>
      <c r="O4416" s="142"/>
    </row>
    <row r="4417" spans="3:15" x14ac:dyDescent="0.2">
      <c r="C4417" s="142"/>
      <c r="D4417" s="142"/>
      <c r="E4417" s="142"/>
      <c r="F4417" s="142"/>
      <c r="G4417" s="142"/>
      <c r="H4417" s="142"/>
      <c r="J4417" s="142"/>
      <c r="K4417" s="142"/>
      <c r="L4417" s="142"/>
      <c r="M4417" s="142"/>
      <c r="N4417" s="142"/>
      <c r="O4417" s="142"/>
    </row>
    <row r="4418" spans="3:15" x14ac:dyDescent="0.2">
      <c r="C4418" s="142"/>
      <c r="D4418" s="142"/>
      <c r="E4418" s="142"/>
      <c r="F4418" s="142"/>
      <c r="G4418" s="142"/>
      <c r="H4418" s="142"/>
      <c r="J4418" s="142"/>
      <c r="K4418" s="142"/>
      <c r="L4418" s="142"/>
      <c r="M4418" s="142"/>
      <c r="N4418" s="142"/>
      <c r="O4418" s="142"/>
    </row>
    <row r="4419" spans="3:15" x14ac:dyDescent="0.2">
      <c r="C4419" s="142"/>
      <c r="D4419" s="142"/>
      <c r="E4419" s="142"/>
      <c r="F4419" s="142"/>
      <c r="G4419" s="142"/>
      <c r="H4419" s="142"/>
      <c r="J4419" s="142"/>
      <c r="K4419" s="142"/>
      <c r="L4419" s="142"/>
      <c r="M4419" s="142"/>
      <c r="N4419" s="142"/>
      <c r="O4419" s="142"/>
    </row>
    <row r="4420" spans="3:15" x14ac:dyDescent="0.2">
      <c r="C4420" s="142"/>
      <c r="D4420" s="142"/>
      <c r="E4420" s="142"/>
      <c r="F4420" s="142"/>
      <c r="G4420" s="142"/>
      <c r="H4420" s="142"/>
      <c r="J4420" s="142"/>
      <c r="K4420" s="142"/>
      <c r="L4420" s="142"/>
      <c r="M4420" s="142"/>
      <c r="N4420" s="142"/>
      <c r="O4420" s="142"/>
    </row>
    <row r="4421" spans="3:15" x14ac:dyDescent="0.2">
      <c r="C4421" s="142"/>
      <c r="D4421" s="142"/>
      <c r="E4421" s="142"/>
      <c r="F4421" s="142"/>
      <c r="G4421" s="142"/>
      <c r="H4421" s="142"/>
      <c r="J4421" s="142"/>
      <c r="K4421" s="142"/>
      <c r="L4421" s="142"/>
      <c r="M4421" s="142"/>
      <c r="N4421" s="142"/>
      <c r="O4421" s="142"/>
    </row>
    <row r="4422" spans="3:15" x14ac:dyDescent="0.2">
      <c r="C4422" s="142"/>
      <c r="D4422" s="142"/>
      <c r="E4422" s="142"/>
      <c r="F4422" s="142"/>
      <c r="G4422" s="142"/>
      <c r="H4422" s="142"/>
      <c r="J4422" s="142"/>
      <c r="K4422" s="142"/>
      <c r="L4422" s="142"/>
      <c r="M4422" s="142"/>
      <c r="N4422" s="142"/>
      <c r="O4422" s="142"/>
    </row>
    <row r="4423" spans="3:15" x14ac:dyDescent="0.2">
      <c r="C4423" s="142"/>
      <c r="D4423" s="142"/>
      <c r="E4423" s="142"/>
      <c r="F4423" s="142"/>
      <c r="G4423" s="142"/>
      <c r="H4423" s="142"/>
      <c r="J4423" s="142"/>
      <c r="K4423" s="142"/>
      <c r="L4423" s="142"/>
      <c r="M4423" s="142"/>
      <c r="N4423" s="142"/>
      <c r="O4423" s="142"/>
    </row>
    <row r="4424" spans="3:15" x14ac:dyDescent="0.2">
      <c r="C4424" s="142"/>
      <c r="D4424" s="142"/>
      <c r="E4424" s="142"/>
      <c r="F4424" s="142"/>
      <c r="G4424" s="142"/>
      <c r="H4424" s="142"/>
      <c r="J4424" s="142"/>
      <c r="K4424" s="142"/>
      <c r="L4424" s="142"/>
      <c r="M4424" s="142"/>
      <c r="N4424" s="142"/>
      <c r="O4424" s="142"/>
    </row>
    <row r="4425" spans="3:15" x14ac:dyDescent="0.2">
      <c r="C4425" s="142"/>
      <c r="D4425" s="142"/>
      <c r="E4425" s="142"/>
      <c r="F4425" s="142"/>
      <c r="G4425" s="142"/>
      <c r="H4425" s="142"/>
      <c r="J4425" s="142"/>
      <c r="K4425" s="142"/>
      <c r="L4425" s="142"/>
      <c r="M4425" s="142"/>
      <c r="N4425" s="142"/>
      <c r="O4425" s="142"/>
    </row>
    <row r="4426" spans="3:15" x14ac:dyDescent="0.2">
      <c r="C4426" s="142"/>
      <c r="D4426" s="142"/>
      <c r="E4426" s="142"/>
      <c r="F4426" s="142"/>
      <c r="G4426" s="142"/>
      <c r="H4426" s="142"/>
      <c r="J4426" s="142"/>
      <c r="K4426" s="142"/>
      <c r="L4426" s="142"/>
      <c r="M4426" s="142"/>
      <c r="N4426" s="142"/>
      <c r="O4426" s="142"/>
    </row>
    <row r="4427" spans="3:15" x14ac:dyDescent="0.2">
      <c r="C4427" s="142"/>
      <c r="D4427" s="142"/>
      <c r="E4427" s="142"/>
      <c r="F4427" s="142"/>
      <c r="G4427" s="142"/>
      <c r="H4427" s="142"/>
      <c r="J4427" s="142"/>
      <c r="K4427" s="142"/>
      <c r="L4427" s="142"/>
      <c r="M4427" s="142"/>
      <c r="N4427" s="142"/>
      <c r="O4427" s="142"/>
    </row>
    <row r="4428" spans="3:15" x14ac:dyDescent="0.2">
      <c r="C4428" s="142"/>
      <c r="D4428" s="142"/>
      <c r="E4428" s="142"/>
      <c r="F4428" s="142"/>
      <c r="G4428" s="142"/>
      <c r="H4428" s="142"/>
      <c r="J4428" s="142"/>
      <c r="K4428" s="142"/>
      <c r="L4428" s="142"/>
      <c r="M4428" s="142"/>
      <c r="N4428" s="142"/>
      <c r="O4428" s="142"/>
    </row>
    <row r="4429" spans="3:15" x14ac:dyDescent="0.2">
      <c r="C4429" s="142"/>
      <c r="D4429" s="142"/>
      <c r="E4429" s="142"/>
      <c r="F4429" s="142"/>
      <c r="G4429" s="142"/>
      <c r="H4429" s="142"/>
      <c r="J4429" s="142"/>
      <c r="K4429" s="142"/>
      <c r="L4429" s="142"/>
      <c r="M4429" s="142"/>
      <c r="N4429" s="142"/>
      <c r="O4429" s="142"/>
    </row>
    <row r="4430" spans="3:15" x14ac:dyDescent="0.2">
      <c r="C4430" s="142"/>
      <c r="D4430" s="142"/>
      <c r="E4430" s="142"/>
      <c r="F4430" s="142"/>
      <c r="G4430" s="142"/>
      <c r="H4430" s="142"/>
      <c r="J4430" s="142"/>
      <c r="K4430" s="142"/>
      <c r="L4430" s="142"/>
      <c r="M4430" s="142"/>
      <c r="N4430" s="142"/>
      <c r="O4430" s="142"/>
    </row>
    <row r="4431" spans="3:15" x14ac:dyDescent="0.2">
      <c r="C4431" s="142"/>
      <c r="D4431" s="142"/>
      <c r="E4431" s="142"/>
      <c r="F4431" s="142"/>
      <c r="G4431" s="142"/>
      <c r="H4431" s="142"/>
      <c r="J4431" s="142"/>
      <c r="K4431" s="142"/>
      <c r="L4431" s="142"/>
      <c r="M4431" s="142"/>
      <c r="N4431" s="142"/>
      <c r="O4431" s="142"/>
    </row>
    <row r="4432" spans="3:15" x14ac:dyDescent="0.2">
      <c r="C4432" s="142"/>
      <c r="D4432" s="142"/>
      <c r="E4432" s="142"/>
      <c r="F4432" s="142"/>
      <c r="G4432" s="142"/>
      <c r="H4432" s="142"/>
      <c r="J4432" s="142"/>
      <c r="K4432" s="142"/>
      <c r="L4432" s="142"/>
      <c r="M4432" s="142"/>
      <c r="N4432" s="142"/>
      <c r="O4432" s="142"/>
    </row>
    <row r="4433" spans="3:15" x14ac:dyDescent="0.2">
      <c r="C4433" s="142"/>
      <c r="D4433" s="142"/>
      <c r="E4433" s="142"/>
      <c r="F4433" s="142"/>
      <c r="G4433" s="142"/>
      <c r="H4433" s="142"/>
      <c r="J4433" s="142"/>
      <c r="K4433" s="142"/>
      <c r="L4433" s="142"/>
      <c r="M4433" s="142"/>
      <c r="N4433" s="142"/>
      <c r="O4433" s="142"/>
    </row>
    <row r="4434" spans="3:15" x14ac:dyDescent="0.2">
      <c r="C4434" s="142"/>
      <c r="D4434" s="142"/>
      <c r="E4434" s="142"/>
      <c r="F4434" s="142"/>
      <c r="G4434" s="142"/>
      <c r="H4434" s="142"/>
      <c r="J4434" s="142"/>
      <c r="K4434" s="142"/>
      <c r="L4434" s="142"/>
      <c r="M4434" s="142"/>
      <c r="N4434" s="142"/>
      <c r="O4434" s="142"/>
    </row>
    <row r="4435" spans="3:15" x14ac:dyDescent="0.2">
      <c r="C4435" s="142"/>
      <c r="D4435" s="142"/>
      <c r="E4435" s="142"/>
      <c r="F4435" s="142"/>
      <c r="G4435" s="142"/>
      <c r="H4435" s="142"/>
      <c r="J4435" s="142"/>
      <c r="K4435" s="142"/>
      <c r="L4435" s="142"/>
      <c r="M4435" s="142"/>
      <c r="N4435" s="142"/>
      <c r="O4435" s="142"/>
    </row>
    <row r="4436" spans="3:15" x14ac:dyDescent="0.2">
      <c r="C4436" s="142"/>
      <c r="D4436" s="142"/>
      <c r="E4436" s="142"/>
      <c r="F4436" s="142"/>
      <c r="G4436" s="142"/>
      <c r="H4436" s="142"/>
      <c r="J4436" s="142"/>
      <c r="K4436" s="142"/>
      <c r="L4436" s="142"/>
      <c r="M4436" s="142"/>
      <c r="N4436" s="142"/>
      <c r="O4436" s="142"/>
    </row>
    <row r="4437" spans="3:15" x14ac:dyDescent="0.2">
      <c r="C4437" s="142"/>
      <c r="D4437" s="142"/>
      <c r="E4437" s="142"/>
      <c r="F4437" s="142"/>
      <c r="G4437" s="142"/>
      <c r="H4437" s="142"/>
      <c r="J4437" s="142"/>
      <c r="K4437" s="142"/>
      <c r="L4437" s="142"/>
      <c r="M4437" s="142"/>
      <c r="N4437" s="142"/>
      <c r="O4437" s="142"/>
    </row>
    <row r="4438" spans="3:15" x14ac:dyDescent="0.2">
      <c r="C4438" s="142"/>
      <c r="D4438" s="142"/>
      <c r="E4438" s="142"/>
      <c r="F4438" s="142"/>
      <c r="G4438" s="142"/>
      <c r="H4438" s="142"/>
      <c r="J4438" s="142"/>
      <c r="K4438" s="142"/>
      <c r="L4438" s="142"/>
      <c r="M4438" s="142"/>
      <c r="N4438" s="142"/>
      <c r="O4438" s="142"/>
    </row>
    <row r="4439" spans="3:15" x14ac:dyDescent="0.2">
      <c r="C4439" s="142"/>
      <c r="D4439" s="142"/>
      <c r="E4439" s="142"/>
      <c r="F4439" s="142"/>
      <c r="G4439" s="142"/>
      <c r="H4439" s="142"/>
      <c r="J4439" s="142"/>
      <c r="K4439" s="142"/>
      <c r="L4439" s="142"/>
      <c r="M4439" s="142"/>
      <c r="N4439" s="142"/>
      <c r="O4439" s="142"/>
    </row>
    <row r="4440" spans="3:15" x14ac:dyDescent="0.2">
      <c r="C4440" s="142"/>
      <c r="D4440" s="142"/>
      <c r="E4440" s="142"/>
      <c r="F4440" s="142"/>
      <c r="G4440" s="142"/>
      <c r="H4440" s="142"/>
      <c r="J4440" s="142"/>
      <c r="K4440" s="142"/>
      <c r="L4440" s="142"/>
      <c r="M4440" s="142"/>
      <c r="N4440" s="142"/>
      <c r="O4440" s="142"/>
    </row>
    <row r="4441" spans="3:15" x14ac:dyDescent="0.2">
      <c r="C4441" s="142"/>
      <c r="D4441" s="142"/>
      <c r="E4441" s="142"/>
      <c r="F4441" s="142"/>
      <c r="G4441" s="142"/>
      <c r="H4441" s="142"/>
      <c r="J4441" s="142"/>
      <c r="K4441" s="142"/>
      <c r="L4441" s="142"/>
      <c r="M4441" s="142"/>
      <c r="N4441" s="142"/>
      <c r="O4441" s="142"/>
    </row>
    <row r="4442" spans="3:15" x14ac:dyDescent="0.2">
      <c r="C4442" s="142"/>
      <c r="D4442" s="142"/>
      <c r="E4442" s="142"/>
      <c r="F4442" s="142"/>
      <c r="G4442" s="142"/>
      <c r="H4442" s="142"/>
      <c r="J4442" s="142"/>
      <c r="K4442" s="142"/>
      <c r="L4442" s="142"/>
      <c r="M4442" s="142"/>
      <c r="N4442" s="142"/>
      <c r="O4442" s="142"/>
    </row>
    <row r="4443" spans="3:15" x14ac:dyDescent="0.2">
      <c r="C4443" s="142"/>
      <c r="D4443" s="142"/>
      <c r="E4443" s="142"/>
      <c r="F4443" s="142"/>
      <c r="G4443" s="142"/>
      <c r="H4443" s="142"/>
      <c r="J4443" s="142"/>
      <c r="K4443" s="142"/>
      <c r="L4443" s="142"/>
      <c r="M4443" s="142"/>
      <c r="N4443" s="142"/>
      <c r="O4443" s="142"/>
    </row>
    <row r="4444" spans="3:15" x14ac:dyDescent="0.2">
      <c r="C4444" s="142"/>
      <c r="D4444" s="142"/>
      <c r="E4444" s="142"/>
      <c r="F4444" s="142"/>
      <c r="G4444" s="142"/>
      <c r="H4444" s="142"/>
      <c r="J4444" s="142"/>
      <c r="K4444" s="142"/>
      <c r="L4444" s="142"/>
      <c r="M4444" s="142"/>
      <c r="N4444" s="142"/>
      <c r="O4444" s="142"/>
    </row>
    <row r="4445" spans="3:15" x14ac:dyDescent="0.2">
      <c r="C4445" s="142"/>
      <c r="D4445" s="142"/>
      <c r="E4445" s="142"/>
      <c r="F4445" s="142"/>
      <c r="G4445" s="142"/>
      <c r="H4445" s="142"/>
      <c r="J4445" s="142"/>
      <c r="K4445" s="142"/>
      <c r="L4445" s="142"/>
      <c r="M4445" s="142"/>
      <c r="N4445" s="142"/>
      <c r="O4445" s="142"/>
    </row>
    <row r="4446" spans="3:15" x14ac:dyDescent="0.2">
      <c r="C4446" s="142"/>
      <c r="D4446" s="142"/>
      <c r="E4446" s="142"/>
      <c r="F4446" s="142"/>
      <c r="G4446" s="142"/>
      <c r="H4446" s="142"/>
      <c r="J4446" s="142"/>
      <c r="K4446" s="142"/>
      <c r="L4446" s="142"/>
      <c r="M4446" s="142"/>
      <c r="N4446" s="142"/>
      <c r="O4446" s="142"/>
    </row>
    <row r="4447" spans="3:15" x14ac:dyDescent="0.2">
      <c r="C4447" s="142"/>
      <c r="D4447" s="142"/>
      <c r="E4447" s="142"/>
      <c r="F4447" s="142"/>
      <c r="G4447" s="142"/>
      <c r="H4447" s="142"/>
      <c r="J4447" s="142"/>
      <c r="K4447" s="142"/>
      <c r="L4447" s="142"/>
      <c r="M4447" s="142"/>
      <c r="N4447" s="142"/>
      <c r="O4447" s="142"/>
    </row>
    <row r="4448" spans="3:15" x14ac:dyDescent="0.2">
      <c r="C4448" s="142"/>
      <c r="D4448" s="142"/>
      <c r="E4448" s="142"/>
      <c r="F4448" s="142"/>
      <c r="G4448" s="142"/>
      <c r="H4448" s="142"/>
      <c r="J4448" s="142"/>
      <c r="K4448" s="142"/>
      <c r="L4448" s="142"/>
      <c r="M4448" s="142"/>
      <c r="N4448" s="142"/>
      <c r="O4448" s="142"/>
    </row>
    <row r="4449" spans="3:15" x14ac:dyDescent="0.2">
      <c r="C4449" s="142"/>
      <c r="D4449" s="142"/>
      <c r="E4449" s="142"/>
      <c r="F4449" s="142"/>
      <c r="G4449" s="142"/>
      <c r="H4449" s="142"/>
      <c r="J4449" s="142"/>
      <c r="K4449" s="142"/>
      <c r="L4449" s="142"/>
      <c r="M4449" s="142"/>
      <c r="N4449" s="142"/>
      <c r="O4449" s="142"/>
    </row>
    <row r="4450" spans="3:15" x14ac:dyDescent="0.2">
      <c r="C4450" s="142"/>
      <c r="D4450" s="142"/>
      <c r="E4450" s="142"/>
      <c r="F4450" s="142"/>
      <c r="G4450" s="142"/>
      <c r="H4450" s="142"/>
      <c r="J4450" s="142"/>
      <c r="K4450" s="142"/>
      <c r="L4450" s="142"/>
      <c r="M4450" s="142"/>
      <c r="N4450" s="142"/>
      <c r="O4450" s="142"/>
    </row>
    <row r="4451" spans="3:15" x14ac:dyDescent="0.2">
      <c r="C4451" s="142"/>
      <c r="D4451" s="142"/>
      <c r="E4451" s="142"/>
      <c r="F4451" s="142"/>
      <c r="G4451" s="142"/>
      <c r="H4451" s="142"/>
      <c r="J4451" s="142"/>
      <c r="K4451" s="142"/>
      <c r="L4451" s="142"/>
      <c r="M4451" s="142"/>
      <c r="N4451" s="142"/>
      <c r="O4451" s="142"/>
    </row>
    <row r="4452" spans="3:15" x14ac:dyDescent="0.2">
      <c r="C4452" s="142"/>
      <c r="D4452" s="142"/>
      <c r="E4452" s="142"/>
      <c r="F4452" s="142"/>
      <c r="G4452" s="142"/>
      <c r="H4452" s="142"/>
      <c r="J4452" s="142"/>
      <c r="K4452" s="142"/>
      <c r="L4452" s="142"/>
      <c r="M4452" s="142"/>
      <c r="N4452" s="142"/>
      <c r="O4452" s="142"/>
    </row>
    <row r="4453" spans="3:15" x14ac:dyDescent="0.2">
      <c r="C4453" s="142"/>
      <c r="D4453" s="142"/>
      <c r="E4453" s="142"/>
      <c r="F4453" s="142"/>
      <c r="G4453" s="142"/>
      <c r="H4453" s="142"/>
      <c r="J4453" s="142"/>
      <c r="K4453" s="142"/>
      <c r="L4453" s="142"/>
      <c r="M4453" s="142"/>
      <c r="N4453" s="142"/>
      <c r="O4453" s="142"/>
    </row>
    <row r="4454" spans="3:15" x14ac:dyDescent="0.2">
      <c r="C4454" s="142"/>
      <c r="D4454" s="142"/>
      <c r="E4454" s="142"/>
      <c r="F4454" s="142"/>
      <c r="G4454" s="142"/>
      <c r="H4454" s="142"/>
      <c r="J4454" s="142"/>
      <c r="K4454" s="142"/>
      <c r="L4454" s="142"/>
      <c r="M4454" s="142"/>
      <c r="N4454" s="142"/>
      <c r="O4454" s="142"/>
    </row>
    <row r="4455" spans="3:15" x14ac:dyDescent="0.2">
      <c r="C4455" s="142"/>
      <c r="D4455" s="142"/>
      <c r="E4455" s="142"/>
      <c r="F4455" s="142"/>
      <c r="G4455" s="142"/>
      <c r="H4455" s="142"/>
      <c r="J4455" s="142"/>
      <c r="K4455" s="142"/>
      <c r="L4455" s="142"/>
      <c r="M4455" s="142"/>
      <c r="N4455" s="142"/>
      <c r="O4455" s="142"/>
    </row>
    <row r="4456" spans="3:15" x14ac:dyDescent="0.2">
      <c r="C4456" s="142"/>
      <c r="D4456" s="142"/>
      <c r="E4456" s="142"/>
      <c r="F4456" s="142"/>
      <c r="G4456" s="142"/>
      <c r="H4456" s="142"/>
      <c r="J4456" s="142"/>
      <c r="K4456" s="142"/>
      <c r="L4456" s="142"/>
      <c r="M4456" s="142"/>
      <c r="N4456" s="142"/>
      <c r="O4456" s="142"/>
    </row>
    <row r="4457" spans="3:15" x14ac:dyDescent="0.2">
      <c r="C4457" s="142"/>
      <c r="D4457" s="142"/>
      <c r="E4457" s="142"/>
      <c r="F4457" s="142"/>
      <c r="G4457" s="142"/>
      <c r="H4457" s="142"/>
      <c r="J4457" s="142"/>
      <c r="K4457" s="142"/>
      <c r="L4457" s="142"/>
      <c r="M4457" s="142"/>
      <c r="N4457" s="142"/>
      <c r="O4457" s="142"/>
    </row>
    <row r="4458" spans="3:15" x14ac:dyDescent="0.2">
      <c r="C4458" s="142"/>
      <c r="D4458" s="142"/>
      <c r="E4458" s="142"/>
      <c r="F4458" s="142"/>
      <c r="G4458" s="142"/>
      <c r="H4458" s="142"/>
      <c r="J4458" s="142"/>
      <c r="K4458" s="142"/>
      <c r="L4458" s="142"/>
      <c r="M4458" s="142"/>
      <c r="N4458" s="142"/>
      <c r="O4458" s="142"/>
    </row>
    <row r="4459" spans="3:15" x14ac:dyDescent="0.2">
      <c r="C4459" s="142"/>
      <c r="D4459" s="142"/>
      <c r="E4459" s="142"/>
      <c r="F4459" s="142"/>
      <c r="G4459" s="142"/>
      <c r="H4459" s="142"/>
      <c r="J4459" s="142"/>
      <c r="K4459" s="142"/>
      <c r="L4459" s="142"/>
      <c r="M4459" s="142"/>
      <c r="N4459" s="142"/>
      <c r="O4459" s="142"/>
    </row>
    <row r="4460" spans="3:15" x14ac:dyDescent="0.2">
      <c r="C4460" s="142"/>
      <c r="D4460" s="142"/>
      <c r="E4460" s="142"/>
      <c r="F4460" s="142"/>
      <c r="G4460" s="142"/>
      <c r="H4460" s="142"/>
      <c r="J4460" s="142"/>
      <c r="K4460" s="142"/>
      <c r="L4460" s="142"/>
      <c r="M4460" s="142"/>
      <c r="N4460" s="142"/>
      <c r="O4460" s="142"/>
    </row>
    <row r="4461" spans="3:15" x14ac:dyDescent="0.2">
      <c r="C4461" s="142"/>
      <c r="D4461" s="142"/>
      <c r="E4461" s="142"/>
      <c r="F4461" s="142"/>
      <c r="G4461" s="142"/>
      <c r="H4461" s="142"/>
      <c r="J4461" s="142"/>
      <c r="K4461" s="142"/>
      <c r="L4461" s="142"/>
      <c r="M4461" s="142"/>
      <c r="N4461" s="142"/>
      <c r="O4461" s="142"/>
    </row>
    <row r="4462" spans="3:15" x14ac:dyDescent="0.2">
      <c r="C4462" s="142"/>
      <c r="D4462" s="142"/>
      <c r="E4462" s="142"/>
      <c r="F4462" s="142"/>
      <c r="G4462" s="142"/>
      <c r="H4462" s="142"/>
      <c r="J4462" s="142"/>
      <c r="K4462" s="142"/>
      <c r="L4462" s="142"/>
      <c r="M4462" s="142"/>
      <c r="N4462" s="142"/>
      <c r="O4462" s="142"/>
    </row>
    <row r="4463" spans="3:15" x14ac:dyDescent="0.2">
      <c r="C4463" s="142"/>
      <c r="D4463" s="142"/>
      <c r="E4463" s="142"/>
      <c r="F4463" s="142"/>
      <c r="G4463" s="142"/>
      <c r="H4463" s="142"/>
      <c r="J4463" s="142"/>
      <c r="K4463" s="142"/>
      <c r="L4463" s="142"/>
      <c r="M4463" s="142"/>
      <c r="N4463" s="142"/>
      <c r="O4463" s="142"/>
    </row>
    <row r="4464" spans="3:15" x14ac:dyDescent="0.2">
      <c r="C4464" s="142"/>
      <c r="D4464" s="142"/>
      <c r="E4464" s="142"/>
      <c r="F4464" s="142"/>
      <c r="G4464" s="142"/>
      <c r="H4464" s="142"/>
      <c r="J4464" s="142"/>
      <c r="K4464" s="142"/>
      <c r="L4464" s="142"/>
      <c r="M4464" s="142"/>
      <c r="N4464" s="142"/>
      <c r="O4464" s="142"/>
    </row>
    <row r="4465" spans="3:15" x14ac:dyDescent="0.2">
      <c r="C4465" s="142"/>
      <c r="D4465" s="142"/>
      <c r="E4465" s="142"/>
      <c r="F4465" s="142"/>
      <c r="G4465" s="142"/>
      <c r="H4465" s="142"/>
      <c r="J4465" s="142"/>
      <c r="K4465" s="142"/>
      <c r="L4465" s="142"/>
      <c r="M4465" s="142"/>
      <c r="N4465" s="142"/>
      <c r="O4465" s="142"/>
    </row>
    <row r="4466" spans="3:15" x14ac:dyDescent="0.2">
      <c r="C4466" s="142"/>
      <c r="D4466" s="142"/>
      <c r="E4466" s="142"/>
      <c r="F4466" s="142"/>
      <c r="G4466" s="142"/>
      <c r="H4466" s="142"/>
      <c r="J4466" s="142"/>
      <c r="K4466" s="142"/>
      <c r="L4466" s="142"/>
      <c r="M4466" s="142"/>
      <c r="N4466" s="142"/>
      <c r="O4466" s="142"/>
    </row>
    <row r="4467" spans="3:15" x14ac:dyDescent="0.2">
      <c r="C4467" s="142"/>
      <c r="D4467" s="142"/>
      <c r="E4467" s="142"/>
      <c r="F4467" s="142"/>
      <c r="G4467" s="142"/>
      <c r="H4467" s="142"/>
      <c r="J4467" s="142"/>
      <c r="K4467" s="142"/>
      <c r="L4467" s="142"/>
      <c r="M4467" s="142"/>
      <c r="N4467" s="142"/>
      <c r="O4467" s="142"/>
    </row>
    <row r="4468" spans="3:15" x14ac:dyDescent="0.2">
      <c r="C4468" s="142"/>
      <c r="D4468" s="142"/>
      <c r="E4468" s="142"/>
      <c r="F4468" s="142"/>
      <c r="G4468" s="142"/>
      <c r="H4468" s="142"/>
      <c r="J4468" s="142"/>
      <c r="K4468" s="142"/>
      <c r="L4468" s="142"/>
      <c r="M4468" s="142"/>
      <c r="N4468" s="142"/>
      <c r="O4468" s="142"/>
    </row>
    <row r="4469" spans="3:15" x14ac:dyDescent="0.2">
      <c r="C4469" s="142"/>
      <c r="D4469" s="142"/>
      <c r="E4469" s="142"/>
      <c r="F4469" s="142"/>
      <c r="G4469" s="142"/>
      <c r="H4469" s="142"/>
      <c r="J4469" s="142"/>
      <c r="K4469" s="142"/>
      <c r="L4469" s="142"/>
      <c r="M4469" s="142"/>
      <c r="N4469" s="142"/>
      <c r="O4469" s="142"/>
    </row>
    <row r="4470" spans="3:15" x14ac:dyDescent="0.2">
      <c r="C4470" s="142"/>
      <c r="D4470" s="142"/>
      <c r="E4470" s="142"/>
      <c r="F4470" s="142"/>
      <c r="G4470" s="142"/>
      <c r="H4470" s="142"/>
      <c r="J4470" s="142"/>
      <c r="K4470" s="142"/>
      <c r="L4470" s="142"/>
      <c r="M4470" s="142"/>
      <c r="N4470" s="142"/>
      <c r="O4470" s="142"/>
    </row>
    <row r="4471" spans="3:15" x14ac:dyDescent="0.2">
      <c r="C4471" s="142"/>
      <c r="D4471" s="142"/>
      <c r="E4471" s="142"/>
      <c r="F4471" s="142"/>
      <c r="G4471" s="142"/>
      <c r="H4471" s="142"/>
      <c r="J4471" s="142"/>
      <c r="K4471" s="142"/>
      <c r="L4471" s="142"/>
      <c r="M4471" s="142"/>
      <c r="N4471" s="142"/>
      <c r="O4471" s="142"/>
    </row>
    <row r="4472" spans="3:15" x14ac:dyDescent="0.2">
      <c r="C4472" s="142"/>
      <c r="D4472" s="142"/>
      <c r="E4472" s="142"/>
      <c r="F4472" s="142"/>
      <c r="G4472" s="142"/>
      <c r="H4472" s="142"/>
      <c r="J4472" s="142"/>
      <c r="K4472" s="142"/>
      <c r="L4472" s="142"/>
      <c r="M4472" s="142"/>
      <c r="N4472" s="142"/>
      <c r="O4472" s="142"/>
    </row>
    <row r="4473" spans="3:15" x14ac:dyDescent="0.2">
      <c r="C4473" s="142"/>
      <c r="D4473" s="142"/>
      <c r="E4473" s="142"/>
      <c r="F4473" s="142"/>
      <c r="G4473" s="142"/>
      <c r="H4473" s="142"/>
      <c r="J4473" s="142"/>
      <c r="K4473" s="142"/>
      <c r="L4473" s="142"/>
      <c r="M4473" s="142"/>
      <c r="N4473" s="142"/>
      <c r="O4473" s="142"/>
    </row>
    <row r="4474" spans="3:15" x14ac:dyDescent="0.2">
      <c r="C4474" s="142"/>
      <c r="D4474" s="142"/>
      <c r="E4474" s="142"/>
      <c r="F4474" s="142"/>
      <c r="G4474" s="142"/>
      <c r="H4474" s="142"/>
      <c r="J4474" s="142"/>
      <c r="K4474" s="142"/>
      <c r="L4474" s="142"/>
      <c r="M4474" s="142"/>
      <c r="N4474" s="142"/>
      <c r="O4474" s="142"/>
    </row>
    <row r="4475" spans="3:15" x14ac:dyDescent="0.2">
      <c r="C4475" s="142"/>
      <c r="D4475" s="142"/>
      <c r="E4475" s="142"/>
      <c r="F4475" s="142"/>
      <c r="G4475" s="142"/>
      <c r="H4475" s="142"/>
      <c r="J4475" s="142"/>
      <c r="K4475" s="142"/>
      <c r="L4475" s="142"/>
      <c r="M4475" s="142"/>
      <c r="N4475" s="142"/>
      <c r="O4475" s="142"/>
    </row>
    <row r="4476" spans="3:15" x14ac:dyDescent="0.2">
      <c r="C4476" s="142"/>
      <c r="D4476" s="142"/>
      <c r="E4476" s="142"/>
      <c r="F4476" s="142"/>
      <c r="G4476" s="142"/>
      <c r="H4476" s="142"/>
      <c r="J4476" s="142"/>
      <c r="K4476" s="142"/>
      <c r="L4476" s="142"/>
      <c r="M4476" s="142"/>
      <c r="N4476" s="142"/>
      <c r="O4476" s="142"/>
    </row>
    <row r="4477" spans="3:15" x14ac:dyDescent="0.2">
      <c r="C4477" s="142"/>
      <c r="D4477" s="142"/>
      <c r="E4477" s="142"/>
      <c r="F4477" s="142"/>
      <c r="G4477" s="142"/>
      <c r="H4477" s="142"/>
      <c r="J4477" s="142"/>
      <c r="K4477" s="142"/>
      <c r="L4477" s="142"/>
      <c r="M4477" s="142"/>
      <c r="N4477" s="142"/>
      <c r="O4477" s="142"/>
    </row>
    <row r="4478" spans="3:15" x14ac:dyDescent="0.2">
      <c r="C4478" s="142"/>
      <c r="D4478" s="142"/>
      <c r="E4478" s="142"/>
      <c r="F4478" s="142"/>
      <c r="G4478" s="142"/>
      <c r="H4478" s="142"/>
      <c r="J4478" s="142"/>
      <c r="K4478" s="142"/>
      <c r="L4478" s="142"/>
      <c r="M4478" s="142"/>
      <c r="N4478" s="142"/>
      <c r="O4478" s="142"/>
    </row>
    <row r="4479" spans="3:15" x14ac:dyDescent="0.2">
      <c r="C4479" s="142"/>
      <c r="D4479" s="142"/>
      <c r="E4479" s="142"/>
      <c r="F4479" s="142"/>
      <c r="G4479" s="142"/>
      <c r="H4479" s="142"/>
      <c r="J4479" s="142"/>
      <c r="K4479" s="142"/>
      <c r="L4479" s="142"/>
      <c r="M4479" s="142"/>
      <c r="N4479" s="142"/>
      <c r="O4479" s="142"/>
    </row>
    <row r="4480" spans="3:15" x14ac:dyDescent="0.2">
      <c r="C4480" s="142"/>
      <c r="D4480" s="142"/>
      <c r="E4480" s="142"/>
      <c r="F4480" s="142"/>
      <c r="G4480" s="142"/>
      <c r="H4480" s="142"/>
      <c r="J4480" s="142"/>
      <c r="K4480" s="142"/>
      <c r="L4480" s="142"/>
      <c r="M4480" s="142"/>
      <c r="N4480" s="142"/>
      <c r="O4480" s="142"/>
    </row>
    <row r="4481" spans="3:15" x14ac:dyDescent="0.2">
      <c r="C4481" s="142"/>
      <c r="D4481" s="142"/>
      <c r="E4481" s="142"/>
      <c r="F4481" s="142"/>
      <c r="G4481" s="142"/>
      <c r="H4481" s="142"/>
      <c r="J4481" s="142"/>
      <c r="K4481" s="142"/>
      <c r="L4481" s="142"/>
      <c r="M4481" s="142"/>
      <c r="N4481" s="142"/>
      <c r="O4481" s="142"/>
    </row>
    <row r="4482" spans="3:15" x14ac:dyDescent="0.2">
      <c r="C4482" s="142"/>
      <c r="D4482" s="142"/>
      <c r="E4482" s="142"/>
      <c r="F4482" s="142"/>
      <c r="G4482" s="142"/>
      <c r="H4482" s="142"/>
      <c r="J4482" s="142"/>
      <c r="K4482" s="142"/>
      <c r="L4482" s="142"/>
      <c r="M4482" s="142"/>
      <c r="N4482" s="142"/>
      <c r="O4482" s="142"/>
    </row>
    <row r="4483" spans="3:15" x14ac:dyDescent="0.2">
      <c r="C4483" s="142"/>
      <c r="D4483" s="142"/>
      <c r="E4483" s="142"/>
      <c r="F4483" s="142"/>
      <c r="G4483" s="142"/>
      <c r="H4483" s="142"/>
      <c r="J4483" s="142"/>
      <c r="K4483" s="142"/>
      <c r="L4483" s="142"/>
      <c r="M4483" s="142"/>
      <c r="N4483" s="142"/>
      <c r="O4483" s="142"/>
    </row>
    <row r="4484" spans="3:15" x14ac:dyDescent="0.2">
      <c r="C4484" s="142"/>
      <c r="D4484" s="142"/>
      <c r="E4484" s="142"/>
      <c r="F4484" s="142"/>
      <c r="G4484" s="142"/>
      <c r="H4484" s="142"/>
      <c r="J4484" s="142"/>
      <c r="K4484" s="142"/>
      <c r="L4484" s="142"/>
      <c r="M4484" s="142"/>
      <c r="N4484" s="142"/>
      <c r="O4484" s="142"/>
    </row>
    <row r="4485" spans="3:15" x14ac:dyDescent="0.2">
      <c r="C4485" s="142"/>
      <c r="D4485" s="142"/>
      <c r="E4485" s="142"/>
      <c r="F4485" s="142"/>
      <c r="G4485" s="142"/>
      <c r="H4485" s="142"/>
      <c r="J4485" s="142"/>
      <c r="K4485" s="142"/>
      <c r="L4485" s="142"/>
      <c r="M4485" s="142"/>
      <c r="N4485" s="142"/>
      <c r="O4485" s="142"/>
    </row>
    <row r="4486" spans="3:15" x14ac:dyDescent="0.2">
      <c r="C4486" s="142"/>
      <c r="D4486" s="142"/>
      <c r="E4486" s="142"/>
      <c r="F4486" s="142"/>
      <c r="G4486" s="142"/>
      <c r="H4486" s="142"/>
      <c r="J4486" s="142"/>
      <c r="K4486" s="142"/>
      <c r="L4486" s="142"/>
      <c r="M4486" s="142"/>
      <c r="N4486" s="142"/>
      <c r="O4486" s="142"/>
    </row>
    <row r="4487" spans="3:15" x14ac:dyDescent="0.2">
      <c r="C4487" s="142"/>
      <c r="D4487" s="142"/>
      <c r="E4487" s="142"/>
      <c r="F4487" s="142"/>
      <c r="G4487" s="142"/>
      <c r="H4487" s="142"/>
      <c r="J4487" s="142"/>
      <c r="K4487" s="142"/>
      <c r="L4487" s="142"/>
      <c r="M4487" s="142"/>
      <c r="N4487" s="142"/>
      <c r="O4487" s="142"/>
    </row>
    <row r="4488" spans="3:15" x14ac:dyDescent="0.2">
      <c r="C4488" s="142"/>
      <c r="D4488" s="142"/>
      <c r="E4488" s="142"/>
      <c r="F4488" s="142"/>
      <c r="G4488" s="142"/>
      <c r="H4488" s="142"/>
      <c r="J4488" s="142"/>
      <c r="K4488" s="142"/>
      <c r="L4488" s="142"/>
      <c r="M4488" s="142"/>
      <c r="N4488" s="142"/>
      <c r="O4488" s="142"/>
    </row>
    <row r="4489" spans="3:15" x14ac:dyDescent="0.2">
      <c r="C4489" s="142"/>
      <c r="D4489" s="142"/>
      <c r="E4489" s="142"/>
      <c r="F4489" s="142"/>
      <c r="G4489" s="142"/>
      <c r="H4489" s="142"/>
      <c r="J4489" s="142"/>
      <c r="K4489" s="142"/>
      <c r="L4489" s="142"/>
      <c r="M4489" s="142"/>
      <c r="N4489" s="142"/>
      <c r="O4489" s="142"/>
    </row>
    <row r="4490" spans="3:15" x14ac:dyDescent="0.2">
      <c r="C4490" s="142"/>
      <c r="D4490" s="142"/>
      <c r="E4490" s="142"/>
      <c r="F4490" s="142"/>
      <c r="G4490" s="142"/>
      <c r="H4490" s="142"/>
      <c r="J4490" s="142"/>
      <c r="K4490" s="142"/>
      <c r="L4490" s="142"/>
      <c r="M4490" s="142"/>
      <c r="N4490" s="142"/>
      <c r="O4490" s="142"/>
    </row>
    <row r="4491" spans="3:15" x14ac:dyDescent="0.2">
      <c r="C4491" s="142"/>
      <c r="D4491" s="142"/>
      <c r="E4491" s="142"/>
      <c r="F4491" s="142"/>
      <c r="G4491" s="142"/>
      <c r="H4491" s="142"/>
      <c r="J4491" s="142"/>
      <c r="K4491" s="142"/>
      <c r="L4491" s="142"/>
      <c r="M4491" s="142"/>
      <c r="N4491" s="142"/>
      <c r="O4491" s="142"/>
    </row>
    <row r="4492" spans="3:15" x14ac:dyDescent="0.2">
      <c r="C4492" s="142"/>
      <c r="D4492" s="142"/>
      <c r="E4492" s="142"/>
      <c r="F4492" s="142"/>
      <c r="G4492" s="142"/>
      <c r="H4492" s="142"/>
      <c r="J4492" s="142"/>
      <c r="K4492" s="142"/>
      <c r="L4492" s="142"/>
      <c r="M4492" s="142"/>
      <c r="N4492" s="142"/>
      <c r="O4492" s="142"/>
    </row>
    <row r="4493" spans="3:15" x14ac:dyDescent="0.2">
      <c r="C4493" s="142"/>
      <c r="D4493" s="142"/>
      <c r="E4493" s="142"/>
      <c r="F4493" s="142"/>
      <c r="G4493" s="142"/>
      <c r="H4493" s="142"/>
      <c r="J4493" s="142"/>
      <c r="K4493" s="142"/>
      <c r="L4493" s="142"/>
      <c r="M4493" s="142"/>
      <c r="N4493" s="142"/>
      <c r="O4493" s="142"/>
    </row>
    <row r="4494" spans="3:15" x14ac:dyDescent="0.2">
      <c r="C4494" s="142"/>
      <c r="D4494" s="142"/>
      <c r="E4494" s="142"/>
      <c r="F4494" s="142"/>
      <c r="G4494" s="142"/>
      <c r="H4494" s="142"/>
      <c r="J4494" s="142"/>
      <c r="K4494" s="142"/>
      <c r="L4494" s="142"/>
      <c r="M4494" s="142"/>
      <c r="N4494" s="142"/>
      <c r="O4494" s="142"/>
    </row>
    <row r="4495" spans="3:15" x14ac:dyDescent="0.2">
      <c r="C4495" s="142"/>
      <c r="D4495" s="142"/>
      <c r="E4495" s="142"/>
      <c r="F4495" s="142"/>
      <c r="G4495" s="142"/>
      <c r="H4495" s="142"/>
      <c r="J4495" s="142"/>
      <c r="K4495" s="142"/>
      <c r="L4495" s="142"/>
      <c r="M4495" s="142"/>
      <c r="N4495" s="142"/>
      <c r="O4495" s="142"/>
    </row>
    <row r="4496" spans="3:15" x14ac:dyDescent="0.2">
      <c r="C4496" s="142"/>
      <c r="D4496" s="142"/>
      <c r="E4496" s="142"/>
      <c r="F4496" s="142"/>
      <c r="G4496" s="142"/>
      <c r="H4496" s="142"/>
      <c r="J4496" s="142"/>
      <c r="K4496" s="142"/>
      <c r="L4496" s="142"/>
      <c r="M4496" s="142"/>
      <c r="N4496" s="142"/>
      <c r="O4496" s="142"/>
    </row>
    <row r="4497" spans="3:15" x14ac:dyDescent="0.2">
      <c r="C4497" s="142"/>
      <c r="D4497" s="142"/>
      <c r="E4497" s="142"/>
      <c r="F4497" s="142"/>
      <c r="G4497" s="142"/>
      <c r="H4497" s="142"/>
      <c r="J4497" s="142"/>
      <c r="K4497" s="142"/>
      <c r="L4497" s="142"/>
      <c r="M4497" s="142"/>
      <c r="N4497" s="142"/>
      <c r="O4497" s="142"/>
    </row>
    <row r="4498" spans="3:15" x14ac:dyDescent="0.2">
      <c r="C4498" s="142"/>
      <c r="D4498" s="142"/>
      <c r="E4498" s="142"/>
      <c r="F4498" s="142"/>
      <c r="G4498" s="142"/>
      <c r="H4498" s="142"/>
      <c r="J4498" s="142"/>
      <c r="K4498" s="142"/>
      <c r="L4498" s="142"/>
      <c r="M4498" s="142"/>
      <c r="N4498" s="142"/>
      <c r="O4498" s="142"/>
    </row>
    <row r="4499" spans="3:15" x14ac:dyDescent="0.2">
      <c r="C4499" s="142"/>
      <c r="D4499" s="142"/>
      <c r="E4499" s="142"/>
      <c r="F4499" s="142"/>
      <c r="G4499" s="142"/>
      <c r="H4499" s="142"/>
      <c r="J4499" s="142"/>
      <c r="K4499" s="142"/>
      <c r="L4499" s="142"/>
      <c r="M4499" s="142"/>
      <c r="N4499" s="142"/>
      <c r="O4499" s="142"/>
    </row>
    <row r="4500" spans="3:15" x14ac:dyDescent="0.2">
      <c r="C4500" s="142"/>
      <c r="D4500" s="142"/>
      <c r="E4500" s="142"/>
      <c r="F4500" s="142"/>
      <c r="G4500" s="142"/>
      <c r="H4500" s="142"/>
      <c r="J4500" s="142"/>
      <c r="K4500" s="142"/>
      <c r="L4500" s="142"/>
      <c r="M4500" s="142"/>
      <c r="N4500" s="142"/>
      <c r="O4500" s="142"/>
    </row>
    <row r="4501" spans="3:15" x14ac:dyDescent="0.2">
      <c r="C4501" s="142"/>
      <c r="D4501" s="142"/>
      <c r="E4501" s="142"/>
      <c r="F4501" s="142"/>
      <c r="G4501" s="142"/>
      <c r="H4501" s="142"/>
      <c r="J4501" s="142"/>
      <c r="K4501" s="142"/>
      <c r="L4501" s="142"/>
      <c r="M4501" s="142"/>
      <c r="N4501" s="142"/>
      <c r="O4501" s="142"/>
    </row>
    <row r="4502" spans="3:15" x14ac:dyDescent="0.2">
      <c r="C4502" s="142"/>
      <c r="D4502" s="142"/>
      <c r="E4502" s="142"/>
      <c r="F4502" s="142"/>
      <c r="G4502" s="142"/>
      <c r="H4502" s="142"/>
      <c r="J4502" s="142"/>
      <c r="K4502" s="142"/>
      <c r="L4502" s="142"/>
      <c r="M4502" s="142"/>
      <c r="N4502" s="142"/>
      <c r="O4502" s="142"/>
    </row>
    <row r="4503" spans="3:15" x14ac:dyDescent="0.2">
      <c r="C4503" s="142"/>
      <c r="D4503" s="142"/>
      <c r="E4503" s="142"/>
      <c r="F4503" s="142"/>
      <c r="G4503" s="142"/>
      <c r="H4503" s="142"/>
      <c r="J4503" s="142"/>
      <c r="K4503" s="142"/>
      <c r="L4503" s="142"/>
      <c r="M4503" s="142"/>
      <c r="N4503" s="142"/>
      <c r="O4503" s="142"/>
    </row>
    <row r="4504" spans="3:15" x14ac:dyDescent="0.2">
      <c r="C4504" s="142"/>
      <c r="D4504" s="142"/>
      <c r="E4504" s="142"/>
      <c r="F4504" s="142"/>
      <c r="G4504" s="142"/>
      <c r="H4504" s="142"/>
      <c r="J4504" s="142"/>
      <c r="K4504" s="142"/>
      <c r="L4504" s="142"/>
      <c r="M4504" s="142"/>
      <c r="N4504" s="142"/>
      <c r="O4504" s="142"/>
    </row>
    <row r="4505" spans="3:15" x14ac:dyDescent="0.2">
      <c r="C4505" s="142"/>
      <c r="D4505" s="142"/>
      <c r="E4505" s="142"/>
      <c r="F4505" s="142"/>
      <c r="G4505" s="142"/>
      <c r="H4505" s="142"/>
      <c r="J4505" s="142"/>
      <c r="K4505" s="142"/>
      <c r="L4505" s="142"/>
      <c r="M4505" s="142"/>
      <c r="N4505" s="142"/>
      <c r="O4505" s="142"/>
    </row>
    <row r="4506" spans="3:15" x14ac:dyDescent="0.2">
      <c r="C4506" s="142"/>
      <c r="D4506" s="142"/>
      <c r="E4506" s="142"/>
      <c r="F4506" s="142"/>
      <c r="G4506" s="142"/>
      <c r="H4506" s="142"/>
      <c r="J4506" s="142"/>
      <c r="K4506" s="142"/>
      <c r="L4506" s="142"/>
      <c r="M4506" s="142"/>
      <c r="N4506" s="142"/>
      <c r="O4506" s="142"/>
    </row>
    <row r="4507" spans="3:15" x14ac:dyDescent="0.2">
      <c r="C4507" s="142"/>
      <c r="D4507" s="142"/>
      <c r="E4507" s="142"/>
      <c r="F4507" s="142"/>
      <c r="G4507" s="142"/>
      <c r="H4507" s="142"/>
      <c r="J4507" s="142"/>
      <c r="K4507" s="142"/>
      <c r="L4507" s="142"/>
      <c r="M4507" s="142"/>
      <c r="N4507" s="142"/>
      <c r="O4507" s="142"/>
    </row>
    <row r="4508" spans="3:15" x14ac:dyDescent="0.2">
      <c r="C4508" s="142"/>
      <c r="D4508" s="142"/>
      <c r="E4508" s="142"/>
      <c r="F4508" s="142"/>
      <c r="G4508" s="142"/>
      <c r="H4508" s="142"/>
      <c r="J4508" s="142"/>
      <c r="K4508" s="142"/>
      <c r="L4508" s="142"/>
      <c r="M4508" s="142"/>
      <c r="N4508" s="142"/>
      <c r="O4508" s="142"/>
    </row>
    <row r="4509" spans="3:15" x14ac:dyDescent="0.2">
      <c r="C4509" s="142"/>
      <c r="D4509" s="142"/>
      <c r="E4509" s="142"/>
      <c r="F4509" s="142"/>
      <c r="G4509" s="142"/>
      <c r="H4509" s="142"/>
      <c r="J4509" s="142"/>
      <c r="K4509" s="142"/>
      <c r="L4509" s="142"/>
      <c r="M4509" s="142"/>
      <c r="N4509" s="142"/>
      <c r="O4509" s="142"/>
    </row>
    <row r="4510" spans="3:15" x14ac:dyDescent="0.2">
      <c r="C4510" s="142"/>
      <c r="D4510" s="142"/>
      <c r="E4510" s="142"/>
      <c r="F4510" s="142"/>
      <c r="G4510" s="142"/>
      <c r="H4510" s="142"/>
      <c r="J4510" s="142"/>
      <c r="K4510" s="142"/>
      <c r="L4510" s="142"/>
      <c r="M4510" s="142"/>
      <c r="N4510" s="142"/>
      <c r="O4510" s="142"/>
    </row>
    <row r="4511" spans="3:15" x14ac:dyDescent="0.2">
      <c r="C4511" s="142"/>
      <c r="D4511" s="142"/>
      <c r="E4511" s="142"/>
      <c r="F4511" s="142"/>
      <c r="G4511" s="142"/>
      <c r="H4511" s="142"/>
      <c r="J4511" s="142"/>
      <c r="K4511" s="142"/>
      <c r="L4511" s="142"/>
      <c r="M4511" s="142"/>
      <c r="N4511" s="142"/>
      <c r="O4511" s="142"/>
    </row>
    <row r="4512" spans="3:15" x14ac:dyDescent="0.2">
      <c r="C4512" s="142"/>
      <c r="D4512" s="142"/>
      <c r="E4512" s="142"/>
      <c r="F4512" s="142"/>
      <c r="G4512" s="142"/>
      <c r="H4512" s="142"/>
      <c r="J4512" s="142"/>
      <c r="K4512" s="142"/>
      <c r="L4512" s="142"/>
      <c r="M4512" s="142"/>
      <c r="N4512" s="142"/>
      <c r="O4512" s="142"/>
    </row>
    <row r="4513" spans="3:15" x14ac:dyDescent="0.2">
      <c r="C4513" s="142"/>
      <c r="D4513" s="142"/>
      <c r="E4513" s="142"/>
      <c r="F4513" s="142"/>
      <c r="G4513" s="142"/>
      <c r="H4513" s="142"/>
      <c r="J4513" s="142"/>
      <c r="K4513" s="142"/>
      <c r="L4513" s="142"/>
      <c r="M4513" s="142"/>
      <c r="N4513" s="142"/>
      <c r="O4513" s="142"/>
    </row>
    <row r="4514" spans="3:15" x14ac:dyDescent="0.2">
      <c r="C4514" s="142"/>
      <c r="D4514" s="142"/>
      <c r="E4514" s="142"/>
      <c r="F4514" s="142"/>
      <c r="G4514" s="142"/>
      <c r="H4514" s="142"/>
      <c r="J4514" s="142"/>
      <c r="K4514" s="142"/>
      <c r="L4514" s="142"/>
      <c r="M4514" s="142"/>
      <c r="N4514" s="142"/>
      <c r="O4514" s="142"/>
    </row>
    <row r="4515" spans="3:15" x14ac:dyDescent="0.2">
      <c r="C4515" s="142"/>
      <c r="D4515" s="142"/>
      <c r="E4515" s="142"/>
      <c r="F4515" s="142"/>
      <c r="G4515" s="142"/>
      <c r="H4515" s="142"/>
      <c r="J4515" s="142"/>
      <c r="K4515" s="142"/>
      <c r="L4515" s="142"/>
      <c r="M4515" s="142"/>
      <c r="N4515" s="142"/>
      <c r="O4515" s="142"/>
    </row>
    <row r="4516" spans="3:15" x14ac:dyDescent="0.2">
      <c r="C4516" s="142"/>
      <c r="D4516" s="142"/>
      <c r="E4516" s="142"/>
      <c r="F4516" s="142"/>
      <c r="G4516" s="142"/>
      <c r="H4516" s="142"/>
      <c r="J4516" s="142"/>
      <c r="K4516" s="142"/>
      <c r="L4516" s="142"/>
      <c r="M4516" s="142"/>
      <c r="N4516" s="142"/>
      <c r="O4516" s="142"/>
    </row>
    <row r="4517" spans="3:15" x14ac:dyDescent="0.2">
      <c r="C4517" s="142"/>
      <c r="D4517" s="142"/>
      <c r="E4517" s="142"/>
      <c r="F4517" s="142"/>
      <c r="G4517" s="142"/>
      <c r="H4517" s="142"/>
      <c r="J4517" s="142"/>
      <c r="K4517" s="142"/>
      <c r="L4517" s="142"/>
      <c r="M4517" s="142"/>
      <c r="N4517" s="142"/>
      <c r="O4517" s="142"/>
    </row>
    <row r="4518" spans="3:15" x14ac:dyDescent="0.2">
      <c r="C4518" s="142"/>
      <c r="D4518" s="142"/>
      <c r="E4518" s="142"/>
      <c r="F4518" s="142"/>
      <c r="G4518" s="142"/>
      <c r="H4518" s="142"/>
      <c r="J4518" s="142"/>
      <c r="K4518" s="142"/>
      <c r="L4518" s="142"/>
      <c r="M4518" s="142"/>
      <c r="N4518" s="142"/>
      <c r="O4518" s="142"/>
    </row>
    <row r="4519" spans="3:15" x14ac:dyDescent="0.2">
      <c r="C4519" s="142"/>
      <c r="D4519" s="142"/>
      <c r="E4519" s="142"/>
      <c r="F4519" s="142"/>
      <c r="G4519" s="142"/>
      <c r="H4519" s="142"/>
      <c r="J4519" s="142"/>
      <c r="K4519" s="142"/>
      <c r="L4519" s="142"/>
      <c r="M4519" s="142"/>
      <c r="N4519" s="142"/>
      <c r="O4519" s="142"/>
    </row>
    <row r="4520" spans="3:15" x14ac:dyDescent="0.2">
      <c r="C4520" s="142"/>
      <c r="D4520" s="142"/>
      <c r="E4520" s="142"/>
      <c r="F4520" s="142"/>
      <c r="G4520" s="142"/>
      <c r="H4520" s="142"/>
      <c r="J4520" s="142"/>
      <c r="K4520" s="142"/>
      <c r="L4520" s="142"/>
      <c r="M4520" s="142"/>
      <c r="N4520" s="142"/>
      <c r="O4520" s="142"/>
    </row>
    <row r="4521" spans="3:15" x14ac:dyDescent="0.2">
      <c r="C4521" s="142"/>
      <c r="D4521" s="142"/>
      <c r="E4521" s="142"/>
      <c r="F4521" s="142"/>
      <c r="G4521" s="142"/>
      <c r="H4521" s="142"/>
      <c r="J4521" s="142"/>
      <c r="K4521" s="142"/>
      <c r="L4521" s="142"/>
      <c r="M4521" s="142"/>
      <c r="N4521" s="142"/>
      <c r="O4521" s="142"/>
    </row>
    <row r="4522" spans="3:15" x14ac:dyDescent="0.2">
      <c r="C4522" s="142"/>
      <c r="D4522" s="142"/>
      <c r="E4522" s="142"/>
      <c r="F4522" s="142"/>
      <c r="G4522" s="142"/>
      <c r="H4522" s="142"/>
      <c r="J4522" s="142"/>
      <c r="K4522" s="142"/>
      <c r="L4522" s="142"/>
      <c r="M4522" s="142"/>
      <c r="N4522" s="142"/>
      <c r="O4522" s="142"/>
    </row>
    <row r="4523" spans="3:15" x14ac:dyDescent="0.2">
      <c r="C4523" s="142"/>
      <c r="D4523" s="142"/>
      <c r="E4523" s="142"/>
      <c r="F4523" s="142"/>
      <c r="G4523" s="142"/>
      <c r="H4523" s="142"/>
      <c r="J4523" s="142"/>
      <c r="K4523" s="142"/>
      <c r="L4523" s="142"/>
      <c r="M4523" s="142"/>
      <c r="N4523" s="142"/>
      <c r="O4523" s="142"/>
    </row>
    <row r="4524" spans="3:15" x14ac:dyDescent="0.2">
      <c r="C4524" s="142"/>
      <c r="D4524" s="142"/>
      <c r="E4524" s="142"/>
      <c r="F4524" s="142"/>
      <c r="G4524" s="142"/>
      <c r="H4524" s="142"/>
      <c r="J4524" s="142"/>
      <c r="K4524" s="142"/>
      <c r="L4524" s="142"/>
      <c r="M4524" s="142"/>
      <c r="N4524" s="142"/>
      <c r="O4524" s="142"/>
    </row>
    <row r="4525" spans="3:15" x14ac:dyDescent="0.2">
      <c r="C4525" s="142"/>
      <c r="D4525" s="142"/>
      <c r="E4525" s="142"/>
      <c r="F4525" s="142"/>
      <c r="G4525" s="142"/>
      <c r="H4525" s="142"/>
      <c r="J4525" s="142"/>
      <c r="K4525" s="142"/>
      <c r="L4525" s="142"/>
      <c r="M4525" s="142"/>
      <c r="N4525" s="142"/>
      <c r="O4525" s="142"/>
    </row>
    <row r="4526" spans="3:15" x14ac:dyDescent="0.2">
      <c r="C4526" s="142"/>
      <c r="D4526" s="142"/>
      <c r="E4526" s="142"/>
      <c r="F4526" s="142"/>
      <c r="G4526" s="142"/>
      <c r="H4526" s="142"/>
      <c r="J4526" s="142"/>
      <c r="K4526" s="142"/>
      <c r="L4526" s="142"/>
      <c r="M4526" s="142"/>
      <c r="N4526" s="142"/>
      <c r="O4526" s="142"/>
    </row>
    <row r="4527" spans="3:15" x14ac:dyDescent="0.2">
      <c r="C4527" s="142"/>
      <c r="D4527" s="142"/>
      <c r="E4527" s="142"/>
      <c r="F4527" s="142"/>
      <c r="G4527" s="142"/>
      <c r="H4527" s="142"/>
      <c r="J4527" s="142"/>
      <c r="K4527" s="142"/>
      <c r="L4527" s="142"/>
      <c r="M4527" s="142"/>
      <c r="N4527" s="142"/>
      <c r="O4527" s="142"/>
    </row>
    <row r="4528" spans="3:15" x14ac:dyDescent="0.2">
      <c r="C4528" s="142"/>
      <c r="D4528" s="142"/>
      <c r="E4528" s="142"/>
      <c r="F4528" s="142"/>
      <c r="G4528" s="142"/>
      <c r="H4528" s="142"/>
      <c r="J4528" s="142"/>
      <c r="K4528" s="142"/>
      <c r="L4528" s="142"/>
      <c r="M4528" s="142"/>
      <c r="N4528" s="142"/>
      <c r="O4528" s="142"/>
    </row>
    <row r="4529" spans="3:15" x14ac:dyDescent="0.2">
      <c r="C4529" s="142"/>
      <c r="D4529" s="142"/>
      <c r="E4529" s="142"/>
      <c r="F4529" s="142"/>
      <c r="G4529" s="142"/>
      <c r="H4529" s="142"/>
      <c r="J4529" s="142"/>
      <c r="K4529" s="142"/>
      <c r="L4529" s="142"/>
      <c r="M4529" s="142"/>
      <c r="N4529" s="142"/>
      <c r="O4529" s="142"/>
    </row>
    <row r="4530" spans="3:15" x14ac:dyDescent="0.2">
      <c r="C4530" s="142"/>
      <c r="D4530" s="142"/>
      <c r="E4530" s="142"/>
      <c r="F4530" s="142"/>
      <c r="G4530" s="142"/>
      <c r="H4530" s="142"/>
      <c r="J4530" s="142"/>
      <c r="K4530" s="142"/>
      <c r="L4530" s="142"/>
      <c r="M4530" s="142"/>
      <c r="N4530" s="142"/>
      <c r="O4530" s="142"/>
    </row>
    <row r="4531" spans="3:15" x14ac:dyDescent="0.2">
      <c r="C4531" s="142"/>
      <c r="D4531" s="142"/>
      <c r="E4531" s="142"/>
      <c r="F4531" s="142"/>
      <c r="G4531" s="142"/>
      <c r="H4531" s="142"/>
      <c r="J4531" s="142"/>
      <c r="K4531" s="142"/>
      <c r="L4531" s="142"/>
      <c r="M4531" s="142"/>
      <c r="N4531" s="142"/>
      <c r="O4531" s="142"/>
    </row>
    <row r="4532" spans="3:15" x14ac:dyDescent="0.2">
      <c r="C4532" s="142"/>
      <c r="D4532" s="142"/>
      <c r="E4532" s="142"/>
      <c r="F4532" s="142"/>
      <c r="G4532" s="142"/>
      <c r="H4532" s="142"/>
      <c r="J4532" s="142"/>
      <c r="K4532" s="142"/>
      <c r="L4532" s="142"/>
      <c r="M4532" s="142"/>
      <c r="N4532" s="142"/>
      <c r="O4532" s="142"/>
    </row>
    <row r="4533" spans="3:15" x14ac:dyDescent="0.2">
      <c r="C4533" s="142"/>
      <c r="D4533" s="142"/>
      <c r="E4533" s="142"/>
      <c r="F4533" s="142"/>
      <c r="G4533" s="142"/>
      <c r="H4533" s="142"/>
      <c r="J4533" s="142"/>
      <c r="K4533" s="142"/>
      <c r="L4533" s="142"/>
      <c r="M4533" s="142"/>
      <c r="N4533" s="142"/>
      <c r="O4533" s="142"/>
    </row>
    <row r="4534" spans="3:15" x14ac:dyDescent="0.2">
      <c r="C4534" s="142"/>
      <c r="D4534" s="142"/>
      <c r="E4534" s="142"/>
      <c r="F4534" s="142"/>
      <c r="G4534" s="142"/>
      <c r="H4534" s="142"/>
      <c r="J4534" s="142"/>
      <c r="K4534" s="142"/>
      <c r="L4534" s="142"/>
      <c r="M4534" s="142"/>
      <c r="N4534" s="142"/>
      <c r="O4534" s="142"/>
    </row>
    <row r="4535" spans="3:15" x14ac:dyDescent="0.2">
      <c r="C4535" s="142"/>
      <c r="D4535" s="142"/>
      <c r="E4535" s="142"/>
      <c r="F4535" s="142"/>
      <c r="G4535" s="142"/>
      <c r="H4535" s="142"/>
      <c r="J4535" s="142"/>
      <c r="K4535" s="142"/>
      <c r="L4535" s="142"/>
      <c r="M4535" s="142"/>
      <c r="N4535" s="142"/>
      <c r="O4535" s="142"/>
    </row>
    <row r="4536" spans="3:15" x14ac:dyDescent="0.2">
      <c r="C4536" s="142"/>
      <c r="D4536" s="142"/>
      <c r="E4536" s="142"/>
      <c r="F4536" s="142"/>
      <c r="G4536" s="142"/>
      <c r="H4536" s="142"/>
      <c r="J4536" s="142"/>
      <c r="K4536" s="142"/>
      <c r="L4536" s="142"/>
      <c r="M4536" s="142"/>
      <c r="N4536" s="142"/>
      <c r="O4536" s="142"/>
    </row>
    <row r="4537" spans="3:15" x14ac:dyDescent="0.2">
      <c r="C4537" s="142"/>
      <c r="D4537" s="142"/>
      <c r="E4537" s="142"/>
      <c r="F4537" s="142"/>
      <c r="G4537" s="142"/>
      <c r="H4537" s="142"/>
      <c r="J4537" s="142"/>
      <c r="K4537" s="142"/>
      <c r="L4537" s="142"/>
      <c r="M4537" s="142"/>
      <c r="N4537" s="142"/>
      <c r="O4537" s="142"/>
    </row>
    <row r="4538" spans="3:15" x14ac:dyDescent="0.2">
      <c r="C4538" s="142"/>
      <c r="D4538" s="142"/>
      <c r="E4538" s="142"/>
      <c r="F4538" s="142"/>
      <c r="G4538" s="142"/>
      <c r="H4538" s="142"/>
      <c r="J4538" s="142"/>
      <c r="K4538" s="142"/>
      <c r="L4538" s="142"/>
      <c r="M4538" s="142"/>
      <c r="N4538" s="142"/>
      <c r="O4538" s="142"/>
    </row>
    <row r="4539" spans="3:15" x14ac:dyDescent="0.2">
      <c r="C4539" s="142"/>
      <c r="D4539" s="142"/>
      <c r="E4539" s="142"/>
      <c r="F4539" s="142"/>
      <c r="G4539" s="142"/>
      <c r="H4539" s="142"/>
      <c r="J4539" s="142"/>
      <c r="K4539" s="142"/>
      <c r="L4539" s="142"/>
      <c r="M4539" s="142"/>
      <c r="N4539" s="142"/>
      <c r="O4539" s="142"/>
    </row>
    <row r="4540" spans="3:15" x14ac:dyDescent="0.2">
      <c r="C4540" s="142"/>
      <c r="D4540" s="142"/>
      <c r="E4540" s="142"/>
      <c r="F4540" s="142"/>
      <c r="G4540" s="142"/>
      <c r="H4540" s="142"/>
      <c r="J4540" s="142"/>
      <c r="K4540" s="142"/>
      <c r="L4540" s="142"/>
      <c r="M4540" s="142"/>
      <c r="N4540" s="142"/>
      <c r="O4540" s="142"/>
    </row>
    <row r="4541" spans="3:15" x14ac:dyDescent="0.2">
      <c r="C4541" s="142"/>
      <c r="D4541" s="142"/>
      <c r="E4541" s="142"/>
      <c r="F4541" s="142"/>
      <c r="G4541" s="142"/>
      <c r="H4541" s="142"/>
      <c r="J4541" s="142"/>
      <c r="K4541" s="142"/>
      <c r="L4541" s="142"/>
      <c r="M4541" s="142"/>
      <c r="N4541" s="142"/>
      <c r="O4541" s="142"/>
    </row>
    <row r="4542" spans="3:15" x14ac:dyDescent="0.2">
      <c r="C4542" s="142"/>
      <c r="D4542" s="142"/>
      <c r="E4542" s="142"/>
      <c r="F4542" s="142"/>
      <c r="G4542" s="142"/>
      <c r="H4542" s="142"/>
      <c r="J4542" s="142"/>
      <c r="K4542" s="142"/>
      <c r="L4542" s="142"/>
      <c r="M4542" s="142"/>
      <c r="N4542" s="142"/>
      <c r="O4542" s="142"/>
    </row>
    <row r="4543" spans="3:15" x14ac:dyDescent="0.2">
      <c r="C4543" s="142"/>
      <c r="D4543" s="142"/>
      <c r="E4543" s="142"/>
      <c r="F4543" s="142"/>
      <c r="G4543" s="142"/>
      <c r="H4543" s="142"/>
      <c r="J4543" s="142"/>
      <c r="K4543" s="142"/>
      <c r="L4543" s="142"/>
      <c r="M4543" s="142"/>
      <c r="N4543" s="142"/>
      <c r="O4543" s="142"/>
    </row>
    <row r="4544" spans="3:15" x14ac:dyDescent="0.2">
      <c r="C4544" s="142"/>
      <c r="D4544" s="142"/>
      <c r="E4544" s="142"/>
      <c r="F4544" s="142"/>
      <c r="G4544" s="142"/>
      <c r="H4544" s="142"/>
      <c r="J4544" s="142"/>
      <c r="K4544" s="142"/>
      <c r="L4544" s="142"/>
      <c r="M4544" s="142"/>
      <c r="N4544" s="142"/>
      <c r="O4544" s="142"/>
    </row>
    <row r="4545" spans="3:15" x14ac:dyDescent="0.2">
      <c r="C4545" s="142"/>
      <c r="D4545" s="142"/>
      <c r="E4545" s="142"/>
      <c r="F4545" s="142"/>
      <c r="G4545" s="142"/>
      <c r="H4545" s="142"/>
      <c r="J4545" s="142"/>
      <c r="K4545" s="142"/>
      <c r="L4545" s="142"/>
      <c r="M4545" s="142"/>
      <c r="N4545" s="142"/>
      <c r="O4545" s="142"/>
    </row>
    <row r="4546" spans="3:15" x14ac:dyDescent="0.2">
      <c r="C4546" s="142"/>
      <c r="D4546" s="142"/>
      <c r="E4546" s="142"/>
      <c r="F4546" s="142"/>
      <c r="G4546" s="142"/>
      <c r="H4546" s="142"/>
      <c r="J4546" s="142"/>
      <c r="K4546" s="142"/>
      <c r="L4546" s="142"/>
      <c r="M4546" s="142"/>
      <c r="N4546" s="142"/>
      <c r="O4546" s="142"/>
    </row>
    <row r="4547" spans="3:15" x14ac:dyDescent="0.2">
      <c r="C4547" s="142"/>
      <c r="D4547" s="142"/>
      <c r="E4547" s="142"/>
      <c r="F4547" s="142"/>
      <c r="G4547" s="142"/>
      <c r="H4547" s="142"/>
      <c r="J4547" s="142"/>
      <c r="K4547" s="142"/>
      <c r="L4547" s="142"/>
      <c r="M4547" s="142"/>
      <c r="N4547" s="142"/>
      <c r="O4547" s="142"/>
    </row>
    <row r="4548" spans="3:15" x14ac:dyDescent="0.2">
      <c r="C4548" s="142"/>
      <c r="D4548" s="142"/>
      <c r="E4548" s="142"/>
      <c r="F4548" s="142"/>
      <c r="G4548" s="142"/>
      <c r="H4548" s="142"/>
      <c r="J4548" s="142"/>
      <c r="K4548" s="142"/>
      <c r="L4548" s="142"/>
      <c r="M4548" s="142"/>
      <c r="N4548" s="142"/>
      <c r="O4548" s="142"/>
    </row>
    <row r="4549" spans="3:15" x14ac:dyDescent="0.2">
      <c r="C4549" s="142"/>
      <c r="D4549" s="142"/>
      <c r="E4549" s="142"/>
      <c r="F4549" s="142"/>
      <c r="G4549" s="142"/>
      <c r="H4549" s="142"/>
      <c r="J4549" s="142"/>
      <c r="K4549" s="142"/>
      <c r="L4549" s="142"/>
      <c r="M4549" s="142"/>
      <c r="N4549" s="142"/>
      <c r="O4549" s="142"/>
    </row>
    <row r="4550" spans="3:15" x14ac:dyDescent="0.2">
      <c r="C4550" s="142"/>
      <c r="D4550" s="142"/>
      <c r="E4550" s="142"/>
      <c r="F4550" s="142"/>
      <c r="G4550" s="142"/>
      <c r="H4550" s="142"/>
      <c r="J4550" s="142"/>
      <c r="K4550" s="142"/>
      <c r="L4550" s="142"/>
      <c r="M4550" s="142"/>
      <c r="N4550" s="142"/>
      <c r="O4550" s="142"/>
    </row>
    <row r="4551" spans="3:15" x14ac:dyDescent="0.2">
      <c r="C4551" s="142"/>
      <c r="D4551" s="142"/>
      <c r="E4551" s="142"/>
      <c r="F4551" s="142"/>
      <c r="G4551" s="142"/>
      <c r="H4551" s="142"/>
      <c r="J4551" s="142"/>
      <c r="K4551" s="142"/>
      <c r="L4551" s="142"/>
      <c r="M4551" s="142"/>
      <c r="N4551" s="142"/>
      <c r="O4551" s="142"/>
    </row>
    <row r="4552" spans="3:15" x14ac:dyDescent="0.2">
      <c r="C4552" s="142"/>
      <c r="D4552" s="142"/>
      <c r="E4552" s="142"/>
      <c r="F4552" s="142"/>
      <c r="G4552" s="142"/>
      <c r="H4552" s="142"/>
      <c r="J4552" s="142"/>
      <c r="K4552" s="142"/>
      <c r="L4552" s="142"/>
      <c r="M4552" s="142"/>
      <c r="N4552" s="142"/>
      <c r="O4552" s="142"/>
    </row>
    <row r="4553" spans="3:15" x14ac:dyDescent="0.2">
      <c r="C4553" s="142"/>
      <c r="D4553" s="142"/>
      <c r="E4553" s="142"/>
      <c r="F4553" s="142"/>
      <c r="G4553" s="142"/>
      <c r="H4553" s="142"/>
      <c r="J4553" s="142"/>
      <c r="K4553" s="142"/>
      <c r="L4553" s="142"/>
      <c r="M4553" s="142"/>
      <c r="N4553" s="142"/>
      <c r="O4553" s="142"/>
    </row>
    <row r="4554" spans="3:15" x14ac:dyDescent="0.2">
      <c r="C4554" s="142"/>
      <c r="D4554" s="142"/>
      <c r="E4554" s="142"/>
      <c r="F4554" s="142"/>
      <c r="G4554" s="142"/>
      <c r="H4554" s="142"/>
      <c r="J4554" s="142"/>
      <c r="K4554" s="142"/>
      <c r="L4554" s="142"/>
      <c r="M4554" s="142"/>
      <c r="N4554" s="142"/>
      <c r="O4554" s="142"/>
    </row>
    <row r="4555" spans="3:15" x14ac:dyDescent="0.2">
      <c r="C4555" s="142"/>
      <c r="D4555" s="142"/>
      <c r="E4555" s="142"/>
      <c r="F4555" s="142"/>
      <c r="G4555" s="142"/>
      <c r="H4555" s="142"/>
      <c r="J4555" s="142"/>
      <c r="K4555" s="142"/>
      <c r="L4555" s="142"/>
      <c r="M4555" s="142"/>
      <c r="N4555" s="142"/>
      <c r="O4555" s="142"/>
    </row>
    <row r="4556" spans="3:15" x14ac:dyDescent="0.2">
      <c r="C4556" s="142"/>
      <c r="D4556" s="142"/>
      <c r="E4556" s="142"/>
      <c r="F4556" s="142"/>
      <c r="G4556" s="142"/>
      <c r="H4556" s="142"/>
      <c r="J4556" s="142"/>
      <c r="K4556" s="142"/>
      <c r="L4556" s="142"/>
      <c r="M4556" s="142"/>
      <c r="N4556" s="142"/>
      <c r="O4556" s="142"/>
    </row>
    <row r="4557" spans="3:15" x14ac:dyDescent="0.2">
      <c r="C4557" s="142"/>
      <c r="D4557" s="142"/>
      <c r="E4557" s="142"/>
      <c r="F4557" s="142"/>
      <c r="G4557" s="142"/>
      <c r="H4557" s="142"/>
      <c r="J4557" s="142"/>
      <c r="K4557" s="142"/>
      <c r="L4557" s="142"/>
      <c r="M4557" s="142"/>
      <c r="N4557" s="142"/>
      <c r="O4557" s="142"/>
    </row>
    <row r="4558" spans="3:15" x14ac:dyDescent="0.2">
      <c r="C4558" s="142"/>
      <c r="D4558" s="142"/>
      <c r="E4558" s="142"/>
      <c r="F4558" s="142"/>
      <c r="G4558" s="142"/>
      <c r="H4558" s="142"/>
      <c r="J4558" s="142"/>
      <c r="K4558" s="142"/>
      <c r="L4558" s="142"/>
      <c r="M4558" s="142"/>
      <c r="N4558" s="142"/>
      <c r="O4558" s="142"/>
    </row>
    <row r="4559" spans="3:15" x14ac:dyDescent="0.2">
      <c r="C4559" s="142"/>
      <c r="D4559" s="142"/>
      <c r="E4559" s="142"/>
      <c r="F4559" s="142"/>
      <c r="G4559" s="142"/>
      <c r="H4559" s="142"/>
      <c r="J4559" s="142"/>
      <c r="K4559" s="142"/>
      <c r="L4559" s="142"/>
      <c r="M4559" s="142"/>
      <c r="N4559" s="142"/>
      <c r="O4559" s="142"/>
    </row>
    <row r="4560" spans="3:15" x14ac:dyDescent="0.2">
      <c r="C4560" s="142"/>
      <c r="D4560" s="142"/>
      <c r="E4560" s="142"/>
      <c r="F4560" s="142"/>
      <c r="G4560" s="142"/>
      <c r="H4560" s="142"/>
      <c r="J4560" s="142"/>
      <c r="K4560" s="142"/>
      <c r="L4560" s="142"/>
      <c r="M4560" s="142"/>
      <c r="N4560" s="142"/>
      <c r="O4560" s="142"/>
    </row>
    <row r="4561" spans="3:15" x14ac:dyDescent="0.2">
      <c r="C4561" s="142"/>
      <c r="D4561" s="142"/>
      <c r="E4561" s="142"/>
      <c r="F4561" s="142"/>
      <c r="G4561" s="142"/>
      <c r="H4561" s="142"/>
      <c r="J4561" s="142"/>
      <c r="K4561" s="142"/>
      <c r="L4561" s="142"/>
      <c r="M4561" s="142"/>
      <c r="N4561" s="142"/>
      <c r="O4561" s="142"/>
    </row>
    <row r="4562" spans="3:15" x14ac:dyDescent="0.2">
      <c r="C4562" s="142"/>
      <c r="D4562" s="142"/>
      <c r="E4562" s="142"/>
      <c r="F4562" s="142"/>
      <c r="G4562" s="142"/>
      <c r="H4562" s="142"/>
      <c r="J4562" s="142"/>
      <c r="K4562" s="142"/>
      <c r="L4562" s="142"/>
      <c r="M4562" s="142"/>
      <c r="N4562" s="142"/>
      <c r="O4562" s="142"/>
    </row>
    <row r="4563" spans="3:15" x14ac:dyDescent="0.2">
      <c r="C4563" s="142"/>
      <c r="D4563" s="142"/>
      <c r="E4563" s="142"/>
      <c r="F4563" s="142"/>
      <c r="G4563" s="142"/>
      <c r="H4563" s="142"/>
      <c r="J4563" s="142"/>
      <c r="K4563" s="142"/>
      <c r="L4563" s="142"/>
      <c r="M4563" s="142"/>
      <c r="N4563" s="142"/>
      <c r="O4563" s="142"/>
    </row>
    <row r="4564" spans="3:15" x14ac:dyDescent="0.2">
      <c r="C4564" s="142"/>
      <c r="D4564" s="142"/>
      <c r="E4564" s="142"/>
      <c r="F4564" s="142"/>
      <c r="G4564" s="142"/>
      <c r="H4564" s="142"/>
      <c r="J4564" s="142"/>
      <c r="K4564" s="142"/>
      <c r="L4564" s="142"/>
      <c r="M4564" s="142"/>
      <c r="N4564" s="142"/>
      <c r="O4564" s="142"/>
    </row>
    <row r="4565" spans="3:15" x14ac:dyDescent="0.2">
      <c r="C4565" s="142"/>
      <c r="D4565" s="142"/>
      <c r="E4565" s="142"/>
      <c r="F4565" s="142"/>
      <c r="G4565" s="142"/>
      <c r="H4565" s="142"/>
      <c r="J4565" s="142"/>
      <c r="K4565" s="142"/>
      <c r="L4565" s="142"/>
      <c r="M4565" s="142"/>
      <c r="N4565" s="142"/>
      <c r="O4565" s="142"/>
    </row>
    <row r="4566" spans="3:15" x14ac:dyDescent="0.2">
      <c r="C4566" s="142"/>
      <c r="D4566" s="142"/>
      <c r="E4566" s="142"/>
      <c r="F4566" s="142"/>
      <c r="G4566" s="142"/>
      <c r="H4566" s="142"/>
      <c r="J4566" s="142"/>
      <c r="K4566" s="142"/>
      <c r="L4566" s="142"/>
      <c r="M4566" s="142"/>
      <c r="N4566" s="142"/>
      <c r="O4566" s="142"/>
    </row>
    <row r="4567" spans="3:15" x14ac:dyDescent="0.2">
      <c r="C4567" s="142"/>
      <c r="D4567" s="142"/>
      <c r="E4567" s="142"/>
      <c r="F4567" s="142"/>
      <c r="G4567" s="142"/>
      <c r="H4567" s="142"/>
      <c r="J4567" s="142"/>
      <c r="K4567" s="142"/>
      <c r="L4567" s="142"/>
      <c r="M4567" s="142"/>
      <c r="N4567" s="142"/>
      <c r="O4567" s="142"/>
    </row>
    <row r="4568" spans="3:15" x14ac:dyDescent="0.2">
      <c r="C4568" s="142"/>
      <c r="D4568" s="142"/>
      <c r="E4568" s="142"/>
      <c r="F4568" s="142"/>
      <c r="G4568" s="142"/>
      <c r="H4568" s="142"/>
      <c r="J4568" s="142"/>
      <c r="K4568" s="142"/>
      <c r="L4568" s="142"/>
      <c r="M4568" s="142"/>
      <c r="N4568" s="142"/>
      <c r="O4568" s="142"/>
    </row>
    <row r="4569" spans="3:15" x14ac:dyDescent="0.2">
      <c r="C4569" s="142"/>
      <c r="D4569" s="142"/>
      <c r="E4569" s="142"/>
      <c r="F4569" s="142"/>
      <c r="G4569" s="142"/>
      <c r="H4569" s="142"/>
      <c r="J4569" s="142"/>
      <c r="K4569" s="142"/>
      <c r="L4569" s="142"/>
      <c r="M4569" s="142"/>
      <c r="N4569" s="142"/>
      <c r="O4569" s="142"/>
    </row>
    <row r="4570" spans="3:15" x14ac:dyDescent="0.2">
      <c r="C4570" s="142"/>
      <c r="D4570" s="142"/>
      <c r="E4570" s="142"/>
      <c r="F4570" s="142"/>
      <c r="G4570" s="142"/>
      <c r="H4570" s="142"/>
      <c r="J4570" s="142"/>
      <c r="K4570" s="142"/>
      <c r="L4570" s="142"/>
      <c r="M4570" s="142"/>
      <c r="N4570" s="142"/>
      <c r="O4570" s="142"/>
    </row>
    <row r="4571" spans="3:15" x14ac:dyDescent="0.2">
      <c r="C4571" s="142"/>
      <c r="D4571" s="142"/>
      <c r="E4571" s="142"/>
      <c r="F4571" s="142"/>
      <c r="G4571" s="142"/>
      <c r="H4571" s="142"/>
      <c r="J4571" s="142"/>
      <c r="K4571" s="142"/>
      <c r="L4571" s="142"/>
      <c r="M4571" s="142"/>
      <c r="N4571" s="142"/>
      <c r="O4571" s="142"/>
    </row>
    <row r="4572" spans="3:15" x14ac:dyDescent="0.2">
      <c r="C4572" s="142"/>
      <c r="D4572" s="142"/>
      <c r="E4572" s="142"/>
      <c r="F4572" s="142"/>
      <c r="G4572" s="142"/>
      <c r="H4572" s="142"/>
      <c r="J4572" s="142"/>
      <c r="K4572" s="142"/>
      <c r="L4572" s="142"/>
      <c r="M4572" s="142"/>
      <c r="N4572" s="142"/>
      <c r="O4572" s="142"/>
    </row>
    <row r="4573" spans="3:15" x14ac:dyDescent="0.2">
      <c r="C4573" s="142"/>
      <c r="D4573" s="142"/>
      <c r="E4573" s="142"/>
      <c r="F4573" s="142"/>
      <c r="G4573" s="142"/>
      <c r="H4573" s="142"/>
      <c r="J4573" s="142"/>
      <c r="K4573" s="142"/>
      <c r="L4573" s="142"/>
      <c r="M4573" s="142"/>
      <c r="N4573" s="142"/>
      <c r="O4573" s="142"/>
    </row>
    <row r="4574" spans="3:15" x14ac:dyDescent="0.2">
      <c r="C4574" s="142"/>
      <c r="D4574" s="142"/>
      <c r="E4574" s="142"/>
      <c r="F4574" s="142"/>
      <c r="G4574" s="142"/>
      <c r="H4574" s="142"/>
      <c r="J4574" s="142"/>
      <c r="K4574" s="142"/>
      <c r="L4574" s="142"/>
      <c r="M4574" s="142"/>
      <c r="N4574" s="142"/>
      <c r="O4574" s="142"/>
    </row>
    <row r="4575" spans="3:15" x14ac:dyDescent="0.2">
      <c r="C4575" s="142"/>
      <c r="D4575" s="142"/>
      <c r="E4575" s="142"/>
      <c r="F4575" s="142"/>
      <c r="G4575" s="142"/>
      <c r="H4575" s="142"/>
      <c r="J4575" s="142"/>
      <c r="K4575" s="142"/>
      <c r="L4575" s="142"/>
      <c r="M4575" s="142"/>
      <c r="N4575" s="142"/>
      <c r="O4575" s="142"/>
    </row>
    <row r="4576" spans="3:15" x14ac:dyDescent="0.2">
      <c r="C4576" s="142"/>
      <c r="D4576" s="142"/>
      <c r="E4576" s="142"/>
      <c r="F4576" s="142"/>
      <c r="G4576" s="142"/>
      <c r="H4576" s="142"/>
      <c r="J4576" s="142"/>
      <c r="K4576" s="142"/>
      <c r="L4576" s="142"/>
      <c r="M4576" s="142"/>
      <c r="N4576" s="142"/>
      <c r="O4576" s="142"/>
    </row>
    <row r="4577" spans="3:15" x14ac:dyDescent="0.2">
      <c r="C4577" s="142"/>
      <c r="D4577" s="142"/>
      <c r="E4577" s="142"/>
      <c r="F4577" s="142"/>
      <c r="G4577" s="142"/>
      <c r="H4577" s="142"/>
      <c r="J4577" s="142"/>
      <c r="K4577" s="142"/>
      <c r="L4577" s="142"/>
      <c r="M4577" s="142"/>
      <c r="N4577" s="142"/>
      <c r="O4577" s="142"/>
    </row>
    <row r="4578" spans="3:15" x14ac:dyDescent="0.2">
      <c r="C4578" s="142"/>
      <c r="D4578" s="142"/>
      <c r="E4578" s="142"/>
      <c r="F4578" s="142"/>
      <c r="G4578" s="142"/>
      <c r="H4578" s="142"/>
      <c r="J4578" s="142"/>
      <c r="K4578" s="142"/>
      <c r="L4578" s="142"/>
      <c r="M4578" s="142"/>
      <c r="N4578" s="142"/>
      <c r="O4578" s="142"/>
    </row>
    <row r="4579" spans="3:15" x14ac:dyDescent="0.2">
      <c r="C4579" s="142"/>
      <c r="D4579" s="142"/>
      <c r="E4579" s="142"/>
      <c r="F4579" s="142"/>
      <c r="G4579" s="142"/>
      <c r="H4579" s="142"/>
      <c r="J4579" s="142"/>
      <c r="K4579" s="142"/>
      <c r="L4579" s="142"/>
      <c r="M4579" s="142"/>
      <c r="N4579" s="142"/>
      <c r="O4579" s="142"/>
    </row>
    <row r="4580" spans="3:15" x14ac:dyDescent="0.2">
      <c r="C4580" s="142"/>
      <c r="D4580" s="142"/>
      <c r="E4580" s="142"/>
      <c r="F4580" s="142"/>
      <c r="G4580" s="142"/>
      <c r="H4580" s="142"/>
      <c r="J4580" s="142"/>
      <c r="K4580" s="142"/>
      <c r="L4580" s="142"/>
      <c r="M4580" s="142"/>
      <c r="N4580" s="142"/>
      <c r="O4580" s="142"/>
    </row>
    <row r="4581" spans="3:15" x14ac:dyDescent="0.2">
      <c r="C4581" s="142"/>
      <c r="D4581" s="142"/>
      <c r="E4581" s="142"/>
      <c r="F4581" s="142"/>
      <c r="G4581" s="142"/>
      <c r="H4581" s="142"/>
      <c r="J4581" s="142"/>
      <c r="K4581" s="142"/>
      <c r="L4581" s="142"/>
      <c r="M4581" s="142"/>
      <c r="N4581" s="142"/>
      <c r="O4581" s="142"/>
    </row>
    <row r="4582" spans="3:15" x14ac:dyDescent="0.2">
      <c r="C4582" s="142"/>
      <c r="D4582" s="142"/>
      <c r="E4582" s="142"/>
      <c r="F4582" s="142"/>
      <c r="G4582" s="142"/>
      <c r="H4582" s="142"/>
      <c r="J4582" s="142"/>
      <c r="K4582" s="142"/>
      <c r="L4582" s="142"/>
      <c r="M4582" s="142"/>
      <c r="N4582" s="142"/>
      <c r="O4582" s="142"/>
    </row>
    <row r="4583" spans="3:15" x14ac:dyDescent="0.2">
      <c r="C4583" s="142"/>
      <c r="D4583" s="142"/>
      <c r="E4583" s="142"/>
      <c r="F4583" s="142"/>
      <c r="G4583" s="142"/>
      <c r="H4583" s="142"/>
      <c r="J4583" s="142"/>
      <c r="K4583" s="142"/>
      <c r="L4583" s="142"/>
      <c r="M4583" s="142"/>
      <c r="N4583" s="142"/>
      <c r="O4583" s="142"/>
    </row>
    <row r="4584" spans="3:15" x14ac:dyDescent="0.2">
      <c r="C4584" s="142"/>
      <c r="D4584" s="142"/>
      <c r="E4584" s="142"/>
      <c r="F4584" s="142"/>
      <c r="G4584" s="142"/>
      <c r="H4584" s="142"/>
      <c r="J4584" s="142"/>
      <c r="K4584" s="142"/>
      <c r="L4584" s="142"/>
      <c r="M4584" s="142"/>
      <c r="N4584" s="142"/>
      <c r="O4584" s="142"/>
    </row>
    <row r="4585" spans="3:15" x14ac:dyDescent="0.2">
      <c r="C4585" s="142"/>
      <c r="D4585" s="142"/>
      <c r="E4585" s="142"/>
      <c r="F4585" s="142"/>
      <c r="G4585" s="142"/>
      <c r="H4585" s="142"/>
      <c r="J4585" s="142"/>
      <c r="K4585" s="142"/>
      <c r="L4585" s="142"/>
      <c r="M4585" s="142"/>
      <c r="N4585" s="142"/>
      <c r="O4585" s="142"/>
    </row>
    <row r="4586" spans="3:15" x14ac:dyDescent="0.2">
      <c r="C4586" s="142"/>
      <c r="D4586" s="142"/>
      <c r="E4586" s="142"/>
      <c r="F4586" s="142"/>
      <c r="G4586" s="142"/>
      <c r="H4586" s="142"/>
      <c r="J4586" s="142"/>
      <c r="K4586" s="142"/>
      <c r="L4586" s="142"/>
      <c r="M4586" s="142"/>
      <c r="N4586" s="142"/>
      <c r="O4586" s="142"/>
    </row>
    <row r="4587" spans="3:15" x14ac:dyDescent="0.2">
      <c r="C4587" s="142"/>
      <c r="D4587" s="142"/>
      <c r="E4587" s="142"/>
      <c r="F4587" s="142"/>
      <c r="G4587" s="142"/>
      <c r="H4587" s="142"/>
      <c r="J4587" s="142"/>
      <c r="K4587" s="142"/>
      <c r="L4587" s="142"/>
      <c r="M4587" s="142"/>
      <c r="N4587" s="142"/>
      <c r="O4587" s="142"/>
    </row>
    <row r="4588" spans="3:15" x14ac:dyDescent="0.2">
      <c r="C4588" s="142"/>
      <c r="D4588" s="142"/>
      <c r="E4588" s="142"/>
      <c r="F4588" s="142"/>
      <c r="G4588" s="142"/>
      <c r="H4588" s="142"/>
      <c r="J4588" s="142"/>
      <c r="K4588" s="142"/>
      <c r="L4588" s="142"/>
      <c r="M4588" s="142"/>
      <c r="N4588" s="142"/>
      <c r="O4588" s="142"/>
    </row>
    <row r="4589" spans="3:15" x14ac:dyDescent="0.2">
      <c r="C4589" s="142"/>
      <c r="D4589" s="142"/>
      <c r="E4589" s="142"/>
      <c r="F4589" s="142"/>
      <c r="G4589" s="142"/>
      <c r="H4589" s="142"/>
      <c r="J4589" s="142"/>
      <c r="K4589" s="142"/>
      <c r="L4589" s="142"/>
      <c r="M4589" s="142"/>
      <c r="N4589" s="142"/>
      <c r="O4589" s="142"/>
    </row>
    <row r="4590" spans="3:15" x14ac:dyDescent="0.2">
      <c r="C4590" s="142"/>
      <c r="D4590" s="142"/>
      <c r="E4590" s="142"/>
      <c r="F4590" s="142"/>
      <c r="G4590" s="142"/>
      <c r="H4590" s="142"/>
      <c r="J4590" s="142"/>
      <c r="K4590" s="142"/>
      <c r="L4590" s="142"/>
      <c r="M4590" s="142"/>
      <c r="N4590" s="142"/>
      <c r="O4590" s="142"/>
    </row>
    <row r="4591" spans="3:15" x14ac:dyDescent="0.2">
      <c r="C4591" s="142"/>
      <c r="D4591" s="142"/>
      <c r="E4591" s="142"/>
      <c r="F4591" s="142"/>
      <c r="G4591" s="142"/>
      <c r="H4591" s="142"/>
      <c r="J4591" s="142"/>
      <c r="K4591" s="142"/>
      <c r="L4591" s="142"/>
      <c r="M4591" s="142"/>
      <c r="N4591" s="142"/>
      <c r="O4591" s="142"/>
    </row>
    <row r="4592" spans="3:15" x14ac:dyDescent="0.2">
      <c r="C4592" s="142"/>
      <c r="D4592" s="142"/>
      <c r="E4592" s="142"/>
      <c r="F4592" s="142"/>
      <c r="G4592" s="142"/>
      <c r="H4592" s="142"/>
      <c r="J4592" s="142"/>
      <c r="K4592" s="142"/>
      <c r="L4592" s="142"/>
      <c r="M4592" s="142"/>
      <c r="N4592" s="142"/>
      <c r="O4592" s="142"/>
    </row>
    <row r="4593" spans="3:15" x14ac:dyDescent="0.2">
      <c r="C4593" s="142"/>
      <c r="D4593" s="142"/>
      <c r="E4593" s="142"/>
      <c r="F4593" s="142"/>
      <c r="G4593" s="142"/>
      <c r="H4593" s="142"/>
      <c r="J4593" s="142"/>
      <c r="K4593" s="142"/>
      <c r="L4593" s="142"/>
      <c r="M4593" s="142"/>
      <c r="N4593" s="142"/>
      <c r="O4593" s="142"/>
    </row>
    <row r="4594" spans="3:15" x14ac:dyDescent="0.2">
      <c r="C4594" s="142"/>
      <c r="D4594" s="142"/>
      <c r="E4594" s="142"/>
      <c r="F4594" s="142"/>
      <c r="G4594" s="142"/>
      <c r="H4594" s="142"/>
      <c r="J4594" s="142"/>
      <c r="K4594" s="142"/>
      <c r="L4594" s="142"/>
      <c r="M4594" s="142"/>
      <c r="N4594" s="142"/>
      <c r="O4594" s="142"/>
    </row>
    <row r="4595" spans="3:15" x14ac:dyDescent="0.2">
      <c r="C4595" s="142"/>
      <c r="D4595" s="142"/>
      <c r="E4595" s="142"/>
      <c r="F4595" s="142"/>
      <c r="G4595" s="142"/>
      <c r="H4595" s="142"/>
      <c r="J4595" s="142"/>
      <c r="K4595" s="142"/>
      <c r="L4595" s="142"/>
      <c r="M4595" s="142"/>
      <c r="N4595" s="142"/>
      <c r="O4595" s="142"/>
    </row>
    <row r="4596" spans="3:15" x14ac:dyDescent="0.2">
      <c r="C4596" s="142"/>
      <c r="D4596" s="142"/>
      <c r="E4596" s="142"/>
      <c r="F4596" s="142"/>
      <c r="G4596" s="142"/>
      <c r="H4596" s="142"/>
      <c r="J4596" s="142"/>
      <c r="K4596" s="142"/>
      <c r="L4596" s="142"/>
      <c r="M4596" s="142"/>
      <c r="N4596" s="142"/>
      <c r="O4596" s="142"/>
    </row>
    <row r="4597" spans="3:15" x14ac:dyDescent="0.2">
      <c r="C4597" s="142"/>
      <c r="D4597" s="142"/>
      <c r="E4597" s="142"/>
      <c r="F4597" s="142"/>
      <c r="G4597" s="142"/>
      <c r="H4597" s="142"/>
      <c r="J4597" s="142"/>
      <c r="K4597" s="142"/>
      <c r="L4597" s="142"/>
      <c r="M4597" s="142"/>
      <c r="N4597" s="142"/>
      <c r="O4597" s="142"/>
    </row>
    <row r="4598" spans="3:15" x14ac:dyDescent="0.2">
      <c r="C4598" s="142"/>
      <c r="D4598" s="142"/>
      <c r="E4598" s="142"/>
      <c r="F4598" s="142"/>
      <c r="G4598" s="142"/>
      <c r="H4598" s="142"/>
      <c r="J4598" s="142"/>
      <c r="K4598" s="142"/>
      <c r="L4598" s="142"/>
      <c r="M4598" s="142"/>
      <c r="N4598" s="142"/>
      <c r="O4598" s="142"/>
    </row>
    <row r="4599" spans="3:15" x14ac:dyDescent="0.2">
      <c r="C4599" s="142"/>
      <c r="D4599" s="142"/>
      <c r="E4599" s="142"/>
      <c r="F4599" s="142"/>
      <c r="G4599" s="142"/>
      <c r="H4599" s="142"/>
      <c r="J4599" s="142"/>
      <c r="K4599" s="142"/>
      <c r="L4599" s="142"/>
      <c r="M4599" s="142"/>
      <c r="N4599" s="142"/>
      <c r="O4599" s="142"/>
    </row>
    <row r="4600" spans="3:15" x14ac:dyDescent="0.2">
      <c r="C4600" s="142"/>
      <c r="D4600" s="142"/>
      <c r="E4600" s="142"/>
      <c r="F4600" s="142"/>
      <c r="G4600" s="142"/>
      <c r="H4600" s="142"/>
      <c r="J4600" s="142"/>
      <c r="K4600" s="142"/>
      <c r="L4600" s="142"/>
      <c r="M4600" s="142"/>
      <c r="N4600" s="142"/>
      <c r="O4600" s="142"/>
    </row>
    <row r="4601" spans="3:15" x14ac:dyDescent="0.2">
      <c r="C4601" s="142"/>
      <c r="D4601" s="142"/>
      <c r="E4601" s="142"/>
      <c r="F4601" s="142"/>
      <c r="G4601" s="142"/>
      <c r="H4601" s="142"/>
      <c r="J4601" s="142"/>
      <c r="K4601" s="142"/>
      <c r="L4601" s="142"/>
      <c r="M4601" s="142"/>
      <c r="N4601" s="142"/>
      <c r="O4601" s="142"/>
    </row>
    <row r="4602" spans="3:15" x14ac:dyDescent="0.2">
      <c r="C4602" s="142"/>
      <c r="D4602" s="142"/>
      <c r="E4602" s="142"/>
      <c r="F4602" s="142"/>
      <c r="G4602" s="142"/>
      <c r="H4602" s="142"/>
      <c r="J4602" s="142"/>
      <c r="K4602" s="142"/>
      <c r="L4602" s="142"/>
      <c r="M4602" s="142"/>
      <c r="N4602" s="142"/>
      <c r="O4602" s="142"/>
    </row>
    <row r="4603" spans="3:15" x14ac:dyDescent="0.2">
      <c r="C4603" s="142"/>
      <c r="D4603" s="142"/>
      <c r="E4603" s="142"/>
      <c r="F4603" s="142"/>
      <c r="G4603" s="142"/>
      <c r="H4603" s="142"/>
      <c r="J4603" s="142"/>
      <c r="K4603" s="142"/>
      <c r="L4603" s="142"/>
      <c r="M4603" s="142"/>
      <c r="N4603" s="142"/>
      <c r="O4603" s="142"/>
    </row>
    <row r="4604" spans="3:15" x14ac:dyDescent="0.2">
      <c r="C4604" s="142"/>
      <c r="D4604" s="142"/>
      <c r="E4604" s="142"/>
      <c r="F4604" s="142"/>
      <c r="G4604" s="142"/>
      <c r="H4604" s="142"/>
      <c r="J4604" s="142"/>
      <c r="K4604" s="142"/>
      <c r="L4604" s="142"/>
      <c r="M4604" s="142"/>
      <c r="N4604" s="142"/>
      <c r="O4604" s="142"/>
    </row>
    <row r="4605" spans="3:15" x14ac:dyDescent="0.2">
      <c r="C4605" s="142"/>
      <c r="D4605" s="142"/>
      <c r="E4605" s="142"/>
      <c r="F4605" s="142"/>
      <c r="G4605" s="142"/>
      <c r="H4605" s="142"/>
      <c r="J4605" s="142"/>
      <c r="K4605" s="142"/>
      <c r="L4605" s="142"/>
      <c r="M4605" s="142"/>
      <c r="N4605" s="142"/>
      <c r="O4605" s="142"/>
    </row>
    <row r="4606" spans="3:15" x14ac:dyDescent="0.2">
      <c r="C4606" s="142"/>
      <c r="D4606" s="142"/>
      <c r="E4606" s="142"/>
      <c r="F4606" s="142"/>
      <c r="G4606" s="142"/>
      <c r="H4606" s="142"/>
      <c r="J4606" s="142"/>
      <c r="K4606" s="142"/>
      <c r="L4606" s="142"/>
      <c r="M4606" s="142"/>
      <c r="N4606" s="142"/>
      <c r="O4606" s="142"/>
    </row>
    <row r="4607" spans="3:15" x14ac:dyDescent="0.2">
      <c r="C4607" s="142"/>
      <c r="D4607" s="142"/>
      <c r="E4607" s="142"/>
      <c r="F4607" s="142"/>
      <c r="G4607" s="142"/>
      <c r="H4607" s="142"/>
      <c r="J4607" s="142"/>
      <c r="K4607" s="142"/>
      <c r="L4607" s="142"/>
      <c r="M4607" s="142"/>
      <c r="N4607" s="142"/>
      <c r="O4607" s="142"/>
    </row>
    <row r="4608" spans="3:15" x14ac:dyDescent="0.2">
      <c r="C4608" s="142"/>
      <c r="D4608" s="142"/>
      <c r="E4608" s="142"/>
      <c r="F4608" s="142"/>
      <c r="G4608" s="142"/>
      <c r="H4608" s="142"/>
      <c r="J4608" s="142"/>
      <c r="K4608" s="142"/>
      <c r="L4608" s="142"/>
      <c r="M4608" s="142"/>
      <c r="N4608" s="142"/>
      <c r="O4608" s="142"/>
    </row>
    <row r="4609" spans="3:15" x14ac:dyDescent="0.2">
      <c r="C4609" s="142"/>
      <c r="D4609" s="142"/>
      <c r="E4609" s="142"/>
      <c r="F4609" s="142"/>
      <c r="G4609" s="142"/>
      <c r="H4609" s="142"/>
      <c r="J4609" s="142"/>
      <c r="K4609" s="142"/>
      <c r="L4609" s="142"/>
      <c r="M4609" s="142"/>
      <c r="N4609" s="142"/>
      <c r="O4609" s="142"/>
    </row>
    <row r="4610" spans="3:15" x14ac:dyDescent="0.2">
      <c r="C4610" s="142"/>
      <c r="D4610" s="142"/>
      <c r="E4610" s="142"/>
      <c r="F4610" s="142"/>
      <c r="G4610" s="142"/>
      <c r="H4610" s="142"/>
      <c r="J4610" s="142"/>
      <c r="K4610" s="142"/>
      <c r="L4610" s="142"/>
      <c r="M4610" s="142"/>
      <c r="N4610" s="142"/>
      <c r="O4610" s="142"/>
    </row>
    <row r="4611" spans="3:15" x14ac:dyDescent="0.2">
      <c r="C4611" s="142"/>
      <c r="D4611" s="142"/>
      <c r="E4611" s="142"/>
      <c r="F4611" s="142"/>
      <c r="G4611" s="142"/>
      <c r="H4611" s="142"/>
      <c r="J4611" s="142"/>
      <c r="K4611" s="142"/>
      <c r="L4611" s="142"/>
      <c r="M4611" s="142"/>
      <c r="N4611" s="142"/>
      <c r="O4611" s="142"/>
    </row>
    <row r="4612" spans="3:15" x14ac:dyDescent="0.2">
      <c r="C4612" s="142"/>
      <c r="D4612" s="142"/>
      <c r="E4612" s="142"/>
      <c r="F4612" s="142"/>
      <c r="G4612" s="142"/>
      <c r="H4612" s="142"/>
      <c r="J4612" s="142"/>
      <c r="K4612" s="142"/>
      <c r="L4612" s="142"/>
      <c r="M4612" s="142"/>
      <c r="N4612" s="142"/>
      <c r="O4612" s="142"/>
    </row>
    <row r="4613" spans="3:15" x14ac:dyDescent="0.2">
      <c r="C4613" s="142"/>
      <c r="D4613" s="142"/>
      <c r="E4613" s="142"/>
      <c r="F4613" s="142"/>
      <c r="G4613" s="142"/>
      <c r="H4613" s="142"/>
      <c r="J4613" s="142"/>
      <c r="K4613" s="142"/>
      <c r="L4613" s="142"/>
      <c r="M4613" s="142"/>
      <c r="N4613" s="142"/>
      <c r="O4613" s="142"/>
    </row>
    <row r="4614" spans="3:15" x14ac:dyDescent="0.2">
      <c r="C4614" s="142"/>
      <c r="D4614" s="142"/>
      <c r="E4614" s="142"/>
      <c r="F4614" s="142"/>
      <c r="G4614" s="142"/>
      <c r="H4614" s="142"/>
      <c r="J4614" s="142"/>
      <c r="K4614" s="142"/>
      <c r="L4614" s="142"/>
      <c r="M4614" s="142"/>
      <c r="N4614" s="142"/>
      <c r="O4614" s="142"/>
    </row>
    <row r="4615" spans="3:15" x14ac:dyDescent="0.2">
      <c r="C4615" s="142"/>
      <c r="D4615" s="142"/>
      <c r="E4615" s="142"/>
      <c r="F4615" s="142"/>
      <c r="G4615" s="142"/>
      <c r="H4615" s="142"/>
      <c r="J4615" s="142"/>
      <c r="K4615" s="142"/>
      <c r="L4615" s="142"/>
      <c r="M4615" s="142"/>
      <c r="N4615" s="142"/>
      <c r="O4615" s="142"/>
    </row>
    <row r="4616" spans="3:15" x14ac:dyDescent="0.2">
      <c r="C4616" s="142"/>
      <c r="D4616" s="142"/>
      <c r="E4616" s="142"/>
      <c r="F4616" s="142"/>
      <c r="G4616" s="142"/>
      <c r="H4616" s="142"/>
      <c r="J4616" s="142"/>
      <c r="K4616" s="142"/>
      <c r="L4616" s="142"/>
      <c r="M4616" s="142"/>
      <c r="N4616" s="142"/>
      <c r="O4616" s="142"/>
    </row>
    <row r="4617" spans="3:15" x14ac:dyDescent="0.2">
      <c r="C4617" s="142"/>
      <c r="D4617" s="142"/>
      <c r="E4617" s="142"/>
      <c r="F4617" s="142"/>
      <c r="G4617" s="142"/>
      <c r="H4617" s="142"/>
      <c r="J4617" s="142"/>
      <c r="K4617" s="142"/>
      <c r="L4617" s="142"/>
      <c r="M4617" s="142"/>
      <c r="N4617" s="142"/>
      <c r="O4617" s="142"/>
    </row>
    <row r="4618" spans="3:15" x14ac:dyDescent="0.2">
      <c r="C4618" s="142"/>
      <c r="D4618" s="142"/>
      <c r="E4618" s="142"/>
      <c r="F4618" s="142"/>
      <c r="G4618" s="142"/>
      <c r="H4618" s="142"/>
      <c r="J4618" s="142"/>
      <c r="K4618" s="142"/>
      <c r="L4618" s="142"/>
      <c r="M4618" s="142"/>
      <c r="N4618" s="142"/>
      <c r="O4618" s="142"/>
    </row>
    <row r="4619" spans="3:15" x14ac:dyDescent="0.2">
      <c r="C4619" s="142"/>
      <c r="D4619" s="142"/>
      <c r="E4619" s="142"/>
      <c r="F4619" s="142"/>
      <c r="G4619" s="142"/>
      <c r="H4619" s="142"/>
      <c r="J4619" s="142"/>
      <c r="K4619" s="142"/>
      <c r="L4619" s="142"/>
      <c r="M4619" s="142"/>
      <c r="N4619" s="142"/>
      <c r="O4619" s="142"/>
    </row>
    <row r="4620" spans="3:15" x14ac:dyDescent="0.2">
      <c r="C4620" s="142"/>
      <c r="D4620" s="142"/>
      <c r="E4620" s="142"/>
      <c r="F4620" s="142"/>
      <c r="G4620" s="142"/>
      <c r="H4620" s="142"/>
      <c r="J4620" s="142"/>
      <c r="K4620" s="142"/>
      <c r="L4620" s="142"/>
      <c r="M4620" s="142"/>
      <c r="N4620" s="142"/>
      <c r="O4620" s="142"/>
    </row>
    <row r="4621" spans="3:15" x14ac:dyDescent="0.2">
      <c r="C4621" s="142"/>
      <c r="D4621" s="142"/>
      <c r="E4621" s="142"/>
      <c r="F4621" s="142"/>
      <c r="G4621" s="142"/>
      <c r="H4621" s="142"/>
      <c r="J4621" s="142"/>
      <c r="K4621" s="142"/>
      <c r="L4621" s="142"/>
      <c r="M4621" s="142"/>
      <c r="N4621" s="142"/>
      <c r="O4621" s="142"/>
    </row>
    <row r="4622" spans="3:15" x14ac:dyDescent="0.2">
      <c r="C4622" s="142"/>
      <c r="D4622" s="142"/>
      <c r="E4622" s="142"/>
      <c r="F4622" s="142"/>
      <c r="G4622" s="142"/>
      <c r="H4622" s="142"/>
      <c r="J4622" s="142"/>
      <c r="K4622" s="142"/>
      <c r="L4622" s="142"/>
      <c r="M4622" s="142"/>
      <c r="N4622" s="142"/>
      <c r="O4622" s="142"/>
    </row>
    <row r="4623" spans="3:15" x14ac:dyDescent="0.2">
      <c r="C4623" s="142"/>
      <c r="D4623" s="142"/>
      <c r="E4623" s="142"/>
      <c r="F4623" s="142"/>
      <c r="G4623" s="142"/>
      <c r="H4623" s="142"/>
      <c r="J4623" s="142"/>
      <c r="K4623" s="142"/>
      <c r="L4623" s="142"/>
      <c r="M4623" s="142"/>
      <c r="N4623" s="142"/>
      <c r="O4623" s="142"/>
    </row>
    <row r="4624" spans="3:15" x14ac:dyDescent="0.2">
      <c r="C4624" s="142"/>
      <c r="D4624" s="142"/>
      <c r="E4624" s="142"/>
      <c r="F4624" s="142"/>
      <c r="G4624" s="142"/>
      <c r="H4624" s="142"/>
      <c r="J4624" s="142"/>
      <c r="K4624" s="142"/>
      <c r="L4624" s="142"/>
      <c r="M4624" s="142"/>
      <c r="N4624" s="142"/>
      <c r="O4624" s="142"/>
    </row>
    <row r="4625" spans="3:15" x14ac:dyDescent="0.2">
      <c r="C4625" s="142"/>
      <c r="D4625" s="142"/>
      <c r="E4625" s="142"/>
      <c r="F4625" s="142"/>
      <c r="G4625" s="142"/>
      <c r="H4625" s="142"/>
      <c r="J4625" s="142"/>
      <c r="K4625" s="142"/>
      <c r="L4625" s="142"/>
      <c r="M4625" s="142"/>
      <c r="N4625" s="142"/>
      <c r="O4625" s="142"/>
    </row>
    <row r="4626" spans="3:15" x14ac:dyDescent="0.2">
      <c r="C4626" s="142"/>
      <c r="D4626" s="142"/>
      <c r="E4626" s="142"/>
      <c r="F4626" s="142"/>
      <c r="G4626" s="142"/>
      <c r="H4626" s="142"/>
      <c r="J4626" s="142"/>
      <c r="K4626" s="142"/>
      <c r="L4626" s="142"/>
      <c r="M4626" s="142"/>
      <c r="N4626" s="142"/>
      <c r="O4626" s="142"/>
    </row>
    <row r="4627" spans="3:15" x14ac:dyDescent="0.2">
      <c r="C4627" s="142"/>
      <c r="D4627" s="142"/>
      <c r="E4627" s="142"/>
      <c r="F4627" s="142"/>
      <c r="G4627" s="142"/>
      <c r="H4627" s="142"/>
      <c r="J4627" s="142"/>
      <c r="K4627" s="142"/>
      <c r="L4627" s="142"/>
      <c r="M4627" s="142"/>
      <c r="N4627" s="142"/>
      <c r="O4627" s="142"/>
    </row>
    <row r="4628" spans="3:15" x14ac:dyDescent="0.2">
      <c r="C4628" s="142"/>
      <c r="D4628" s="142"/>
      <c r="E4628" s="142"/>
      <c r="F4628" s="142"/>
      <c r="G4628" s="142"/>
      <c r="H4628" s="142"/>
      <c r="J4628" s="142"/>
      <c r="K4628" s="142"/>
      <c r="L4628" s="142"/>
      <c r="M4628" s="142"/>
      <c r="N4628" s="142"/>
      <c r="O4628" s="142"/>
    </row>
    <row r="4629" spans="3:15" x14ac:dyDescent="0.2">
      <c r="C4629" s="142"/>
      <c r="D4629" s="142"/>
      <c r="E4629" s="142"/>
      <c r="F4629" s="142"/>
      <c r="G4629" s="142"/>
      <c r="H4629" s="142"/>
      <c r="J4629" s="142"/>
      <c r="K4629" s="142"/>
      <c r="L4629" s="142"/>
      <c r="M4629" s="142"/>
      <c r="N4629" s="142"/>
      <c r="O4629" s="142"/>
    </row>
    <row r="4630" spans="3:15" x14ac:dyDescent="0.2">
      <c r="C4630" s="142"/>
      <c r="D4630" s="142"/>
      <c r="E4630" s="142"/>
      <c r="F4630" s="142"/>
      <c r="G4630" s="142"/>
      <c r="H4630" s="142"/>
      <c r="J4630" s="142"/>
      <c r="K4630" s="142"/>
      <c r="L4630" s="142"/>
      <c r="M4630" s="142"/>
      <c r="N4630" s="142"/>
      <c r="O4630" s="142"/>
    </row>
    <row r="4631" spans="3:15" x14ac:dyDescent="0.2">
      <c r="C4631" s="142"/>
      <c r="D4631" s="142"/>
      <c r="E4631" s="142"/>
      <c r="F4631" s="142"/>
      <c r="G4631" s="142"/>
      <c r="H4631" s="142"/>
      <c r="J4631" s="142"/>
      <c r="K4631" s="142"/>
      <c r="L4631" s="142"/>
      <c r="M4631" s="142"/>
      <c r="N4631" s="142"/>
      <c r="O4631" s="142"/>
    </row>
    <row r="4632" spans="3:15" x14ac:dyDescent="0.2">
      <c r="C4632" s="142"/>
      <c r="D4632" s="142"/>
      <c r="E4632" s="142"/>
      <c r="F4632" s="142"/>
      <c r="G4632" s="142"/>
      <c r="H4632" s="142"/>
      <c r="J4632" s="142"/>
      <c r="K4632" s="142"/>
      <c r="L4632" s="142"/>
      <c r="M4632" s="142"/>
      <c r="N4632" s="142"/>
      <c r="O4632" s="142"/>
    </row>
    <row r="4633" spans="3:15" x14ac:dyDescent="0.2">
      <c r="C4633" s="142"/>
      <c r="D4633" s="142"/>
      <c r="E4633" s="142"/>
      <c r="F4633" s="142"/>
      <c r="G4633" s="142"/>
      <c r="H4633" s="142"/>
      <c r="J4633" s="142"/>
      <c r="K4633" s="142"/>
      <c r="L4633" s="142"/>
      <c r="M4633" s="142"/>
      <c r="N4633" s="142"/>
      <c r="O4633" s="142"/>
    </row>
    <row r="4634" spans="3:15" x14ac:dyDescent="0.2">
      <c r="C4634" s="142"/>
      <c r="D4634" s="142"/>
      <c r="E4634" s="142"/>
      <c r="F4634" s="142"/>
      <c r="G4634" s="142"/>
      <c r="H4634" s="142"/>
      <c r="J4634" s="142"/>
      <c r="K4634" s="142"/>
      <c r="L4634" s="142"/>
      <c r="M4634" s="142"/>
      <c r="N4634" s="142"/>
      <c r="O4634" s="142"/>
    </row>
    <row r="4635" spans="3:15" x14ac:dyDescent="0.2">
      <c r="C4635" s="142"/>
      <c r="D4635" s="142"/>
      <c r="E4635" s="142"/>
      <c r="F4635" s="142"/>
      <c r="G4635" s="142"/>
      <c r="H4635" s="142"/>
      <c r="J4635" s="142"/>
      <c r="K4635" s="142"/>
      <c r="L4635" s="142"/>
      <c r="M4635" s="142"/>
      <c r="N4635" s="142"/>
      <c r="O4635" s="142"/>
    </row>
    <row r="4636" spans="3:15" x14ac:dyDescent="0.2">
      <c r="C4636" s="142"/>
      <c r="D4636" s="142"/>
      <c r="E4636" s="142"/>
      <c r="F4636" s="142"/>
      <c r="G4636" s="142"/>
      <c r="H4636" s="142"/>
      <c r="J4636" s="142"/>
      <c r="K4636" s="142"/>
      <c r="L4636" s="142"/>
      <c r="M4636" s="142"/>
      <c r="N4636" s="142"/>
      <c r="O4636" s="142"/>
    </row>
    <row r="4637" spans="3:15" x14ac:dyDescent="0.2">
      <c r="C4637" s="142"/>
      <c r="D4637" s="142"/>
      <c r="E4637" s="142"/>
      <c r="F4637" s="142"/>
      <c r="G4637" s="142"/>
      <c r="H4637" s="142"/>
      <c r="J4637" s="142"/>
      <c r="K4637" s="142"/>
      <c r="L4637" s="142"/>
      <c r="M4637" s="142"/>
      <c r="N4637" s="142"/>
      <c r="O4637" s="142"/>
    </row>
    <row r="4638" spans="3:15" x14ac:dyDescent="0.2">
      <c r="C4638" s="142"/>
      <c r="D4638" s="142"/>
      <c r="E4638" s="142"/>
      <c r="F4638" s="142"/>
      <c r="G4638" s="142"/>
      <c r="H4638" s="142"/>
      <c r="J4638" s="142"/>
      <c r="K4638" s="142"/>
      <c r="L4638" s="142"/>
      <c r="M4638" s="142"/>
      <c r="N4638" s="142"/>
      <c r="O4638" s="142"/>
    </row>
    <row r="4639" spans="3:15" x14ac:dyDescent="0.2">
      <c r="C4639" s="142"/>
      <c r="D4639" s="142"/>
      <c r="E4639" s="142"/>
      <c r="F4639" s="142"/>
      <c r="G4639" s="142"/>
      <c r="H4639" s="142"/>
      <c r="J4639" s="142"/>
      <c r="K4639" s="142"/>
      <c r="L4639" s="142"/>
      <c r="M4639" s="142"/>
      <c r="N4639" s="142"/>
      <c r="O4639" s="142"/>
    </row>
    <row r="4640" spans="3:15" x14ac:dyDescent="0.2">
      <c r="C4640" s="142"/>
      <c r="D4640" s="142"/>
      <c r="E4640" s="142"/>
      <c r="F4640" s="142"/>
      <c r="G4640" s="142"/>
      <c r="H4640" s="142"/>
      <c r="J4640" s="142"/>
      <c r="K4640" s="142"/>
      <c r="L4640" s="142"/>
      <c r="M4640" s="142"/>
      <c r="N4640" s="142"/>
      <c r="O4640" s="142"/>
    </row>
    <row r="4641" spans="3:15" x14ac:dyDescent="0.2">
      <c r="C4641" s="142"/>
      <c r="D4641" s="142"/>
      <c r="E4641" s="142"/>
      <c r="F4641" s="142"/>
      <c r="G4641" s="142"/>
      <c r="H4641" s="142"/>
      <c r="J4641" s="142"/>
      <c r="K4641" s="142"/>
      <c r="L4641" s="142"/>
      <c r="M4641" s="142"/>
      <c r="N4641" s="142"/>
      <c r="O4641" s="142"/>
    </row>
    <row r="4642" spans="3:15" x14ac:dyDescent="0.2">
      <c r="C4642" s="142"/>
      <c r="D4642" s="142"/>
      <c r="E4642" s="142"/>
      <c r="F4642" s="142"/>
      <c r="G4642" s="142"/>
      <c r="H4642" s="142"/>
      <c r="J4642" s="142"/>
      <c r="K4642" s="142"/>
      <c r="L4642" s="142"/>
      <c r="M4642" s="142"/>
      <c r="N4642" s="142"/>
      <c r="O4642" s="142"/>
    </row>
    <row r="4643" spans="3:15" x14ac:dyDescent="0.2">
      <c r="C4643" s="142"/>
      <c r="D4643" s="142"/>
      <c r="E4643" s="142"/>
      <c r="F4643" s="142"/>
      <c r="G4643" s="142"/>
      <c r="H4643" s="142"/>
      <c r="J4643" s="142"/>
      <c r="K4643" s="142"/>
      <c r="L4643" s="142"/>
      <c r="M4643" s="142"/>
      <c r="N4643" s="142"/>
      <c r="O4643" s="142"/>
    </row>
    <row r="4644" spans="3:15" x14ac:dyDescent="0.2">
      <c r="C4644" s="142"/>
      <c r="D4644" s="142"/>
      <c r="E4644" s="142"/>
      <c r="F4644" s="142"/>
      <c r="G4644" s="142"/>
      <c r="H4644" s="142"/>
      <c r="J4644" s="142"/>
      <c r="K4644" s="142"/>
      <c r="L4644" s="142"/>
      <c r="M4644" s="142"/>
      <c r="N4644" s="142"/>
      <c r="O4644" s="142"/>
    </row>
    <row r="4645" spans="3:15" x14ac:dyDescent="0.2">
      <c r="C4645" s="142"/>
      <c r="D4645" s="142"/>
      <c r="E4645" s="142"/>
      <c r="F4645" s="142"/>
      <c r="G4645" s="142"/>
      <c r="H4645" s="142"/>
      <c r="J4645" s="142"/>
      <c r="K4645" s="142"/>
      <c r="L4645" s="142"/>
      <c r="M4645" s="142"/>
      <c r="N4645" s="142"/>
      <c r="O4645" s="142"/>
    </row>
    <row r="4646" spans="3:15" x14ac:dyDescent="0.2">
      <c r="C4646" s="142"/>
      <c r="D4646" s="142"/>
      <c r="E4646" s="142"/>
      <c r="F4646" s="142"/>
      <c r="G4646" s="142"/>
      <c r="H4646" s="142"/>
      <c r="J4646" s="142"/>
      <c r="K4646" s="142"/>
      <c r="L4646" s="142"/>
      <c r="M4646" s="142"/>
      <c r="N4646" s="142"/>
      <c r="O4646" s="142"/>
    </row>
    <row r="4647" spans="3:15" x14ac:dyDescent="0.2">
      <c r="C4647" s="142"/>
      <c r="D4647" s="142"/>
      <c r="E4647" s="142"/>
      <c r="F4647" s="142"/>
      <c r="G4647" s="142"/>
      <c r="H4647" s="142"/>
      <c r="J4647" s="142"/>
      <c r="K4647" s="142"/>
      <c r="L4647" s="142"/>
      <c r="M4647" s="142"/>
      <c r="N4647" s="142"/>
      <c r="O4647" s="142"/>
    </row>
    <row r="4648" spans="3:15" x14ac:dyDescent="0.2">
      <c r="C4648" s="142"/>
      <c r="D4648" s="142"/>
      <c r="E4648" s="142"/>
      <c r="F4648" s="142"/>
      <c r="G4648" s="142"/>
      <c r="H4648" s="142"/>
      <c r="J4648" s="142"/>
      <c r="K4648" s="142"/>
      <c r="L4648" s="142"/>
      <c r="M4648" s="142"/>
      <c r="N4648" s="142"/>
      <c r="O4648" s="142"/>
    </row>
    <row r="4649" spans="3:15" x14ac:dyDescent="0.2">
      <c r="C4649" s="142"/>
      <c r="D4649" s="142"/>
      <c r="E4649" s="142"/>
      <c r="F4649" s="142"/>
      <c r="G4649" s="142"/>
      <c r="H4649" s="142"/>
      <c r="J4649" s="142"/>
      <c r="K4649" s="142"/>
      <c r="L4649" s="142"/>
      <c r="M4649" s="142"/>
      <c r="N4649" s="142"/>
      <c r="O4649" s="142"/>
    </row>
    <row r="4650" spans="3:15" x14ac:dyDescent="0.2">
      <c r="C4650" s="142"/>
      <c r="D4650" s="142"/>
      <c r="E4650" s="142"/>
      <c r="F4650" s="142"/>
      <c r="G4650" s="142"/>
      <c r="H4650" s="142"/>
      <c r="J4650" s="142"/>
      <c r="K4650" s="142"/>
      <c r="L4650" s="142"/>
      <c r="M4650" s="142"/>
      <c r="N4650" s="142"/>
      <c r="O4650" s="142"/>
    </row>
    <row r="4651" spans="3:15" x14ac:dyDescent="0.2">
      <c r="C4651" s="142"/>
      <c r="D4651" s="142"/>
      <c r="E4651" s="142"/>
      <c r="F4651" s="142"/>
      <c r="G4651" s="142"/>
      <c r="H4651" s="142"/>
      <c r="J4651" s="142"/>
      <c r="K4651" s="142"/>
      <c r="L4651" s="142"/>
      <c r="M4651" s="142"/>
      <c r="N4651" s="142"/>
      <c r="O4651" s="142"/>
    </row>
    <row r="4652" spans="3:15" x14ac:dyDescent="0.2">
      <c r="C4652" s="142"/>
      <c r="D4652" s="142"/>
      <c r="E4652" s="142"/>
      <c r="F4652" s="142"/>
      <c r="G4652" s="142"/>
      <c r="H4652" s="142"/>
      <c r="J4652" s="142"/>
      <c r="K4652" s="142"/>
      <c r="L4652" s="142"/>
      <c r="M4652" s="142"/>
      <c r="N4652" s="142"/>
      <c r="O4652" s="142"/>
    </row>
    <row r="4653" spans="3:15" x14ac:dyDescent="0.2">
      <c r="C4653" s="142"/>
      <c r="D4653" s="142"/>
      <c r="E4653" s="142"/>
      <c r="F4653" s="142"/>
      <c r="G4653" s="142"/>
      <c r="H4653" s="142"/>
      <c r="J4653" s="142"/>
      <c r="K4653" s="142"/>
      <c r="L4653" s="142"/>
      <c r="M4653" s="142"/>
      <c r="N4653" s="142"/>
      <c r="O4653" s="142"/>
    </row>
    <row r="4654" spans="3:15" x14ac:dyDescent="0.2">
      <c r="C4654" s="142"/>
      <c r="D4654" s="142"/>
      <c r="E4654" s="142"/>
      <c r="F4654" s="142"/>
      <c r="G4654" s="142"/>
      <c r="H4654" s="142"/>
      <c r="J4654" s="142"/>
      <c r="K4654" s="142"/>
      <c r="L4654" s="142"/>
      <c r="M4654" s="142"/>
      <c r="N4654" s="142"/>
      <c r="O4654" s="142"/>
    </row>
    <row r="4655" spans="3:15" x14ac:dyDescent="0.2">
      <c r="C4655" s="142"/>
      <c r="D4655" s="142"/>
      <c r="E4655" s="142"/>
      <c r="F4655" s="142"/>
      <c r="G4655" s="142"/>
      <c r="H4655" s="142"/>
      <c r="J4655" s="142"/>
      <c r="K4655" s="142"/>
      <c r="L4655" s="142"/>
      <c r="M4655" s="142"/>
      <c r="N4655" s="142"/>
      <c r="O4655" s="142"/>
    </row>
    <row r="4656" spans="3:15" x14ac:dyDescent="0.2">
      <c r="C4656" s="142"/>
      <c r="D4656" s="142"/>
      <c r="E4656" s="142"/>
      <c r="F4656" s="142"/>
      <c r="G4656" s="142"/>
      <c r="H4656" s="142"/>
      <c r="J4656" s="142"/>
      <c r="K4656" s="142"/>
      <c r="L4656" s="142"/>
      <c r="M4656" s="142"/>
      <c r="N4656" s="142"/>
      <c r="O4656" s="142"/>
    </row>
    <row r="4657" spans="3:15" x14ac:dyDescent="0.2">
      <c r="C4657" s="142"/>
      <c r="D4657" s="142"/>
      <c r="E4657" s="142"/>
      <c r="F4657" s="142"/>
      <c r="G4657" s="142"/>
      <c r="H4657" s="142"/>
      <c r="J4657" s="142"/>
      <c r="K4657" s="142"/>
      <c r="L4657" s="142"/>
      <c r="M4657" s="142"/>
      <c r="N4657" s="142"/>
      <c r="O4657" s="142"/>
    </row>
    <row r="4658" spans="3:15" x14ac:dyDescent="0.2">
      <c r="C4658" s="142"/>
      <c r="D4658" s="142"/>
      <c r="E4658" s="142"/>
      <c r="F4658" s="142"/>
      <c r="G4658" s="142"/>
      <c r="H4658" s="142"/>
      <c r="J4658" s="142"/>
      <c r="K4658" s="142"/>
      <c r="L4658" s="142"/>
      <c r="M4658" s="142"/>
      <c r="N4658" s="142"/>
      <c r="O4658" s="142"/>
    </row>
    <row r="4659" spans="3:15" x14ac:dyDescent="0.2">
      <c r="C4659" s="142"/>
      <c r="D4659" s="142"/>
      <c r="E4659" s="142"/>
      <c r="F4659" s="142"/>
      <c r="G4659" s="142"/>
      <c r="H4659" s="142"/>
      <c r="J4659" s="142"/>
      <c r="K4659" s="142"/>
      <c r="L4659" s="142"/>
      <c r="M4659" s="142"/>
      <c r="N4659" s="142"/>
      <c r="O4659" s="142"/>
    </row>
    <row r="4660" spans="3:15" x14ac:dyDescent="0.2">
      <c r="C4660" s="142"/>
      <c r="D4660" s="142"/>
      <c r="E4660" s="142"/>
      <c r="F4660" s="142"/>
      <c r="G4660" s="142"/>
      <c r="H4660" s="142"/>
      <c r="J4660" s="142"/>
      <c r="K4660" s="142"/>
      <c r="L4660" s="142"/>
      <c r="M4660" s="142"/>
      <c r="N4660" s="142"/>
      <c r="O4660" s="142"/>
    </row>
    <row r="4661" spans="3:15" x14ac:dyDescent="0.2">
      <c r="C4661" s="142"/>
      <c r="D4661" s="142"/>
      <c r="E4661" s="142"/>
      <c r="F4661" s="142"/>
      <c r="G4661" s="142"/>
      <c r="H4661" s="142"/>
      <c r="J4661" s="142"/>
      <c r="K4661" s="142"/>
      <c r="L4661" s="142"/>
      <c r="M4661" s="142"/>
      <c r="N4661" s="142"/>
      <c r="O4661" s="142"/>
    </row>
    <row r="4662" spans="3:15" x14ac:dyDescent="0.2">
      <c r="C4662" s="142"/>
      <c r="D4662" s="142"/>
      <c r="E4662" s="142"/>
      <c r="F4662" s="142"/>
      <c r="G4662" s="142"/>
      <c r="H4662" s="142"/>
      <c r="J4662" s="142"/>
      <c r="K4662" s="142"/>
      <c r="L4662" s="142"/>
      <c r="M4662" s="142"/>
      <c r="N4662" s="142"/>
      <c r="O4662" s="142"/>
    </row>
    <row r="4663" spans="3:15" x14ac:dyDescent="0.2">
      <c r="C4663" s="142"/>
      <c r="D4663" s="142"/>
      <c r="E4663" s="142"/>
      <c r="F4663" s="142"/>
      <c r="G4663" s="142"/>
      <c r="H4663" s="142"/>
      <c r="J4663" s="142"/>
      <c r="K4663" s="142"/>
      <c r="L4663" s="142"/>
      <c r="M4663" s="142"/>
      <c r="N4663" s="142"/>
      <c r="O4663" s="142"/>
    </row>
    <row r="4664" spans="3:15" x14ac:dyDescent="0.2">
      <c r="C4664" s="142"/>
      <c r="D4664" s="142"/>
      <c r="E4664" s="142"/>
      <c r="F4664" s="142"/>
      <c r="G4664" s="142"/>
      <c r="H4664" s="142"/>
      <c r="J4664" s="142"/>
      <c r="K4664" s="142"/>
      <c r="L4664" s="142"/>
      <c r="M4664" s="142"/>
      <c r="N4664" s="142"/>
      <c r="O4664" s="142"/>
    </row>
    <row r="4665" spans="3:15" x14ac:dyDescent="0.2">
      <c r="C4665" s="142"/>
      <c r="D4665" s="142"/>
      <c r="E4665" s="142"/>
      <c r="F4665" s="142"/>
      <c r="G4665" s="142"/>
      <c r="H4665" s="142"/>
      <c r="J4665" s="142"/>
      <c r="K4665" s="142"/>
      <c r="L4665" s="142"/>
      <c r="M4665" s="142"/>
      <c r="N4665" s="142"/>
      <c r="O4665" s="142"/>
    </row>
    <row r="4666" spans="3:15" x14ac:dyDescent="0.2">
      <c r="C4666" s="142"/>
      <c r="D4666" s="142"/>
      <c r="E4666" s="142"/>
      <c r="F4666" s="142"/>
      <c r="G4666" s="142"/>
      <c r="H4666" s="142"/>
      <c r="J4666" s="142"/>
      <c r="K4666" s="142"/>
      <c r="L4666" s="142"/>
      <c r="M4666" s="142"/>
      <c r="N4666" s="142"/>
      <c r="O4666" s="142"/>
    </row>
    <row r="4667" spans="3:15" x14ac:dyDescent="0.2">
      <c r="C4667" s="142"/>
      <c r="D4667" s="142"/>
      <c r="E4667" s="142"/>
      <c r="F4667" s="142"/>
      <c r="G4667" s="142"/>
      <c r="H4667" s="142"/>
      <c r="J4667" s="142"/>
      <c r="K4667" s="142"/>
      <c r="L4667" s="142"/>
      <c r="M4667" s="142"/>
      <c r="N4667" s="142"/>
      <c r="O4667" s="142"/>
    </row>
    <row r="4668" spans="3:15" x14ac:dyDescent="0.2">
      <c r="C4668" s="142"/>
      <c r="D4668" s="142"/>
      <c r="E4668" s="142"/>
      <c r="F4668" s="142"/>
      <c r="G4668" s="142"/>
      <c r="H4668" s="142"/>
      <c r="J4668" s="142"/>
      <c r="K4668" s="142"/>
      <c r="L4668" s="142"/>
      <c r="M4668" s="142"/>
      <c r="N4668" s="142"/>
      <c r="O4668" s="142"/>
    </row>
    <row r="4669" spans="3:15" x14ac:dyDescent="0.2">
      <c r="C4669" s="142"/>
      <c r="D4669" s="142"/>
      <c r="E4669" s="142"/>
      <c r="F4669" s="142"/>
      <c r="G4669" s="142"/>
      <c r="H4669" s="142"/>
      <c r="J4669" s="142"/>
      <c r="K4669" s="142"/>
      <c r="L4669" s="142"/>
      <c r="M4669" s="142"/>
      <c r="N4669" s="142"/>
      <c r="O4669" s="142"/>
    </row>
    <row r="4670" spans="3:15" x14ac:dyDescent="0.2">
      <c r="C4670" s="142"/>
      <c r="D4670" s="142"/>
      <c r="E4670" s="142"/>
      <c r="F4670" s="142"/>
      <c r="G4670" s="142"/>
      <c r="H4670" s="142"/>
      <c r="J4670" s="142"/>
      <c r="K4670" s="142"/>
      <c r="L4670" s="142"/>
      <c r="M4670" s="142"/>
      <c r="N4670" s="142"/>
      <c r="O4670" s="142"/>
    </row>
    <row r="4671" spans="3:15" x14ac:dyDescent="0.2">
      <c r="C4671" s="142"/>
      <c r="D4671" s="142"/>
      <c r="E4671" s="142"/>
      <c r="F4671" s="142"/>
      <c r="G4671" s="142"/>
      <c r="H4671" s="142"/>
      <c r="J4671" s="142"/>
      <c r="K4671" s="142"/>
      <c r="L4671" s="142"/>
      <c r="M4671" s="142"/>
      <c r="N4671" s="142"/>
      <c r="O4671" s="142"/>
    </row>
    <row r="4672" spans="3:15" x14ac:dyDescent="0.2">
      <c r="C4672" s="142"/>
      <c r="D4672" s="142"/>
      <c r="E4672" s="142"/>
      <c r="F4672" s="142"/>
      <c r="G4672" s="142"/>
      <c r="H4672" s="142"/>
      <c r="J4672" s="142"/>
      <c r="K4672" s="142"/>
      <c r="L4672" s="142"/>
      <c r="M4672" s="142"/>
      <c r="N4672" s="142"/>
      <c r="O4672" s="142"/>
    </row>
    <row r="4673" spans="3:15" x14ac:dyDescent="0.2">
      <c r="C4673" s="142"/>
      <c r="D4673" s="142"/>
      <c r="E4673" s="142"/>
      <c r="F4673" s="142"/>
      <c r="G4673" s="142"/>
      <c r="H4673" s="142"/>
      <c r="J4673" s="142"/>
      <c r="K4673" s="142"/>
      <c r="L4673" s="142"/>
      <c r="M4673" s="142"/>
      <c r="N4673" s="142"/>
      <c r="O4673" s="142"/>
    </row>
    <row r="4674" spans="3:15" x14ac:dyDescent="0.2">
      <c r="C4674" s="142"/>
      <c r="D4674" s="142"/>
      <c r="E4674" s="142"/>
      <c r="F4674" s="142"/>
      <c r="G4674" s="142"/>
      <c r="H4674" s="142"/>
      <c r="J4674" s="142"/>
      <c r="K4674" s="142"/>
      <c r="L4674" s="142"/>
      <c r="M4674" s="142"/>
      <c r="N4674" s="142"/>
      <c r="O4674" s="142"/>
    </row>
    <row r="4675" spans="3:15" x14ac:dyDescent="0.2">
      <c r="C4675" s="142"/>
      <c r="D4675" s="142"/>
      <c r="E4675" s="142"/>
      <c r="F4675" s="142"/>
      <c r="G4675" s="142"/>
      <c r="H4675" s="142"/>
      <c r="J4675" s="142"/>
      <c r="K4675" s="142"/>
      <c r="L4675" s="142"/>
      <c r="M4675" s="142"/>
      <c r="N4675" s="142"/>
      <c r="O4675" s="142"/>
    </row>
    <row r="4676" spans="3:15" x14ac:dyDescent="0.2">
      <c r="C4676" s="142"/>
      <c r="D4676" s="142"/>
      <c r="E4676" s="142"/>
      <c r="F4676" s="142"/>
      <c r="G4676" s="142"/>
      <c r="H4676" s="142"/>
      <c r="J4676" s="142"/>
      <c r="K4676" s="142"/>
      <c r="L4676" s="142"/>
      <c r="M4676" s="142"/>
      <c r="N4676" s="142"/>
      <c r="O4676" s="142"/>
    </row>
    <row r="4677" spans="3:15" x14ac:dyDescent="0.2">
      <c r="C4677" s="142"/>
      <c r="D4677" s="142"/>
      <c r="E4677" s="142"/>
      <c r="F4677" s="142"/>
      <c r="G4677" s="142"/>
      <c r="H4677" s="142"/>
      <c r="J4677" s="142"/>
      <c r="K4677" s="142"/>
      <c r="L4677" s="142"/>
      <c r="M4677" s="142"/>
      <c r="N4677" s="142"/>
      <c r="O4677" s="142"/>
    </row>
    <row r="4678" spans="3:15" x14ac:dyDescent="0.2">
      <c r="C4678" s="142"/>
      <c r="D4678" s="142"/>
      <c r="E4678" s="142"/>
      <c r="F4678" s="142"/>
      <c r="G4678" s="142"/>
      <c r="H4678" s="142"/>
      <c r="J4678" s="142"/>
      <c r="K4678" s="142"/>
      <c r="L4678" s="142"/>
      <c r="M4678" s="142"/>
      <c r="N4678" s="142"/>
      <c r="O4678" s="142"/>
    </row>
    <row r="4679" spans="3:15" x14ac:dyDescent="0.2">
      <c r="C4679" s="142"/>
      <c r="D4679" s="142"/>
      <c r="E4679" s="142"/>
      <c r="F4679" s="142"/>
      <c r="G4679" s="142"/>
      <c r="H4679" s="142"/>
      <c r="J4679" s="142"/>
      <c r="K4679" s="142"/>
      <c r="L4679" s="142"/>
      <c r="M4679" s="142"/>
      <c r="N4679" s="142"/>
      <c r="O4679" s="142"/>
    </row>
    <row r="4680" spans="3:15" x14ac:dyDescent="0.2">
      <c r="C4680" s="142"/>
      <c r="D4680" s="142"/>
      <c r="E4680" s="142"/>
      <c r="F4680" s="142"/>
      <c r="G4680" s="142"/>
      <c r="H4680" s="142"/>
      <c r="J4680" s="142"/>
      <c r="K4680" s="142"/>
      <c r="L4680" s="142"/>
      <c r="M4680" s="142"/>
      <c r="N4680" s="142"/>
      <c r="O4680" s="142"/>
    </row>
    <row r="4681" spans="3:15" x14ac:dyDescent="0.2">
      <c r="C4681" s="142"/>
      <c r="D4681" s="142"/>
      <c r="E4681" s="142"/>
      <c r="F4681" s="142"/>
      <c r="G4681" s="142"/>
      <c r="H4681" s="142"/>
      <c r="J4681" s="142"/>
      <c r="K4681" s="142"/>
      <c r="L4681" s="142"/>
      <c r="M4681" s="142"/>
      <c r="N4681" s="142"/>
      <c r="O4681" s="142"/>
    </row>
    <row r="4682" spans="3:15" x14ac:dyDescent="0.2">
      <c r="C4682" s="142"/>
      <c r="D4682" s="142"/>
      <c r="E4682" s="142"/>
      <c r="F4682" s="142"/>
      <c r="G4682" s="142"/>
      <c r="H4682" s="142"/>
      <c r="J4682" s="142"/>
      <c r="K4682" s="142"/>
      <c r="L4682" s="142"/>
      <c r="M4682" s="142"/>
      <c r="N4682" s="142"/>
      <c r="O4682" s="142"/>
    </row>
    <row r="4683" spans="3:15" x14ac:dyDescent="0.2">
      <c r="C4683" s="142"/>
      <c r="D4683" s="142"/>
      <c r="E4683" s="142"/>
      <c r="F4683" s="142"/>
      <c r="G4683" s="142"/>
      <c r="H4683" s="142"/>
      <c r="J4683" s="142"/>
      <c r="K4683" s="142"/>
      <c r="L4683" s="142"/>
      <c r="M4683" s="142"/>
      <c r="N4683" s="142"/>
      <c r="O4683" s="142"/>
    </row>
    <row r="4684" spans="3:15" x14ac:dyDescent="0.2">
      <c r="C4684" s="142"/>
      <c r="D4684" s="142"/>
      <c r="E4684" s="142"/>
      <c r="F4684" s="142"/>
      <c r="G4684" s="142"/>
      <c r="H4684" s="142"/>
      <c r="J4684" s="142"/>
      <c r="K4684" s="142"/>
      <c r="L4684" s="142"/>
      <c r="M4684" s="142"/>
      <c r="N4684" s="142"/>
      <c r="O4684" s="142"/>
    </row>
    <row r="4685" spans="3:15" x14ac:dyDescent="0.2">
      <c r="C4685" s="142"/>
      <c r="D4685" s="142"/>
      <c r="E4685" s="142"/>
      <c r="F4685" s="142"/>
      <c r="G4685" s="142"/>
      <c r="H4685" s="142"/>
      <c r="J4685" s="142"/>
      <c r="K4685" s="142"/>
      <c r="L4685" s="142"/>
      <c r="M4685" s="142"/>
      <c r="N4685" s="142"/>
      <c r="O4685" s="142"/>
    </row>
    <row r="4686" spans="3:15" x14ac:dyDescent="0.2">
      <c r="C4686" s="142"/>
      <c r="D4686" s="142"/>
      <c r="E4686" s="142"/>
      <c r="F4686" s="142"/>
      <c r="G4686" s="142"/>
      <c r="H4686" s="142"/>
      <c r="J4686" s="142"/>
      <c r="K4686" s="142"/>
      <c r="L4686" s="142"/>
      <c r="M4686" s="142"/>
      <c r="N4686" s="142"/>
      <c r="O4686" s="142"/>
    </row>
    <row r="4687" spans="3:15" x14ac:dyDescent="0.2">
      <c r="C4687" s="142"/>
      <c r="D4687" s="142"/>
      <c r="E4687" s="142"/>
      <c r="F4687" s="142"/>
      <c r="G4687" s="142"/>
      <c r="H4687" s="142"/>
      <c r="J4687" s="142"/>
      <c r="K4687" s="142"/>
      <c r="L4687" s="142"/>
      <c r="M4687" s="142"/>
      <c r="N4687" s="142"/>
      <c r="O4687" s="142"/>
    </row>
    <row r="4688" spans="3:15" x14ac:dyDescent="0.2">
      <c r="C4688" s="142"/>
      <c r="D4688" s="142"/>
      <c r="E4688" s="142"/>
      <c r="F4688" s="142"/>
      <c r="G4688" s="142"/>
      <c r="H4688" s="142"/>
      <c r="J4688" s="142"/>
      <c r="K4688" s="142"/>
      <c r="L4688" s="142"/>
      <c r="M4688" s="142"/>
      <c r="N4688" s="142"/>
      <c r="O4688" s="142"/>
    </row>
    <row r="4689" spans="3:15" x14ac:dyDescent="0.2">
      <c r="C4689" s="142"/>
      <c r="D4689" s="142"/>
      <c r="E4689" s="142"/>
      <c r="F4689" s="142"/>
      <c r="G4689" s="142"/>
      <c r="H4689" s="142"/>
      <c r="J4689" s="142"/>
      <c r="K4689" s="142"/>
      <c r="L4689" s="142"/>
      <c r="M4689" s="142"/>
      <c r="N4689" s="142"/>
      <c r="O4689" s="142"/>
    </row>
    <row r="4690" spans="3:15" x14ac:dyDescent="0.2">
      <c r="C4690" s="142"/>
      <c r="D4690" s="142"/>
      <c r="E4690" s="142"/>
      <c r="F4690" s="142"/>
      <c r="G4690" s="142"/>
      <c r="H4690" s="142"/>
      <c r="J4690" s="142"/>
      <c r="K4690" s="142"/>
      <c r="L4690" s="142"/>
      <c r="M4690" s="142"/>
      <c r="N4690" s="142"/>
      <c r="O4690" s="142"/>
    </row>
    <row r="4691" spans="3:15" x14ac:dyDescent="0.2">
      <c r="C4691" s="142"/>
      <c r="D4691" s="142"/>
      <c r="E4691" s="142"/>
      <c r="F4691" s="142"/>
      <c r="G4691" s="142"/>
      <c r="H4691" s="142"/>
      <c r="J4691" s="142"/>
      <c r="K4691" s="142"/>
      <c r="L4691" s="142"/>
      <c r="M4691" s="142"/>
      <c r="N4691" s="142"/>
      <c r="O4691" s="142"/>
    </row>
    <row r="4692" spans="3:15" x14ac:dyDescent="0.2">
      <c r="C4692" s="142"/>
      <c r="D4692" s="142"/>
      <c r="E4692" s="142"/>
      <c r="F4692" s="142"/>
      <c r="G4692" s="142"/>
      <c r="H4692" s="142"/>
      <c r="J4692" s="142"/>
      <c r="K4692" s="142"/>
      <c r="L4692" s="142"/>
      <c r="M4692" s="142"/>
      <c r="N4692" s="142"/>
      <c r="O4692" s="142"/>
    </row>
    <row r="4693" spans="3:15" x14ac:dyDescent="0.2">
      <c r="C4693" s="142"/>
      <c r="D4693" s="142"/>
      <c r="E4693" s="142"/>
      <c r="F4693" s="142"/>
      <c r="G4693" s="142"/>
      <c r="H4693" s="142"/>
      <c r="J4693" s="142"/>
      <c r="K4693" s="142"/>
      <c r="L4693" s="142"/>
      <c r="M4693" s="142"/>
      <c r="N4693" s="142"/>
      <c r="O4693" s="142"/>
    </row>
    <row r="4694" spans="3:15" x14ac:dyDescent="0.2">
      <c r="C4694" s="142"/>
      <c r="D4694" s="142"/>
      <c r="E4694" s="142"/>
      <c r="F4694" s="142"/>
      <c r="G4694" s="142"/>
      <c r="H4694" s="142"/>
      <c r="J4694" s="142"/>
      <c r="K4694" s="142"/>
      <c r="L4694" s="142"/>
      <c r="M4694" s="142"/>
      <c r="N4694" s="142"/>
      <c r="O4694" s="142"/>
    </row>
    <row r="4695" spans="3:15" x14ac:dyDescent="0.2">
      <c r="C4695" s="142"/>
      <c r="D4695" s="142"/>
      <c r="E4695" s="142"/>
      <c r="F4695" s="142"/>
      <c r="G4695" s="142"/>
      <c r="H4695" s="142"/>
      <c r="J4695" s="142"/>
      <c r="K4695" s="142"/>
      <c r="L4695" s="142"/>
      <c r="M4695" s="142"/>
      <c r="N4695" s="142"/>
      <c r="O4695" s="142"/>
    </row>
    <row r="4696" spans="3:15" x14ac:dyDescent="0.2">
      <c r="C4696" s="142"/>
      <c r="D4696" s="142"/>
      <c r="E4696" s="142"/>
      <c r="F4696" s="142"/>
      <c r="G4696" s="142"/>
      <c r="H4696" s="142"/>
      <c r="J4696" s="142"/>
      <c r="K4696" s="142"/>
      <c r="L4696" s="142"/>
      <c r="M4696" s="142"/>
      <c r="N4696" s="142"/>
      <c r="O4696" s="142"/>
    </row>
    <row r="4697" spans="3:15" x14ac:dyDescent="0.2">
      <c r="C4697" s="142"/>
      <c r="D4697" s="142"/>
      <c r="E4697" s="142"/>
      <c r="F4697" s="142"/>
      <c r="G4697" s="142"/>
      <c r="H4697" s="142"/>
      <c r="J4697" s="142"/>
      <c r="K4697" s="142"/>
      <c r="L4697" s="142"/>
      <c r="M4697" s="142"/>
      <c r="N4697" s="142"/>
      <c r="O4697" s="142"/>
    </row>
    <row r="4698" spans="3:15" x14ac:dyDescent="0.2">
      <c r="C4698" s="142"/>
      <c r="D4698" s="142"/>
      <c r="E4698" s="142"/>
      <c r="F4698" s="142"/>
      <c r="G4698" s="142"/>
      <c r="H4698" s="142"/>
      <c r="J4698" s="142"/>
      <c r="K4698" s="142"/>
      <c r="L4698" s="142"/>
      <c r="M4698" s="142"/>
      <c r="N4698" s="142"/>
      <c r="O4698" s="142"/>
    </row>
    <row r="4699" spans="3:15" x14ac:dyDescent="0.2">
      <c r="C4699" s="142"/>
      <c r="D4699" s="142"/>
      <c r="E4699" s="142"/>
      <c r="F4699" s="142"/>
      <c r="G4699" s="142"/>
      <c r="H4699" s="142"/>
      <c r="J4699" s="142"/>
      <c r="K4699" s="142"/>
      <c r="L4699" s="142"/>
      <c r="M4699" s="142"/>
      <c r="N4699" s="142"/>
      <c r="O4699" s="142"/>
    </row>
    <row r="4700" spans="3:15" x14ac:dyDescent="0.2">
      <c r="C4700" s="142"/>
      <c r="D4700" s="142"/>
      <c r="E4700" s="142"/>
      <c r="F4700" s="142"/>
      <c r="G4700" s="142"/>
      <c r="H4700" s="142"/>
      <c r="J4700" s="142"/>
      <c r="K4700" s="142"/>
      <c r="L4700" s="142"/>
      <c r="M4700" s="142"/>
      <c r="N4700" s="142"/>
      <c r="O4700" s="142"/>
    </row>
    <row r="4701" spans="3:15" x14ac:dyDescent="0.2">
      <c r="C4701" s="142"/>
      <c r="D4701" s="142"/>
      <c r="E4701" s="142"/>
      <c r="F4701" s="142"/>
      <c r="G4701" s="142"/>
      <c r="H4701" s="142"/>
      <c r="J4701" s="142"/>
      <c r="K4701" s="142"/>
      <c r="L4701" s="142"/>
      <c r="M4701" s="142"/>
      <c r="N4701" s="142"/>
      <c r="O4701" s="142"/>
    </row>
    <row r="4702" spans="3:15" x14ac:dyDescent="0.2">
      <c r="C4702" s="142"/>
      <c r="D4702" s="142"/>
      <c r="E4702" s="142"/>
      <c r="F4702" s="142"/>
      <c r="G4702" s="142"/>
      <c r="H4702" s="142"/>
      <c r="J4702" s="142"/>
      <c r="K4702" s="142"/>
      <c r="L4702" s="142"/>
      <c r="M4702" s="142"/>
      <c r="N4702" s="142"/>
      <c r="O4702" s="142"/>
    </row>
    <row r="4703" spans="3:15" x14ac:dyDescent="0.2">
      <c r="C4703" s="142"/>
      <c r="D4703" s="142"/>
      <c r="E4703" s="142"/>
      <c r="F4703" s="142"/>
      <c r="G4703" s="142"/>
      <c r="H4703" s="142"/>
      <c r="J4703" s="142"/>
      <c r="K4703" s="142"/>
      <c r="L4703" s="142"/>
      <c r="M4703" s="142"/>
      <c r="N4703" s="142"/>
      <c r="O4703" s="142"/>
    </row>
    <row r="4704" spans="3:15" x14ac:dyDescent="0.2">
      <c r="C4704" s="142"/>
      <c r="D4704" s="142"/>
      <c r="E4704" s="142"/>
      <c r="F4704" s="142"/>
      <c r="G4704" s="142"/>
      <c r="H4704" s="142"/>
      <c r="J4704" s="142"/>
      <c r="K4704" s="142"/>
      <c r="L4704" s="142"/>
      <c r="M4704" s="142"/>
      <c r="N4704" s="142"/>
      <c r="O4704" s="142"/>
    </row>
    <row r="4705" spans="3:15" x14ac:dyDescent="0.2">
      <c r="C4705" s="142"/>
      <c r="D4705" s="142"/>
      <c r="E4705" s="142"/>
      <c r="F4705" s="142"/>
      <c r="G4705" s="142"/>
      <c r="H4705" s="142"/>
      <c r="J4705" s="142"/>
      <c r="K4705" s="142"/>
      <c r="L4705" s="142"/>
      <c r="M4705" s="142"/>
      <c r="N4705" s="142"/>
      <c r="O4705" s="142"/>
    </row>
    <row r="4706" spans="3:15" x14ac:dyDescent="0.2">
      <c r="C4706" s="142"/>
      <c r="D4706" s="142"/>
      <c r="E4706" s="142"/>
      <c r="F4706" s="142"/>
      <c r="G4706" s="142"/>
      <c r="H4706" s="142"/>
      <c r="J4706" s="142"/>
      <c r="K4706" s="142"/>
      <c r="L4706" s="142"/>
      <c r="M4706" s="142"/>
      <c r="N4706" s="142"/>
      <c r="O4706" s="142"/>
    </row>
    <row r="4707" spans="3:15" x14ac:dyDescent="0.2">
      <c r="C4707" s="142"/>
      <c r="D4707" s="142"/>
      <c r="E4707" s="142"/>
      <c r="F4707" s="142"/>
      <c r="G4707" s="142"/>
      <c r="H4707" s="142"/>
      <c r="J4707" s="142"/>
      <c r="K4707" s="142"/>
      <c r="L4707" s="142"/>
      <c r="M4707" s="142"/>
      <c r="N4707" s="142"/>
      <c r="O4707" s="142"/>
    </row>
    <row r="4708" spans="3:15" x14ac:dyDescent="0.2">
      <c r="C4708" s="142"/>
      <c r="D4708" s="142"/>
      <c r="E4708" s="142"/>
      <c r="F4708" s="142"/>
      <c r="G4708" s="142"/>
      <c r="H4708" s="142"/>
      <c r="J4708" s="142"/>
      <c r="K4708" s="142"/>
      <c r="L4708" s="142"/>
      <c r="M4708" s="142"/>
      <c r="N4708" s="142"/>
      <c r="O4708" s="142"/>
    </row>
    <row r="4709" spans="3:15" x14ac:dyDescent="0.2">
      <c r="C4709" s="142"/>
      <c r="D4709" s="142"/>
      <c r="E4709" s="142"/>
      <c r="F4709" s="142"/>
      <c r="G4709" s="142"/>
      <c r="H4709" s="142"/>
      <c r="J4709" s="142"/>
      <c r="K4709" s="142"/>
      <c r="L4709" s="142"/>
      <c r="M4709" s="142"/>
      <c r="N4709" s="142"/>
      <c r="O4709" s="142"/>
    </row>
    <row r="4710" spans="3:15" x14ac:dyDescent="0.2">
      <c r="C4710" s="142"/>
      <c r="D4710" s="142"/>
      <c r="E4710" s="142"/>
      <c r="F4710" s="142"/>
      <c r="G4710" s="142"/>
      <c r="H4710" s="142"/>
      <c r="J4710" s="142"/>
      <c r="K4710" s="142"/>
      <c r="L4710" s="142"/>
      <c r="M4710" s="142"/>
      <c r="N4710" s="142"/>
      <c r="O4710" s="142"/>
    </row>
    <row r="4711" spans="3:15" x14ac:dyDescent="0.2">
      <c r="C4711" s="142"/>
      <c r="D4711" s="142"/>
      <c r="E4711" s="142"/>
      <c r="F4711" s="142"/>
      <c r="G4711" s="142"/>
      <c r="H4711" s="142"/>
      <c r="J4711" s="142"/>
      <c r="K4711" s="142"/>
      <c r="L4711" s="142"/>
      <c r="M4711" s="142"/>
      <c r="N4711" s="142"/>
      <c r="O4711" s="142"/>
    </row>
    <row r="4712" spans="3:15" x14ac:dyDescent="0.2">
      <c r="C4712" s="142"/>
      <c r="D4712" s="142"/>
      <c r="E4712" s="142"/>
      <c r="F4712" s="142"/>
      <c r="G4712" s="142"/>
      <c r="H4712" s="142"/>
      <c r="J4712" s="142"/>
      <c r="K4712" s="142"/>
      <c r="L4712" s="142"/>
      <c r="M4712" s="142"/>
      <c r="N4712" s="142"/>
      <c r="O4712" s="142"/>
    </row>
    <row r="4713" spans="3:15" x14ac:dyDescent="0.2">
      <c r="C4713" s="142"/>
      <c r="D4713" s="142"/>
      <c r="E4713" s="142"/>
      <c r="F4713" s="142"/>
      <c r="G4713" s="142"/>
      <c r="H4713" s="142"/>
      <c r="J4713" s="142"/>
      <c r="K4713" s="142"/>
      <c r="L4713" s="142"/>
      <c r="M4713" s="142"/>
      <c r="N4713" s="142"/>
      <c r="O4713" s="142"/>
    </row>
    <row r="4714" spans="3:15" x14ac:dyDescent="0.2">
      <c r="C4714" s="142"/>
      <c r="D4714" s="142"/>
      <c r="E4714" s="142"/>
      <c r="F4714" s="142"/>
      <c r="G4714" s="142"/>
      <c r="H4714" s="142"/>
      <c r="J4714" s="142"/>
      <c r="K4714" s="142"/>
      <c r="L4714" s="142"/>
      <c r="M4714" s="142"/>
      <c r="N4714" s="142"/>
      <c r="O4714" s="142"/>
    </row>
    <row r="4715" spans="3:15" x14ac:dyDescent="0.2">
      <c r="C4715" s="142"/>
      <c r="D4715" s="142"/>
      <c r="E4715" s="142"/>
      <c r="F4715" s="142"/>
      <c r="G4715" s="142"/>
      <c r="H4715" s="142"/>
      <c r="J4715" s="142"/>
      <c r="K4715" s="142"/>
      <c r="L4715" s="142"/>
      <c r="M4715" s="142"/>
      <c r="N4715" s="142"/>
      <c r="O4715" s="142"/>
    </row>
    <row r="4716" spans="3:15" x14ac:dyDescent="0.2">
      <c r="C4716" s="142"/>
      <c r="D4716" s="142"/>
      <c r="E4716" s="142"/>
      <c r="F4716" s="142"/>
      <c r="G4716" s="142"/>
      <c r="H4716" s="142"/>
      <c r="J4716" s="142"/>
      <c r="K4716" s="142"/>
      <c r="L4716" s="142"/>
      <c r="M4716" s="142"/>
      <c r="N4716" s="142"/>
      <c r="O4716" s="142"/>
    </row>
    <row r="4717" spans="3:15" x14ac:dyDescent="0.2">
      <c r="C4717" s="142"/>
      <c r="D4717" s="142"/>
      <c r="E4717" s="142"/>
      <c r="F4717" s="142"/>
      <c r="G4717" s="142"/>
      <c r="H4717" s="142"/>
      <c r="J4717" s="142"/>
      <c r="K4717" s="142"/>
      <c r="L4717" s="142"/>
      <c r="M4717" s="142"/>
      <c r="N4717" s="142"/>
      <c r="O4717" s="142"/>
    </row>
    <row r="4718" spans="3:15" x14ac:dyDescent="0.2">
      <c r="C4718" s="142"/>
      <c r="D4718" s="142"/>
      <c r="E4718" s="142"/>
      <c r="F4718" s="142"/>
      <c r="G4718" s="142"/>
      <c r="H4718" s="142"/>
      <c r="J4718" s="142"/>
      <c r="K4718" s="142"/>
      <c r="L4718" s="142"/>
      <c r="M4718" s="142"/>
      <c r="N4718" s="142"/>
      <c r="O4718" s="142"/>
    </row>
    <row r="4719" spans="3:15" x14ac:dyDescent="0.2">
      <c r="C4719" s="142"/>
      <c r="D4719" s="142"/>
      <c r="E4719" s="142"/>
      <c r="F4719" s="142"/>
      <c r="G4719" s="142"/>
      <c r="H4719" s="142"/>
      <c r="J4719" s="142"/>
      <c r="K4719" s="142"/>
      <c r="L4719" s="142"/>
      <c r="M4719" s="142"/>
      <c r="N4719" s="142"/>
      <c r="O4719" s="142"/>
    </row>
    <row r="4720" spans="3:15" x14ac:dyDescent="0.2">
      <c r="C4720" s="142"/>
      <c r="D4720" s="142"/>
      <c r="E4720" s="142"/>
      <c r="F4720" s="142"/>
      <c r="G4720" s="142"/>
      <c r="H4720" s="142"/>
      <c r="J4720" s="142"/>
      <c r="K4720" s="142"/>
      <c r="L4720" s="142"/>
      <c r="M4720" s="142"/>
      <c r="N4720" s="142"/>
      <c r="O4720" s="142"/>
    </row>
    <row r="4721" spans="3:15" x14ac:dyDescent="0.2">
      <c r="C4721" s="142"/>
      <c r="D4721" s="142"/>
      <c r="E4721" s="142"/>
      <c r="F4721" s="142"/>
      <c r="G4721" s="142"/>
      <c r="H4721" s="142"/>
      <c r="J4721" s="142"/>
      <c r="K4721" s="142"/>
      <c r="L4721" s="142"/>
      <c r="M4721" s="142"/>
      <c r="N4721" s="142"/>
      <c r="O4721" s="142"/>
    </row>
    <row r="4722" spans="3:15" x14ac:dyDescent="0.2">
      <c r="C4722" s="142"/>
      <c r="D4722" s="142"/>
      <c r="E4722" s="142"/>
      <c r="F4722" s="142"/>
      <c r="G4722" s="142"/>
      <c r="H4722" s="142"/>
      <c r="J4722" s="142"/>
      <c r="K4722" s="142"/>
      <c r="L4722" s="142"/>
      <c r="M4722" s="142"/>
      <c r="N4722" s="142"/>
      <c r="O4722" s="142"/>
    </row>
    <row r="4723" spans="3:15" x14ac:dyDescent="0.2">
      <c r="C4723" s="142"/>
      <c r="D4723" s="142"/>
      <c r="E4723" s="142"/>
      <c r="F4723" s="142"/>
      <c r="G4723" s="142"/>
      <c r="H4723" s="142"/>
      <c r="J4723" s="142"/>
      <c r="K4723" s="142"/>
      <c r="L4723" s="142"/>
      <c r="M4723" s="142"/>
      <c r="N4723" s="142"/>
      <c r="O4723" s="142"/>
    </row>
    <row r="4724" spans="3:15" x14ac:dyDescent="0.2">
      <c r="C4724" s="142"/>
      <c r="D4724" s="142"/>
      <c r="E4724" s="142"/>
      <c r="F4724" s="142"/>
      <c r="G4724" s="142"/>
      <c r="H4724" s="142"/>
      <c r="J4724" s="142"/>
      <c r="K4724" s="142"/>
      <c r="L4724" s="142"/>
      <c r="M4724" s="142"/>
      <c r="N4724" s="142"/>
      <c r="O4724" s="142"/>
    </row>
    <row r="4725" spans="3:15" x14ac:dyDescent="0.2">
      <c r="C4725" s="142"/>
      <c r="D4725" s="142"/>
      <c r="E4725" s="142"/>
      <c r="F4725" s="142"/>
      <c r="G4725" s="142"/>
      <c r="H4725" s="142"/>
      <c r="J4725" s="142"/>
      <c r="K4725" s="142"/>
      <c r="L4725" s="142"/>
      <c r="M4725" s="142"/>
      <c r="N4725" s="142"/>
      <c r="O4725" s="142"/>
    </row>
    <row r="4726" spans="3:15" x14ac:dyDescent="0.2">
      <c r="C4726" s="142"/>
      <c r="D4726" s="142"/>
      <c r="E4726" s="142"/>
      <c r="F4726" s="142"/>
      <c r="G4726" s="142"/>
      <c r="H4726" s="142"/>
      <c r="J4726" s="142"/>
      <c r="K4726" s="142"/>
      <c r="L4726" s="142"/>
      <c r="M4726" s="142"/>
      <c r="N4726" s="142"/>
      <c r="O4726" s="142"/>
    </row>
    <row r="4727" spans="3:15" x14ac:dyDescent="0.2">
      <c r="C4727" s="142"/>
      <c r="D4727" s="142"/>
      <c r="E4727" s="142"/>
      <c r="F4727" s="142"/>
      <c r="G4727" s="142"/>
      <c r="H4727" s="142"/>
      <c r="J4727" s="142"/>
      <c r="K4727" s="142"/>
      <c r="L4727" s="142"/>
      <c r="M4727" s="142"/>
      <c r="N4727" s="142"/>
      <c r="O4727" s="142"/>
    </row>
    <row r="4728" spans="3:15" x14ac:dyDescent="0.2">
      <c r="C4728" s="142"/>
      <c r="D4728" s="142"/>
      <c r="E4728" s="142"/>
      <c r="F4728" s="142"/>
      <c r="G4728" s="142"/>
      <c r="H4728" s="142"/>
      <c r="J4728" s="142"/>
      <c r="K4728" s="142"/>
      <c r="L4728" s="142"/>
      <c r="M4728" s="142"/>
      <c r="N4728" s="142"/>
      <c r="O4728" s="142"/>
    </row>
    <row r="4729" spans="3:15" x14ac:dyDescent="0.2">
      <c r="C4729" s="142"/>
      <c r="D4729" s="142"/>
      <c r="E4729" s="142"/>
      <c r="F4729" s="142"/>
      <c r="G4729" s="142"/>
      <c r="H4729" s="142"/>
      <c r="J4729" s="142"/>
      <c r="K4729" s="142"/>
      <c r="L4729" s="142"/>
      <c r="M4729" s="142"/>
      <c r="N4729" s="142"/>
      <c r="O4729" s="142"/>
    </row>
    <row r="4730" spans="3:15" x14ac:dyDescent="0.2">
      <c r="C4730" s="142"/>
      <c r="D4730" s="142"/>
      <c r="E4730" s="142"/>
      <c r="F4730" s="142"/>
      <c r="G4730" s="142"/>
      <c r="H4730" s="142"/>
      <c r="J4730" s="142"/>
      <c r="K4730" s="142"/>
      <c r="L4730" s="142"/>
      <c r="M4730" s="142"/>
      <c r="N4730" s="142"/>
      <c r="O4730" s="142"/>
    </row>
    <row r="4731" spans="3:15" x14ac:dyDescent="0.2">
      <c r="C4731" s="142"/>
      <c r="D4731" s="142"/>
      <c r="E4731" s="142"/>
      <c r="F4731" s="142"/>
      <c r="G4731" s="142"/>
      <c r="H4731" s="142"/>
      <c r="J4731" s="142"/>
      <c r="K4731" s="142"/>
      <c r="L4731" s="142"/>
      <c r="M4731" s="142"/>
      <c r="N4731" s="142"/>
      <c r="O4731" s="142"/>
    </row>
    <row r="4732" spans="3:15" x14ac:dyDescent="0.2">
      <c r="C4732" s="142"/>
      <c r="D4732" s="142"/>
      <c r="E4732" s="142"/>
      <c r="F4732" s="142"/>
      <c r="G4732" s="142"/>
      <c r="H4732" s="142"/>
      <c r="J4732" s="142"/>
      <c r="K4732" s="142"/>
      <c r="L4732" s="142"/>
      <c r="M4732" s="142"/>
      <c r="N4732" s="142"/>
      <c r="O4732" s="142"/>
    </row>
    <row r="4733" spans="3:15" x14ac:dyDescent="0.2">
      <c r="C4733" s="142"/>
      <c r="D4733" s="142"/>
      <c r="E4733" s="142"/>
      <c r="F4733" s="142"/>
      <c r="G4733" s="142"/>
      <c r="H4733" s="142"/>
      <c r="J4733" s="142"/>
      <c r="K4733" s="142"/>
      <c r="L4733" s="142"/>
      <c r="M4733" s="142"/>
      <c r="N4733" s="142"/>
      <c r="O4733" s="142"/>
    </row>
    <row r="4734" spans="3:15" x14ac:dyDescent="0.2">
      <c r="C4734" s="142"/>
      <c r="D4734" s="142"/>
      <c r="E4734" s="142"/>
      <c r="F4734" s="142"/>
      <c r="G4734" s="142"/>
      <c r="H4734" s="142"/>
      <c r="J4734" s="142"/>
      <c r="K4734" s="142"/>
      <c r="L4734" s="142"/>
      <c r="M4734" s="142"/>
      <c r="N4734" s="142"/>
      <c r="O4734" s="142"/>
    </row>
    <row r="4735" spans="3:15" x14ac:dyDescent="0.2">
      <c r="C4735" s="142"/>
      <c r="D4735" s="142"/>
      <c r="E4735" s="142"/>
      <c r="F4735" s="142"/>
      <c r="G4735" s="142"/>
      <c r="H4735" s="142"/>
      <c r="J4735" s="142"/>
      <c r="K4735" s="142"/>
      <c r="L4735" s="142"/>
      <c r="M4735" s="142"/>
      <c r="N4735" s="142"/>
      <c r="O4735" s="142"/>
    </row>
    <row r="4736" spans="3:15" x14ac:dyDescent="0.2">
      <c r="C4736" s="142"/>
      <c r="D4736" s="142"/>
      <c r="E4736" s="142"/>
      <c r="F4736" s="142"/>
      <c r="G4736" s="142"/>
      <c r="H4736" s="142"/>
      <c r="J4736" s="142"/>
      <c r="K4736" s="142"/>
      <c r="L4736" s="142"/>
      <c r="M4736" s="142"/>
      <c r="N4736" s="142"/>
      <c r="O4736" s="142"/>
    </row>
    <row r="4737" spans="3:15" x14ac:dyDescent="0.2">
      <c r="C4737" s="142"/>
      <c r="D4737" s="142"/>
      <c r="E4737" s="142"/>
      <c r="F4737" s="142"/>
      <c r="G4737" s="142"/>
      <c r="H4737" s="142"/>
      <c r="J4737" s="142"/>
      <c r="K4737" s="142"/>
      <c r="L4737" s="142"/>
      <c r="M4737" s="142"/>
      <c r="N4737" s="142"/>
      <c r="O4737" s="142"/>
    </row>
    <row r="4738" spans="3:15" x14ac:dyDescent="0.2">
      <c r="C4738" s="142"/>
      <c r="D4738" s="142"/>
      <c r="E4738" s="142"/>
      <c r="F4738" s="142"/>
      <c r="G4738" s="142"/>
      <c r="H4738" s="142"/>
      <c r="J4738" s="142"/>
      <c r="K4738" s="142"/>
      <c r="L4738" s="142"/>
      <c r="M4738" s="142"/>
      <c r="N4738" s="142"/>
      <c r="O4738" s="142"/>
    </row>
    <row r="4739" spans="3:15" x14ac:dyDescent="0.2">
      <c r="C4739" s="142"/>
      <c r="D4739" s="142"/>
      <c r="E4739" s="142"/>
      <c r="F4739" s="142"/>
      <c r="G4739" s="142"/>
      <c r="H4739" s="142"/>
      <c r="J4739" s="142"/>
      <c r="K4739" s="142"/>
      <c r="L4739" s="142"/>
      <c r="M4739" s="142"/>
      <c r="N4739" s="142"/>
      <c r="O4739" s="142"/>
    </row>
    <row r="4740" spans="3:15" x14ac:dyDescent="0.2">
      <c r="C4740" s="142"/>
      <c r="D4740" s="142"/>
      <c r="E4740" s="142"/>
      <c r="F4740" s="142"/>
      <c r="G4740" s="142"/>
      <c r="H4740" s="142"/>
      <c r="J4740" s="142"/>
      <c r="K4740" s="142"/>
      <c r="L4740" s="142"/>
      <c r="M4740" s="142"/>
      <c r="N4740" s="142"/>
      <c r="O4740" s="142"/>
    </row>
    <row r="4741" spans="3:15" x14ac:dyDescent="0.2">
      <c r="C4741" s="142"/>
      <c r="D4741" s="142"/>
      <c r="E4741" s="142"/>
      <c r="F4741" s="142"/>
      <c r="G4741" s="142"/>
      <c r="H4741" s="142"/>
      <c r="J4741" s="142"/>
      <c r="K4741" s="142"/>
      <c r="L4741" s="142"/>
      <c r="M4741" s="142"/>
      <c r="N4741" s="142"/>
      <c r="O4741" s="142"/>
    </row>
    <row r="4742" spans="3:15" x14ac:dyDescent="0.2">
      <c r="C4742" s="142"/>
      <c r="D4742" s="142"/>
      <c r="E4742" s="142"/>
      <c r="F4742" s="142"/>
      <c r="G4742" s="142"/>
      <c r="H4742" s="142"/>
      <c r="J4742" s="142"/>
      <c r="K4742" s="142"/>
      <c r="L4742" s="142"/>
      <c r="M4742" s="142"/>
      <c r="N4742" s="142"/>
      <c r="O4742" s="142"/>
    </row>
    <row r="4743" spans="3:15" x14ac:dyDescent="0.2">
      <c r="C4743" s="142"/>
      <c r="D4743" s="142"/>
      <c r="E4743" s="142"/>
      <c r="F4743" s="142"/>
      <c r="G4743" s="142"/>
      <c r="H4743" s="142"/>
      <c r="J4743" s="142"/>
      <c r="K4743" s="142"/>
      <c r="L4743" s="142"/>
      <c r="M4743" s="142"/>
      <c r="N4743" s="142"/>
      <c r="O4743" s="142"/>
    </row>
    <row r="4744" spans="3:15" x14ac:dyDescent="0.2">
      <c r="C4744" s="142"/>
      <c r="D4744" s="142"/>
      <c r="E4744" s="142"/>
      <c r="F4744" s="142"/>
      <c r="G4744" s="142"/>
      <c r="H4744" s="142"/>
      <c r="J4744" s="142"/>
      <c r="K4744" s="142"/>
      <c r="L4744" s="142"/>
      <c r="M4744" s="142"/>
      <c r="N4744" s="142"/>
      <c r="O4744" s="142"/>
    </row>
    <row r="4745" spans="3:15" x14ac:dyDescent="0.2">
      <c r="C4745" s="142"/>
      <c r="D4745" s="142"/>
      <c r="E4745" s="142"/>
      <c r="F4745" s="142"/>
      <c r="G4745" s="142"/>
      <c r="H4745" s="142"/>
      <c r="J4745" s="142"/>
      <c r="K4745" s="142"/>
      <c r="L4745" s="142"/>
      <c r="M4745" s="142"/>
      <c r="N4745" s="142"/>
      <c r="O4745" s="142"/>
    </row>
    <row r="4746" spans="3:15" x14ac:dyDescent="0.2">
      <c r="C4746" s="142"/>
      <c r="D4746" s="142"/>
      <c r="E4746" s="142"/>
      <c r="F4746" s="142"/>
      <c r="G4746" s="142"/>
      <c r="H4746" s="142"/>
      <c r="J4746" s="142"/>
      <c r="K4746" s="142"/>
      <c r="L4746" s="142"/>
      <c r="M4746" s="142"/>
      <c r="N4746" s="142"/>
      <c r="O4746" s="142"/>
    </row>
    <row r="4747" spans="3:15" x14ac:dyDescent="0.2">
      <c r="C4747" s="142"/>
      <c r="D4747" s="142"/>
      <c r="E4747" s="142"/>
      <c r="F4747" s="142"/>
      <c r="G4747" s="142"/>
      <c r="H4747" s="142"/>
      <c r="J4747" s="142"/>
      <c r="K4747" s="142"/>
      <c r="L4747" s="142"/>
      <c r="M4747" s="142"/>
      <c r="N4747" s="142"/>
      <c r="O4747" s="142"/>
    </row>
    <row r="4748" spans="3:15" x14ac:dyDescent="0.2">
      <c r="C4748" s="142"/>
      <c r="D4748" s="142"/>
      <c r="E4748" s="142"/>
      <c r="F4748" s="142"/>
      <c r="G4748" s="142"/>
      <c r="H4748" s="142"/>
      <c r="J4748" s="142"/>
      <c r="K4748" s="142"/>
      <c r="L4748" s="142"/>
      <c r="M4748" s="142"/>
      <c r="N4748" s="142"/>
      <c r="O4748" s="142"/>
    </row>
    <row r="4749" spans="3:15" x14ac:dyDescent="0.2">
      <c r="C4749" s="142"/>
      <c r="D4749" s="142"/>
      <c r="E4749" s="142"/>
      <c r="F4749" s="142"/>
      <c r="G4749" s="142"/>
      <c r="H4749" s="142"/>
      <c r="J4749" s="142"/>
      <c r="K4749" s="142"/>
      <c r="L4749" s="142"/>
      <c r="M4749" s="142"/>
      <c r="N4749" s="142"/>
      <c r="O4749" s="142"/>
    </row>
    <row r="4750" spans="3:15" x14ac:dyDescent="0.2">
      <c r="C4750" s="142"/>
      <c r="D4750" s="142"/>
      <c r="E4750" s="142"/>
      <c r="F4750" s="142"/>
      <c r="G4750" s="142"/>
      <c r="H4750" s="142"/>
      <c r="J4750" s="142"/>
      <c r="K4750" s="142"/>
      <c r="L4750" s="142"/>
      <c r="M4750" s="142"/>
      <c r="N4750" s="142"/>
      <c r="O4750" s="142"/>
    </row>
    <row r="4751" spans="3:15" x14ac:dyDescent="0.2">
      <c r="C4751" s="142"/>
      <c r="D4751" s="142"/>
      <c r="E4751" s="142"/>
      <c r="F4751" s="142"/>
      <c r="G4751" s="142"/>
      <c r="H4751" s="142"/>
      <c r="J4751" s="142"/>
      <c r="K4751" s="142"/>
      <c r="L4751" s="142"/>
      <c r="M4751" s="142"/>
      <c r="N4751" s="142"/>
      <c r="O4751" s="142"/>
    </row>
    <row r="4752" spans="3:15" x14ac:dyDescent="0.2">
      <c r="C4752" s="142"/>
      <c r="D4752" s="142"/>
      <c r="E4752" s="142"/>
      <c r="F4752" s="142"/>
      <c r="G4752" s="142"/>
      <c r="H4752" s="142"/>
      <c r="J4752" s="142"/>
      <c r="K4752" s="142"/>
      <c r="L4752" s="142"/>
      <c r="M4752" s="142"/>
      <c r="N4752" s="142"/>
      <c r="O4752" s="142"/>
    </row>
    <row r="4753" spans="3:15" x14ac:dyDescent="0.2">
      <c r="C4753" s="142"/>
      <c r="D4753" s="142"/>
      <c r="E4753" s="142"/>
      <c r="F4753" s="142"/>
      <c r="G4753" s="142"/>
      <c r="H4753" s="142"/>
      <c r="J4753" s="142"/>
      <c r="K4753" s="142"/>
      <c r="L4753" s="142"/>
      <c r="M4753" s="142"/>
      <c r="N4753" s="142"/>
      <c r="O4753" s="142"/>
    </row>
    <row r="4754" spans="3:15" x14ac:dyDescent="0.2">
      <c r="C4754" s="142"/>
      <c r="D4754" s="142"/>
      <c r="E4754" s="142"/>
      <c r="F4754" s="142"/>
      <c r="G4754" s="142"/>
      <c r="H4754" s="142"/>
      <c r="J4754" s="142"/>
      <c r="K4754" s="142"/>
      <c r="L4754" s="142"/>
      <c r="M4754" s="142"/>
      <c r="N4754" s="142"/>
      <c r="O4754" s="142"/>
    </row>
    <row r="4755" spans="3:15" x14ac:dyDescent="0.2">
      <c r="C4755" s="142"/>
      <c r="D4755" s="142"/>
      <c r="E4755" s="142"/>
      <c r="F4755" s="142"/>
      <c r="G4755" s="142"/>
      <c r="H4755" s="142"/>
      <c r="J4755" s="142"/>
      <c r="K4755" s="142"/>
      <c r="L4755" s="142"/>
      <c r="M4755" s="142"/>
      <c r="N4755" s="142"/>
      <c r="O4755" s="142"/>
    </row>
    <row r="4756" spans="3:15" x14ac:dyDescent="0.2">
      <c r="C4756" s="142"/>
      <c r="D4756" s="142"/>
      <c r="E4756" s="142"/>
      <c r="F4756" s="142"/>
      <c r="G4756" s="142"/>
      <c r="H4756" s="142"/>
      <c r="J4756" s="142"/>
      <c r="K4756" s="142"/>
      <c r="L4756" s="142"/>
      <c r="M4756" s="142"/>
      <c r="N4756" s="142"/>
      <c r="O4756" s="142"/>
    </row>
    <row r="4757" spans="3:15" x14ac:dyDescent="0.2">
      <c r="C4757" s="142"/>
      <c r="D4757" s="142"/>
      <c r="E4757" s="142"/>
      <c r="F4757" s="142"/>
      <c r="G4757" s="142"/>
      <c r="H4757" s="142"/>
      <c r="J4757" s="142"/>
      <c r="K4757" s="142"/>
      <c r="L4757" s="142"/>
      <c r="M4757" s="142"/>
      <c r="N4757" s="142"/>
      <c r="O4757" s="142"/>
    </row>
    <row r="4758" spans="3:15" x14ac:dyDescent="0.2">
      <c r="C4758" s="142"/>
      <c r="D4758" s="142"/>
      <c r="E4758" s="142"/>
      <c r="F4758" s="142"/>
      <c r="G4758" s="142"/>
      <c r="H4758" s="142"/>
      <c r="J4758" s="142"/>
      <c r="K4758" s="142"/>
      <c r="L4758" s="142"/>
      <c r="M4758" s="142"/>
      <c r="N4758" s="142"/>
      <c r="O4758" s="142"/>
    </row>
    <row r="4759" spans="3:15" x14ac:dyDescent="0.2">
      <c r="C4759" s="142"/>
      <c r="D4759" s="142"/>
      <c r="E4759" s="142"/>
      <c r="F4759" s="142"/>
      <c r="G4759" s="142"/>
      <c r="H4759" s="142"/>
      <c r="J4759" s="142"/>
      <c r="K4759" s="142"/>
      <c r="L4759" s="142"/>
      <c r="M4759" s="142"/>
      <c r="N4759" s="142"/>
      <c r="O4759" s="142"/>
    </row>
    <row r="4760" spans="3:15" x14ac:dyDescent="0.2">
      <c r="C4760" s="142"/>
      <c r="D4760" s="142"/>
      <c r="E4760" s="142"/>
      <c r="F4760" s="142"/>
      <c r="G4760" s="142"/>
      <c r="H4760" s="142"/>
      <c r="J4760" s="142"/>
      <c r="K4760" s="142"/>
      <c r="L4760" s="142"/>
      <c r="M4760" s="142"/>
      <c r="N4760" s="142"/>
      <c r="O4760" s="142"/>
    </row>
    <row r="4761" spans="3:15" x14ac:dyDescent="0.2">
      <c r="C4761" s="142"/>
      <c r="D4761" s="142"/>
      <c r="E4761" s="142"/>
      <c r="F4761" s="142"/>
      <c r="G4761" s="142"/>
      <c r="H4761" s="142"/>
      <c r="J4761" s="142"/>
      <c r="K4761" s="142"/>
      <c r="L4761" s="142"/>
      <c r="M4761" s="142"/>
      <c r="N4761" s="142"/>
      <c r="O4761" s="142"/>
    </row>
    <row r="4762" spans="3:15" x14ac:dyDescent="0.2">
      <c r="C4762" s="142"/>
      <c r="D4762" s="142"/>
      <c r="E4762" s="142"/>
      <c r="F4762" s="142"/>
      <c r="G4762" s="142"/>
      <c r="H4762" s="142"/>
      <c r="J4762" s="142"/>
      <c r="K4762" s="142"/>
      <c r="L4762" s="142"/>
      <c r="M4762" s="142"/>
      <c r="N4762" s="142"/>
      <c r="O4762" s="142"/>
    </row>
    <row r="4763" spans="3:15" x14ac:dyDescent="0.2">
      <c r="C4763" s="142"/>
      <c r="D4763" s="142"/>
      <c r="E4763" s="142"/>
      <c r="F4763" s="142"/>
      <c r="G4763" s="142"/>
      <c r="H4763" s="142"/>
      <c r="J4763" s="142"/>
      <c r="K4763" s="142"/>
      <c r="L4763" s="142"/>
      <c r="M4763" s="142"/>
      <c r="N4763" s="142"/>
      <c r="O4763" s="142"/>
    </row>
    <row r="4764" spans="3:15" x14ac:dyDescent="0.2">
      <c r="C4764" s="142"/>
      <c r="D4764" s="142"/>
      <c r="E4764" s="142"/>
      <c r="F4764" s="142"/>
      <c r="G4764" s="142"/>
      <c r="H4764" s="142"/>
      <c r="J4764" s="142"/>
      <c r="K4764" s="142"/>
      <c r="L4764" s="142"/>
      <c r="M4764" s="142"/>
      <c r="N4764" s="142"/>
      <c r="O4764" s="142"/>
    </row>
    <row r="4765" spans="3:15" x14ac:dyDescent="0.2">
      <c r="C4765" s="142"/>
      <c r="D4765" s="142"/>
      <c r="E4765" s="142"/>
      <c r="F4765" s="142"/>
      <c r="G4765" s="142"/>
      <c r="H4765" s="142"/>
      <c r="J4765" s="142"/>
      <c r="K4765" s="142"/>
      <c r="L4765" s="142"/>
      <c r="M4765" s="142"/>
      <c r="N4765" s="142"/>
      <c r="O4765" s="142"/>
    </row>
    <row r="4766" spans="3:15" x14ac:dyDescent="0.2">
      <c r="C4766" s="142"/>
      <c r="D4766" s="142"/>
      <c r="E4766" s="142"/>
      <c r="F4766" s="142"/>
      <c r="G4766" s="142"/>
      <c r="H4766" s="142"/>
      <c r="J4766" s="142"/>
      <c r="K4766" s="142"/>
      <c r="L4766" s="142"/>
      <c r="M4766" s="142"/>
      <c r="N4766" s="142"/>
      <c r="O4766" s="142"/>
    </row>
    <row r="4767" spans="3:15" x14ac:dyDescent="0.2">
      <c r="C4767" s="142"/>
      <c r="D4767" s="142"/>
      <c r="E4767" s="142"/>
      <c r="F4767" s="142"/>
      <c r="G4767" s="142"/>
      <c r="H4767" s="142"/>
      <c r="J4767" s="142"/>
      <c r="K4767" s="142"/>
      <c r="L4767" s="142"/>
      <c r="M4767" s="142"/>
      <c r="N4767" s="142"/>
      <c r="O4767" s="142"/>
    </row>
    <row r="4768" spans="3:15" x14ac:dyDescent="0.2">
      <c r="C4768" s="142"/>
      <c r="D4768" s="142"/>
      <c r="E4768" s="142"/>
      <c r="F4768" s="142"/>
      <c r="G4768" s="142"/>
      <c r="H4768" s="142"/>
      <c r="J4768" s="142"/>
      <c r="K4768" s="142"/>
      <c r="L4768" s="142"/>
      <c r="M4768" s="142"/>
      <c r="N4768" s="142"/>
      <c r="O4768" s="142"/>
    </row>
    <row r="4769" spans="3:15" x14ac:dyDescent="0.2">
      <c r="C4769" s="142"/>
      <c r="D4769" s="142"/>
      <c r="E4769" s="142"/>
      <c r="F4769" s="142"/>
      <c r="G4769" s="142"/>
      <c r="H4769" s="142"/>
      <c r="J4769" s="142"/>
      <c r="K4769" s="142"/>
      <c r="L4769" s="142"/>
      <c r="M4769" s="142"/>
      <c r="N4769" s="142"/>
      <c r="O4769" s="142"/>
    </row>
    <row r="4770" spans="3:15" x14ac:dyDescent="0.2">
      <c r="C4770" s="142"/>
      <c r="D4770" s="142"/>
      <c r="E4770" s="142"/>
      <c r="F4770" s="142"/>
      <c r="G4770" s="142"/>
      <c r="H4770" s="142"/>
      <c r="J4770" s="142"/>
      <c r="K4770" s="142"/>
      <c r="L4770" s="142"/>
      <c r="M4770" s="142"/>
      <c r="N4770" s="142"/>
      <c r="O4770" s="142"/>
    </row>
    <row r="4771" spans="3:15" x14ac:dyDescent="0.2">
      <c r="C4771" s="142"/>
      <c r="D4771" s="142"/>
      <c r="E4771" s="142"/>
      <c r="F4771" s="142"/>
      <c r="G4771" s="142"/>
      <c r="H4771" s="142"/>
      <c r="J4771" s="142"/>
      <c r="K4771" s="142"/>
      <c r="L4771" s="142"/>
      <c r="M4771" s="142"/>
      <c r="N4771" s="142"/>
      <c r="O4771" s="142"/>
    </row>
    <row r="4772" spans="3:15" x14ac:dyDescent="0.2">
      <c r="C4772" s="142"/>
      <c r="D4772" s="142"/>
      <c r="E4772" s="142"/>
      <c r="F4772" s="142"/>
      <c r="G4772" s="142"/>
      <c r="H4772" s="142"/>
      <c r="J4772" s="142"/>
      <c r="K4772" s="142"/>
      <c r="L4772" s="142"/>
      <c r="M4772" s="142"/>
      <c r="N4772" s="142"/>
      <c r="O4772" s="142"/>
    </row>
    <row r="4773" spans="3:15" x14ac:dyDescent="0.2">
      <c r="C4773" s="142"/>
      <c r="D4773" s="142"/>
      <c r="E4773" s="142"/>
      <c r="F4773" s="142"/>
      <c r="G4773" s="142"/>
      <c r="H4773" s="142"/>
      <c r="J4773" s="142"/>
      <c r="K4773" s="142"/>
      <c r="L4773" s="142"/>
      <c r="M4773" s="142"/>
      <c r="N4773" s="142"/>
      <c r="O4773" s="142"/>
    </row>
    <row r="4774" spans="3:15" x14ac:dyDescent="0.2">
      <c r="C4774" s="142"/>
      <c r="D4774" s="142"/>
      <c r="E4774" s="142"/>
      <c r="F4774" s="142"/>
      <c r="G4774" s="142"/>
      <c r="H4774" s="142"/>
      <c r="J4774" s="142"/>
      <c r="K4774" s="142"/>
      <c r="L4774" s="142"/>
      <c r="M4774" s="142"/>
      <c r="N4774" s="142"/>
      <c r="O4774" s="142"/>
    </row>
    <row r="4775" spans="3:15" x14ac:dyDescent="0.2">
      <c r="C4775" s="142"/>
      <c r="D4775" s="142"/>
      <c r="E4775" s="142"/>
      <c r="F4775" s="142"/>
      <c r="G4775" s="142"/>
      <c r="H4775" s="142"/>
      <c r="J4775" s="142"/>
      <c r="K4775" s="142"/>
      <c r="L4775" s="142"/>
      <c r="M4775" s="142"/>
      <c r="N4775" s="142"/>
      <c r="O4775" s="142"/>
    </row>
    <row r="4776" spans="3:15" x14ac:dyDescent="0.2">
      <c r="C4776" s="142"/>
      <c r="D4776" s="142"/>
      <c r="E4776" s="142"/>
      <c r="F4776" s="142"/>
      <c r="G4776" s="142"/>
      <c r="H4776" s="142"/>
      <c r="J4776" s="142"/>
      <c r="K4776" s="142"/>
      <c r="L4776" s="142"/>
      <c r="M4776" s="142"/>
      <c r="N4776" s="142"/>
      <c r="O4776" s="142"/>
    </row>
    <row r="4777" spans="3:15" x14ac:dyDescent="0.2">
      <c r="C4777" s="142"/>
      <c r="D4777" s="142"/>
      <c r="E4777" s="142"/>
      <c r="F4777" s="142"/>
      <c r="G4777" s="142"/>
      <c r="H4777" s="142"/>
      <c r="J4777" s="142"/>
      <c r="K4777" s="142"/>
      <c r="L4777" s="142"/>
      <c r="M4777" s="142"/>
      <c r="N4777" s="142"/>
      <c r="O4777" s="142"/>
    </row>
    <row r="4778" spans="3:15" x14ac:dyDescent="0.2">
      <c r="C4778" s="142"/>
      <c r="D4778" s="142"/>
      <c r="E4778" s="142"/>
      <c r="F4778" s="142"/>
      <c r="G4778" s="142"/>
      <c r="H4778" s="142"/>
      <c r="J4778" s="142"/>
      <c r="K4778" s="142"/>
      <c r="L4778" s="142"/>
      <c r="M4778" s="142"/>
      <c r="N4778" s="142"/>
      <c r="O4778" s="142"/>
    </row>
    <row r="4779" spans="3:15" x14ac:dyDescent="0.2">
      <c r="C4779" s="142"/>
      <c r="D4779" s="142"/>
      <c r="E4779" s="142"/>
      <c r="F4779" s="142"/>
      <c r="G4779" s="142"/>
      <c r="H4779" s="142"/>
      <c r="J4779" s="142"/>
      <c r="K4779" s="142"/>
      <c r="L4779" s="142"/>
      <c r="M4779" s="142"/>
      <c r="N4779" s="142"/>
      <c r="O4779" s="142"/>
    </row>
    <row r="4780" spans="3:15" x14ac:dyDescent="0.2">
      <c r="C4780" s="142"/>
      <c r="D4780" s="142"/>
      <c r="E4780" s="142"/>
      <c r="F4780" s="142"/>
      <c r="G4780" s="142"/>
      <c r="H4780" s="142"/>
      <c r="J4780" s="142"/>
      <c r="K4780" s="142"/>
      <c r="L4780" s="142"/>
      <c r="M4780" s="142"/>
      <c r="N4780" s="142"/>
      <c r="O4780" s="142"/>
    </row>
    <row r="4781" spans="3:15" x14ac:dyDescent="0.2">
      <c r="C4781" s="142"/>
      <c r="D4781" s="142"/>
      <c r="E4781" s="142"/>
      <c r="F4781" s="142"/>
      <c r="G4781" s="142"/>
      <c r="H4781" s="142"/>
      <c r="J4781" s="142"/>
      <c r="K4781" s="142"/>
      <c r="L4781" s="142"/>
      <c r="M4781" s="142"/>
      <c r="N4781" s="142"/>
      <c r="O4781" s="142"/>
    </row>
    <row r="4782" spans="3:15" x14ac:dyDescent="0.2">
      <c r="C4782" s="142"/>
      <c r="D4782" s="142"/>
      <c r="E4782" s="142"/>
      <c r="F4782" s="142"/>
      <c r="G4782" s="142"/>
      <c r="H4782" s="142"/>
      <c r="J4782" s="142"/>
      <c r="K4782" s="142"/>
      <c r="L4782" s="142"/>
      <c r="M4782" s="142"/>
      <c r="N4782" s="142"/>
      <c r="O4782" s="142"/>
    </row>
    <row r="4783" spans="3:15" x14ac:dyDescent="0.2">
      <c r="C4783" s="142"/>
      <c r="D4783" s="142"/>
      <c r="E4783" s="142"/>
      <c r="F4783" s="142"/>
      <c r="G4783" s="142"/>
      <c r="H4783" s="142"/>
      <c r="J4783" s="142"/>
      <c r="K4783" s="142"/>
      <c r="L4783" s="142"/>
      <c r="M4783" s="142"/>
      <c r="N4783" s="142"/>
      <c r="O4783" s="142"/>
    </row>
    <row r="4784" spans="3:15" x14ac:dyDescent="0.2">
      <c r="C4784" s="142"/>
      <c r="D4784" s="142"/>
      <c r="E4784" s="142"/>
      <c r="F4784" s="142"/>
      <c r="G4784" s="142"/>
      <c r="H4784" s="142"/>
      <c r="J4784" s="142"/>
      <c r="K4784" s="142"/>
      <c r="L4784" s="142"/>
      <c r="M4784" s="142"/>
      <c r="N4784" s="142"/>
      <c r="O4784" s="142"/>
    </row>
    <row r="4785" spans="3:15" x14ac:dyDescent="0.2">
      <c r="C4785" s="142"/>
      <c r="D4785" s="142"/>
      <c r="E4785" s="142"/>
      <c r="F4785" s="142"/>
      <c r="G4785" s="142"/>
      <c r="H4785" s="142"/>
      <c r="J4785" s="142"/>
      <c r="K4785" s="142"/>
      <c r="L4785" s="142"/>
      <c r="M4785" s="142"/>
      <c r="N4785" s="142"/>
      <c r="O4785" s="142"/>
    </row>
    <row r="4786" spans="3:15" x14ac:dyDescent="0.2">
      <c r="C4786" s="142"/>
      <c r="D4786" s="142"/>
      <c r="E4786" s="142"/>
      <c r="F4786" s="142"/>
      <c r="G4786" s="142"/>
      <c r="H4786" s="142"/>
      <c r="J4786" s="142"/>
      <c r="K4786" s="142"/>
      <c r="L4786" s="142"/>
      <c r="M4786" s="142"/>
      <c r="N4786" s="142"/>
      <c r="O4786" s="142"/>
    </row>
    <row r="4787" spans="3:15" x14ac:dyDescent="0.2">
      <c r="C4787" s="142"/>
      <c r="D4787" s="142"/>
      <c r="E4787" s="142"/>
      <c r="F4787" s="142"/>
      <c r="G4787" s="142"/>
      <c r="H4787" s="142"/>
      <c r="J4787" s="142"/>
      <c r="K4787" s="142"/>
      <c r="L4787" s="142"/>
      <c r="M4787" s="142"/>
      <c r="N4787" s="142"/>
      <c r="O4787" s="142"/>
    </row>
    <row r="4788" spans="3:15" x14ac:dyDescent="0.2">
      <c r="C4788" s="142"/>
      <c r="D4788" s="142"/>
      <c r="E4788" s="142"/>
      <c r="F4788" s="142"/>
      <c r="G4788" s="142"/>
      <c r="H4788" s="142"/>
      <c r="J4788" s="142"/>
      <c r="K4788" s="142"/>
      <c r="L4788" s="142"/>
      <c r="M4788" s="142"/>
      <c r="N4788" s="142"/>
      <c r="O4788" s="142"/>
    </row>
    <row r="4789" spans="3:15" x14ac:dyDescent="0.2">
      <c r="C4789" s="142"/>
      <c r="D4789" s="142"/>
      <c r="E4789" s="142"/>
      <c r="F4789" s="142"/>
      <c r="G4789" s="142"/>
      <c r="H4789" s="142"/>
      <c r="J4789" s="142"/>
      <c r="K4789" s="142"/>
      <c r="L4789" s="142"/>
      <c r="M4789" s="142"/>
      <c r="N4789" s="142"/>
      <c r="O4789" s="142"/>
    </row>
    <row r="4790" spans="3:15" x14ac:dyDescent="0.2">
      <c r="C4790" s="142"/>
      <c r="D4790" s="142"/>
      <c r="E4790" s="142"/>
      <c r="F4790" s="142"/>
      <c r="G4790" s="142"/>
      <c r="H4790" s="142"/>
      <c r="J4790" s="142"/>
      <c r="K4790" s="142"/>
      <c r="L4790" s="142"/>
      <c r="M4790" s="142"/>
      <c r="N4790" s="142"/>
      <c r="O4790" s="142"/>
    </row>
    <row r="4791" spans="3:15" x14ac:dyDescent="0.2">
      <c r="C4791" s="142"/>
      <c r="D4791" s="142"/>
      <c r="E4791" s="142"/>
      <c r="F4791" s="142"/>
      <c r="G4791" s="142"/>
      <c r="H4791" s="142"/>
      <c r="J4791" s="142"/>
      <c r="K4791" s="142"/>
      <c r="L4791" s="142"/>
      <c r="M4791" s="142"/>
      <c r="N4791" s="142"/>
      <c r="O4791" s="142"/>
    </row>
    <row r="4792" spans="3:15" x14ac:dyDescent="0.2">
      <c r="C4792" s="142"/>
      <c r="D4792" s="142"/>
      <c r="E4792" s="142"/>
      <c r="F4792" s="142"/>
      <c r="G4792" s="142"/>
      <c r="H4792" s="142"/>
      <c r="J4792" s="142"/>
      <c r="K4792" s="142"/>
      <c r="L4792" s="142"/>
      <c r="M4792" s="142"/>
      <c r="N4792" s="142"/>
      <c r="O4792" s="142"/>
    </row>
    <row r="4793" spans="3:15" x14ac:dyDescent="0.2">
      <c r="C4793" s="142"/>
      <c r="D4793" s="142"/>
      <c r="E4793" s="142"/>
      <c r="F4793" s="142"/>
      <c r="G4793" s="142"/>
      <c r="H4793" s="142"/>
      <c r="J4793" s="142"/>
      <c r="K4793" s="142"/>
      <c r="L4793" s="142"/>
      <c r="M4793" s="142"/>
      <c r="N4793" s="142"/>
      <c r="O4793" s="142"/>
    </row>
    <row r="4794" spans="3:15" x14ac:dyDescent="0.2">
      <c r="C4794" s="142"/>
      <c r="D4794" s="142"/>
      <c r="E4794" s="142"/>
      <c r="F4794" s="142"/>
      <c r="G4794" s="142"/>
      <c r="H4794" s="142"/>
      <c r="J4794" s="142"/>
      <c r="K4794" s="142"/>
      <c r="L4794" s="142"/>
      <c r="M4794" s="142"/>
      <c r="N4794" s="142"/>
      <c r="O4794" s="142"/>
    </row>
    <row r="4795" spans="3:15" x14ac:dyDescent="0.2">
      <c r="C4795" s="142"/>
      <c r="D4795" s="142"/>
      <c r="E4795" s="142"/>
      <c r="F4795" s="142"/>
      <c r="G4795" s="142"/>
      <c r="H4795" s="142"/>
      <c r="J4795" s="142"/>
      <c r="K4795" s="142"/>
      <c r="L4795" s="142"/>
      <c r="M4795" s="142"/>
      <c r="N4795" s="142"/>
      <c r="O4795" s="142"/>
    </row>
    <row r="4796" spans="3:15" x14ac:dyDescent="0.2">
      <c r="C4796" s="142"/>
      <c r="D4796" s="142"/>
      <c r="E4796" s="142"/>
      <c r="F4796" s="142"/>
      <c r="G4796" s="142"/>
      <c r="H4796" s="142"/>
      <c r="J4796" s="142"/>
      <c r="K4796" s="142"/>
      <c r="L4796" s="142"/>
      <c r="M4796" s="142"/>
      <c r="N4796" s="142"/>
      <c r="O4796" s="142"/>
    </row>
    <row r="4797" spans="3:15" x14ac:dyDescent="0.2">
      <c r="C4797" s="142"/>
      <c r="D4797" s="142"/>
      <c r="E4797" s="142"/>
      <c r="F4797" s="142"/>
      <c r="G4797" s="142"/>
      <c r="H4797" s="142"/>
      <c r="J4797" s="142"/>
      <c r="K4797" s="142"/>
      <c r="L4797" s="142"/>
      <c r="M4797" s="142"/>
      <c r="N4797" s="142"/>
      <c r="O4797" s="142"/>
    </row>
    <row r="4798" spans="3:15" x14ac:dyDescent="0.2">
      <c r="C4798" s="142"/>
      <c r="D4798" s="142"/>
      <c r="E4798" s="142"/>
      <c r="F4798" s="142"/>
      <c r="G4798" s="142"/>
      <c r="H4798" s="142"/>
      <c r="J4798" s="142"/>
      <c r="K4798" s="142"/>
      <c r="L4798" s="142"/>
      <c r="M4798" s="142"/>
      <c r="N4798" s="142"/>
      <c r="O4798" s="142"/>
    </row>
    <row r="4799" spans="3:15" x14ac:dyDescent="0.2">
      <c r="C4799" s="142"/>
      <c r="D4799" s="142"/>
      <c r="E4799" s="142"/>
      <c r="F4799" s="142"/>
      <c r="G4799" s="142"/>
      <c r="H4799" s="142"/>
      <c r="J4799" s="142"/>
      <c r="K4799" s="142"/>
      <c r="L4799" s="142"/>
      <c r="M4799" s="142"/>
      <c r="N4799" s="142"/>
      <c r="O4799" s="142"/>
    </row>
    <row r="4800" spans="3:15" x14ac:dyDescent="0.2">
      <c r="C4800" s="142"/>
      <c r="D4800" s="142"/>
      <c r="E4800" s="142"/>
      <c r="F4800" s="142"/>
      <c r="G4800" s="142"/>
      <c r="H4800" s="142"/>
      <c r="J4800" s="142"/>
      <c r="K4800" s="142"/>
      <c r="L4800" s="142"/>
      <c r="M4800" s="142"/>
      <c r="N4800" s="142"/>
      <c r="O4800" s="142"/>
    </row>
    <row r="4801" spans="3:15" x14ac:dyDescent="0.2">
      <c r="C4801" s="142"/>
      <c r="D4801" s="142"/>
      <c r="E4801" s="142"/>
      <c r="F4801" s="142"/>
      <c r="G4801" s="142"/>
      <c r="H4801" s="142"/>
      <c r="J4801" s="142"/>
      <c r="K4801" s="142"/>
      <c r="L4801" s="142"/>
      <c r="M4801" s="142"/>
      <c r="N4801" s="142"/>
      <c r="O4801" s="142"/>
    </row>
    <row r="4802" spans="3:15" x14ac:dyDescent="0.2">
      <c r="C4802" s="142"/>
      <c r="D4802" s="142"/>
      <c r="E4802" s="142"/>
      <c r="F4802" s="142"/>
      <c r="G4802" s="142"/>
      <c r="H4802" s="142"/>
      <c r="J4802" s="142"/>
      <c r="K4802" s="142"/>
      <c r="L4802" s="142"/>
      <c r="M4802" s="142"/>
      <c r="N4802" s="142"/>
      <c r="O4802" s="142"/>
    </row>
    <row r="4803" spans="3:15" x14ac:dyDescent="0.2">
      <c r="C4803" s="142"/>
      <c r="D4803" s="142"/>
      <c r="E4803" s="142"/>
      <c r="F4803" s="142"/>
      <c r="G4803" s="142"/>
      <c r="H4803" s="142"/>
      <c r="J4803" s="142"/>
      <c r="K4803" s="142"/>
      <c r="L4803" s="142"/>
      <c r="M4803" s="142"/>
      <c r="N4803" s="142"/>
      <c r="O4803" s="142"/>
    </row>
    <row r="4804" spans="3:15" x14ac:dyDescent="0.2">
      <c r="C4804" s="142"/>
      <c r="D4804" s="142"/>
      <c r="E4804" s="142"/>
      <c r="F4804" s="142"/>
      <c r="G4804" s="142"/>
      <c r="H4804" s="142"/>
      <c r="J4804" s="142"/>
      <c r="K4804" s="142"/>
      <c r="L4804" s="142"/>
      <c r="M4804" s="142"/>
      <c r="N4804" s="142"/>
      <c r="O4804" s="142"/>
    </row>
    <row r="4805" spans="3:15" x14ac:dyDescent="0.2">
      <c r="C4805" s="142"/>
      <c r="D4805" s="142"/>
      <c r="E4805" s="142"/>
      <c r="F4805" s="142"/>
      <c r="G4805" s="142"/>
      <c r="H4805" s="142"/>
      <c r="J4805" s="142"/>
      <c r="K4805" s="142"/>
      <c r="L4805" s="142"/>
      <c r="M4805" s="142"/>
      <c r="N4805" s="142"/>
      <c r="O4805" s="142"/>
    </row>
    <row r="4806" spans="3:15" x14ac:dyDescent="0.2">
      <c r="C4806" s="142"/>
      <c r="D4806" s="142"/>
      <c r="E4806" s="142"/>
      <c r="F4806" s="142"/>
      <c r="G4806" s="142"/>
      <c r="H4806" s="142"/>
      <c r="J4806" s="142"/>
      <c r="K4806" s="142"/>
      <c r="L4806" s="142"/>
      <c r="M4806" s="142"/>
      <c r="N4806" s="142"/>
      <c r="O4806" s="142"/>
    </row>
    <row r="4807" spans="3:15" x14ac:dyDescent="0.2">
      <c r="C4807" s="142"/>
      <c r="D4807" s="142"/>
      <c r="E4807" s="142"/>
      <c r="F4807" s="142"/>
      <c r="G4807" s="142"/>
      <c r="H4807" s="142"/>
      <c r="J4807" s="142"/>
      <c r="K4807" s="142"/>
      <c r="L4807" s="142"/>
      <c r="M4807" s="142"/>
      <c r="N4807" s="142"/>
      <c r="O4807" s="142"/>
    </row>
    <row r="4808" spans="3:15" x14ac:dyDescent="0.2">
      <c r="C4808" s="142"/>
      <c r="D4808" s="142"/>
      <c r="E4808" s="142"/>
      <c r="F4808" s="142"/>
      <c r="G4808" s="142"/>
      <c r="H4808" s="142"/>
      <c r="J4808" s="142"/>
      <c r="K4808" s="142"/>
      <c r="L4808" s="142"/>
      <c r="M4808" s="142"/>
      <c r="N4808" s="142"/>
      <c r="O4808" s="142"/>
    </row>
    <row r="4809" spans="3:15" x14ac:dyDescent="0.2">
      <c r="C4809" s="142"/>
      <c r="D4809" s="142"/>
      <c r="E4809" s="142"/>
      <c r="F4809" s="142"/>
      <c r="G4809" s="142"/>
      <c r="H4809" s="142"/>
      <c r="J4809" s="142"/>
      <c r="K4809" s="142"/>
      <c r="L4809" s="142"/>
      <c r="M4809" s="142"/>
      <c r="N4809" s="142"/>
      <c r="O4809" s="142"/>
    </row>
    <row r="4810" spans="3:15" x14ac:dyDescent="0.2">
      <c r="C4810" s="142"/>
      <c r="D4810" s="142"/>
      <c r="E4810" s="142"/>
      <c r="F4810" s="142"/>
      <c r="G4810" s="142"/>
      <c r="H4810" s="142"/>
      <c r="J4810" s="142"/>
      <c r="K4810" s="142"/>
      <c r="L4810" s="142"/>
      <c r="M4810" s="142"/>
      <c r="N4810" s="142"/>
      <c r="O4810" s="142"/>
    </row>
    <row r="4811" spans="3:15" x14ac:dyDescent="0.2">
      <c r="C4811" s="142"/>
      <c r="D4811" s="142"/>
      <c r="E4811" s="142"/>
      <c r="F4811" s="142"/>
      <c r="G4811" s="142"/>
      <c r="H4811" s="142"/>
      <c r="J4811" s="142"/>
      <c r="K4811" s="142"/>
      <c r="L4811" s="142"/>
      <c r="M4811" s="142"/>
      <c r="N4811" s="142"/>
      <c r="O4811" s="142"/>
    </row>
    <row r="4812" spans="3:15" x14ac:dyDescent="0.2">
      <c r="C4812" s="142"/>
      <c r="D4812" s="142"/>
      <c r="E4812" s="142"/>
      <c r="F4812" s="142"/>
      <c r="G4812" s="142"/>
      <c r="H4812" s="142"/>
      <c r="J4812" s="142"/>
      <c r="K4812" s="142"/>
      <c r="L4812" s="142"/>
      <c r="M4812" s="142"/>
      <c r="N4812" s="142"/>
      <c r="O4812" s="142"/>
    </row>
    <row r="4813" spans="3:15" x14ac:dyDescent="0.2">
      <c r="C4813" s="142"/>
      <c r="D4813" s="142"/>
      <c r="E4813" s="142"/>
      <c r="F4813" s="142"/>
      <c r="G4813" s="142"/>
      <c r="H4813" s="142"/>
      <c r="J4813" s="142"/>
      <c r="K4813" s="142"/>
      <c r="L4813" s="142"/>
      <c r="M4813" s="142"/>
      <c r="N4813" s="142"/>
      <c r="O4813" s="142"/>
    </row>
    <row r="4814" spans="3:15" x14ac:dyDescent="0.2">
      <c r="C4814" s="142"/>
      <c r="D4814" s="142"/>
      <c r="E4814" s="142"/>
      <c r="F4814" s="142"/>
      <c r="G4814" s="142"/>
      <c r="H4814" s="142"/>
      <c r="J4814" s="142"/>
      <c r="K4814" s="142"/>
      <c r="L4814" s="142"/>
      <c r="M4814" s="142"/>
      <c r="N4814" s="142"/>
      <c r="O4814" s="142"/>
    </row>
    <row r="4815" spans="3:15" x14ac:dyDescent="0.2">
      <c r="C4815" s="142"/>
      <c r="D4815" s="142"/>
      <c r="E4815" s="142"/>
      <c r="F4815" s="142"/>
      <c r="G4815" s="142"/>
      <c r="H4815" s="142"/>
      <c r="J4815" s="142"/>
      <c r="K4815" s="142"/>
      <c r="L4815" s="142"/>
      <c r="M4815" s="142"/>
      <c r="N4815" s="142"/>
      <c r="O4815" s="142"/>
    </row>
    <row r="4816" spans="3:15" x14ac:dyDescent="0.2">
      <c r="C4816" s="142"/>
      <c r="D4816" s="142"/>
      <c r="E4816" s="142"/>
      <c r="F4816" s="142"/>
      <c r="G4816" s="142"/>
      <c r="H4816" s="142"/>
      <c r="J4816" s="142"/>
      <c r="K4816" s="142"/>
      <c r="L4816" s="142"/>
      <c r="M4816" s="142"/>
      <c r="N4816" s="142"/>
      <c r="O4816" s="142"/>
    </row>
    <row r="4817" spans="3:15" x14ac:dyDescent="0.2">
      <c r="C4817" s="142"/>
      <c r="D4817" s="142"/>
      <c r="E4817" s="142"/>
      <c r="F4817" s="142"/>
      <c r="G4817" s="142"/>
      <c r="H4817" s="142"/>
      <c r="J4817" s="142"/>
      <c r="K4817" s="142"/>
      <c r="L4817" s="142"/>
      <c r="M4817" s="142"/>
      <c r="N4817" s="142"/>
      <c r="O4817" s="142"/>
    </row>
    <row r="4818" spans="3:15" x14ac:dyDescent="0.2">
      <c r="C4818" s="142"/>
      <c r="D4818" s="142"/>
      <c r="E4818" s="142"/>
      <c r="F4818" s="142"/>
      <c r="G4818" s="142"/>
      <c r="H4818" s="142"/>
      <c r="J4818" s="142"/>
      <c r="K4818" s="142"/>
      <c r="L4818" s="142"/>
      <c r="M4818" s="142"/>
      <c r="N4818" s="142"/>
      <c r="O4818" s="142"/>
    </row>
    <row r="4819" spans="3:15" x14ac:dyDescent="0.2">
      <c r="C4819" s="142"/>
      <c r="D4819" s="142"/>
      <c r="E4819" s="142"/>
      <c r="F4819" s="142"/>
      <c r="G4819" s="142"/>
      <c r="H4819" s="142"/>
      <c r="J4819" s="142"/>
      <c r="K4819" s="142"/>
      <c r="L4819" s="142"/>
      <c r="M4819" s="142"/>
      <c r="N4819" s="142"/>
      <c r="O4819" s="142"/>
    </row>
    <row r="4820" spans="3:15" x14ac:dyDescent="0.2">
      <c r="C4820" s="142"/>
      <c r="D4820" s="142"/>
      <c r="E4820" s="142"/>
      <c r="F4820" s="142"/>
      <c r="G4820" s="142"/>
      <c r="H4820" s="142"/>
      <c r="J4820" s="142"/>
      <c r="K4820" s="142"/>
      <c r="L4820" s="142"/>
      <c r="M4820" s="142"/>
      <c r="N4820" s="142"/>
      <c r="O4820" s="142"/>
    </row>
    <row r="4821" spans="3:15" x14ac:dyDescent="0.2">
      <c r="C4821" s="142"/>
      <c r="D4821" s="142"/>
      <c r="E4821" s="142"/>
      <c r="F4821" s="142"/>
      <c r="G4821" s="142"/>
      <c r="H4821" s="142"/>
      <c r="J4821" s="142"/>
      <c r="K4821" s="142"/>
      <c r="L4821" s="142"/>
      <c r="M4821" s="142"/>
      <c r="N4821" s="142"/>
      <c r="O4821" s="142"/>
    </row>
    <row r="4822" spans="3:15" x14ac:dyDescent="0.2">
      <c r="C4822" s="142"/>
      <c r="D4822" s="142"/>
      <c r="E4822" s="142"/>
      <c r="F4822" s="142"/>
      <c r="G4822" s="142"/>
      <c r="H4822" s="142"/>
      <c r="J4822" s="142"/>
      <c r="K4822" s="142"/>
      <c r="L4822" s="142"/>
      <c r="M4822" s="142"/>
      <c r="N4822" s="142"/>
      <c r="O4822" s="142"/>
    </row>
    <row r="4823" spans="3:15" x14ac:dyDescent="0.2">
      <c r="C4823" s="142"/>
      <c r="D4823" s="142"/>
      <c r="E4823" s="142"/>
      <c r="F4823" s="142"/>
      <c r="G4823" s="142"/>
      <c r="H4823" s="142"/>
      <c r="J4823" s="142"/>
      <c r="K4823" s="142"/>
      <c r="L4823" s="142"/>
      <c r="M4823" s="142"/>
      <c r="N4823" s="142"/>
      <c r="O4823" s="142"/>
    </row>
    <row r="4824" spans="3:15" x14ac:dyDescent="0.2">
      <c r="C4824" s="142"/>
      <c r="D4824" s="142"/>
      <c r="E4824" s="142"/>
      <c r="F4824" s="142"/>
      <c r="G4824" s="142"/>
      <c r="H4824" s="142"/>
      <c r="J4824" s="142"/>
      <c r="K4824" s="142"/>
      <c r="L4824" s="142"/>
      <c r="M4824" s="142"/>
      <c r="N4824" s="142"/>
      <c r="O4824" s="142"/>
    </row>
    <row r="4825" spans="3:15" x14ac:dyDescent="0.2">
      <c r="C4825" s="142"/>
      <c r="D4825" s="142"/>
      <c r="E4825" s="142"/>
      <c r="F4825" s="142"/>
      <c r="G4825" s="142"/>
      <c r="H4825" s="142"/>
      <c r="J4825" s="142"/>
      <c r="K4825" s="142"/>
      <c r="L4825" s="142"/>
      <c r="M4825" s="142"/>
      <c r="N4825" s="142"/>
      <c r="O4825" s="142"/>
    </row>
    <row r="4826" spans="3:15" x14ac:dyDescent="0.2">
      <c r="C4826" s="142"/>
      <c r="D4826" s="142"/>
      <c r="E4826" s="142"/>
      <c r="F4826" s="142"/>
      <c r="G4826" s="142"/>
      <c r="H4826" s="142"/>
      <c r="J4826" s="142"/>
      <c r="K4826" s="142"/>
      <c r="L4826" s="142"/>
      <c r="M4826" s="142"/>
      <c r="N4826" s="142"/>
      <c r="O4826" s="142"/>
    </row>
    <row r="4827" spans="3:15" x14ac:dyDescent="0.2">
      <c r="C4827" s="142"/>
      <c r="D4827" s="142"/>
      <c r="E4827" s="142"/>
      <c r="F4827" s="142"/>
      <c r="G4827" s="142"/>
      <c r="H4827" s="142"/>
      <c r="J4827" s="142"/>
      <c r="K4827" s="142"/>
      <c r="L4827" s="142"/>
      <c r="M4827" s="142"/>
      <c r="N4827" s="142"/>
      <c r="O4827" s="142"/>
    </row>
    <row r="4828" spans="3:15" x14ac:dyDescent="0.2">
      <c r="C4828" s="142"/>
      <c r="D4828" s="142"/>
      <c r="E4828" s="142"/>
      <c r="F4828" s="142"/>
      <c r="G4828" s="142"/>
      <c r="H4828" s="142"/>
      <c r="J4828" s="142"/>
      <c r="K4828" s="142"/>
      <c r="L4828" s="142"/>
      <c r="M4828" s="142"/>
      <c r="N4828" s="142"/>
      <c r="O4828" s="142"/>
    </row>
    <row r="4829" spans="3:15" x14ac:dyDescent="0.2">
      <c r="C4829" s="142"/>
      <c r="D4829" s="142"/>
      <c r="E4829" s="142"/>
      <c r="F4829" s="142"/>
      <c r="G4829" s="142"/>
      <c r="H4829" s="142"/>
      <c r="J4829" s="142"/>
      <c r="K4829" s="142"/>
      <c r="L4829" s="142"/>
      <c r="M4829" s="142"/>
      <c r="N4829" s="142"/>
      <c r="O4829" s="142"/>
    </row>
    <row r="4830" spans="3:15" x14ac:dyDescent="0.2">
      <c r="C4830" s="142"/>
      <c r="D4830" s="142"/>
      <c r="E4830" s="142"/>
      <c r="F4830" s="142"/>
      <c r="G4830" s="142"/>
      <c r="H4830" s="142"/>
      <c r="J4830" s="142"/>
      <c r="K4830" s="142"/>
      <c r="L4830" s="142"/>
      <c r="M4830" s="142"/>
      <c r="N4830" s="142"/>
      <c r="O4830" s="142"/>
    </row>
    <row r="4831" spans="3:15" x14ac:dyDescent="0.2">
      <c r="C4831" s="142"/>
      <c r="D4831" s="142"/>
      <c r="E4831" s="142"/>
      <c r="F4831" s="142"/>
      <c r="G4831" s="142"/>
      <c r="H4831" s="142"/>
      <c r="J4831" s="142"/>
      <c r="K4831" s="142"/>
      <c r="L4831" s="142"/>
      <c r="M4831" s="142"/>
      <c r="N4831" s="142"/>
      <c r="O4831" s="142"/>
    </row>
    <row r="4832" spans="3:15" x14ac:dyDescent="0.2">
      <c r="C4832" s="142"/>
      <c r="D4832" s="142"/>
      <c r="E4832" s="142"/>
      <c r="F4832" s="142"/>
      <c r="G4832" s="142"/>
      <c r="H4832" s="142"/>
      <c r="J4832" s="142"/>
      <c r="K4832" s="142"/>
      <c r="L4832" s="142"/>
      <c r="M4832" s="142"/>
      <c r="N4832" s="142"/>
      <c r="O4832" s="142"/>
    </row>
    <row r="4833" spans="3:15" x14ac:dyDescent="0.2">
      <c r="C4833" s="142"/>
      <c r="D4833" s="142"/>
      <c r="E4833" s="142"/>
      <c r="F4833" s="142"/>
      <c r="G4833" s="142"/>
      <c r="H4833" s="142"/>
      <c r="J4833" s="142"/>
      <c r="K4833" s="142"/>
      <c r="L4833" s="142"/>
      <c r="M4833" s="142"/>
      <c r="N4833" s="142"/>
      <c r="O4833" s="142"/>
    </row>
    <row r="4834" spans="3:15" x14ac:dyDescent="0.2">
      <c r="C4834" s="142"/>
      <c r="D4834" s="142"/>
      <c r="E4834" s="142"/>
      <c r="F4834" s="142"/>
      <c r="G4834" s="142"/>
      <c r="H4834" s="142"/>
      <c r="J4834" s="142"/>
      <c r="K4834" s="142"/>
      <c r="L4834" s="142"/>
      <c r="M4834" s="142"/>
      <c r="N4834" s="142"/>
      <c r="O4834" s="142"/>
    </row>
    <row r="4835" spans="3:15" x14ac:dyDescent="0.2">
      <c r="C4835" s="142"/>
      <c r="D4835" s="142"/>
      <c r="E4835" s="142"/>
      <c r="F4835" s="142"/>
      <c r="G4835" s="142"/>
      <c r="H4835" s="142"/>
      <c r="J4835" s="142"/>
      <c r="K4835" s="142"/>
      <c r="L4835" s="142"/>
      <c r="M4835" s="142"/>
      <c r="N4835" s="142"/>
      <c r="O4835" s="142"/>
    </row>
    <row r="4836" spans="3:15" x14ac:dyDescent="0.2">
      <c r="C4836" s="142"/>
      <c r="D4836" s="142"/>
      <c r="E4836" s="142"/>
      <c r="F4836" s="142"/>
      <c r="G4836" s="142"/>
      <c r="H4836" s="142"/>
      <c r="J4836" s="142"/>
      <c r="K4836" s="142"/>
      <c r="L4836" s="142"/>
      <c r="M4836" s="142"/>
      <c r="N4836" s="142"/>
      <c r="O4836" s="142"/>
    </row>
    <row r="4837" spans="3:15" x14ac:dyDescent="0.2">
      <c r="C4837" s="142"/>
      <c r="D4837" s="142"/>
      <c r="E4837" s="142"/>
      <c r="F4837" s="142"/>
      <c r="G4837" s="142"/>
      <c r="H4837" s="142"/>
      <c r="J4837" s="142"/>
      <c r="K4837" s="142"/>
      <c r="L4837" s="142"/>
      <c r="M4837" s="142"/>
      <c r="N4837" s="142"/>
      <c r="O4837" s="142"/>
    </row>
    <row r="4838" spans="3:15" x14ac:dyDescent="0.2">
      <c r="C4838" s="142"/>
      <c r="D4838" s="142"/>
      <c r="E4838" s="142"/>
      <c r="F4838" s="142"/>
      <c r="G4838" s="142"/>
      <c r="H4838" s="142"/>
      <c r="J4838" s="142"/>
      <c r="K4838" s="142"/>
      <c r="L4838" s="142"/>
      <c r="M4838" s="142"/>
      <c r="N4838" s="142"/>
      <c r="O4838" s="142"/>
    </row>
    <row r="4839" spans="3:15" x14ac:dyDescent="0.2">
      <c r="C4839" s="142"/>
      <c r="D4839" s="142"/>
      <c r="E4839" s="142"/>
      <c r="F4839" s="142"/>
      <c r="G4839" s="142"/>
      <c r="H4839" s="142"/>
      <c r="J4839" s="142"/>
      <c r="K4839" s="142"/>
      <c r="L4839" s="142"/>
      <c r="M4839" s="142"/>
      <c r="N4839" s="142"/>
      <c r="O4839" s="142"/>
    </row>
    <row r="4840" spans="3:15" x14ac:dyDescent="0.2">
      <c r="C4840" s="142"/>
      <c r="D4840" s="142"/>
      <c r="E4840" s="142"/>
      <c r="F4840" s="142"/>
      <c r="G4840" s="142"/>
      <c r="H4840" s="142"/>
      <c r="J4840" s="142"/>
      <c r="K4840" s="142"/>
      <c r="L4840" s="142"/>
      <c r="M4840" s="142"/>
      <c r="N4840" s="142"/>
      <c r="O4840" s="142"/>
    </row>
    <row r="4841" spans="3:15" x14ac:dyDescent="0.2">
      <c r="C4841" s="142"/>
      <c r="D4841" s="142"/>
      <c r="E4841" s="142"/>
      <c r="F4841" s="142"/>
      <c r="G4841" s="142"/>
      <c r="H4841" s="142"/>
      <c r="J4841" s="142"/>
      <c r="K4841" s="142"/>
      <c r="L4841" s="142"/>
      <c r="M4841" s="142"/>
      <c r="N4841" s="142"/>
      <c r="O4841" s="142"/>
    </row>
    <row r="4842" spans="3:15" x14ac:dyDescent="0.2">
      <c r="C4842" s="142"/>
      <c r="D4842" s="142"/>
      <c r="E4842" s="142"/>
      <c r="F4842" s="142"/>
      <c r="G4842" s="142"/>
      <c r="H4842" s="142"/>
      <c r="J4842" s="142"/>
      <c r="K4842" s="142"/>
      <c r="L4842" s="142"/>
      <c r="M4842" s="142"/>
      <c r="N4842" s="142"/>
      <c r="O4842" s="142"/>
    </row>
    <row r="4843" spans="3:15" x14ac:dyDescent="0.2">
      <c r="C4843" s="142"/>
      <c r="D4843" s="142"/>
      <c r="E4843" s="142"/>
      <c r="F4843" s="142"/>
      <c r="G4843" s="142"/>
      <c r="H4843" s="142"/>
      <c r="J4843" s="142"/>
      <c r="K4843" s="142"/>
      <c r="L4843" s="142"/>
      <c r="M4843" s="142"/>
      <c r="N4843" s="142"/>
      <c r="O4843" s="142"/>
    </row>
    <row r="4844" spans="3:15" x14ac:dyDescent="0.2">
      <c r="C4844" s="142"/>
      <c r="D4844" s="142"/>
      <c r="E4844" s="142"/>
      <c r="F4844" s="142"/>
      <c r="G4844" s="142"/>
      <c r="H4844" s="142"/>
      <c r="J4844" s="142"/>
      <c r="K4844" s="142"/>
      <c r="L4844" s="142"/>
      <c r="M4844" s="142"/>
      <c r="N4844" s="142"/>
      <c r="O4844" s="142"/>
    </row>
    <row r="4845" spans="3:15" x14ac:dyDescent="0.2">
      <c r="C4845" s="142"/>
      <c r="D4845" s="142"/>
      <c r="E4845" s="142"/>
      <c r="F4845" s="142"/>
      <c r="G4845" s="142"/>
      <c r="H4845" s="142"/>
      <c r="J4845" s="142"/>
      <c r="K4845" s="142"/>
      <c r="L4845" s="142"/>
      <c r="M4845" s="142"/>
      <c r="N4845" s="142"/>
      <c r="O4845" s="142"/>
    </row>
    <row r="4846" spans="3:15" x14ac:dyDescent="0.2">
      <c r="C4846" s="142"/>
      <c r="D4846" s="142"/>
      <c r="E4846" s="142"/>
      <c r="F4846" s="142"/>
      <c r="G4846" s="142"/>
      <c r="H4846" s="142"/>
      <c r="J4846" s="142"/>
      <c r="K4846" s="142"/>
      <c r="L4846" s="142"/>
      <c r="M4846" s="142"/>
      <c r="N4846" s="142"/>
      <c r="O4846" s="142"/>
    </row>
    <row r="4847" spans="3:15" x14ac:dyDescent="0.2">
      <c r="C4847" s="142"/>
      <c r="D4847" s="142"/>
      <c r="E4847" s="142"/>
      <c r="F4847" s="142"/>
      <c r="G4847" s="142"/>
      <c r="H4847" s="142"/>
      <c r="J4847" s="142"/>
      <c r="K4847" s="142"/>
      <c r="L4847" s="142"/>
      <c r="M4847" s="142"/>
      <c r="N4847" s="142"/>
      <c r="O4847" s="142"/>
    </row>
    <row r="4848" spans="3:15" x14ac:dyDescent="0.2">
      <c r="C4848" s="142"/>
      <c r="D4848" s="142"/>
      <c r="E4848" s="142"/>
      <c r="F4848" s="142"/>
      <c r="G4848" s="142"/>
      <c r="H4848" s="142"/>
      <c r="J4848" s="142"/>
      <c r="K4848" s="142"/>
      <c r="L4848" s="142"/>
      <c r="M4848" s="142"/>
      <c r="N4848" s="142"/>
      <c r="O4848" s="142"/>
    </row>
    <row r="4849" spans="3:15" x14ac:dyDescent="0.2">
      <c r="C4849" s="142"/>
      <c r="D4849" s="142"/>
      <c r="E4849" s="142"/>
      <c r="F4849" s="142"/>
      <c r="G4849" s="142"/>
      <c r="H4849" s="142"/>
      <c r="J4849" s="142"/>
      <c r="K4849" s="142"/>
      <c r="L4849" s="142"/>
      <c r="M4849" s="142"/>
      <c r="N4849" s="142"/>
      <c r="O4849" s="142"/>
    </row>
    <row r="4850" spans="3:15" x14ac:dyDescent="0.2">
      <c r="C4850" s="142"/>
      <c r="D4850" s="142"/>
      <c r="E4850" s="142"/>
      <c r="F4850" s="142"/>
      <c r="G4850" s="142"/>
      <c r="H4850" s="142"/>
      <c r="J4850" s="142"/>
      <c r="K4850" s="142"/>
      <c r="L4850" s="142"/>
      <c r="M4850" s="142"/>
      <c r="N4850" s="142"/>
      <c r="O4850" s="142"/>
    </row>
    <row r="4851" spans="3:15" x14ac:dyDescent="0.2">
      <c r="C4851" s="142"/>
      <c r="D4851" s="142"/>
      <c r="E4851" s="142"/>
      <c r="F4851" s="142"/>
      <c r="G4851" s="142"/>
      <c r="H4851" s="142"/>
      <c r="J4851" s="142"/>
      <c r="K4851" s="142"/>
      <c r="L4851" s="142"/>
      <c r="M4851" s="142"/>
      <c r="N4851" s="142"/>
      <c r="O4851" s="142"/>
    </row>
    <row r="4852" spans="3:15" x14ac:dyDescent="0.2">
      <c r="C4852" s="142"/>
      <c r="D4852" s="142"/>
      <c r="E4852" s="142"/>
      <c r="F4852" s="142"/>
      <c r="G4852" s="142"/>
      <c r="H4852" s="142"/>
      <c r="J4852" s="142"/>
      <c r="K4852" s="142"/>
      <c r="L4852" s="142"/>
      <c r="M4852" s="142"/>
      <c r="N4852" s="142"/>
      <c r="O4852" s="142"/>
    </row>
    <row r="4853" spans="3:15" x14ac:dyDescent="0.2">
      <c r="C4853" s="142"/>
      <c r="D4853" s="142"/>
      <c r="E4853" s="142"/>
      <c r="F4853" s="142"/>
      <c r="G4853" s="142"/>
      <c r="H4853" s="142"/>
      <c r="J4853" s="142"/>
      <c r="K4853" s="142"/>
      <c r="L4853" s="142"/>
      <c r="M4853" s="142"/>
      <c r="N4853" s="142"/>
      <c r="O4853" s="142"/>
    </row>
    <row r="4854" spans="3:15" x14ac:dyDescent="0.2">
      <c r="C4854" s="142"/>
      <c r="D4854" s="142"/>
      <c r="E4854" s="142"/>
      <c r="F4854" s="142"/>
      <c r="G4854" s="142"/>
      <c r="H4854" s="142"/>
      <c r="J4854" s="142"/>
      <c r="K4854" s="142"/>
      <c r="L4854" s="142"/>
      <c r="M4854" s="142"/>
      <c r="N4854" s="142"/>
      <c r="O4854" s="142"/>
    </row>
    <row r="4855" spans="3:15" x14ac:dyDescent="0.2">
      <c r="C4855" s="142"/>
      <c r="D4855" s="142"/>
      <c r="E4855" s="142"/>
      <c r="F4855" s="142"/>
      <c r="G4855" s="142"/>
      <c r="H4855" s="142"/>
      <c r="J4855" s="142"/>
      <c r="K4855" s="142"/>
      <c r="L4855" s="142"/>
      <c r="M4855" s="142"/>
      <c r="N4855" s="142"/>
      <c r="O4855" s="142"/>
    </row>
    <row r="4856" spans="3:15" x14ac:dyDescent="0.2">
      <c r="C4856" s="142"/>
      <c r="D4856" s="142"/>
      <c r="E4856" s="142"/>
      <c r="F4856" s="142"/>
      <c r="G4856" s="142"/>
      <c r="H4856" s="142"/>
      <c r="J4856" s="142"/>
      <c r="K4856" s="142"/>
      <c r="L4856" s="142"/>
      <c r="M4856" s="142"/>
      <c r="N4856" s="142"/>
      <c r="O4856" s="142"/>
    </row>
    <row r="4857" spans="3:15" x14ac:dyDescent="0.2">
      <c r="C4857" s="142"/>
      <c r="D4857" s="142"/>
      <c r="E4857" s="142"/>
      <c r="F4857" s="142"/>
      <c r="G4857" s="142"/>
      <c r="H4857" s="142"/>
      <c r="J4857" s="142"/>
      <c r="K4857" s="142"/>
      <c r="L4857" s="142"/>
      <c r="M4857" s="142"/>
      <c r="N4857" s="142"/>
      <c r="O4857" s="142"/>
    </row>
    <row r="4858" spans="3:15" x14ac:dyDescent="0.2">
      <c r="C4858" s="142"/>
      <c r="D4858" s="142"/>
      <c r="E4858" s="142"/>
      <c r="F4858" s="142"/>
      <c r="G4858" s="142"/>
      <c r="H4858" s="142"/>
      <c r="J4858" s="142"/>
      <c r="K4858" s="142"/>
      <c r="L4858" s="142"/>
      <c r="M4858" s="142"/>
      <c r="N4858" s="142"/>
      <c r="O4858" s="142"/>
    </row>
    <row r="4859" spans="3:15" x14ac:dyDescent="0.2">
      <c r="C4859" s="142"/>
      <c r="D4859" s="142"/>
      <c r="E4859" s="142"/>
      <c r="F4859" s="142"/>
      <c r="G4859" s="142"/>
      <c r="H4859" s="142"/>
      <c r="J4859" s="142"/>
      <c r="K4859" s="142"/>
      <c r="L4859" s="142"/>
      <c r="M4859" s="142"/>
      <c r="N4859" s="142"/>
      <c r="O4859" s="142"/>
    </row>
    <row r="4860" spans="3:15" x14ac:dyDescent="0.2">
      <c r="C4860" s="142"/>
      <c r="D4860" s="142"/>
      <c r="E4860" s="142"/>
      <c r="F4860" s="142"/>
      <c r="G4860" s="142"/>
      <c r="H4860" s="142"/>
      <c r="J4860" s="142"/>
      <c r="K4860" s="142"/>
      <c r="L4860" s="142"/>
      <c r="M4860" s="142"/>
      <c r="N4860" s="142"/>
      <c r="O4860" s="142"/>
    </row>
    <row r="4861" spans="3:15" x14ac:dyDescent="0.2">
      <c r="C4861" s="142"/>
      <c r="D4861" s="142"/>
      <c r="E4861" s="142"/>
      <c r="F4861" s="142"/>
      <c r="G4861" s="142"/>
      <c r="H4861" s="142"/>
      <c r="J4861" s="142"/>
      <c r="K4861" s="142"/>
      <c r="L4861" s="142"/>
      <c r="M4861" s="142"/>
      <c r="N4861" s="142"/>
      <c r="O4861" s="142"/>
    </row>
    <row r="4862" spans="3:15" x14ac:dyDescent="0.2">
      <c r="C4862" s="142"/>
      <c r="D4862" s="142"/>
      <c r="E4862" s="142"/>
      <c r="F4862" s="142"/>
      <c r="G4862" s="142"/>
      <c r="H4862" s="142"/>
      <c r="J4862" s="142"/>
      <c r="K4862" s="142"/>
      <c r="L4862" s="142"/>
      <c r="M4862" s="142"/>
      <c r="N4862" s="142"/>
      <c r="O4862" s="142"/>
    </row>
    <row r="4863" spans="3:15" x14ac:dyDescent="0.2">
      <c r="C4863" s="142"/>
      <c r="D4863" s="142"/>
      <c r="E4863" s="142"/>
      <c r="F4863" s="142"/>
      <c r="G4863" s="142"/>
      <c r="H4863" s="142"/>
      <c r="J4863" s="142"/>
      <c r="K4863" s="142"/>
      <c r="L4863" s="142"/>
      <c r="M4863" s="142"/>
      <c r="N4863" s="142"/>
      <c r="O4863" s="142"/>
    </row>
    <row r="4864" spans="3:15" x14ac:dyDescent="0.2">
      <c r="C4864" s="142"/>
      <c r="D4864" s="142"/>
      <c r="E4864" s="142"/>
      <c r="F4864" s="142"/>
      <c r="G4864" s="142"/>
      <c r="H4864" s="142"/>
      <c r="J4864" s="142"/>
      <c r="K4864" s="142"/>
      <c r="L4864" s="142"/>
      <c r="M4864" s="142"/>
      <c r="N4864" s="142"/>
      <c r="O4864" s="142"/>
    </row>
    <row r="4865" spans="3:15" x14ac:dyDescent="0.2">
      <c r="C4865" s="142"/>
      <c r="D4865" s="142"/>
      <c r="E4865" s="142"/>
      <c r="F4865" s="142"/>
      <c r="G4865" s="142"/>
      <c r="H4865" s="142"/>
      <c r="J4865" s="142"/>
      <c r="K4865" s="142"/>
      <c r="L4865" s="142"/>
      <c r="M4865" s="142"/>
      <c r="N4865" s="142"/>
      <c r="O4865" s="142"/>
    </row>
    <row r="4866" spans="3:15" x14ac:dyDescent="0.2">
      <c r="C4866" s="142"/>
      <c r="D4866" s="142"/>
      <c r="E4866" s="142"/>
      <c r="F4866" s="142"/>
      <c r="G4866" s="142"/>
      <c r="H4866" s="142"/>
      <c r="J4866" s="142"/>
      <c r="K4866" s="142"/>
      <c r="L4866" s="142"/>
      <c r="M4866" s="142"/>
      <c r="N4866" s="142"/>
      <c r="O4866" s="142"/>
    </row>
    <row r="4867" spans="3:15" x14ac:dyDescent="0.2">
      <c r="C4867" s="142"/>
      <c r="D4867" s="142"/>
      <c r="E4867" s="142"/>
      <c r="F4867" s="142"/>
      <c r="G4867" s="142"/>
      <c r="H4867" s="142"/>
      <c r="J4867" s="142"/>
      <c r="K4867" s="142"/>
      <c r="L4867" s="142"/>
      <c r="M4867" s="142"/>
      <c r="N4867" s="142"/>
      <c r="O4867" s="142"/>
    </row>
    <row r="4868" spans="3:15" x14ac:dyDescent="0.2">
      <c r="C4868" s="142"/>
      <c r="D4868" s="142"/>
      <c r="E4868" s="142"/>
      <c r="F4868" s="142"/>
      <c r="G4868" s="142"/>
      <c r="H4868" s="142"/>
      <c r="J4868" s="142"/>
      <c r="K4868" s="142"/>
      <c r="L4868" s="142"/>
      <c r="M4868" s="142"/>
      <c r="N4868" s="142"/>
      <c r="O4868" s="142"/>
    </row>
    <row r="4869" spans="3:15" x14ac:dyDescent="0.2">
      <c r="C4869" s="142"/>
      <c r="D4869" s="142"/>
      <c r="E4869" s="142"/>
      <c r="F4869" s="142"/>
      <c r="G4869" s="142"/>
      <c r="H4869" s="142"/>
      <c r="J4869" s="142"/>
      <c r="K4869" s="142"/>
      <c r="L4869" s="142"/>
      <c r="M4869" s="142"/>
      <c r="N4869" s="142"/>
      <c r="O4869" s="142"/>
    </row>
    <row r="4870" spans="3:15" x14ac:dyDescent="0.2">
      <c r="C4870" s="142"/>
      <c r="D4870" s="142"/>
      <c r="E4870" s="142"/>
      <c r="F4870" s="142"/>
      <c r="G4870" s="142"/>
      <c r="H4870" s="142"/>
      <c r="J4870" s="142"/>
      <c r="K4870" s="142"/>
      <c r="L4870" s="142"/>
      <c r="M4870" s="142"/>
      <c r="N4870" s="142"/>
      <c r="O4870" s="142"/>
    </row>
    <row r="4871" spans="3:15" x14ac:dyDescent="0.2">
      <c r="C4871" s="142"/>
      <c r="D4871" s="142"/>
      <c r="E4871" s="142"/>
      <c r="F4871" s="142"/>
      <c r="G4871" s="142"/>
      <c r="H4871" s="142"/>
      <c r="J4871" s="142"/>
      <c r="K4871" s="142"/>
      <c r="L4871" s="142"/>
      <c r="M4871" s="142"/>
      <c r="N4871" s="142"/>
      <c r="O4871" s="142"/>
    </row>
    <row r="4872" spans="3:15" x14ac:dyDescent="0.2">
      <c r="C4872" s="142"/>
      <c r="D4872" s="142"/>
      <c r="E4872" s="142"/>
      <c r="F4872" s="142"/>
      <c r="G4872" s="142"/>
      <c r="H4872" s="142"/>
      <c r="J4872" s="142"/>
      <c r="K4872" s="142"/>
      <c r="L4872" s="142"/>
      <c r="M4872" s="142"/>
      <c r="N4872" s="142"/>
      <c r="O4872" s="142"/>
    </row>
    <row r="4873" spans="3:15" x14ac:dyDescent="0.2">
      <c r="C4873" s="142"/>
      <c r="D4873" s="142"/>
      <c r="E4873" s="142"/>
      <c r="F4873" s="142"/>
      <c r="G4873" s="142"/>
      <c r="H4873" s="142"/>
      <c r="J4873" s="142"/>
      <c r="K4873" s="142"/>
      <c r="L4873" s="142"/>
      <c r="M4873" s="142"/>
      <c r="N4873" s="142"/>
      <c r="O4873" s="142"/>
    </row>
    <row r="4874" spans="3:15" x14ac:dyDescent="0.2">
      <c r="C4874" s="142"/>
      <c r="D4874" s="142"/>
      <c r="E4874" s="142"/>
      <c r="F4874" s="142"/>
      <c r="G4874" s="142"/>
      <c r="H4874" s="142"/>
      <c r="J4874" s="142"/>
      <c r="K4874" s="142"/>
      <c r="L4874" s="142"/>
      <c r="M4874" s="142"/>
      <c r="N4874" s="142"/>
      <c r="O4874" s="142"/>
    </row>
    <row r="4875" spans="3:15" x14ac:dyDescent="0.2">
      <c r="C4875" s="142"/>
      <c r="D4875" s="142"/>
      <c r="E4875" s="142"/>
      <c r="F4875" s="142"/>
      <c r="G4875" s="142"/>
      <c r="H4875" s="142"/>
      <c r="J4875" s="142"/>
      <c r="K4875" s="142"/>
      <c r="L4875" s="142"/>
      <c r="M4875" s="142"/>
      <c r="N4875" s="142"/>
      <c r="O4875" s="142"/>
    </row>
    <row r="4876" spans="3:15" x14ac:dyDescent="0.2">
      <c r="C4876" s="142"/>
      <c r="D4876" s="142"/>
      <c r="E4876" s="142"/>
      <c r="F4876" s="142"/>
      <c r="G4876" s="142"/>
      <c r="H4876" s="142"/>
      <c r="J4876" s="142"/>
      <c r="K4876" s="142"/>
      <c r="L4876" s="142"/>
      <c r="M4876" s="142"/>
      <c r="N4876" s="142"/>
      <c r="O4876" s="142"/>
    </row>
    <row r="4877" spans="3:15" x14ac:dyDescent="0.2">
      <c r="C4877" s="142"/>
      <c r="D4877" s="142"/>
      <c r="E4877" s="142"/>
      <c r="F4877" s="142"/>
      <c r="G4877" s="142"/>
      <c r="H4877" s="142"/>
      <c r="J4877" s="142"/>
      <c r="K4877" s="142"/>
      <c r="L4877" s="142"/>
      <c r="M4877" s="142"/>
      <c r="N4877" s="142"/>
      <c r="O4877" s="142"/>
    </row>
    <row r="4878" spans="3:15" x14ac:dyDescent="0.2">
      <c r="C4878" s="142"/>
      <c r="D4878" s="142"/>
      <c r="E4878" s="142"/>
      <c r="F4878" s="142"/>
      <c r="G4878" s="142"/>
      <c r="H4878" s="142"/>
      <c r="J4878" s="142"/>
      <c r="K4878" s="142"/>
      <c r="L4878" s="142"/>
      <c r="M4878" s="142"/>
      <c r="N4878" s="142"/>
      <c r="O4878" s="142"/>
    </row>
    <row r="4879" spans="3:15" x14ac:dyDescent="0.2">
      <c r="C4879" s="142"/>
      <c r="D4879" s="142"/>
      <c r="E4879" s="142"/>
      <c r="F4879" s="142"/>
      <c r="G4879" s="142"/>
      <c r="H4879" s="142"/>
      <c r="J4879" s="142"/>
      <c r="K4879" s="142"/>
      <c r="L4879" s="142"/>
      <c r="M4879" s="142"/>
      <c r="N4879" s="142"/>
      <c r="O4879" s="142"/>
    </row>
    <row r="4880" spans="3:15" x14ac:dyDescent="0.2">
      <c r="C4880" s="142"/>
      <c r="D4880" s="142"/>
      <c r="E4880" s="142"/>
      <c r="F4880" s="142"/>
      <c r="G4880" s="142"/>
      <c r="H4880" s="142"/>
      <c r="J4880" s="142"/>
      <c r="K4880" s="142"/>
      <c r="L4880" s="142"/>
      <c r="M4880" s="142"/>
      <c r="N4880" s="142"/>
      <c r="O4880" s="142"/>
    </row>
    <row r="4881" spans="3:15" x14ac:dyDescent="0.2">
      <c r="C4881" s="142"/>
      <c r="D4881" s="142"/>
      <c r="E4881" s="142"/>
      <c r="F4881" s="142"/>
      <c r="G4881" s="142"/>
      <c r="H4881" s="142"/>
      <c r="J4881" s="142"/>
      <c r="K4881" s="142"/>
      <c r="L4881" s="142"/>
      <c r="M4881" s="142"/>
      <c r="N4881" s="142"/>
      <c r="O4881" s="142"/>
    </row>
    <row r="4882" spans="3:15" x14ac:dyDescent="0.2">
      <c r="C4882" s="142"/>
      <c r="D4882" s="142"/>
      <c r="E4882" s="142"/>
      <c r="F4882" s="142"/>
      <c r="G4882" s="142"/>
      <c r="H4882" s="142"/>
      <c r="J4882" s="142"/>
      <c r="K4882" s="142"/>
      <c r="L4882" s="142"/>
      <c r="M4882" s="142"/>
      <c r="N4882" s="142"/>
      <c r="O4882" s="142"/>
    </row>
    <row r="4883" spans="3:15" x14ac:dyDescent="0.2">
      <c r="C4883" s="142"/>
      <c r="D4883" s="142"/>
      <c r="E4883" s="142"/>
      <c r="F4883" s="142"/>
      <c r="G4883" s="142"/>
      <c r="H4883" s="142"/>
      <c r="J4883" s="142"/>
      <c r="K4883" s="142"/>
      <c r="L4883" s="142"/>
      <c r="M4883" s="142"/>
      <c r="N4883" s="142"/>
      <c r="O4883" s="142"/>
    </row>
    <row r="4884" spans="3:15" x14ac:dyDescent="0.2">
      <c r="C4884" s="142"/>
      <c r="D4884" s="142"/>
      <c r="E4884" s="142"/>
      <c r="F4884" s="142"/>
      <c r="G4884" s="142"/>
      <c r="H4884" s="142"/>
      <c r="J4884" s="142"/>
      <c r="K4884" s="142"/>
      <c r="L4884" s="142"/>
      <c r="M4884" s="142"/>
      <c r="N4884" s="142"/>
      <c r="O4884" s="142"/>
    </row>
    <row r="4885" spans="3:15" x14ac:dyDescent="0.2">
      <c r="C4885" s="142"/>
      <c r="D4885" s="142"/>
      <c r="E4885" s="142"/>
      <c r="F4885" s="142"/>
      <c r="G4885" s="142"/>
      <c r="H4885" s="142"/>
      <c r="J4885" s="142"/>
      <c r="K4885" s="142"/>
      <c r="L4885" s="142"/>
      <c r="M4885" s="142"/>
      <c r="N4885" s="142"/>
      <c r="O4885" s="142"/>
    </row>
    <row r="4886" spans="3:15" x14ac:dyDescent="0.2">
      <c r="C4886" s="142"/>
      <c r="D4886" s="142"/>
      <c r="E4886" s="142"/>
      <c r="F4886" s="142"/>
      <c r="G4886" s="142"/>
      <c r="H4886" s="142"/>
      <c r="J4886" s="142"/>
      <c r="K4886" s="142"/>
      <c r="L4886" s="142"/>
      <c r="M4886" s="142"/>
      <c r="N4886" s="142"/>
      <c r="O4886" s="142"/>
    </row>
    <row r="4887" spans="3:15" x14ac:dyDescent="0.2">
      <c r="C4887" s="142"/>
      <c r="D4887" s="142"/>
      <c r="E4887" s="142"/>
      <c r="F4887" s="142"/>
      <c r="G4887" s="142"/>
      <c r="H4887" s="142"/>
      <c r="J4887" s="142"/>
      <c r="K4887" s="142"/>
      <c r="L4887" s="142"/>
      <c r="M4887" s="142"/>
      <c r="N4887" s="142"/>
      <c r="O4887" s="142"/>
    </row>
    <row r="4888" spans="3:15" x14ac:dyDescent="0.2">
      <c r="C4888" s="142"/>
      <c r="D4888" s="142"/>
      <c r="E4888" s="142"/>
      <c r="F4888" s="142"/>
      <c r="G4888" s="142"/>
      <c r="H4888" s="142"/>
      <c r="J4888" s="142"/>
      <c r="K4888" s="142"/>
      <c r="L4888" s="142"/>
      <c r="M4888" s="142"/>
      <c r="N4888" s="142"/>
      <c r="O4888" s="142"/>
    </row>
    <row r="4889" spans="3:15" x14ac:dyDescent="0.2">
      <c r="C4889" s="142"/>
      <c r="D4889" s="142"/>
      <c r="E4889" s="142"/>
      <c r="F4889" s="142"/>
      <c r="G4889" s="142"/>
      <c r="H4889" s="142"/>
      <c r="J4889" s="142"/>
      <c r="K4889" s="142"/>
      <c r="L4889" s="142"/>
      <c r="M4889" s="142"/>
      <c r="N4889" s="142"/>
      <c r="O4889" s="142"/>
    </row>
    <row r="4890" spans="3:15" x14ac:dyDescent="0.2">
      <c r="C4890" s="142"/>
      <c r="D4890" s="142"/>
      <c r="E4890" s="142"/>
      <c r="F4890" s="142"/>
      <c r="G4890" s="142"/>
      <c r="H4890" s="142"/>
      <c r="J4890" s="142"/>
      <c r="K4890" s="142"/>
      <c r="L4890" s="142"/>
      <c r="M4890" s="142"/>
      <c r="N4890" s="142"/>
      <c r="O4890" s="142"/>
    </row>
    <row r="4891" spans="3:15" x14ac:dyDescent="0.2">
      <c r="C4891" s="142"/>
      <c r="D4891" s="142"/>
      <c r="E4891" s="142"/>
      <c r="F4891" s="142"/>
      <c r="G4891" s="142"/>
      <c r="H4891" s="142"/>
      <c r="J4891" s="142"/>
      <c r="K4891" s="142"/>
      <c r="L4891" s="142"/>
      <c r="M4891" s="142"/>
      <c r="N4891" s="142"/>
      <c r="O4891" s="142"/>
    </row>
    <row r="4892" spans="3:15" x14ac:dyDescent="0.2">
      <c r="C4892" s="142"/>
      <c r="D4892" s="142"/>
      <c r="E4892" s="142"/>
      <c r="F4892" s="142"/>
      <c r="G4892" s="142"/>
      <c r="H4892" s="142"/>
      <c r="J4892" s="142"/>
      <c r="K4892" s="142"/>
      <c r="L4892" s="142"/>
      <c r="M4892" s="142"/>
      <c r="N4892" s="142"/>
      <c r="O4892" s="142"/>
    </row>
    <row r="4893" spans="3:15" x14ac:dyDescent="0.2">
      <c r="C4893" s="142"/>
      <c r="D4893" s="142"/>
      <c r="E4893" s="142"/>
      <c r="F4893" s="142"/>
      <c r="G4893" s="142"/>
      <c r="H4893" s="142"/>
      <c r="J4893" s="142"/>
      <c r="K4893" s="142"/>
      <c r="L4893" s="142"/>
      <c r="M4893" s="142"/>
      <c r="N4893" s="142"/>
      <c r="O4893" s="142"/>
    </row>
    <row r="4894" spans="3:15" x14ac:dyDescent="0.2">
      <c r="C4894" s="142"/>
      <c r="D4894" s="142"/>
      <c r="E4894" s="142"/>
      <c r="F4894" s="142"/>
      <c r="G4894" s="142"/>
      <c r="H4894" s="142"/>
      <c r="J4894" s="142"/>
      <c r="K4894" s="142"/>
      <c r="L4894" s="142"/>
      <c r="M4894" s="142"/>
      <c r="N4894" s="142"/>
      <c r="O4894" s="142"/>
    </row>
    <row r="4895" spans="3:15" x14ac:dyDescent="0.2">
      <c r="C4895" s="142"/>
      <c r="D4895" s="142"/>
      <c r="E4895" s="142"/>
      <c r="F4895" s="142"/>
      <c r="G4895" s="142"/>
      <c r="H4895" s="142"/>
      <c r="J4895" s="142"/>
      <c r="K4895" s="142"/>
      <c r="L4895" s="142"/>
      <c r="M4895" s="142"/>
      <c r="N4895" s="142"/>
      <c r="O4895" s="142"/>
    </row>
    <row r="4896" spans="3:15" x14ac:dyDescent="0.2">
      <c r="C4896" s="142"/>
      <c r="D4896" s="142"/>
      <c r="E4896" s="142"/>
      <c r="F4896" s="142"/>
      <c r="G4896" s="142"/>
      <c r="H4896" s="142"/>
      <c r="J4896" s="142"/>
      <c r="K4896" s="142"/>
      <c r="L4896" s="142"/>
      <c r="M4896" s="142"/>
      <c r="N4896" s="142"/>
      <c r="O4896" s="142"/>
    </row>
    <row r="4897" spans="3:15" x14ac:dyDescent="0.2">
      <c r="C4897" s="142"/>
      <c r="D4897" s="142"/>
      <c r="E4897" s="142"/>
      <c r="F4897" s="142"/>
      <c r="G4897" s="142"/>
      <c r="H4897" s="142"/>
      <c r="J4897" s="142"/>
      <c r="K4897" s="142"/>
      <c r="L4897" s="142"/>
      <c r="M4897" s="142"/>
      <c r="N4897" s="142"/>
      <c r="O4897" s="142"/>
    </row>
    <row r="4898" spans="3:15" x14ac:dyDescent="0.2">
      <c r="C4898" s="142"/>
      <c r="D4898" s="142"/>
      <c r="E4898" s="142"/>
      <c r="F4898" s="142"/>
      <c r="G4898" s="142"/>
      <c r="H4898" s="142"/>
      <c r="J4898" s="142"/>
      <c r="K4898" s="142"/>
      <c r="L4898" s="142"/>
      <c r="M4898" s="142"/>
      <c r="N4898" s="142"/>
      <c r="O4898" s="142"/>
    </row>
    <row r="4899" spans="3:15" x14ac:dyDescent="0.2">
      <c r="C4899" s="142"/>
      <c r="D4899" s="142"/>
      <c r="E4899" s="142"/>
      <c r="F4899" s="142"/>
      <c r="G4899" s="142"/>
      <c r="H4899" s="142"/>
      <c r="J4899" s="142"/>
      <c r="K4899" s="142"/>
      <c r="L4899" s="142"/>
      <c r="M4899" s="142"/>
      <c r="N4899" s="142"/>
      <c r="O4899" s="142"/>
    </row>
    <row r="4900" spans="3:15" x14ac:dyDescent="0.2">
      <c r="C4900" s="142"/>
      <c r="D4900" s="142"/>
      <c r="E4900" s="142"/>
      <c r="F4900" s="142"/>
      <c r="G4900" s="142"/>
      <c r="H4900" s="142"/>
      <c r="J4900" s="142"/>
      <c r="K4900" s="142"/>
      <c r="L4900" s="142"/>
      <c r="M4900" s="142"/>
      <c r="N4900" s="142"/>
      <c r="O4900" s="142"/>
    </row>
    <row r="4901" spans="3:15" x14ac:dyDescent="0.2">
      <c r="C4901" s="142"/>
      <c r="D4901" s="142"/>
      <c r="E4901" s="142"/>
      <c r="F4901" s="142"/>
      <c r="G4901" s="142"/>
      <c r="H4901" s="142"/>
      <c r="J4901" s="142"/>
      <c r="K4901" s="142"/>
      <c r="L4901" s="142"/>
      <c r="M4901" s="142"/>
      <c r="N4901" s="142"/>
      <c r="O4901" s="142"/>
    </row>
    <row r="4902" spans="3:15" x14ac:dyDescent="0.2">
      <c r="C4902" s="142"/>
      <c r="D4902" s="142"/>
      <c r="E4902" s="142"/>
      <c r="F4902" s="142"/>
      <c r="G4902" s="142"/>
      <c r="H4902" s="142"/>
      <c r="J4902" s="142"/>
      <c r="K4902" s="142"/>
      <c r="L4902" s="142"/>
      <c r="M4902" s="142"/>
      <c r="N4902" s="142"/>
      <c r="O4902" s="142"/>
    </row>
    <row r="4903" spans="3:15" x14ac:dyDescent="0.2">
      <c r="C4903" s="142"/>
      <c r="D4903" s="142"/>
      <c r="E4903" s="142"/>
      <c r="F4903" s="142"/>
      <c r="G4903" s="142"/>
      <c r="H4903" s="142"/>
      <c r="J4903" s="142"/>
      <c r="K4903" s="142"/>
      <c r="L4903" s="142"/>
      <c r="M4903" s="142"/>
      <c r="N4903" s="142"/>
      <c r="O4903" s="142"/>
    </row>
    <row r="4904" spans="3:15" x14ac:dyDescent="0.2">
      <c r="C4904" s="142"/>
      <c r="D4904" s="142"/>
      <c r="E4904" s="142"/>
      <c r="F4904" s="142"/>
      <c r="G4904" s="142"/>
      <c r="H4904" s="142"/>
      <c r="J4904" s="142"/>
      <c r="K4904" s="142"/>
      <c r="L4904" s="142"/>
      <c r="M4904" s="142"/>
      <c r="N4904" s="142"/>
      <c r="O4904" s="142"/>
    </row>
    <row r="4905" spans="3:15" x14ac:dyDescent="0.2">
      <c r="C4905" s="142"/>
      <c r="D4905" s="142"/>
      <c r="E4905" s="142"/>
      <c r="F4905" s="142"/>
      <c r="G4905" s="142"/>
      <c r="H4905" s="142"/>
      <c r="J4905" s="142"/>
      <c r="K4905" s="142"/>
      <c r="L4905" s="142"/>
      <c r="M4905" s="142"/>
      <c r="N4905" s="142"/>
      <c r="O4905" s="142"/>
    </row>
    <row r="4906" spans="3:15" x14ac:dyDescent="0.2">
      <c r="C4906" s="142"/>
      <c r="D4906" s="142"/>
      <c r="E4906" s="142"/>
      <c r="F4906" s="142"/>
      <c r="G4906" s="142"/>
      <c r="H4906" s="142"/>
      <c r="J4906" s="142"/>
      <c r="K4906" s="142"/>
      <c r="L4906" s="142"/>
      <c r="M4906" s="142"/>
      <c r="N4906" s="142"/>
      <c r="O4906" s="142"/>
    </row>
    <row r="4907" spans="3:15" x14ac:dyDescent="0.2">
      <c r="C4907" s="142"/>
      <c r="D4907" s="142"/>
      <c r="E4907" s="142"/>
      <c r="F4907" s="142"/>
      <c r="G4907" s="142"/>
      <c r="H4907" s="142"/>
      <c r="J4907" s="142"/>
      <c r="K4907" s="142"/>
      <c r="L4907" s="142"/>
      <c r="M4907" s="142"/>
      <c r="N4907" s="142"/>
      <c r="O4907" s="142"/>
    </row>
    <row r="4908" spans="3:15" x14ac:dyDescent="0.2">
      <c r="C4908" s="142"/>
      <c r="D4908" s="142"/>
      <c r="E4908" s="142"/>
      <c r="F4908" s="142"/>
      <c r="G4908" s="142"/>
      <c r="H4908" s="142"/>
      <c r="J4908" s="142"/>
      <c r="K4908" s="142"/>
      <c r="L4908" s="142"/>
      <c r="M4908" s="142"/>
      <c r="N4908" s="142"/>
      <c r="O4908" s="142"/>
    </row>
    <row r="4909" spans="3:15" x14ac:dyDescent="0.2">
      <c r="C4909" s="142"/>
      <c r="D4909" s="142"/>
      <c r="E4909" s="142"/>
      <c r="F4909" s="142"/>
      <c r="G4909" s="142"/>
      <c r="H4909" s="142"/>
      <c r="J4909" s="142"/>
      <c r="K4909" s="142"/>
      <c r="L4909" s="142"/>
      <c r="M4909" s="142"/>
      <c r="N4909" s="142"/>
      <c r="O4909" s="142"/>
    </row>
    <row r="4910" spans="3:15" x14ac:dyDescent="0.2">
      <c r="C4910" s="142"/>
      <c r="D4910" s="142"/>
      <c r="E4910" s="142"/>
      <c r="F4910" s="142"/>
      <c r="G4910" s="142"/>
      <c r="H4910" s="142"/>
      <c r="J4910" s="142"/>
      <c r="K4910" s="142"/>
      <c r="L4910" s="142"/>
      <c r="M4910" s="142"/>
      <c r="N4910" s="142"/>
      <c r="O4910" s="142"/>
    </row>
    <row r="4911" spans="3:15" x14ac:dyDescent="0.2">
      <c r="C4911" s="142"/>
      <c r="D4911" s="142"/>
      <c r="E4911" s="142"/>
      <c r="F4911" s="142"/>
      <c r="G4911" s="142"/>
      <c r="H4911" s="142"/>
      <c r="J4911" s="142"/>
      <c r="K4911" s="142"/>
      <c r="L4911" s="142"/>
      <c r="M4911" s="142"/>
      <c r="N4911" s="142"/>
      <c r="O4911" s="142"/>
    </row>
    <row r="4912" spans="3:15" x14ac:dyDescent="0.2">
      <c r="C4912" s="142"/>
      <c r="D4912" s="142"/>
      <c r="E4912" s="142"/>
      <c r="F4912" s="142"/>
      <c r="G4912" s="142"/>
      <c r="H4912" s="142"/>
      <c r="J4912" s="142"/>
      <c r="K4912" s="142"/>
      <c r="L4912" s="142"/>
      <c r="M4912" s="142"/>
      <c r="N4912" s="142"/>
      <c r="O4912" s="142"/>
    </row>
    <row r="4913" spans="3:15" x14ac:dyDescent="0.2">
      <c r="C4913" s="142"/>
      <c r="D4913" s="142"/>
      <c r="E4913" s="142"/>
      <c r="F4913" s="142"/>
      <c r="G4913" s="142"/>
      <c r="H4913" s="142"/>
      <c r="J4913" s="142"/>
      <c r="K4913" s="142"/>
      <c r="L4913" s="142"/>
      <c r="M4913" s="142"/>
      <c r="N4913" s="142"/>
      <c r="O4913" s="142"/>
    </row>
    <row r="4914" spans="3:15" x14ac:dyDescent="0.2">
      <c r="C4914" s="142"/>
      <c r="D4914" s="142"/>
      <c r="E4914" s="142"/>
      <c r="F4914" s="142"/>
      <c r="G4914" s="142"/>
      <c r="H4914" s="142"/>
      <c r="J4914" s="142"/>
      <c r="K4914" s="142"/>
      <c r="L4914" s="142"/>
      <c r="M4914" s="142"/>
      <c r="N4914" s="142"/>
      <c r="O4914" s="142"/>
    </row>
    <row r="4915" spans="3:15" x14ac:dyDescent="0.2">
      <c r="C4915" s="142"/>
      <c r="D4915" s="142"/>
      <c r="E4915" s="142"/>
      <c r="F4915" s="142"/>
      <c r="G4915" s="142"/>
      <c r="H4915" s="142"/>
      <c r="J4915" s="142"/>
      <c r="K4915" s="142"/>
      <c r="L4915" s="142"/>
      <c r="M4915" s="142"/>
      <c r="N4915" s="142"/>
      <c r="O4915" s="142"/>
    </row>
    <row r="4916" spans="3:15" x14ac:dyDescent="0.2">
      <c r="C4916" s="142"/>
      <c r="D4916" s="142"/>
      <c r="E4916" s="142"/>
      <c r="F4916" s="142"/>
      <c r="G4916" s="142"/>
      <c r="H4916" s="142"/>
      <c r="J4916" s="142"/>
      <c r="K4916" s="142"/>
      <c r="L4916" s="142"/>
      <c r="M4916" s="142"/>
      <c r="N4916" s="142"/>
      <c r="O4916" s="142"/>
    </row>
    <row r="4917" spans="3:15" x14ac:dyDescent="0.2">
      <c r="C4917" s="142"/>
      <c r="D4917" s="142"/>
      <c r="E4917" s="142"/>
      <c r="F4917" s="142"/>
      <c r="G4917" s="142"/>
      <c r="H4917" s="142"/>
      <c r="J4917" s="142"/>
      <c r="K4917" s="142"/>
      <c r="L4917" s="142"/>
      <c r="M4917" s="142"/>
      <c r="N4917" s="142"/>
      <c r="O4917" s="142"/>
    </row>
    <row r="4918" spans="3:15" x14ac:dyDescent="0.2">
      <c r="C4918" s="142"/>
      <c r="D4918" s="142"/>
      <c r="E4918" s="142"/>
      <c r="F4918" s="142"/>
      <c r="G4918" s="142"/>
      <c r="H4918" s="142"/>
      <c r="J4918" s="142"/>
      <c r="K4918" s="142"/>
      <c r="L4918" s="142"/>
      <c r="M4918" s="142"/>
      <c r="N4918" s="142"/>
      <c r="O4918" s="142"/>
    </row>
    <row r="4919" spans="3:15" x14ac:dyDescent="0.2">
      <c r="C4919" s="142"/>
      <c r="D4919" s="142"/>
      <c r="E4919" s="142"/>
      <c r="F4919" s="142"/>
      <c r="G4919" s="142"/>
      <c r="H4919" s="142"/>
      <c r="J4919" s="142"/>
      <c r="K4919" s="142"/>
      <c r="L4919" s="142"/>
      <c r="M4919" s="142"/>
      <c r="N4919" s="142"/>
      <c r="O4919" s="142"/>
    </row>
    <row r="4920" spans="3:15" x14ac:dyDescent="0.2">
      <c r="C4920" s="142"/>
      <c r="D4920" s="142"/>
      <c r="E4920" s="142"/>
      <c r="F4920" s="142"/>
      <c r="G4920" s="142"/>
      <c r="H4920" s="142"/>
      <c r="J4920" s="142"/>
      <c r="K4920" s="142"/>
      <c r="L4920" s="142"/>
      <c r="M4920" s="142"/>
      <c r="N4920" s="142"/>
      <c r="O4920" s="142"/>
    </row>
    <row r="4921" spans="3:15" x14ac:dyDescent="0.2">
      <c r="C4921" s="142"/>
      <c r="D4921" s="142"/>
      <c r="E4921" s="142"/>
      <c r="F4921" s="142"/>
      <c r="G4921" s="142"/>
      <c r="H4921" s="142"/>
      <c r="J4921" s="142"/>
      <c r="K4921" s="142"/>
      <c r="L4921" s="142"/>
      <c r="M4921" s="142"/>
      <c r="N4921" s="142"/>
      <c r="O4921" s="142"/>
    </row>
    <row r="4922" spans="3:15" x14ac:dyDescent="0.2">
      <c r="C4922" s="142"/>
      <c r="D4922" s="142"/>
      <c r="E4922" s="142"/>
      <c r="F4922" s="142"/>
      <c r="G4922" s="142"/>
      <c r="H4922" s="142"/>
      <c r="J4922" s="142"/>
      <c r="K4922" s="142"/>
      <c r="L4922" s="142"/>
      <c r="M4922" s="142"/>
      <c r="N4922" s="142"/>
      <c r="O4922" s="142"/>
    </row>
    <row r="4923" spans="3:15" x14ac:dyDescent="0.2">
      <c r="C4923" s="142"/>
      <c r="D4923" s="142"/>
      <c r="E4923" s="142"/>
      <c r="F4923" s="142"/>
      <c r="G4923" s="142"/>
      <c r="H4923" s="142"/>
      <c r="J4923" s="142"/>
      <c r="K4923" s="142"/>
      <c r="L4923" s="142"/>
      <c r="M4923" s="142"/>
      <c r="N4923" s="142"/>
      <c r="O4923" s="142"/>
    </row>
    <row r="4924" spans="3:15" x14ac:dyDescent="0.2">
      <c r="C4924" s="142"/>
      <c r="D4924" s="142"/>
      <c r="E4924" s="142"/>
      <c r="F4924" s="142"/>
      <c r="G4924" s="142"/>
      <c r="H4924" s="142"/>
      <c r="J4924" s="142"/>
      <c r="K4924" s="142"/>
      <c r="L4924" s="142"/>
      <c r="M4924" s="142"/>
      <c r="N4924" s="142"/>
      <c r="O4924" s="142"/>
    </row>
    <row r="4925" spans="3:15" x14ac:dyDescent="0.2">
      <c r="C4925" s="142"/>
      <c r="D4925" s="142"/>
      <c r="E4925" s="142"/>
      <c r="F4925" s="142"/>
      <c r="G4925" s="142"/>
      <c r="H4925" s="142"/>
      <c r="J4925" s="142"/>
      <c r="K4925" s="142"/>
      <c r="L4925" s="142"/>
      <c r="M4925" s="142"/>
      <c r="N4925" s="142"/>
      <c r="O4925" s="142"/>
    </row>
    <row r="4926" spans="3:15" x14ac:dyDescent="0.2">
      <c r="C4926" s="142"/>
      <c r="D4926" s="142"/>
      <c r="E4926" s="142"/>
      <c r="F4926" s="142"/>
      <c r="G4926" s="142"/>
      <c r="H4926" s="142"/>
      <c r="J4926" s="142"/>
      <c r="K4926" s="142"/>
      <c r="L4926" s="142"/>
      <c r="M4926" s="142"/>
      <c r="N4926" s="142"/>
      <c r="O4926" s="142"/>
    </row>
    <row r="4927" spans="3:15" x14ac:dyDescent="0.2">
      <c r="C4927" s="142"/>
      <c r="D4927" s="142"/>
      <c r="E4927" s="142"/>
      <c r="F4927" s="142"/>
      <c r="G4927" s="142"/>
      <c r="H4927" s="142"/>
      <c r="J4927" s="142"/>
      <c r="K4927" s="142"/>
      <c r="L4927" s="142"/>
      <c r="M4927" s="142"/>
      <c r="N4927" s="142"/>
      <c r="O4927" s="142"/>
    </row>
    <row r="4928" spans="3:15" x14ac:dyDescent="0.2">
      <c r="C4928" s="142"/>
      <c r="D4928" s="142"/>
      <c r="E4928" s="142"/>
      <c r="F4928" s="142"/>
      <c r="G4928" s="142"/>
      <c r="H4928" s="142"/>
      <c r="J4928" s="142"/>
      <c r="K4928" s="142"/>
      <c r="L4928" s="142"/>
      <c r="M4928" s="142"/>
      <c r="N4928" s="142"/>
      <c r="O4928" s="142"/>
    </row>
    <row r="4929" spans="3:15" x14ac:dyDescent="0.2">
      <c r="C4929" s="142"/>
      <c r="D4929" s="142"/>
      <c r="E4929" s="142"/>
      <c r="F4929" s="142"/>
      <c r="G4929" s="142"/>
      <c r="H4929" s="142"/>
      <c r="J4929" s="142"/>
      <c r="K4929" s="142"/>
      <c r="L4929" s="142"/>
      <c r="M4929" s="142"/>
      <c r="N4929" s="142"/>
      <c r="O4929" s="142"/>
    </row>
    <row r="4930" spans="3:15" x14ac:dyDescent="0.2">
      <c r="C4930" s="142"/>
      <c r="D4930" s="142"/>
      <c r="E4930" s="142"/>
      <c r="F4930" s="142"/>
      <c r="G4930" s="142"/>
      <c r="H4930" s="142"/>
      <c r="J4930" s="142"/>
      <c r="K4930" s="142"/>
      <c r="L4930" s="142"/>
      <c r="M4930" s="142"/>
      <c r="N4930" s="142"/>
      <c r="O4930" s="142"/>
    </row>
    <row r="4931" spans="3:15" x14ac:dyDescent="0.2">
      <c r="C4931" s="142"/>
      <c r="D4931" s="142"/>
      <c r="E4931" s="142"/>
      <c r="F4931" s="142"/>
      <c r="G4931" s="142"/>
      <c r="H4931" s="142"/>
      <c r="J4931" s="142"/>
      <c r="K4931" s="142"/>
      <c r="L4931" s="142"/>
      <c r="M4931" s="142"/>
      <c r="N4931" s="142"/>
      <c r="O4931" s="142"/>
    </row>
    <row r="4932" spans="3:15" x14ac:dyDescent="0.2">
      <c r="C4932" s="142"/>
      <c r="D4932" s="142"/>
      <c r="E4932" s="142"/>
      <c r="F4932" s="142"/>
      <c r="G4932" s="142"/>
      <c r="H4932" s="142"/>
      <c r="J4932" s="142"/>
      <c r="K4932" s="142"/>
      <c r="L4932" s="142"/>
      <c r="M4932" s="142"/>
      <c r="N4932" s="142"/>
      <c r="O4932" s="142"/>
    </row>
    <row r="4933" spans="3:15" x14ac:dyDescent="0.2">
      <c r="C4933" s="142"/>
      <c r="D4933" s="142"/>
      <c r="E4933" s="142"/>
      <c r="F4933" s="142"/>
      <c r="G4933" s="142"/>
      <c r="H4933" s="142"/>
      <c r="J4933" s="142"/>
      <c r="K4933" s="142"/>
      <c r="L4933" s="142"/>
      <c r="M4933" s="142"/>
      <c r="N4933" s="142"/>
      <c r="O4933" s="142"/>
    </row>
    <row r="4934" spans="3:15" x14ac:dyDescent="0.2">
      <c r="C4934" s="142"/>
      <c r="D4934" s="142"/>
      <c r="E4934" s="142"/>
      <c r="F4934" s="142"/>
      <c r="G4934" s="142"/>
      <c r="H4934" s="142"/>
      <c r="J4934" s="142"/>
      <c r="K4934" s="142"/>
      <c r="L4934" s="142"/>
      <c r="M4934" s="142"/>
      <c r="N4934" s="142"/>
      <c r="O4934" s="142"/>
    </row>
    <row r="4935" spans="3:15" x14ac:dyDescent="0.2">
      <c r="C4935" s="142"/>
      <c r="D4935" s="142"/>
      <c r="E4935" s="142"/>
      <c r="F4935" s="142"/>
      <c r="G4935" s="142"/>
      <c r="H4935" s="142"/>
      <c r="J4935" s="142"/>
      <c r="K4935" s="142"/>
      <c r="L4935" s="142"/>
      <c r="M4935" s="142"/>
      <c r="N4935" s="142"/>
      <c r="O4935" s="142"/>
    </row>
    <row r="4936" spans="3:15" x14ac:dyDescent="0.2">
      <c r="C4936" s="142"/>
      <c r="D4936" s="142"/>
      <c r="E4936" s="142"/>
      <c r="F4936" s="142"/>
      <c r="G4936" s="142"/>
      <c r="H4936" s="142"/>
      <c r="J4936" s="142"/>
      <c r="K4936" s="142"/>
      <c r="L4936" s="142"/>
      <c r="M4936" s="142"/>
      <c r="N4936" s="142"/>
      <c r="O4936" s="142"/>
    </row>
    <row r="4937" spans="3:15" x14ac:dyDescent="0.2">
      <c r="C4937" s="142"/>
      <c r="D4937" s="142"/>
      <c r="E4937" s="142"/>
      <c r="F4937" s="142"/>
      <c r="G4937" s="142"/>
      <c r="H4937" s="142"/>
      <c r="J4937" s="142"/>
      <c r="K4937" s="142"/>
      <c r="L4937" s="142"/>
      <c r="M4937" s="142"/>
      <c r="N4937" s="142"/>
      <c r="O4937" s="142"/>
    </row>
    <row r="4938" spans="3:15" x14ac:dyDescent="0.2">
      <c r="C4938" s="142"/>
      <c r="D4938" s="142"/>
      <c r="E4938" s="142"/>
      <c r="F4938" s="142"/>
      <c r="G4938" s="142"/>
      <c r="H4938" s="142"/>
      <c r="J4938" s="142"/>
      <c r="K4938" s="142"/>
      <c r="L4938" s="142"/>
      <c r="M4938" s="142"/>
      <c r="N4938" s="142"/>
      <c r="O4938" s="142"/>
    </row>
    <row r="4939" spans="3:15" x14ac:dyDescent="0.2">
      <c r="C4939" s="142"/>
      <c r="D4939" s="142"/>
      <c r="E4939" s="142"/>
      <c r="F4939" s="142"/>
      <c r="G4939" s="142"/>
      <c r="H4939" s="142"/>
      <c r="J4939" s="142"/>
      <c r="K4939" s="142"/>
      <c r="L4939" s="142"/>
      <c r="M4939" s="142"/>
      <c r="N4939" s="142"/>
      <c r="O4939" s="142"/>
    </row>
    <row r="4940" spans="3:15" x14ac:dyDescent="0.2">
      <c r="C4940" s="142"/>
      <c r="D4940" s="142"/>
      <c r="E4940" s="142"/>
      <c r="F4940" s="142"/>
      <c r="G4940" s="142"/>
      <c r="H4940" s="142"/>
      <c r="J4940" s="142"/>
      <c r="K4940" s="142"/>
      <c r="L4940" s="142"/>
      <c r="M4940" s="142"/>
      <c r="N4940" s="142"/>
      <c r="O4940" s="142"/>
    </row>
    <row r="4941" spans="3:15" x14ac:dyDescent="0.2">
      <c r="C4941" s="142"/>
      <c r="D4941" s="142"/>
      <c r="E4941" s="142"/>
      <c r="F4941" s="142"/>
      <c r="G4941" s="142"/>
      <c r="H4941" s="142"/>
      <c r="J4941" s="142"/>
      <c r="K4941" s="142"/>
      <c r="L4941" s="142"/>
      <c r="M4941" s="142"/>
      <c r="N4941" s="142"/>
      <c r="O4941" s="142"/>
    </row>
    <row r="4942" spans="3:15" x14ac:dyDescent="0.2">
      <c r="C4942" s="142"/>
      <c r="D4942" s="142"/>
      <c r="E4942" s="142"/>
      <c r="F4942" s="142"/>
      <c r="G4942" s="142"/>
      <c r="H4942" s="142"/>
      <c r="J4942" s="142"/>
      <c r="K4942" s="142"/>
      <c r="L4942" s="142"/>
      <c r="M4942" s="142"/>
      <c r="N4942" s="142"/>
      <c r="O4942" s="142"/>
    </row>
    <row r="4943" spans="3:15" x14ac:dyDescent="0.2">
      <c r="C4943" s="142"/>
      <c r="D4943" s="142"/>
      <c r="E4943" s="142"/>
      <c r="F4943" s="142"/>
      <c r="G4943" s="142"/>
      <c r="H4943" s="142"/>
      <c r="J4943" s="142"/>
      <c r="K4943" s="142"/>
      <c r="L4943" s="142"/>
      <c r="M4943" s="142"/>
      <c r="N4943" s="142"/>
      <c r="O4943" s="142"/>
    </row>
    <row r="4944" spans="3:15" x14ac:dyDescent="0.2">
      <c r="C4944" s="142"/>
      <c r="D4944" s="142"/>
      <c r="E4944" s="142"/>
      <c r="F4944" s="142"/>
      <c r="G4944" s="142"/>
      <c r="H4944" s="142"/>
      <c r="J4944" s="142"/>
      <c r="K4944" s="142"/>
      <c r="L4944" s="142"/>
      <c r="M4944" s="142"/>
      <c r="N4944" s="142"/>
      <c r="O4944" s="142"/>
    </row>
    <row r="4945" spans="3:15" x14ac:dyDescent="0.2">
      <c r="C4945" s="142"/>
      <c r="D4945" s="142"/>
      <c r="E4945" s="142"/>
      <c r="F4945" s="142"/>
      <c r="G4945" s="142"/>
      <c r="H4945" s="142"/>
      <c r="J4945" s="142"/>
      <c r="K4945" s="142"/>
      <c r="L4945" s="142"/>
      <c r="M4945" s="142"/>
      <c r="N4945" s="142"/>
      <c r="O4945" s="142"/>
    </row>
    <row r="4946" spans="3:15" x14ac:dyDescent="0.2">
      <c r="C4946" s="142"/>
      <c r="D4946" s="142"/>
      <c r="E4946" s="142"/>
      <c r="F4946" s="142"/>
      <c r="G4946" s="142"/>
      <c r="H4946" s="142"/>
      <c r="J4946" s="142"/>
      <c r="K4946" s="142"/>
      <c r="L4946" s="142"/>
      <c r="M4946" s="142"/>
      <c r="N4946" s="142"/>
      <c r="O4946" s="142"/>
    </row>
    <row r="4947" spans="3:15" x14ac:dyDescent="0.2">
      <c r="C4947" s="142"/>
      <c r="D4947" s="142"/>
      <c r="E4947" s="142"/>
      <c r="F4947" s="142"/>
      <c r="G4947" s="142"/>
      <c r="H4947" s="142"/>
      <c r="J4947" s="142"/>
      <c r="K4947" s="142"/>
      <c r="L4947" s="142"/>
      <c r="M4947" s="142"/>
      <c r="N4947" s="142"/>
      <c r="O4947" s="142"/>
    </row>
    <row r="4948" spans="3:15" x14ac:dyDescent="0.2">
      <c r="C4948" s="142"/>
      <c r="D4948" s="142"/>
      <c r="E4948" s="142"/>
      <c r="F4948" s="142"/>
      <c r="G4948" s="142"/>
      <c r="H4948" s="142"/>
      <c r="J4948" s="142"/>
      <c r="K4948" s="142"/>
      <c r="L4948" s="142"/>
      <c r="M4948" s="142"/>
      <c r="N4948" s="142"/>
      <c r="O4948" s="142"/>
    </row>
    <row r="4949" spans="3:15" x14ac:dyDescent="0.2">
      <c r="C4949" s="142"/>
      <c r="D4949" s="142"/>
      <c r="E4949" s="142"/>
      <c r="F4949" s="142"/>
      <c r="G4949" s="142"/>
      <c r="H4949" s="142"/>
      <c r="J4949" s="142"/>
      <c r="K4949" s="142"/>
      <c r="L4949" s="142"/>
      <c r="M4949" s="142"/>
      <c r="N4949" s="142"/>
      <c r="O4949" s="142"/>
    </row>
    <row r="4950" spans="3:15" x14ac:dyDescent="0.2">
      <c r="C4950" s="142"/>
      <c r="D4950" s="142"/>
      <c r="E4950" s="142"/>
      <c r="F4950" s="142"/>
      <c r="G4950" s="142"/>
      <c r="H4950" s="142"/>
      <c r="J4950" s="142"/>
      <c r="K4950" s="142"/>
      <c r="L4950" s="142"/>
      <c r="M4950" s="142"/>
      <c r="N4950" s="142"/>
      <c r="O4950" s="142"/>
    </row>
    <row r="4951" spans="3:15" x14ac:dyDescent="0.2">
      <c r="C4951" s="142"/>
      <c r="D4951" s="142"/>
      <c r="E4951" s="142"/>
      <c r="F4951" s="142"/>
      <c r="G4951" s="142"/>
      <c r="H4951" s="142"/>
      <c r="J4951" s="142"/>
      <c r="K4951" s="142"/>
      <c r="L4951" s="142"/>
      <c r="M4951" s="142"/>
      <c r="N4951" s="142"/>
      <c r="O4951" s="142"/>
    </row>
    <row r="4952" spans="3:15" x14ac:dyDescent="0.2">
      <c r="C4952" s="142"/>
      <c r="D4952" s="142"/>
      <c r="E4952" s="142"/>
      <c r="F4952" s="142"/>
      <c r="G4952" s="142"/>
      <c r="H4952" s="142"/>
      <c r="J4952" s="142"/>
      <c r="K4952" s="142"/>
      <c r="L4952" s="142"/>
      <c r="M4952" s="142"/>
      <c r="N4952" s="142"/>
      <c r="O4952" s="142"/>
    </row>
    <row r="4953" spans="3:15" x14ac:dyDescent="0.2">
      <c r="C4953" s="142"/>
      <c r="D4953" s="142"/>
      <c r="E4953" s="142"/>
      <c r="F4953" s="142"/>
      <c r="G4953" s="142"/>
      <c r="H4953" s="142"/>
      <c r="J4953" s="142"/>
      <c r="K4953" s="142"/>
      <c r="L4953" s="142"/>
      <c r="M4953" s="142"/>
      <c r="N4953" s="142"/>
      <c r="O4953" s="142"/>
    </row>
    <row r="4954" spans="3:15" x14ac:dyDescent="0.2">
      <c r="C4954" s="142"/>
      <c r="D4954" s="142"/>
      <c r="E4954" s="142"/>
      <c r="F4954" s="142"/>
      <c r="G4954" s="142"/>
      <c r="H4954" s="142"/>
      <c r="J4954" s="142"/>
      <c r="K4954" s="142"/>
      <c r="L4954" s="142"/>
      <c r="M4954" s="142"/>
      <c r="N4954" s="142"/>
      <c r="O4954" s="142"/>
    </row>
    <row r="4955" spans="3:15" x14ac:dyDescent="0.2">
      <c r="C4955" s="142"/>
      <c r="D4955" s="142"/>
      <c r="E4955" s="142"/>
      <c r="F4955" s="142"/>
      <c r="G4955" s="142"/>
      <c r="H4955" s="142"/>
      <c r="J4955" s="142"/>
      <c r="K4955" s="142"/>
      <c r="L4955" s="142"/>
      <c r="M4955" s="142"/>
      <c r="N4955" s="142"/>
      <c r="O4955" s="142"/>
    </row>
    <row r="4956" spans="3:15" x14ac:dyDescent="0.2">
      <c r="C4956" s="142"/>
      <c r="D4956" s="142"/>
      <c r="E4956" s="142"/>
      <c r="F4956" s="142"/>
      <c r="G4956" s="142"/>
      <c r="H4956" s="142"/>
      <c r="J4956" s="142"/>
      <c r="K4956" s="142"/>
      <c r="L4956" s="142"/>
      <c r="M4956" s="142"/>
      <c r="N4956" s="142"/>
      <c r="O4956" s="142"/>
    </row>
    <row r="4957" spans="3:15" x14ac:dyDescent="0.2">
      <c r="C4957" s="142"/>
      <c r="D4957" s="142"/>
      <c r="E4957" s="142"/>
      <c r="F4957" s="142"/>
      <c r="G4957" s="142"/>
      <c r="H4957" s="142"/>
      <c r="J4957" s="142"/>
      <c r="K4957" s="142"/>
      <c r="L4957" s="142"/>
      <c r="M4957" s="142"/>
      <c r="N4957" s="142"/>
      <c r="O4957" s="142"/>
    </row>
    <row r="4958" spans="3:15" x14ac:dyDescent="0.2">
      <c r="C4958" s="142"/>
      <c r="D4958" s="142"/>
      <c r="E4958" s="142"/>
      <c r="F4958" s="142"/>
      <c r="G4958" s="142"/>
      <c r="H4958" s="142"/>
      <c r="J4958" s="142"/>
      <c r="K4958" s="142"/>
      <c r="L4958" s="142"/>
      <c r="M4958" s="142"/>
      <c r="N4958" s="142"/>
      <c r="O4958" s="142"/>
    </row>
    <row r="4959" spans="3:15" x14ac:dyDescent="0.2">
      <c r="C4959" s="142"/>
      <c r="D4959" s="142"/>
      <c r="E4959" s="142"/>
      <c r="F4959" s="142"/>
      <c r="G4959" s="142"/>
      <c r="H4959" s="142"/>
      <c r="J4959" s="142"/>
      <c r="K4959" s="142"/>
      <c r="L4959" s="142"/>
      <c r="M4959" s="142"/>
      <c r="N4959" s="142"/>
      <c r="O4959" s="142"/>
    </row>
    <row r="4960" spans="3:15" x14ac:dyDescent="0.2">
      <c r="C4960" s="142"/>
      <c r="D4960" s="142"/>
      <c r="E4960" s="142"/>
      <c r="F4960" s="142"/>
      <c r="G4960" s="142"/>
      <c r="H4960" s="142"/>
      <c r="J4960" s="142"/>
      <c r="K4960" s="142"/>
      <c r="L4960" s="142"/>
      <c r="M4960" s="142"/>
      <c r="N4960" s="142"/>
      <c r="O4960" s="142"/>
    </row>
    <row r="4961" spans="3:15" x14ac:dyDescent="0.2">
      <c r="C4961" s="142"/>
      <c r="D4961" s="142"/>
      <c r="E4961" s="142"/>
      <c r="F4961" s="142"/>
      <c r="G4961" s="142"/>
      <c r="H4961" s="142"/>
      <c r="J4961" s="142"/>
      <c r="K4961" s="142"/>
      <c r="L4961" s="142"/>
      <c r="M4961" s="142"/>
      <c r="N4961" s="142"/>
      <c r="O4961" s="142"/>
    </row>
    <row r="4962" spans="3:15" x14ac:dyDescent="0.2">
      <c r="C4962" s="142"/>
      <c r="D4962" s="142"/>
      <c r="E4962" s="142"/>
      <c r="F4962" s="142"/>
      <c r="G4962" s="142"/>
      <c r="H4962" s="142"/>
      <c r="J4962" s="142"/>
      <c r="K4962" s="142"/>
      <c r="L4962" s="142"/>
      <c r="M4962" s="142"/>
      <c r="N4962" s="142"/>
      <c r="O4962" s="142"/>
    </row>
    <row r="4963" spans="3:15" x14ac:dyDescent="0.2">
      <c r="C4963" s="142"/>
      <c r="D4963" s="142"/>
      <c r="E4963" s="142"/>
      <c r="F4963" s="142"/>
      <c r="G4963" s="142"/>
      <c r="H4963" s="142"/>
      <c r="J4963" s="142"/>
      <c r="K4963" s="142"/>
      <c r="L4963" s="142"/>
      <c r="M4963" s="142"/>
      <c r="N4963" s="142"/>
      <c r="O4963" s="142"/>
    </row>
    <row r="4964" spans="3:15" x14ac:dyDescent="0.2">
      <c r="C4964" s="142"/>
      <c r="D4964" s="142"/>
      <c r="E4964" s="142"/>
      <c r="F4964" s="142"/>
      <c r="G4964" s="142"/>
      <c r="H4964" s="142"/>
      <c r="J4964" s="142"/>
      <c r="K4964" s="142"/>
      <c r="L4964" s="142"/>
      <c r="M4964" s="142"/>
      <c r="N4964" s="142"/>
      <c r="O4964" s="142"/>
    </row>
    <row r="4965" spans="3:15" x14ac:dyDescent="0.2">
      <c r="C4965" s="142"/>
      <c r="D4965" s="142"/>
      <c r="E4965" s="142"/>
      <c r="F4965" s="142"/>
      <c r="G4965" s="142"/>
      <c r="H4965" s="142"/>
      <c r="J4965" s="142"/>
      <c r="K4965" s="142"/>
      <c r="L4965" s="142"/>
      <c r="M4965" s="142"/>
      <c r="N4965" s="142"/>
      <c r="O4965" s="142"/>
    </row>
    <row r="4966" spans="3:15" x14ac:dyDescent="0.2">
      <c r="C4966" s="142"/>
      <c r="D4966" s="142"/>
      <c r="E4966" s="142"/>
      <c r="F4966" s="142"/>
      <c r="G4966" s="142"/>
      <c r="H4966" s="142"/>
      <c r="J4966" s="142"/>
      <c r="K4966" s="142"/>
      <c r="L4966" s="142"/>
      <c r="M4966" s="142"/>
      <c r="N4966" s="142"/>
      <c r="O4966" s="142"/>
    </row>
    <row r="4967" spans="3:15" x14ac:dyDescent="0.2">
      <c r="C4967" s="142"/>
      <c r="D4967" s="142"/>
      <c r="E4967" s="142"/>
      <c r="F4967" s="142"/>
      <c r="G4967" s="142"/>
      <c r="H4967" s="142"/>
      <c r="J4967" s="142"/>
      <c r="K4967" s="142"/>
      <c r="L4967" s="142"/>
      <c r="M4967" s="142"/>
      <c r="N4967" s="142"/>
      <c r="O4967" s="142"/>
    </row>
    <row r="4968" spans="3:15" x14ac:dyDescent="0.2">
      <c r="C4968" s="142"/>
      <c r="D4968" s="142"/>
      <c r="E4968" s="142"/>
      <c r="F4968" s="142"/>
      <c r="G4968" s="142"/>
      <c r="H4968" s="142"/>
      <c r="J4968" s="142"/>
      <c r="K4968" s="142"/>
      <c r="L4968" s="142"/>
      <c r="M4968" s="142"/>
      <c r="N4968" s="142"/>
      <c r="O4968" s="142"/>
    </row>
    <row r="4969" spans="3:15" x14ac:dyDescent="0.2">
      <c r="C4969" s="142"/>
      <c r="D4969" s="142"/>
      <c r="E4969" s="142"/>
      <c r="F4969" s="142"/>
      <c r="G4969" s="142"/>
      <c r="H4969" s="142"/>
      <c r="J4969" s="142"/>
      <c r="K4969" s="142"/>
      <c r="L4969" s="142"/>
      <c r="M4969" s="142"/>
      <c r="N4969" s="142"/>
      <c r="O4969" s="142"/>
    </row>
    <row r="4970" spans="3:15" x14ac:dyDescent="0.2">
      <c r="C4970" s="142"/>
      <c r="D4970" s="142"/>
      <c r="E4970" s="142"/>
      <c r="F4970" s="142"/>
      <c r="G4970" s="142"/>
      <c r="H4970" s="142"/>
      <c r="J4970" s="142"/>
      <c r="K4970" s="142"/>
      <c r="L4970" s="142"/>
      <c r="M4970" s="142"/>
      <c r="N4970" s="142"/>
      <c r="O4970" s="142"/>
    </row>
    <row r="4971" spans="3:15" x14ac:dyDescent="0.2">
      <c r="C4971" s="142"/>
      <c r="D4971" s="142"/>
      <c r="E4971" s="142"/>
      <c r="F4971" s="142"/>
      <c r="G4971" s="142"/>
      <c r="H4971" s="142"/>
      <c r="J4971" s="142"/>
      <c r="K4971" s="142"/>
      <c r="L4971" s="142"/>
      <c r="M4971" s="142"/>
      <c r="N4971" s="142"/>
      <c r="O4971" s="142"/>
    </row>
    <row r="4972" spans="3:15" x14ac:dyDescent="0.2">
      <c r="C4972" s="142"/>
      <c r="D4972" s="142"/>
      <c r="E4972" s="142"/>
      <c r="F4972" s="142"/>
      <c r="G4972" s="142"/>
      <c r="H4972" s="142"/>
      <c r="J4972" s="142"/>
      <c r="K4972" s="142"/>
      <c r="L4972" s="142"/>
      <c r="M4972" s="142"/>
      <c r="N4972" s="142"/>
      <c r="O4972" s="142"/>
    </row>
    <row r="4973" spans="3:15" x14ac:dyDescent="0.2">
      <c r="C4973" s="142"/>
      <c r="D4973" s="142"/>
      <c r="E4973" s="142"/>
      <c r="F4973" s="142"/>
      <c r="G4973" s="142"/>
      <c r="H4973" s="142"/>
      <c r="J4973" s="142"/>
      <c r="K4973" s="142"/>
      <c r="L4973" s="142"/>
      <c r="M4973" s="142"/>
      <c r="N4973" s="142"/>
      <c r="O4973" s="142"/>
    </row>
    <row r="4974" spans="3:15" x14ac:dyDescent="0.2">
      <c r="C4974" s="142"/>
      <c r="D4974" s="142"/>
      <c r="E4974" s="142"/>
      <c r="F4974" s="142"/>
      <c r="G4974" s="142"/>
      <c r="H4974" s="142"/>
      <c r="J4974" s="142"/>
      <c r="K4974" s="142"/>
      <c r="L4974" s="142"/>
      <c r="M4974" s="142"/>
      <c r="N4974" s="142"/>
      <c r="O4974" s="142"/>
    </row>
    <row r="4975" spans="3:15" x14ac:dyDescent="0.2">
      <c r="C4975" s="142"/>
      <c r="D4975" s="142"/>
      <c r="E4975" s="142"/>
      <c r="F4975" s="142"/>
      <c r="G4975" s="142"/>
      <c r="H4975" s="142"/>
      <c r="J4975" s="142"/>
      <c r="K4975" s="142"/>
      <c r="L4975" s="142"/>
      <c r="M4975" s="142"/>
      <c r="N4975" s="142"/>
      <c r="O4975" s="142"/>
    </row>
    <row r="4976" spans="3:15" x14ac:dyDescent="0.2">
      <c r="C4976" s="142"/>
      <c r="D4976" s="142"/>
      <c r="E4976" s="142"/>
      <c r="F4976" s="142"/>
      <c r="G4976" s="142"/>
      <c r="H4976" s="142"/>
      <c r="J4976" s="142"/>
      <c r="K4976" s="142"/>
      <c r="L4976" s="142"/>
      <c r="M4976" s="142"/>
      <c r="N4976" s="142"/>
      <c r="O4976" s="142"/>
    </row>
    <row r="4977" spans="3:15" x14ac:dyDescent="0.2">
      <c r="C4977" s="142"/>
      <c r="D4977" s="142"/>
      <c r="E4977" s="142"/>
      <c r="F4977" s="142"/>
      <c r="G4977" s="142"/>
      <c r="H4977" s="142"/>
      <c r="J4977" s="142"/>
      <c r="K4977" s="142"/>
      <c r="L4977" s="142"/>
      <c r="M4977" s="142"/>
      <c r="N4977" s="142"/>
      <c r="O4977" s="142"/>
    </row>
    <row r="4978" spans="3:15" x14ac:dyDescent="0.2">
      <c r="C4978" s="142"/>
      <c r="D4978" s="142"/>
      <c r="E4978" s="142"/>
      <c r="F4978" s="142"/>
      <c r="G4978" s="142"/>
      <c r="H4978" s="142"/>
      <c r="J4978" s="142"/>
      <c r="K4978" s="142"/>
      <c r="L4978" s="142"/>
      <c r="M4978" s="142"/>
      <c r="N4978" s="142"/>
      <c r="O4978" s="142"/>
    </row>
    <row r="4979" spans="3:15" x14ac:dyDescent="0.2">
      <c r="C4979" s="142"/>
      <c r="D4979" s="142"/>
      <c r="E4979" s="142"/>
      <c r="F4979" s="142"/>
      <c r="G4979" s="142"/>
      <c r="H4979" s="142"/>
      <c r="J4979" s="142"/>
      <c r="K4979" s="142"/>
      <c r="L4979" s="142"/>
      <c r="M4979" s="142"/>
      <c r="N4979" s="142"/>
      <c r="O4979" s="142"/>
    </row>
    <row r="4980" spans="3:15" x14ac:dyDescent="0.2">
      <c r="C4980" s="142"/>
      <c r="D4980" s="142"/>
      <c r="E4980" s="142"/>
      <c r="F4980" s="142"/>
      <c r="G4980" s="142"/>
      <c r="H4980" s="142"/>
      <c r="J4980" s="142"/>
      <c r="K4980" s="142"/>
      <c r="L4980" s="142"/>
      <c r="M4980" s="142"/>
      <c r="N4980" s="142"/>
      <c r="O4980" s="142"/>
    </row>
    <row r="4981" spans="3:15" x14ac:dyDescent="0.2">
      <c r="C4981" s="142"/>
      <c r="D4981" s="142"/>
      <c r="E4981" s="142"/>
      <c r="F4981" s="142"/>
      <c r="G4981" s="142"/>
      <c r="H4981" s="142"/>
      <c r="J4981" s="142"/>
      <c r="K4981" s="142"/>
      <c r="L4981" s="142"/>
      <c r="M4981" s="142"/>
      <c r="N4981" s="142"/>
      <c r="O4981" s="142"/>
    </row>
    <row r="4982" spans="3:15" x14ac:dyDescent="0.2">
      <c r="C4982" s="142"/>
      <c r="D4982" s="142"/>
      <c r="E4982" s="142"/>
      <c r="F4982" s="142"/>
      <c r="G4982" s="142"/>
      <c r="H4982" s="142"/>
      <c r="J4982" s="142"/>
      <c r="K4982" s="142"/>
      <c r="L4982" s="142"/>
      <c r="M4982" s="142"/>
      <c r="N4982" s="142"/>
      <c r="O4982" s="142"/>
    </row>
    <row r="4983" spans="3:15" x14ac:dyDescent="0.2">
      <c r="C4983" s="142"/>
      <c r="D4983" s="142"/>
      <c r="E4983" s="142"/>
      <c r="F4983" s="142"/>
      <c r="G4983" s="142"/>
      <c r="H4983" s="142"/>
      <c r="J4983" s="142"/>
      <c r="K4983" s="142"/>
      <c r="L4983" s="142"/>
      <c r="M4983" s="142"/>
      <c r="N4983" s="142"/>
      <c r="O4983" s="142"/>
    </row>
    <row r="4984" spans="3:15" x14ac:dyDescent="0.2">
      <c r="C4984" s="142"/>
      <c r="D4984" s="142"/>
      <c r="E4984" s="142"/>
      <c r="F4984" s="142"/>
      <c r="G4984" s="142"/>
      <c r="H4984" s="142"/>
      <c r="J4984" s="142"/>
      <c r="K4984" s="142"/>
      <c r="L4984" s="142"/>
      <c r="M4984" s="142"/>
      <c r="N4984" s="142"/>
      <c r="O4984" s="142"/>
    </row>
    <row r="4985" spans="3:15" x14ac:dyDescent="0.2">
      <c r="C4985" s="142"/>
      <c r="D4985" s="142"/>
      <c r="E4985" s="142"/>
      <c r="F4985" s="142"/>
      <c r="G4985" s="142"/>
      <c r="H4985" s="142"/>
      <c r="J4985" s="142"/>
      <c r="K4985" s="142"/>
      <c r="L4985" s="142"/>
      <c r="M4985" s="142"/>
      <c r="N4985" s="142"/>
      <c r="O4985" s="142"/>
    </row>
    <row r="4986" spans="3:15" x14ac:dyDescent="0.2">
      <c r="C4986" s="142"/>
      <c r="D4986" s="142"/>
      <c r="E4986" s="142"/>
      <c r="F4986" s="142"/>
      <c r="G4986" s="142"/>
      <c r="H4986" s="142"/>
      <c r="J4986" s="142"/>
      <c r="K4986" s="142"/>
      <c r="L4986" s="142"/>
      <c r="M4986" s="142"/>
      <c r="N4986" s="142"/>
      <c r="O4986" s="142"/>
    </row>
    <row r="4987" spans="3:15" x14ac:dyDescent="0.2">
      <c r="C4987" s="142"/>
      <c r="D4987" s="142"/>
      <c r="E4987" s="142"/>
      <c r="F4987" s="142"/>
      <c r="G4987" s="142"/>
      <c r="H4987" s="142"/>
      <c r="J4987" s="142"/>
      <c r="K4987" s="142"/>
      <c r="L4987" s="142"/>
      <c r="M4987" s="142"/>
      <c r="N4987" s="142"/>
      <c r="O4987" s="142"/>
    </row>
    <row r="4988" spans="3:15" x14ac:dyDescent="0.2">
      <c r="C4988" s="142"/>
      <c r="D4988" s="142"/>
      <c r="E4988" s="142"/>
      <c r="F4988" s="142"/>
      <c r="G4988" s="142"/>
      <c r="H4988" s="142"/>
      <c r="J4988" s="142"/>
      <c r="K4988" s="142"/>
      <c r="L4988" s="142"/>
      <c r="M4988" s="142"/>
      <c r="N4988" s="142"/>
      <c r="O4988" s="142"/>
    </row>
    <row r="4989" spans="3:15" x14ac:dyDescent="0.2">
      <c r="C4989" s="142"/>
      <c r="D4989" s="142"/>
      <c r="E4989" s="142"/>
      <c r="F4989" s="142"/>
      <c r="G4989" s="142"/>
      <c r="H4989" s="142"/>
      <c r="J4989" s="142"/>
      <c r="K4989" s="142"/>
      <c r="L4989" s="142"/>
      <c r="M4989" s="142"/>
      <c r="N4989" s="142"/>
      <c r="O4989" s="142"/>
    </row>
    <row r="4990" spans="3:15" x14ac:dyDescent="0.2">
      <c r="C4990" s="142"/>
      <c r="D4990" s="142"/>
      <c r="E4990" s="142"/>
      <c r="F4990" s="142"/>
      <c r="G4990" s="142"/>
      <c r="H4990" s="142"/>
      <c r="J4990" s="142"/>
      <c r="K4990" s="142"/>
      <c r="L4990" s="142"/>
      <c r="M4990" s="142"/>
      <c r="N4990" s="142"/>
      <c r="O4990" s="142"/>
    </row>
    <row r="4991" spans="3:15" x14ac:dyDescent="0.2">
      <c r="C4991" s="142"/>
      <c r="D4991" s="142"/>
      <c r="E4991" s="142"/>
      <c r="F4991" s="142"/>
      <c r="G4991" s="142"/>
      <c r="H4991" s="142"/>
      <c r="J4991" s="142"/>
      <c r="K4991" s="142"/>
      <c r="L4991" s="142"/>
      <c r="M4991" s="142"/>
      <c r="N4991" s="142"/>
      <c r="O4991" s="142"/>
    </row>
    <row r="4992" spans="3:15" x14ac:dyDescent="0.2">
      <c r="C4992" s="142"/>
      <c r="D4992" s="142"/>
      <c r="E4992" s="142"/>
      <c r="F4992" s="142"/>
      <c r="G4992" s="142"/>
      <c r="H4992" s="142"/>
      <c r="J4992" s="142"/>
      <c r="K4992" s="142"/>
      <c r="L4992" s="142"/>
      <c r="M4992" s="142"/>
      <c r="N4992" s="142"/>
      <c r="O4992" s="142"/>
    </row>
    <row r="4993" spans="3:15" x14ac:dyDescent="0.2">
      <c r="C4993" s="142"/>
      <c r="D4993" s="142"/>
      <c r="E4993" s="142"/>
      <c r="F4993" s="142"/>
      <c r="G4993" s="142"/>
      <c r="H4993" s="142"/>
      <c r="J4993" s="142"/>
      <c r="K4993" s="142"/>
      <c r="L4993" s="142"/>
      <c r="M4993" s="142"/>
      <c r="N4993" s="142"/>
      <c r="O4993" s="142"/>
    </row>
    <row r="4994" spans="3:15" x14ac:dyDescent="0.2">
      <c r="C4994" s="142"/>
      <c r="D4994" s="142"/>
      <c r="E4994" s="142"/>
      <c r="F4994" s="142"/>
      <c r="G4994" s="142"/>
      <c r="H4994" s="142"/>
      <c r="J4994" s="142"/>
      <c r="K4994" s="142"/>
      <c r="L4994" s="142"/>
      <c r="M4994" s="142"/>
      <c r="N4994" s="142"/>
      <c r="O4994" s="142"/>
    </row>
    <row r="4995" spans="3:15" x14ac:dyDescent="0.2">
      <c r="C4995" s="142"/>
      <c r="D4995" s="142"/>
      <c r="E4995" s="142"/>
      <c r="F4995" s="142"/>
      <c r="G4995" s="142"/>
      <c r="H4995" s="142"/>
      <c r="J4995" s="142"/>
      <c r="K4995" s="142"/>
      <c r="L4995" s="142"/>
      <c r="M4995" s="142"/>
      <c r="N4995" s="142"/>
      <c r="O4995" s="142"/>
    </row>
    <row r="4996" spans="3:15" x14ac:dyDescent="0.2">
      <c r="C4996" s="142"/>
      <c r="D4996" s="142"/>
      <c r="E4996" s="142"/>
      <c r="F4996" s="142"/>
      <c r="G4996" s="142"/>
      <c r="H4996" s="142"/>
      <c r="J4996" s="142"/>
      <c r="K4996" s="142"/>
      <c r="L4996" s="142"/>
      <c r="M4996" s="142"/>
      <c r="N4996" s="142"/>
      <c r="O4996" s="142"/>
    </row>
    <row r="4997" spans="3:15" x14ac:dyDescent="0.2">
      <c r="C4997" s="142"/>
      <c r="D4997" s="142"/>
      <c r="E4997" s="142"/>
      <c r="F4997" s="142"/>
      <c r="G4997" s="142"/>
      <c r="H4997" s="142"/>
      <c r="J4997" s="142"/>
      <c r="K4997" s="142"/>
      <c r="L4997" s="142"/>
      <c r="M4997" s="142"/>
      <c r="N4997" s="142"/>
      <c r="O4997" s="142"/>
    </row>
    <row r="4998" spans="3:15" x14ac:dyDescent="0.2">
      <c r="C4998" s="142"/>
      <c r="D4998" s="142"/>
      <c r="E4998" s="142"/>
      <c r="F4998" s="142"/>
      <c r="G4998" s="142"/>
      <c r="H4998" s="142"/>
      <c r="J4998" s="142"/>
      <c r="K4998" s="142"/>
      <c r="L4998" s="142"/>
      <c r="M4998" s="142"/>
      <c r="N4998" s="142"/>
      <c r="O4998" s="142"/>
    </row>
    <row r="4999" spans="3:15" x14ac:dyDescent="0.2">
      <c r="C4999" s="142"/>
      <c r="D4999" s="142"/>
      <c r="E4999" s="142"/>
      <c r="F4999" s="142"/>
      <c r="G4999" s="142"/>
      <c r="H4999" s="142"/>
      <c r="J4999" s="142"/>
      <c r="K4999" s="142"/>
      <c r="L4999" s="142"/>
      <c r="M4999" s="142"/>
      <c r="N4999" s="142"/>
      <c r="O4999" s="142"/>
    </row>
    <row r="5000" spans="3:15" x14ac:dyDescent="0.2">
      <c r="C5000" s="142"/>
      <c r="D5000" s="142"/>
      <c r="E5000" s="142"/>
      <c r="F5000" s="142"/>
      <c r="G5000" s="142"/>
      <c r="H5000" s="142"/>
      <c r="J5000" s="142"/>
      <c r="K5000" s="142"/>
      <c r="L5000" s="142"/>
      <c r="M5000" s="142"/>
      <c r="N5000" s="142"/>
      <c r="O5000" s="142"/>
    </row>
    <row r="5001" spans="3:15" x14ac:dyDescent="0.2">
      <c r="C5001" s="142"/>
      <c r="D5001" s="142"/>
      <c r="E5001" s="142"/>
      <c r="F5001" s="142"/>
      <c r="G5001" s="142"/>
      <c r="H5001" s="142"/>
      <c r="J5001" s="142"/>
      <c r="K5001" s="142"/>
      <c r="L5001" s="142"/>
      <c r="M5001" s="142"/>
      <c r="N5001" s="142"/>
      <c r="O5001" s="142"/>
    </row>
    <row r="5002" spans="3:15" x14ac:dyDescent="0.2">
      <c r="C5002" s="142"/>
      <c r="D5002" s="142"/>
      <c r="E5002" s="142"/>
      <c r="F5002" s="142"/>
      <c r="G5002" s="142"/>
      <c r="H5002" s="142"/>
      <c r="J5002" s="142"/>
      <c r="K5002" s="142"/>
      <c r="L5002" s="142"/>
      <c r="M5002" s="142"/>
      <c r="N5002" s="142"/>
      <c r="O5002" s="142"/>
    </row>
    <row r="5003" spans="3:15" x14ac:dyDescent="0.2">
      <c r="C5003" s="142"/>
      <c r="D5003" s="142"/>
      <c r="E5003" s="142"/>
      <c r="F5003" s="142"/>
      <c r="G5003" s="142"/>
      <c r="H5003" s="142"/>
      <c r="J5003" s="142"/>
      <c r="K5003" s="142"/>
      <c r="L5003" s="142"/>
      <c r="M5003" s="142"/>
      <c r="N5003" s="142"/>
      <c r="O5003" s="142"/>
    </row>
    <row r="5004" spans="3:15" x14ac:dyDescent="0.2">
      <c r="C5004" s="142"/>
      <c r="D5004" s="142"/>
      <c r="E5004" s="142"/>
      <c r="F5004" s="142"/>
      <c r="G5004" s="142"/>
      <c r="H5004" s="142"/>
      <c r="J5004" s="142"/>
      <c r="K5004" s="142"/>
      <c r="L5004" s="142"/>
      <c r="M5004" s="142"/>
      <c r="N5004" s="142"/>
      <c r="O5004" s="142"/>
    </row>
    <row r="5005" spans="3:15" x14ac:dyDescent="0.2">
      <c r="C5005" s="142"/>
      <c r="D5005" s="142"/>
      <c r="E5005" s="142"/>
      <c r="F5005" s="142"/>
      <c r="G5005" s="142"/>
      <c r="H5005" s="142"/>
      <c r="J5005" s="142"/>
      <c r="K5005" s="142"/>
      <c r="L5005" s="142"/>
      <c r="M5005" s="142"/>
      <c r="N5005" s="142"/>
      <c r="O5005" s="142"/>
    </row>
    <row r="5006" spans="3:15" x14ac:dyDescent="0.2">
      <c r="C5006" s="142"/>
      <c r="D5006" s="142"/>
      <c r="E5006" s="142"/>
      <c r="F5006" s="142"/>
      <c r="G5006" s="142"/>
      <c r="H5006" s="142"/>
      <c r="J5006" s="142"/>
      <c r="K5006" s="142"/>
      <c r="L5006" s="142"/>
      <c r="M5006" s="142"/>
      <c r="N5006" s="142"/>
      <c r="O5006" s="142"/>
    </row>
    <row r="5007" spans="3:15" x14ac:dyDescent="0.2">
      <c r="C5007" s="142"/>
      <c r="D5007" s="142"/>
      <c r="E5007" s="142"/>
      <c r="F5007" s="142"/>
      <c r="G5007" s="142"/>
      <c r="H5007" s="142"/>
      <c r="J5007" s="142"/>
      <c r="K5007" s="142"/>
      <c r="L5007" s="142"/>
      <c r="M5007" s="142"/>
      <c r="N5007" s="142"/>
      <c r="O5007" s="142"/>
    </row>
    <row r="5008" spans="3:15" x14ac:dyDescent="0.2">
      <c r="C5008" s="142"/>
      <c r="D5008" s="142"/>
      <c r="E5008" s="142"/>
      <c r="F5008" s="142"/>
      <c r="G5008" s="142"/>
      <c r="H5008" s="142"/>
      <c r="J5008" s="142"/>
      <c r="K5008" s="142"/>
      <c r="L5008" s="142"/>
      <c r="M5008" s="142"/>
      <c r="N5008" s="142"/>
      <c r="O5008" s="142"/>
    </row>
    <row r="5009" spans="3:15" x14ac:dyDescent="0.2">
      <c r="C5009" s="142"/>
      <c r="D5009" s="142"/>
      <c r="E5009" s="142"/>
      <c r="F5009" s="142"/>
      <c r="G5009" s="142"/>
      <c r="H5009" s="142"/>
      <c r="J5009" s="142"/>
      <c r="K5009" s="142"/>
      <c r="L5009" s="142"/>
      <c r="M5009" s="142"/>
      <c r="N5009" s="142"/>
      <c r="O5009" s="142"/>
    </row>
    <row r="5010" spans="3:15" x14ac:dyDescent="0.2">
      <c r="C5010" s="142"/>
      <c r="D5010" s="142"/>
      <c r="E5010" s="142"/>
      <c r="F5010" s="142"/>
      <c r="G5010" s="142"/>
      <c r="H5010" s="142"/>
      <c r="J5010" s="142"/>
      <c r="K5010" s="142"/>
      <c r="L5010" s="142"/>
      <c r="M5010" s="142"/>
      <c r="N5010" s="142"/>
      <c r="O5010" s="142"/>
    </row>
    <row r="5011" spans="3:15" x14ac:dyDescent="0.2">
      <c r="C5011" s="142"/>
      <c r="D5011" s="142"/>
      <c r="E5011" s="142"/>
      <c r="F5011" s="142"/>
      <c r="G5011" s="142"/>
      <c r="H5011" s="142"/>
      <c r="J5011" s="142"/>
      <c r="K5011" s="142"/>
      <c r="L5011" s="142"/>
      <c r="M5011" s="142"/>
      <c r="N5011" s="142"/>
      <c r="O5011" s="142"/>
    </row>
    <row r="5012" spans="3:15" x14ac:dyDescent="0.2">
      <c r="C5012" s="142"/>
      <c r="D5012" s="142"/>
      <c r="E5012" s="142"/>
      <c r="F5012" s="142"/>
      <c r="G5012" s="142"/>
      <c r="H5012" s="142"/>
      <c r="J5012" s="142"/>
      <c r="K5012" s="142"/>
      <c r="L5012" s="142"/>
      <c r="M5012" s="142"/>
      <c r="N5012" s="142"/>
      <c r="O5012" s="142"/>
    </row>
    <row r="5013" spans="3:15" x14ac:dyDescent="0.2">
      <c r="C5013" s="142"/>
      <c r="D5013" s="142"/>
      <c r="E5013" s="142"/>
      <c r="F5013" s="142"/>
      <c r="G5013" s="142"/>
      <c r="H5013" s="142"/>
      <c r="J5013" s="142"/>
      <c r="K5013" s="142"/>
      <c r="L5013" s="142"/>
      <c r="M5013" s="142"/>
      <c r="N5013" s="142"/>
      <c r="O5013" s="142"/>
    </row>
    <row r="5014" spans="3:15" x14ac:dyDescent="0.2">
      <c r="C5014" s="142"/>
      <c r="D5014" s="142"/>
      <c r="E5014" s="142"/>
      <c r="F5014" s="142"/>
      <c r="G5014" s="142"/>
      <c r="H5014" s="142"/>
      <c r="J5014" s="142"/>
      <c r="K5014" s="142"/>
      <c r="L5014" s="142"/>
      <c r="M5014" s="142"/>
      <c r="N5014" s="142"/>
      <c r="O5014" s="142"/>
    </row>
    <row r="5015" spans="3:15" x14ac:dyDescent="0.2">
      <c r="C5015" s="142"/>
      <c r="D5015" s="142"/>
      <c r="E5015" s="142"/>
      <c r="F5015" s="142"/>
      <c r="G5015" s="142"/>
      <c r="H5015" s="142"/>
      <c r="J5015" s="142"/>
      <c r="K5015" s="142"/>
      <c r="L5015" s="142"/>
      <c r="M5015" s="142"/>
      <c r="N5015" s="142"/>
      <c r="O5015" s="142"/>
    </row>
    <row r="5016" spans="3:15" x14ac:dyDescent="0.2">
      <c r="C5016" s="142"/>
      <c r="D5016" s="142"/>
      <c r="E5016" s="142"/>
      <c r="F5016" s="142"/>
      <c r="G5016" s="142"/>
      <c r="H5016" s="142"/>
      <c r="J5016" s="142"/>
      <c r="K5016" s="142"/>
      <c r="L5016" s="142"/>
      <c r="M5016" s="142"/>
      <c r="N5016" s="142"/>
      <c r="O5016" s="142"/>
    </row>
    <row r="5017" spans="3:15" x14ac:dyDescent="0.2">
      <c r="C5017" s="142"/>
      <c r="D5017" s="142"/>
      <c r="E5017" s="142"/>
      <c r="F5017" s="142"/>
      <c r="G5017" s="142"/>
      <c r="H5017" s="142"/>
      <c r="J5017" s="142"/>
      <c r="K5017" s="142"/>
      <c r="L5017" s="142"/>
      <c r="M5017" s="142"/>
      <c r="N5017" s="142"/>
      <c r="O5017" s="142"/>
    </row>
    <row r="5018" spans="3:15" x14ac:dyDescent="0.2">
      <c r="C5018" s="142"/>
      <c r="D5018" s="142"/>
      <c r="E5018" s="142"/>
      <c r="F5018" s="142"/>
      <c r="G5018" s="142"/>
      <c r="H5018" s="142"/>
      <c r="J5018" s="142"/>
      <c r="K5018" s="142"/>
      <c r="L5018" s="142"/>
      <c r="M5018" s="142"/>
      <c r="N5018" s="142"/>
      <c r="O5018" s="142"/>
    </row>
    <row r="5019" spans="3:15" x14ac:dyDescent="0.2">
      <c r="C5019" s="142"/>
      <c r="D5019" s="142"/>
      <c r="E5019" s="142"/>
      <c r="F5019" s="142"/>
      <c r="G5019" s="142"/>
      <c r="H5019" s="142"/>
      <c r="J5019" s="142"/>
      <c r="K5019" s="142"/>
      <c r="L5019" s="142"/>
      <c r="M5019" s="142"/>
      <c r="N5019" s="142"/>
      <c r="O5019" s="142"/>
    </row>
    <row r="5020" spans="3:15" x14ac:dyDescent="0.2">
      <c r="C5020" s="142"/>
      <c r="D5020" s="142"/>
      <c r="E5020" s="142"/>
      <c r="F5020" s="142"/>
      <c r="G5020" s="142"/>
      <c r="H5020" s="142"/>
      <c r="J5020" s="142"/>
      <c r="K5020" s="142"/>
      <c r="L5020" s="142"/>
      <c r="M5020" s="142"/>
      <c r="N5020" s="142"/>
      <c r="O5020" s="142"/>
    </row>
    <row r="5021" spans="3:15" x14ac:dyDescent="0.2">
      <c r="C5021" s="142"/>
      <c r="D5021" s="142"/>
      <c r="E5021" s="142"/>
      <c r="F5021" s="142"/>
      <c r="G5021" s="142"/>
      <c r="H5021" s="142"/>
      <c r="J5021" s="142"/>
      <c r="K5021" s="142"/>
      <c r="L5021" s="142"/>
      <c r="M5021" s="142"/>
      <c r="N5021" s="142"/>
      <c r="O5021" s="142"/>
    </row>
    <row r="5022" spans="3:15" x14ac:dyDescent="0.2">
      <c r="C5022" s="142"/>
      <c r="D5022" s="142"/>
      <c r="E5022" s="142"/>
      <c r="F5022" s="142"/>
      <c r="G5022" s="142"/>
      <c r="H5022" s="142"/>
      <c r="J5022" s="142"/>
      <c r="K5022" s="142"/>
      <c r="L5022" s="142"/>
      <c r="M5022" s="142"/>
      <c r="N5022" s="142"/>
      <c r="O5022" s="142"/>
    </row>
    <row r="5023" spans="3:15" x14ac:dyDescent="0.2">
      <c r="C5023" s="142"/>
      <c r="D5023" s="142"/>
      <c r="E5023" s="142"/>
      <c r="F5023" s="142"/>
      <c r="G5023" s="142"/>
      <c r="H5023" s="142"/>
      <c r="J5023" s="142"/>
      <c r="K5023" s="142"/>
      <c r="L5023" s="142"/>
      <c r="M5023" s="142"/>
      <c r="N5023" s="142"/>
      <c r="O5023" s="142"/>
    </row>
    <row r="5024" spans="3:15" x14ac:dyDescent="0.2">
      <c r="C5024" s="142"/>
      <c r="D5024" s="142"/>
      <c r="E5024" s="142"/>
      <c r="F5024" s="142"/>
      <c r="G5024" s="142"/>
      <c r="H5024" s="142"/>
      <c r="J5024" s="142"/>
      <c r="K5024" s="142"/>
      <c r="L5024" s="142"/>
      <c r="M5024" s="142"/>
      <c r="N5024" s="142"/>
      <c r="O5024" s="142"/>
    </row>
    <row r="5025" spans="3:15" x14ac:dyDescent="0.2">
      <c r="C5025" s="142"/>
      <c r="D5025" s="142"/>
      <c r="E5025" s="142"/>
      <c r="F5025" s="142"/>
      <c r="G5025" s="142"/>
      <c r="H5025" s="142"/>
      <c r="J5025" s="142"/>
      <c r="K5025" s="142"/>
      <c r="L5025" s="142"/>
      <c r="M5025" s="142"/>
      <c r="N5025" s="142"/>
      <c r="O5025" s="142"/>
    </row>
    <row r="5026" spans="3:15" x14ac:dyDescent="0.2">
      <c r="C5026" s="142"/>
      <c r="D5026" s="142"/>
      <c r="E5026" s="142"/>
      <c r="F5026" s="142"/>
      <c r="G5026" s="142"/>
      <c r="H5026" s="142"/>
      <c r="J5026" s="142"/>
      <c r="K5026" s="142"/>
      <c r="L5026" s="142"/>
      <c r="M5026" s="142"/>
      <c r="N5026" s="142"/>
      <c r="O5026" s="142"/>
    </row>
    <row r="5027" spans="3:15" x14ac:dyDescent="0.2">
      <c r="C5027" s="142"/>
      <c r="D5027" s="142"/>
      <c r="E5027" s="142"/>
      <c r="F5027" s="142"/>
      <c r="G5027" s="142"/>
      <c r="H5027" s="142"/>
      <c r="J5027" s="142"/>
      <c r="K5027" s="142"/>
      <c r="L5027" s="142"/>
      <c r="M5027" s="142"/>
      <c r="N5027" s="142"/>
      <c r="O5027" s="142"/>
    </row>
    <row r="5028" spans="3:15" x14ac:dyDescent="0.2">
      <c r="C5028" s="142"/>
      <c r="D5028" s="142"/>
      <c r="E5028" s="142"/>
      <c r="F5028" s="142"/>
      <c r="G5028" s="142"/>
      <c r="H5028" s="142"/>
      <c r="J5028" s="142"/>
      <c r="K5028" s="142"/>
      <c r="L5028" s="142"/>
      <c r="M5028" s="142"/>
      <c r="N5028" s="142"/>
      <c r="O5028" s="142"/>
    </row>
    <row r="5029" spans="3:15" x14ac:dyDescent="0.2">
      <c r="C5029" s="142"/>
      <c r="D5029" s="142"/>
      <c r="E5029" s="142"/>
      <c r="F5029" s="142"/>
      <c r="G5029" s="142"/>
      <c r="H5029" s="142"/>
      <c r="J5029" s="142"/>
      <c r="K5029" s="142"/>
      <c r="L5029" s="142"/>
      <c r="M5029" s="142"/>
      <c r="N5029" s="142"/>
      <c r="O5029" s="142"/>
    </row>
    <row r="5030" spans="3:15" x14ac:dyDescent="0.2">
      <c r="C5030" s="142"/>
      <c r="D5030" s="142"/>
      <c r="E5030" s="142"/>
      <c r="F5030" s="142"/>
      <c r="G5030" s="142"/>
      <c r="H5030" s="142"/>
      <c r="J5030" s="142"/>
      <c r="K5030" s="142"/>
      <c r="L5030" s="142"/>
      <c r="M5030" s="142"/>
      <c r="N5030" s="142"/>
      <c r="O5030" s="142"/>
    </row>
    <row r="5031" spans="3:15" x14ac:dyDescent="0.2">
      <c r="C5031" s="142"/>
      <c r="D5031" s="142"/>
      <c r="E5031" s="142"/>
      <c r="F5031" s="142"/>
      <c r="G5031" s="142"/>
      <c r="H5031" s="142"/>
      <c r="J5031" s="142"/>
      <c r="K5031" s="142"/>
      <c r="L5031" s="142"/>
      <c r="M5031" s="142"/>
      <c r="N5031" s="142"/>
      <c r="O5031" s="142"/>
    </row>
    <row r="5032" spans="3:15" x14ac:dyDescent="0.2">
      <c r="C5032" s="142"/>
      <c r="D5032" s="142"/>
      <c r="E5032" s="142"/>
      <c r="F5032" s="142"/>
      <c r="G5032" s="142"/>
      <c r="H5032" s="142"/>
      <c r="J5032" s="142"/>
      <c r="K5032" s="142"/>
      <c r="L5032" s="142"/>
      <c r="M5032" s="142"/>
      <c r="N5032" s="142"/>
      <c r="O5032" s="142"/>
    </row>
    <row r="5033" spans="3:15" x14ac:dyDescent="0.2">
      <c r="C5033" s="142"/>
      <c r="D5033" s="142"/>
      <c r="E5033" s="142"/>
      <c r="F5033" s="142"/>
      <c r="G5033" s="142"/>
      <c r="H5033" s="142"/>
      <c r="J5033" s="142"/>
      <c r="K5033" s="142"/>
      <c r="L5033" s="142"/>
      <c r="M5033" s="142"/>
      <c r="N5033" s="142"/>
      <c r="O5033" s="142"/>
    </row>
    <row r="5034" spans="3:15" x14ac:dyDescent="0.2">
      <c r="C5034" s="142"/>
      <c r="D5034" s="142"/>
      <c r="E5034" s="142"/>
      <c r="F5034" s="142"/>
      <c r="G5034" s="142"/>
      <c r="H5034" s="142"/>
      <c r="J5034" s="142"/>
      <c r="K5034" s="142"/>
      <c r="L5034" s="142"/>
      <c r="M5034" s="142"/>
      <c r="N5034" s="142"/>
      <c r="O5034" s="142"/>
    </row>
    <row r="5035" spans="3:15" x14ac:dyDescent="0.2">
      <c r="C5035" s="142"/>
      <c r="D5035" s="142"/>
      <c r="E5035" s="142"/>
      <c r="F5035" s="142"/>
      <c r="G5035" s="142"/>
      <c r="H5035" s="142"/>
      <c r="J5035" s="142"/>
      <c r="K5035" s="142"/>
      <c r="L5035" s="142"/>
      <c r="M5035" s="142"/>
      <c r="N5035" s="142"/>
      <c r="O5035" s="142"/>
    </row>
    <row r="5036" spans="3:15" x14ac:dyDescent="0.2">
      <c r="C5036" s="142"/>
      <c r="D5036" s="142"/>
      <c r="E5036" s="142"/>
      <c r="F5036" s="142"/>
      <c r="G5036" s="142"/>
      <c r="H5036" s="142"/>
      <c r="J5036" s="142"/>
      <c r="K5036" s="142"/>
      <c r="L5036" s="142"/>
      <c r="M5036" s="142"/>
      <c r="N5036" s="142"/>
      <c r="O5036" s="142"/>
    </row>
    <row r="5037" spans="3:15" x14ac:dyDescent="0.2">
      <c r="C5037" s="142"/>
      <c r="D5037" s="142"/>
      <c r="E5037" s="142"/>
      <c r="F5037" s="142"/>
      <c r="G5037" s="142"/>
      <c r="H5037" s="142"/>
      <c r="J5037" s="142"/>
      <c r="K5037" s="142"/>
      <c r="L5037" s="142"/>
      <c r="M5037" s="142"/>
      <c r="N5037" s="142"/>
      <c r="O5037" s="142"/>
    </row>
    <row r="5038" spans="3:15" x14ac:dyDescent="0.2">
      <c r="C5038" s="142"/>
      <c r="D5038" s="142"/>
      <c r="E5038" s="142"/>
      <c r="F5038" s="142"/>
      <c r="G5038" s="142"/>
      <c r="H5038" s="142"/>
      <c r="J5038" s="142"/>
      <c r="K5038" s="142"/>
      <c r="L5038" s="142"/>
      <c r="M5038" s="142"/>
      <c r="N5038" s="142"/>
      <c r="O5038" s="142"/>
    </row>
    <row r="5039" spans="3:15" x14ac:dyDescent="0.2">
      <c r="C5039" s="142"/>
      <c r="D5039" s="142"/>
      <c r="E5039" s="142"/>
      <c r="F5039" s="142"/>
      <c r="G5039" s="142"/>
      <c r="H5039" s="142"/>
      <c r="J5039" s="142"/>
      <c r="K5039" s="142"/>
      <c r="L5039" s="142"/>
      <c r="M5039" s="142"/>
      <c r="N5039" s="142"/>
      <c r="O5039" s="142"/>
    </row>
    <row r="5040" spans="3:15" x14ac:dyDescent="0.2">
      <c r="C5040" s="142"/>
      <c r="D5040" s="142"/>
      <c r="E5040" s="142"/>
      <c r="F5040" s="142"/>
      <c r="G5040" s="142"/>
      <c r="H5040" s="142"/>
      <c r="J5040" s="142"/>
      <c r="K5040" s="142"/>
      <c r="L5040" s="142"/>
      <c r="M5040" s="142"/>
      <c r="N5040" s="142"/>
      <c r="O5040" s="142"/>
    </row>
    <row r="5041" spans="3:15" x14ac:dyDescent="0.2">
      <c r="C5041" s="142"/>
      <c r="D5041" s="142"/>
      <c r="E5041" s="142"/>
      <c r="F5041" s="142"/>
      <c r="G5041" s="142"/>
      <c r="H5041" s="142"/>
      <c r="J5041" s="142"/>
      <c r="K5041" s="142"/>
      <c r="L5041" s="142"/>
      <c r="M5041" s="142"/>
      <c r="N5041" s="142"/>
      <c r="O5041" s="142"/>
    </row>
    <row r="5042" spans="3:15" x14ac:dyDescent="0.2">
      <c r="C5042" s="142"/>
      <c r="D5042" s="142"/>
      <c r="E5042" s="142"/>
      <c r="F5042" s="142"/>
      <c r="G5042" s="142"/>
      <c r="H5042" s="142"/>
      <c r="J5042" s="142"/>
      <c r="K5042" s="142"/>
      <c r="L5042" s="142"/>
      <c r="M5042" s="142"/>
      <c r="N5042" s="142"/>
      <c r="O5042" s="142"/>
    </row>
    <row r="5043" spans="3:15" x14ac:dyDescent="0.2">
      <c r="C5043" s="142"/>
      <c r="D5043" s="142"/>
      <c r="E5043" s="142"/>
      <c r="F5043" s="142"/>
      <c r="G5043" s="142"/>
      <c r="H5043" s="142"/>
      <c r="J5043" s="142"/>
      <c r="K5043" s="142"/>
      <c r="L5043" s="142"/>
      <c r="M5043" s="142"/>
      <c r="N5043" s="142"/>
      <c r="O5043" s="142"/>
    </row>
    <row r="5044" spans="3:15" x14ac:dyDescent="0.2">
      <c r="C5044" s="142"/>
      <c r="D5044" s="142"/>
      <c r="E5044" s="142"/>
      <c r="F5044" s="142"/>
      <c r="G5044" s="142"/>
      <c r="H5044" s="142"/>
      <c r="J5044" s="142"/>
      <c r="K5044" s="142"/>
      <c r="L5044" s="142"/>
      <c r="M5044" s="142"/>
      <c r="N5044" s="142"/>
      <c r="O5044" s="142"/>
    </row>
    <row r="5045" spans="3:15" x14ac:dyDescent="0.2">
      <c r="C5045" s="142"/>
      <c r="D5045" s="142"/>
      <c r="E5045" s="142"/>
      <c r="F5045" s="142"/>
      <c r="G5045" s="142"/>
      <c r="H5045" s="142"/>
      <c r="J5045" s="142"/>
      <c r="K5045" s="142"/>
      <c r="L5045" s="142"/>
      <c r="M5045" s="142"/>
      <c r="N5045" s="142"/>
      <c r="O5045" s="142"/>
    </row>
    <row r="5046" spans="3:15" x14ac:dyDescent="0.2">
      <c r="C5046" s="142"/>
      <c r="D5046" s="142"/>
      <c r="E5046" s="142"/>
      <c r="F5046" s="142"/>
      <c r="G5046" s="142"/>
      <c r="H5046" s="142"/>
      <c r="J5046" s="142"/>
      <c r="K5046" s="142"/>
      <c r="L5046" s="142"/>
      <c r="M5046" s="142"/>
      <c r="N5046" s="142"/>
      <c r="O5046" s="142"/>
    </row>
    <row r="5047" spans="3:15" x14ac:dyDescent="0.2">
      <c r="C5047" s="142"/>
      <c r="D5047" s="142"/>
      <c r="E5047" s="142"/>
      <c r="F5047" s="142"/>
      <c r="G5047" s="142"/>
      <c r="H5047" s="142"/>
      <c r="J5047" s="142"/>
      <c r="K5047" s="142"/>
      <c r="L5047" s="142"/>
      <c r="M5047" s="142"/>
      <c r="N5047" s="142"/>
      <c r="O5047" s="142"/>
    </row>
    <row r="5048" spans="3:15" x14ac:dyDescent="0.2">
      <c r="C5048" s="142"/>
      <c r="D5048" s="142"/>
      <c r="E5048" s="142"/>
      <c r="F5048" s="142"/>
      <c r="G5048" s="142"/>
      <c r="H5048" s="142"/>
      <c r="J5048" s="142"/>
      <c r="K5048" s="142"/>
      <c r="L5048" s="142"/>
      <c r="M5048" s="142"/>
      <c r="N5048" s="142"/>
      <c r="O5048" s="142"/>
    </row>
    <row r="5049" spans="3:15" x14ac:dyDescent="0.2">
      <c r="C5049" s="142"/>
      <c r="D5049" s="142"/>
      <c r="E5049" s="142"/>
      <c r="F5049" s="142"/>
      <c r="G5049" s="142"/>
      <c r="H5049" s="142"/>
      <c r="J5049" s="142"/>
      <c r="K5049" s="142"/>
      <c r="L5049" s="142"/>
      <c r="M5049" s="142"/>
      <c r="N5049" s="142"/>
      <c r="O5049" s="142"/>
    </row>
    <row r="5050" spans="3:15" x14ac:dyDescent="0.2">
      <c r="C5050" s="142"/>
      <c r="D5050" s="142"/>
      <c r="E5050" s="142"/>
      <c r="F5050" s="142"/>
      <c r="G5050" s="142"/>
      <c r="H5050" s="142"/>
      <c r="J5050" s="142"/>
      <c r="K5050" s="142"/>
      <c r="L5050" s="142"/>
      <c r="M5050" s="142"/>
      <c r="N5050" s="142"/>
      <c r="O5050" s="142"/>
    </row>
    <row r="5051" spans="3:15" x14ac:dyDescent="0.2">
      <c r="C5051" s="142"/>
      <c r="D5051" s="142"/>
      <c r="E5051" s="142"/>
      <c r="F5051" s="142"/>
      <c r="G5051" s="142"/>
      <c r="H5051" s="142"/>
      <c r="J5051" s="142"/>
      <c r="K5051" s="142"/>
      <c r="L5051" s="142"/>
      <c r="M5051" s="142"/>
      <c r="N5051" s="142"/>
      <c r="O5051" s="142"/>
    </row>
    <row r="5052" spans="3:15" x14ac:dyDescent="0.2">
      <c r="C5052" s="142"/>
      <c r="D5052" s="142"/>
      <c r="E5052" s="142"/>
      <c r="F5052" s="142"/>
      <c r="G5052" s="142"/>
      <c r="H5052" s="142"/>
      <c r="J5052" s="142"/>
      <c r="K5052" s="142"/>
      <c r="L5052" s="142"/>
      <c r="M5052" s="142"/>
      <c r="N5052" s="142"/>
      <c r="O5052" s="142"/>
    </row>
    <row r="5053" spans="3:15" x14ac:dyDescent="0.2">
      <c r="C5053" s="142"/>
      <c r="D5053" s="142"/>
      <c r="E5053" s="142"/>
      <c r="F5053" s="142"/>
      <c r="G5053" s="142"/>
      <c r="H5053" s="142"/>
      <c r="J5053" s="142"/>
      <c r="K5053" s="142"/>
      <c r="L5053" s="142"/>
      <c r="M5053" s="142"/>
      <c r="N5053" s="142"/>
      <c r="O5053" s="142"/>
    </row>
    <row r="5054" spans="3:15" x14ac:dyDescent="0.2">
      <c r="C5054" s="142"/>
      <c r="D5054" s="142"/>
      <c r="E5054" s="142"/>
      <c r="F5054" s="142"/>
      <c r="G5054" s="142"/>
      <c r="H5054" s="142"/>
      <c r="J5054" s="142"/>
      <c r="K5054" s="142"/>
      <c r="L5054" s="142"/>
      <c r="M5054" s="142"/>
      <c r="N5054" s="142"/>
      <c r="O5054" s="142"/>
    </row>
    <row r="5055" spans="3:15" x14ac:dyDescent="0.2">
      <c r="C5055" s="142"/>
      <c r="D5055" s="142"/>
      <c r="E5055" s="142"/>
      <c r="F5055" s="142"/>
      <c r="G5055" s="142"/>
      <c r="H5055" s="142"/>
      <c r="J5055" s="142"/>
      <c r="K5055" s="142"/>
      <c r="L5055" s="142"/>
      <c r="M5055" s="142"/>
      <c r="N5055" s="142"/>
      <c r="O5055" s="142"/>
    </row>
    <row r="5056" spans="3:15" x14ac:dyDescent="0.2">
      <c r="C5056" s="142"/>
      <c r="D5056" s="142"/>
      <c r="E5056" s="142"/>
      <c r="F5056" s="142"/>
      <c r="G5056" s="142"/>
      <c r="H5056" s="142"/>
      <c r="J5056" s="142"/>
      <c r="K5056" s="142"/>
      <c r="L5056" s="142"/>
      <c r="M5056" s="142"/>
      <c r="N5056" s="142"/>
      <c r="O5056" s="142"/>
    </row>
    <row r="5057" spans="3:15" x14ac:dyDescent="0.2">
      <c r="C5057" s="142"/>
      <c r="D5057" s="142"/>
      <c r="E5057" s="142"/>
      <c r="F5057" s="142"/>
      <c r="G5057" s="142"/>
      <c r="H5057" s="142"/>
      <c r="J5057" s="142"/>
      <c r="K5057" s="142"/>
      <c r="L5057" s="142"/>
      <c r="M5057" s="142"/>
      <c r="N5057" s="142"/>
      <c r="O5057" s="142"/>
    </row>
    <row r="5058" spans="3:15" x14ac:dyDescent="0.2">
      <c r="C5058" s="142"/>
      <c r="D5058" s="142"/>
      <c r="E5058" s="142"/>
      <c r="F5058" s="142"/>
      <c r="G5058" s="142"/>
      <c r="H5058" s="142"/>
      <c r="J5058" s="142"/>
      <c r="K5058" s="142"/>
      <c r="L5058" s="142"/>
      <c r="M5058" s="142"/>
      <c r="N5058" s="142"/>
      <c r="O5058" s="142"/>
    </row>
    <row r="5059" spans="3:15" x14ac:dyDescent="0.2">
      <c r="C5059" s="142"/>
      <c r="D5059" s="142"/>
      <c r="E5059" s="142"/>
      <c r="F5059" s="142"/>
      <c r="G5059" s="142"/>
      <c r="H5059" s="142"/>
      <c r="J5059" s="142"/>
      <c r="K5059" s="142"/>
      <c r="L5059" s="142"/>
      <c r="M5059" s="142"/>
      <c r="N5059" s="142"/>
      <c r="O5059" s="142"/>
    </row>
    <row r="5060" spans="3:15" x14ac:dyDescent="0.2">
      <c r="C5060" s="142"/>
      <c r="D5060" s="142"/>
      <c r="E5060" s="142"/>
      <c r="F5060" s="142"/>
      <c r="G5060" s="142"/>
      <c r="H5060" s="142"/>
      <c r="J5060" s="142"/>
      <c r="K5060" s="142"/>
      <c r="L5060" s="142"/>
      <c r="M5060" s="142"/>
      <c r="N5060" s="142"/>
      <c r="O5060" s="142"/>
    </row>
    <row r="5061" spans="3:15" x14ac:dyDescent="0.2">
      <c r="C5061" s="142"/>
      <c r="D5061" s="142"/>
      <c r="E5061" s="142"/>
      <c r="F5061" s="142"/>
      <c r="G5061" s="142"/>
      <c r="H5061" s="142"/>
      <c r="J5061" s="142"/>
      <c r="K5061" s="142"/>
      <c r="L5061" s="142"/>
      <c r="M5061" s="142"/>
      <c r="N5061" s="142"/>
      <c r="O5061" s="142"/>
    </row>
    <row r="5062" spans="3:15" x14ac:dyDescent="0.2">
      <c r="C5062" s="142"/>
      <c r="D5062" s="142"/>
      <c r="E5062" s="142"/>
      <c r="F5062" s="142"/>
      <c r="G5062" s="142"/>
      <c r="H5062" s="142"/>
      <c r="J5062" s="142"/>
      <c r="K5062" s="142"/>
      <c r="L5062" s="142"/>
      <c r="M5062" s="142"/>
      <c r="N5062" s="142"/>
      <c r="O5062" s="142"/>
    </row>
    <row r="5063" spans="3:15" x14ac:dyDescent="0.2">
      <c r="C5063" s="142"/>
      <c r="D5063" s="142"/>
      <c r="E5063" s="142"/>
      <c r="F5063" s="142"/>
      <c r="G5063" s="142"/>
      <c r="H5063" s="142"/>
      <c r="J5063" s="142"/>
      <c r="K5063" s="142"/>
      <c r="L5063" s="142"/>
      <c r="M5063" s="142"/>
      <c r="N5063" s="142"/>
      <c r="O5063" s="142"/>
    </row>
    <row r="5064" spans="3:15" x14ac:dyDescent="0.2">
      <c r="C5064" s="142"/>
      <c r="D5064" s="142"/>
      <c r="E5064" s="142"/>
      <c r="F5064" s="142"/>
      <c r="G5064" s="142"/>
      <c r="H5064" s="142"/>
      <c r="J5064" s="142"/>
      <c r="K5064" s="142"/>
      <c r="L5064" s="142"/>
      <c r="M5064" s="142"/>
      <c r="N5064" s="142"/>
      <c r="O5064" s="142"/>
    </row>
    <row r="5065" spans="3:15" x14ac:dyDescent="0.2">
      <c r="C5065" s="142"/>
      <c r="D5065" s="142"/>
      <c r="E5065" s="142"/>
      <c r="F5065" s="142"/>
      <c r="G5065" s="142"/>
      <c r="H5065" s="142"/>
      <c r="J5065" s="142"/>
      <c r="K5065" s="142"/>
      <c r="L5065" s="142"/>
      <c r="M5065" s="142"/>
      <c r="N5065" s="142"/>
      <c r="O5065" s="142"/>
    </row>
    <row r="5066" spans="3:15" x14ac:dyDescent="0.2">
      <c r="C5066" s="142"/>
      <c r="D5066" s="142"/>
      <c r="E5066" s="142"/>
      <c r="F5066" s="142"/>
      <c r="G5066" s="142"/>
      <c r="H5066" s="142"/>
      <c r="J5066" s="142"/>
      <c r="K5066" s="142"/>
      <c r="L5066" s="142"/>
      <c r="M5066" s="142"/>
      <c r="N5066" s="142"/>
      <c r="O5066" s="142"/>
    </row>
    <row r="5067" spans="3:15" x14ac:dyDescent="0.2">
      <c r="C5067" s="142"/>
      <c r="D5067" s="142"/>
      <c r="E5067" s="142"/>
      <c r="F5067" s="142"/>
      <c r="G5067" s="142"/>
      <c r="H5067" s="142"/>
      <c r="J5067" s="142"/>
      <c r="K5067" s="142"/>
      <c r="L5067" s="142"/>
      <c r="M5067" s="142"/>
      <c r="N5067" s="142"/>
      <c r="O5067" s="142"/>
    </row>
    <row r="5068" spans="3:15" x14ac:dyDescent="0.2">
      <c r="C5068" s="142"/>
      <c r="D5068" s="142"/>
      <c r="E5068" s="142"/>
      <c r="F5068" s="142"/>
      <c r="G5068" s="142"/>
      <c r="H5068" s="142"/>
      <c r="J5068" s="142"/>
      <c r="K5068" s="142"/>
      <c r="L5068" s="142"/>
      <c r="M5068" s="142"/>
      <c r="N5068" s="142"/>
      <c r="O5068" s="142"/>
    </row>
    <row r="5069" spans="3:15" x14ac:dyDescent="0.2">
      <c r="C5069" s="142"/>
      <c r="D5069" s="142"/>
      <c r="E5069" s="142"/>
      <c r="F5069" s="142"/>
      <c r="G5069" s="142"/>
      <c r="H5069" s="142"/>
      <c r="J5069" s="142"/>
      <c r="K5069" s="142"/>
      <c r="L5069" s="142"/>
      <c r="M5069" s="142"/>
      <c r="N5069" s="142"/>
      <c r="O5069" s="142"/>
    </row>
    <row r="5070" spans="3:15" x14ac:dyDescent="0.2">
      <c r="C5070" s="142"/>
      <c r="D5070" s="142"/>
      <c r="E5070" s="142"/>
      <c r="F5070" s="142"/>
      <c r="G5070" s="142"/>
      <c r="H5070" s="142"/>
      <c r="J5070" s="142"/>
      <c r="K5070" s="142"/>
      <c r="L5070" s="142"/>
      <c r="M5070" s="142"/>
      <c r="N5070" s="142"/>
      <c r="O5070" s="142"/>
    </row>
    <row r="5071" spans="3:15" x14ac:dyDescent="0.2">
      <c r="C5071" s="142"/>
      <c r="D5071" s="142"/>
      <c r="E5071" s="142"/>
      <c r="F5071" s="142"/>
      <c r="G5071" s="142"/>
      <c r="H5071" s="142"/>
      <c r="J5071" s="142"/>
      <c r="K5071" s="142"/>
      <c r="L5071" s="142"/>
      <c r="M5071" s="142"/>
      <c r="N5071" s="142"/>
      <c r="O5071" s="142"/>
    </row>
    <row r="5072" spans="3:15" x14ac:dyDescent="0.2">
      <c r="C5072" s="142"/>
      <c r="D5072" s="142"/>
      <c r="E5072" s="142"/>
      <c r="F5072" s="142"/>
      <c r="G5072" s="142"/>
      <c r="H5072" s="142"/>
      <c r="J5072" s="142"/>
      <c r="K5072" s="142"/>
      <c r="L5072" s="142"/>
      <c r="M5072" s="142"/>
      <c r="N5072" s="142"/>
      <c r="O5072" s="142"/>
    </row>
    <row r="5073" spans="3:15" x14ac:dyDescent="0.2">
      <c r="C5073" s="142"/>
      <c r="D5073" s="142"/>
      <c r="E5073" s="142"/>
      <c r="F5073" s="142"/>
      <c r="G5073" s="142"/>
      <c r="H5073" s="142"/>
      <c r="J5073" s="142"/>
      <c r="K5073" s="142"/>
      <c r="L5073" s="142"/>
      <c r="M5073" s="142"/>
      <c r="N5073" s="142"/>
      <c r="O5073" s="142"/>
    </row>
    <row r="5074" spans="3:15" x14ac:dyDescent="0.2">
      <c r="C5074" s="142"/>
      <c r="D5074" s="142"/>
      <c r="E5074" s="142"/>
      <c r="F5074" s="142"/>
      <c r="G5074" s="142"/>
      <c r="H5074" s="142"/>
      <c r="J5074" s="142"/>
      <c r="K5074" s="142"/>
      <c r="L5074" s="142"/>
      <c r="M5074" s="142"/>
      <c r="N5074" s="142"/>
      <c r="O5074" s="142"/>
    </row>
    <row r="5075" spans="3:15" x14ac:dyDescent="0.2">
      <c r="C5075" s="142"/>
      <c r="D5075" s="142"/>
      <c r="E5075" s="142"/>
      <c r="F5075" s="142"/>
      <c r="G5075" s="142"/>
      <c r="H5075" s="142"/>
      <c r="J5075" s="142"/>
      <c r="K5075" s="142"/>
      <c r="L5075" s="142"/>
      <c r="M5075" s="142"/>
      <c r="N5075" s="142"/>
      <c r="O5075" s="142"/>
    </row>
    <row r="5076" spans="3:15" x14ac:dyDescent="0.2">
      <c r="C5076" s="142"/>
      <c r="D5076" s="142"/>
      <c r="E5076" s="142"/>
      <c r="F5076" s="142"/>
      <c r="G5076" s="142"/>
      <c r="H5076" s="142"/>
      <c r="J5076" s="142"/>
      <c r="K5076" s="142"/>
      <c r="L5076" s="142"/>
      <c r="M5076" s="142"/>
      <c r="N5076" s="142"/>
      <c r="O5076" s="142"/>
    </row>
    <row r="5077" spans="3:15" x14ac:dyDescent="0.2">
      <c r="C5077" s="142"/>
      <c r="D5077" s="142"/>
      <c r="E5077" s="142"/>
      <c r="F5077" s="142"/>
      <c r="G5077" s="142"/>
      <c r="H5077" s="142"/>
      <c r="J5077" s="142"/>
      <c r="K5077" s="142"/>
      <c r="L5077" s="142"/>
      <c r="M5077" s="142"/>
      <c r="N5077" s="142"/>
      <c r="O5077" s="142"/>
    </row>
    <row r="5078" spans="3:15" x14ac:dyDescent="0.2">
      <c r="C5078" s="142"/>
      <c r="D5078" s="142"/>
      <c r="E5078" s="142"/>
      <c r="F5078" s="142"/>
      <c r="G5078" s="142"/>
      <c r="H5078" s="142"/>
      <c r="J5078" s="142"/>
      <c r="K5078" s="142"/>
      <c r="L5078" s="142"/>
      <c r="M5078" s="142"/>
      <c r="N5078" s="142"/>
      <c r="O5078" s="142"/>
    </row>
    <row r="5079" spans="3:15" x14ac:dyDescent="0.2">
      <c r="C5079" s="142"/>
      <c r="D5079" s="142"/>
      <c r="E5079" s="142"/>
      <c r="F5079" s="142"/>
      <c r="G5079" s="142"/>
      <c r="H5079" s="142"/>
      <c r="J5079" s="142"/>
      <c r="K5079" s="142"/>
      <c r="L5079" s="142"/>
      <c r="M5079" s="142"/>
      <c r="N5079" s="142"/>
      <c r="O5079" s="142"/>
    </row>
    <row r="5080" spans="3:15" x14ac:dyDescent="0.2">
      <c r="C5080" s="142"/>
      <c r="D5080" s="142"/>
      <c r="E5080" s="142"/>
      <c r="F5080" s="142"/>
      <c r="G5080" s="142"/>
      <c r="H5080" s="142"/>
      <c r="J5080" s="142"/>
      <c r="K5080" s="142"/>
      <c r="L5080" s="142"/>
      <c r="M5080" s="142"/>
      <c r="N5080" s="142"/>
      <c r="O5080" s="142"/>
    </row>
    <row r="5081" spans="3:15" x14ac:dyDescent="0.2">
      <c r="C5081" s="142"/>
      <c r="D5081" s="142"/>
      <c r="E5081" s="142"/>
      <c r="F5081" s="142"/>
      <c r="G5081" s="142"/>
      <c r="H5081" s="142"/>
      <c r="J5081" s="142"/>
      <c r="K5081" s="142"/>
      <c r="L5081" s="142"/>
      <c r="M5081" s="142"/>
      <c r="N5081" s="142"/>
      <c r="O5081" s="142"/>
    </row>
    <row r="5082" spans="3:15" x14ac:dyDescent="0.2">
      <c r="C5082" s="142"/>
      <c r="D5082" s="142"/>
      <c r="E5082" s="142"/>
      <c r="F5082" s="142"/>
      <c r="G5082" s="142"/>
      <c r="H5082" s="142"/>
      <c r="J5082" s="142"/>
      <c r="K5082" s="142"/>
      <c r="L5082" s="142"/>
      <c r="M5082" s="142"/>
      <c r="N5082" s="142"/>
      <c r="O5082" s="142"/>
    </row>
    <row r="5083" spans="3:15" x14ac:dyDescent="0.2">
      <c r="C5083" s="142"/>
      <c r="D5083" s="142"/>
      <c r="E5083" s="142"/>
      <c r="F5083" s="142"/>
      <c r="G5083" s="142"/>
      <c r="H5083" s="142"/>
      <c r="J5083" s="142"/>
      <c r="K5083" s="142"/>
      <c r="L5083" s="142"/>
      <c r="M5083" s="142"/>
      <c r="N5083" s="142"/>
      <c r="O5083" s="142"/>
    </row>
    <row r="5084" spans="3:15" x14ac:dyDescent="0.2">
      <c r="C5084" s="142"/>
      <c r="D5084" s="142"/>
      <c r="E5084" s="142"/>
      <c r="F5084" s="142"/>
      <c r="G5084" s="142"/>
      <c r="H5084" s="142"/>
      <c r="J5084" s="142"/>
      <c r="K5084" s="142"/>
      <c r="L5084" s="142"/>
      <c r="M5084" s="142"/>
      <c r="N5084" s="142"/>
      <c r="O5084" s="142"/>
    </row>
    <row r="5085" spans="3:15" x14ac:dyDescent="0.2">
      <c r="C5085" s="142"/>
      <c r="D5085" s="142"/>
      <c r="E5085" s="142"/>
      <c r="F5085" s="142"/>
      <c r="G5085" s="142"/>
      <c r="H5085" s="142"/>
      <c r="J5085" s="142"/>
      <c r="K5085" s="142"/>
      <c r="L5085" s="142"/>
      <c r="M5085" s="142"/>
      <c r="N5085" s="142"/>
      <c r="O5085" s="142"/>
    </row>
    <row r="5086" spans="3:15" x14ac:dyDescent="0.2">
      <c r="C5086" s="142"/>
      <c r="D5086" s="142"/>
      <c r="E5086" s="142"/>
      <c r="F5086" s="142"/>
      <c r="G5086" s="142"/>
      <c r="H5086" s="142"/>
      <c r="J5086" s="142"/>
      <c r="K5086" s="142"/>
      <c r="L5086" s="142"/>
      <c r="M5086" s="142"/>
      <c r="N5086" s="142"/>
      <c r="O5086" s="142"/>
    </row>
    <row r="5087" spans="3:15" x14ac:dyDescent="0.2">
      <c r="C5087" s="142"/>
      <c r="D5087" s="142"/>
      <c r="E5087" s="142"/>
      <c r="F5087" s="142"/>
      <c r="G5087" s="142"/>
      <c r="H5087" s="142"/>
      <c r="J5087" s="142"/>
      <c r="K5087" s="142"/>
      <c r="L5087" s="142"/>
      <c r="M5087" s="142"/>
      <c r="N5087" s="142"/>
      <c r="O5087" s="142"/>
    </row>
    <row r="5088" spans="3:15" x14ac:dyDescent="0.2">
      <c r="C5088" s="142"/>
      <c r="D5088" s="142"/>
      <c r="E5088" s="142"/>
      <c r="F5088" s="142"/>
      <c r="G5088" s="142"/>
      <c r="H5088" s="142"/>
      <c r="J5088" s="142"/>
      <c r="K5088" s="142"/>
      <c r="L5088" s="142"/>
      <c r="M5088" s="142"/>
      <c r="N5088" s="142"/>
      <c r="O5088" s="142"/>
    </row>
    <row r="5089" spans="3:15" x14ac:dyDescent="0.2">
      <c r="C5089" s="142"/>
      <c r="D5089" s="142"/>
      <c r="E5089" s="142"/>
      <c r="F5089" s="142"/>
      <c r="G5089" s="142"/>
      <c r="H5089" s="142"/>
      <c r="J5089" s="142"/>
      <c r="K5089" s="142"/>
      <c r="L5089" s="142"/>
      <c r="M5089" s="142"/>
      <c r="N5089" s="142"/>
      <c r="O5089" s="142"/>
    </row>
    <row r="5090" spans="3:15" x14ac:dyDescent="0.2">
      <c r="C5090" s="142"/>
      <c r="D5090" s="142"/>
      <c r="E5090" s="142"/>
      <c r="F5090" s="142"/>
      <c r="G5090" s="142"/>
      <c r="H5090" s="142"/>
      <c r="J5090" s="142"/>
      <c r="K5090" s="142"/>
      <c r="L5090" s="142"/>
      <c r="M5090" s="142"/>
      <c r="N5090" s="142"/>
      <c r="O5090" s="142"/>
    </row>
    <row r="5091" spans="3:15" x14ac:dyDescent="0.2">
      <c r="C5091" s="142"/>
      <c r="D5091" s="142"/>
      <c r="E5091" s="142"/>
      <c r="F5091" s="142"/>
      <c r="G5091" s="142"/>
      <c r="H5091" s="142"/>
      <c r="J5091" s="142"/>
      <c r="K5091" s="142"/>
      <c r="L5091" s="142"/>
      <c r="M5091" s="142"/>
      <c r="N5091" s="142"/>
      <c r="O5091" s="142"/>
    </row>
    <row r="5092" spans="3:15" x14ac:dyDescent="0.2">
      <c r="C5092" s="142"/>
      <c r="D5092" s="142"/>
      <c r="E5092" s="142"/>
      <c r="F5092" s="142"/>
      <c r="G5092" s="142"/>
      <c r="H5092" s="142"/>
      <c r="J5092" s="142"/>
      <c r="K5092" s="142"/>
      <c r="L5092" s="142"/>
      <c r="M5092" s="142"/>
      <c r="N5092" s="142"/>
      <c r="O5092" s="142"/>
    </row>
    <row r="5093" spans="3:15" x14ac:dyDescent="0.2">
      <c r="C5093" s="142"/>
      <c r="D5093" s="142"/>
      <c r="E5093" s="142"/>
      <c r="F5093" s="142"/>
      <c r="G5093" s="142"/>
      <c r="H5093" s="142"/>
      <c r="J5093" s="142"/>
      <c r="K5093" s="142"/>
      <c r="L5093" s="142"/>
      <c r="M5093" s="142"/>
      <c r="N5093" s="142"/>
      <c r="O5093" s="142"/>
    </row>
    <row r="5094" spans="3:15" x14ac:dyDescent="0.2">
      <c r="C5094" s="142"/>
      <c r="D5094" s="142"/>
      <c r="E5094" s="142"/>
      <c r="F5094" s="142"/>
      <c r="G5094" s="142"/>
      <c r="H5094" s="142"/>
      <c r="J5094" s="142"/>
      <c r="K5094" s="142"/>
      <c r="L5094" s="142"/>
      <c r="M5094" s="142"/>
      <c r="N5094" s="142"/>
      <c r="O5094" s="142"/>
    </row>
    <row r="5095" spans="3:15" x14ac:dyDescent="0.2">
      <c r="C5095" s="142"/>
      <c r="D5095" s="142"/>
      <c r="E5095" s="142"/>
      <c r="F5095" s="142"/>
      <c r="G5095" s="142"/>
      <c r="H5095" s="142"/>
      <c r="J5095" s="142"/>
      <c r="K5095" s="142"/>
      <c r="L5095" s="142"/>
      <c r="M5095" s="142"/>
      <c r="N5095" s="142"/>
      <c r="O5095" s="142"/>
    </row>
    <row r="5096" spans="3:15" x14ac:dyDescent="0.2">
      <c r="C5096" s="142"/>
      <c r="D5096" s="142"/>
      <c r="E5096" s="142"/>
      <c r="F5096" s="142"/>
      <c r="G5096" s="142"/>
      <c r="H5096" s="142"/>
      <c r="J5096" s="142"/>
      <c r="K5096" s="142"/>
      <c r="L5096" s="142"/>
      <c r="M5096" s="142"/>
      <c r="N5096" s="142"/>
      <c r="O5096" s="142"/>
    </row>
    <row r="5097" spans="3:15" x14ac:dyDescent="0.2">
      <c r="C5097" s="142"/>
      <c r="D5097" s="142"/>
      <c r="E5097" s="142"/>
      <c r="F5097" s="142"/>
      <c r="G5097" s="142"/>
      <c r="H5097" s="142"/>
      <c r="J5097" s="142"/>
      <c r="K5097" s="142"/>
      <c r="L5097" s="142"/>
      <c r="M5097" s="142"/>
      <c r="N5097" s="142"/>
      <c r="O5097" s="142"/>
    </row>
    <row r="5098" spans="3:15" x14ac:dyDescent="0.2">
      <c r="C5098" s="142"/>
      <c r="D5098" s="142"/>
      <c r="E5098" s="142"/>
      <c r="F5098" s="142"/>
      <c r="G5098" s="142"/>
      <c r="H5098" s="142"/>
      <c r="J5098" s="142"/>
      <c r="K5098" s="142"/>
      <c r="L5098" s="142"/>
      <c r="M5098" s="142"/>
      <c r="N5098" s="142"/>
      <c r="O5098" s="142"/>
    </row>
    <row r="5099" spans="3:15" x14ac:dyDescent="0.2">
      <c r="C5099" s="142"/>
      <c r="D5099" s="142"/>
      <c r="E5099" s="142"/>
      <c r="F5099" s="142"/>
      <c r="G5099" s="142"/>
      <c r="H5099" s="142"/>
      <c r="J5099" s="142"/>
      <c r="K5099" s="142"/>
      <c r="L5099" s="142"/>
      <c r="M5099" s="142"/>
      <c r="N5099" s="142"/>
      <c r="O5099" s="142"/>
    </row>
    <row r="5100" spans="3:15" x14ac:dyDescent="0.2">
      <c r="C5100" s="142"/>
      <c r="D5100" s="142"/>
      <c r="E5100" s="142"/>
      <c r="F5100" s="142"/>
      <c r="G5100" s="142"/>
      <c r="H5100" s="142"/>
      <c r="J5100" s="142"/>
      <c r="K5100" s="142"/>
      <c r="L5100" s="142"/>
      <c r="M5100" s="142"/>
      <c r="N5100" s="142"/>
      <c r="O5100" s="142"/>
    </row>
    <row r="5101" spans="3:15" x14ac:dyDescent="0.2">
      <c r="C5101" s="142"/>
      <c r="D5101" s="142"/>
      <c r="E5101" s="142"/>
      <c r="F5101" s="142"/>
      <c r="G5101" s="142"/>
      <c r="H5101" s="142"/>
      <c r="J5101" s="142"/>
      <c r="K5101" s="142"/>
      <c r="L5101" s="142"/>
      <c r="M5101" s="142"/>
      <c r="N5101" s="142"/>
      <c r="O5101" s="142"/>
    </row>
    <row r="5102" spans="3:15" x14ac:dyDescent="0.2">
      <c r="C5102" s="142"/>
      <c r="D5102" s="142"/>
      <c r="E5102" s="142"/>
      <c r="F5102" s="142"/>
      <c r="G5102" s="142"/>
      <c r="H5102" s="142"/>
      <c r="J5102" s="142"/>
      <c r="K5102" s="142"/>
      <c r="L5102" s="142"/>
      <c r="M5102" s="142"/>
      <c r="N5102" s="142"/>
      <c r="O5102" s="142"/>
    </row>
    <row r="5103" spans="3:15" x14ac:dyDescent="0.2">
      <c r="C5103" s="142"/>
      <c r="D5103" s="142"/>
      <c r="E5103" s="142"/>
      <c r="F5103" s="142"/>
      <c r="G5103" s="142"/>
      <c r="H5103" s="142"/>
      <c r="J5103" s="142"/>
      <c r="K5103" s="142"/>
      <c r="L5103" s="142"/>
      <c r="M5103" s="142"/>
      <c r="N5103" s="142"/>
      <c r="O5103" s="142"/>
    </row>
    <row r="5104" spans="3:15" x14ac:dyDescent="0.2">
      <c r="C5104" s="142"/>
      <c r="D5104" s="142"/>
      <c r="E5104" s="142"/>
      <c r="F5104" s="142"/>
      <c r="G5104" s="142"/>
      <c r="H5104" s="142"/>
      <c r="J5104" s="142"/>
      <c r="K5104" s="142"/>
      <c r="L5104" s="142"/>
      <c r="M5104" s="142"/>
      <c r="N5104" s="142"/>
      <c r="O5104" s="142"/>
    </row>
    <row r="5105" spans="3:15" x14ac:dyDescent="0.2">
      <c r="C5105" s="142"/>
      <c r="D5105" s="142"/>
      <c r="E5105" s="142"/>
      <c r="F5105" s="142"/>
      <c r="G5105" s="142"/>
      <c r="H5105" s="142"/>
      <c r="J5105" s="142"/>
      <c r="K5105" s="142"/>
      <c r="L5105" s="142"/>
      <c r="M5105" s="142"/>
      <c r="N5105" s="142"/>
      <c r="O5105" s="142"/>
    </row>
    <row r="5106" spans="3:15" x14ac:dyDescent="0.2">
      <c r="C5106" s="142"/>
      <c r="D5106" s="142"/>
      <c r="E5106" s="142"/>
      <c r="F5106" s="142"/>
      <c r="G5106" s="142"/>
      <c r="H5106" s="142"/>
      <c r="J5106" s="142"/>
      <c r="K5106" s="142"/>
      <c r="L5106" s="142"/>
      <c r="M5106" s="142"/>
      <c r="N5106" s="142"/>
      <c r="O5106" s="142"/>
    </row>
    <row r="5107" spans="3:15" x14ac:dyDescent="0.2">
      <c r="C5107" s="142"/>
      <c r="D5107" s="142"/>
      <c r="E5107" s="142"/>
      <c r="F5107" s="142"/>
      <c r="G5107" s="142"/>
      <c r="H5107" s="142"/>
      <c r="J5107" s="142"/>
      <c r="K5107" s="142"/>
      <c r="L5107" s="142"/>
      <c r="M5107" s="142"/>
      <c r="N5107" s="142"/>
      <c r="O5107" s="142"/>
    </row>
    <row r="5108" spans="3:15" x14ac:dyDescent="0.2">
      <c r="C5108" s="142"/>
      <c r="D5108" s="142"/>
      <c r="E5108" s="142"/>
      <c r="F5108" s="142"/>
      <c r="G5108" s="142"/>
      <c r="H5108" s="142"/>
      <c r="J5108" s="142"/>
      <c r="K5108" s="142"/>
      <c r="L5108" s="142"/>
      <c r="M5108" s="142"/>
      <c r="N5108" s="142"/>
      <c r="O5108" s="142"/>
    </row>
    <row r="5109" spans="3:15" x14ac:dyDescent="0.2">
      <c r="C5109" s="142"/>
      <c r="D5109" s="142"/>
      <c r="E5109" s="142"/>
      <c r="F5109" s="142"/>
      <c r="G5109" s="142"/>
      <c r="H5109" s="142"/>
      <c r="J5109" s="142"/>
      <c r="K5109" s="142"/>
      <c r="L5109" s="142"/>
      <c r="M5109" s="142"/>
      <c r="N5109" s="142"/>
      <c r="O5109" s="142"/>
    </row>
    <row r="5110" spans="3:15" x14ac:dyDescent="0.2">
      <c r="C5110" s="142"/>
      <c r="D5110" s="142"/>
      <c r="E5110" s="142"/>
      <c r="F5110" s="142"/>
      <c r="G5110" s="142"/>
      <c r="H5110" s="142"/>
      <c r="J5110" s="142"/>
      <c r="K5110" s="142"/>
      <c r="L5110" s="142"/>
      <c r="M5110" s="142"/>
      <c r="N5110" s="142"/>
      <c r="O5110" s="142"/>
    </row>
    <row r="5111" spans="3:15" x14ac:dyDescent="0.2">
      <c r="C5111" s="142"/>
      <c r="D5111" s="142"/>
      <c r="E5111" s="142"/>
      <c r="F5111" s="142"/>
      <c r="G5111" s="142"/>
      <c r="H5111" s="142"/>
      <c r="J5111" s="142"/>
      <c r="K5111" s="142"/>
      <c r="L5111" s="142"/>
      <c r="M5111" s="142"/>
      <c r="N5111" s="142"/>
      <c r="O5111" s="142"/>
    </row>
    <row r="5112" spans="3:15" x14ac:dyDescent="0.2">
      <c r="C5112" s="142"/>
      <c r="D5112" s="142"/>
      <c r="E5112" s="142"/>
      <c r="F5112" s="142"/>
      <c r="G5112" s="142"/>
      <c r="H5112" s="142"/>
      <c r="J5112" s="142"/>
      <c r="K5112" s="142"/>
      <c r="L5112" s="142"/>
      <c r="M5112" s="142"/>
      <c r="N5112" s="142"/>
      <c r="O5112" s="142"/>
    </row>
    <row r="5113" spans="3:15" x14ac:dyDescent="0.2">
      <c r="C5113" s="142"/>
      <c r="D5113" s="142"/>
      <c r="E5113" s="142"/>
      <c r="F5113" s="142"/>
      <c r="G5113" s="142"/>
      <c r="H5113" s="142"/>
      <c r="J5113" s="142"/>
      <c r="K5113" s="142"/>
      <c r="L5113" s="142"/>
      <c r="M5113" s="142"/>
      <c r="N5113" s="142"/>
      <c r="O5113" s="142"/>
    </row>
    <row r="5114" spans="3:15" x14ac:dyDescent="0.2">
      <c r="C5114" s="142"/>
      <c r="D5114" s="142"/>
      <c r="E5114" s="142"/>
      <c r="F5114" s="142"/>
      <c r="G5114" s="142"/>
      <c r="H5114" s="142"/>
      <c r="J5114" s="142"/>
      <c r="K5114" s="142"/>
      <c r="L5114" s="142"/>
      <c r="M5114" s="142"/>
      <c r="N5114" s="142"/>
      <c r="O5114" s="142"/>
    </row>
    <row r="5115" spans="3:15" x14ac:dyDescent="0.2">
      <c r="C5115" s="142"/>
      <c r="D5115" s="142"/>
      <c r="E5115" s="142"/>
      <c r="F5115" s="142"/>
      <c r="G5115" s="142"/>
      <c r="H5115" s="142"/>
      <c r="J5115" s="142"/>
      <c r="K5115" s="142"/>
      <c r="L5115" s="142"/>
      <c r="M5115" s="142"/>
      <c r="N5115" s="142"/>
      <c r="O5115" s="142"/>
    </row>
    <row r="5116" spans="3:15" x14ac:dyDescent="0.2">
      <c r="C5116" s="142"/>
      <c r="D5116" s="142"/>
      <c r="E5116" s="142"/>
      <c r="F5116" s="142"/>
      <c r="G5116" s="142"/>
      <c r="H5116" s="142"/>
      <c r="J5116" s="142"/>
      <c r="K5116" s="142"/>
      <c r="L5116" s="142"/>
      <c r="M5116" s="142"/>
      <c r="N5116" s="142"/>
      <c r="O5116" s="142"/>
    </row>
    <row r="5117" spans="3:15" x14ac:dyDescent="0.2">
      <c r="C5117" s="142"/>
      <c r="D5117" s="142"/>
      <c r="E5117" s="142"/>
      <c r="F5117" s="142"/>
      <c r="G5117" s="142"/>
      <c r="H5117" s="142"/>
      <c r="J5117" s="142"/>
      <c r="K5117" s="142"/>
      <c r="L5117" s="142"/>
      <c r="M5117" s="142"/>
      <c r="N5117" s="142"/>
      <c r="O5117" s="142"/>
    </row>
    <row r="5118" spans="3:15" x14ac:dyDescent="0.2">
      <c r="C5118" s="142"/>
      <c r="D5118" s="142"/>
      <c r="E5118" s="142"/>
      <c r="F5118" s="142"/>
      <c r="G5118" s="142"/>
      <c r="H5118" s="142"/>
      <c r="J5118" s="142"/>
      <c r="K5118" s="142"/>
      <c r="L5118" s="142"/>
      <c r="M5118" s="142"/>
      <c r="N5118" s="142"/>
      <c r="O5118" s="142"/>
    </row>
    <row r="5119" spans="3:15" x14ac:dyDescent="0.2">
      <c r="C5119" s="142"/>
      <c r="D5119" s="142"/>
      <c r="E5119" s="142"/>
      <c r="F5119" s="142"/>
      <c r="G5119" s="142"/>
      <c r="H5119" s="142"/>
      <c r="J5119" s="142"/>
      <c r="K5119" s="142"/>
      <c r="L5119" s="142"/>
      <c r="M5119" s="142"/>
      <c r="N5119" s="142"/>
      <c r="O5119" s="142"/>
    </row>
    <row r="5120" spans="3:15" x14ac:dyDescent="0.2">
      <c r="C5120" s="142"/>
      <c r="D5120" s="142"/>
      <c r="E5120" s="142"/>
      <c r="F5120" s="142"/>
      <c r="G5120" s="142"/>
      <c r="H5120" s="142"/>
      <c r="J5120" s="142"/>
      <c r="K5120" s="142"/>
      <c r="L5120" s="142"/>
      <c r="M5120" s="142"/>
      <c r="N5120" s="142"/>
      <c r="O5120" s="142"/>
    </row>
    <row r="5121" spans="3:15" x14ac:dyDescent="0.2">
      <c r="C5121" s="142"/>
      <c r="D5121" s="142"/>
      <c r="E5121" s="142"/>
      <c r="F5121" s="142"/>
      <c r="G5121" s="142"/>
      <c r="H5121" s="142"/>
      <c r="J5121" s="142"/>
      <c r="K5121" s="142"/>
      <c r="L5121" s="142"/>
      <c r="M5121" s="142"/>
      <c r="N5121" s="142"/>
      <c r="O5121" s="142"/>
    </row>
    <row r="5122" spans="3:15" x14ac:dyDescent="0.2">
      <c r="C5122" s="142"/>
      <c r="D5122" s="142"/>
      <c r="E5122" s="142"/>
      <c r="F5122" s="142"/>
      <c r="G5122" s="142"/>
      <c r="H5122" s="142"/>
      <c r="J5122" s="142"/>
      <c r="K5122" s="142"/>
      <c r="L5122" s="142"/>
      <c r="M5122" s="142"/>
      <c r="N5122" s="142"/>
      <c r="O5122" s="142"/>
    </row>
    <row r="5123" spans="3:15" x14ac:dyDescent="0.2">
      <c r="C5123" s="142"/>
      <c r="D5123" s="142"/>
      <c r="E5123" s="142"/>
      <c r="F5123" s="142"/>
      <c r="G5123" s="142"/>
      <c r="H5123" s="142"/>
      <c r="J5123" s="142"/>
      <c r="K5123" s="142"/>
      <c r="L5123" s="142"/>
      <c r="M5123" s="142"/>
      <c r="N5123" s="142"/>
      <c r="O5123" s="142"/>
    </row>
    <row r="5124" spans="3:15" x14ac:dyDescent="0.2">
      <c r="C5124" s="142"/>
      <c r="D5124" s="142"/>
      <c r="E5124" s="142"/>
      <c r="F5124" s="142"/>
      <c r="G5124" s="142"/>
      <c r="H5124" s="142"/>
      <c r="J5124" s="142"/>
      <c r="K5124" s="142"/>
      <c r="L5124" s="142"/>
      <c r="M5124" s="142"/>
      <c r="N5124" s="142"/>
      <c r="O5124" s="142"/>
    </row>
    <row r="5125" spans="3:15" x14ac:dyDescent="0.2">
      <c r="C5125" s="142"/>
      <c r="D5125" s="142"/>
      <c r="E5125" s="142"/>
      <c r="F5125" s="142"/>
      <c r="G5125" s="142"/>
      <c r="H5125" s="142"/>
      <c r="J5125" s="142"/>
      <c r="K5125" s="142"/>
      <c r="L5125" s="142"/>
      <c r="M5125" s="142"/>
      <c r="N5125" s="142"/>
      <c r="O5125" s="142"/>
    </row>
    <row r="5126" spans="3:15" x14ac:dyDescent="0.2">
      <c r="C5126" s="142"/>
      <c r="D5126" s="142"/>
      <c r="E5126" s="142"/>
      <c r="F5126" s="142"/>
      <c r="G5126" s="142"/>
      <c r="H5126" s="142"/>
      <c r="J5126" s="142"/>
      <c r="K5126" s="142"/>
      <c r="L5126" s="142"/>
      <c r="M5126" s="142"/>
      <c r="N5126" s="142"/>
      <c r="O5126" s="142"/>
    </row>
    <row r="5127" spans="3:15" x14ac:dyDescent="0.2">
      <c r="C5127" s="142"/>
      <c r="D5127" s="142"/>
      <c r="E5127" s="142"/>
      <c r="F5127" s="142"/>
      <c r="G5127" s="142"/>
      <c r="H5127" s="142"/>
      <c r="J5127" s="142"/>
      <c r="K5127" s="142"/>
      <c r="L5127" s="142"/>
      <c r="M5127" s="142"/>
      <c r="N5127" s="142"/>
      <c r="O5127" s="142"/>
    </row>
    <row r="5128" spans="3:15" x14ac:dyDescent="0.2">
      <c r="C5128" s="142"/>
      <c r="D5128" s="142"/>
      <c r="E5128" s="142"/>
      <c r="F5128" s="142"/>
      <c r="G5128" s="142"/>
      <c r="H5128" s="142"/>
      <c r="J5128" s="142"/>
      <c r="K5128" s="142"/>
      <c r="L5128" s="142"/>
      <c r="M5128" s="142"/>
      <c r="N5128" s="142"/>
      <c r="O5128" s="142"/>
    </row>
    <row r="5129" spans="3:15" x14ac:dyDescent="0.2">
      <c r="C5129" s="142"/>
      <c r="D5129" s="142"/>
      <c r="E5129" s="142"/>
      <c r="F5129" s="142"/>
      <c r="G5129" s="142"/>
      <c r="H5129" s="142"/>
      <c r="J5129" s="142"/>
      <c r="K5129" s="142"/>
      <c r="L5129" s="142"/>
      <c r="M5129" s="142"/>
      <c r="N5129" s="142"/>
      <c r="O5129" s="142"/>
    </row>
    <row r="5130" spans="3:15" x14ac:dyDescent="0.2">
      <c r="C5130" s="142"/>
      <c r="D5130" s="142"/>
      <c r="E5130" s="142"/>
      <c r="F5130" s="142"/>
      <c r="G5130" s="142"/>
      <c r="H5130" s="142"/>
      <c r="J5130" s="142"/>
      <c r="K5130" s="142"/>
      <c r="L5130" s="142"/>
      <c r="M5130" s="142"/>
      <c r="N5130" s="142"/>
      <c r="O5130" s="142"/>
    </row>
    <row r="5131" spans="3:15" x14ac:dyDescent="0.2">
      <c r="C5131" s="142"/>
      <c r="D5131" s="142"/>
      <c r="E5131" s="142"/>
      <c r="F5131" s="142"/>
      <c r="G5131" s="142"/>
      <c r="H5131" s="142"/>
      <c r="J5131" s="142"/>
      <c r="K5131" s="142"/>
      <c r="L5131" s="142"/>
      <c r="M5131" s="142"/>
      <c r="N5131" s="142"/>
      <c r="O5131" s="142"/>
    </row>
    <row r="5132" spans="3:15" x14ac:dyDescent="0.2">
      <c r="C5132" s="142"/>
      <c r="D5132" s="142"/>
      <c r="E5132" s="142"/>
      <c r="F5132" s="142"/>
      <c r="G5132" s="142"/>
      <c r="H5132" s="142"/>
      <c r="J5132" s="142"/>
      <c r="K5132" s="142"/>
      <c r="L5132" s="142"/>
      <c r="M5132" s="142"/>
      <c r="N5132" s="142"/>
      <c r="O5132" s="142"/>
    </row>
    <row r="5133" spans="3:15" x14ac:dyDescent="0.2">
      <c r="C5133" s="142"/>
      <c r="D5133" s="142"/>
      <c r="E5133" s="142"/>
      <c r="F5133" s="142"/>
      <c r="G5133" s="142"/>
      <c r="H5133" s="142"/>
      <c r="J5133" s="142"/>
      <c r="K5133" s="142"/>
      <c r="L5133" s="142"/>
      <c r="M5133" s="142"/>
      <c r="N5133" s="142"/>
      <c r="O5133" s="142"/>
    </row>
    <row r="5134" spans="3:15" x14ac:dyDescent="0.2">
      <c r="C5134" s="142"/>
      <c r="D5134" s="142"/>
      <c r="E5134" s="142"/>
      <c r="F5134" s="142"/>
      <c r="G5134" s="142"/>
      <c r="H5134" s="142"/>
      <c r="J5134" s="142"/>
      <c r="K5134" s="142"/>
      <c r="L5134" s="142"/>
      <c r="M5134" s="142"/>
      <c r="N5134" s="142"/>
      <c r="O5134" s="142"/>
    </row>
    <row r="5135" spans="3:15" x14ac:dyDescent="0.2">
      <c r="C5135" s="142"/>
      <c r="D5135" s="142"/>
      <c r="E5135" s="142"/>
      <c r="F5135" s="142"/>
      <c r="G5135" s="142"/>
      <c r="H5135" s="142"/>
      <c r="J5135" s="142"/>
      <c r="K5135" s="142"/>
      <c r="L5135" s="142"/>
      <c r="M5135" s="142"/>
      <c r="N5135" s="142"/>
      <c r="O5135" s="142"/>
    </row>
    <row r="5136" spans="3:15" x14ac:dyDescent="0.2">
      <c r="C5136" s="142"/>
      <c r="D5136" s="142"/>
      <c r="E5136" s="142"/>
      <c r="F5136" s="142"/>
      <c r="G5136" s="142"/>
      <c r="H5136" s="142"/>
      <c r="J5136" s="142"/>
      <c r="K5136" s="142"/>
      <c r="L5136" s="142"/>
      <c r="M5136" s="142"/>
      <c r="N5136" s="142"/>
      <c r="O5136" s="142"/>
    </row>
    <row r="5137" spans="3:15" x14ac:dyDescent="0.2">
      <c r="C5137" s="142"/>
      <c r="D5137" s="142"/>
      <c r="E5137" s="142"/>
      <c r="F5137" s="142"/>
      <c r="G5137" s="142"/>
      <c r="H5137" s="142"/>
      <c r="J5137" s="142"/>
      <c r="K5137" s="142"/>
      <c r="L5137" s="142"/>
      <c r="M5137" s="142"/>
      <c r="N5137" s="142"/>
      <c r="O5137" s="142"/>
    </row>
    <row r="5138" spans="3:15" x14ac:dyDescent="0.2">
      <c r="C5138" s="142"/>
      <c r="D5138" s="142"/>
      <c r="E5138" s="142"/>
      <c r="F5138" s="142"/>
      <c r="G5138" s="142"/>
      <c r="H5138" s="142"/>
      <c r="J5138" s="142"/>
      <c r="K5138" s="142"/>
      <c r="L5138" s="142"/>
      <c r="M5138" s="142"/>
      <c r="N5138" s="142"/>
      <c r="O5138" s="142"/>
    </row>
    <row r="5139" spans="3:15" x14ac:dyDescent="0.2">
      <c r="C5139" s="142"/>
      <c r="D5139" s="142"/>
      <c r="E5139" s="142"/>
      <c r="F5139" s="142"/>
      <c r="G5139" s="142"/>
      <c r="H5139" s="142"/>
      <c r="J5139" s="142"/>
      <c r="K5139" s="142"/>
      <c r="L5139" s="142"/>
      <c r="M5139" s="142"/>
      <c r="N5139" s="142"/>
      <c r="O5139" s="142"/>
    </row>
    <row r="5140" spans="3:15" x14ac:dyDescent="0.2">
      <c r="C5140" s="142"/>
      <c r="D5140" s="142"/>
      <c r="E5140" s="142"/>
      <c r="F5140" s="142"/>
      <c r="G5140" s="142"/>
      <c r="H5140" s="142"/>
      <c r="J5140" s="142"/>
      <c r="K5140" s="142"/>
      <c r="L5140" s="142"/>
      <c r="M5140" s="142"/>
      <c r="N5140" s="142"/>
      <c r="O5140" s="142"/>
    </row>
    <row r="5141" spans="3:15" x14ac:dyDescent="0.2">
      <c r="C5141" s="142"/>
      <c r="D5141" s="142"/>
      <c r="E5141" s="142"/>
      <c r="F5141" s="142"/>
      <c r="G5141" s="142"/>
      <c r="H5141" s="142"/>
      <c r="J5141" s="142"/>
      <c r="K5141" s="142"/>
      <c r="L5141" s="142"/>
      <c r="M5141" s="142"/>
      <c r="N5141" s="142"/>
      <c r="O5141" s="142"/>
    </row>
    <row r="5142" spans="3:15" x14ac:dyDescent="0.2">
      <c r="C5142" s="142"/>
      <c r="D5142" s="142"/>
      <c r="E5142" s="142"/>
      <c r="F5142" s="142"/>
      <c r="G5142" s="142"/>
      <c r="H5142" s="142"/>
      <c r="J5142" s="142"/>
      <c r="K5142" s="142"/>
      <c r="L5142" s="142"/>
      <c r="M5142" s="142"/>
      <c r="N5142" s="142"/>
      <c r="O5142" s="142"/>
    </row>
    <row r="5143" spans="3:15" x14ac:dyDescent="0.2">
      <c r="C5143" s="142"/>
      <c r="D5143" s="142"/>
      <c r="E5143" s="142"/>
      <c r="F5143" s="142"/>
      <c r="G5143" s="142"/>
      <c r="H5143" s="142"/>
      <c r="J5143" s="142"/>
      <c r="K5143" s="142"/>
      <c r="L5143" s="142"/>
      <c r="M5143" s="142"/>
      <c r="N5143" s="142"/>
      <c r="O5143" s="142"/>
    </row>
    <row r="5144" spans="3:15" x14ac:dyDescent="0.2">
      <c r="C5144" s="142"/>
      <c r="D5144" s="142"/>
      <c r="E5144" s="142"/>
      <c r="F5144" s="142"/>
      <c r="G5144" s="142"/>
      <c r="H5144" s="142"/>
      <c r="J5144" s="142"/>
      <c r="K5144" s="142"/>
      <c r="L5144" s="142"/>
      <c r="M5144" s="142"/>
      <c r="N5144" s="142"/>
      <c r="O5144" s="142"/>
    </row>
    <row r="5145" spans="3:15" x14ac:dyDescent="0.2">
      <c r="C5145" s="142"/>
      <c r="D5145" s="142"/>
      <c r="E5145" s="142"/>
      <c r="F5145" s="142"/>
      <c r="G5145" s="142"/>
      <c r="H5145" s="142"/>
      <c r="J5145" s="142"/>
      <c r="K5145" s="142"/>
      <c r="L5145" s="142"/>
      <c r="M5145" s="142"/>
      <c r="N5145" s="142"/>
      <c r="O5145" s="142"/>
    </row>
    <row r="5146" spans="3:15" x14ac:dyDescent="0.2">
      <c r="C5146" s="142"/>
      <c r="D5146" s="142"/>
      <c r="E5146" s="142"/>
      <c r="F5146" s="142"/>
      <c r="G5146" s="142"/>
      <c r="H5146" s="142"/>
      <c r="J5146" s="142"/>
      <c r="K5146" s="142"/>
      <c r="L5146" s="142"/>
      <c r="M5146" s="142"/>
      <c r="N5146" s="142"/>
      <c r="O5146" s="142"/>
    </row>
    <row r="5147" spans="3:15" x14ac:dyDescent="0.2">
      <c r="C5147" s="142"/>
      <c r="D5147" s="142"/>
      <c r="E5147" s="142"/>
      <c r="F5147" s="142"/>
      <c r="G5147" s="142"/>
      <c r="H5147" s="142"/>
      <c r="J5147" s="142"/>
      <c r="K5147" s="142"/>
      <c r="L5147" s="142"/>
      <c r="M5147" s="142"/>
      <c r="N5147" s="142"/>
      <c r="O5147" s="142"/>
    </row>
    <row r="5148" spans="3:15" x14ac:dyDescent="0.2">
      <c r="C5148" s="142"/>
      <c r="D5148" s="142"/>
      <c r="E5148" s="142"/>
      <c r="F5148" s="142"/>
      <c r="G5148" s="142"/>
      <c r="H5148" s="142"/>
      <c r="J5148" s="142"/>
      <c r="K5148" s="142"/>
      <c r="L5148" s="142"/>
      <c r="M5148" s="142"/>
      <c r="N5148" s="142"/>
      <c r="O5148" s="142"/>
    </row>
    <row r="5149" spans="3:15" x14ac:dyDescent="0.2">
      <c r="C5149" s="142"/>
      <c r="D5149" s="142"/>
      <c r="E5149" s="142"/>
      <c r="F5149" s="142"/>
      <c r="G5149" s="142"/>
      <c r="H5149" s="142"/>
      <c r="J5149" s="142"/>
      <c r="K5149" s="142"/>
      <c r="L5149" s="142"/>
      <c r="M5149" s="142"/>
      <c r="N5149" s="142"/>
      <c r="O5149" s="142"/>
    </row>
    <row r="5150" spans="3:15" x14ac:dyDescent="0.2">
      <c r="C5150" s="142"/>
      <c r="D5150" s="142"/>
      <c r="E5150" s="142"/>
      <c r="F5150" s="142"/>
      <c r="G5150" s="142"/>
      <c r="H5150" s="142"/>
      <c r="J5150" s="142"/>
      <c r="K5150" s="142"/>
      <c r="L5150" s="142"/>
      <c r="M5150" s="142"/>
      <c r="N5150" s="142"/>
      <c r="O5150" s="142"/>
    </row>
    <row r="5151" spans="3:15" x14ac:dyDescent="0.2">
      <c r="C5151" s="142"/>
      <c r="D5151" s="142"/>
      <c r="E5151" s="142"/>
      <c r="F5151" s="142"/>
      <c r="G5151" s="142"/>
      <c r="H5151" s="142"/>
      <c r="J5151" s="142"/>
      <c r="K5151" s="142"/>
      <c r="L5151" s="142"/>
      <c r="M5151" s="142"/>
      <c r="N5151" s="142"/>
      <c r="O5151" s="142"/>
    </row>
    <row r="5152" spans="3:15" x14ac:dyDescent="0.2">
      <c r="C5152" s="142"/>
      <c r="D5152" s="142"/>
      <c r="E5152" s="142"/>
      <c r="F5152" s="142"/>
      <c r="G5152" s="142"/>
      <c r="H5152" s="142"/>
      <c r="J5152" s="142"/>
      <c r="K5152" s="142"/>
      <c r="L5152" s="142"/>
      <c r="M5152" s="142"/>
      <c r="N5152" s="142"/>
      <c r="O5152" s="142"/>
    </row>
    <row r="5153" spans="3:15" x14ac:dyDescent="0.2">
      <c r="C5153" s="142"/>
      <c r="D5153" s="142"/>
      <c r="E5153" s="142"/>
      <c r="F5153" s="142"/>
      <c r="G5153" s="142"/>
      <c r="H5153" s="142"/>
      <c r="J5153" s="142"/>
      <c r="K5153" s="142"/>
      <c r="L5153" s="142"/>
      <c r="M5153" s="142"/>
      <c r="N5153" s="142"/>
      <c r="O5153" s="142"/>
    </row>
    <row r="5154" spans="3:15" x14ac:dyDescent="0.2">
      <c r="C5154" s="142"/>
      <c r="D5154" s="142"/>
      <c r="E5154" s="142"/>
      <c r="F5154" s="142"/>
      <c r="G5154" s="142"/>
      <c r="H5154" s="142"/>
      <c r="J5154" s="142"/>
      <c r="K5154" s="142"/>
      <c r="L5154" s="142"/>
      <c r="M5154" s="142"/>
      <c r="N5154" s="142"/>
      <c r="O5154" s="142"/>
    </row>
    <row r="5155" spans="3:15" x14ac:dyDescent="0.2">
      <c r="C5155" s="142"/>
      <c r="D5155" s="142"/>
      <c r="E5155" s="142"/>
      <c r="F5155" s="142"/>
      <c r="G5155" s="142"/>
      <c r="H5155" s="142"/>
      <c r="J5155" s="142"/>
      <c r="K5155" s="142"/>
      <c r="L5155" s="142"/>
      <c r="M5155" s="142"/>
      <c r="N5155" s="142"/>
      <c r="O5155" s="142"/>
    </row>
    <row r="5156" spans="3:15" x14ac:dyDescent="0.2">
      <c r="C5156" s="142"/>
      <c r="D5156" s="142"/>
      <c r="E5156" s="142"/>
      <c r="F5156" s="142"/>
      <c r="G5156" s="142"/>
      <c r="H5156" s="142"/>
      <c r="J5156" s="142"/>
      <c r="K5156" s="142"/>
      <c r="L5156" s="142"/>
      <c r="M5156" s="142"/>
      <c r="N5156" s="142"/>
      <c r="O5156" s="142"/>
    </row>
    <row r="5157" spans="3:15" x14ac:dyDescent="0.2">
      <c r="C5157" s="142"/>
      <c r="D5157" s="142"/>
      <c r="E5157" s="142"/>
      <c r="F5157" s="142"/>
      <c r="G5157" s="142"/>
      <c r="H5157" s="142"/>
      <c r="J5157" s="142"/>
      <c r="K5157" s="142"/>
      <c r="L5157" s="142"/>
      <c r="M5157" s="142"/>
      <c r="N5157" s="142"/>
      <c r="O5157" s="142"/>
    </row>
    <row r="5158" spans="3:15" x14ac:dyDescent="0.2">
      <c r="C5158" s="142"/>
      <c r="D5158" s="142"/>
      <c r="E5158" s="142"/>
      <c r="F5158" s="142"/>
      <c r="G5158" s="142"/>
      <c r="H5158" s="142"/>
      <c r="J5158" s="142"/>
      <c r="K5158" s="142"/>
      <c r="L5158" s="142"/>
      <c r="M5158" s="142"/>
      <c r="N5158" s="142"/>
      <c r="O5158" s="142"/>
    </row>
    <row r="5159" spans="3:15" x14ac:dyDescent="0.2">
      <c r="C5159" s="142"/>
      <c r="D5159" s="142"/>
      <c r="E5159" s="142"/>
      <c r="F5159" s="142"/>
      <c r="G5159" s="142"/>
      <c r="H5159" s="142"/>
      <c r="J5159" s="142"/>
      <c r="K5159" s="142"/>
      <c r="L5159" s="142"/>
      <c r="M5159" s="142"/>
      <c r="N5159" s="142"/>
      <c r="O5159" s="142"/>
    </row>
    <row r="5160" spans="3:15" x14ac:dyDescent="0.2">
      <c r="C5160" s="142"/>
      <c r="D5160" s="142"/>
      <c r="E5160" s="142"/>
      <c r="F5160" s="142"/>
      <c r="G5160" s="142"/>
      <c r="H5160" s="142"/>
      <c r="J5160" s="142"/>
      <c r="K5160" s="142"/>
      <c r="L5160" s="142"/>
      <c r="M5160" s="142"/>
      <c r="N5160" s="142"/>
      <c r="O5160" s="142"/>
    </row>
    <row r="5161" spans="3:15" x14ac:dyDescent="0.2">
      <c r="C5161" s="142"/>
      <c r="D5161" s="142"/>
      <c r="E5161" s="142"/>
      <c r="F5161" s="142"/>
      <c r="G5161" s="142"/>
      <c r="H5161" s="142"/>
      <c r="J5161" s="142"/>
      <c r="K5161" s="142"/>
      <c r="L5161" s="142"/>
      <c r="M5161" s="142"/>
      <c r="N5161" s="142"/>
      <c r="O5161" s="142"/>
    </row>
    <row r="5162" spans="3:15" x14ac:dyDescent="0.2">
      <c r="C5162" s="142"/>
      <c r="D5162" s="142"/>
      <c r="E5162" s="142"/>
      <c r="F5162" s="142"/>
      <c r="G5162" s="142"/>
      <c r="H5162" s="142"/>
      <c r="J5162" s="142"/>
      <c r="K5162" s="142"/>
      <c r="L5162" s="142"/>
      <c r="M5162" s="142"/>
      <c r="N5162" s="142"/>
      <c r="O5162" s="142"/>
    </row>
    <row r="5163" spans="3:15" x14ac:dyDescent="0.2">
      <c r="C5163" s="142"/>
      <c r="D5163" s="142"/>
      <c r="E5163" s="142"/>
      <c r="F5163" s="142"/>
      <c r="G5163" s="142"/>
      <c r="H5163" s="142"/>
      <c r="J5163" s="142"/>
      <c r="K5163" s="142"/>
      <c r="L5163" s="142"/>
      <c r="M5163" s="142"/>
      <c r="N5163" s="142"/>
      <c r="O5163" s="142"/>
    </row>
    <row r="5164" spans="3:15" x14ac:dyDescent="0.2">
      <c r="C5164" s="142"/>
      <c r="D5164" s="142"/>
      <c r="E5164" s="142"/>
      <c r="F5164" s="142"/>
      <c r="G5164" s="142"/>
      <c r="H5164" s="142"/>
      <c r="J5164" s="142"/>
      <c r="K5164" s="142"/>
      <c r="L5164" s="142"/>
      <c r="M5164" s="142"/>
      <c r="N5164" s="142"/>
      <c r="O5164" s="142"/>
    </row>
    <row r="5165" spans="3:15" x14ac:dyDescent="0.2">
      <c r="C5165" s="142"/>
      <c r="D5165" s="142"/>
      <c r="E5165" s="142"/>
      <c r="F5165" s="142"/>
      <c r="G5165" s="142"/>
      <c r="H5165" s="142"/>
      <c r="J5165" s="142"/>
      <c r="K5165" s="142"/>
      <c r="L5165" s="142"/>
      <c r="M5165" s="142"/>
      <c r="N5165" s="142"/>
      <c r="O5165" s="142"/>
    </row>
    <row r="5166" spans="3:15" x14ac:dyDescent="0.2">
      <c r="C5166" s="142"/>
      <c r="D5166" s="142"/>
      <c r="E5166" s="142"/>
      <c r="F5166" s="142"/>
      <c r="G5166" s="142"/>
      <c r="H5166" s="142"/>
      <c r="J5166" s="142"/>
      <c r="K5166" s="142"/>
      <c r="L5166" s="142"/>
      <c r="M5166" s="142"/>
      <c r="N5166" s="142"/>
      <c r="O5166" s="142"/>
    </row>
    <row r="5167" spans="3:15" x14ac:dyDescent="0.2">
      <c r="C5167" s="142"/>
      <c r="D5167" s="142"/>
      <c r="E5167" s="142"/>
      <c r="F5167" s="142"/>
      <c r="G5167" s="142"/>
      <c r="H5167" s="142"/>
      <c r="J5167" s="142"/>
      <c r="K5167" s="142"/>
      <c r="L5167" s="142"/>
      <c r="M5167" s="142"/>
      <c r="N5167" s="142"/>
      <c r="O5167" s="142"/>
    </row>
    <row r="5168" spans="3:15" x14ac:dyDescent="0.2">
      <c r="C5168" s="142"/>
      <c r="D5168" s="142"/>
      <c r="E5168" s="142"/>
      <c r="F5168" s="142"/>
      <c r="G5168" s="142"/>
      <c r="H5168" s="142"/>
      <c r="J5168" s="142"/>
      <c r="K5168" s="142"/>
      <c r="L5168" s="142"/>
      <c r="M5168" s="142"/>
      <c r="N5168" s="142"/>
      <c r="O5168" s="142"/>
    </row>
    <row r="5169" spans="3:15" x14ac:dyDescent="0.2">
      <c r="C5169" s="142"/>
      <c r="D5169" s="142"/>
      <c r="E5169" s="142"/>
      <c r="F5169" s="142"/>
      <c r="G5169" s="142"/>
      <c r="H5169" s="142"/>
      <c r="J5169" s="142"/>
      <c r="K5169" s="142"/>
      <c r="L5169" s="142"/>
      <c r="M5169" s="142"/>
      <c r="N5169" s="142"/>
      <c r="O5169" s="142"/>
    </row>
    <row r="5170" spans="3:15" x14ac:dyDescent="0.2">
      <c r="C5170" s="142"/>
      <c r="D5170" s="142"/>
      <c r="E5170" s="142"/>
      <c r="F5170" s="142"/>
      <c r="G5170" s="142"/>
      <c r="H5170" s="142"/>
      <c r="J5170" s="142"/>
      <c r="K5170" s="142"/>
      <c r="L5170" s="142"/>
      <c r="M5170" s="142"/>
      <c r="N5170" s="142"/>
      <c r="O5170" s="142"/>
    </row>
    <row r="5171" spans="3:15" x14ac:dyDescent="0.2">
      <c r="C5171" s="142"/>
      <c r="D5171" s="142"/>
      <c r="E5171" s="142"/>
      <c r="F5171" s="142"/>
      <c r="G5171" s="142"/>
      <c r="H5171" s="142"/>
      <c r="J5171" s="142"/>
      <c r="K5171" s="142"/>
      <c r="L5171" s="142"/>
      <c r="M5171" s="142"/>
      <c r="N5171" s="142"/>
      <c r="O5171" s="142"/>
    </row>
    <row r="5172" spans="3:15" x14ac:dyDescent="0.2">
      <c r="C5172" s="142"/>
      <c r="D5172" s="142"/>
      <c r="E5172" s="142"/>
      <c r="F5172" s="142"/>
      <c r="G5172" s="142"/>
      <c r="H5172" s="142"/>
      <c r="J5172" s="142"/>
      <c r="K5172" s="142"/>
      <c r="L5172" s="142"/>
      <c r="M5172" s="142"/>
      <c r="N5172" s="142"/>
      <c r="O5172" s="142"/>
    </row>
    <row r="5173" spans="3:15" x14ac:dyDescent="0.2">
      <c r="C5173" s="142"/>
      <c r="D5173" s="142"/>
      <c r="E5173" s="142"/>
      <c r="F5173" s="142"/>
      <c r="G5173" s="142"/>
      <c r="H5173" s="142"/>
      <c r="J5173" s="142"/>
      <c r="K5173" s="142"/>
      <c r="L5173" s="142"/>
      <c r="M5173" s="142"/>
      <c r="N5173" s="142"/>
      <c r="O5173" s="142"/>
    </row>
    <row r="5174" spans="3:15" x14ac:dyDescent="0.2">
      <c r="C5174" s="142"/>
      <c r="D5174" s="142"/>
      <c r="E5174" s="142"/>
      <c r="F5174" s="142"/>
      <c r="G5174" s="142"/>
      <c r="H5174" s="142"/>
      <c r="J5174" s="142"/>
      <c r="K5174" s="142"/>
      <c r="L5174" s="142"/>
      <c r="M5174" s="142"/>
      <c r="N5174" s="142"/>
      <c r="O5174" s="142"/>
    </row>
    <row r="5175" spans="3:15" x14ac:dyDescent="0.2">
      <c r="C5175" s="142"/>
      <c r="D5175" s="142"/>
      <c r="E5175" s="142"/>
      <c r="F5175" s="142"/>
      <c r="G5175" s="142"/>
      <c r="H5175" s="142"/>
      <c r="J5175" s="142"/>
      <c r="K5175" s="142"/>
      <c r="L5175" s="142"/>
      <c r="M5175" s="142"/>
      <c r="N5175" s="142"/>
      <c r="O5175" s="142"/>
    </row>
    <row r="5176" spans="3:15" x14ac:dyDescent="0.2">
      <c r="C5176" s="142"/>
      <c r="D5176" s="142"/>
      <c r="E5176" s="142"/>
      <c r="F5176" s="142"/>
      <c r="G5176" s="142"/>
      <c r="H5176" s="142"/>
      <c r="J5176" s="142"/>
      <c r="K5176" s="142"/>
      <c r="L5176" s="142"/>
      <c r="M5176" s="142"/>
      <c r="N5176" s="142"/>
      <c r="O5176" s="142"/>
    </row>
    <row r="5177" spans="3:15" x14ac:dyDescent="0.2">
      <c r="C5177" s="142"/>
      <c r="D5177" s="142"/>
      <c r="E5177" s="142"/>
      <c r="F5177" s="142"/>
      <c r="G5177" s="142"/>
      <c r="H5177" s="142"/>
      <c r="J5177" s="142"/>
      <c r="K5177" s="142"/>
      <c r="L5177" s="142"/>
      <c r="M5177" s="142"/>
      <c r="N5177" s="142"/>
      <c r="O5177" s="142"/>
    </row>
    <row r="5178" spans="3:15" x14ac:dyDescent="0.2">
      <c r="C5178" s="142"/>
      <c r="D5178" s="142"/>
      <c r="E5178" s="142"/>
      <c r="F5178" s="142"/>
      <c r="G5178" s="142"/>
      <c r="H5178" s="142"/>
      <c r="J5178" s="142"/>
      <c r="K5178" s="142"/>
      <c r="L5178" s="142"/>
      <c r="M5178" s="142"/>
      <c r="N5178" s="142"/>
      <c r="O5178" s="142"/>
    </row>
    <row r="5179" spans="3:15" x14ac:dyDescent="0.2">
      <c r="C5179" s="142"/>
      <c r="D5179" s="142"/>
      <c r="E5179" s="142"/>
      <c r="F5179" s="142"/>
      <c r="G5179" s="142"/>
      <c r="H5179" s="142"/>
      <c r="J5179" s="142"/>
      <c r="K5179" s="142"/>
      <c r="L5179" s="142"/>
      <c r="M5179" s="142"/>
      <c r="N5179" s="142"/>
      <c r="O5179" s="142"/>
    </row>
    <row r="5180" spans="3:15" x14ac:dyDescent="0.2">
      <c r="C5180" s="142"/>
      <c r="D5180" s="142"/>
      <c r="E5180" s="142"/>
      <c r="F5180" s="142"/>
      <c r="G5180" s="142"/>
      <c r="H5180" s="142"/>
      <c r="J5180" s="142"/>
      <c r="K5180" s="142"/>
      <c r="L5180" s="142"/>
      <c r="M5180" s="142"/>
      <c r="N5180" s="142"/>
      <c r="O5180" s="142"/>
    </row>
    <row r="5181" spans="3:15" x14ac:dyDescent="0.2">
      <c r="C5181" s="142"/>
      <c r="D5181" s="142"/>
      <c r="E5181" s="142"/>
      <c r="F5181" s="142"/>
      <c r="G5181" s="142"/>
      <c r="H5181" s="142"/>
      <c r="J5181" s="142"/>
      <c r="K5181" s="142"/>
      <c r="L5181" s="142"/>
      <c r="M5181" s="142"/>
      <c r="N5181" s="142"/>
      <c r="O5181" s="142"/>
    </row>
    <row r="5182" spans="3:15" x14ac:dyDescent="0.2">
      <c r="C5182" s="142"/>
      <c r="D5182" s="142"/>
      <c r="E5182" s="142"/>
      <c r="F5182" s="142"/>
      <c r="G5182" s="142"/>
      <c r="H5182" s="142"/>
      <c r="J5182" s="142"/>
      <c r="K5182" s="142"/>
      <c r="L5182" s="142"/>
      <c r="M5182" s="142"/>
      <c r="N5182" s="142"/>
      <c r="O5182" s="142"/>
    </row>
    <row r="5183" spans="3:15" x14ac:dyDescent="0.2">
      <c r="C5183" s="142"/>
      <c r="D5183" s="142"/>
      <c r="E5183" s="142"/>
      <c r="F5183" s="142"/>
      <c r="G5183" s="142"/>
      <c r="H5183" s="142"/>
      <c r="J5183" s="142"/>
      <c r="K5183" s="142"/>
      <c r="L5183" s="142"/>
      <c r="M5183" s="142"/>
      <c r="N5183" s="142"/>
      <c r="O5183" s="142"/>
    </row>
    <row r="5184" spans="3:15" x14ac:dyDescent="0.2">
      <c r="C5184" s="142"/>
      <c r="D5184" s="142"/>
      <c r="E5184" s="142"/>
      <c r="F5184" s="142"/>
      <c r="G5184" s="142"/>
      <c r="H5184" s="142"/>
      <c r="J5184" s="142"/>
      <c r="K5184" s="142"/>
      <c r="L5184" s="142"/>
      <c r="M5184" s="142"/>
      <c r="N5184" s="142"/>
      <c r="O5184" s="142"/>
    </row>
    <row r="5185" spans="3:15" x14ac:dyDescent="0.2">
      <c r="C5185" s="142"/>
      <c r="D5185" s="142"/>
      <c r="E5185" s="142"/>
      <c r="F5185" s="142"/>
      <c r="G5185" s="142"/>
      <c r="H5185" s="142"/>
      <c r="J5185" s="142"/>
      <c r="K5185" s="142"/>
      <c r="L5185" s="142"/>
      <c r="M5185" s="142"/>
      <c r="N5185" s="142"/>
      <c r="O5185" s="142"/>
    </row>
    <row r="5186" spans="3:15" x14ac:dyDescent="0.2">
      <c r="C5186" s="142"/>
      <c r="D5186" s="142"/>
      <c r="E5186" s="142"/>
      <c r="F5186" s="142"/>
      <c r="G5186" s="142"/>
      <c r="H5186" s="142"/>
      <c r="J5186" s="142"/>
      <c r="K5186" s="142"/>
      <c r="L5186" s="142"/>
      <c r="M5186" s="142"/>
      <c r="N5186" s="142"/>
      <c r="O5186" s="142"/>
    </row>
    <row r="5187" spans="3:15" x14ac:dyDescent="0.2">
      <c r="C5187" s="142"/>
      <c r="D5187" s="142"/>
      <c r="E5187" s="142"/>
      <c r="F5187" s="142"/>
      <c r="G5187" s="142"/>
      <c r="H5187" s="142"/>
      <c r="J5187" s="142"/>
      <c r="K5187" s="142"/>
      <c r="L5187" s="142"/>
      <c r="M5187" s="142"/>
      <c r="N5187" s="142"/>
      <c r="O5187" s="142"/>
    </row>
    <row r="5188" spans="3:15" x14ac:dyDescent="0.2">
      <c r="C5188" s="142"/>
      <c r="D5188" s="142"/>
      <c r="E5188" s="142"/>
      <c r="F5188" s="142"/>
      <c r="G5188" s="142"/>
      <c r="H5188" s="142"/>
      <c r="J5188" s="142"/>
      <c r="K5188" s="142"/>
      <c r="L5188" s="142"/>
      <c r="M5188" s="142"/>
      <c r="N5188" s="142"/>
      <c r="O5188" s="142"/>
    </row>
    <row r="5189" spans="3:15" x14ac:dyDescent="0.2">
      <c r="C5189" s="142"/>
      <c r="D5189" s="142"/>
      <c r="E5189" s="142"/>
      <c r="F5189" s="142"/>
      <c r="G5189" s="142"/>
      <c r="H5189" s="142"/>
      <c r="J5189" s="142"/>
      <c r="K5189" s="142"/>
      <c r="L5189" s="142"/>
      <c r="M5189" s="142"/>
      <c r="N5189" s="142"/>
      <c r="O5189" s="142"/>
    </row>
    <row r="5190" spans="3:15" x14ac:dyDescent="0.2">
      <c r="C5190" s="142"/>
      <c r="D5190" s="142"/>
      <c r="E5190" s="142"/>
      <c r="F5190" s="142"/>
      <c r="G5190" s="142"/>
      <c r="H5190" s="142"/>
      <c r="J5190" s="142"/>
      <c r="K5190" s="142"/>
      <c r="L5190" s="142"/>
      <c r="M5190" s="142"/>
      <c r="N5190" s="142"/>
      <c r="O5190" s="142"/>
    </row>
    <row r="5191" spans="3:15" x14ac:dyDescent="0.2">
      <c r="C5191" s="142"/>
      <c r="D5191" s="142"/>
      <c r="E5191" s="142"/>
      <c r="F5191" s="142"/>
      <c r="G5191" s="142"/>
      <c r="H5191" s="142"/>
      <c r="J5191" s="142"/>
      <c r="K5191" s="142"/>
      <c r="L5191" s="142"/>
      <c r="M5191" s="142"/>
      <c r="N5191" s="142"/>
      <c r="O5191" s="142"/>
    </row>
    <row r="5192" spans="3:15" x14ac:dyDescent="0.2">
      <c r="C5192" s="142"/>
      <c r="D5192" s="142"/>
      <c r="E5192" s="142"/>
      <c r="F5192" s="142"/>
      <c r="G5192" s="142"/>
      <c r="H5192" s="142"/>
      <c r="J5192" s="142"/>
      <c r="K5192" s="142"/>
      <c r="L5192" s="142"/>
      <c r="M5192" s="142"/>
      <c r="N5192" s="142"/>
      <c r="O5192" s="142"/>
    </row>
    <row r="5193" spans="3:15" x14ac:dyDescent="0.2">
      <c r="C5193" s="142"/>
      <c r="D5193" s="142"/>
      <c r="E5193" s="142"/>
      <c r="F5193" s="142"/>
      <c r="G5193" s="142"/>
      <c r="H5193" s="142"/>
      <c r="J5193" s="142"/>
      <c r="K5193" s="142"/>
      <c r="L5193" s="142"/>
      <c r="M5193" s="142"/>
      <c r="N5193" s="142"/>
      <c r="O5193" s="142"/>
    </row>
    <row r="5194" spans="3:15" x14ac:dyDescent="0.2">
      <c r="C5194" s="142"/>
      <c r="D5194" s="142"/>
      <c r="E5194" s="142"/>
      <c r="F5194" s="142"/>
      <c r="G5194" s="142"/>
      <c r="H5194" s="142"/>
      <c r="J5194" s="142"/>
      <c r="K5194" s="142"/>
      <c r="L5194" s="142"/>
      <c r="M5194" s="142"/>
      <c r="N5194" s="142"/>
      <c r="O5194" s="142"/>
    </row>
    <row r="5195" spans="3:15" x14ac:dyDescent="0.2">
      <c r="C5195" s="142"/>
      <c r="D5195" s="142"/>
      <c r="E5195" s="142"/>
      <c r="F5195" s="142"/>
      <c r="G5195" s="142"/>
      <c r="H5195" s="142"/>
      <c r="J5195" s="142"/>
      <c r="K5195" s="142"/>
      <c r="L5195" s="142"/>
      <c r="M5195" s="142"/>
      <c r="N5195" s="142"/>
      <c r="O5195" s="142"/>
    </row>
    <row r="5196" spans="3:15" x14ac:dyDescent="0.2">
      <c r="C5196" s="142"/>
      <c r="D5196" s="142"/>
      <c r="E5196" s="142"/>
      <c r="F5196" s="142"/>
      <c r="G5196" s="142"/>
      <c r="H5196" s="142"/>
      <c r="J5196" s="142"/>
      <c r="K5196" s="142"/>
      <c r="L5196" s="142"/>
      <c r="M5196" s="142"/>
      <c r="N5196" s="142"/>
      <c r="O5196" s="142"/>
    </row>
    <row r="5197" spans="3:15" x14ac:dyDescent="0.2">
      <c r="C5197" s="142"/>
      <c r="D5197" s="142"/>
      <c r="E5197" s="142"/>
      <c r="F5197" s="142"/>
      <c r="G5197" s="142"/>
      <c r="H5197" s="142"/>
      <c r="J5197" s="142"/>
      <c r="K5197" s="142"/>
      <c r="L5197" s="142"/>
      <c r="M5197" s="142"/>
      <c r="N5197" s="142"/>
      <c r="O5197" s="142"/>
    </row>
    <row r="5198" spans="3:15" x14ac:dyDescent="0.2">
      <c r="C5198" s="142"/>
      <c r="D5198" s="142"/>
      <c r="E5198" s="142"/>
      <c r="F5198" s="142"/>
      <c r="G5198" s="142"/>
      <c r="H5198" s="142"/>
      <c r="J5198" s="142"/>
      <c r="K5198" s="142"/>
      <c r="L5198" s="142"/>
      <c r="M5198" s="142"/>
      <c r="N5198" s="142"/>
      <c r="O5198" s="142"/>
    </row>
    <row r="5199" spans="3:15" x14ac:dyDescent="0.2">
      <c r="C5199" s="142"/>
      <c r="D5199" s="142"/>
      <c r="E5199" s="142"/>
      <c r="F5199" s="142"/>
      <c r="G5199" s="142"/>
      <c r="H5199" s="142"/>
      <c r="J5199" s="142"/>
      <c r="K5199" s="142"/>
      <c r="L5199" s="142"/>
      <c r="M5199" s="142"/>
      <c r="N5199" s="142"/>
      <c r="O5199" s="142"/>
    </row>
    <row r="5200" spans="3:15" x14ac:dyDescent="0.2">
      <c r="C5200" s="142"/>
      <c r="D5200" s="142"/>
      <c r="E5200" s="142"/>
      <c r="F5200" s="142"/>
      <c r="G5200" s="142"/>
      <c r="H5200" s="142"/>
      <c r="J5200" s="142"/>
      <c r="K5200" s="142"/>
      <c r="L5200" s="142"/>
      <c r="M5200" s="142"/>
      <c r="N5200" s="142"/>
      <c r="O5200" s="142"/>
    </row>
    <row r="5201" spans="3:15" x14ac:dyDescent="0.2">
      <c r="C5201" s="142"/>
      <c r="D5201" s="142"/>
      <c r="E5201" s="142"/>
      <c r="F5201" s="142"/>
      <c r="G5201" s="142"/>
      <c r="H5201" s="142"/>
      <c r="J5201" s="142"/>
      <c r="K5201" s="142"/>
      <c r="L5201" s="142"/>
      <c r="M5201" s="142"/>
      <c r="N5201" s="142"/>
      <c r="O5201" s="142"/>
    </row>
    <row r="5202" spans="3:15" x14ac:dyDescent="0.2">
      <c r="C5202" s="142"/>
      <c r="D5202" s="142"/>
      <c r="E5202" s="142"/>
      <c r="F5202" s="142"/>
      <c r="G5202" s="142"/>
      <c r="H5202" s="142"/>
      <c r="J5202" s="142"/>
      <c r="K5202" s="142"/>
      <c r="L5202" s="142"/>
      <c r="M5202" s="142"/>
      <c r="N5202" s="142"/>
      <c r="O5202" s="142"/>
    </row>
    <row r="5203" spans="3:15" x14ac:dyDescent="0.2">
      <c r="C5203" s="142"/>
      <c r="D5203" s="142"/>
      <c r="E5203" s="142"/>
      <c r="F5203" s="142"/>
      <c r="G5203" s="142"/>
      <c r="H5203" s="142"/>
      <c r="J5203" s="142"/>
      <c r="K5203" s="142"/>
      <c r="L5203" s="142"/>
      <c r="M5203" s="142"/>
      <c r="N5203" s="142"/>
      <c r="O5203" s="142"/>
    </row>
    <row r="5204" spans="3:15" x14ac:dyDescent="0.2">
      <c r="C5204" s="142"/>
      <c r="D5204" s="142"/>
      <c r="E5204" s="142"/>
      <c r="F5204" s="142"/>
      <c r="G5204" s="142"/>
      <c r="H5204" s="142"/>
      <c r="J5204" s="142"/>
      <c r="K5204" s="142"/>
      <c r="L5204" s="142"/>
      <c r="M5204" s="142"/>
      <c r="N5204" s="142"/>
      <c r="O5204" s="142"/>
    </row>
    <row r="5205" spans="3:15" x14ac:dyDescent="0.2">
      <c r="C5205" s="142"/>
      <c r="D5205" s="142"/>
      <c r="E5205" s="142"/>
      <c r="F5205" s="142"/>
      <c r="G5205" s="142"/>
      <c r="H5205" s="142"/>
      <c r="J5205" s="142"/>
      <c r="K5205" s="142"/>
      <c r="L5205" s="142"/>
      <c r="M5205" s="142"/>
      <c r="N5205" s="142"/>
      <c r="O5205" s="142"/>
    </row>
    <row r="5206" spans="3:15" x14ac:dyDescent="0.2">
      <c r="C5206" s="142"/>
      <c r="D5206" s="142"/>
      <c r="E5206" s="142"/>
      <c r="F5206" s="142"/>
      <c r="G5206" s="142"/>
      <c r="H5206" s="142"/>
      <c r="J5206" s="142"/>
      <c r="K5206" s="142"/>
      <c r="L5206" s="142"/>
      <c r="M5206" s="142"/>
      <c r="N5206" s="142"/>
      <c r="O5206" s="142"/>
    </row>
    <row r="5207" spans="3:15" x14ac:dyDescent="0.2">
      <c r="C5207" s="142"/>
      <c r="D5207" s="142"/>
      <c r="E5207" s="142"/>
      <c r="F5207" s="142"/>
      <c r="G5207" s="142"/>
      <c r="H5207" s="142"/>
      <c r="J5207" s="142"/>
      <c r="K5207" s="142"/>
      <c r="L5207" s="142"/>
      <c r="M5207" s="142"/>
      <c r="N5207" s="142"/>
      <c r="O5207" s="142"/>
    </row>
    <row r="5208" spans="3:15" x14ac:dyDescent="0.2">
      <c r="C5208" s="142"/>
      <c r="D5208" s="142"/>
      <c r="E5208" s="142"/>
      <c r="F5208" s="142"/>
      <c r="G5208" s="142"/>
      <c r="H5208" s="142"/>
      <c r="J5208" s="142"/>
      <c r="K5208" s="142"/>
      <c r="L5208" s="142"/>
      <c r="M5208" s="142"/>
      <c r="N5208" s="142"/>
      <c r="O5208" s="142"/>
    </row>
    <row r="5209" spans="3:15" x14ac:dyDescent="0.2">
      <c r="C5209" s="142"/>
      <c r="D5209" s="142"/>
      <c r="E5209" s="142"/>
      <c r="F5209" s="142"/>
      <c r="G5209" s="142"/>
      <c r="H5209" s="142"/>
      <c r="J5209" s="142"/>
      <c r="K5209" s="142"/>
      <c r="L5209" s="142"/>
      <c r="M5209" s="142"/>
      <c r="N5209" s="142"/>
      <c r="O5209" s="142"/>
    </row>
    <row r="5210" spans="3:15" x14ac:dyDescent="0.2">
      <c r="C5210" s="142"/>
      <c r="D5210" s="142"/>
      <c r="E5210" s="142"/>
      <c r="F5210" s="142"/>
      <c r="G5210" s="142"/>
      <c r="H5210" s="142"/>
      <c r="J5210" s="142"/>
      <c r="K5210" s="142"/>
      <c r="L5210" s="142"/>
      <c r="M5210" s="142"/>
      <c r="N5210" s="142"/>
      <c r="O5210" s="142"/>
    </row>
    <row r="5211" spans="3:15" x14ac:dyDescent="0.2">
      <c r="C5211" s="142"/>
      <c r="D5211" s="142"/>
      <c r="E5211" s="142"/>
      <c r="F5211" s="142"/>
      <c r="G5211" s="142"/>
      <c r="H5211" s="142"/>
      <c r="J5211" s="142"/>
      <c r="K5211" s="142"/>
      <c r="L5211" s="142"/>
      <c r="M5211" s="142"/>
      <c r="N5211" s="142"/>
      <c r="O5211" s="142"/>
    </row>
    <row r="5212" spans="3:15" x14ac:dyDescent="0.2">
      <c r="C5212" s="142"/>
      <c r="D5212" s="142"/>
      <c r="E5212" s="142"/>
      <c r="F5212" s="142"/>
      <c r="G5212" s="142"/>
      <c r="H5212" s="142"/>
      <c r="J5212" s="142"/>
      <c r="K5212" s="142"/>
      <c r="L5212" s="142"/>
      <c r="M5212" s="142"/>
      <c r="N5212" s="142"/>
      <c r="O5212" s="142"/>
    </row>
    <row r="5213" spans="3:15" x14ac:dyDescent="0.2">
      <c r="C5213" s="142"/>
      <c r="D5213" s="142"/>
      <c r="E5213" s="142"/>
      <c r="F5213" s="142"/>
      <c r="G5213" s="142"/>
      <c r="H5213" s="142"/>
      <c r="J5213" s="142"/>
      <c r="K5213" s="142"/>
      <c r="L5213" s="142"/>
      <c r="M5213" s="142"/>
      <c r="N5213" s="142"/>
      <c r="O5213" s="142"/>
    </row>
    <row r="5214" spans="3:15" x14ac:dyDescent="0.2">
      <c r="C5214" s="142"/>
      <c r="D5214" s="142"/>
      <c r="E5214" s="142"/>
      <c r="F5214" s="142"/>
      <c r="G5214" s="142"/>
      <c r="H5214" s="142"/>
      <c r="J5214" s="142"/>
      <c r="K5214" s="142"/>
      <c r="L5214" s="142"/>
      <c r="M5214" s="142"/>
      <c r="N5214" s="142"/>
      <c r="O5214" s="142"/>
    </row>
    <row r="5215" spans="3:15" x14ac:dyDescent="0.2">
      <c r="C5215" s="142"/>
      <c r="D5215" s="142"/>
      <c r="E5215" s="142"/>
      <c r="F5215" s="142"/>
      <c r="G5215" s="142"/>
      <c r="H5215" s="142"/>
      <c r="J5215" s="142"/>
      <c r="K5215" s="142"/>
      <c r="L5215" s="142"/>
      <c r="M5215" s="142"/>
      <c r="N5215" s="142"/>
      <c r="O5215" s="142"/>
    </row>
    <row r="5216" spans="3:15" x14ac:dyDescent="0.2">
      <c r="C5216" s="142"/>
      <c r="D5216" s="142"/>
      <c r="E5216" s="142"/>
      <c r="F5216" s="142"/>
      <c r="G5216" s="142"/>
      <c r="H5216" s="142"/>
      <c r="J5216" s="142"/>
      <c r="K5216" s="142"/>
      <c r="L5216" s="142"/>
      <c r="M5216" s="142"/>
      <c r="N5216" s="142"/>
      <c r="O5216" s="142"/>
    </row>
    <row r="5217" spans="3:15" x14ac:dyDescent="0.2">
      <c r="C5217" s="142"/>
      <c r="D5217" s="142"/>
      <c r="E5217" s="142"/>
      <c r="F5217" s="142"/>
      <c r="G5217" s="142"/>
      <c r="H5217" s="142"/>
      <c r="J5217" s="142"/>
      <c r="K5217" s="142"/>
      <c r="L5217" s="142"/>
      <c r="M5217" s="142"/>
      <c r="N5217" s="142"/>
      <c r="O5217" s="142"/>
    </row>
    <row r="5218" spans="3:15" x14ac:dyDescent="0.2">
      <c r="C5218" s="142"/>
      <c r="D5218" s="142"/>
      <c r="E5218" s="142"/>
      <c r="F5218" s="142"/>
      <c r="G5218" s="142"/>
      <c r="H5218" s="142"/>
      <c r="J5218" s="142"/>
      <c r="K5218" s="142"/>
      <c r="L5218" s="142"/>
      <c r="M5218" s="142"/>
      <c r="N5218" s="142"/>
      <c r="O5218" s="142"/>
    </row>
    <row r="5219" spans="3:15" x14ac:dyDescent="0.2">
      <c r="C5219" s="142"/>
      <c r="D5219" s="142"/>
      <c r="E5219" s="142"/>
      <c r="F5219" s="142"/>
      <c r="G5219" s="142"/>
      <c r="H5219" s="142"/>
      <c r="J5219" s="142"/>
      <c r="K5219" s="142"/>
      <c r="L5219" s="142"/>
      <c r="M5219" s="142"/>
      <c r="N5219" s="142"/>
      <c r="O5219" s="142"/>
    </row>
    <row r="5220" spans="3:15" x14ac:dyDescent="0.2">
      <c r="C5220" s="142"/>
      <c r="D5220" s="142"/>
      <c r="E5220" s="142"/>
      <c r="F5220" s="142"/>
      <c r="G5220" s="142"/>
      <c r="H5220" s="142"/>
      <c r="J5220" s="142"/>
      <c r="K5220" s="142"/>
      <c r="L5220" s="142"/>
      <c r="M5220" s="142"/>
      <c r="N5220" s="142"/>
      <c r="O5220" s="142"/>
    </row>
    <row r="5221" spans="3:15" x14ac:dyDescent="0.2">
      <c r="C5221" s="142"/>
      <c r="D5221" s="142"/>
      <c r="E5221" s="142"/>
      <c r="F5221" s="142"/>
      <c r="G5221" s="142"/>
      <c r="H5221" s="142"/>
      <c r="J5221" s="142"/>
      <c r="K5221" s="142"/>
      <c r="L5221" s="142"/>
      <c r="M5221" s="142"/>
      <c r="N5221" s="142"/>
      <c r="O5221" s="142"/>
    </row>
    <row r="5222" spans="3:15" x14ac:dyDescent="0.2">
      <c r="C5222" s="142"/>
      <c r="D5222" s="142"/>
      <c r="E5222" s="142"/>
      <c r="F5222" s="142"/>
      <c r="G5222" s="142"/>
      <c r="H5222" s="142"/>
      <c r="J5222" s="142"/>
      <c r="K5222" s="142"/>
      <c r="L5222" s="142"/>
      <c r="M5222" s="142"/>
      <c r="N5222" s="142"/>
      <c r="O5222" s="142"/>
    </row>
    <row r="5223" spans="3:15" x14ac:dyDescent="0.2">
      <c r="C5223" s="142"/>
      <c r="D5223" s="142"/>
      <c r="E5223" s="142"/>
      <c r="F5223" s="142"/>
      <c r="G5223" s="142"/>
      <c r="H5223" s="142"/>
      <c r="J5223" s="142"/>
      <c r="K5223" s="142"/>
      <c r="L5223" s="142"/>
      <c r="M5223" s="142"/>
      <c r="N5223" s="142"/>
      <c r="O5223" s="142"/>
    </row>
    <row r="5224" spans="3:15" x14ac:dyDescent="0.2">
      <c r="C5224" s="142"/>
      <c r="D5224" s="142"/>
      <c r="E5224" s="142"/>
      <c r="F5224" s="142"/>
      <c r="G5224" s="142"/>
      <c r="H5224" s="142"/>
      <c r="J5224" s="142"/>
      <c r="K5224" s="142"/>
      <c r="L5224" s="142"/>
      <c r="M5224" s="142"/>
      <c r="N5224" s="142"/>
      <c r="O5224" s="142"/>
    </row>
    <row r="5225" spans="3:15" x14ac:dyDescent="0.2">
      <c r="C5225" s="142"/>
      <c r="D5225" s="142"/>
      <c r="E5225" s="142"/>
      <c r="F5225" s="142"/>
      <c r="G5225" s="142"/>
      <c r="H5225" s="142"/>
      <c r="J5225" s="142"/>
      <c r="K5225" s="142"/>
      <c r="L5225" s="142"/>
      <c r="M5225" s="142"/>
      <c r="N5225" s="142"/>
      <c r="O5225" s="142"/>
    </row>
    <row r="5226" spans="3:15" x14ac:dyDescent="0.2">
      <c r="C5226" s="142"/>
      <c r="D5226" s="142"/>
      <c r="E5226" s="142"/>
      <c r="F5226" s="142"/>
      <c r="G5226" s="142"/>
      <c r="H5226" s="142"/>
      <c r="J5226" s="142"/>
      <c r="K5226" s="142"/>
      <c r="L5226" s="142"/>
      <c r="M5226" s="142"/>
      <c r="N5226" s="142"/>
      <c r="O5226" s="142"/>
    </row>
    <row r="5227" spans="3:15" x14ac:dyDescent="0.2">
      <c r="C5227" s="142"/>
      <c r="D5227" s="142"/>
      <c r="E5227" s="142"/>
      <c r="F5227" s="142"/>
      <c r="G5227" s="142"/>
      <c r="H5227" s="142"/>
      <c r="J5227" s="142"/>
      <c r="K5227" s="142"/>
      <c r="L5227" s="142"/>
      <c r="M5227" s="142"/>
      <c r="N5227" s="142"/>
      <c r="O5227" s="142"/>
    </row>
    <row r="5228" spans="3:15" x14ac:dyDescent="0.2">
      <c r="C5228" s="142"/>
      <c r="D5228" s="142"/>
      <c r="E5228" s="142"/>
      <c r="F5228" s="142"/>
      <c r="G5228" s="142"/>
      <c r="H5228" s="142"/>
      <c r="J5228" s="142"/>
      <c r="K5228" s="142"/>
      <c r="L5228" s="142"/>
      <c r="M5228" s="142"/>
      <c r="N5228" s="142"/>
      <c r="O5228" s="142"/>
    </row>
    <row r="5229" spans="3:15" x14ac:dyDescent="0.2">
      <c r="C5229" s="142"/>
      <c r="D5229" s="142"/>
      <c r="E5229" s="142"/>
      <c r="F5229" s="142"/>
      <c r="G5229" s="142"/>
      <c r="H5229" s="142"/>
      <c r="J5229" s="142"/>
      <c r="K5229" s="142"/>
      <c r="L5229" s="142"/>
      <c r="M5229" s="142"/>
      <c r="N5229" s="142"/>
      <c r="O5229" s="142"/>
    </row>
    <row r="5230" spans="3:15" x14ac:dyDescent="0.2">
      <c r="C5230" s="142"/>
      <c r="D5230" s="142"/>
      <c r="E5230" s="142"/>
      <c r="F5230" s="142"/>
      <c r="G5230" s="142"/>
      <c r="H5230" s="142"/>
      <c r="J5230" s="142"/>
      <c r="K5230" s="142"/>
      <c r="L5230" s="142"/>
      <c r="M5230" s="142"/>
      <c r="N5230" s="142"/>
      <c r="O5230" s="142"/>
    </row>
    <row r="5231" spans="3:15" x14ac:dyDescent="0.2">
      <c r="C5231" s="142"/>
      <c r="D5231" s="142"/>
      <c r="E5231" s="142"/>
      <c r="F5231" s="142"/>
      <c r="G5231" s="142"/>
      <c r="H5231" s="142"/>
      <c r="J5231" s="142"/>
      <c r="K5231" s="142"/>
      <c r="L5231" s="142"/>
      <c r="M5231" s="142"/>
      <c r="N5231" s="142"/>
      <c r="O5231" s="142"/>
    </row>
    <row r="5232" spans="3:15" x14ac:dyDescent="0.2">
      <c r="C5232" s="142"/>
      <c r="D5232" s="142"/>
      <c r="E5232" s="142"/>
      <c r="F5232" s="142"/>
      <c r="G5232" s="142"/>
      <c r="H5232" s="142"/>
      <c r="J5232" s="142"/>
      <c r="K5232" s="142"/>
      <c r="L5232" s="142"/>
      <c r="M5232" s="142"/>
      <c r="N5232" s="142"/>
      <c r="O5232" s="142"/>
    </row>
    <row r="5233" spans="3:15" x14ac:dyDescent="0.2">
      <c r="C5233" s="142"/>
      <c r="D5233" s="142"/>
      <c r="E5233" s="142"/>
      <c r="F5233" s="142"/>
      <c r="G5233" s="142"/>
      <c r="H5233" s="142"/>
      <c r="J5233" s="142"/>
      <c r="K5233" s="142"/>
      <c r="L5233" s="142"/>
      <c r="M5233" s="142"/>
      <c r="N5233" s="142"/>
      <c r="O5233" s="142"/>
    </row>
    <row r="5234" spans="3:15" x14ac:dyDescent="0.2">
      <c r="C5234" s="142"/>
      <c r="D5234" s="142"/>
      <c r="E5234" s="142"/>
      <c r="F5234" s="142"/>
      <c r="G5234" s="142"/>
      <c r="H5234" s="142"/>
      <c r="J5234" s="142"/>
      <c r="K5234" s="142"/>
      <c r="L5234" s="142"/>
      <c r="M5234" s="142"/>
      <c r="N5234" s="142"/>
      <c r="O5234" s="142"/>
    </row>
    <row r="5235" spans="3:15" x14ac:dyDescent="0.2">
      <c r="C5235" s="142"/>
      <c r="D5235" s="142"/>
      <c r="E5235" s="142"/>
      <c r="F5235" s="142"/>
      <c r="G5235" s="142"/>
      <c r="H5235" s="142"/>
      <c r="J5235" s="142"/>
      <c r="K5235" s="142"/>
      <c r="L5235" s="142"/>
      <c r="M5235" s="142"/>
      <c r="N5235" s="142"/>
      <c r="O5235" s="142"/>
    </row>
    <row r="5236" spans="3:15" x14ac:dyDescent="0.2">
      <c r="C5236" s="142"/>
      <c r="D5236" s="142"/>
      <c r="E5236" s="142"/>
      <c r="F5236" s="142"/>
      <c r="G5236" s="142"/>
      <c r="H5236" s="142"/>
      <c r="J5236" s="142"/>
      <c r="K5236" s="142"/>
      <c r="L5236" s="142"/>
      <c r="M5236" s="142"/>
      <c r="N5236" s="142"/>
      <c r="O5236" s="142"/>
    </row>
    <row r="5237" spans="3:15" x14ac:dyDescent="0.2">
      <c r="C5237" s="142"/>
      <c r="D5237" s="142"/>
      <c r="E5237" s="142"/>
      <c r="F5237" s="142"/>
      <c r="G5237" s="142"/>
      <c r="H5237" s="142"/>
      <c r="J5237" s="142"/>
      <c r="K5237" s="142"/>
      <c r="L5237" s="142"/>
      <c r="M5237" s="142"/>
      <c r="N5237" s="142"/>
      <c r="O5237" s="142"/>
    </row>
    <row r="5238" spans="3:15" x14ac:dyDescent="0.2">
      <c r="C5238" s="142"/>
      <c r="D5238" s="142"/>
      <c r="E5238" s="142"/>
      <c r="F5238" s="142"/>
      <c r="G5238" s="142"/>
      <c r="H5238" s="142"/>
      <c r="J5238" s="142"/>
      <c r="K5238" s="142"/>
      <c r="L5238" s="142"/>
      <c r="M5238" s="142"/>
      <c r="N5238" s="142"/>
      <c r="O5238" s="142"/>
    </row>
    <row r="5239" spans="3:15" x14ac:dyDescent="0.2">
      <c r="C5239" s="142"/>
      <c r="D5239" s="142"/>
      <c r="E5239" s="142"/>
      <c r="F5239" s="142"/>
      <c r="G5239" s="142"/>
      <c r="H5239" s="142"/>
      <c r="J5239" s="142"/>
      <c r="K5239" s="142"/>
      <c r="L5239" s="142"/>
      <c r="M5239" s="142"/>
      <c r="N5239" s="142"/>
      <c r="O5239" s="142"/>
    </row>
    <row r="5240" spans="3:15" x14ac:dyDescent="0.2">
      <c r="C5240" s="142"/>
      <c r="D5240" s="142"/>
      <c r="E5240" s="142"/>
      <c r="F5240" s="142"/>
      <c r="G5240" s="142"/>
      <c r="H5240" s="142"/>
      <c r="J5240" s="142"/>
      <c r="K5240" s="142"/>
      <c r="L5240" s="142"/>
      <c r="M5240" s="142"/>
      <c r="N5240" s="142"/>
      <c r="O5240" s="142"/>
    </row>
    <row r="5241" spans="3:15" x14ac:dyDescent="0.2">
      <c r="C5241" s="142"/>
      <c r="D5241" s="142"/>
      <c r="E5241" s="142"/>
      <c r="F5241" s="142"/>
      <c r="G5241" s="142"/>
      <c r="H5241" s="142"/>
      <c r="J5241" s="142"/>
      <c r="K5241" s="142"/>
      <c r="L5241" s="142"/>
      <c r="M5241" s="142"/>
      <c r="N5241" s="142"/>
      <c r="O5241" s="142"/>
    </row>
    <row r="5242" spans="3:15" x14ac:dyDescent="0.2">
      <c r="C5242" s="142"/>
      <c r="D5242" s="142"/>
      <c r="E5242" s="142"/>
      <c r="F5242" s="142"/>
      <c r="G5242" s="142"/>
      <c r="H5242" s="142"/>
      <c r="J5242" s="142"/>
      <c r="K5242" s="142"/>
      <c r="L5242" s="142"/>
      <c r="M5242" s="142"/>
      <c r="N5242" s="142"/>
      <c r="O5242" s="142"/>
    </row>
    <row r="5243" spans="3:15" x14ac:dyDescent="0.2">
      <c r="C5243" s="142"/>
      <c r="D5243" s="142"/>
      <c r="E5243" s="142"/>
      <c r="F5243" s="142"/>
      <c r="G5243" s="142"/>
      <c r="H5243" s="142"/>
      <c r="J5243" s="142"/>
      <c r="K5243" s="142"/>
      <c r="L5243" s="142"/>
      <c r="M5243" s="142"/>
      <c r="N5243" s="142"/>
      <c r="O5243" s="142"/>
    </row>
    <row r="5244" spans="3:15" x14ac:dyDescent="0.2">
      <c r="C5244" s="142"/>
      <c r="D5244" s="142"/>
      <c r="E5244" s="142"/>
      <c r="F5244" s="142"/>
      <c r="G5244" s="142"/>
      <c r="H5244" s="142"/>
      <c r="J5244" s="142"/>
      <c r="K5244" s="142"/>
      <c r="L5244" s="142"/>
      <c r="M5244" s="142"/>
      <c r="N5244" s="142"/>
      <c r="O5244" s="142"/>
    </row>
    <row r="5245" spans="3:15" x14ac:dyDescent="0.2">
      <c r="C5245" s="142"/>
      <c r="D5245" s="142"/>
      <c r="E5245" s="142"/>
      <c r="F5245" s="142"/>
      <c r="G5245" s="142"/>
      <c r="H5245" s="142"/>
      <c r="J5245" s="142"/>
      <c r="K5245" s="142"/>
      <c r="L5245" s="142"/>
      <c r="M5245" s="142"/>
      <c r="N5245" s="142"/>
      <c r="O5245" s="142"/>
    </row>
    <row r="5246" spans="3:15" x14ac:dyDescent="0.2">
      <c r="C5246" s="142"/>
      <c r="D5246" s="142"/>
      <c r="E5246" s="142"/>
      <c r="F5246" s="142"/>
      <c r="G5246" s="142"/>
      <c r="H5246" s="142"/>
      <c r="J5246" s="142"/>
      <c r="K5246" s="142"/>
      <c r="L5246" s="142"/>
      <c r="M5246" s="142"/>
      <c r="N5246" s="142"/>
      <c r="O5246" s="142"/>
    </row>
    <row r="5247" spans="3:15" x14ac:dyDescent="0.2">
      <c r="C5247" s="142"/>
      <c r="D5247" s="142"/>
      <c r="E5247" s="142"/>
      <c r="F5247" s="142"/>
      <c r="G5247" s="142"/>
      <c r="H5247" s="142"/>
      <c r="J5247" s="142"/>
      <c r="K5247" s="142"/>
      <c r="L5247" s="142"/>
      <c r="M5247" s="142"/>
      <c r="N5247" s="142"/>
      <c r="O5247" s="142"/>
    </row>
    <row r="5248" spans="3:15" x14ac:dyDescent="0.2">
      <c r="C5248" s="142"/>
      <c r="D5248" s="142"/>
      <c r="E5248" s="142"/>
      <c r="F5248" s="142"/>
      <c r="G5248" s="142"/>
      <c r="H5248" s="142"/>
      <c r="J5248" s="142"/>
      <c r="K5248" s="142"/>
      <c r="L5248" s="142"/>
      <c r="M5248" s="142"/>
      <c r="N5248" s="142"/>
      <c r="O5248" s="142"/>
    </row>
    <row r="5249" spans="3:15" x14ac:dyDescent="0.2">
      <c r="C5249" s="142"/>
      <c r="D5249" s="142"/>
      <c r="E5249" s="142"/>
      <c r="F5249" s="142"/>
      <c r="G5249" s="142"/>
      <c r="H5249" s="142"/>
      <c r="J5249" s="142"/>
      <c r="K5249" s="142"/>
      <c r="L5249" s="142"/>
      <c r="M5249" s="142"/>
      <c r="N5249" s="142"/>
      <c r="O5249" s="142"/>
    </row>
    <row r="5250" spans="3:15" x14ac:dyDescent="0.2">
      <c r="C5250" s="142"/>
      <c r="D5250" s="142"/>
      <c r="E5250" s="142"/>
      <c r="F5250" s="142"/>
      <c r="G5250" s="142"/>
      <c r="H5250" s="142"/>
      <c r="J5250" s="142"/>
      <c r="K5250" s="142"/>
      <c r="L5250" s="142"/>
      <c r="M5250" s="142"/>
      <c r="N5250" s="142"/>
      <c r="O5250" s="142"/>
    </row>
    <row r="5251" spans="3:15" x14ac:dyDescent="0.2">
      <c r="C5251" s="142"/>
      <c r="D5251" s="142"/>
      <c r="E5251" s="142"/>
      <c r="F5251" s="142"/>
      <c r="G5251" s="142"/>
      <c r="H5251" s="142"/>
      <c r="J5251" s="142"/>
      <c r="K5251" s="142"/>
      <c r="L5251" s="142"/>
      <c r="M5251" s="142"/>
      <c r="N5251" s="142"/>
      <c r="O5251" s="142"/>
    </row>
    <row r="5252" spans="3:15" x14ac:dyDescent="0.2">
      <c r="C5252" s="142"/>
      <c r="D5252" s="142"/>
      <c r="E5252" s="142"/>
      <c r="F5252" s="142"/>
      <c r="G5252" s="142"/>
      <c r="H5252" s="142"/>
      <c r="J5252" s="142"/>
      <c r="K5252" s="142"/>
      <c r="L5252" s="142"/>
      <c r="M5252" s="142"/>
      <c r="N5252" s="142"/>
      <c r="O5252" s="142"/>
    </row>
    <row r="5253" spans="3:15" x14ac:dyDescent="0.2">
      <c r="C5253" s="142"/>
      <c r="D5253" s="142"/>
      <c r="E5253" s="142"/>
      <c r="F5253" s="142"/>
      <c r="G5253" s="142"/>
      <c r="H5253" s="142"/>
      <c r="J5253" s="142"/>
      <c r="K5253" s="142"/>
      <c r="L5253" s="142"/>
      <c r="M5253" s="142"/>
      <c r="N5253" s="142"/>
      <c r="O5253" s="142"/>
    </row>
    <row r="5254" spans="3:15" x14ac:dyDescent="0.2">
      <c r="C5254" s="142"/>
      <c r="D5254" s="142"/>
      <c r="E5254" s="142"/>
      <c r="F5254" s="142"/>
      <c r="G5254" s="142"/>
      <c r="H5254" s="142"/>
      <c r="J5254" s="142"/>
      <c r="K5254" s="142"/>
      <c r="L5254" s="142"/>
      <c r="M5254" s="142"/>
      <c r="N5254" s="142"/>
      <c r="O5254" s="142"/>
    </row>
    <row r="5255" spans="3:15" x14ac:dyDescent="0.2">
      <c r="C5255" s="142"/>
      <c r="D5255" s="142"/>
      <c r="E5255" s="142"/>
      <c r="F5255" s="142"/>
      <c r="G5255" s="142"/>
      <c r="H5255" s="142"/>
      <c r="J5255" s="142"/>
      <c r="K5255" s="142"/>
      <c r="L5255" s="142"/>
      <c r="M5255" s="142"/>
      <c r="N5255" s="142"/>
      <c r="O5255" s="142"/>
    </row>
    <row r="5256" spans="3:15" x14ac:dyDescent="0.2">
      <c r="C5256" s="142"/>
      <c r="D5256" s="142"/>
      <c r="E5256" s="142"/>
      <c r="F5256" s="142"/>
      <c r="G5256" s="142"/>
      <c r="H5256" s="142"/>
      <c r="J5256" s="142"/>
      <c r="K5256" s="142"/>
      <c r="L5256" s="142"/>
      <c r="M5256" s="142"/>
      <c r="N5256" s="142"/>
      <c r="O5256" s="142"/>
    </row>
    <row r="5257" spans="3:15" x14ac:dyDescent="0.2">
      <c r="C5257" s="142"/>
      <c r="D5257" s="142"/>
      <c r="E5257" s="142"/>
      <c r="F5257" s="142"/>
      <c r="G5257" s="142"/>
      <c r="H5257" s="142"/>
      <c r="J5257" s="142"/>
      <c r="K5257" s="142"/>
      <c r="L5257" s="142"/>
      <c r="M5257" s="142"/>
      <c r="N5257" s="142"/>
      <c r="O5257" s="142"/>
    </row>
    <row r="5258" spans="3:15" x14ac:dyDescent="0.2">
      <c r="C5258" s="142"/>
      <c r="D5258" s="142"/>
      <c r="E5258" s="142"/>
      <c r="F5258" s="142"/>
      <c r="G5258" s="142"/>
      <c r="H5258" s="142"/>
      <c r="J5258" s="142"/>
      <c r="K5258" s="142"/>
      <c r="L5258" s="142"/>
      <c r="M5258" s="142"/>
      <c r="N5258" s="142"/>
      <c r="O5258" s="142"/>
    </row>
    <row r="5259" spans="3:15" x14ac:dyDescent="0.2">
      <c r="C5259" s="142"/>
      <c r="D5259" s="142"/>
      <c r="E5259" s="142"/>
      <c r="F5259" s="142"/>
      <c r="G5259" s="142"/>
      <c r="H5259" s="142"/>
      <c r="J5259" s="142"/>
      <c r="K5259" s="142"/>
      <c r="L5259" s="142"/>
      <c r="M5259" s="142"/>
      <c r="N5259" s="142"/>
      <c r="O5259" s="142"/>
    </row>
    <row r="5260" spans="3:15" x14ac:dyDescent="0.2">
      <c r="C5260" s="142"/>
      <c r="D5260" s="142"/>
      <c r="E5260" s="142"/>
      <c r="F5260" s="142"/>
      <c r="G5260" s="142"/>
      <c r="H5260" s="142"/>
      <c r="J5260" s="142"/>
      <c r="K5260" s="142"/>
      <c r="L5260" s="142"/>
      <c r="M5260" s="142"/>
      <c r="N5260" s="142"/>
      <c r="O5260" s="142"/>
    </row>
    <row r="5261" spans="3:15" x14ac:dyDescent="0.2">
      <c r="C5261" s="142"/>
      <c r="D5261" s="142"/>
      <c r="E5261" s="142"/>
      <c r="F5261" s="142"/>
      <c r="G5261" s="142"/>
      <c r="H5261" s="142"/>
      <c r="J5261" s="142"/>
      <c r="K5261" s="142"/>
      <c r="L5261" s="142"/>
      <c r="M5261" s="142"/>
      <c r="N5261" s="142"/>
      <c r="O5261" s="142"/>
    </row>
    <row r="5262" spans="3:15" x14ac:dyDescent="0.2">
      <c r="C5262" s="142"/>
      <c r="D5262" s="142"/>
      <c r="E5262" s="142"/>
      <c r="F5262" s="142"/>
      <c r="G5262" s="142"/>
      <c r="H5262" s="142"/>
      <c r="J5262" s="142"/>
      <c r="K5262" s="142"/>
      <c r="L5262" s="142"/>
      <c r="M5262" s="142"/>
      <c r="N5262" s="142"/>
      <c r="O5262" s="142"/>
    </row>
    <row r="5263" spans="3:15" x14ac:dyDescent="0.2">
      <c r="C5263" s="142"/>
      <c r="D5263" s="142"/>
      <c r="E5263" s="142"/>
      <c r="F5263" s="142"/>
      <c r="G5263" s="142"/>
      <c r="H5263" s="142"/>
      <c r="J5263" s="142"/>
      <c r="K5263" s="142"/>
      <c r="L5263" s="142"/>
      <c r="M5263" s="142"/>
      <c r="N5263" s="142"/>
      <c r="O5263" s="142"/>
    </row>
    <row r="5264" spans="3:15" x14ac:dyDescent="0.2">
      <c r="C5264" s="142"/>
      <c r="D5264" s="142"/>
      <c r="E5264" s="142"/>
      <c r="F5264" s="142"/>
      <c r="G5264" s="142"/>
      <c r="H5264" s="142"/>
      <c r="J5264" s="142"/>
      <c r="K5264" s="142"/>
      <c r="L5264" s="142"/>
      <c r="M5264" s="142"/>
      <c r="N5264" s="142"/>
      <c r="O5264" s="142"/>
    </row>
    <row r="5265" spans="3:15" x14ac:dyDescent="0.2">
      <c r="C5265" s="142"/>
      <c r="D5265" s="142"/>
      <c r="E5265" s="142"/>
      <c r="F5265" s="142"/>
      <c r="G5265" s="142"/>
      <c r="H5265" s="142"/>
      <c r="J5265" s="142"/>
      <c r="K5265" s="142"/>
      <c r="L5265" s="142"/>
      <c r="M5265" s="142"/>
      <c r="N5265" s="142"/>
      <c r="O5265" s="142"/>
    </row>
    <row r="5266" spans="3:15" x14ac:dyDescent="0.2">
      <c r="C5266" s="142"/>
      <c r="D5266" s="142"/>
      <c r="E5266" s="142"/>
      <c r="F5266" s="142"/>
      <c r="G5266" s="142"/>
      <c r="H5266" s="142"/>
      <c r="J5266" s="142"/>
      <c r="K5266" s="142"/>
      <c r="L5266" s="142"/>
      <c r="M5266" s="142"/>
      <c r="N5266" s="142"/>
      <c r="O5266" s="142"/>
    </row>
    <row r="5267" spans="3:15" x14ac:dyDescent="0.2">
      <c r="C5267" s="142"/>
      <c r="D5267" s="142"/>
      <c r="E5267" s="142"/>
      <c r="F5267" s="142"/>
      <c r="G5267" s="142"/>
      <c r="H5267" s="142"/>
      <c r="J5267" s="142"/>
      <c r="K5267" s="142"/>
      <c r="L5267" s="142"/>
      <c r="M5267" s="142"/>
      <c r="N5267" s="142"/>
      <c r="O5267" s="142"/>
    </row>
    <row r="5268" spans="3:15" x14ac:dyDescent="0.2">
      <c r="C5268" s="142"/>
      <c r="D5268" s="142"/>
      <c r="E5268" s="142"/>
      <c r="F5268" s="142"/>
      <c r="G5268" s="142"/>
      <c r="H5268" s="142"/>
      <c r="J5268" s="142"/>
      <c r="K5268" s="142"/>
      <c r="L5268" s="142"/>
      <c r="M5268" s="142"/>
      <c r="N5268" s="142"/>
      <c r="O5268" s="142"/>
    </row>
    <row r="5269" spans="3:15" x14ac:dyDescent="0.2">
      <c r="C5269" s="142"/>
      <c r="D5269" s="142"/>
      <c r="E5269" s="142"/>
      <c r="F5269" s="142"/>
      <c r="G5269" s="142"/>
      <c r="H5269" s="142"/>
      <c r="J5269" s="142"/>
      <c r="K5269" s="142"/>
      <c r="L5269" s="142"/>
      <c r="M5269" s="142"/>
      <c r="N5269" s="142"/>
      <c r="O5269" s="142"/>
    </row>
    <row r="5270" spans="3:15" x14ac:dyDescent="0.2">
      <c r="C5270" s="142"/>
      <c r="D5270" s="142"/>
      <c r="E5270" s="142"/>
      <c r="F5270" s="142"/>
      <c r="G5270" s="142"/>
      <c r="H5270" s="142"/>
      <c r="J5270" s="142"/>
      <c r="K5270" s="142"/>
      <c r="L5270" s="142"/>
      <c r="M5270" s="142"/>
      <c r="N5270" s="142"/>
      <c r="O5270" s="142"/>
    </row>
    <row r="5271" spans="3:15" x14ac:dyDescent="0.2">
      <c r="C5271" s="142"/>
      <c r="D5271" s="142"/>
      <c r="E5271" s="142"/>
      <c r="F5271" s="142"/>
      <c r="G5271" s="142"/>
      <c r="H5271" s="142"/>
      <c r="J5271" s="142"/>
      <c r="K5271" s="142"/>
      <c r="L5271" s="142"/>
      <c r="M5271" s="142"/>
      <c r="N5271" s="142"/>
      <c r="O5271" s="142"/>
    </row>
    <row r="5272" spans="3:15" x14ac:dyDescent="0.2">
      <c r="C5272" s="142"/>
      <c r="D5272" s="142"/>
      <c r="E5272" s="142"/>
      <c r="F5272" s="142"/>
      <c r="G5272" s="142"/>
      <c r="H5272" s="142"/>
      <c r="J5272" s="142"/>
      <c r="K5272" s="142"/>
      <c r="L5272" s="142"/>
      <c r="M5272" s="142"/>
      <c r="N5272" s="142"/>
      <c r="O5272" s="142"/>
    </row>
    <row r="5273" spans="3:15" x14ac:dyDescent="0.2">
      <c r="C5273" s="142"/>
      <c r="D5273" s="142"/>
      <c r="E5273" s="142"/>
      <c r="F5273" s="142"/>
      <c r="G5273" s="142"/>
      <c r="H5273" s="142"/>
      <c r="J5273" s="142"/>
      <c r="K5273" s="142"/>
      <c r="L5273" s="142"/>
      <c r="M5273" s="142"/>
      <c r="N5273" s="142"/>
      <c r="O5273" s="142"/>
    </row>
    <row r="5274" spans="3:15" x14ac:dyDescent="0.2">
      <c r="C5274" s="142"/>
      <c r="D5274" s="142"/>
      <c r="E5274" s="142"/>
      <c r="F5274" s="142"/>
      <c r="G5274" s="142"/>
      <c r="H5274" s="142"/>
      <c r="J5274" s="142"/>
      <c r="K5274" s="142"/>
      <c r="L5274" s="142"/>
      <c r="M5274" s="142"/>
      <c r="N5274" s="142"/>
      <c r="O5274" s="142"/>
    </row>
    <row r="5275" spans="3:15" x14ac:dyDescent="0.2">
      <c r="C5275" s="142"/>
      <c r="D5275" s="142"/>
      <c r="E5275" s="142"/>
      <c r="F5275" s="142"/>
      <c r="G5275" s="142"/>
      <c r="H5275" s="142"/>
      <c r="J5275" s="142"/>
      <c r="K5275" s="142"/>
      <c r="L5275" s="142"/>
      <c r="M5275" s="142"/>
      <c r="N5275" s="142"/>
      <c r="O5275" s="142"/>
    </row>
    <row r="5276" spans="3:15" x14ac:dyDescent="0.2">
      <c r="C5276" s="142"/>
      <c r="D5276" s="142"/>
      <c r="E5276" s="142"/>
      <c r="F5276" s="142"/>
      <c r="G5276" s="142"/>
      <c r="H5276" s="142"/>
      <c r="J5276" s="142"/>
      <c r="K5276" s="142"/>
      <c r="L5276" s="142"/>
      <c r="M5276" s="142"/>
      <c r="N5276" s="142"/>
      <c r="O5276" s="142"/>
    </row>
    <row r="5277" spans="3:15" x14ac:dyDescent="0.2">
      <c r="C5277" s="142"/>
      <c r="D5277" s="142"/>
      <c r="E5277" s="142"/>
      <c r="F5277" s="142"/>
      <c r="G5277" s="142"/>
      <c r="H5277" s="142"/>
      <c r="J5277" s="142"/>
      <c r="K5277" s="142"/>
      <c r="L5277" s="142"/>
      <c r="M5277" s="142"/>
      <c r="N5277" s="142"/>
      <c r="O5277" s="142"/>
    </row>
    <row r="5278" spans="3:15" x14ac:dyDescent="0.2">
      <c r="C5278" s="142"/>
      <c r="D5278" s="142"/>
      <c r="E5278" s="142"/>
      <c r="F5278" s="142"/>
      <c r="G5278" s="142"/>
      <c r="H5278" s="142"/>
      <c r="J5278" s="142"/>
      <c r="K5278" s="142"/>
      <c r="L5278" s="142"/>
      <c r="M5278" s="142"/>
      <c r="N5278" s="142"/>
      <c r="O5278" s="142"/>
    </row>
    <row r="5279" spans="3:15" x14ac:dyDescent="0.2">
      <c r="C5279" s="142"/>
      <c r="D5279" s="142"/>
      <c r="E5279" s="142"/>
      <c r="F5279" s="142"/>
      <c r="G5279" s="142"/>
      <c r="H5279" s="142"/>
      <c r="J5279" s="142"/>
      <c r="K5279" s="142"/>
      <c r="L5279" s="142"/>
      <c r="M5279" s="142"/>
      <c r="N5279" s="142"/>
      <c r="O5279" s="142"/>
    </row>
    <row r="5280" spans="3:15" x14ac:dyDescent="0.2">
      <c r="C5280" s="142"/>
      <c r="D5280" s="142"/>
      <c r="E5280" s="142"/>
      <c r="F5280" s="142"/>
      <c r="G5280" s="142"/>
      <c r="H5280" s="142"/>
      <c r="J5280" s="142"/>
      <c r="K5280" s="142"/>
      <c r="L5280" s="142"/>
      <c r="M5280" s="142"/>
      <c r="N5280" s="142"/>
      <c r="O5280" s="142"/>
    </row>
    <row r="5281" spans="3:15" x14ac:dyDescent="0.2">
      <c r="C5281" s="142"/>
      <c r="D5281" s="142"/>
      <c r="E5281" s="142"/>
      <c r="F5281" s="142"/>
      <c r="G5281" s="142"/>
      <c r="H5281" s="142"/>
      <c r="J5281" s="142"/>
      <c r="K5281" s="142"/>
      <c r="L5281" s="142"/>
      <c r="M5281" s="142"/>
      <c r="N5281" s="142"/>
      <c r="O5281" s="142"/>
    </row>
    <row r="5282" spans="3:15" x14ac:dyDescent="0.2">
      <c r="C5282" s="142"/>
      <c r="D5282" s="142"/>
      <c r="E5282" s="142"/>
      <c r="F5282" s="142"/>
      <c r="G5282" s="142"/>
      <c r="H5282" s="142"/>
      <c r="J5282" s="142"/>
      <c r="K5282" s="142"/>
      <c r="L5282" s="142"/>
      <c r="M5282" s="142"/>
      <c r="N5282" s="142"/>
      <c r="O5282" s="142"/>
    </row>
    <row r="5283" spans="3:15" x14ac:dyDescent="0.2">
      <c r="C5283" s="142"/>
      <c r="D5283" s="142"/>
      <c r="E5283" s="142"/>
      <c r="F5283" s="142"/>
      <c r="G5283" s="142"/>
      <c r="H5283" s="142"/>
      <c r="J5283" s="142"/>
      <c r="K5283" s="142"/>
      <c r="L5283" s="142"/>
      <c r="M5283" s="142"/>
      <c r="N5283" s="142"/>
      <c r="O5283" s="142"/>
    </row>
    <row r="5284" spans="3:15" x14ac:dyDescent="0.2">
      <c r="C5284" s="142"/>
      <c r="D5284" s="142"/>
      <c r="E5284" s="142"/>
      <c r="F5284" s="142"/>
      <c r="G5284" s="142"/>
      <c r="H5284" s="142"/>
      <c r="J5284" s="142"/>
      <c r="K5284" s="142"/>
      <c r="L5284" s="142"/>
      <c r="M5284" s="142"/>
      <c r="N5284" s="142"/>
      <c r="O5284" s="142"/>
    </row>
    <row r="5285" spans="3:15" x14ac:dyDescent="0.2">
      <c r="C5285" s="142"/>
      <c r="D5285" s="142"/>
      <c r="E5285" s="142"/>
      <c r="F5285" s="142"/>
      <c r="G5285" s="142"/>
      <c r="H5285" s="142"/>
      <c r="J5285" s="142"/>
      <c r="K5285" s="142"/>
      <c r="L5285" s="142"/>
      <c r="M5285" s="142"/>
      <c r="N5285" s="142"/>
      <c r="O5285" s="142"/>
    </row>
    <row r="5286" spans="3:15" x14ac:dyDescent="0.2">
      <c r="C5286" s="142"/>
      <c r="D5286" s="142"/>
      <c r="E5286" s="142"/>
      <c r="F5286" s="142"/>
      <c r="G5286" s="142"/>
      <c r="H5286" s="142"/>
      <c r="J5286" s="142"/>
      <c r="K5286" s="142"/>
      <c r="L5286" s="142"/>
      <c r="M5286" s="142"/>
      <c r="N5286" s="142"/>
      <c r="O5286" s="142"/>
    </row>
    <row r="5287" spans="3:15" x14ac:dyDescent="0.2">
      <c r="C5287" s="142"/>
      <c r="D5287" s="142"/>
      <c r="E5287" s="142"/>
      <c r="F5287" s="142"/>
      <c r="G5287" s="142"/>
      <c r="H5287" s="142"/>
      <c r="J5287" s="142"/>
      <c r="K5287" s="142"/>
      <c r="L5287" s="142"/>
      <c r="M5287" s="142"/>
      <c r="N5287" s="142"/>
      <c r="O5287" s="142"/>
    </row>
    <row r="5288" spans="3:15" x14ac:dyDescent="0.2">
      <c r="C5288" s="142"/>
      <c r="D5288" s="142"/>
      <c r="E5288" s="142"/>
      <c r="F5288" s="142"/>
      <c r="G5288" s="142"/>
      <c r="H5288" s="142"/>
      <c r="J5288" s="142"/>
      <c r="K5288" s="142"/>
      <c r="L5288" s="142"/>
      <c r="M5288" s="142"/>
      <c r="N5288" s="142"/>
      <c r="O5288" s="142"/>
    </row>
    <row r="5289" spans="3:15" x14ac:dyDescent="0.2">
      <c r="C5289" s="142"/>
      <c r="D5289" s="142"/>
      <c r="E5289" s="142"/>
      <c r="F5289" s="142"/>
      <c r="G5289" s="142"/>
      <c r="H5289" s="142"/>
      <c r="J5289" s="142"/>
      <c r="K5289" s="142"/>
      <c r="L5289" s="142"/>
      <c r="M5289" s="142"/>
      <c r="N5289" s="142"/>
      <c r="O5289" s="142"/>
    </row>
    <row r="5290" spans="3:15" x14ac:dyDescent="0.2">
      <c r="C5290" s="142"/>
      <c r="D5290" s="142"/>
      <c r="E5290" s="142"/>
      <c r="F5290" s="142"/>
      <c r="G5290" s="142"/>
      <c r="H5290" s="142"/>
      <c r="J5290" s="142"/>
      <c r="K5290" s="142"/>
      <c r="L5290" s="142"/>
      <c r="M5290" s="142"/>
      <c r="N5290" s="142"/>
      <c r="O5290" s="142"/>
    </row>
    <row r="5291" spans="3:15" x14ac:dyDescent="0.2">
      <c r="C5291" s="142"/>
      <c r="D5291" s="142"/>
      <c r="E5291" s="142"/>
      <c r="F5291" s="142"/>
      <c r="G5291" s="142"/>
      <c r="H5291" s="142"/>
      <c r="J5291" s="142"/>
      <c r="K5291" s="142"/>
      <c r="L5291" s="142"/>
      <c r="M5291" s="142"/>
      <c r="N5291" s="142"/>
      <c r="O5291" s="142"/>
    </row>
    <row r="5292" spans="3:15" x14ac:dyDescent="0.2">
      <c r="C5292" s="142"/>
      <c r="D5292" s="142"/>
      <c r="E5292" s="142"/>
      <c r="F5292" s="142"/>
      <c r="G5292" s="142"/>
      <c r="H5292" s="142"/>
      <c r="J5292" s="142"/>
      <c r="K5292" s="142"/>
      <c r="L5292" s="142"/>
      <c r="M5292" s="142"/>
      <c r="N5292" s="142"/>
      <c r="O5292" s="142"/>
    </row>
    <row r="5293" spans="3:15" x14ac:dyDescent="0.2">
      <c r="C5293" s="142"/>
      <c r="D5293" s="142"/>
      <c r="E5293" s="142"/>
      <c r="F5293" s="142"/>
      <c r="G5293" s="142"/>
      <c r="H5293" s="142"/>
      <c r="J5293" s="142"/>
      <c r="K5293" s="142"/>
      <c r="L5293" s="142"/>
      <c r="M5293" s="142"/>
      <c r="N5293" s="142"/>
      <c r="O5293" s="142"/>
    </row>
    <row r="5294" spans="3:15" x14ac:dyDescent="0.2">
      <c r="C5294" s="142"/>
      <c r="D5294" s="142"/>
      <c r="E5294" s="142"/>
      <c r="F5294" s="142"/>
      <c r="G5294" s="142"/>
      <c r="H5294" s="142"/>
      <c r="J5294" s="142"/>
      <c r="K5294" s="142"/>
      <c r="L5294" s="142"/>
      <c r="M5294" s="142"/>
      <c r="N5294" s="142"/>
      <c r="O5294" s="142"/>
    </row>
    <row r="5295" spans="3:15" x14ac:dyDescent="0.2">
      <c r="C5295" s="142"/>
      <c r="D5295" s="142"/>
      <c r="E5295" s="142"/>
      <c r="F5295" s="142"/>
      <c r="G5295" s="142"/>
      <c r="H5295" s="142"/>
      <c r="J5295" s="142"/>
      <c r="K5295" s="142"/>
      <c r="L5295" s="142"/>
      <c r="M5295" s="142"/>
      <c r="N5295" s="142"/>
      <c r="O5295" s="142"/>
    </row>
    <row r="5296" spans="3:15" x14ac:dyDescent="0.2">
      <c r="C5296" s="142"/>
      <c r="D5296" s="142"/>
      <c r="E5296" s="142"/>
      <c r="F5296" s="142"/>
      <c r="G5296" s="142"/>
      <c r="H5296" s="142"/>
      <c r="J5296" s="142"/>
      <c r="K5296" s="142"/>
      <c r="L5296" s="142"/>
      <c r="M5296" s="142"/>
      <c r="N5296" s="142"/>
      <c r="O5296" s="142"/>
    </row>
    <row r="5297" spans="3:15" x14ac:dyDescent="0.2">
      <c r="C5297" s="142"/>
      <c r="D5297" s="142"/>
      <c r="E5297" s="142"/>
      <c r="F5297" s="142"/>
      <c r="G5297" s="142"/>
      <c r="H5297" s="142"/>
      <c r="J5297" s="142"/>
      <c r="K5297" s="142"/>
      <c r="L5297" s="142"/>
      <c r="M5297" s="142"/>
      <c r="N5297" s="142"/>
      <c r="O5297" s="142"/>
    </row>
    <row r="5298" spans="3:15" x14ac:dyDescent="0.2">
      <c r="C5298" s="142"/>
      <c r="D5298" s="142"/>
      <c r="E5298" s="142"/>
      <c r="F5298" s="142"/>
      <c r="G5298" s="142"/>
      <c r="H5298" s="142"/>
      <c r="J5298" s="142"/>
      <c r="K5298" s="142"/>
      <c r="L5298" s="142"/>
      <c r="M5298" s="142"/>
      <c r="N5298" s="142"/>
      <c r="O5298" s="142"/>
    </row>
    <row r="5299" spans="3:15" x14ac:dyDescent="0.2">
      <c r="C5299" s="142"/>
      <c r="D5299" s="142"/>
      <c r="E5299" s="142"/>
      <c r="F5299" s="142"/>
      <c r="G5299" s="142"/>
      <c r="H5299" s="142"/>
      <c r="J5299" s="142"/>
      <c r="K5299" s="142"/>
      <c r="L5299" s="142"/>
      <c r="M5299" s="142"/>
      <c r="N5299" s="142"/>
      <c r="O5299" s="142"/>
    </row>
    <row r="5300" spans="3:15" x14ac:dyDescent="0.2">
      <c r="C5300" s="142"/>
      <c r="D5300" s="142"/>
      <c r="E5300" s="142"/>
      <c r="F5300" s="142"/>
      <c r="G5300" s="142"/>
      <c r="H5300" s="142"/>
      <c r="J5300" s="142"/>
      <c r="K5300" s="142"/>
      <c r="L5300" s="142"/>
      <c r="M5300" s="142"/>
      <c r="N5300" s="142"/>
      <c r="O5300" s="142"/>
    </row>
    <row r="5301" spans="3:15" x14ac:dyDescent="0.2">
      <c r="C5301" s="142"/>
      <c r="D5301" s="142"/>
      <c r="E5301" s="142"/>
      <c r="F5301" s="142"/>
      <c r="G5301" s="142"/>
      <c r="H5301" s="142"/>
      <c r="J5301" s="142"/>
      <c r="K5301" s="142"/>
      <c r="L5301" s="142"/>
      <c r="M5301" s="142"/>
      <c r="N5301" s="142"/>
      <c r="O5301" s="142"/>
    </row>
    <row r="5302" spans="3:15" x14ac:dyDescent="0.2">
      <c r="C5302" s="142"/>
      <c r="D5302" s="142"/>
      <c r="E5302" s="142"/>
      <c r="F5302" s="142"/>
      <c r="G5302" s="142"/>
      <c r="H5302" s="142"/>
      <c r="J5302" s="142"/>
      <c r="K5302" s="142"/>
      <c r="L5302" s="142"/>
      <c r="M5302" s="142"/>
      <c r="N5302" s="142"/>
      <c r="O5302" s="142"/>
    </row>
    <row r="5303" spans="3:15" x14ac:dyDescent="0.2">
      <c r="C5303" s="142"/>
      <c r="D5303" s="142"/>
      <c r="E5303" s="142"/>
      <c r="F5303" s="142"/>
      <c r="G5303" s="142"/>
      <c r="H5303" s="142"/>
      <c r="J5303" s="142"/>
      <c r="K5303" s="142"/>
      <c r="L5303" s="142"/>
      <c r="M5303" s="142"/>
      <c r="N5303" s="142"/>
      <c r="O5303" s="142"/>
    </row>
    <row r="5304" spans="3:15" x14ac:dyDescent="0.2">
      <c r="C5304" s="142"/>
      <c r="D5304" s="142"/>
      <c r="E5304" s="142"/>
      <c r="F5304" s="142"/>
      <c r="G5304" s="142"/>
      <c r="H5304" s="142"/>
      <c r="J5304" s="142"/>
      <c r="K5304" s="142"/>
      <c r="L5304" s="142"/>
      <c r="M5304" s="142"/>
      <c r="N5304" s="142"/>
      <c r="O5304" s="142"/>
    </row>
    <row r="5305" spans="3:15" x14ac:dyDescent="0.2">
      <c r="C5305" s="142"/>
      <c r="D5305" s="142"/>
      <c r="E5305" s="142"/>
      <c r="F5305" s="142"/>
      <c r="G5305" s="142"/>
      <c r="H5305" s="142"/>
      <c r="J5305" s="142"/>
      <c r="K5305" s="142"/>
      <c r="L5305" s="142"/>
      <c r="M5305" s="142"/>
      <c r="N5305" s="142"/>
      <c r="O5305" s="142"/>
    </row>
    <row r="5306" spans="3:15" x14ac:dyDescent="0.2">
      <c r="C5306" s="142"/>
      <c r="D5306" s="142"/>
      <c r="E5306" s="142"/>
      <c r="F5306" s="142"/>
      <c r="G5306" s="142"/>
      <c r="H5306" s="142"/>
      <c r="J5306" s="142"/>
      <c r="K5306" s="142"/>
      <c r="L5306" s="142"/>
      <c r="M5306" s="142"/>
      <c r="N5306" s="142"/>
      <c r="O5306" s="142"/>
    </row>
    <row r="5307" spans="3:15" x14ac:dyDescent="0.2">
      <c r="C5307" s="142"/>
      <c r="D5307" s="142"/>
      <c r="E5307" s="142"/>
      <c r="F5307" s="142"/>
      <c r="G5307" s="142"/>
      <c r="H5307" s="142"/>
      <c r="J5307" s="142"/>
      <c r="K5307" s="142"/>
      <c r="L5307" s="142"/>
      <c r="M5307" s="142"/>
      <c r="N5307" s="142"/>
      <c r="O5307" s="142"/>
    </row>
    <row r="5308" spans="3:15" x14ac:dyDescent="0.2">
      <c r="C5308" s="142"/>
      <c r="D5308" s="142"/>
      <c r="E5308" s="142"/>
      <c r="F5308" s="142"/>
      <c r="G5308" s="142"/>
      <c r="H5308" s="142"/>
      <c r="J5308" s="142"/>
      <c r="K5308" s="142"/>
      <c r="L5308" s="142"/>
      <c r="M5308" s="142"/>
      <c r="N5308" s="142"/>
      <c r="O5308" s="142"/>
    </row>
    <row r="5309" spans="3:15" x14ac:dyDescent="0.2">
      <c r="C5309" s="142"/>
      <c r="D5309" s="142"/>
      <c r="E5309" s="142"/>
      <c r="F5309" s="142"/>
      <c r="G5309" s="142"/>
      <c r="H5309" s="142"/>
      <c r="J5309" s="142"/>
      <c r="K5309" s="142"/>
      <c r="L5309" s="142"/>
      <c r="M5309" s="142"/>
      <c r="N5309" s="142"/>
      <c r="O5309" s="142"/>
    </row>
    <row r="5310" spans="3:15" x14ac:dyDescent="0.2">
      <c r="C5310" s="142"/>
      <c r="D5310" s="142"/>
      <c r="E5310" s="142"/>
      <c r="F5310" s="142"/>
      <c r="G5310" s="142"/>
      <c r="H5310" s="142"/>
      <c r="J5310" s="142"/>
      <c r="K5310" s="142"/>
      <c r="L5310" s="142"/>
      <c r="M5310" s="142"/>
      <c r="N5310" s="142"/>
      <c r="O5310" s="142"/>
    </row>
    <row r="5311" spans="3:15" x14ac:dyDescent="0.2">
      <c r="C5311" s="142"/>
      <c r="D5311" s="142"/>
      <c r="E5311" s="142"/>
      <c r="F5311" s="142"/>
      <c r="G5311" s="142"/>
      <c r="H5311" s="142"/>
      <c r="J5311" s="142"/>
      <c r="K5311" s="142"/>
      <c r="L5311" s="142"/>
      <c r="M5311" s="142"/>
      <c r="N5311" s="142"/>
      <c r="O5311" s="142"/>
    </row>
    <row r="5312" spans="3:15" x14ac:dyDescent="0.2">
      <c r="C5312" s="142"/>
      <c r="D5312" s="142"/>
      <c r="E5312" s="142"/>
      <c r="F5312" s="142"/>
      <c r="G5312" s="142"/>
      <c r="H5312" s="142"/>
      <c r="J5312" s="142"/>
      <c r="K5312" s="142"/>
      <c r="L5312" s="142"/>
      <c r="M5312" s="142"/>
      <c r="N5312" s="142"/>
      <c r="O5312" s="142"/>
    </row>
    <row r="5313" spans="3:15" x14ac:dyDescent="0.2">
      <c r="C5313" s="142"/>
      <c r="D5313" s="142"/>
      <c r="E5313" s="142"/>
      <c r="F5313" s="142"/>
      <c r="G5313" s="142"/>
      <c r="H5313" s="142"/>
      <c r="J5313" s="142"/>
      <c r="K5313" s="142"/>
      <c r="L5313" s="142"/>
      <c r="M5313" s="142"/>
      <c r="N5313" s="142"/>
      <c r="O5313" s="142"/>
    </row>
    <row r="5314" spans="3:15" x14ac:dyDescent="0.2">
      <c r="C5314" s="142"/>
      <c r="D5314" s="142"/>
      <c r="E5314" s="142"/>
      <c r="F5314" s="142"/>
      <c r="G5314" s="142"/>
      <c r="H5314" s="142"/>
      <c r="J5314" s="142"/>
      <c r="K5314" s="142"/>
      <c r="L5314" s="142"/>
      <c r="M5314" s="142"/>
      <c r="N5314" s="142"/>
      <c r="O5314" s="142"/>
    </row>
    <row r="5315" spans="3:15" x14ac:dyDescent="0.2">
      <c r="C5315" s="142"/>
      <c r="D5315" s="142"/>
      <c r="E5315" s="142"/>
      <c r="F5315" s="142"/>
      <c r="G5315" s="142"/>
      <c r="H5315" s="142"/>
      <c r="J5315" s="142"/>
      <c r="K5315" s="142"/>
      <c r="L5315" s="142"/>
      <c r="M5315" s="142"/>
      <c r="N5315" s="142"/>
      <c r="O5315" s="142"/>
    </row>
    <row r="5316" spans="3:15" x14ac:dyDescent="0.2">
      <c r="C5316" s="142"/>
      <c r="D5316" s="142"/>
      <c r="E5316" s="142"/>
      <c r="F5316" s="142"/>
      <c r="G5316" s="142"/>
      <c r="H5316" s="142"/>
      <c r="J5316" s="142"/>
      <c r="K5316" s="142"/>
      <c r="L5316" s="142"/>
      <c r="M5316" s="142"/>
      <c r="N5316" s="142"/>
      <c r="O5316" s="142"/>
    </row>
    <row r="5317" spans="3:15" x14ac:dyDescent="0.2">
      <c r="C5317" s="142"/>
      <c r="D5317" s="142"/>
      <c r="E5317" s="142"/>
      <c r="F5317" s="142"/>
      <c r="G5317" s="142"/>
      <c r="H5317" s="142"/>
      <c r="J5317" s="142"/>
      <c r="K5317" s="142"/>
      <c r="L5317" s="142"/>
      <c r="M5317" s="142"/>
      <c r="N5317" s="142"/>
      <c r="O5317" s="142"/>
    </row>
    <row r="5318" spans="3:15" x14ac:dyDescent="0.2">
      <c r="C5318" s="142"/>
      <c r="D5318" s="142"/>
      <c r="E5318" s="142"/>
      <c r="F5318" s="142"/>
      <c r="G5318" s="142"/>
      <c r="H5318" s="142"/>
      <c r="J5318" s="142"/>
      <c r="K5318" s="142"/>
      <c r="L5318" s="142"/>
      <c r="M5318" s="142"/>
      <c r="N5318" s="142"/>
      <c r="O5318" s="142"/>
    </row>
    <row r="5319" spans="3:15" x14ac:dyDescent="0.2">
      <c r="C5319" s="142"/>
      <c r="D5319" s="142"/>
      <c r="E5319" s="142"/>
      <c r="F5319" s="142"/>
      <c r="G5319" s="142"/>
      <c r="H5319" s="142"/>
      <c r="J5319" s="142"/>
      <c r="K5319" s="142"/>
      <c r="L5319" s="142"/>
      <c r="M5319" s="142"/>
      <c r="N5319" s="142"/>
      <c r="O5319" s="142"/>
    </row>
    <row r="5320" spans="3:15" x14ac:dyDescent="0.2">
      <c r="C5320" s="142"/>
      <c r="D5320" s="142"/>
      <c r="E5320" s="142"/>
      <c r="F5320" s="142"/>
      <c r="G5320" s="142"/>
      <c r="H5320" s="142"/>
      <c r="J5320" s="142"/>
      <c r="K5320" s="142"/>
      <c r="L5320" s="142"/>
      <c r="M5320" s="142"/>
      <c r="N5320" s="142"/>
      <c r="O5320" s="142"/>
    </row>
    <row r="5321" spans="3:15" x14ac:dyDescent="0.2">
      <c r="C5321" s="142"/>
      <c r="D5321" s="142"/>
      <c r="E5321" s="142"/>
      <c r="F5321" s="142"/>
      <c r="G5321" s="142"/>
      <c r="H5321" s="142"/>
      <c r="J5321" s="142"/>
      <c r="K5321" s="142"/>
      <c r="L5321" s="142"/>
      <c r="M5321" s="142"/>
      <c r="N5321" s="142"/>
      <c r="O5321" s="142"/>
    </row>
    <row r="5322" spans="3:15" x14ac:dyDescent="0.2">
      <c r="C5322" s="142"/>
      <c r="D5322" s="142"/>
      <c r="E5322" s="142"/>
      <c r="F5322" s="142"/>
      <c r="G5322" s="142"/>
      <c r="H5322" s="142"/>
      <c r="J5322" s="142"/>
      <c r="K5322" s="142"/>
      <c r="L5322" s="142"/>
      <c r="M5322" s="142"/>
      <c r="N5322" s="142"/>
      <c r="O5322" s="142"/>
    </row>
    <row r="5323" spans="3:15" x14ac:dyDescent="0.2">
      <c r="C5323" s="142"/>
      <c r="D5323" s="142"/>
      <c r="E5323" s="142"/>
      <c r="F5323" s="142"/>
      <c r="G5323" s="142"/>
      <c r="H5323" s="142"/>
      <c r="J5323" s="142"/>
      <c r="K5323" s="142"/>
      <c r="L5323" s="142"/>
      <c r="M5323" s="142"/>
      <c r="N5323" s="142"/>
      <c r="O5323" s="142"/>
    </row>
    <row r="5324" spans="3:15" x14ac:dyDescent="0.2">
      <c r="C5324" s="142"/>
      <c r="D5324" s="142"/>
      <c r="E5324" s="142"/>
      <c r="F5324" s="142"/>
      <c r="G5324" s="142"/>
      <c r="H5324" s="142"/>
      <c r="J5324" s="142"/>
      <c r="K5324" s="142"/>
      <c r="L5324" s="142"/>
      <c r="M5324" s="142"/>
      <c r="N5324" s="142"/>
      <c r="O5324" s="142"/>
    </row>
    <row r="5325" spans="3:15" x14ac:dyDescent="0.2">
      <c r="C5325" s="142"/>
      <c r="D5325" s="142"/>
      <c r="E5325" s="142"/>
      <c r="F5325" s="142"/>
      <c r="G5325" s="142"/>
      <c r="H5325" s="142"/>
      <c r="J5325" s="142"/>
      <c r="K5325" s="142"/>
      <c r="L5325" s="142"/>
      <c r="M5325" s="142"/>
      <c r="N5325" s="142"/>
      <c r="O5325" s="142"/>
    </row>
    <row r="5326" spans="3:15" x14ac:dyDescent="0.2">
      <c r="C5326" s="142"/>
      <c r="D5326" s="142"/>
      <c r="E5326" s="142"/>
      <c r="F5326" s="142"/>
      <c r="G5326" s="142"/>
      <c r="H5326" s="142"/>
      <c r="J5326" s="142"/>
      <c r="K5326" s="142"/>
      <c r="L5326" s="142"/>
      <c r="M5326" s="142"/>
      <c r="N5326" s="142"/>
      <c r="O5326" s="142"/>
    </row>
    <row r="5327" spans="3:15" x14ac:dyDescent="0.2">
      <c r="C5327" s="142"/>
      <c r="D5327" s="142"/>
      <c r="E5327" s="142"/>
      <c r="F5327" s="142"/>
      <c r="G5327" s="142"/>
      <c r="H5327" s="142"/>
      <c r="J5327" s="142"/>
      <c r="K5327" s="142"/>
      <c r="L5327" s="142"/>
      <c r="M5327" s="142"/>
      <c r="N5327" s="142"/>
      <c r="O5327" s="142"/>
    </row>
    <row r="5328" spans="3:15" x14ac:dyDescent="0.2">
      <c r="C5328" s="142"/>
      <c r="D5328" s="142"/>
      <c r="E5328" s="142"/>
      <c r="F5328" s="142"/>
      <c r="G5328" s="142"/>
      <c r="H5328" s="142"/>
      <c r="J5328" s="142"/>
      <c r="K5328" s="142"/>
      <c r="L5328" s="142"/>
      <c r="M5328" s="142"/>
      <c r="N5328" s="142"/>
      <c r="O5328" s="142"/>
    </row>
    <row r="5329" spans="3:15" x14ac:dyDescent="0.2">
      <c r="C5329" s="142"/>
      <c r="D5329" s="142"/>
      <c r="E5329" s="142"/>
      <c r="F5329" s="142"/>
      <c r="G5329" s="142"/>
      <c r="H5329" s="142"/>
      <c r="J5329" s="142"/>
      <c r="K5329" s="142"/>
      <c r="L5329" s="142"/>
      <c r="M5329" s="142"/>
      <c r="N5329" s="142"/>
      <c r="O5329" s="142"/>
    </row>
    <row r="5330" spans="3:15" x14ac:dyDescent="0.2">
      <c r="C5330" s="142"/>
      <c r="D5330" s="142"/>
      <c r="E5330" s="142"/>
      <c r="F5330" s="142"/>
      <c r="G5330" s="142"/>
      <c r="H5330" s="142"/>
      <c r="J5330" s="142"/>
      <c r="K5330" s="142"/>
      <c r="L5330" s="142"/>
      <c r="M5330" s="142"/>
      <c r="N5330" s="142"/>
      <c r="O5330" s="142"/>
    </row>
    <row r="5331" spans="3:15" x14ac:dyDescent="0.2">
      <c r="C5331" s="142"/>
      <c r="D5331" s="142"/>
      <c r="E5331" s="142"/>
      <c r="F5331" s="142"/>
      <c r="G5331" s="142"/>
      <c r="H5331" s="142"/>
      <c r="J5331" s="142"/>
      <c r="K5331" s="142"/>
      <c r="L5331" s="142"/>
      <c r="M5331" s="142"/>
      <c r="N5331" s="142"/>
      <c r="O5331" s="142"/>
    </row>
    <row r="5332" spans="3:15" x14ac:dyDescent="0.2">
      <c r="C5332" s="142"/>
      <c r="D5332" s="142"/>
      <c r="E5332" s="142"/>
      <c r="F5332" s="142"/>
      <c r="G5332" s="142"/>
      <c r="H5332" s="142"/>
      <c r="J5332" s="142"/>
      <c r="K5332" s="142"/>
      <c r="L5332" s="142"/>
      <c r="M5332" s="142"/>
      <c r="N5332" s="142"/>
      <c r="O5332" s="142"/>
    </row>
    <row r="5333" spans="3:15" x14ac:dyDescent="0.2">
      <c r="C5333" s="142"/>
      <c r="D5333" s="142"/>
      <c r="E5333" s="142"/>
      <c r="F5333" s="142"/>
      <c r="G5333" s="142"/>
      <c r="H5333" s="142"/>
      <c r="J5333" s="142"/>
      <c r="K5333" s="142"/>
      <c r="L5333" s="142"/>
      <c r="M5333" s="142"/>
      <c r="N5333" s="142"/>
      <c r="O5333" s="142"/>
    </row>
    <row r="5334" spans="3:15" x14ac:dyDescent="0.2">
      <c r="C5334" s="142"/>
      <c r="D5334" s="142"/>
      <c r="E5334" s="142"/>
      <c r="F5334" s="142"/>
      <c r="G5334" s="142"/>
      <c r="H5334" s="142"/>
      <c r="J5334" s="142"/>
      <c r="K5334" s="142"/>
      <c r="L5334" s="142"/>
      <c r="M5334" s="142"/>
      <c r="N5334" s="142"/>
      <c r="O5334" s="142"/>
    </row>
    <row r="5335" spans="3:15" x14ac:dyDescent="0.2">
      <c r="C5335" s="142"/>
      <c r="D5335" s="142"/>
      <c r="E5335" s="142"/>
      <c r="F5335" s="142"/>
      <c r="G5335" s="142"/>
      <c r="H5335" s="142"/>
      <c r="J5335" s="142"/>
      <c r="K5335" s="142"/>
      <c r="L5335" s="142"/>
      <c r="M5335" s="142"/>
      <c r="N5335" s="142"/>
      <c r="O5335" s="142"/>
    </row>
    <row r="5336" spans="3:15" x14ac:dyDescent="0.2">
      <c r="C5336" s="142"/>
      <c r="D5336" s="142"/>
      <c r="E5336" s="142"/>
      <c r="F5336" s="142"/>
      <c r="G5336" s="142"/>
      <c r="H5336" s="142"/>
      <c r="J5336" s="142"/>
      <c r="K5336" s="142"/>
      <c r="L5336" s="142"/>
      <c r="M5336" s="142"/>
      <c r="N5336" s="142"/>
      <c r="O5336" s="142"/>
    </row>
    <row r="5337" spans="3:15" x14ac:dyDescent="0.2">
      <c r="C5337" s="142"/>
      <c r="D5337" s="142"/>
      <c r="E5337" s="142"/>
      <c r="F5337" s="142"/>
      <c r="G5337" s="142"/>
      <c r="H5337" s="142"/>
      <c r="J5337" s="142"/>
      <c r="K5337" s="142"/>
      <c r="L5337" s="142"/>
      <c r="M5337" s="142"/>
      <c r="N5337" s="142"/>
      <c r="O5337" s="142"/>
    </row>
    <row r="5338" spans="3:15" x14ac:dyDescent="0.2">
      <c r="C5338" s="142"/>
      <c r="D5338" s="142"/>
      <c r="E5338" s="142"/>
      <c r="F5338" s="142"/>
      <c r="G5338" s="142"/>
      <c r="H5338" s="142"/>
      <c r="J5338" s="142"/>
      <c r="K5338" s="142"/>
      <c r="L5338" s="142"/>
      <c r="M5338" s="142"/>
      <c r="N5338" s="142"/>
      <c r="O5338" s="142"/>
    </row>
    <row r="5339" spans="3:15" x14ac:dyDescent="0.2">
      <c r="C5339" s="142"/>
      <c r="D5339" s="142"/>
      <c r="E5339" s="142"/>
      <c r="F5339" s="142"/>
      <c r="G5339" s="142"/>
      <c r="H5339" s="142"/>
      <c r="J5339" s="142"/>
      <c r="K5339" s="142"/>
      <c r="L5339" s="142"/>
      <c r="M5339" s="142"/>
      <c r="N5339" s="142"/>
      <c r="O5339" s="142"/>
    </row>
    <row r="5340" spans="3:15" x14ac:dyDescent="0.2">
      <c r="C5340" s="142"/>
      <c r="D5340" s="142"/>
      <c r="E5340" s="142"/>
      <c r="F5340" s="142"/>
      <c r="G5340" s="142"/>
      <c r="H5340" s="142"/>
      <c r="J5340" s="142"/>
      <c r="K5340" s="142"/>
      <c r="L5340" s="142"/>
      <c r="M5340" s="142"/>
      <c r="N5340" s="142"/>
      <c r="O5340" s="142"/>
    </row>
    <row r="5341" spans="3:15" x14ac:dyDescent="0.2">
      <c r="C5341" s="142"/>
      <c r="D5341" s="142"/>
      <c r="E5341" s="142"/>
      <c r="F5341" s="142"/>
      <c r="G5341" s="142"/>
      <c r="H5341" s="142"/>
      <c r="J5341" s="142"/>
      <c r="K5341" s="142"/>
      <c r="L5341" s="142"/>
      <c r="M5341" s="142"/>
      <c r="N5341" s="142"/>
      <c r="O5341" s="142"/>
    </row>
    <row r="5342" spans="3:15" x14ac:dyDescent="0.2">
      <c r="C5342" s="142"/>
      <c r="D5342" s="142"/>
      <c r="E5342" s="142"/>
      <c r="F5342" s="142"/>
      <c r="G5342" s="142"/>
      <c r="H5342" s="142"/>
      <c r="J5342" s="142"/>
      <c r="K5342" s="142"/>
      <c r="L5342" s="142"/>
      <c r="M5342" s="142"/>
      <c r="N5342" s="142"/>
      <c r="O5342" s="142"/>
    </row>
    <row r="5343" spans="3:15" x14ac:dyDescent="0.2">
      <c r="C5343" s="142"/>
      <c r="D5343" s="142"/>
      <c r="E5343" s="142"/>
      <c r="F5343" s="142"/>
      <c r="G5343" s="142"/>
      <c r="H5343" s="142"/>
      <c r="J5343" s="142"/>
      <c r="K5343" s="142"/>
      <c r="L5343" s="142"/>
      <c r="M5343" s="142"/>
      <c r="N5343" s="142"/>
      <c r="O5343" s="142"/>
    </row>
    <row r="5344" spans="3:15" x14ac:dyDescent="0.2">
      <c r="C5344" s="142"/>
      <c r="D5344" s="142"/>
      <c r="E5344" s="142"/>
      <c r="F5344" s="142"/>
      <c r="G5344" s="142"/>
      <c r="H5344" s="142"/>
      <c r="J5344" s="142"/>
      <c r="K5344" s="142"/>
      <c r="L5344" s="142"/>
      <c r="M5344" s="142"/>
      <c r="N5344" s="142"/>
      <c r="O5344" s="142"/>
    </row>
    <row r="5345" spans="3:15" x14ac:dyDescent="0.2">
      <c r="C5345" s="142"/>
      <c r="D5345" s="142"/>
      <c r="E5345" s="142"/>
      <c r="F5345" s="142"/>
      <c r="G5345" s="142"/>
      <c r="H5345" s="142"/>
      <c r="J5345" s="142"/>
      <c r="K5345" s="142"/>
      <c r="L5345" s="142"/>
      <c r="M5345" s="142"/>
      <c r="N5345" s="142"/>
      <c r="O5345" s="142"/>
    </row>
    <row r="5346" spans="3:15" x14ac:dyDescent="0.2">
      <c r="C5346" s="142"/>
      <c r="D5346" s="142"/>
      <c r="E5346" s="142"/>
      <c r="F5346" s="142"/>
      <c r="G5346" s="142"/>
      <c r="H5346" s="142"/>
      <c r="J5346" s="142"/>
      <c r="K5346" s="142"/>
      <c r="L5346" s="142"/>
      <c r="M5346" s="142"/>
      <c r="N5346" s="142"/>
      <c r="O5346" s="142"/>
    </row>
    <row r="5347" spans="3:15" x14ac:dyDescent="0.2">
      <c r="C5347" s="142"/>
      <c r="D5347" s="142"/>
      <c r="E5347" s="142"/>
      <c r="F5347" s="142"/>
      <c r="G5347" s="142"/>
      <c r="H5347" s="142"/>
      <c r="J5347" s="142"/>
      <c r="K5347" s="142"/>
      <c r="L5347" s="142"/>
      <c r="M5347" s="142"/>
      <c r="N5347" s="142"/>
      <c r="O5347" s="142"/>
    </row>
    <row r="5348" spans="3:15" x14ac:dyDescent="0.2">
      <c r="C5348" s="142"/>
      <c r="D5348" s="142"/>
      <c r="E5348" s="142"/>
      <c r="F5348" s="142"/>
      <c r="G5348" s="142"/>
      <c r="H5348" s="142"/>
      <c r="J5348" s="142"/>
      <c r="K5348" s="142"/>
      <c r="L5348" s="142"/>
      <c r="M5348" s="142"/>
      <c r="N5348" s="142"/>
      <c r="O5348" s="142"/>
    </row>
    <row r="5349" spans="3:15" x14ac:dyDescent="0.2">
      <c r="C5349" s="142"/>
      <c r="D5349" s="142"/>
      <c r="E5349" s="142"/>
      <c r="F5349" s="142"/>
      <c r="G5349" s="142"/>
      <c r="H5349" s="142"/>
      <c r="J5349" s="142"/>
      <c r="K5349" s="142"/>
      <c r="L5349" s="142"/>
      <c r="M5349" s="142"/>
      <c r="N5349" s="142"/>
      <c r="O5349" s="142"/>
    </row>
    <row r="5350" spans="3:15" x14ac:dyDescent="0.2">
      <c r="C5350" s="142"/>
      <c r="D5350" s="142"/>
      <c r="E5350" s="142"/>
      <c r="F5350" s="142"/>
      <c r="G5350" s="142"/>
      <c r="H5350" s="142"/>
      <c r="J5350" s="142"/>
      <c r="K5350" s="142"/>
      <c r="L5350" s="142"/>
      <c r="M5350" s="142"/>
      <c r="N5350" s="142"/>
      <c r="O5350" s="142"/>
    </row>
    <row r="5351" spans="3:15" x14ac:dyDescent="0.2">
      <c r="C5351" s="142"/>
      <c r="D5351" s="142"/>
      <c r="E5351" s="142"/>
      <c r="F5351" s="142"/>
      <c r="G5351" s="142"/>
      <c r="H5351" s="142"/>
      <c r="J5351" s="142"/>
      <c r="K5351" s="142"/>
      <c r="L5351" s="142"/>
      <c r="M5351" s="142"/>
      <c r="N5351" s="142"/>
      <c r="O5351" s="142"/>
    </row>
    <row r="5352" spans="3:15" x14ac:dyDescent="0.2">
      <c r="C5352" s="142"/>
      <c r="D5352" s="142"/>
      <c r="E5352" s="142"/>
      <c r="F5352" s="142"/>
      <c r="G5352" s="142"/>
      <c r="H5352" s="142"/>
      <c r="J5352" s="142"/>
      <c r="K5352" s="142"/>
      <c r="L5352" s="142"/>
      <c r="M5352" s="142"/>
      <c r="N5352" s="142"/>
      <c r="O5352" s="142"/>
    </row>
    <row r="5353" spans="3:15" x14ac:dyDescent="0.2">
      <c r="C5353" s="142"/>
      <c r="D5353" s="142"/>
      <c r="E5353" s="142"/>
      <c r="F5353" s="142"/>
      <c r="G5353" s="142"/>
      <c r="H5353" s="142"/>
      <c r="J5353" s="142"/>
      <c r="K5353" s="142"/>
      <c r="L5353" s="142"/>
      <c r="M5353" s="142"/>
      <c r="N5353" s="142"/>
      <c r="O5353" s="142"/>
    </row>
    <row r="5354" spans="3:15" x14ac:dyDescent="0.2">
      <c r="C5354" s="142"/>
      <c r="D5354" s="142"/>
      <c r="E5354" s="142"/>
      <c r="F5354" s="142"/>
      <c r="G5354" s="142"/>
      <c r="H5354" s="142"/>
      <c r="J5354" s="142"/>
      <c r="K5354" s="142"/>
      <c r="L5354" s="142"/>
      <c r="M5354" s="142"/>
      <c r="N5354" s="142"/>
      <c r="O5354" s="142"/>
    </row>
    <row r="5355" spans="3:15" x14ac:dyDescent="0.2">
      <c r="C5355" s="142"/>
      <c r="D5355" s="142"/>
      <c r="E5355" s="142"/>
      <c r="F5355" s="142"/>
      <c r="G5355" s="142"/>
      <c r="H5355" s="142"/>
      <c r="J5355" s="142"/>
      <c r="K5355" s="142"/>
      <c r="L5355" s="142"/>
      <c r="M5355" s="142"/>
      <c r="N5355" s="142"/>
      <c r="O5355" s="142"/>
    </row>
    <row r="5356" spans="3:15" x14ac:dyDescent="0.2">
      <c r="C5356" s="142"/>
      <c r="D5356" s="142"/>
      <c r="E5356" s="142"/>
      <c r="F5356" s="142"/>
      <c r="G5356" s="142"/>
      <c r="H5356" s="142"/>
      <c r="J5356" s="142"/>
      <c r="K5356" s="142"/>
      <c r="L5356" s="142"/>
      <c r="M5356" s="142"/>
      <c r="N5356" s="142"/>
      <c r="O5356" s="142"/>
    </row>
    <row r="5357" spans="3:15" x14ac:dyDescent="0.2">
      <c r="C5357" s="142"/>
      <c r="D5357" s="142"/>
      <c r="E5357" s="142"/>
      <c r="F5357" s="142"/>
      <c r="G5357" s="142"/>
      <c r="H5357" s="142"/>
      <c r="J5357" s="142"/>
      <c r="K5357" s="142"/>
      <c r="L5357" s="142"/>
      <c r="M5357" s="142"/>
      <c r="N5357" s="142"/>
      <c r="O5357" s="142"/>
    </row>
    <row r="5358" spans="3:15" x14ac:dyDescent="0.2">
      <c r="C5358" s="142"/>
      <c r="D5358" s="142"/>
      <c r="E5358" s="142"/>
      <c r="F5358" s="142"/>
      <c r="G5358" s="142"/>
      <c r="H5358" s="142"/>
      <c r="J5358" s="142"/>
      <c r="K5358" s="142"/>
      <c r="L5358" s="142"/>
      <c r="M5358" s="142"/>
      <c r="N5358" s="142"/>
      <c r="O5358" s="142"/>
    </row>
    <row r="5359" spans="3:15" x14ac:dyDescent="0.2">
      <c r="C5359" s="142"/>
      <c r="D5359" s="142"/>
      <c r="E5359" s="142"/>
      <c r="F5359" s="142"/>
      <c r="G5359" s="142"/>
      <c r="H5359" s="142"/>
      <c r="J5359" s="142"/>
      <c r="K5359" s="142"/>
      <c r="L5359" s="142"/>
      <c r="M5359" s="142"/>
      <c r="N5359" s="142"/>
      <c r="O5359" s="142"/>
    </row>
    <row r="5360" spans="3:15" x14ac:dyDescent="0.2">
      <c r="C5360" s="142"/>
      <c r="D5360" s="142"/>
      <c r="E5360" s="142"/>
      <c r="F5360" s="142"/>
      <c r="G5360" s="142"/>
      <c r="H5360" s="142"/>
      <c r="J5360" s="142"/>
      <c r="K5360" s="142"/>
      <c r="L5360" s="142"/>
      <c r="M5360" s="142"/>
      <c r="N5360" s="142"/>
      <c r="O5360" s="142"/>
    </row>
    <row r="5361" spans="3:15" x14ac:dyDescent="0.2">
      <c r="C5361" s="142"/>
      <c r="D5361" s="142"/>
      <c r="E5361" s="142"/>
      <c r="F5361" s="142"/>
      <c r="G5361" s="142"/>
      <c r="H5361" s="142"/>
      <c r="J5361" s="142"/>
      <c r="K5361" s="142"/>
      <c r="L5361" s="142"/>
      <c r="M5361" s="142"/>
      <c r="N5361" s="142"/>
      <c r="O5361" s="142"/>
    </row>
    <row r="5362" spans="3:15" x14ac:dyDescent="0.2">
      <c r="C5362" s="142"/>
      <c r="D5362" s="142"/>
      <c r="E5362" s="142"/>
      <c r="F5362" s="142"/>
      <c r="G5362" s="142"/>
      <c r="H5362" s="142"/>
      <c r="J5362" s="142"/>
      <c r="K5362" s="142"/>
      <c r="L5362" s="142"/>
      <c r="M5362" s="142"/>
      <c r="N5362" s="142"/>
      <c r="O5362" s="142"/>
    </row>
    <row r="5363" spans="3:15" x14ac:dyDescent="0.2">
      <c r="C5363" s="142"/>
      <c r="D5363" s="142"/>
      <c r="E5363" s="142"/>
      <c r="F5363" s="142"/>
      <c r="G5363" s="142"/>
      <c r="H5363" s="142"/>
      <c r="J5363" s="142"/>
      <c r="K5363" s="142"/>
      <c r="L5363" s="142"/>
      <c r="M5363" s="142"/>
      <c r="N5363" s="142"/>
      <c r="O5363" s="142"/>
    </row>
    <row r="5364" spans="3:15" x14ac:dyDescent="0.2">
      <c r="C5364" s="142"/>
      <c r="D5364" s="142"/>
      <c r="E5364" s="142"/>
      <c r="F5364" s="142"/>
      <c r="G5364" s="142"/>
      <c r="H5364" s="142"/>
      <c r="J5364" s="142"/>
      <c r="K5364" s="142"/>
      <c r="L5364" s="142"/>
      <c r="M5364" s="142"/>
      <c r="N5364" s="142"/>
      <c r="O5364" s="142"/>
    </row>
    <row r="5365" spans="3:15" x14ac:dyDescent="0.2">
      <c r="C5365" s="142"/>
      <c r="D5365" s="142"/>
      <c r="E5365" s="142"/>
      <c r="F5365" s="142"/>
      <c r="G5365" s="142"/>
      <c r="H5365" s="142"/>
      <c r="J5365" s="142"/>
      <c r="K5365" s="142"/>
      <c r="L5365" s="142"/>
      <c r="M5365" s="142"/>
      <c r="N5365" s="142"/>
      <c r="O5365" s="142"/>
    </row>
    <row r="5366" spans="3:15" x14ac:dyDescent="0.2">
      <c r="C5366" s="142"/>
      <c r="D5366" s="142"/>
      <c r="E5366" s="142"/>
      <c r="F5366" s="142"/>
      <c r="G5366" s="142"/>
      <c r="H5366" s="142"/>
      <c r="J5366" s="142"/>
      <c r="K5366" s="142"/>
      <c r="L5366" s="142"/>
      <c r="M5366" s="142"/>
      <c r="N5366" s="142"/>
      <c r="O5366" s="142"/>
    </row>
    <row r="5367" spans="3:15" x14ac:dyDescent="0.2">
      <c r="C5367" s="142"/>
      <c r="D5367" s="142"/>
      <c r="E5367" s="142"/>
      <c r="F5367" s="142"/>
      <c r="G5367" s="142"/>
      <c r="H5367" s="142"/>
      <c r="J5367" s="142"/>
      <c r="K5367" s="142"/>
      <c r="L5367" s="142"/>
      <c r="M5367" s="142"/>
      <c r="N5367" s="142"/>
      <c r="O5367" s="142"/>
    </row>
    <row r="5368" spans="3:15" x14ac:dyDescent="0.2">
      <c r="C5368" s="142"/>
      <c r="D5368" s="142"/>
      <c r="E5368" s="142"/>
      <c r="F5368" s="142"/>
      <c r="G5368" s="142"/>
      <c r="H5368" s="142"/>
      <c r="J5368" s="142"/>
      <c r="K5368" s="142"/>
      <c r="L5368" s="142"/>
      <c r="M5368" s="142"/>
      <c r="N5368" s="142"/>
      <c r="O5368" s="142"/>
    </row>
    <row r="5369" spans="3:15" x14ac:dyDescent="0.2">
      <c r="C5369" s="142"/>
      <c r="D5369" s="142"/>
      <c r="E5369" s="142"/>
      <c r="F5369" s="142"/>
      <c r="G5369" s="142"/>
      <c r="H5369" s="142"/>
      <c r="J5369" s="142"/>
      <c r="K5369" s="142"/>
      <c r="L5369" s="142"/>
      <c r="M5369" s="142"/>
      <c r="N5369" s="142"/>
      <c r="O5369" s="142"/>
    </row>
    <row r="5370" spans="3:15" x14ac:dyDescent="0.2">
      <c r="C5370" s="142"/>
      <c r="D5370" s="142"/>
      <c r="E5370" s="142"/>
      <c r="F5370" s="142"/>
      <c r="G5370" s="142"/>
      <c r="H5370" s="142"/>
      <c r="J5370" s="142"/>
      <c r="K5370" s="142"/>
      <c r="L5370" s="142"/>
      <c r="M5370" s="142"/>
      <c r="N5370" s="142"/>
      <c r="O5370" s="142"/>
    </row>
    <row r="5371" spans="3:15" x14ac:dyDescent="0.2">
      <c r="C5371" s="142"/>
      <c r="D5371" s="142"/>
      <c r="E5371" s="142"/>
      <c r="F5371" s="142"/>
      <c r="G5371" s="142"/>
      <c r="H5371" s="142"/>
      <c r="J5371" s="142"/>
      <c r="K5371" s="142"/>
      <c r="L5371" s="142"/>
      <c r="M5371" s="142"/>
      <c r="N5371" s="142"/>
      <c r="O5371" s="142"/>
    </row>
    <row r="5372" spans="3:15" x14ac:dyDescent="0.2">
      <c r="C5372" s="142"/>
      <c r="D5372" s="142"/>
      <c r="E5372" s="142"/>
      <c r="F5372" s="142"/>
      <c r="G5372" s="142"/>
      <c r="H5372" s="142"/>
      <c r="J5372" s="142"/>
      <c r="K5372" s="142"/>
      <c r="L5372" s="142"/>
      <c r="M5372" s="142"/>
      <c r="N5372" s="142"/>
      <c r="O5372" s="142"/>
    </row>
    <row r="5373" spans="3:15" x14ac:dyDescent="0.2">
      <c r="C5373" s="142"/>
      <c r="D5373" s="142"/>
      <c r="E5373" s="142"/>
      <c r="F5373" s="142"/>
      <c r="G5373" s="142"/>
      <c r="H5373" s="142"/>
      <c r="J5373" s="142"/>
      <c r="K5373" s="142"/>
      <c r="L5373" s="142"/>
      <c r="M5373" s="142"/>
      <c r="N5373" s="142"/>
      <c r="O5373" s="142"/>
    </row>
    <row r="5374" spans="3:15" x14ac:dyDescent="0.2">
      <c r="C5374" s="142"/>
      <c r="D5374" s="142"/>
      <c r="E5374" s="142"/>
      <c r="F5374" s="142"/>
      <c r="G5374" s="142"/>
      <c r="H5374" s="142"/>
      <c r="J5374" s="142"/>
      <c r="K5374" s="142"/>
      <c r="L5374" s="142"/>
      <c r="M5374" s="142"/>
      <c r="N5374" s="142"/>
      <c r="O5374" s="142"/>
    </row>
    <row r="5375" spans="3:15" x14ac:dyDescent="0.2">
      <c r="C5375" s="142"/>
      <c r="D5375" s="142"/>
      <c r="E5375" s="142"/>
      <c r="F5375" s="142"/>
      <c r="G5375" s="142"/>
      <c r="H5375" s="142"/>
      <c r="J5375" s="142"/>
      <c r="K5375" s="142"/>
      <c r="L5375" s="142"/>
      <c r="M5375" s="142"/>
      <c r="N5375" s="142"/>
      <c r="O5375" s="142"/>
    </row>
    <row r="5376" spans="3:15" x14ac:dyDescent="0.2">
      <c r="C5376" s="142"/>
      <c r="D5376" s="142"/>
      <c r="E5376" s="142"/>
      <c r="F5376" s="142"/>
      <c r="G5376" s="142"/>
      <c r="H5376" s="142"/>
      <c r="J5376" s="142"/>
      <c r="K5376" s="142"/>
      <c r="L5376" s="142"/>
      <c r="M5376" s="142"/>
      <c r="N5376" s="142"/>
      <c r="O5376" s="142"/>
    </row>
    <row r="5377" spans="3:15" x14ac:dyDescent="0.2">
      <c r="C5377" s="142"/>
      <c r="D5377" s="142"/>
      <c r="E5377" s="142"/>
      <c r="F5377" s="142"/>
      <c r="G5377" s="142"/>
      <c r="H5377" s="142"/>
      <c r="J5377" s="142"/>
      <c r="K5377" s="142"/>
      <c r="L5377" s="142"/>
      <c r="M5377" s="142"/>
      <c r="N5377" s="142"/>
      <c r="O5377" s="142"/>
    </row>
    <row r="5378" spans="3:15" x14ac:dyDescent="0.2">
      <c r="C5378" s="142"/>
      <c r="D5378" s="142"/>
      <c r="E5378" s="142"/>
      <c r="F5378" s="142"/>
      <c r="G5378" s="142"/>
      <c r="H5378" s="142"/>
      <c r="J5378" s="142"/>
      <c r="K5378" s="142"/>
      <c r="L5378" s="142"/>
      <c r="M5378" s="142"/>
      <c r="N5378" s="142"/>
      <c r="O5378" s="142"/>
    </row>
    <row r="5379" spans="3:15" x14ac:dyDescent="0.2">
      <c r="C5379" s="142"/>
      <c r="D5379" s="142"/>
      <c r="E5379" s="142"/>
      <c r="F5379" s="142"/>
      <c r="G5379" s="142"/>
      <c r="H5379" s="142"/>
      <c r="J5379" s="142"/>
      <c r="K5379" s="142"/>
      <c r="L5379" s="142"/>
      <c r="M5379" s="142"/>
      <c r="N5379" s="142"/>
      <c r="O5379" s="142"/>
    </row>
    <row r="5380" spans="3:15" x14ac:dyDescent="0.2">
      <c r="C5380" s="142"/>
      <c r="D5380" s="142"/>
      <c r="E5380" s="142"/>
      <c r="F5380" s="142"/>
      <c r="G5380" s="142"/>
      <c r="H5380" s="142"/>
      <c r="J5380" s="142"/>
      <c r="K5380" s="142"/>
      <c r="L5380" s="142"/>
      <c r="M5380" s="142"/>
      <c r="N5380" s="142"/>
      <c r="O5380" s="142"/>
    </row>
    <row r="5381" spans="3:15" x14ac:dyDescent="0.2">
      <c r="C5381" s="142"/>
      <c r="D5381" s="142"/>
      <c r="E5381" s="142"/>
      <c r="F5381" s="142"/>
      <c r="G5381" s="142"/>
      <c r="H5381" s="142"/>
      <c r="J5381" s="142"/>
      <c r="K5381" s="142"/>
      <c r="L5381" s="142"/>
      <c r="M5381" s="142"/>
      <c r="N5381" s="142"/>
      <c r="O5381" s="142"/>
    </row>
    <row r="5382" spans="3:15" x14ac:dyDescent="0.2">
      <c r="C5382" s="142"/>
      <c r="D5382" s="142"/>
      <c r="E5382" s="142"/>
      <c r="F5382" s="142"/>
      <c r="G5382" s="142"/>
      <c r="H5382" s="142"/>
      <c r="J5382" s="142"/>
      <c r="K5382" s="142"/>
      <c r="L5382" s="142"/>
      <c r="M5382" s="142"/>
      <c r="N5382" s="142"/>
      <c r="O5382" s="142"/>
    </row>
    <row r="5383" spans="3:15" x14ac:dyDescent="0.2">
      <c r="C5383" s="142"/>
      <c r="D5383" s="142"/>
      <c r="E5383" s="142"/>
      <c r="F5383" s="142"/>
      <c r="G5383" s="142"/>
      <c r="H5383" s="142"/>
      <c r="J5383" s="142"/>
      <c r="K5383" s="142"/>
      <c r="L5383" s="142"/>
      <c r="M5383" s="142"/>
      <c r="N5383" s="142"/>
      <c r="O5383" s="142"/>
    </row>
    <row r="5384" spans="3:15" x14ac:dyDescent="0.2">
      <c r="C5384" s="142"/>
      <c r="D5384" s="142"/>
      <c r="E5384" s="142"/>
      <c r="F5384" s="142"/>
      <c r="G5384" s="142"/>
      <c r="H5384" s="142"/>
      <c r="J5384" s="142"/>
      <c r="K5384" s="142"/>
      <c r="L5384" s="142"/>
      <c r="M5384" s="142"/>
      <c r="N5384" s="142"/>
      <c r="O5384" s="142"/>
    </row>
    <row r="5385" spans="3:15" x14ac:dyDescent="0.2">
      <c r="C5385" s="142"/>
      <c r="D5385" s="142"/>
      <c r="E5385" s="142"/>
      <c r="F5385" s="142"/>
      <c r="G5385" s="142"/>
      <c r="H5385" s="142"/>
      <c r="J5385" s="142"/>
      <c r="K5385" s="142"/>
      <c r="L5385" s="142"/>
      <c r="M5385" s="142"/>
      <c r="N5385" s="142"/>
      <c r="O5385" s="142"/>
    </row>
    <row r="5386" spans="3:15" x14ac:dyDescent="0.2">
      <c r="C5386" s="142"/>
      <c r="D5386" s="142"/>
      <c r="E5386" s="142"/>
      <c r="F5386" s="142"/>
      <c r="G5386" s="142"/>
      <c r="H5386" s="142"/>
      <c r="J5386" s="142"/>
      <c r="K5386" s="142"/>
      <c r="L5386" s="142"/>
      <c r="M5386" s="142"/>
      <c r="N5386" s="142"/>
      <c r="O5386" s="142"/>
    </row>
    <row r="5387" spans="3:15" x14ac:dyDescent="0.2">
      <c r="C5387" s="142"/>
      <c r="D5387" s="142"/>
      <c r="E5387" s="142"/>
      <c r="F5387" s="142"/>
      <c r="G5387" s="142"/>
      <c r="H5387" s="142"/>
      <c r="J5387" s="142"/>
      <c r="K5387" s="142"/>
      <c r="L5387" s="142"/>
      <c r="M5387" s="142"/>
      <c r="N5387" s="142"/>
      <c r="O5387" s="142"/>
    </row>
    <row r="5388" spans="3:15" x14ac:dyDescent="0.2">
      <c r="C5388" s="142"/>
      <c r="D5388" s="142"/>
      <c r="E5388" s="142"/>
      <c r="F5388" s="142"/>
      <c r="G5388" s="142"/>
      <c r="H5388" s="142"/>
      <c r="J5388" s="142"/>
      <c r="K5388" s="142"/>
      <c r="L5388" s="142"/>
      <c r="M5388" s="142"/>
      <c r="N5388" s="142"/>
      <c r="O5388" s="142"/>
    </row>
    <row r="5389" spans="3:15" x14ac:dyDescent="0.2">
      <c r="C5389" s="142"/>
      <c r="D5389" s="142"/>
      <c r="E5389" s="142"/>
      <c r="F5389" s="142"/>
      <c r="G5389" s="142"/>
      <c r="H5389" s="142"/>
      <c r="J5389" s="142"/>
      <c r="K5389" s="142"/>
      <c r="L5389" s="142"/>
      <c r="M5389" s="142"/>
      <c r="N5389" s="142"/>
      <c r="O5389" s="142"/>
    </row>
    <row r="5390" spans="3:15" x14ac:dyDescent="0.2">
      <c r="C5390" s="142"/>
      <c r="D5390" s="142"/>
      <c r="E5390" s="142"/>
      <c r="F5390" s="142"/>
      <c r="G5390" s="142"/>
      <c r="H5390" s="142"/>
      <c r="J5390" s="142"/>
      <c r="K5390" s="142"/>
      <c r="L5390" s="142"/>
      <c r="M5390" s="142"/>
      <c r="N5390" s="142"/>
      <c r="O5390" s="142"/>
    </row>
    <row r="5391" spans="3:15" x14ac:dyDescent="0.2">
      <c r="C5391" s="142"/>
      <c r="D5391" s="142"/>
      <c r="E5391" s="142"/>
      <c r="F5391" s="142"/>
      <c r="G5391" s="142"/>
      <c r="H5391" s="142"/>
      <c r="J5391" s="142"/>
      <c r="K5391" s="142"/>
      <c r="L5391" s="142"/>
      <c r="M5391" s="142"/>
      <c r="N5391" s="142"/>
      <c r="O5391" s="142"/>
    </row>
    <row r="5392" spans="3:15" x14ac:dyDescent="0.2">
      <c r="C5392" s="142"/>
      <c r="D5392" s="142"/>
      <c r="E5392" s="142"/>
      <c r="F5392" s="142"/>
      <c r="G5392" s="142"/>
      <c r="H5392" s="142"/>
      <c r="J5392" s="142"/>
      <c r="K5392" s="142"/>
      <c r="L5392" s="142"/>
      <c r="M5392" s="142"/>
      <c r="N5392" s="142"/>
      <c r="O5392" s="142"/>
    </row>
    <row r="5393" spans="3:15" x14ac:dyDescent="0.2">
      <c r="C5393" s="142"/>
      <c r="D5393" s="142"/>
      <c r="E5393" s="142"/>
      <c r="F5393" s="142"/>
      <c r="G5393" s="142"/>
      <c r="H5393" s="142"/>
      <c r="J5393" s="142"/>
      <c r="K5393" s="142"/>
      <c r="L5393" s="142"/>
      <c r="M5393" s="142"/>
      <c r="N5393" s="142"/>
      <c r="O5393" s="142"/>
    </row>
    <row r="5394" spans="3:15" x14ac:dyDescent="0.2">
      <c r="C5394" s="142"/>
      <c r="D5394" s="142"/>
      <c r="E5394" s="142"/>
      <c r="F5394" s="142"/>
      <c r="G5394" s="142"/>
      <c r="H5394" s="142"/>
      <c r="J5394" s="142"/>
      <c r="K5394" s="142"/>
      <c r="L5394" s="142"/>
      <c r="M5394" s="142"/>
      <c r="N5394" s="142"/>
      <c r="O5394" s="142"/>
    </row>
    <row r="5395" spans="3:15" x14ac:dyDescent="0.2">
      <c r="C5395" s="142"/>
      <c r="D5395" s="142"/>
      <c r="E5395" s="142"/>
      <c r="F5395" s="142"/>
      <c r="G5395" s="142"/>
      <c r="H5395" s="142"/>
      <c r="J5395" s="142"/>
      <c r="K5395" s="142"/>
      <c r="L5395" s="142"/>
      <c r="M5395" s="142"/>
      <c r="N5395" s="142"/>
      <c r="O5395" s="142"/>
    </row>
    <row r="5396" spans="3:15" x14ac:dyDescent="0.2">
      <c r="C5396" s="142"/>
      <c r="D5396" s="142"/>
      <c r="E5396" s="142"/>
      <c r="F5396" s="142"/>
      <c r="G5396" s="142"/>
      <c r="H5396" s="142"/>
      <c r="J5396" s="142"/>
      <c r="K5396" s="142"/>
      <c r="L5396" s="142"/>
      <c r="M5396" s="142"/>
      <c r="N5396" s="142"/>
      <c r="O5396" s="142"/>
    </row>
    <row r="5397" spans="3:15" x14ac:dyDescent="0.2">
      <c r="C5397" s="142"/>
      <c r="D5397" s="142"/>
      <c r="E5397" s="142"/>
      <c r="F5397" s="142"/>
      <c r="G5397" s="142"/>
      <c r="H5397" s="142"/>
      <c r="J5397" s="142"/>
      <c r="K5397" s="142"/>
      <c r="L5397" s="142"/>
      <c r="M5397" s="142"/>
      <c r="N5397" s="142"/>
      <c r="O5397" s="142"/>
    </row>
    <row r="5398" spans="3:15" x14ac:dyDescent="0.2">
      <c r="C5398" s="142"/>
      <c r="D5398" s="142"/>
      <c r="E5398" s="142"/>
      <c r="F5398" s="142"/>
      <c r="G5398" s="142"/>
      <c r="H5398" s="142"/>
      <c r="J5398" s="142"/>
      <c r="K5398" s="142"/>
      <c r="L5398" s="142"/>
      <c r="M5398" s="142"/>
      <c r="N5398" s="142"/>
      <c r="O5398" s="142"/>
    </row>
    <row r="5399" spans="3:15" x14ac:dyDescent="0.2">
      <c r="C5399" s="142"/>
      <c r="D5399" s="142"/>
      <c r="E5399" s="142"/>
      <c r="F5399" s="142"/>
      <c r="G5399" s="142"/>
      <c r="H5399" s="142"/>
      <c r="J5399" s="142"/>
      <c r="K5399" s="142"/>
      <c r="L5399" s="142"/>
      <c r="M5399" s="142"/>
      <c r="N5399" s="142"/>
      <c r="O5399" s="142"/>
    </row>
    <row r="5400" spans="3:15" x14ac:dyDescent="0.2">
      <c r="C5400" s="142"/>
      <c r="D5400" s="142"/>
      <c r="E5400" s="142"/>
      <c r="F5400" s="142"/>
      <c r="G5400" s="142"/>
      <c r="H5400" s="142"/>
      <c r="J5400" s="142"/>
      <c r="K5400" s="142"/>
      <c r="L5400" s="142"/>
      <c r="M5400" s="142"/>
      <c r="N5400" s="142"/>
      <c r="O5400" s="142"/>
    </row>
    <row r="5401" spans="3:15" x14ac:dyDescent="0.2">
      <c r="C5401" s="142"/>
      <c r="D5401" s="142"/>
      <c r="E5401" s="142"/>
      <c r="F5401" s="142"/>
      <c r="G5401" s="142"/>
      <c r="H5401" s="142"/>
      <c r="J5401" s="142"/>
      <c r="K5401" s="142"/>
      <c r="L5401" s="142"/>
      <c r="M5401" s="142"/>
      <c r="N5401" s="142"/>
      <c r="O5401" s="142"/>
    </row>
    <row r="5402" spans="3:15" x14ac:dyDescent="0.2">
      <c r="C5402" s="142"/>
      <c r="D5402" s="142"/>
      <c r="E5402" s="142"/>
      <c r="F5402" s="142"/>
      <c r="G5402" s="142"/>
      <c r="H5402" s="142"/>
      <c r="J5402" s="142"/>
      <c r="K5402" s="142"/>
      <c r="L5402" s="142"/>
      <c r="M5402" s="142"/>
      <c r="N5402" s="142"/>
      <c r="O5402" s="142"/>
    </row>
    <row r="5403" spans="3:15" x14ac:dyDescent="0.2">
      <c r="C5403" s="142"/>
      <c r="D5403" s="142"/>
      <c r="E5403" s="142"/>
      <c r="F5403" s="142"/>
      <c r="G5403" s="142"/>
      <c r="H5403" s="142"/>
      <c r="J5403" s="142"/>
      <c r="K5403" s="142"/>
      <c r="L5403" s="142"/>
      <c r="M5403" s="142"/>
      <c r="N5403" s="142"/>
      <c r="O5403" s="142"/>
    </row>
    <row r="5404" spans="3:15" x14ac:dyDescent="0.2">
      <c r="C5404" s="142"/>
      <c r="D5404" s="142"/>
      <c r="E5404" s="142"/>
      <c r="F5404" s="142"/>
      <c r="G5404" s="142"/>
      <c r="H5404" s="142"/>
      <c r="J5404" s="142"/>
      <c r="K5404" s="142"/>
      <c r="L5404" s="142"/>
      <c r="M5404" s="142"/>
      <c r="N5404" s="142"/>
      <c r="O5404" s="142"/>
    </row>
    <row r="5405" spans="3:15" x14ac:dyDescent="0.2">
      <c r="C5405" s="142"/>
      <c r="D5405" s="142"/>
      <c r="E5405" s="142"/>
      <c r="F5405" s="142"/>
      <c r="G5405" s="142"/>
      <c r="H5405" s="142"/>
      <c r="J5405" s="142"/>
      <c r="K5405" s="142"/>
      <c r="L5405" s="142"/>
      <c r="M5405" s="142"/>
      <c r="N5405" s="142"/>
      <c r="O5405" s="142"/>
    </row>
    <row r="5406" spans="3:15" x14ac:dyDescent="0.2">
      <c r="C5406" s="142"/>
      <c r="D5406" s="142"/>
      <c r="E5406" s="142"/>
      <c r="F5406" s="142"/>
      <c r="G5406" s="142"/>
      <c r="H5406" s="142"/>
      <c r="J5406" s="142"/>
      <c r="K5406" s="142"/>
      <c r="L5406" s="142"/>
      <c r="M5406" s="142"/>
      <c r="N5406" s="142"/>
      <c r="O5406" s="142"/>
    </row>
    <row r="5407" spans="3:15" x14ac:dyDescent="0.2">
      <c r="C5407" s="142"/>
      <c r="D5407" s="142"/>
      <c r="E5407" s="142"/>
      <c r="F5407" s="142"/>
      <c r="G5407" s="142"/>
      <c r="H5407" s="142"/>
      <c r="J5407" s="142"/>
      <c r="K5407" s="142"/>
      <c r="L5407" s="142"/>
      <c r="M5407" s="142"/>
      <c r="N5407" s="142"/>
      <c r="O5407" s="142"/>
    </row>
    <row r="5408" spans="3:15" x14ac:dyDescent="0.2">
      <c r="C5408" s="142"/>
      <c r="D5408" s="142"/>
      <c r="E5408" s="142"/>
      <c r="F5408" s="142"/>
      <c r="G5408" s="142"/>
      <c r="H5408" s="142"/>
      <c r="J5408" s="142"/>
      <c r="K5408" s="142"/>
      <c r="L5408" s="142"/>
      <c r="M5408" s="142"/>
      <c r="N5408" s="142"/>
      <c r="O5408" s="142"/>
    </row>
    <row r="5409" spans="3:15" x14ac:dyDescent="0.2">
      <c r="C5409" s="142"/>
      <c r="D5409" s="142"/>
      <c r="E5409" s="142"/>
      <c r="F5409" s="142"/>
      <c r="G5409" s="142"/>
      <c r="H5409" s="142"/>
      <c r="J5409" s="142"/>
      <c r="K5409" s="142"/>
      <c r="L5409" s="142"/>
      <c r="M5409" s="142"/>
      <c r="N5409" s="142"/>
      <c r="O5409" s="142"/>
    </row>
    <row r="5410" spans="3:15" x14ac:dyDescent="0.2">
      <c r="C5410" s="142"/>
      <c r="D5410" s="142"/>
      <c r="E5410" s="142"/>
      <c r="F5410" s="142"/>
      <c r="G5410" s="142"/>
      <c r="H5410" s="142"/>
      <c r="J5410" s="142"/>
      <c r="K5410" s="142"/>
      <c r="L5410" s="142"/>
      <c r="M5410" s="142"/>
      <c r="N5410" s="142"/>
      <c r="O5410" s="142"/>
    </row>
    <row r="5411" spans="3:15" x14ac:dyDescent="0.2">
      <c r="C5411" s="142"/>
      <c r="D5411" s="142"/>
      <c r="E5411" s="142"/>
      <c r="F5411" s="142"/>
      <c r="G5411" s="142"/>
      <c r="H5411" s="142"/>
      <c r="J5411" s="142"/>
      <c r="K5411" s="142"/>
      <c r="L5411" s="142"/>
      <c r="M5411" s="142"/>
      <c r="N5411" s="142"/>
      <c r="O5411" s="142"/>
    </row>
    <row r="5412" spans="3:15" x14ac:dyDescent="0.2">
      <c r="C5412" s="142"/>
      <c r="D5412" s="142"/>
      <c r="E5412" s="142"/>
      <c r="F5412" s="142"/>
      <c r="G5412" s="142"/>
      <c r="H5412" s="142"/>
      <c r="J5412" s="142"/>
      <c r="K5412" s="142"/>
      <c r="L5412" s="142"/>
      <c r="M5412" s="142"/>
      <c r="N5412" s="142"/>
      <c r="O5412" s="142"/>
    </row>
    <row r="5413" spans="3:15" x14ac:dyDescent="0.2">
      <c r="C5413" s="142"/>
      <c r="D5413" s="142"/>
      <c r="E5413" s="142"/>
      <c r="F5413" s="142"/>
      <c r="G5413" s="142"/>
      <c r="H5413" s="142"/>
      <c r="J5413" s="142"/>
      <c r="K5413" s="142"/>
      <c r="L5413" s="142"/>
      <c r="M5413" s="142"/>
      <c r="N5413" s="142"/>
      <c r="O5413" s="142"/>
    </row>
    <row r="5414" spans="3:15" x14ac:dyDescent="0.2">
      <c r="C5414" s="142"/>
      <c r="D5414" s="142"/>
      <c r="E5414" s="142"/>
      <c r="F5414" s="142"/>
      <c r="G5414" s="142"/>
      <c r="H5414" s="142"/>
      <c r="J5414" s="142"/>
      <c r="K5414" s="142"/>
      <c r="L5414" s="142"/>
      <c r="M5414" s="142"/>
      <c r="N5414" s="142"/>
      <c r="O5414" s="142"/>
    </row>
    <row r="5415" spans="3:15" x14ac:dyDescent="0.2">
      <c r="C5415" s="142"/>
      <c r="D5415" s="142"/>
      <c r="E5415" s="142"/>
      <c r="F5415" s="142"/>
      <c r="G5415" s="142"/>
      <c r="H5415" s="142"/>
      <c r="J5415" s="142"/>
      <c r="K5415" s="142"/>
      <c r="L5415" s="142"/>
      <c r="M5415" s="142"/>
      <c r="N5415" s="142"/>
      <c r="O5415" s="142"/>
    </row>
    <row r="5416" spans="3:15" x14ac:dyDescent="0.2">
      <c r="C5416" s="142"/>
      <c r="D5416" s="142"/>
      <c r="E5416" s="142"/>
      <c r="F5416" s="142"/>
      <c r="G5416" s="142"/>
      <c r="H5416" s="142"/>
      <c r="J5416" s="142"/>
      <c r="K5416" s="142"/>
      <c r="L5416" s="142"/>
      <c r="M5416" s="142"/>
      <c r="N5416" s="142"/>
      <c r="O5416" s="142"/>
    </row>
    <row r="5417" spans="3:15" x14ac:dyDescent="0.2">
      <c r="C5417" s="142"/>
      <c r="D5417" s="142"/>
      <c r="E5417" s="142"/>
      <c r="F5417" s="142"/>
      <c r="G5417" s="142"/>
      <c r="H5417" s="142"/>
      <c r="J5417" s="142"/>
      <c r="K5417" s="142"/>
      <c r="L5417" s="142"/>
      <c r="M5417" s="142"/>
      <c r="N5417" s="142"/>
      <c r="O5417" s="142"/>
    </row>
    <row r="5418" spans="3:15" x14ac:dyDescent="0.2">
      <c r="C5418" s="142"/>
      <c r="D5418" s="142"/>
      <c r="E5418" s="142"/>
      <c r="F5418" s="142"/>
      <c r="G5418" s="142"/>
      <c r="H5418" s="142"/>
      <c r="J5418" s="142"/>
      <c r="K5418" s="142"/>
      <c r="L5418" s="142"/>
      <c r="M5418" s="142"/>
      <c r="N5418" s="142"/>
      <c r="O5418" s="142"/>
    </row>
    <row r="5419" spans="3:15" x14ac:dyDescent="0.2">
      <c r="C5419" s="142"/>
      <c r="D5419" s="142"/>
      <c r="E5419" s="142"/>
      <c r="F5419" s="142"/>
      <c r="G5419" s="142"/>
      <c r="H5419" s="142"/>
      <c r="J5419" s="142"/>
      <c r="K5419" s="142"/>
      <c r="L5419" s="142"/>
      <c r="M5419" s="142"/>
      <c r="N5419" s="142"/>
      <c r="O5419" s="142"/>
    </row>
    <row r="5420" spans="3:15" x14ac:dyDescent="0.2">
      <c r="C5420" s="142"/>
      <c r="D5420" s="142"/>
      <c r="E5420" s="142"/>
      <c r="F5420" s="142"/>
      <c r="G5420" s="142"/>
      <c r="H5420" s="142"/>
      <c r="J5420" s="142"/>
      <c r="K5420" s="142"/>
      <c r="L5420" s="142"/>
      <c r="M5420" s="142"/>
      <c r="N5420" s="142"/>
      <c r="O5420" s="142"/>
    </row>
    <row r="5421" spans="3:15" x14ac:dyDescent="0.2">
      <c r="C5421" s="142"/>
      <c r="D5421" s="142"/>
      <c r="E5421" s="142"/>
      <c r="F5421" s="142"/>
      <c r="G5421" s="142"/>
      <c r="H5421" s="142"/>
      <c r="J5421" s="142"/>
      <c r="K5421" s="142"/>
      <c r="L5421" s="142"/>
      <c r="M5421" s="142"/>
      <c r="N5421" s="142"/>
      <c r="O5421" s="142"/>
    </row>
    <row r="5422" spans="3:15" x14ac:dyDescent="0.2">
      <c r="C5422" s="142"/>
      <c r="D5422" s="142"/>
      <c r="E5422" s="142"/>
      <c r="F5422" s="142"/>
      <c r="G5422" s="142"/>
      <c r="H5422" s="142"/>
      <c r="J5422" s="142"/>
      <c r="K5422" s="142"/>
      <c r="L5422" s="142"/>
      <c r="M5422" s="142"/>
      <c r="N5422" s="142"/>
      <c r="O5422" s="142"/>
    </row>
    <row r="5423" spans="3:15" x14ac:dyDescent="0.2">
      <c r="C5423" s="142"/>
      <c r="D5423" s="142"/>
      <c r="E5423" s="142"/>
      <c r="F5423" s="142"/>
      <c r="G5423" s="142"/>
      <c r="H5423" s="142"/>
      <c r="J5423" s="142"/>
      <c r="K5423" s="142"/>
      <c r="L5423" s="142"/>
      <c r="M5423" s="142"/>
      <c r="N5423" s="142"/>
      <c r="O5423" s="142"/>
    </row>
    <row r="5424" spans="3:15" x14ac:dyDescent="0.2">
      <c r="C5424" s="142"/>
      <c r="D5424" s="142"/>
      <c r="E5424" s="142"/>
      <c r="F5424" s="142"/>
      <c r="G5424" s="142"/>
      <c r="H5424" s="142"/>
      <c r="J5424" s="142"/>
      <c r="K5424" s="142"/>
      <c r="L5424" s="142"/>
      <c r="M5424" s="142"/>
      <c r="N5424" s="142"/>
      <c r="O5424" s="142"/>
    </row>
    <row r="5425" spans="3:15" x14ac:dyDescent="0.2">
      <c r="C5425" s="142"/>
      <c r="D5425" s="142"/>
      <c r="E5425" s="142"/>
      <c r="F5425" s="142"/>
      <c r="G5425" s="142"/>
      <c r="H5425" s="142"/>
      <c r="J5425" s="142"/>
      <c r="K5425" s="142"/>
      <c r="L5425" s="142"/>
      <c r="M5425" s="142"/>
      <c r="N5425" s="142"/>
      <c r="O5425" s="142"/>
    </row>
    <row r="5426" spans="3:15" x14ac:dyDescent="0.2">
      <c r="C5426" s="142"/>
      <c r="D5426" s="142"/>
      <c r="E5426" s="142"/>
      <c r="F5426" s="142"/>
      <c r="G5426" s="142"/>
      <c r="H5426" s="142"/>
      <c r="J5426" s="142"/>
      <c r="K5426" s="142"/>
      <c r="L5426" s="142"/>
      <c r="M5426" s="142"/>
      <c r="N5426" s="142"/>
      <c r="O5426" s="142"/>
    </row>
    <row r="5427" spans="3:15" x14ac:dyDescent="0.2">
      <c r="C5427" s="142"/>
      <c r="D5427" s="142"/>
      <c r="E5427" s="142"/>
      <c r="F5427" s="142"/>
      <c r="G5427" s="142"/>
      <c r="H5427" s="142"/>
      <c r="J5427" s="142"/>
      <c r="K5427" s="142"/>
      <c r="L5427" s="142"/>
      <c r="M5427" s="142"/>
      <c r="N5427" s="142"/>
      <c r="O5427" s="142"/>
    </row>
    <row r="5428" spans="3:15" x14ac:dyDescent="0.2">
      <c r="C5428" s="142"/>
      <c r="D5428" s="142"/>
      <c r="E5428" s="142"/>
      <c r="F5428" s="142"/>
      <c r="G5428" s="142"/>
      <c r="H5428" s="142"/>
      <c r="J5428" s="142"/>
      <c r="K5428" s="142"/>
      <c r="L5428" s="142"/>
      <c r="M5428" s="142"/>
      <c r="N5428" s="142"/>
      <c r="O5428" s="142"/>
    </row>
    <row r="5429" spans="3:15" x14ac:dyDescent="0.2">
      <c r="C5429" s="142"/>
      <c r="D5429" s="142"/>
      <c r="E5429" s="142"/>
      <c r="F5429" s="142"/>
      <c r="G5429" s="142"/>
      <c r="H5429" s="142"/>
      <c r="J5429" s="142"/>
      <c r="K5429" s="142"/>
      <c r="L5429" s="142"/>
      <c r="M5429" s="142"/>
      <c r="N5429" s="142"/>
      <c r="O5429" s="142"/>
    </row>
    <row r="5430" spans="3:15" x14ac:dyDescent="0.2">
      <c r="C5430" s="142"/>
      <c r="D5430" s="142"/>
      <c r="E5430" s="142"/>
      <c r="F5430" s="142"/>
      <c r="G5430" s="142"/>
      <c r="H5430" s="142"/>
      <c r="J5430" s="142"/>
      <c r="K5430" s="142"/>
      <c r="L5430" s="142"/>
      <c r="M5430" s="142"/>
      <c r="N5430" s="142"/>
      <c r="O5430" s="142"/>
    </row>
    <row r="5431" spans="3:15" x14ac:dyDescent="0.2">
      <c r="C5431" s="142"/>
      <c r="D5431" s="142"/>
      <c r="E5431" s="142"/>
      <c r="F5431" s="142"/>
      <c r="G5431" s="142"/>
      <c r="H5431" s="142"/>
      <c r="J5431" s="142"/>
      <c r="K5431" s="142"/>
      <c r="L5431" s="142"/>
      <c r="M5431" s="142"/>
      <c r="N5431" s="142"/>
      <c r="O5431" s="142"/>
    </row>
    <row r="5432" spans="3:15" x14ac:dyDescent="0.2">
      <c r="C5432" s="142"/>
      <c r="D5432" s="142"/>
      <c r="E5432" s="142"/>
      <c r="F5432" s="142"/>
      <c r="G5432" s="142"/>
      <c r="H5432" s="142"/>
      <c r="J5432" s="142"/>
      <c r="K5432" s="142"/>
      <c r="L5432" s="142"/>
      <c r="M5432" s="142"/>
      <c r="N5432" s="142"/>
      <c r="O5432" s="142"/>
    </row>
    <row r="5433" spans="3:15" x14ac:dyDescent="0.2">
      <c r="C5433" s="142"/>
      <c r="D5433" s="142"/>
      <c r="E5433" s="142"/>
      <c r="F5433" s="142"/>
      <c r="G5433" s="142"/>
      <c r="H5433" s="142"/>
      <c r="J5433" s="142"/>
      <c r="K5433" s="142"/>
      <c r="L5433" s="142"/>
      <c r="M5433" s="142"/>
      <c r="N5433" s="142"/>
      <c r="O5433" s="142"/>
    </row>
    <row r="5434" spans="3:15" x14ac:dyDescent="0.2">
      <c r="C5434" s="142"/>
      <c r="D5434" s="142"/>
      <c r="E5434" s="142"/>
      <c r="F5434" s="142"/>
      <c r="G5434" s="142"/>
      <c r="H5434" s="142"/>
      <c r="J5434" s="142"/>
      <c r="K5434" s="142"/>
      <c r="L5434" s="142"/>
      <c r="M5434" s="142"/>
      <c r="N5434" s="142"/>
      <c r="O5434" s="142"/>
    </row>
    <row r="5435" spans="3:15" x14ac:dyDescent="0.2">
      <c r="C5435" s="142"/>
      <c r="D5435" s="142"/>
      <c r="E5435" s="142"/>
      <c r="F5435" s="142"/>
      <c r="G5435" s="142"/>
      <c r="H5435" s="142"/>
      <c r="J5435" s="142"/>
      <c r="K5435" s="142"/>
      <c r="L5435" s="142"/>
      <c r="M5435" s="142"/>
      <c r="N5435" s="142"/>
      <c r="O5435" s="142"/>
    </row>
    <row r="5436" spans="3:15" x14ac:dyDescent="0.2">
      <c r="C5436" s="142"/>
      <c r="D5436" s="142"/>
      <c r="E5436" s="142"/>
      <c r="F5436" s="142"/>
      <c r="G5436" s="142"/>
      <c r="H5436" s="142"/>
      <c r="J5436" s="142"/>
      <c r="K5436" s="142"/>
      <c r="L5436" s="142"/>
      <c r="M5436" s="142"/>
      <c r="N5436" s="142"/>
      <c r="O5436" s="142"/>
    </row>
    <row r="5437" spans="3:15" x14ac:dyDescent="0.2">
      <c r="C5437" s="142"/>
      <c r="D5437" s="142"/>
      <c r="E5437" s="142"/>
      <c r="F5437" s="142"/>
      <c r="G5437" s="142"/>
      <c r="H5437" s="142"/>
      <c r="J5437" s="142"/>
      <c r="K5437" s="142"/>
      <c r="L5437" s="142"/>
      <c r="M5437" s="142"/>
      <c r="N5437" s="142"/>
      <c r="O5437" s="142"/>
    </row>
    <row r="5438" spans="3:15" x14ac:dyDescent="0.2">
      <c r="C5438" s="142"/>
      <c r="D5438" s="142"/>
      <c r="E5438" s="142"/>
      <c r="F5438" s="142"/>
      <c r="G5438" s="142"/>
      <c r="H5438" s="142"/>
      <c r="J5438" s="142"/>
      <c r="K5438" s="142"/>
      <c r="L5438" s="142"/>
      <c r="M5438" s="142"/>
      <c r="N5438" s="142"/>
      <c r="O5438" s="142"/>
    </row>
    <row r="5439" spans="3:15" x14ac:dyDescent="0.2">
      <c r="C5439" s="142"/>
      <c r="D5439" s="142"/>
      <c r="E5439" s="142"/>
      <c r="F5439" s="142"/>
      <c r="G5439" s="142"/>
      <c r="H5439" s="142"/>
      <c r="J5439" s="142"/>
      <c r="K5439" s="142"/>
      <c r="L5439" s="142"/>
      <c r="M5439" s="142"/>
      <c r="N5439" s="142"/>
      <c r="O5439" s="142"/>
    </row>
    <row r="5440" spans="3:15" x14ac:dyDescent="0.2">
      <c r="C5440" s="142"/>
      <c r="D5440" s="142"/>
      <c r="E5440" s="142"/>
      <c r="F5440" s="142"/>
      <c r="G5440" s="142"/>
      <c r="H5440" s="142"/>
      <c r="J5440" s="142"/>
      <c r="K5440" s="142"/>
      <c r="L5440" s="142"/>
      <c r="M5440" s="142"/>
      <c r="N5440" s="142"/>
      <c r="O5440" s="142"/>
    </row>
    <row r="5441" spans="3:15" x14ac:dyDescent="0.2">
      <c r="C5441" s="142"/>
      <c r="D5441" s="142"/>
      <c r="E5441" s="142"/>
      <c r="F5441" s="142"/>
      <c r="G5441" s="142"/>
      <c r="H5441" s="142"/>
      <c r="J5441" s="142"/>
      <c r="K5441" s="142"/>
      <c r="L5441" s="142"/>
      <c r="M5441" s="142"/>
      <c r="N5441" s="142"/>
      <c r="O5441" s="142"/>
    </row>
    <row r="5442" spans="3:15" x14ac:dyDescent="0.2">
      <c r="C5442" s="142"/>
      <c r="D5442" s="142"/>
      <c r="E5442" s="142"/>
      <c r="F5442" s="142"/>
      <c r="G5442" s="142"/>
      <c r="H5442" s="142"/>
      <c r="J5442" s="142"/>
      <c r="K5442" s="142"/>
      <c r="L5442" s="142"/>
      <c r="M5442" s="142"/>
      <c r="N5442" s="142"/>
      <c r="O5442" s="142"/>
    </row>
    <row r="5443" spans="3:15" x14ac:dyDescent="0.2">
      <c r="C5443" s="142"/>
      <c r="D5443" s="142"/>
      <c r="E5443" s="142"/>
      <c r="F5443" s="142"/>
      <c r="G5443" s="142"/>
      <c r="H5443" s="142"/>
      <c r="J5443" s="142"/>
      <c r="K5443" s="142"/>
      <c r="L5443" s="142"/>
      <c r="M5443" s="142"/>
      <c r="N5443" s="142"/>
      <c r="O5443" s="142"/>
    </row>
    <row r="5444" spans="3:15" x14ac:dyDescent="0.2">
      <c r="C5444" s="142"/>
      <c r="D5444" s="142"/>
      <c r="E5444" s="142"/>
      <c r="F5444" s="142"/>
      <c r="G5444" s="142"/>
      <c r="H5444" s="142"/>
      <c r="J5444" s="142"/>
      <c r="K5444" s="142"/>
      <c r="L5444" s="142"/>
      <c r="M5444" s="142"/>
      <c r="N5444" s="142"/>
      <c r="O5444" s="142"/>
    </row>
    <row r="5445" spans="3:15" x14ac:dyDescent="0.2">
      <c r="C5445" s="142"/>
      <c r="D5445" s="142"/>
      <c r="E5445" s="142"/>
      <c r="F5445" s="142"/>
      <c r="G5445" s="142"/>
      <c r="H5445" s="142"/>
      <c r="J5445" s="142"/>
      <c r="K5445" s="142"/>
      <c r="L5445" s="142"/>
      <c r="M5445" s="142"/>
      <c r="N5445" s="142"/>
      <c r="O5445" s="142"/>
    </row>
    <row r="5446" spans="3:15" x14ac:dyDescent="0.2">
      <c r="C5446" s="142"/>
      <c r="D5446" s="142"/>
      <c r="E5446" s="142"/>
      <c r="F5446" s="142"/>
      <c r="G5446" s="142"/>
      <c r="H5446" s="142"/>
      <c r="J5446" s="142"/>
      <c r="K5446" s="142"/>
      <c r="L5446" s="142"/>
      <c r="M5446" s="142"/>
      <c r="N5446" s="142"/>
      <c r="O5446" s="142"/>
    </row>
    <row r="5447" spans="3:15" x14ac:dyDescent="0.2">
      <c r="C5447" s="142"/>
      <c r="D5447" s="142"/>
      <c r="E5447" s="142"/>
      <c r="F5447" s="142"/>
      <c r="G5447" s="142"/>
      <c r="H5447" s="142"/>
      <c r="J5447" s="142"/>
      <c r="K5447" s="142"/>
      <c r="L5447" s="142"/>
      <c r="M5447" s="142"/>
      <c r="N5447" s="142"/>
      <c r="O5447" s="142"/>
    </row>
    <row r="5448" spans="3:15" x14ac:dyDescent="0.2">
      <c r="C5448" s="142"/>
      <c r="D5448" s="142"/>
      <c r="E5448" s="142"/>
      <c r="F5448" s="142"/>
      <c r="G5448" s="142"/>
      <c r="H5448" s="142"/>
      <c r="J5448" s="142"/>
      <c r="K5448" s="142"/>
      <c r="L5448" s="142"/>
      <c r="M5448" s="142"/>
      <c r="N5448" s="142"/>
      <c r="O5448" s="142"/>
    </row>
    <row r="5449" spans="3:15" x14ac:dyDescent="0.2">
      <c r="C5449" s="142"/>
      <c r="D5449" s="142"/>
      <c r="E5449" s="142"/>
      <c r="F5449" s="142"/>
      <c r="G5449" s="142"/>
      <c r="H5449" s="142"/>
      <c r="J5449" s="142"/>
      <c r="K5449" s="142"/>
      <c r="L5449" s="142"/>
      <c r="M5449" s="142"/>
      <c r="N5449" s="142"/>
      <c r="O5449" s="142"/>
    </row>
    <row r="5450" spans="3:15" x14ac:dyDescent="0.2">
      <c r="C5450" s="142"/>
      <c r="D5450" s="142"/>
      <c r="E5450" s="142"/>
      <c r="F5450" s="142"/>
      <c r="G5450" s="142"/>
      <c r="H5450" s="142"/>
      <c r="J5450" s="142"/>
      <c r="K5450" s="142"/>
      <c r="L5450" s="142"/>
      <c r="M5450" s="142"/>
      <c r="N5450" s="142"/>
      <c r="O5450" s="142"/>
    </row>
    <row r="5451" spans="3:15" x14ac:dyDescent="0.2">
      <c r="C5451" s="142"/>
      <c r="D5451" s="142"/>
      <c r="E5451" s="142"/>
      <c r="F5451" s="142"/>
      <c r="G5451" s="142"/>
      <c r="H5451" s="142"/>
      <c r="J5451" s="142"/>
      <c r="K5451" s="142"/>
      <c r="L5451" s="142"/>
      <c r="M5451" s="142"/>
      <c r="N5451" s="142"/>
      <c r="O5451" s="142"/>
    </row>
    <row r="5452" spans="3:15" x14ac:dyDescent="0.2">
      <c r="C5452" s="142"/>
      <c r="D5452" s="142"/>
      <c r="E5452" s="142"/>
      <c r="F5452" s="142"/>
      <c r="G5452" s="142"/>
      <c r="H5452" s="142"/>
      <c r="J5452" s="142"/>
      <c r="K5452" s="142"/>
      <c r="L5452" s="142"/>
      <c r="M5452" s="142"/>
      <c r="N5452" s="142"/>
      <c r="O5452" s="142"/>
    </row>
    <row r="5453" spans="3:15" x14ac:dyDescent="0.2">
      <c r="C5453" s="142"/>
      <c r="D5453" s="142"/>
      <c r="E5453" s="142"/>
      <c r="F5453" s="142"/>
      <c r="G5453" s="142"/>
      <c r="H5453" s="142"/>
      <c r="J5453" s="142"/>
      <c r="K5453" s="142"/>
      <c r="L5453" s="142"/>
      <c r="M5453" s="142"/>
      <c r="N5453" s="142"/>
      <c r="O5453" s="142"/>
    </row>
    <row r="5454" spans="3:15" x14ac:dyDescent="0.2">
      <c r="C5454" s="142"/>
      <c r="D5454" s="142"/>
      <c r="E5454" s="142"/>
      <c r="F5454" s="142"/>
      <c r="G5454" s="142"/>
      <c r="H5454" s="142"/>
      <c r="J5454" s="142"/>
      <c r="K5454" s="142"/>
      <c r="L5454" s="142"/>
      <c r="M5454" s="142"/>
      <c r="N5454" s="142"/>
      <c r="O5454" s="142"/>
    </row>
    <row r="5455" spans="3:15" x14ac:dyDescent="0.2">
      <c r="C5455" s="142"/>
      <c r="D5455" s="142"/>
      <c r="E5455" s="142"/>
      <c r="F5455" s="142"/>
      <c r="G5455" s="142"/>
      <c r="H5455" s="142"/>
      <c r="J5455" s="142"/>
      <c r="K5455" s="142"/>
      <c r="L5455" s="142"/>
      <c r="M5455" s="142"/>
      <c r="N5455" s="142"/>
      <c r="O5455" s="142"/>
    </row>
    <row r="5456" spans="3:15" x14ac:dyDescent="0.2">
      <c r="C5456" s="142"/>
      <c r="D5456" s="142"/>
      <c r="E5456" s="142"/>
      <c r="F5456" s="142"/>
      <c r="G5456" s="142"/>
      <c r="H5456" s="142"/>
      <c r="J5456" s="142"/>
      <c r="K5456" s="142"/>
      <c r="L5456" s="142"/>
      <c r="M5456" s="142"/>
      <c r="N5456" s="142"/>
      <c r="O5456" s="142"/>
    </row>
    <row r="5457" spans="3:15" x14ac:dyDescent="0.2">
      <c r="C5457" s="142"/>
      <c r="D5457" s="142"/>
      <c r="E5457" s="142"/>
      <c r="F5457" s="142"/>
      <c r="G5457" s="142"/>
      <c r="H5457" s="142"/>
      <c r="J5457" s="142"/>
      <c r="K5457" s="142"/>
      <c r="L5457" s="142"/>
      <c r="M5457" s="142"/>
      <c r="N5457" s="142"/>
      <c r="O5457" s="142"/>
    </row>
    <row r="5458" spans="3:15" x14ac:dyDescent="0.2">
      <c r="C5458" s="142"/>
      <c r="D5458" s="142"/>
      <c r="E5458" s="142"/>
      <c r="F5458" s="142"/>
      <c r="G5458" s="142"/>
      <c r="H5458" s="142"/>
      <c r="J5458" s="142"/>
      <c r="K5458" s="142"/>
      <c r="L5458" s="142"/>
      <c r="M5458" s="142"/>
      <c r="N5458" s="142"/>
      <c r="O5458" s="142"/>
    </row>
    <row r="5459" spans="3:15" x14ac:dyDescent="0.2">
      <c r="C5459" s="142"/>
      <c r="D5459" s="142"/>
      <c r="E5459" s="142"/>
      <c r="F5459" s="142"/>
      <c r="G5459" s="142"/>
      <c r="H5459" s="142"/>
      <c r="J5459" s="142"/>
      <c r="K5459" s="142"/>
      <c r="L5459" s="142"/>
      <c r="M5459" s="142"/>
      <c r="N5459" s="142"/>
      <c r="O5459" s="142"/>
    </row>
    <row r="5460" spans="3:15" x14ac:dyDescent="0.2">
      <c r="C5460" s="142"/>
      <c r="D5460" s="142"/>
      <c r="E5460" s="142"/>
      <c r="F5460" s="142"/>
      <c r="G5460" s="142"/>
      <c r="H5460" s="142"/>
      <c r="J5460" s="142"/>
      <c r="K5460" s="142"/>
      <c r="L5460" s="142"/>
      <c r="M5460" s="142"/>
      <c r="N5460" s="142"/>
      <c r="O5460" s="142"/>
    </row>
    <row r="5461" spans="3:15" x14ac:dyDescent="0.2">
      <c r="C5461" s="142"/>
      <c r="D5461" s="142"/>
      <c r="E5461" s="142"/>
      <c r="F5461" s="142"/>
      <c r="G5461" s="142"/>
      <c r="H5461" s="142"/>
      <c r="J5461" s="142"/>
      <c r="K5461" s="142"/>
      <c r="L5461" s="142"/>
      <c r="M5461" s="142"/>
      <c r="N5461" s="142"/>
      <c r="O5461" s="142"/>
    </row>
    <row r="5462" spans="3:15" x14ac:dyDescent="0.2">
      <c r="C5462" s="142"/>
      <c r="D5462" s="142"/>
      <c r="E5462" s="142"/>
      <c r="F5462" s="142"/>
      <c r="G5462" s="142"/>
      <c r="H5462" s="142"/>
      <c r="J5462" s="142"/>
      <c r="K5462" s="142"/>
      <c r="L5462" s="142"/>
      <c r="M5462" s="142"/>
      <c r="N5462" s="142"/>
      <c r="O5462" s="142"/>
    </row>
    <row r="5463" spans="3:15" x14ac:dyDescent="0.2">
      <c r="C5463" s="142"/>
      <c r="D5463" s="142"/>
      <c r="E5463" s="142"/>
      <c r="F5463" s="142"/>
      <c r="G5463" s="142"/>
      <c r="H5463" s="142"/>
      <c r="J5463" s="142"/>
      <c r="K5463" s="142"/>
      <c r="L5463" s="142"/>
      <c r="M5463" s="142"/>
      <c r="N5463" s="142"/>
      <c r="O5463" s="142"/>
    </row>
    <row r="5464" spans="3:15" x14ac:dyDescent="0.2">
      <c r="C5464" s="142"/>
      <c r="D5464" s="142"/>
      <c r="E5464" s="142"/>
      <c r="F5464" s="142"/>
      <c r="G5464" s="142"/>
      <c r="H5464" s="142"/>
      <c r="J5464" s="142"/>
      <c r="K5464" s="142"/>
      <c r="L5464" s="142"/>
      <c r="M5464" s="142"/>
      <c r="N5464" s="142"/>
      <c r="O5464" s="142"/>
    </row>
    <row r="5465" spans="3:15" x14ac:dyDescent="0.2">
      <c r="C5465" s="142"/>
      <c r="D5465" s="142"/>
      <c r="E5465" s="142"/>
      <c r="F5465" s="142"/>
      <c r="G5465" s="142"/>
      <c r="H5465" s="142"/>
      <c r="J5465" s="142"/>
      <c r="K5465" s="142"/>
      <c r="L5465" s="142"/>
      <c r="M5465" s="142"/>
      <c r="N5465" s="142"/>
      <c r="O5465" s="142"/>
    </row>
    <row r="5466" spans="3:15" x14ac:dyDescent="0.2">
      <c r="C5466" s="142"/>
      <c r="D5466" s="142"/>
      <c r="E5466" s="142"/>
      <c r="F5466" s="142"/>
      <c r="G5466" s="142"/>
      <c r="H5466" s="142"/>
      <c r="J5466" s="142"/>
      <c r="K5466" s="142"/>
      <c r="L5466" s="142"/>
      <c r="M5466" s="142"/>
      <c r="N5466" s="142"/>
      <c r="O5466" s="142"/>
    </row>
    <row r="5467" spans="3:15" x14ac:dyDescent="0.2">
      <c r="C5467" s="142"/>
      <c r="D5467" s="142"/>
      <c r="E5467" s="142"/>
      <c r="F5467" s="142"/>
      <c r="G5467" s="142"/>
      <c r="H5467" s="142"/>
      <c r="J5467" s="142"/>
      <c r="K5467" s="142"/>
      <c r="L5467" s="142"/>
      <c r="M5467" s="142"/>
      <c r="N5467" s="142"/>
      <c r="O5467" s="142"/>
    </row>
    <row r="5468" spans="3:15" x14ac:dyDescent="0.2">
      <c r="C5468" s="142"/>
      <c r="D5468" s="142"/>
      <c r="E5468" s="142"/>
      <c r="F5468" s="142"/>
      <c r="G5468" s="142"/>
      <c r="H5468" s="142"/>
      <c r="J5468" s="142"/>
      <c r="K5468" s="142"/>
      <c r="L5468" s="142"/>
      <c r="M5468" s="142"/>
      <c r="N5468" s="142"/>
      <c r="O5468" s="142"/>
    </row>
    <row r="5469" spans="3:15" x14ac:dyDescent="0.2">
      <c r="C5469" s="142"/>
      <c r="D5469" s="142"/>
      <c r="E5469" s="142"/>
      <c r="F5469" s="142"/>
      <c r="G5469" s="142"/>
      <c r="H5469" s="142"/>
      <c r="J5469" s="142"/>
      <c r="K5469" s="142"/>
      <c r="L5469" s="142"/>
      <c r="M5469" s="142"/>
      <c r="N5469" s="142"/>
      <c r="O5469" s="142"/>
    </row>
    <row r="5470" spans="3:15" x14ac:dyDescent="0.2">
      <c r="C5470" s="142"/>
      <c r="D5470" s="142"/>
      <c r="E5470" s="142"/>
      <c r="F5470" s="142"/>
      <c r="G5470" s="142"/>
      <c r="H5470" s="142"/>
      <c r="J5470" s="142"/>
      <c r="K5470" s="142"/>
      <c r="L5470" s="142"/>
      <c r="M5470" s="142"/>
      <c r="N5470" s="142"/>
      <c r="O5470" s="142"/>
    </row>
    <row r="5471" spans="3:15" x14ac:dyDescent="0.2">
      <c r="C5471" s="142"/>
      <c r="D5471" s="142"/>
      <c r="E5471" s="142"/>
      <c r="F5471" s="142"/>
      <c r="G5471" s="142"/>
      <c r="H5471" s="142"/>
      <c r="J5471" s="142"/>
      <c r="K5471" s="142"/>
      <c r="L5471" s="142"/>
      <c r="M5471" s="142"/>
      <c r="N5471" s="142"/>
      <c r="O5471" s="142"/>
    </row>
    <row r="5472" spans="3:15" x14ac:dyDescent="0.2">
      <c r="C5472" s="142"/>
      <c r="D5472" s="142"/>
      <c r="E5472" s="142"/>
      <c r="F5472" s="142"/>
      <c r="G5472" s="142"/>
      <c r="H5472" s="142"/>
      <c r="J5472" s="142"/>
      <c r="K5472" s="142"/>
      <c r="L5472" s="142"/>
      <c r="M5472" s="142"/>
      <c r="N5472" s="142"/>
      <c r="O5472" s="142"/>
    </row>
    <row r="5473" spans="3:15" x14ac:dyDescent="0.2">
      <c r="C5473" s="142"/>
      <c r="D5473" s="142"/>
      <c r="E5473" s="142"/>
      <c r="F5473" s="142"/>
      <c r="G5473" s="142"/>
      <c r="H5473" s="142"/>
      <c r="J5473" s="142"/>
      <c r="K5473" s="142"/>
      <c r="L5473" s="142"/>
      <c r="M5473" s="142"/>
      <c r="N5473" s="142"/>
      <c r="O5473" s="142"/>
    </row>
    <row r="5474" spans="3:15" x14ac:dyDescent="0.2">
      <c r="C5474" s="142"/>
      <c r="D5474" s="142"/>
      <c r="E5474" s="142"/>
      <c r="F5474" s="142"/>
      <c r="G5474" s="142"/>
      <c r="H5474" s="142"/>
      <c r="J5474" s="142"/>
      <c r="K5474" s="142"/>
      <c r="L5474" s="142"/>
      <c r="M5474" s="142"/>
      <c r="N5474" s="142"/>
      <c r="O5474" s="142"/>
    </row>
    <row r="5475" spans="3:15" x14ac:dyDescent="0.2">
      <c r="C5475" s="142"/>
      <c r="D5475" s="142"/>
      <c r="E5475" s="142"/>
      <c r="F5475" s="142"/>
      <c r="G5475" s="142"/>
      <c r="H5475" s="142"/>
      <c r="J5475" s="142"/>
      <c r="K5475" s="142"/>
      <c r="L5475" s="142"/>
      <c r="M5475" s="142"/>
      <c r="N5475" s="142"/>
      <c r="O5475" s="142"/>
    </row>
    <row r="5476" spans="3:15" x14ac:dyDescent="0.2">
      <c r="C5476" s="142"/>
      <c r="D5476" s="142"/>
      <c r="E5476" s="142"/>
      <c r="F5476" s="142"/>
      <c r="G5476" s="142"/>
      <c r="H5476" s="142"/>
      <c r="J5476" s="142"/>
      <c r="K5476" s="142"/>
      <c r="L5476" s="142"/>
      <c r="M5476" s="142"/>
      <c r="N5476" s="142"/>
      <c r="O5476" s="142"/>
    </row>
    <row r="5477" spans="3:15" x14ac:dyDescent="0.2">
      <c r="C5477" s="142"/>
      <c r="D5477" s="142"/>
      <c r="E5477" s="142"/>
      <c r="F5477" s="142"/>
      <c r="G5477" s="142"/>
      <c r="H5477" s="142"/>
      <c r="J5477" s="142"/>
      <c r="K5477" s="142"/>
      <c r="L5477" s="142"/>
      <c r="M5477" s="142"/>
      <c r="N5477" s="142"/>
      <c r="O5477" s="142"/>
    </row>
    <row r="5478" spans="3:15" x14ac:dyDescent="0.2">
      <c r="C5478" s="142"/>
      <c r="D5478" s="142"/>
      <c r="E5478" s="142"/>
      <c r="F5478" s="142"/>
      <c r="G5478" s="142"/>
      <c r="H5478" s="142"/>
      <c r="J5478" s="142"/>
      <c r="K5478" s="142"/>
      <c r="L5478" s="142"/>
      <c r="M5478" s="142"/>
      <c r="N5478" s="142"/>
      <c r="O5478" s="142"/>
    </row>
    <row r="5479" spans="3:15" x14ac:dyDescent="0.2">
      <c r="C5479" s="142"/>
      <c r="D5479" s="142"/>
      <c r="E5479" s="142"/>
      <c r="F5479" s="142"/>
      <c r="G5479" s="142"/>
      <c r="H5479" s="142"/>
      <c r="J5479" s="142"/>
      <c r="K5479" s="142"/>
      <c r="L5479" s="142"/>
      <c r="M5479" s="142"/>
      <c r="N5479" s="142"/>
      <c r="O5479" s="142"/>
    </row>
    <row r="5480" spans="3:15" x14ac:dyDescent="0.2">
      <c r="C5480" s="142"/>
      <c r="D5480" s="142"/>
      <c r="E5480" s="142"/>
      <c r="F5480" s="142"/>
      <c r="G5480" s="142"/>
      <c r="H5480" s="142"/>
      <c r="J5480" s="142"/>
      <c r="K5480" s="142"/>
      <c r="L5480" s="142"/>
      <c r="M5480" s="142"/>
      <c r="N5480" s="142"/>
      <c r="O5480" s="142"/>
    </row>
    <row r="5481" spans="3:15" x14ac:dyDescent="0.2">
      <c r="C5481" s="142"/>
      <c r="D5481" s="142"/>
      <c r="E5481" s="142"/>
      <c r="F5481" s="142"/>
      <c r="G5481" s="142"/>
      <c r="H5481" s="142"/>
      <c r="J5481" s="142"/>
      <c r="K5481" s="142"/>
      <c r="L5481" s="142"/>
      <c r="M5481" s="142"/>
      <c r="N5481" s="142"/>
      <c r="O5481" s="142"/>
    </row>
    <row r="5482" spans="3:15" x14ac:dyDescent="0.2">
      <c r="C5482" s="142"/>
      <c r="D5482" s="142"/>
      <c r="E5482" s="142"/>
      <c r="F5482" s="142"/>
      <c r="G5482" s="142"/>
      <c r="H5482" s="142"/>
      <c r="J5482" s="142"/>
      <c r="K5482" s="142"/>
      <c r="L5482" s="142"/>
      <c r="M5482" s="142"/>
      <c r="N5482" s="142"/>
      <c r="O5482" s="142"/>
    </row>
    <row r="5483" spans="3:15" x14ac:dyDescent="0.2">
      <c r="C5483" s="142"/>
      <c r="D5483" s="142"/>
      <c r="E5483" s="142"/>
      <c r="F5483" s="142"/>
      <c r="G5483" s="142"/>
      <c r="H5483" s="142"/>
      <c r="J5483" s="142"/>
      <c r="K5483" s="142"/>
      <c r="L5483" s="142"/>
      <c r="M5483" s="142"/>
      <c r="N5483" s="142"/>
      <c r="O5483" s="142"/>
    </row>
    <row r="5484" spans="3:15" x14ac:dyDescent="0.2">
      <c r="C5484" s="142"/>
      <c r="D5484" s="142"/>
      <c r="E5484" s="142"/>
      <c r="F5484" s="142"/>
      <c r="G5484" s="142"/>
      <c r="H5484" s="142"/>
      <c r="J5484" s="142"/>
      <c r="K5484" s="142"/>
      <c r="L5484" s="142"/>
      <c r="M5484" s="142"/>
      <c r="N5484" s="142"/>
      <c r="O5484" s="142"/>
    </row>
    <row r="5485" spans="3:15" x14ac:dyDescent="0.2">
      <c r="C5485" s="142"/>
      <c r="D5485" s="142"/>
      <c r="E5485" s="142"/>
      <c r="F5485" s="142"/>
      <c r="G5485" s="142"/>
      <c r="H5485" s="142"/>
      <c r="J5485" s="142"/>
      <c r="K5485" s="142"/>
      <c r="L5485" s="142"/>
      <c r="M5485" s="142"/>
      <c r="N5485" s="142"/>
      <c r="O5485" s="142"/>
    </row>
    <row r="5486" spans="3:15" x14ac:dyDescent="0.2">
      <c r="C5486" s="142"/>
      <c r="D5486" s="142"/>
      <c r="E5486" s="142"/>
      <c r="F5486" s="142"/>
      <c r="G5486" s="142"/>
      <c r="H5486" s="142"/>
      <c r="J5486" s="142"/>
      <c r="K5486" s="142"/>
      <c r="L5486" s="142"/>
      <c r="M5486" s="142"/>
      <c r="N5486" s="142"/>
      <c r="O5486" s="142"/>
    </row>
    <row r="5487" spans="3:15" x14ac:dyDescent="0.2">
      <c r="C5487" s="142"/>
      <c r="D5487" s="142"/>
      <c r="E5487" s="142"/>
      <c r="F5487" s="142"/>
      <c r="G5487" s="142"/>
      <c r="H5487" s="142"/>
      <c r="J5487" s="142"/>
      <c r="K5487" s="142"/>
      <c r="L5487" s="142"/>
      <c r="M5487" s="142"/>
      <c r="N5487" s="142"/>
      <c r="O5487" s="142"/>
    </row>
    <row r="5488" spans="3:15" x14ac:dyDescent="0.2">
      <c r="C5488" s="142"/>
      <c r="D5488" s="142"/>
      <c r="E5488" s="142"/>
      <c r="F5488" s="142"/>
      <c r="G5488" s="142"/>
      <c r="H5488" s="142"/>
      <c r="J5488" s="142"/>
      <c r="K5488" s="142"/>
      <c r="L5488" s="142"/>
      <c r="M5488" s="142"/>
      <c r="N5488" s="142"/>
      <c r="O5488" s="142"/>
    </row>
    <row r="5489" spans="3:15" x14ac:dyDescent="0.2">
      <c r="C5489" s="142"/>
      <c r="D5489" s="142"/>
      <c r="E5489" s="142"/>
      <c r="F5489" s="142"/>
      <c r="G5489" s="142"/>
      <c r="H5489" s="142"/>
      <c r="J5489" s="142"/>
      <c r="K5489" s="142"/>
      <c r="L5489" s="142"/>
      <c r="M5489" s="142"/>
      <c r="N5489" s="142"/>
      <c r="O5489" s="142"/>
    </row>
    <row r="5490" spans="3:15" x14ac:dyDescent="0.2">
      <c r="C5490" s="142"/>
      <c r="D5490" s="142"/>
      <c r="E5490" s="142"/>
      <c r="F5490" s="142"/>
      <c r="G5490" s="142"/>
      <c r="H5490" s="142"/>
      <c r="J5490" s="142"/>
      <c r="K5490" s="142"/>
      <c r="L5490" s="142"/>
      <c r="M5490" s="142"/>
      <c r="N5490" s="142"/>
      <c r="O5490" s="142"/>
    </row>
    <row r="5491" spans="3:15" x14ac:dyDescent="0.2">
      <c r="C5491" s="142"/>
      <c r="D5491" s="142"/>
      <c r="E5491" s="142"/>
      <c r="F5491" s="142"/>
      <c r="G5491" s="142"/>
      <c r="H5491" s="142"/>
      <c r="J5491" s="142"/>
      <c r="K5491" s="142"/>
      <c r="L5491" s="142"/>
      <c r="M5491" s="142"/>
      <c r="N5491" s="142"/>
      <c r="O5491" s="142"/>
    </row>
    <row r="5492" spans="3:15" x14ac:dyDescent="0.2">
      <c r="C5492" s="142"/>
      <c r="D5492" s="142"/>
      <c r="E5492" s="142"/>
      <c r="F5492" s="142"/>
      <c r="G5492" s="142"/>
      <c r="H5492" s="142"/>
      <c r="J5492" s="142"/>
      <c r="K5492" s="142"/>
      <c r="L5492" s="142"/>
      <c r="M5492" s="142"/>
      <c r="N5492" s="142"/>
      <c r="O5492" s="142"/>
    </row>
    <row r="5493" spans="3:15" x14ac:dyDescent="0.2">
      <c r="C5493" s="142"/>
      <c r="D5493" s="142"/>
      <c r="E5493" s="142"/>
      <c r="F5493" s="142"/>
      <c r="G5493" s="142"/>
      <c r="H5493" s="142"/>
      <c r="J5493" s="142"/>
      <c r="K5493" s="142"/>
      <c r="L5493" s="142"/>
      <c r="M5493" s="142"/>
      <c r="N5493" s="142"/>
      <c r="O5493" s="142"/>
    </row>
    <row r="5494" spans="3:15" x14ac:dyDescent="0.2">
      <c r="C5494" s="142"/>
      <c r="D5494" s="142"/>
      <c r="E5494" s="142"/>
      <c r="F5494" s="142"/>
      <c r="G5494" s="142"/>
      <c r="H5494" s="142"/>
      <c r="J5494" s="142"/>
      <c r="K5494" s="142"/>
      <c r="L5494" s="142"/>
      <c r="M5494" s="142"/>
      <c r="N5494" s="142"/>
      <c r="O5494" s="142"/>
    </row>
    <row r="5495" spans="3:15" x14ac:dyDescent="0.2">
      <c r="C5495" s="142"/>
      <c r="D5495" s="142"/>
      <c r="E5495" s="142"/>
      <c r="F5495" s="142"/>
      <c r="G5495" s="142"/>
      <c r="H5495" s="142"/>
      <c r="J5495" s="142"/>
      <c r="K5495" s="142"/>
      <c r="L5495" s="142"/>
      <c r="M5495" s="142"/>
      <c r="N5495" s="142"/>
      <c r="O5495" s="142"/>
    </row>
    <row r="5496" spans="3:15" x14ac:dyDescent="0.2">
      <c r="C5496" s="142"/>
      <c r="D5496" s="142"/>
      <c r="E5496" s="142"/>
      <c r="F5496" s="142"/>
      <c r="G5496" s="142"/>
      <c r="H5496" s="142"/>
      <c r="J5496" s="142"/>
      <c r="K5496" s="142"/>
      <c r="L5496" s="142"/>
      <c r="M5496" s="142"/>
      <c r="N5496" s="142"/>
      <c r="O5496" s="142"/>
    </row>
    <row r="5497" spans="3:15" x14ac:dyDescent="0.2">
      <c r="C5497" s="142"/>
      <c r="D5497" s="142"/>
      <c r="E5497" s="142"/>
      <c r="F5497" s="142"/>
      <c r="G5497" s="142"/>
      <c r="H5497" s="142"/>
      <c r="J5497" s="142"/>
      <c r="K5497" s="142"/>
      <c r="L5497" s="142"/>
      <c r="M5497" s="142"/>
      <c r="N5497" s="142"/>
      <c r="O5497" s="142"/>
    </row>
    <row r="5498" spans="3:15" x14ac:dyDescent="0.2">
      <c r="C5498" s="142"/>
      <c r="D5498" s="142"/>
      <c r="E5498" s="142"/>
      <c r="F5498" s="142"/>
      <c r="G5498" s="142"/>
      <c r="H5498" s="142"/>
      <c r="J5498" s="142"/>
      <c r="K5498" s="142"/>
      <c r="L5498" s="142"/>
      <c r="M5498" s="142"/>
      <c r="N5498" s="142"/>
      <c r="O5498" s="142"/>
    </row>
    <row r="5499" spans="3:15" x14ac:dyDescent="0.2">
      <c r="C5499" s="142"/>
      <c r="D5499" s="142"/>
      <c r="E5499" s="142"/>
      <c r="F5499" s="142"/>
      <c r="G5499" s="142"/>
      <c r="H5499" s="142"/>
      <c r="J5499" s="142"/>
      <c r="K5499" s="142"/>
      <c r="L5499" s="142"/>
      <c r="M5499" s="142"/>
      <c r="N5499" s="142"/>
      <c r="O5499" s="142"/>
    </row>
    <row r="5500" spans="3:15" x14ac:dyDescent="0.2">
      <c r="C5500" s="142"/>
      <c r="D5500" s="142"/>
      <c r="E5500" s="142"/>
      <c r="F5500" s="142"/>
      <c r="G5500" s="142"/>
      <c r="H5500" s="142"/>
      <c r="J5500" s="142"/>
      <c r="K5500" s="142"/>
      <c r="L5500" s="142"/>
      <c r="M5500" s="142"/>
      <c r="N5500" s="142"/>
      <c r="O5500" s="142"/>
    </row>
    <row r="5501" spans="3:15" x14ac:dyDescent="0.2">
      <c r="C5501" s="142"/>
      <c r="D5501" s="142"/>
      <c r="E5501" s="142"/>
      <c r="F5501" s="142"/>
      <c r="G5501" s="142"/>
      <c r="H5501" s="142"/>
      <c r="J5501" s="142"/>
      <c r="K5501" s="142"/>
      <c r="L5501" s="142"/>
      <c r="M5501" s="142"/>
      <c r="N5501" s="142"/>
      <c r="O5501" s="142"/>
    </row>
    <row r="5502" spans="3:15" x14ac:dyDescent="0.2">
      <c r="C5502" s="142"/>
      <c r="D5502" s="142"/>
      <c r="E5502" s="142"/>
      <c r="F5502" s="142"/>
      <c r="G5502" s="142"/>
      <c r="H5502" s="142"/>
      <c r="J5502" s="142"/>
      <c r="K5502" s="142"/>
      <c r="L5502" s="142"/>
      <c r="M5502" s="142"/>
      <c r="N5502" s="142"/>
      <c r="O5502" s="142"/>
    </row>
    <row r="5503" spans="3:15" x14ac:dyDescent="0.2">
      <c r="C5503" s="142"/>
      <c r="D5503" s="142"/>
      <c r="E5503" s="142"/>
      <c r="F5503" s="142"/>
      <c r="G5503" s="142"/>
      <c r="H5503" s="142"/>
      <c r="J5503" s="142"/>
      <c r="K5503" s="142"/>
      <c r="L5503" s="142"/>
      <c r="M5503" s="142"/>
      <c r="N5503" s="142"/>
      <c r="O5503" s="142"/>
    </row>
    <row r="5504" spans="3:15" x14ac:dyDescent="0.2">
      <c r="C5504" s="142"/>
      <c r="D5504" s="142"/>
      <c r="E5504" s="142"/>
      <c r="F5504" s="142"/>
      <c r="G5504" s="142"/>
      <c r="H5504" s="142"/>
      <c r="J5504" s="142"/>
      <c r="K5504" s="142"/>
      <c r="L5504" s="142"/>
      <c r="M5504" s="142"/>
      <c r="N5504" s="142"/>
      <c r="O5504" s="142"/>
    </row>
    <row r="5505" spans="3:15" x14ac:dyDescent="0.2">
      <c r="C5505" s="142"/>
      <c r="D5505" s="142"/>
      <c r="E5505" s="142"/>
      <c r="F5505" s="142"/>
      <c r="G5505" s="142"/>
      <c r="H5505" s="142"/>
      <c r="J5505" s="142"/>
      <c r="K5505" s="142"/>
      <c r="L5505" s="142"/>
      <c r="M5505" s="142"/>
      <c r="N5505" s="142"/>
      <c r="O5505" s="142"/>
    </row>
    <row r="5506" spans="3:15" x14ac:dyDescent="0.2">
      <c r="C5506" s="142"/>
      <c r="D5506" s="142"/>
      <c r="E5506" s="142"/>
      <c r="F5506" s="142"/>
      <c r="G5506" s="142"/>
      <c r="H5506" s="142"/>
      <c r="J5506" s="142"/>
      <c r="K5506" s="142"/>
      <c r="L5506" s="142"/>
      <c r="M5506" s="142"/>
      <c r="N5506" s="142"/>
      <c r="O5506" s="142"/>
    </row>
    <row r="5507" spans="3:15" x14ac:dyDescent="0.2">
      <c r="C5507" s="142"/>
      <c r="D5507" s="142"/>
      <c r="E5507" s="142"/>
      <c r="F5507" s="142"/>
      <c r="G5507" s="142"/>
      <c r="H5507" s="142"/>
      <c r="J5507" s="142"/>
      <c r="K5507" s="142"/>
      <c r="L5507" s="142"/>
      <c r="M5507" s="142"/>
      <c r="N5507" s="142"/>
      <c r="O5507" s="142"/>
    </row>
    <row r="5508" spans="3:15" x14ac:dyDescent="0.2">
      <c r="C5508" s="142"/>
      <c r="D5508" s="142"/>
      <c r="E5508" s="142"/>
      <c r="F5508" s="142"/>
      <c r="G5508" s="142"/>
      <c r="H5508" s="142"/>
      <c r="J5508" s="142"/>
      <c r="K5508" s="142"/>
      <c r="L5508" s="142"/>
      <c r="M5508" s="142"/>
      <c r="N5508" s="142"/>
      <c r="O5508" s="142"/>
    </row>
    <row r="5509" spans="3:15" x14ac:dyDescent="0.2">
      <c r="C5509" s="142"/>
      <c r="D5509" s="142"/>
      <c r="E5509" s="142"/>
      <c r="F5509" s="142"/>
      <c r="G5509" s="142"/>
      <c r="H5509" s="142"/>
      <c r="J5509" s="142"/>
      <c r="K5509" s="142"/>
      <c r="L5509" s="142"/>
      <c r="M5509" s="142"/>
      <c r="N5509" s="142"/>
      <c r="O5509" s="142"/>
    </row>
    <row r="5510" spans="3:15" x14ac:dyDescent="0.2">
      <c r="C5510" s="142"/>
      <c r="D5510" s="142"/>
      <c r="E5510" s="142"/>
      <c r="F5510" s="142"/>
      <c r="G5510" s="142"/>
      <c r="H5510" s="142"/>
      <c r="J5510" s="142"/>
      <c r="K5510" s="142"/>
      <c r="L5510" s="142"/>
      <c r="M5510" s="142"/>
      <c r="N5510" s="142"/>
      <c r="O5510" s="142"/>
    </row>
    <row r="5511" spans="3:15" x14ac:dyDescent="0.2">
      <c r="C5511" s="142"/>
      <c r="D5511" s="142"/>
      <c r="E5511" s="142"/>
      <c r="F5511" s="142"/>
      <c r="G5511" s="142"/>
      <c r="H5511" s="142"/>
      <c r="J5511" s="142"/>
      <c r="K5511" s="142"/>
      <c r="L5511" s="142"/>
      <c r="M5511" s="142"/>
      <c r="N5511" s="142"/>
      <c r="O5511" s="142"/>
    </row>
    <row r="5512" spans="3:15" x14ac:dyDescent="0.2">
      <c r="C5512" s="142"/>
      <c r="D5512" s="142"/>
      <c r="E5512" s="142"/>
      <c r="F5512" s="142"/>
      <c r="G5512" s="142"/>
      <c r="H5512" s="142"/>
      <c r="J5512" s="142"/>
      <c r="K5512" s="142"/>
      <c r="L5512" s="142"/>
      <c r="M5512" s="142"/>
      <c r="N5512" s="142"/>
      <c r="O5512" s="142"/>
    </row>
    <row r="5513" spans="3:15" x14ac:dyDescent="0.2">
      <c r="C5513" s="142"/>
      <c r="D5513" s="142"/>
      <c r="E5513" s="142"/>
      <c r="F5513" s="142"/>
      <c r="G5513" s="142"/>
      <c r="H5513" s="142"/>
      <c r="J5513" s="142"/>
      <c r="K5513" s="142"/>
      <c r="L5513" s="142"/>
      <c r="M5513" s="142"/>
      <c r="N5513" s="142"/>
      <c r="O5513" s="142"/>
    </row>
    <row r="5514" spans="3:15" x14ac:dyDescent="0.2">
      <c r="C5514" s="142"/>
      <c r="D5514" s="142"/>
      <c r="E5514" s="142"/>
      <c r="F5514" s="142"/>
      <c r="G5514" s="142"/>
      <c r="H5514" s="142"/>
      <c r="J5514" s="142"/>
      <c r="K5514" s="142"/>
      <c r="L5514" s="142"/>
      <c r="M5514" s="142"/>
      <c r="N5514" s="142"/>
      <c r="O5514" s="142"/>
    </row>
    <row r="5515" spans="3:15" x14ac:dyDescent="0.2">
      <c r="C5515" s="142"/>
      <c r="D5515" s="142"/>
      <c r="E5515" s="142"/>
      <c r="F5515" s="142"/>
      <c r="G5515" s="142"/>
      <c r="H5515" s="142"/>
      <c r="J5515" s="142"/>
      <c r="K5515" s="142"/>
      <c r="L5515" s="142"/>
      <c r="M5515" s="142"/>
      <c r="N5515" s="142"/>
      <c r="O5515" s="142"/>
    </row>
    <row r="5516" spans="3:15" x14ac:dyDescent="0.2">
      <c r="C5516" s="142"/>
      <c r="D5516" s="142"/>
      <c r="E5516" s="142"/>
      <c r="F5516" s="142"/>
      <c r="G5516" s="142"/>
      <c r="H5516" s="142"/>
      <c r="J5516" s="142"/>
      <c r="K5516" s="142"/>
      <c r="L5516" s="142"/>
      <c r="M5516" s="142"/>
      <c r="N5516" s="142"/>
      <c r="O5516" s="142"/>
    </row>
    <row r="5517" spans="3:15" x14ac:dyDescent="0.2">
      <c r="C5517" s="142"/>
      <c r="D5517" s="142"/>
      <c r="E5517" s="142"/>
      <c r="F5517" s="142"/>
      <c r="G5517" s="142"/>
      <c r="H5517" s="142"/>
      <c r="J5517" s="142"/>
      <c r="K5517" s="142"/>
      <c r="L5517" s="142"/>
      <c r="M5517" s="142"/>
      <c r="N5517" s="142"/>
      <c r="O5517" s="142"/>
    </row>
    <row r="5518" spans="3:15" x14ac:dyDescent="0.2">
      <c r="C5518" s="142"/>
      <c r="D5518" s="142"/>
      <c r="E5518" s="142"/>
      <c r="F5518" s="142"/>
      <c r="G5518" s="142"/>
      <c r="H5518" s="142"/>
      <c r="J5518" s="142"/>
      <c r="K5518" s="142"/>
      <c r="L5518" s="142"/>
      <c r="M5518" s="142"/>
      <c r="N5518" s="142"/>
      <c r="O5518" s="142"/>
    </row>
    <row r="5519" spans="3:15" x14ac:dyDescent="0.2">
      <c r="C5519" s="142"/>
      <c r="D5519" s="142"/>
      <c r="E5519" s="142"/>
      <c r="F5519" s="142"/>
      <c r="G5519" s="142"/>
      <c r="H5519" s="142"/>
      <c r="J5519" s="142"/>
      <c r="K5519" s="142"/>
      <c r="L5519" s="142"/>
      <c r="M5519" s="142"/>
      <c r="N5519" s="142"/>
      <c r="O5519" s="142"/>
    </row>
    <row r="5520" spans="3:15" x14ac:dyDescent="0.2">
      <c r="C5520" s="142"/>
      <c r="D5520" s="142"/>
      <c r="E5520" s="142"/>
      <c r="F5520" s="142"/>
      <c r="G5520" s="142"/>
      <c r="H5520" s="142"/>
      <c r="J5520" s="142"/>
      <c r="K5520" s="142"/>
      <c r="L5520" s="142"/>
      <c r="M5520" s="142"/>
      <c r="N5520" s="142"/>
      <c r="O5520" s="142"/>
    </row>
    <row r="5521" spans="3:15" x14ac:dyDescent="0.2">
      <c r="C5521" s="142"/>
      <c r="D5521" s="142"/>
      <c r="E5521" s="142"/>
      <c r="F5521" s="142"/>
      <c r="G5521" s="142"/>
      <c r="H5521" s="142"/>
      <c r="J5521" s="142"/>
      <c r="K5521" s="142"/>
      <c r="L5521" s="142"/>
      <c r="M5521" s="142"/>
      <c r="N5521" s="142"/>
      <c r="O5521" s="142"/>
    </row>
    <row r="5522" spans="3:15" x14ac:dyDescent="0.2">
      <c r="C5522" s="142"/>
      <c r="D5522" s="142"/>
      <c r="E5522" s="142"/>
      <c r="F5522" s="142"/>
      <c r="G5522" s="142"/>
      <c r="H5522" s="142"/>
      <c r="J5522" s="142"/>
      <c r="K5522" s="142"/>
      <c r="L5522" s="142"/>
      <c r="M5522" s="142"/>
      <c r="N5522" s="142"/>
      <c r="O5522" s="142"/>
    </row>
    <row r="5523" spans="3:15" x14ac:dyDescent="0.2">
      <c r="C5523" s="142"/>
      <c r="D5523" s="142"/>
      <c r="E5523" s="142"/>
      <c r="F5523" s="142"/>
      <c r="G5523" s="142"/>
      <c r="H5523" s="142"/>
      <c r="J5523" s="142"/>
      <c r="K5523" s="142"/>
      <c r="L5523" s="142"/>
      <c r="M5523" s="142"/>
      <c r="N5523" s="142"/>
      <c r="O5523" s="142"/>
    </row>
    <row r="5524" spans="3:15" x14ac:dyDescent="0.2">
      <c r="C5524" s="142"/>
      <c r="D5524" s="142"/>
      <c r="E5524" s="142"/>
      <c r="F5524" s="142"/>
      <c r="G5524" s="142"/>
      <c r="H5524" s="142"/>
      <c r="J5524" s="142"/>
      <c r="K5524" s="142"/>
      <c r="L5524" s="142"/>
      <c r="M5524" s="142"/>
      <c r="N5524" s="142"/>
      <c r="O5524" s="142"/>
    </row>
    <row r="5525" spans="3:15" x14ac:dyDescent="0.2">
      <c r="C5525" s="142"/>
      <c r="D5525" s="142"/>
      <c r="E5525" s="142"/>
      <c r="F5525" s="142"/>
      <c r="G5525" s="142"/>
      <c r="H5525" s="142"/>
      <c r="J5525" s="142"/>
      <c r="K5525" s="142"/>
      <c r="L5525" s="142"/>
      <c r="M5525" s="142"/>
      <c r="N5525" s="142"/>
      <c r="O5525" s="142"/>
    </row>
    <row r="5526" spans="3:15" x14ac:dyDescent="0.2">
      <c r="C5526" s="142"/>
      <c r="D5526" s="142"/>
      <c r="E5526" s="142"/>
      <c r="F5526" s="142"/>
      <c r="G5526" s="142"/>
      <c r="H5526" s="142"/>
      <c r="J5526" s="142"/>
      <c r="K5526" s="142"/>
      <c r="L5526" s="142"/>
      <c r="M5526" s="142"/>
      <c r="N5526" s="142"/>
      <c r="O5526" s="142"/>
    </row>
    <row r="5527" spans="3:15" x14ac:dyDescent="0.2">
      <c r="C5527" s="142"/>
      <c r="D5527" s="142"/>
      <c r="E5527" s="142"/>
      <c r="F5527" s="142"/>
      <c r="G5527" s="142"/>
      <c r="H5527" s="142"/>
      <c r="J5527" s="142"/>
      <c r="K5527" s="142"/>
      <c r="L5527" s="142"/>
      <c r="M5527" s="142"/>
      <c r="N5527" s="142"/>
      <c r="O5527" s="142"/>
    </row>
    <row r="5528" spans="3:15" x14ac:dyDescent="0.2">
      <c r="C5528" s="142"/>
      <c r="D5528" s="142"/>
      <c r="E5528" s="142"/>
      <c r="F5528" s="142"/>
      <c r="G5528" s="142"/>
      <c r="H5528" s="142"/>
      <c r="J5528" s="142"/>
      <c r="K5528" s="142"/>
      <c r="L5528" s="142"/>
      <c r="M5528" s="142"/>
      <c r="N5528" s="142"/>
      <c r="O5528" s="142"/>
    </row>
    <row r="5529" spans="3:15" x14ac:dyDescent="0.2">
      <c r="C5529" s="142"/>
      <c r="D5529" s="142"/>
      <c r="E5529" s="142"/>
      <c r="F5529" s="142"/>
      <c r="G5529" s="142"/>
      <c r="H5529" s="142"/>
      <c r="J5529" s="142"/>
      <c r="K5529" s="142"/>
      <c r="L5529" s="142"/>
      <c r="M5529" s="142"/>
      <c r="N5529" s="142"/>
      <c r="O5529" s="142"/>
    </row>
    <row r="5530" spans="3:15" x14ac:dyDescent="0.2">
      <c r="C5530" s="142"/>
      <c r="D5530" s="142"/>
      <c r="E5530" s="142"/>
      <c r="F5530" s="142"/>
      <c r="G5530" s="142"/>
      <c r="H5530" s="142"/>
      <c r="J5530" s="142"/>
      <c r="K5530" s="142"/>
      <c r="L5530" s="142"/>
      <c r="M5530" s="142"/>
      <c r="N5530" s="142"/>
      <c r="O5530" s="142"/>
    </row>
    <row r="5531" spans="3:15" x14ac:dyDescent="0.2">
      <c r="C5531" s="142"/>
      <c r="D5531" s="142"/>
      <c r="E5531" s="142"/>
      <c r="F5531" s="142"/>
      <c r="G5531" s="142"/>
      <c r="H5531" s="142"/>
      <c r="J5531" s="142"/>
      <c r="K5531" s="142"/>
      <c r="L5531" s="142"/>
      <c r="M5531" s="142"/>
      <c r="N5531" s="142"/>
      <c r="O5531" s="142"/>
    </row>
    <row r="5532" spans="3:15" x14ac:dyDescent="0.2">
      <c r="C5532" s="142"/>
      <c r="D5532" s="142"/>
      <c r="E5532" s="142"/>
      <c r="F5532" s="142"/>
      <c r="G5532" s="142"/>
      <c r="H5532" s="142"/>
      <c r="J5532" s="142"/>
      <c r="K5532" s="142"/>
      <c r="L5532" s="142"/>
      <c r="M5532" s="142"/>
      <c r="N5532" s="142"/>
      <c r="O5532" s="142"/>
    </row>
    <row r="5533" spans="3:15" x14ac:dyDescent="0.2">
      <c r="C5533" s="142"/>
      <c r="D5533" s="142"/>
      <c r="E5533" s="142"/>
      <c r="F5533" s="142"/>
      <c r="G5533" s="142"/>
      <c r="H5533" s="142"/>
      <c r="J5533" s="142"/>
      <c r="K5533" s="142"/>
      <c r="L5533" s="142"/>
      <c r="M5533" s="142"/>
      <c r="N5533" s="142"/>
      <c r="O5533" s="142"/>
    </row>
    <row r="5534" spans="3:15" x14ac:dyDescent="0.2">
      <c r="C5534" s="142"/>
      <c r="D5534" s="142"/>
      <c r="E5534" s="142"/>
      <c r="F5534" s="142"/>
      <c r="G5534" s="142"/>
      <c r="H5534" s="142"/>
      <c r="J5534" s="142"/>
      <c r="K5534" s="142"/>
      <c r="L5534" s="142"/>
      <c r="M5534" s="142"/>
      <c r="N5534" s="142"/>
      <c r="O5534" s="142"/>
    </row>
    <row r="5535" spans="3:15" x14ac:dyDescent="0.2">
      <c r="C5535" s="142"/>
      <c r="D5535" s="142"/>
      <c r="E5535" s="142"/>
      <c r="F5535" s="142"/>
      <c r="G5535" s="142"/>
      <c r="H5535" s="142"/>
      <c r="J5535" s="142"/>
      <c r="K5535" s="142"/>
      <c r="L5535" s="142"/>
      <c r="M5535" s="142"/>
      <c r="N5535" s="142"/>
      <c r="O5535" s="142"/>
    </row>
    <row r="5536" spans="3:15" x14ac:dyDescent="0.2">
      <c r="C5536" s="142"/>
      <c r="D5536" s="142"/>
      <c r="E5536" s="142"/>
      <c r="F5536" s="142"/>
      <c r="G5536" s="142"/>
      <c r="H5536" s="142"/>
      <c r="J5536" s="142"/>
      <c r="K5536" s="142"/>
      <c r="L5536" s="142"/>
      <c r="M5536" s="142"/>
      <c r="N5536" s="142"/>
      <c r="O5536" s="142"/>
    </row>
    <row r="5537" spans="3:15" x14ac:dyDescent="0.2">
      <c r="C5537" s="142"/>
      <c r="D5537" s="142"/>
      <c r="E5537" s="142"/>
      <c r="F5537" s="142"/>
      <c r="G5537" s="142"/>
      <c r="H5537" s="142"/>
      <c r="J5537" s="142"/>
      <c r="K5537" s="142"/>
      <c r="L5537" s="142"/>
      <c r="M5537" s="142"/>
      <c r="N5537" s="142"/>
      <c r="O5537" s="142"/>
    </row>
    <row r="5538" spans="3:15" x14ac:dyDescent="0.2">
      <c r="C5538" s="142"/>
      <c r="D5538" s="142"/>
      <c r="E5538" s="142"/>
      <c r="F5538" s="142"/>
      <c r="G5538" s="142"/>
      <c r="H5538" s="142"/>
      <c r="J5538" s="142"/>
      <c r="K5538" s="142"/>
      <c r="L5538" s="142"/>
      <c r="M5538" s="142"/>
      <c r="N5538" s="142"/>
      <c r="O5538" s="142"/>
    </row>
    <row r="5539" spans="3:15" x14ac:dyDescent="0.2">
      <c r="C5539" s="142"/>
      <c r="D5539" s="142"/>
      <c r="E5539" s="142"/>
      <c r="F5539" s="142"/>
      <c r="G5539" s="142"/>
      <c r="H5539" s="142"/>
      <c r="J5539" s="142"/>
      <c r="K5539" s="142"/>
      <c r="L5539" s="142"/>
      <c r="M5539" s="142"/>
      <c r="N5539" s="142"/>
      <c r="O5539" s="142"/>
    </row>
    <row r="5540" spans="3:15" x14ac:dyDescent="0.2">
      <c r="C5540" s="142"/>
      <c r="D5540" s="142"/>
      <c r="E5540" s="142"/>
      <c r="F5540" s="142"/>
      <c r="G5540" s="142"/>
      <c r="H5540" s="142"/>
      <c r="J5540" s="142"/>
      <c r="K5540" s="142"/>
      <c r="L5540" s="142"/>
      <c r="M5540" s="142"/>
      <c r="N5540" s="142"/>
      <c r="O5540" s="142"/>
    </row>
    <row r="5541" spans="3:15" x14ac:dyDescent="0.2">
      <c r="C5541" s="142"/>
      <c r="D5541" s="142"/>
      <c r="E5541" s="142"/>
      <c r="F5541" s="142"/>
      <c r="G5541" s="142"/>
      <c r="H5541" s="142"/>
      <c r="J5541" s="142"/>
      <c r="K5541" s="142"/>
      <c r="L5541" s="142"/>
      <c r="M5541" s="142"/>
      <c r="N5541" s="142"/>
      <c r="O5541" s="142"/>
    </row>
    <row r="5542" spans="3:15" x14ac:dyDescent="0.2">
      <c r="C5542" s="142"/>
      <c r="D5542" s="142"/>
      <c r="E5542" s="142"/>
      <c r="F5542" s="142"/>
      <c r="G5542" s="142"/>
      <c r="H5542" s="142"/>
      <c r="J5542" s="142"/>
      <c r="K5542" s="142"/>
      <c r="L5542" s="142"/>
      <c r="M5542" s="142"/>
      <c r="N5542" s="142"/>
      <c r="O5542" s="142"/>
    </row>
    <row r="5543" spans="3:15" x14ac:dyDescent="0.2">
      <c r="C5543" s="142"/>
      <c r="D5543" s="142"/>
      <c r="E5543" s="142"/>
      <c r="F5543" s="142"/>
      <c r="G5543" s="142"/>
      <c r="H5543" s="142"/>
      <c r="J5543" s="142"/>
      <c r="K5543" s="142"/>
      <c r="L5543" s="142"/>
      <c r="M5543" s="142"/>
      <c r="N5543" s="142"/>
      <c r="O5543" s="142"/>
    </row>
    <row r="5544" spans="3:15" x14ac:dyDescent="0.2">
      <c r="C5544" s="142"/>
      <c r="D5544" s="142"/>
      <c r="E5544" s="142"/>
      <c r="F5544" s="142"/>
      <c r="G5544" s="142"/>
      <c r="H5544" s="142"/>
      <c r="J5544" s="142"/>
      <c r="K5544" s="142"/>
      <c r="L5544" s="142"/>
      <c r="M5544" s="142"/>
      <c r="N5544" s="142"/>
      <c r="O5544" s="142"/>
    </row>
    <row r="5545" spans="3:15" x14ac:dyDescent="0.2">
      <c r="C5545" s="142"/>
      <c r="D5545" s="142"/>
      <c r="E5545" s="142"/>
      <c r="F5545" s="142"/>
      <c r="G5545" s="142"/>
      <c r="H5545" s="142"/>
      <c r="J5545" s="142"/>
      <c r="K5545" s="142"/>
      <c r="L5545" s="142"/>
      <c r="M5545" s="142"/>
      <c r="N5545" s="142"/>
      <c r="O5545" s="142"/>
    </row>
    <row r="5546" spans="3:15" x14ac:dyDescent="0.2">
      <c r="C5546" s="142"/>
      <c r="D5546" s="142"/>
      <c r="E5546" s="142"/>
      <c r="F5546" s="142"/>
      <c r="G5546" s="142"/>
      <c r="H5546" s="142"/>
      <c r="J5546" s="142"/>
      <c r="K5546" s="142"/>
      <c r="L5546" s="142"/>
      <c r="M5546" s="142"/>
      <c r="N5546" s="142"/>
      <c r="O5546" s="142"/>
    </row>
    <row r="5547" spans="3:15" x14ac:dyDescent="0.2">
      <c r="C5547" s="142"/>
      <c r="D5547" s="142"/>
      <c r="E5547" s="142"/>
      <c r="F5547" s="142"/>
      <c r="G5547" s="142"/>
      <c r="H5547" s="142"/>
      <c r="J5547" s="142"/>
      <c r="K5547" s="142"/>
      <c r="L5547" s="142"/>
      <c r="M5547" s="142"/>
      <c r="N5547" s="142"/>
      <c r="O5547" s="142"/>
    </row>
    <row r="5548" spans="3:15" x14ac:dyDescent="0.2">
      <c r="C5548" s="142"/>
      <c r="D5548" s="142"/>
      <c r="E5548" s="142"/>
      <c r="F5548" s="142"/>
      <c r="G5548" s="142"/>
      <c r="H5548" s="142"/>
      <c r="J5548" s="142"/>
      <c r="K5548" s="142"/>
      <c r="L5548" s="142"/>
      <c r="M5548" s="142"/>
      <c r="N5548" s="142"/>
      <c r="O5548" s="142"/>
    </row>
    <row r="5549" spans="3:15" x14ac:dyDescent="0.2">
      <c r="C5549" s="142"/>
      <c r="D5549" s="142"/>
      <c r="E5549" s="142"/>
      <c r="F5549" s="142"/>
      <c r="G5549" s="142"/>
      <c r="H5549" s="142"/>
      <c r="J5549" s="142"/>
      <c r="K5549" s="142"/>
      <c r="L5549" s="142"/>
      <c r="M5549" s="142"/>
      <c r="N5549" s="142"/>
      <c r="O5549" s="142"/>
    </row>
    <row r="5550" spans="3:15" x14ac:dyDescent="0.2">
      <c r="C5550" s="142"/>
      <c r="D5550" s="142"/>
      <c r="E5550" s="142"/>
      <c r="F5550" s="142"/>
      <c r="G5550" s="142"/>
      <c r="H5550" s="142"/>
      <c r="J5550" s="142"/>
      <c r="K5550" s="142"/>
      <c r="L5550" s="142"/>
      <c r="M5550" s="142"/>
      <c r="N5550" s="142"/>
      <c r="O5550" s="142"/>
    </row>
    <row r="5551" spans="3:15" x14ac:dyDescent="0.2">
      <c r="C5551" s="142"/>
      <c r="D5551" s="142"/>
      <c r="E5551" s="142"/>
      <c r="F5551" s="142"/>
      <c r="G5551" s="142"/>
      <c r="H5551" s="142"/>
      <c r="J5551" s="142"/>
      <c r="K5551" s="142"/>
      <c r="L5551" s="142"/>
      <c r="M5551" s="142"/>
      <c r="N5551" s="142"/>
      <c r="O5551" s="142"/>
    </row>
    <row r="5552" spans="3:15" x14ac:dyDescent="0.2">
      <c r="C5552" s="142"/>
      <c r="D5552" s="142"/>
      <c r="E5552" s="142"/>
      <c r="F5552" s="142"/>
      <c r="G5552" s="142"/>
      <c r="H5552" s="142"/>
      <c r="J5552" s="142"/>
      <c r="K5552" s="142"/>
      <c r="L5552" s="142"/>
      <c r="M5552" s="142"/>
      <c r="N5552" s="142"/>
      <c r="O5552" s="142"/>
    </row>
    <row r="5553" spans="3:15" x14ac:dyDescent="0.2">
      <c r="C5553" s="142"/>
      <c r="D5553" s="142"/>
      <c r="E5553" s="142"/>
      <c r="F5553" s="142"/>
      <c r="G5553" s="142"/>
      <c r="H5553" s="142"/>
      <c r="J5553" s="142"/>
      <c r="K5553" s="142"/>
      <c r="L5553" s="142"/>
      <c r="M5553" s="142"/>
      <c r="N5553" s="142"/>
      <c r="O5553" s="142"/>
    </row>
    <row r="5554" spans="3:15" x14ac:dyDescent="0.2">
      <c r="C5554" s="142"/>
      <c r="D5554" s="142"/>
      <c r="E5554" s="142"/>
      <c r="F5554" s="142"/>
      <c r="G5554" s="142"/>
      <c r="H5554" s="142"/>
      <c r="J5554" s="142"/>
      <c r="K5554" s="142"/>
      <c r="L5554" s="142"/>
      <c r="M5554" s="142"/>
      <c r="N5554" s="142"/>
      <c r="O5554" s="142"/>
    </row>
    <row r="5555" spans="3:15" x14ac:dyDescent="0.2">
      <c r="C5555" s="142"/>
      <c r="D5555" s="142"/>
      <c r="E5555" s="142"/>
      <c r="F5555" s="142"/>
      <c r="G5555" s="142"/>
      <c r="H5555" s="142"/>
      <c r="J5555" s="142"/>
      <c r="K5555" s="142"/>
      <c r="L5555" s="142"/>
      <c r="M5555" s="142"/>
      <c r="N5555" s="142"/>
      <c r="O5555" s="142"/>
    </row>
    <row r="5556" spans="3:15" x14ac:dyDescent="0.2">
      <c r="C5556" s="142"/>
      <c r="D5556" s="142"/>
      <c r="E5556" s="142"/>
      <c r="F5556" s="142"/>
      <c r="G5556" s="142"/>
      <c r="H5556" s="142"/>
      <c r="J5556" s="142"/>
      <c r="K5556" s="142"/>
      <c r="L5556" s="142"/>
      <c r="M5556" s="142"/>
      <c r="N5556" s="142"/>
      <c r="O5556" s="142"/>
    </row>
    <row r="5557" spans="3:15" x14ac:dyDescent="0.2">
      <c r="C5557" s="142"/>
      <c r="D5557" s="142"/>
      <c r="E5557" s="142"/>
      <c r="F5557" s="142"/>
      <c r="G5557" s="142"/>
      <c r="H5557" s="142"/>
      <c r="J5557" s="142"/>
      <c r="K5557" s="142"/>
      <c r="L5557" s="142"/>
      <c r="M5557" s="142"/>
      <c r="N5557" s="142"/>
      <c r="O5557" s="142"/>
    </row>
    <row r="5558" spans="3:15" x14ac:dyDescent="0.2">
      <c r="C5558" s="142"/>
      <c r="D5558" s="142"/>
      <c r="E5558" s="142"/>
      <c r="F5558" s="142"/>
      <c r="G5558" s="142"/>
      <c r="H5558" s="142"/>
      <c r="J5558" s="142"/>
      <c r="K5558" s="142"/>
      <c r="L5558" s="142"/>
      <c r="M5558" s="142"/>
      <c r="N5558" s="142"/>
      <c r="O5558" s="142"/>
    </row>
    <row r="5559" spans="3:15" x14ac:dyDescent="0.2">
      <c r="C5559" s="142"/>
      <c r="D5559" s="142"/>
      <c r="E5559" s="142"/>
      <c r="F5559" s="142"/>
      <c r="G5559" s="142"/>
      <c r="H5559" s="142"/>
      <c r="J5559" s="142"/>
      <c r="K5559" s="142"/>
      <c r="L5559" s="142"/>
      <c r="M5559" s="142"/>
      <c r="N5559" s="142"/>
      <c r="O5559" s="142"/>
    </row>
    <row r="5560" spans="3:15" x14ac:dyDescent="0.2">
      <c r="C5560" s="142"/>
      <c r="D5560" s="142"/>
      <c r="E5560" s="142"/>
      <c r="F5560" s="142"/>
      <c r="G5560" s="142"/>
      <c r="H5560" s="142"/>
      <c r="J5560" s="142"/>
      <c r="K5560" s="142"/>
      <c r="L5560" s="142"/>
      <c r="M5560" s="142"/>
      <c r="N5560" s="142"/>
      <c r="O5560" s="142"/>
    </row>
    <row r="5561" spans="3:15" x14ac:dyDescent="0.2">
      <c r="C5561" s="142"/>
      <c r="D5561" s="142"/>
      <c r="E5561" s="142"/>
      <c r="F5561" s="142"/>
      <c r="G5561" s="142"/>
      <c r="H5561" s="142"/>
      <c r="J5561" s="142"/>
      <c r="K5561" s="142"/>
      <c r="L5561" s="142"/>
      <c r="M5561" s="142"/>
      <c r="N5561" s="142"/>
      <c r="O5561" s="142"/>
    </row>
    <row r="5562" spans="3:15" x14ac:dyDescent="0.2">
      <c r="C5562" s="142"/>
      <c r="D5562" s="142"/>
      <c r="E5562" s="142"/>
      <c r="F5562" s="142"/>
      <c r="G5562" s="142"/>
      <c r="H5562" s="142"/>
      <c r="J5562" s="142"/>
      <c r="K5562" s="142"/>
      <c r="L5562" s="142"/>
      <c r="M5562" s="142"/>
      <c r="N5562" s="142"/>
      <c r="O5562" s="142"/>
    </row>
    <row r="5563" spans="3:15" x14ac:dyDescent="0.2">
      <c r="C5563" s="142"/>
      <c r="D5563" s="142"/>
      <c r="E5563" s="142"/>
      <c r="F5563" s="142"/>
      <c r="G5563" s="142"/>
      <c r="H5563" s="142"/>
      <c r="J5563" s="142"/>
      <c r="K5563" s="142"/>
      <c r="L5563" s="142"/>
      <c r="M5563" s="142"/>
      <c r="N5563" s="142"/>
      <c r="O5563" s="142"/>
    </row>
    <row r="5564" spans="3:15" x14ac:dyDescent="0.2">
      <c r="C5564" s="142"/>
      <c r="D5564" s="142"/>
      <c r="E5564" s="142"/>
      <c r="F5564" s="142"/>
      <c r="G5564" s="142"/>
      <c r="H5564" s="142"/>
      <c r="J5564" s="142"/>
      <c r="K5564" s="142"/>
      <c r="L5564" s="142"/>
      <c r="M5564" s="142"/>
      <c r="N5564" s="142"/>
      <c r="O5564" s="142"/>
    </row>
    <row r="5565" spans="3:15" x14ac:dyDescent="0.2">
      <c r="C5565" s="142"/>
      <c r="D5565" s="142"/>
      <c r="E5565" s="142"/>
      <c r="F5565" s="142"/>
      <c r="G5565" s="142"/>
      <c r="H5565" s="142"/>
      <c r="J5565" s="142"/>
      <c r="K5565" s="142"/>
      <c r="L5565" s="142"/>
      <c r="M5565" s="142"/>
      <c r="N5565" s="142"/>
      <c r="O5565" s="142"/>
    </row>
    <row r="5566" spans="3:15" x14ac:dyDescent="0.2">
      <c r="C5566" s="142"/>
      <c r="D5566" s="142"/>
      <c r="E5566" s="142"/>
      <c r="F5566" s="142"/>
      <c r="G5566" s="142"/>
      <c r="H5566" s="142"/>
      <c r="J5566" s="142"/>
      <c r="K5566" s="142"/>
      <c r="L5566" s="142"/>
      <c r="M5566" s="142"/>
      <c r="N5566" s="142"/>
      <c r="O5566" s="142"/>
    </row>
    <row r="5567" spans="3:15" x14ac:dyDescent="0.2">
      <c r="C5567" s="142"/>
      <c r="D5567" s="142"/>
      <c r="E5567" s="142"/>
      <c r="F5567" s="142"/>
      <c r="G5567" s="142"/>
      <c r="H5567" s="142"/>
      <c r="J5567" s="142"/>
      <c r="K5567" s="142"/>
      <c r="L5567" s="142"/>
      <c r="M5567" s="142"/>
      <c r="N5567" s="142"/>
      <c r="O5567" s="142"/>
    </row>
    <row r="5568" spans="3:15" x14ac:dyDescent="0.2">
      <c r="C5568" s="142"/>
      <c r="D5568" s="142"/>
      <c r="E5568" s="142"/>
      <c r="F5568" s="142"/>
      <c r="G5568" s="142"/>
      <c r="H5568" s="142"/>
      <c r="J5568" s="142"/>
      <c r="K5568" s="142"/>
      <c r="L5568" s="142"/>
      <c r="M5568" s="142"/>
      <c r="N5568" s="142"/>
      <c r="O5568" s="142"/>
    </row>
    <row r="5569" spans="3:15" x14ac:dyDescent="0.2">
      <c r="C5569" s="142"/>
      <c r="D5569" s="142"/>
      <c r="E5569" s="142"/>
      <c r="F5569" s="142"/>
      <c r="G5569" s="142"/>
      <c r="H5569" s="142"/>
      <c r="J5569" s="142"/>
      <c r="K5569" s="142"/>
      <c r="L5569" s="142"/>
      <c r="M5569" s="142"/>
      <c r="N5569" s="142"/>
      <c r="O5569" s="142"/>
    </row>
    <row r="5570" spans="3:15" x14ac:dyDescent="0.2">
      <c r="C5570" s="142"/>
      <c r="D5570" s="142"/>
      <c r="E5570" s="142"/>
      <c r="F5570" s="142"/>
      <c r="G5570" s="142"/>
      <c r="H5570" s="142"/>
      <c r="J5570" s="142"/>
      <c r="K5570" s="142"/>
      <c r="L5570" s="142"/>
      <c r="M5570" s="142"/>
      <c r="N5570" s="142"/>
      <c r="O5570" s="142"/>
    </row>
    <row r="5571" spans="3:15" x14ac:dyDescent="0.2">
      <c r="C5571" s="142"/>
      <c r="D5571" s="142"/>
      <c r="E5571" s="142"/>
      <c r="F5571" s="142"/>
      <c r="G5571" s="142"/>
      <c r="H5571" s="142"/>
      <c r="J5571" s="142"/>
      <c r="K5571" s="142"/>
      <c r="L5571" s="142"/>
      <c r="M5571" s="142"/>
      <c r="N5571" s="142"/>
      <c r="O5571" s="142"/>
    </row>
    <row r="5572" spans="3:15" x14ac:dyDescent="0.2">
      <c r="C5572" s="142"/>
      <c r="D5572" s="142"/>
      <c r="E5572" s="142"/>
      <c r="F5572" s="142"/>
      <c r="G5572" s="142"/>
      <c r="H5572" s="142"/>
      <c r="J5572" s="142"/>
      <c r="K5572" s="142"/>
      <c r="L5572" s="142"/>
      <c r="M5572" s="142"/>
      <c r="N5572" s="142"/>
      <c r="O5572" s="142"/>
    </row>
    <row r="5573" spans="3:15" x14ac:dyDescent="0.2">
      <c r="C5573" s="142"/>
      <c r="D5573" s="142"/>
      <c r="E5573" s="142"/>
      <c r="F5573" s="142"/>
      <c r="G5573" s="142"/>
      <c r="H5573" s="142"/>
      <c r="J5573" s="142"/>
      <c r="K5573" s="142"/>
      <c r="L5573" s="142"/>
      <c r="M5573" s="142"/>
      <c r="N5573" s="142"/>
      <c r="O5573" s="142"/>
    </row>
    <row r="5574" spans="3:15" x14ac:dyDescent="0.2">
      <c r="C5574" s="142"/>
      <c r="D5574" s="142"/>
      <c r="E5574" s="142"/>
      <c r="F5574" s="142"/>
      <c r="G5574" s="142"/>
      <c r="H5574" s="142"/>
      <c r="J5574" s="142"/>
      <c r="K5574" s="142"/>
      <c r="L5574" s="142"/>
      <c r="M5574" s="142"/>
      <c r="N5574" s="142"/>
      <c r="O5574" s="142"/>
    </row>
    <row r="5575" spans="3:15" x14ac:dyDescent="0.2">
      <c r="C5575" s="142"/>
      <c r="D5575" s="142"/>
      <c r="E5575" s="142"/>
      <c r="F5575" s="142"/>
      <c r="G5575" s="142"/>
      <c r="H5575" s="142"/>
      <c r="J5575" s="142"/>
      <c r="K5575" s="142"/>
      <c r="L5575" s="142"/>
      <c r="M5575" s="142"/>
      <c r="N5575" s="142"/>
      <c r="O5575" s="142"/>
    </row>
    <row r="5576" spans="3:15" x14ac:dyDescent="0.2">
      <c r="C5576" s="142"/>
      <c r="D5576" s="142"/>
      <c r="E5576" s="142"/>
      <c r="F5576" s="142"/>
      <c r="G5576" s="142"/>
      <c r="H5576" s="142"/>
      <c r="J5576" s="142"/>
      <c r="K5576" s="142"/>
      <c r="L5576" s="142"/>
      <c r="M5576" s="142"/>
      <c r="N5576" s="142"/>
      <c r="O5576" s="142"/>
    </row>
    <row r="5577" spans="3:15" x14ac:dyDescent="0.2">
      <c r="C5577" s="142"/>
      <c r="D5577" s="142"/>
      <c r="E5577" s="142"/>
      <c r="F5577" s="142"/>
      <c r="G5577" s="142"/>
      <c r="H5577" s="142"/>
      <c r="J5577" s="142"/>
      <c r="K5577" s="142"/>
      <c r="L5577" s="142"/>
      <c r="M5577" s="142"/>
      <c r="N5577" s="142"/>
      <c r="O5577" s="142"/>
    </row>
    <row r="5578" spans="3:15" x14ac:dyDescent="0.2">
      <c r="C5578" s="142"/>
      <c r="D5578" s="142"/>
      <c r="E5578" s="142"/>
      <c r="F5578" s="142"/>
      <c r="G5578" s="142"/>
      <c r="H5578" s="142"/>
      <c r="J5578" s="142"/>
      <c r="K5578" s="142"/>
      <c r="L5578" s="142"/>
      <c r="M5578" s="142"/>
      <c r="N5578" s="142"/>
      <c r="O5578" s="142"/>
    </row>
    <row r="5579" spans="3:15" x14ac:dyDescent="0.2">
      <c r="C5579" s="142"/>
      <c r="D5579" s="142"/>
      <c r="E5579" s="142"/>
      <c r="F5579" s="142"/>
      <c r="G5579" s="142"/>
      <c r="H5579" s="142"/>
      <c r="J5579" s="142"/>
      <c r="K5579" s="142"/>
      <c r="L5579" s="142"/>
      <c r="M5579" s="142"/>
      <c r="N5579" s="142"/>
      <c r="O5579" s="142"/>
    </row>
    <row r="5580" spans="3:15" x14ac:dyDescent="0.2">
      <c r="C5580" s="142"/>
      <c r="D5580" s="142"/>
      <c r="E5580" s="142"/>
      <c r="F5580" s="142"/>
      <c r="G5580" s="142"/>
      <c r="H5580" s="142"/>
      <c r="J5580" s="142"/>
      <c r="K5580" s="142"/>
      <c r="L5580" s="142"/>
      <c r="M5580" s="142"/>
      <c r="N5580" s="142"/>
      <c r="O5580" s="142"/>
    </row>
    <row r="5581" spans="3:15" x14ac:dyDescent="0.2">
      <c r="C5581" s="142"/>
      <c r="D5581" s="142"/>
      <c r="E5581" s="142"/>
      <c r="F5581" s="142"/>
      <c r="G5581" s="142"/>
      <c r="H5581" s="142"/>
      <c r="J5581" s="142"/>
      <c r="K5581" s="142"/>
      <c r="L5581" s="142"/>
      <c r="M5581" s="142"/>
      <c r="N5581" s="142"/>
      <c r="O5581" s="142"/>
    </row>
    <row r="5582" spans="3:15" x14ac:dyDescent="0.2">
      <c r="C5582" s="142"/>
      <c r="D5582" s="142"/>
      <c r="E5582" s="142"/>
      <c r="F5582" s="142"/>
      <c r="G5582" s="142"/>
      <c r="H5582" s="142"/>
      <c r="J5582" s="142"/>
      <c r="K5582" s="142"/>
      <c r="L5582" s="142"/>
      <c r="M5582" s="142"/>
      <c r="N5582" s="142"/>
      <c r="O5582" s="142"/>
    </row>
    <row r="5583" spans="3:15" x14ac:dyDescent="0.2">
      <c r="C5583" s="142"/>
      <c r="D5583" s="142"/>
      <c r="E5583" s="142"/>
      <c r="F5583" s="142"/>
      <c r="G5583" s="142"/>
      <c r="H5583" s="142"/>
      <c r="J5583" s="142"/>
      <c r="K5583" s="142"/>
      <c r="L5583" s="142"/>
      <c r="M5583" s="142"/>
      <c r="N5583" s="142"/>
      <c r="O5583" s="142"/>
    </row>
    <row r="5584" spans="3:15" x14ac:dyDescent="0.2">
      <c r="C5584" s="142"/>
      <c r="D5584" s="142"/>
      <c r="E5584" s="142"/>
      <c r="F5584" s="142"/>
      <c r="G5584" s="142"/>
      <c r="H5584" s="142"/>
      <c r="J5584" s="142"/>
      <c r="K5584" s="142"/>
      <c r="L5584" s="142"/>
      <c r="M5584" s="142"/>
      <c r="N5584" s="142"/>
      <c r="O5584" s="142"/>
    </row>
    <row r="5585" spans="3:15" x14ac:dyDescent="0.2">
      <c r="C5585" s="142"/>
      <c r="D5585" s="142"/>
      <c r="E5585" s="142"/>
      <c r="F5585" s="142"/>
      <c r="G5585" s="142"/>
      <c r="H5585" s="142"/>
      <c r="J5585" s="142"/>
      <c r="K5585" s="142"/>
      <c r="L5585" s="142"/>
      <c r="M5585" s="142"/>
      <c r="N5585" s="142"/>
      <c r="O5585" s="142"/>
    </row>
    <row r="5586" spans="3:15" x14ac:dyDescent="0.2">
      <c r="C5586" s="142"/>
      <c r="D5586" s="142"/>
      <c r="E5586" s="142"/>
      <c r="F5586" s="142"/>
      <c r="G5586" s="142"/>
      <c r="H5586" s="142"/>
      <c r="J5586" s="142"/>
      <c r="K5586" s="142"/>
      <c r="L5586" s="142"/>
      <c r="M5586" s="142"/>
      <c r="N5586" s="142"/>
      <c r="O5586" s="142"/>
    </row>
    <row r="5587" spans="3:15" x14ac:dyDescent="0.2">
      <c r="C5587" s="142"/>
      <c r="D5587" s="142"/>
      <c r="E5587" s="142"/>
      <c r="F5587" s="142"/>
      <c r="G5587" s="142"/>
      <c r="H5587" s="142"/>
      <c r="J5587" s="142"/>
      <c r="K5587" s="142"/>
      <c r="L5587" s="142"/>
      <c r="M5587" s="142"/>
      <c r="N5587" s="142"/>
      <c r="O5587" s="142"/>
    </row>
    <row r="5588" spans="3:15" x14ac:dyDescent="0.2">
      <c r="C5588" s="142"/>
      <c r="D5588" s="142"/>
      <c r="E5588" s="142"/>
      <c r="F5588" s="142"/>
      <c r="G5588" s="142"/>
      <c r="H5588" s="142"/>
      <c r="J5588" s="142"/>
      <c r="K5588" s="142"/>
      <c r="L5588" s="142"/>
      <c r="M5588" s="142"/>
      <c r="N5588" s="142"/>
      <c r="O5588" s="142"/>
    </row>
    <row r="5589" spans="3:15" x14ac:dyDescent="0.2">
      <c r="C5589" s="142"/>
      <c r="D5589" s="142"/>
      <c r="E5589" s="142"/>
      <c r="F5589" s="142"/>
      <c r="G5589" s="142"/>
      <c r="H5589" s="142"/>
      <c r="J5589" s="142"/>
      <c r="K5589" s="142"/>
      <c r="L5589" s="142"/>
      <c r="M5589" s="142"/>
      <c r="N5589" s="142"/>
      <c r="O5589" s="142"/>
    </row>
    <row r="5590" spans="3:15" x14ac:dyDescent="0.2">
      <c r="C5590" s="142"/>
      <c r="D5590" s="142"/>
      <c r="E5590" s="142"/>
      <c r="F5590" s="142"/>
      <c r="G5590" s="142"/>
      <c r="H5590" s="142"/>
      <c r="J5590" s="142"/>
      <c r="K5590" s="142"/>
      <c r="L5590" s="142"/>
      <c r="M5590" s="142"/>
      <c r="N5590" s="142"/>
      <c r="O5590" s="142"/>
    </row>
    <row r="5591" spans="3:15" x14ac:dyDescent="0.2">
      <c r="C5591" s="142"/>
      <c r="D5591" s="142"/>
      <c r="E5591" s="142"/>
      <c r="F5591" s="142"/>
      <c r="G5591" s="142"/>
      <c r="H5591" s="142"/>
      <c r="J5591" s="142"/>
      <c r="K5591" s="142"/>
      <c r="L5591" s="142"/>
      <c r="M5591" s="142"/>
      <c r="N5591" s="142"/>
      <c r="O5591" s="142"/>
    </row>
    <row r="5592" spans="3:15" x14ac:dyDescent="0.2">
      <c r="C5592" s="142"/>
      <c r="D5592" s="142"/>
      <c r="E5592" s="142"/>
      <c r="F5592" s="142"/>
      <c r="G5592" s="142"/>
      <c r="H5592" s="142"/>
      <c r="J5592" s="142"/>
      <c r="K5592" s="142"/>
      <c r="L5592" s="142"/>
      <c r="M5592" s="142"/>
      <c r="N5592" s="142"/>
      <c r="O5592" s="142"/>
    </row>
    <row r="5593" spans="3:15" x14ac:dyDescent="0.2">
      <c r="C5593" s="142"/>
      <c r="D5593" s="142"/>
      <c r="E5593" s="142"/>
      <c r="F5593" s="142"/>
      <c r="G5593" s="142"/>
      <c r="H5593" s="142"/>
      <c r="J5593" s="142"/>
      <c r="K5593" s="142"/>
      <c r="L5593" s="142"/>
      <c r="M5593" s="142"/>
      <c r="N5593" s="142"/>
      <c r="O5593" s="142"/>
    </row>
    <row r="5594" spans="3:15" x14ac:dyDescent="0.2">
      <c r="C5594" s="142"/>
      <c r="D5594" s="142"/>
      <c r="E5594" s="142"/>
      <c r="F5594" s="142"/>
      <c r="G5594" s="142"/>
      <c r="H5594" s="142"/>
      <c r="J5594" s="142"/>
      <c r="K5594" s="142"/>
      <c r="L5594" s="142"/>
      <c r="M5594" s="142"/>
      <c r="N5594" s="142"/>
      <c r="O5594" s="142"/>
    </row>
    <row r="5595" spans="3:15" x14ac:dyDescent="0.2">
      <c r="C5595" s="142"/>
      <c r="D5595" s="142"/>
      <c r="E5595" s="142"/>
      <c r="F5595" s="142"/>
      <c r="G5595" s="142"/>
      <c r="H5595" s="142"/>
      <c r="J5595" s="142"/>
      <c r="K5595" s="142"/>
      <c r="L5595" s="142"/>
      <c r="M5595" s="142"/>
      <c r="N5595" s="142"/>
      <c r="O5595" s="142"/>
    </row>
    <row r="5596" spans="3:15" x14ac:dyDescent="0.2">
      <c r="C5596" s="142"/>
      <c r="D5596" s="142"/>
      <c r="E5596" s="142"/>
      <c r="F5596" s="142"/>
      <c r="G5596" s="142"/>
      <c r="H5596" s="142"/>
      <c r="J5596" s="142"/>
      <c r="K5596" s="142"/>
      <c r="L5596" s="142"/>
      <c r="M5596" s="142"/>
      <c r="N5596" s="142"/>
      <c r="O5596" s="142"/>
    </row>
    <row r="5597" spans="3:15" x14ac:dyDescent="0.2">
      <c r="C5597" s="142"/>
      <c r="D5597" s="142"/>
      <c r="E5597" s="142"/>
      <c r="F5597" s="142"/>
      <c r="G5597" s="142"/>
      <c r="H5597" s="142"/>
      <c r="J5597" s="142"/>
      <c r="K5597" s="142"/>
      <c r="L5597" s="142"/>
      <c r="M5597" s="142"/>
      <c r="N5597" s="142"/>
      <c r="O5597" s="142"/>
    </row>
    <row r="5598" spans="3:15" x14ac:dyDescent="0.2">
      <c r="C5598" s="142"/>
      <c r="D5598" s="142"/>
      <c r="E5598" s="142"/>
      <c r="F5598" s="142"/>
      <c r="G5598" s="142"/>
      <c r="H5598" s="142"/>
      <c r="J5598" s="142"/>
      <c r="K5598" s="142"/>
      <c r="L5598" s="142"/>
      <c r="M5598" s="142"/>
      <c r="N5598" s="142"/>
      <c r="O5598" s="142"/>
    </row>
    <row r="5599" spans="3:15" x14ac:dyDescent="0.2">
      <c r="C5599" s="142"/>
      <c r="D5599" s="142"/>
      <c r="E5599" s="142"/>
      <c r="F5599" s="142"/>
      <c r="G5599" s="142"/>
      <c r="H5599" s="142"/>
      <c r="J5599" s="142"/>
      <c r="K5599" s="142"/>
      <c r="L5599" s="142"/>
      <c r="M5599" s="142"/>
      <c r="N5599" s="142"/>
      <c r="O5599" s="142"/>
    </row>
    <row r="5600" spans="3:15" x14ac:dyDescent="0.2">
      <c r="C5600" s="142"/>
      <c r="D5600" s="142"/>
      <c r="E5600" s="142"/>
      <c r="F5600" s="142"/>
      <c r="G5600" s="142"/>
      <c r="H5600" s="142"/>
      <c r="J5600" s="142"/>
      <c r="K5600" s="142"/>
      <c r="L5600" s="142"/>
      <c r="M5600" s="142"/>
      <c r="N5600" s="142"/>
      <c r="O5600" s="142"/>
    </row>
    <row r="5601" spans="3:15" x14ac:dyDescent="0.2">
      <c r="C5601" s="142"/>
      <c r="D5601" s="142"/>
      <c r="E5601" s="142"/>
      <c r="F5601" s="142"/>
      <c r="G5601" s="142"/>
      <c r="H5601" s="142"/>
      <c r="J5601" s="142"/>
      <c r="K5601" s="142"/>
      <c r="L5601" s="142"/>
      <c r="M5601" s="142"/>
      <c r="N5601" s="142"/>
      <c r="O5601" s="142"/>
    </row>
    <row r="5602" spans="3:15" x14ac:dyDescent="0.2">
      <c r="C5602" s="142"/>
      <c r="D5602" s="142"/>
      <c r="E5602" s="142"/>
      <c r="F5602" s="142"/>
      <c r="G5602" s="142"/>
      <c r="H5602" s="142"/>
      <c r="J5602" s="142"/>
      <c r="K5602" s="142"/>
      <c r="L5602" s="142"/>
      <c r="M5602" s="142"/>
      <c r="N5602" s="142"/>
      <c r="O5602" s="142"/>
    </row>
    <row r="5603" spans="3:15" x14ac:dyDescent="0.2">
      <c r="C5603" s="142"/>
      <c r="D5603" s="142"/>
      <c r="E5603" s="142"/>
      <c r="F5603" s="142"/>
      <c r="G5603" s="142"/>
      <c r="H5603" s="142"/>
      <c r="J5603" s="142"/>
      <c r="K5603" s="142"/>
      <c r="L5603" s="142"/>
      <c r="M5603" s="142"/>
      <c r="N5603" s="142"/>
      <c r="O5603" s="142"/>
    </row>
    <row r="5604" spans="3:15" x14ac:dyDescent="0.2">
      <c r="C5604" s="142"/>
      <c r="D5604" s="142"/>
      <c r="E5604" s="142"/>
      <c r="F5604" s="142"/>
      <c r="G5604" s="142"/>
      <c r="H5604" s="142"/>
      <c r="J5604" s="142"/>
      <c r="K5604" s="142"/>
      <c r="L5604" s="142"/>
      <c r="M5604" s="142"/>
      <c r="N5604" s="142"/>
      <c r="O5604" s="142"/>
    </row>
    <row r="5605" spans="3:15" x14ac:dyDescent="0.2">
      <c r="C5605" s="142"/>
      <c r="D5605" s="142"/>
      <c r="E5605" s="142"/>
      <c r="F5605" s="142"/>
      <c r="G5605" s="142"/>
      <c r="H5605" s="142"/>
      <c r="J5605" s="142"/>
      <c r="K5605" s="142"/>
      <c r="L5605" s="142"/>
      <c r="M5605" s="142"/>
      <c r="N5605" s="142"/>
      <c r="O5605" s="142"/>
    </row>
    <row r="5606" spans="3:15" x14ac:dyDescent="0.2">
      <c r="C5606" s="142"/>
      <c r="D5606" s="142"/>
      <c r="E5606" s="142"/>
      <c r="F5606" s="142"/>
      <c r="G5606" s="142"/>
      <c r="H5606" s="142"/>
      <c r="J5606" s="142"/>
      <c r="K5606" s="142"/>
      <c r="L5606" s="142"/>
      <c r="M5606" s="142"/>
      <c r="N5606" s="142"/>
      <c r="O5606" s="142"/>
    </row>
    <row r="5607" spans="3:15" x14ac:dyDescent="0.2">
      <c r="C5607" s="142"/>
      <c r="D5607" s="142"/>
      <c r="E5607" s="142"/>
      <c r="F5607" s="142"/>
      <c r="G5607" s="142"/>
      <c r="H5607" s="142"/>
      <c r="J5607" s="142"/>
      <c r="K5607" s="142"/>
      <c r="L5607" s="142"/>
      <c r="M5607" s="142"/>
      <c r="N5607" s="142"/>
      <c r="O5607" s="142"/>
    </row>
    <row r="5608" spans="3:15" x14ac:dyDescent="0.2">
      <c r="C5608" s="142"/>
      <c r="D5608" s="142"/>
      <c r="E5608" s="142"/>
      <c r="F5608" s="142"/>
      <c r="G5608" s="142"/>
      <c r="H5608" s="142"/>
      <c r="J5608" s="142"/>
      <c r="K5608" s="142"/>
      <c r="L5608" s="142"/>
      <c r="M5608" s="142"/>
      <c r="N5608" s="142"/>
      <c r="O5608" s="142"/>
    </row>
    <row r="5609" spans="3:15" x14ac:dyDescent="0.2">
      <c r="C5609" s="142"/>
      <c r="D5609" s="142"/>
      <c r="E5609" s="142"/>
      <c r="F5609" s="142"/>
      <c r="G5609" s="142"/>
      <c r="H5609" s="142"/>
      <c r="J5609" s="142"/>
      <c r="K5609" s="142"/>
      <c r="L5609" s="142"/>
      <c r="M5609" s="142"/>
      <c r="N5609" s="142"/>
      <c r="O5609" s="142"/>
    </row>
    <row r="5610" spans="3:15" x14ac:dyDescent="0.2">
      <c r="C5610" s="142"/>
      <c r="D5610" s="142"/>
      <c r="E5610" s="142"/>
      <c r="F5610" s="142"/>
      <c r="G5610" s="142"/>
      <c r="H5610" s="142"/>
      <c r="J5610" s="142"/>
      <c r="K5610" s="142"/>
      <c r="L5610" s="142"/>
      <c r="M5610" s="142"/>
      <c r="N5610" s="142"/>
      <c r="O5610" s="142"/>
    </row>
    <row r="5611" spans="3:15" x14ac:dyDescent="0.2">
      <c r="C5611" s="142"/>
      <c r="D5611" s="142"/>
      <c r="E5611" s="142"/>
      <c r="F5611" s="142"/>
      <c r="G5611" s="142"/>
      <c r="H5611" s="142"/>
      <c r="J5611" s="142"/>
      <c r="K5611" s="142"/>
      <c r="L5611" s="142"/>
      <c r="M5611" s="142"/>
      <c r="N5611" s="142"/>
      <c r="O5611" s="142"/>
    </row>
    <row r="5612" spans="3:15" x14ac:dyDescent="0.2">
      <c r="C5612" s="142"/>
      <c r="D5612" s="142"/>
      <c r="E5612" s="142"/>
      <c r="F5612" s="142"/>
      <c r="G5612" s="142"/>
      <c r="H5612" s="142"/>
      <c r="J5612" s="142"/>
      <c r="K5612" s="142"/>
      <c r="L5612" s="142"/>
      <c r="M5612" s="142"/>
      <c r="N5612" s="142"/>
      <c r="O5612" s="142"/>
    </row>
    <row r="5613" spans="3:15" x14ac:dyDescent="0.2">
      <c r="C5613" s="142"/>
      <c r="D5613" s="142"/>
      <c r="E5613" s="142"/>
      <c r="F5613" s="142"/>
      <c r="G5613" s="142"/>
      <c r="H5613" s="142"/>
      <c r="J5613" s="142"/>
      <c r="K5613" s="142"/>
      <c r="L5613" s="142"/>
      <c r="M5613" s="142"/>
      <c r="N5613" s="142"/>
      <c r="O5613" s="142"/>
    </row>
    <row r="5614" spans="3:15" x14ac:dyDescent="0.2">
      <c r="C5614" s="142"/>
      <c r="D5614" s="142"/>
      <c r="E5614" s="142"/>
      <c r="F5614" s="142"/>
      <c r="G5614" s="142"/>
      <c r="H5614" s="142"/>
      <c r="J5614" s="142"/>
      <c r="K5614" s="142"/>
      <c r="L5614" s="142"/>
      <c r="M5614" s="142"/>
      <c r="N5614" s="142"/>
      <c r="O5614" s="142"/>
    </row>
    <row r="5615" spans="3:15" x14ac:dyDescent="0.2">
      <c r="C5615" s="142"/>
      <c r="D5615" s="142"/>
      <c r="E5615" s="142"/>
      <c r="F5615" s="142"/>
      <c r="G5615" s="142"/>
      <c r="H5615" s="142"/>
      <c r="J5615" s="142"/>
      <c r="K5615" s="142"/>
      <c r="L5615" s="142"/>
      <c r="M5615" s="142"/>
      <c r="N5615" s="142"/>
      <c r="O5615" s="142"/>
    </row>
    <row r="5616" spans="3:15" x14ac:dyDescent="0.2">
      <c r="C5616" s="142"/>
      <c r="D5616" s="142"/>
      <c r="E5616" s="142"/>
      <c r="F5616" s="142"/>
      <c r="G5616" s="142"/>
      <c r="H5616" s="142"/>
      <c r="J5616" s="142"/>
      <c r="K5616" s="142"/>
      <c r="L5616" s="142"/>
      <c r="M5616" s="142"/>
      <c r="N5616" s="142"/>
      <c r="O5616" s="142"/>
    </row>
    <row r="5617" spans="3:15" x14ac:dyDescent="0.2">
      <c r="C5617" s="142"/>
      <c r="D5617" s="142"/>
      <c r="E5617" s="142"/>
      <c r="F5617" s="142"/>
      <c r="G5617" s="142"/>
      <c r="H5617" s="142"/>
      <c r="J5617" s="142"/>
      <c r="K5617" s="142"/>
      <c r="L5617" s="142"/>
      <c r="M5617" s="142"/>
      <c r="N5617" s="142"/>
      <c r="O5617" s="142"/>
    </row>
    <row r="5618" spans="3:15" x14ac:dyDescent="0.2">
      <c r="C5618" s="142"/>
      <c r="D5618" s="142"/>
      <c r="E5618" s="142"/>
      <c r="F5618" s="142"/>
      <c r="G5618" s="142"/>
      <c r="H5618" s="142"/>
      <c r="J5618" s="142"/>
      <c r="K5618" s="142"/>
      <c r="L5618" s="142"/>
      <c r="M5618" s="142"/>
      <c r="N5618" s="142"/>
      <c r="O5618" s="142"/>
    </row>
    <row r="5619" spans="3:15" x14ac:dyDescent="0.2">
      <c r="C5619" s="142"/>
      <c r="D5619" s="142"/>
      <c r="E5619" s="142"/>
      <c r="F5619" s="142"/>
      <c r="G5619" s="142"/>
      <c r="H5619" s="142"/>
      <c r="J5619" s="142"/>
      <c r="K5619" s="142"/>
      <c r="L5619" s="142"/>
      <c r="M5619" s="142"/>
      <c r="N5619" s="142"/>
      <c r="O5619" s="142"/>
    </row>
    <row r="5620" spans="3:15" x14ac:dyDescent="0.2">
      <c r="C5620" s="142"/>
      <c r="D5620" s="142"/>
      <c r="E5620" s="142"/>
      <c r="F5620" s="142"/>
      <c r="G5620" s="142"/>
      <c r="H5620" s="142"/>
      <c r="J5620" s="142"/>
      <c r="K5620" s="142"/>
      <c r="L5620" s="142"/>
      <c r="M5620" s="142"/>
      <c r="N5620" s="142"/>
      <c r="O5620" s="142"/>
    </row>
    <row r="5621" spans="3:15" x14ac:dyDescent="0.2">
      <c r="C5621" s="142"/>
      <c r="D5621" s="142"/>
      <c r="E5621" s="142"/>
      <c r="F5621" s="142"/>
      <c r="G5621" s="142"/>
      <c r="H5621" s="142"/>
      <c r="J5621" s="142"/>
      <c r="K5621" s="142"/>
      <c r="L5621" s="142"/>
      <c r="M5621" s="142"/>
      <c r="N5621" s="142"/>
      <c r="O5621" s="142"/>
    </row>
    <row r="5622" spans="3:15" x14ac:dyDescent="0.2">
      <c r="C5622" s="142"/>
      <c r="D5622" s="142"/>
      <c r="E5622" s="142"/>
      <c r="F5622" s="142"/>
      <c r="G5622" s="142"/>
      <c r="H5622" s="142"/>
      <c r="J5622" s="142"/>
      <c r="K5622" s="142"/>
      <c r="L5622" s="142"/>
      <c r="M5622" s="142"/>
      <c r="N5622" s="142"/>
      <c r="O5622" s="142"/>
    </row>
    <row r="5623" spans="3:15" x14ac:dyDescent="0.2">
      <c r="C5623" s="142"/>
      <c r="D5623" s="142"/>
      <c r="E5623" s="142"/>
      <c r="F5623" s="142"/>
      <c r="G5623" s="142"/>
      <c r="H5623" s="142"/>
      <c r="J5623" s="142"/>
      <c r="K5623" s="142"/>
      <c r="L5623" s="142"/>
      <c r="M5623" s="142"/>
      <c r="N5623" s="142"/>
      <c r="O5623" s="142"/>
    </row>
    <row r="5624" spans="3:15" x14ac:dyDescent="0.2">
      <c r="C5624" s="142"/>
      <c r="D5624" s="142"/>
      <c r="E5624" s="142"/>
      <c r="F5624" s="142"/>
      <c r="G5624" s="142"/>
      <c r="H5624" s="142"/>
      <c r="J5624" s="142"/>
      <c r="K5624" s="142"/>
      <c r="L5624" s="142"/>
      <c r="M5624" s="142"/>
      <c r="N5624" s="142"/>
      <c r="O5624" s="142"/>
    </row>
    <row r="5625" spans="3:15" x14ac:dyDescent="0.2">
      <c r="C5625" s="142"/>
      <c r="D5625" s="142"/>
      <c r="E5625" s="142"/>
      <c r="F5625" s="142"/>
      <c r="G5625" s="142"/>
      <c r="H5625" s="142"/>
      <c r="J5625" s="142"/>
      <c r="K5625" s="142"/>
      <c r="L5625" s="142"/>
      <c r="M5625" s="142"/>
      <c r="N5625" s="142"/>
      <c r="O5625" s="142"/>
    </row>
    <row r="5626" spans="3:15" x14ac:dyDescent="0.2">
      <c r="C5626" s="142"/>
      <c r="D5626" s="142"/>
      <c r="E5626" s="142"/>
      <c r="F5626" s="142"/>
      <c r="G5626" s="142"/>
      <c r="H5626" s="142"/>
      <c r="J5626" s="142"/>
      <c r="K5626" s="142"/>
      <c r="L5626" s="142"/>
      <c r="M5626" s="142"/>
      <c r="N5626" s="142"/>
      <c r="O5626" s="142"/>
    </row>
    <row r="5627" spans="3:15" x14ac:dyDescent="0.2">
      <c r="C5627" s="142"/>
      <c r="D5627" s="142"/>
      <c r="E5627" s="142"/>
      <c r="F5627" s="142"/>
      <c r="G5627" s="142"/>
      <c r="H5627" s="142"/>
      <c r="J5627" s="142"/>
      <c r="K5627" s="142"/>
      <c r="L5627" s="142"/>
      <c r="M5627" s="142"/>
      <c r="N5627" s="142"/>
      <c r="O5627" s="142"/>
    </row>
    <row r="5628" spans="3:15" x14ac:dyDescent="0.2">
      <c r="C5628" s="142"/>
      <c r="D5628" s="142"/>
      <c r="E5628" s="142"/>
      <c r="F5628" s="142"/>
      <c r="G5628" s="142"/>
      <c r="H5628" s="142"/>
      <c r="J5628" s="142"/>
      <c r="K5628" s="142"/>
      <c r="L5628" s="142"/>
      <c r="M5628" s="142"/>
      <c r="N5628" s="142"/>
      <c r="O5628" s="142"/>
    </row>
    <row r="5629" spans="3:15" x14ac:dyDescent="0.2">
      <c r="C5629" s="142"/>
      <c r="D5629" s="142"/>
      <c r="E5629" s="142"/>
      <c r="F5629" s="142"/>
      <c r="G5629" s="142"/>
      <c r="H5629" s="142"/>
      <c r="J5629" s="142"/>
      <c r="K5629" s="142"/>
      <c r="L5629" s="142"/>
      <c r="M5629" s="142"/>
      <c r="N5629" s="142"/>
      <c r="O5629" s="142"/>
    </row>
    <row r="5630" spans="3:15" x14ac:dyDescent="0.2">
      <c r="C5630" s="142"/>
      <c r="D5630" s="142"/>
      <c r="E5630" s="142"/>
      <c r="F5630" s="142"/>
      <c r="G5630" s="142"/>
      <c r="H5630" s="142"/>
      <c r="J5630" s="142"/>
      <c r="K5630" s="142"/>
      <c r="L5630" s="142"/>
      <c r="M5630" s="142"/>
      <c r="N5630" s="142"/>
      <c r="O5630" s="142"/>
    </row>
    <row r="5631" spans="3:15" x14ac:dyDescent="0.2">
      <c r="C5631" s="142"/>
      <c r="D5631" s="142"/>
      <c r="E5631" s="142"/>
      <c r="F5631" s="142"/>
      <c r="G5631" s="142"/>
      <c r="H5631" s="142"/>
      <c r="J5631" s="142"/>
      <c r="K5631" s="142"/>
      <c r="L5631" s="142"/>
      <c r="M5631" s="142"/>
      <c r="N5631" s="142"/>
      <c r="O5631" s="142"/>
    </row>
    <row r="5632" spans="3:15" x14ac:dyDescent="0.2">
      <c r="C5632" s="142"/>
      <c r="D5632" s="142"/>
      <c r="E5632" s="142"/>
      <c r="F5632" s="142"/>
      <c r="G5632" s="142"/>
      <c r="H5632" s="142"/>
      <c r="J5632" s="142"/>
      <c r="K5632" s="142"/>
      <c r="L5632" s="142"/>
      <c r="M5632" s="142"/>
      <c r="N5632" s="142"/>
      <c r="O5632" s="142"/>
    </row>
    <row r="5633" spans="3:15" x14ac:dyDescent="0.2">
      <c r="C5633" s="142"/>
      <c r="D5633" s="142"/>
      <c r="E5633" s="142"/>
      <c r="F5633" s="142"/>
      <c r="G5633" s="142"/>
      <c r="H5633" s="142"/>
      <c r="J5633" s="142"/>
      <c r="K5633" s="142"/>
      <c r="L5633" s="142"/>
      <c r="M5633" s="142"/>
      <c r="N5633" s="142"/>
      <c r="O5633" s="142"/>
    </row>
    <row r="5634" spans="3:15" x14ac:dyDescent="0.2">
      <c r="C5634" s="142"/>
      <c r="D5634" s="142"/>
      <c r="E5634" s="142"/>
      <c r="F5634" s="142"/>
      <c r="G5634" s="142"/>
      <c r="H5634" s="142"/>
      <c r="J5634" s="142"/>
      <c r="K5634" s="142"/>
      <c r="L5634" s="142"/>
      <c r="M5634" s="142"/>
      <c r="N5634" s="142"/>
      <c r="O5634" s="142"/>
    </row>
    <row r="5635" spans="3:15" x14ac:dyDescent="0.2">
      <c r="C5635" s="142"/>
      <c r="D5635" s="142"/>
      <c r="E5635" s="142"/>
      <c r="F5635" s="142"/>
      <c r="G5635" s="142"/>
      <c r="H5635" s="142"/>
      <c r="J5635" s="142"/>
      <c r="K5635" s="142"/>
      <c r="L5635" s="142"/>
      <c r="M5635" s="142"/>
      <c r="N5635" s="142"/>
      <c r="O5635" s="142"/>
    </row>
    <row r="5636" spans="3:15" x14ac:dyDescent="0.2">
      <c r="C5636" s="142"/>
      <c r="D5636" s="142"/>
      <c r="E5636" s="142"/>
      <c r="F5636" s="142"/>
      <c r="G5636" s="142"/>
      <c r="H5636" s="142"/>
      <c r="J5636" s="142"/>
      <c r="K5636" s="142"/>
      <c r="L5636" s="142"/>
      <c r="M5636" s="142"/>
      <c r="N5636" s="142"/>
      <c r="O5636" s="142"/>
    </row>
    <row r="5637" spans="3:15" x14ac:dyDescent="0.2">
      <c r="C5637" s="142"/>
      <c r="D5637" s="142"/>
      <c r="E5637" s="142"/>
      <c r="F5637" s="142"/>
      <c r="G5637" s="142"/>
      <c r="H5637" s="142"/>
      <c r="J5637" s="142"/>
      <c r="K5637" s="142"/>
      <c r="L5637" s="142"/>
      <c r="M5637" s="142"/>
      <c r="N5637" s="142"/>
      <c r="O5637" s="142"/>
    </row>
    <row r="5638" spans="3:15" x14ac:dyDescent="0.2">
      <c r="C5638" s="142"/>
      <c r="D5638" s="142"/>
      <c r="E5638" s="142"/>
      <c r="F5638" s="142"/>
      <c r="G5638" s="142"/>
      <c r="H5638" s="142"/>
      <c r="J5638" s="142"/>
      <c r="K5638" s="142"/>
      <c r="L5638" s="142"/>
      <c r="M5638" s="142"/>
      <c r="N5638" s="142"/>
      <c r="O5638" s="142"/>
    </row>
    <row r="5639" spans="3:15" x14ac:dyDescent="0.2">
      <c r="C5639" s="142"/>
      <c r="D5639" s="142"/>
      <c r="E5639" s="142"/>
      <c r="F5639" s="142"/>
      <c r="G5639" s="142"/>
      <c r="H5639" s="142"/>
      <c r="J5639" s="142"/>
      <c r="K5639" s="142"/>
      <c r="L5639" s="142"/>
      <c r="M5639" s="142"/>
      <c r="N5639" s="142"/>
      <c r="O5639" s="142"/>
    </row>
    <row r="5640" spans="3:15" x14ac:dyDescent="0.2">
      <c r="C5640" s="142"/>
      <c r="D5640" s="142"/>
      <c r="E5640" s="142"/>
      <c r="F5640" s="142"/>
      <c r="G5640" s="142"/>
      <c r="H5640" s="142"/>
      <c r="J5640" s="142"/>
      <c r="K5640" s="142"/>
      <c r="L5640" s="142"/>
      <c r="M5640" s="142"/>
      <c r="N5640" s="142"/>
      <c r="O5640" s="142"/>
    </row>
    <row r="5641" spans="3:15" x14ac:dyDescent="0.2">
      <c r="C5641" s="142"/>
      <c r="D5641" s="142"/>
      <c r="E5641" s="142"/>
      <c r="F5641" s="142"/>
      <c r="G5641" s="142"/>
      <c r="H5641" s="142"/>
      <c r="J5641" s="142"/>
      <c r="K5641" s="142"/>
      <c r="L5641" s="142"/>
      <c r="M5641" s="142"/>
      <c r="N5641" s="142"/>
      <c r="O5641" s="142"/>
    </row>
    <row r="5642" spans="3:15" x14ac:dyDescent="0.2">
      <c r="C5642" s="142"/>
      <c r="D5642" s="142"/>
      <c r="E5642" s="142"/>
      <c r="F5642" s="142"/>
      <c r="G5642" s="142"/>
      <c r="H5642" s="142"/>
      <c r="J5642" s="142"/>
      <c r="K5642" s="142"/>
      <c r="L5642" s="142"/>
      <c r="M5642" s="142"/>
      <c r="N5642" s="142"/>
      <c r="O5642" s="142"/>
    </row>
    <row r="5643" spans="3:15" x14ac:dyDescent="0.2">
      <c r="C5643" s="142"/>
      <c r="D5643" s="142"/>
      <c r="E5643" s="142"/>
      <c r="F5643" s="142"/>
      <c r="G5643" s="142"/>
      <c r="H5643" s="142"/>
      <c r="J5643" s="142"/>
      <c r="K5643" s="142"/>
      <c r="L5643" s="142"/>
      <c r="M5643" s="142"/>
      <c r="N5643" s="142"/>
      <c r="O5643" s="142"/>
    </row>
    <row r="5644" spans="3:15" x14ac:dyDescent="0.2">
      <c r="C5644" s="142"/>
      <c r="D5644" s="142"/>
      <c r="E5644" s="142"/>
      <c r="F5644" s="142"/>
      <c r="G5644" s="142"/>
      <c r="H5644" s="142"/>
      <c r="J5644" s="142"/>
      <c r="K5644" s="142"/>
      <c r="L5644" s="142"/>
      <c r="M5644" s="142"/>
      <c r="N5644" s="142"/>
      <c r="O5644" s="142"/>
    </row>
    <row r="5645" spans="3:15" x14ac:dyDescent="0.2">
      <c r="C5645" s="142"/>
      <c r="D5645" s="142"/>
      <c r="E5645" s="142"/>
      <c r="F5645" s="142"/>
      <c r="G5645" s="142"/>
      <c r="H5645" s="142"/>
      <c r="J5645" s="142"/>
      <c r="K5645" s="142"/>
      <c r="L5645" s="142"/>
      <c r="M5645" s="142"/>
      <c r="N5645" s="142"/>
      <c r="O5645" s="142"/>
    </row>
    <row r="5646" spans="3:15" x14ac:dyDescent="0.2">
      <c r="C5646" s="142"/>
      <c r="D5646" s="142"/>
      <c r="E5646" s="142"/>
      <c r="F5646" s="142"/>
      <c r="G5646" s="142"/>
      <c r="H5646" s="142"/>
      <c r="J5646" s="142"/>
      <c r="K5646" s="142"/>
      <c r="L5646" s="142"/>
      <c r="M5646" s="142"/>
      <c r="N5646" s="142"/>
      <c r="O5646" s="142"/>
    </row>
    <row r="5647" spans="3:15" x14ac:dyDescent="0.2">
      <c r="C5647" s="142"/>
      <c r="D5647" s="142"/>
      <c r="E5647" s="142"/>
      <c r="F5647" s="142"/>
      <c r="G5647" s="142"/>
      <c r="H5647" s="142"/>
      <c r="J5647" s="142"/>
      <c r="K5647" s="142"/>
      <c r="L5647" s="142"/>
      <c r="M5647" s="142"/>
      <c r="N5647" s="142"/>
      <c r="O5647" s="142"/>
    </row>
    <row r="5648" spans="3:15" x14ac:dyDescent="0.2">
      <c r="C5648" s="142"/>
      <c r="D5648" s="142"/>
      <c r="E5648" s="142"/>
      <c r="F5648" s="142"/>
      <c r="G5648" s="142"/>
      <c r="H5648" s="142"/>
      <c r="J5648" s="142"/>
      <c r="K5648" s="142"/>
      <c r="L5648" s="142"/>
      <c r="M5648" s="142"/>
      <c r="N5648" s="142"/>
      <c r="O5648" s="142"/>
    </row>
    <row r="5649" spans="3:15" x14ac:dyDescent="0.2">
      <c r="C5649" s="142"/>
      <c r="D5649" s="142"/>
      <c r="E5649" s="142"/>
      <c r="F5649" s="142"/>
      <c r="G5649" s="142"/>
      <c r="H5649" s="142"/>
      <c r="J5649" s="142"/>
      <c r="K5649" s="142"/>
      <c r="L5649" s="142"/>
      <c r="M5649" s="142"/>
      <c r="N5649" s="142"/>
      <c r="O5649" s="142"/>
    </row>
    <row r="5650" spans="3:15" x14ac:dyDescent="0.2">
      <c r="C5650" s="142"/>
      <c r="D5650" s="142"/>
      <c r="E5650" s="142"/>
      <c r="F5650" s="142"/>
      <c r="G5650" s="142"/>
      <c r="H5650" s="142"/>
      <c r="J5650" s="142"/>
      <c r="K5650" s="142"/>
      <c r="L5650" s="142"/>
      <c r="M5650" s="142"/>
      <c r="N5650" s="142"/>
      <c r="O5650" s="142"/>
    </row>
    <row r="5651" spans="3:15" x14ac:dyDescent="0.2">
      <c r="C5651" s="142"/>
      <c r="D5651" s="142"/>
      <c r="E5651" s="142"/>
      <c r="F5651" s="142"/>
      <c r="G5651" s="142"/>
      <c r="H5651" s="142"/>
      <c r="J5651" s="142"/>
      <c r="K5651" s="142"/>
      <c r="L5651" s="142"/>
      <c r="M5651" s="142"/>
      <c r="N5651" s="142"/>
      <c r="O5651" s="142"/>
    </row>
    <row r="5652" spans="3:15" x14ac:dyDescent="0.2">
      <c r="C5652" s="142"/>
      <c r="D5652" s="142"/>
      <c r="E5652" s="142"/>
      <c r="F5652" s="142"/>
      <c r="G5652" s="142"/>
      <c r="H5652" s="142"/>
      <c r="J5652" s="142"/>
      <c r="K5652" s="142"/>
      <c r="L5652" s="142"/>
      <c r="M5652" s="142"/>
      <c r="N5652" s="142"/>
      <c r="O5652" s="142"/>
    </row>
    <row r="5653" spans="3:15" x14ac:dyDescent="0.2">
      <c r="C5653" s="142"/>
      <c r="D5653" s="142"/>
      <c r="E5653" s="142"/>
      <c r="F5653" s="142"/>
      <c r="G5653" s="142"/>
      <c r="H5653" s="142"/>
      <c r="J5653" s="142"/>
      <c r="K5653" s="142"/>
      <c r="L5653" s="142"/>
      <c r="M5653" s="142"/>
      <c r="N5653" s="142"/>
      <c r="O5653" s="142"/>
    </row>
    <row r="5654" spans="3:15" x14ac:dyDescent="0.2">
      <c r="C5654" s="142"/>
      <c r="D5654" s="142"/>
      <c r="E5654" s="142"/>
      <c r="F5654" s="142"/>
      <c r="G5654" s="142"/>
      <c r="H5654" s="142"/>
      <c r="J5654" s="142"/>
      <c r="K5654" s="142"/>
      <c r="L5654" s="142"/>
      <c r="M5654" s="142"/>
      <c r="N5654" s="142"/>
      <c r="O5654" s="142"/>
    </row>
    <row r="5655" spans="3:15" x14ac:dyDescent="0.2">
      <c r="C5655" s="142"/>
      <c r="D5655" s="142"/>
      <c r="E5655" s="142"/>
      <c r="F5655" s="142"/>
      <c r="G5655" s="142"/>
      <c r="H5655" s="142"/>
      <c r="J5655" s="142"/>
      <c r="K5655" s="142"/>
      <c r="L5655" s="142"/>
      <c r="M5655" s="142"/>
      <c r="N5655" s="142"/>
      <c r="O5655" s="142"/>
    </row>
    <row r="5656" spans="3:15" x14ac:dyDescent="0.2">
      <c r="C5656" s="142"/>
      <c r="D5656" s="142"/>
      <c r="E5656" s="142"/>
      <c r="F5656" s="142"/>
      <c r="G5656" s="142"/>
      <c r="H5656" s="142"/>
      <c r="J5656" s="142"/>
      <c r="K5656" s="142"/>
      <c r="L5656" s="142"/>
      <c r="M5656" s="142"/>
      <c r="N5656" s="142"/>
      <c r="O5656" s="142"/>
    </row>
    <row r="5657" spans="3:15" x14ac:dyDescent="0.2">
      <c r="C5657" s="142"/>
      <c r="D5657" s="142"/>
      <c r="E5657" s="142"/>
      <c r="F5657" s="142"/>
      <c r="G5657" s="142"/>
      <c r="H5657" s="142"/>
      <c r="J5657" s="142"/>
      <c r="K5657" s="142"/>
      <c r="L5657" s="142"/>
      <c r="M5657" s="142"/>
      <c r="N5657" s="142"/>
      <c r="O5657" s="142"/>
    </row>
    <row r="5658" spans="3:15" x14ac:dyDescent="0.2">
      <c r="C5658" s="142"/>
      <c r="D5658" s="142"/>
      <c r="E5658" s="142"/>
      <c r="F5658" s="142"/>
      <c r="G5658" s="142"/>
      <c r="H5658" s="142"/>
      <c r="J5658" s="142"/>
      <c r="K5658" s="142"/>
      <c r="L5658" s="142"/>
      <c r="M5658" s="142"/>
      <c r="N5658" s="142"/>
      <c r="O5658" s="142"/>
    </row>
    <row r="5659" spans="3:15" x14ac:dyDescent="0.2">
      <c r="C5659" s="142"/>
      <c r="D5659" s="142"/>
      <c r="E5659" s="142"/>
      <c r="F5659" s="142"/>
      <c r="G5659" s="142"/>
      <c r="H5659" s="142"/>
      <c r="J5659" s="142"/>
      <c r="K5659" s="142"/>
      <c r="L5659" s="142"/>
      <c r="M5659" s="142"/>
      <c r="N5659" s="142"/>
      <c r="O5659" s="142"/>
    </row>
    <row r="5660" spans="3:15" x14ac:dyDescent="0.2">
      <c r="C5660" s="142"/>
      <c r="D5660" s="142"/>
      <c r="E5660" s="142"/>
      <c r="F5660" s="142"/>
      <c r="G5660" s="142"/>
      <c r="H5660" s="142"/>
      <c r="J5660" s="142"/>
      <c r="K5660" s="142"/>
      <c r="L5660" s="142"/>
      <c r="M5660" s="142"/>
      <c r="N5660" s="142"/>
      <c r="O5660" s="142"/>
    </row>
    <row r="5661" spans="3:15" x14ac:dyDescent="0.2">
      <c r="C5661" s="142"/>
      <c r="D5661" s="142"/>
      <c r="E5661" s="142"/>
      <c r="F5661" s="142"/>
      <c r="G5661" s="142"/>
      <c r="H5661" s="142"/>
      <c r="J5661" s="142"/>
      <c r="K5661" s="142"/>
      <c r="L5661" s="142"/>
      <c r="M5661" s="142"/>
      <c r="N5661" s="142"/>
      <c r="O5661" s="142"/>
    </row>
    <row r="5662" spans="3:15" x14ac:dyDescent="0.2">
      <c r="C5662" s="142"/>
      <c r="D5662" s="142"/>
      <c r="E5662" s="142"/>
      <c r="F5662" s="142"/>
      <c r="G5662" s="142"/>
      <c r="H5662" s="142"/>
      <c r="J5662" s="142"/>
      <c r="K5662" s="142"/>
      <c r="L5662" s="142"/>
      <c r="M5662" s="142"/>
      <c r="N5662" s="142"/>
      <c r="O5662" s="142"/>
    </row>
    <row r="5663" spans="3:15" x14ac:dyDescent="0.2">
      <c r="C5663" s="142"/>
      <c r="D5663" s="142"/>
      <c r="E5663" s="142"/>
      <c r="F5663" s="142"/>
      <c r="G5663" s="142"/>
      <c r="H5663" s="142"/>
      <c r="J5663" s="142"/>
      <c r="K5663" s="142"/>
      <c r="L5663" s="142"/>
      <c r="M5663" s="142"/>
      <c r="N5663" s="142"/>
      <c r="O5663" s="142"/>
    </row>
    <row r="5664" spans="3:15" x14ac:dyDescent="0.2">
      <c r="C5664" s="142"/>
      <c r="D5664" s="142"/>
      <c r="E5664" s="142"/>
      <c r="F5664" s="142"/>
      <c r="G5664" s="142"/>
      <c r="H5664" s="142"/>
      <c r="J5664" s="142"/>
      <c r="K5664" s="142"/>
      <c r="L5664" s="142"/>
      <c r="M5664" s="142"/>
      <c r="N5664" s="142"/>
      <c r="O5664" s="142"/>
    </row>
    <row r="5665" spans="3:15" x14ac:dyDescent="0.2">
      <c r="C5665" s="142"/>
      <c r="D5665" s="142"/>
      <c r="E5665" s="142"/>
      <c r="F5665" s="142"/>
      <c r="G5665" s="142"/>
      <c r="H5665" s="142"/>
      <c r="J5665" s="142"/>
      <c r="K5665" s="142"/>
      <c r="L5665" s="142"/>
      <c r="M5665" s="142"/>
      <c r="N5665" s="142"/>
      <c r="O5665" s="142"/>
    </row>
    <row r="5666" spans="3:15" x14ac:dyDescent="0.2">
      <c r="C5666" s="142"/>
      <c r="D5666" s="142"/>
      <c r="E5666" s="142"/>
      <c r="F5666" s="142"/>
      <c r="G5666" s="142"/>
      <c r="H5666" s="142"/>
      <c r="J5666" s="142"/>
      <c r="K5666" s="142"/>
      <c r="L5666" s="142"/>
      <c r="M5666" s="142"/>
      <c r="N5666" s="142"/>
      <c r="O5666" s="142"/>
    </row>
    <row r="5667" spans="3:15" x14ac:dyDescent="0.2">
      <c r="C5667" s="142"/>
      <c r="D5667" s="142"/>
      <c r="E5667" s="142"/>
      <c r="F5667" s="142"/>
      <c r="G5667" s="142"/>
      <c r="H5667" s="142"/>
      <c r="J5667" s="142"/>
      <c r="K5667" s="142"/>
      <c r="L5667" s="142"/>
      <c r="M5667" s="142"/>
      <c r="N5667" s="142"/>
      <c r="O5667" s="142"/>
    </row>
    <row r="5668" spans="3:15" x14ac:dyDescent="0.2">
      <c r="C5668" s="142"/>
      <c r="D5668" s="142"/>
      <c r="E5668" s="142"/>
      <c r="F5668" s="142"/>
      <c r="G5668" s="142"/>
      <c r="H5668" s="142"/>
      <c r="J5668" s="142"/>
      <c r="K5668" s="142"/>
      <c r="L5668" s="142"/>
      <c r="M5668" s="142"/>
      <c r="N5668" s="142"/>
      <c r="O5668" s="142"/>
    </row>
    <row r="5669" spans="3:15" x14ac:dyDescent="0.2">
      <c r="C5669" s="142"/>
      <c r="D5669" s="142"/>
      <c r="E5669" s="142"/>
      <c r="F5669" s="142"/>
      <c r="G5669" s="142"/>
      <c r="H5669" s="142"/>
      <c r="J5669" s="142"/>
      <c r="K5669" s="142"/>
      <c r="L5669" s="142"/>
      <c r="M5669" s="142"/>
      <c r="N5669" s="142"/>
      <c r="O5669" s="142"/>
    </row>
    <row r="5670" spans="3:15" x14ac:dyDescent="0.2">
      <c r="C5670" s="142"/>
      <c r="D5670" s="142"/>
      <c r="E5670" s="142"/>
      <c r="F5670" s="142"/>
      <c r="G5670" s="142"/>
      <c r="H5670" s="142"/>
      <c r="J5670" s="142"/>
      <c r="K5670" s="142"/>
      <c r="L5670" s="142"/>
      <c r="M5670" s="142"/>
      <c r="N5670" s="142"/>
      <c r="O5670" s="142"/>
    </row>
    <row r="5671" spans="3:15" x14ac:dyDescent="0.2">
      <c r="C5671" s="142"/>
      <c r="D5671" s="142"/>
      <c r="E5671" s="142"/>
      <c r="F5671" s="142"/>
      <c r="G5671" s="142"/>
      <c r="H5671" s="142"/>
      <c r="J5671" s="142"/>
      <c r="K5671" s="142"/>
      <c r="L5671" s="142"/>
      <c r="M5671" s="142"/>
      <c r="N5671" s="142"/>
      <c r="O5671" s="142"/>
    </row>
    <row r="5672" spans="3:15" x14ac:dyDescent="0.2">
      <c r="C5672" s="142"/>
      <c r="D5672" s="142"/>
      <c r="E5672" s="142"/>
      <c r="F5672" s="142"/>
      <c r="G5672" s="142"/>
      <c r="H5672" s="142"/>
      <c r="J5672" s="142"/>
      <c r="K5672" s="142"/>
      <c r="L5672" s="142"/>
      <c r="M5672" s="142"/>
      <c r="N5672" s="142"/>
      <c r="O5672" s="142"/>
    </row>
    <row r="5673" spans="3:15" x14ac:dyDescent="0.2">
      <c r="C5673" s="142"/>
      <c r="D5673" s="142"/>
      <c r="E5673" s="142"/>
      <c r="F5673" s="142"/>
      <c r="G5673" s="142"/>
      <c r="H5673" s="142"/>
      <c r="J5673" s="142"/>
      <c r="K5673" s="142"/>
      <c r="L5673" s="142"/>
      <c r="M5673" s="142"/>
      <c r="N5673" s="142"/>
      <c r="O5673" s="142"/>
    </row>
    <row r="5674" spans="3:15" x14ac:dyDescent="0.2">
      <c r="C5674" s="142"/>
      <c r="D5674" s="142"/>
      <c r="E5674" s="142"/>
      <c r="F5674" s="142"/>
      <c r="G5674" s="142"/>
      <c r="H5674" s="142"/>
      <c r="J5674" s="142"/>
      <c r="K5674" s="142"/>
      <c r="L5674" s="142"/>
      <c r="M5674" s="142"/>
      <c r="N5674" s="142"/>
      <c r="O5674" s="142"/>
    </row>
    <row r="5675" spans="3:15" x14ac:dyDescent="0.2">
      <c r="C5675" s="142"/>
      <c r="D5675" s="142"/>
      <c r="E5675" s="142"/>
      <c r="F5675" s="142"/>
      <c r="G5675" s="142"/>
      <c r="H5675" s="142"/>
      <c r="J5675" s="142"/>
      <c r="K5675" s="142"/>
      <c r="L5675" s="142"/>
      <c r="M5675" s="142"/>
      <c r="N5675" s="142"/>
      <c r="O5675" s="142"/>
    </row>
    <row r="5676" spans="3:15" x14ac:dyDescent="0.2">
      <c r="C5676" s="142"/>
      <c r="D5676" s="142"/>
      <c r="E5676" s="142"/>
      <c r="F5676" s="142"/>
      <c r="G5676" s="142"/>
      <c r="H5676" s="142"/>
      <c r="J5676" s="142"/>
      <c r="K5676" s="142"/>
      <c r="L5676" s="142"/>
      <c r="M5676" s="142"/>
      <c r="N5676" s="142"/>
      <c r="O5676" s="142"/>
    </row>
    <row r="5677" spans="3:15" x14ac:dyDescent="0.2">
      <c r="C5677" s="142"/>
      <c r="D5677" s="142"/>
      <c r="E5677" s="142"/>
      <c r="F5677" s="142"/>
      <c r="G5677" s="142"/>
      <c r="H5677" s="142"/>
      <c r="J5677" s="142"/>
      <c r="K5677" s="142"/>
      <c r="L5677" s="142"/>
      <c r="M5677" s="142"/>
      <c r="N5677" s="142"/>
      <c r="O5677" s="142"/>
    </row>
    <row r="5678" spans="3:15" x14ac:dyDescent="0.2">
      <c r="C5678" s="142"/>
      <c r="D5678" s="142"/>
      <c r="E5678" s="142"/>
      <c r="F5678" s="142"/>
      <c r="G5678" s="142"/>
      <c r="H5678" s="142"/>
      <c r="J5678" s="142"/>
      <c r="K5678" s="142"/>
      <c r="L5678" s="142"/>
      <c r="M5678" s="142"/>
      <c r="N5678" s="142"/>
      <c r="O5678" s="142"/>
    </row>
    <row r="5679" spans="3:15" x14ac:dyDescent="0.2">
      <c r="C5679" s="142"/>
      <c r="D5679" s="142"/>
      <c r="E5679" s="142"/>
      <c r="F5679" s="142"/>
      <c r="G5679" s="142"/>
      <c r="H5679" s="142"/>
      <c r="J5679" s="142"/>
      <c r="K5679" s="142"/>
      <c r="L5679" s="142"/>
      <c r="M5679" s="142"/>
      <c r="N5679" s="142"/>
      <c r="O5679" s="142"/>
    </row>
    <row r="5680" spans="3:15" x14ac:dyDescent="0.2">
      <c r="C5680" s="142"/>
      <c r="D5680" s="142"/>
      <c r="E5680" s="142"/>
      <c r="F5680" s="142"/>
      <c r="G5680" s="142"/>
      <c r="H5680" s="142"/>
      <c r="J5680" s="142"/>
      <c r="K5680" s="142"/>
      <c r="L5680" s="142"/>
      <c r="M5680" s="142"/>
      <c r="N5680" s="142"/>
      <c r="O5680" s="142"/>
    </row>
    <row r="5681" spans="3:15" x14ac:dyDescent="0.2">
      <c r="C5681" s="142"/>
      <c r="D5681" s="142"/>
      <c r="E5681" s="142"/>
      <c r="F5681" s="142"/>
      <c r="G5681" s="142"/>
      <c r="H5681" s="142"/>
      <c r="J5681" s="142"/>
      <c r="K5681" s="142"/>
      <c r="L5681" s="142"/>
      <c r="M5681" s="142"/>
      <c r="N5681" s="142"/>
      <c r="O5681" s="142"/>
    </row>
    <row r="5682" spans="3:15" x14ac:dyDescent="0.2">
      <c r="C5682" s="142"/>
      <c r="D5682" s="142"/>
      <c r="E5682" s="142"/>
      <c r="F5682" s="142"/>
      <c r="G5682" s="142"/>
      <c r="H5682" s="142"/>
      <c r="J5682" s="142"/>
      <c r="K5682" s="142"/>
      <c r="L5682" s="142"/>
      <c r="M5682" s="142"/>
      <c r="N5682" s="142"/>
      <c r="O5682" s="142"/>
    </row>
    <row r="5683" spans="3:15" x14ac:dyDescent="0.2">
      <c r="C5683" s="142"/>
      <c r="D5683" s="142"/>
      <c r="E5683" s="142"/>
      <c r="F5683" s="142"/>
      <c r="G5683" s="142"/>
      <c r="H5683" s="142"/>
      <c r="J5683" s="142"/>
      <c r="K5683" s="142"/>
      <c r="L5683" s="142"/>
      <c r="M5683" s="142"/>
      <c r="N5683" s="142"/>
      <c r="O5683" s="142"/>
    </row>
    <row r="5684" spans="3:15" x14ac:dyDescent="0.2">
      <c r="C5684" s="142"/>
      <c r="D5684" s="142"/>
      <c r="E5684" s="142"/>
      <c r="F5684" s="142"/>
      <c r="G5684" s="142"/>
      <c r="H5684" s="142"/>
      <c r="J5684" s="142"/>
      <c r="K5684" s="142"/>
      <c r="L5684" s="142"/>
      <c r="M5684" s="142"/>
      <c r="N5684" s="142"/>
      <c r="O5684" s="142"/>
    </row>
    <row r="5685" spans="3:15" x14ac:dyDescent="0.2">
      <c r="C5685" s="142"/>
      <c r="D5685" s="142"/>
      <c r="E5685" s="142"/>
      <c r="F5685" s="142"/>
      <c r="G5685" s="142"/>
      <c r="H5685" s="142"/>
      <c r="J5685" s="142"/>
      <c r="K5685" s="142"/>
      <c r="L5685" s="142"/>
      <c r="M5685" s="142"/>
      <c r="N5685" s="142"/>
      <c r="O5685" s="142"/>
    </row>
    <row r="5686" spans="3:15" x14ac:dyDescent="0.2">
      <c r="C5686" s="142"/>
      <c r="D5686" s="142"/>
      <c r="E5686" s="142"/>
      <c r="F5686" s="142"/>
      <c r="G5686" s="142"/>
      <c r="H5686" s="142"/>
      <c r="J5686" s="142"/>
      <c r="K5686" s="142"/>
      <c r="L5686" s="142"/>
      <c r="M5686" s="142"/>
      <c r="N5686" s="142"/>
      <c r="O5686" s="142"/>
    </row>
    <row r="5687" spans="3:15" x14ac:dyDescent="0.2">
      <c r="C5687" s="142"/>
      <c r="D5687" s="142"/>
      <c r="E5687" s="142"/>
      <c r="F5687" s="142"/>
      <c r="G5687" s="142"/>
      <c r="H5687" s="142"/>
      <c r="J5687" s="142"/>
      <c r="K5687" s="142"/>
      <c r="L5687" s="142"/>
      <c r="M5687" s="142"/>
      <c r="N5687" s="142"/>
      <c r="O5687" s="142"/>
    </row>
    <row r="5688" spans="3:15" x14ac:dyDescent="0.2">
      <c r="C5688" s="142"/>
      <c r="D5688" s="142"/>
      <c r="E5688" s="142"/>
      <c r="F5688" s="142"/>
      <c r="G5688" s="142"/>
      <c r="H5688" s="142"/>
      <c r="J5688" s="142"/>
      <c r="K5688" s="142"/>
      <c r="L5688" s="142"/>
      <c r="M5688" s="142"/>
      <c r="N5688" s="142"/>
      <c r="O5688" s="142"/>
    </row>
    <row r="5689" spans="3:15" x14ac:dyDescent="0.2">
      <c r="C5689" s="142"/>
      <c r="D5689" s="142"/>
      <c r="E5689" s="142"/>
      <c r="F5689" s="142"/>
      <c r="G5689" s="142"/>
      <c r="H5689" s="142"/>
      <c r="J5689" s="142"/>
      <c r="K5689" s="142"/>
      <c r="L5689" s="142"/>
      <c r="M5689" s="142"/>
      <c r="N5689" s="142"/>
      <c r="O5689" s="142"/>
    </row>
    <row r="5690" spans="3:15" x14ac:dyDescent="0.2">
      <c r="C5690" s="142"/>
      <c r="D5690" s="142"/>
      <c r="E5690" s="142"/>
      <c r="F5690" s="142"/>
      <c r="G5690" s="142"/>
      <c r="H5690" s="142"/>
      <c r="J5690" s="142"/>
      <c r="K5690" s="142"/>
      <c r="L5690" s="142"/>
      <c r="M5690" s="142"/>
      <c r="N5690" s="142"/>
      <c r="O5690" s="142"/>
    </row>
    <row r="5691" spans="3:15" x14ac:dyDescent="0.2">
      <c r="C5691" s="142"/>
      <c r="D5691" s="142"/>
      <c r="E5691" s="142"/>
      <c r="F5691" s="142"/>
      <c r="G5691" s="142"/>
      <c r="H5691" s="142"/>
      <c r="J5691" s="142"/>
      <c r="K5691" s="142"/>
      <c r="L5691" s="142"/>
      <c r="M5691" s="142"/>
      <c r="N5691" s="142"/>
      <c r="O5691" s="142"/>
    </row>
    <row r="5692" spans="3:15" x14ac:dyDescent="0.2">
      <c r="C5692" s="142"/>
      <c r="D5692" s="142"/>
      <c r="E5692" s="142"/>
      <c r="F5692" s="142"/>
      <c r="G5692" s="142"/>
      <c r="H5692" s="142"/>
      <c r="J5692" s="142"/>
      <c r="K5692" s="142"/>
      <c r="L5692" s="142"/>
      <c r="M5692" s="142"/>
      <c r="N5692" s="142"/>
      <c r="O5692" s="142"/>
    </row>
    <row r="5693" spans="3:15" x14ac:dyDescent="0.2">
      <c r="C5693" s="142"/>
      <c r="D5693" s="142"/>
      <c r="E5693" s="142"/>
      <c r="F5693" s="142"/>
      <c r="G5693" s="142"/>
      <c r="H5693" s="142"/>
      <c r="J5693" s="142"/>
      <c r="K5693" s="142"/>
      <c r="L5693" s="142"/>
      <c r="M5693" s="142"/>
      <c r="N5693" s="142"/>
      <c r="O5693" s="142"/>
    </row>
    <row r="5694" spans="3:15" x14ac:dyDescent="0.2">
      <c r="C5694" s="142"/>
      <c r="D5694" s="142"/>
      <c r="E5694" s="142"/>
      <c r="F5694" s="142"/>
      <c r="G5694" s="142"/>
      <c r="H5694" s="142"/>
      <c r="J5694" s="142"/>
      <c r="K5694" s="142"/>
      <c r="L5694" s="142"/>
      <c r="M5694" s="142"/>
      <c r="N5694" s="142"/>
      <c r="O5694" s="142"/>
    </row>
    <row r="5695" spans="3:15" x14ac:dyDescent="0.2">
      <c r="C5695" s="142"/>
      <c r="D5695" s="142"/>
      <c r="E5695" s="142"/>
      <c r="F5695" s="142"/>
      <c r="G5695" s="142"/>
      <c r="H5695" s="142"/>
      <c r="J5695" s="142"/>
      <c r="K5695" s="142"/>
      <c r="L5695" s="142"/>
      <c r="M5695" s="142"/>
      <c r="N5695" s="142"/>
      <c r="O5695" s="142"/>
    </row>
    <row r="5696" spans="3:15" x14ac:dyDescent="0.2">
      <c r="C5696" s="142"/>
      <c r="D5696" s="142"/>
      <c r="E5696" s="142"/>
      <c r="F5696" s="142"/>
      <c r="G5696" s="142"/>
      <c r="H5696" s="142"/>
      <c r="J5696" s="142"/>
      <c r="K5696" s="142"/>
      <c r="L5696" s="142"/>
      <c r="M5696" s="142"/>
      <c r="N5696" s="142"/>
      <c r="O5696" s="142"/>
    </row>
    <row r="5697" spans="3:15" x14ac:dyDescent="0.2">
      <c r="C5697" s="142"/>
      <c r="D5697" s="142"/>
      <c r="E5697" s="142"/>
      <c r="F5697" s="142"/>
      <c r="G5697" s="142"/>
      <c r="H5697" s="142"/>
      <c r="J5697" s="142"/>
      <c r="K5697" s="142"/>
      <c r="L5697" s="142"/>
      <c r="M5697" s="142"/>
      <c r="N5697" s="142"/>
      <c r="O5697" s="142"/>
    </row>
    <row r="5698" spans="3:15" x14ac:dyDescent="0.2">
      <c r="C5698" s="142"/>
      <c r="D5698" s="142"/>
      <c r="E5698" s="142"/>
      <c r="F5698" s="142"/>
      <c r="G5698" s="142"/>
      <c r="H5698" s="142"/>
      <c r="J5698" s="142"/>
      <c r="K5698" s="142"/>
      <c r="L5698" s="142"/>
      <c r="M5698" s="142"/>
      <c r="N5698" s="142"/>
      <c r="O5698" s="142"/>
    </row>
    <row r="5699" spans="3:15" x14ac:dyDescent="0.2">
      <c r="C5699" s="142"/>
      <c r="D5699" s="142"/>
      <c r="E5699" s="142"/>
      <c r="F5699" s="142"/>
      <c r="G5699" s="142"/>
      <c r="H5699" s="142"/>
      <c r="J5699" s="142"/>
      <c r="K5699" s="142"/>
      <c r="L5699" s="142"/>
      <c r="M5699" s="142"/>
      <c r="N5699" s="142"/>
      <c r="O5699" s="142"/>
    </row>
    <row r="5700" spans="3:15" x14ac:dyDescent="0.2">
      <c r="C5700" s="142"/>
      <c r="D5700" s="142"/>
      <c r="E5700" s="142"/>
      <c r="F5700" s="142"/>
      <c r="G5700" s="142"/>
      <c r="H5700" s="142"/>
      <c r="J5700" s="142"/>
      <c r="K5700" s="142"/>
      <c r="L5700" s="142"/>
      <c r="M5700" s="142"/>
      <c r="N5700" s="142"/>
      <c r="O5700" s="142"/>
    </row>
    <row r="5701" spans="3:15" x14ac:dyDescent="0.2">
      <c r="C5701" s="142"/>
      <c r="D5701" s="142"/>
      <c r="E5701" s="142"/>
      <c r="F5701" s="142"/>
      <c r="G5701" s="142"/>
      <c r="H5701" s="142"/>
      <c r="J5701" s="142"/>
      <c r="K5701" s="142"/>
      <c r="L5701" s="142"/>
      <c r="M5701" s="142"/>
      <c r="N5701" s="142"/>
      <c r="O5701" s="142"/>
    </row>
    <row r="5702" spans="3:15" x14ac:dyDescent="0.2">
      <c r="C5702" s="142"/>
      <c r="D5702" s="142"/>
      <c r="E5702" s="142"/>
      <c r="F5702" s="142"/>
      <c r="G5702" s="142"/>
      <c r="H5702" s="142"/>
      <c r="J5702" s="142"/>
      <c r="K5702" s="142"/>
      <c r="L5702" s="142"/>
      <c r="M5702" s="142"/>
      <c r="N5702" s="142"/>
      <c r="O5702" s="142"/>
    </row>
    <row r="5703" spans="3:15" x14ac:dyDescent="0.2">
      <c r="C5703" s="142"/>
      <c r="D5703" s="142"/>
      <c r="E5703" s="142"/>
      <c r="F5703" s="142"/>
      <c r="G5703" s="142"/>
      <c r="H5703" s="142"/>
      <c r="J5703" s="142"/>
      <c r="K5703" s="142"/>
      <c r="L5703" s="142"/>
      <c r="M5703" s="142"/>
      <c r="N5703" s="142"/>
      <c r="O5703" s="142"/>
    </row>
    <row r="5704" spans="3:15" x14ac:dyDescent="0.2">
      <c r="C5704" s="142"/>
      <c r="D5704" s="142"/>
      <c r="E5704" s="142"/>
      <c r="F5704" s="142"/>
      <c r="G5704" s="142"/>
      <c r="H5704" s="142"/>
      <c r="J5704" s="142"/>
      <c r="K5704" s="142"/>
      <c r="L5704" s="142"/>
      <c r="M5704" s="142"/>
      <c r="N5704" s="142"/>
      <c r="O5704" s="142"/>
    </row>
    <row r="5705" spans="3:15" x14ac:dyDescent="0.2">
      <c r="C5705" s="142"/>
      <c r="D5705" s="142"/>
      <c r="E5705" s="142"/>
      <c r="F5705" s="142"/>
      <c r="G5705" s="142"/>
      <c r="H5705" s="142"/>
      <c r="J5705" s="142"/>
      <c r="K5705" s="142"/>
      <c r="L5705" s="142"/>
      <c r="M5705" s="142"/>
      <c r="N5705" s="142"/>
      <c r="O5705" s="142"/>
    </row>
    <row r="5706" spans="3:15" x14ac:dyDescent="0.2">
      <c r="C5706" s="142"/>
      <c r="D5706" s="142"/>
      <c r="E5706" s="142"/>
      <c r="F5706" s="142"/>
      <c r="G5706" s="142"/>
      <c r="H5706" s="142"/>
      <c r="J5706" s="142"/>
      <c r="K5706" s="142"/>
      <c r="L5706" s="142"/>
      <c r="M5706" s="142"/>
      <c r="N5706" s="142"/>
      <c r="O5706" s="142"/>
    </row>
    <row r="5707" spans="3:15" x14ac:dyDescent="0.2">
      <c r="C5707" s="142"/>
      <c r="D5707" s="142"/>
      <c r="E5707" s="142"/>
      <c r="F5707" s="142"/>
      <c r="G5707" s="142"/>
      <c r="H5707" s="142"/>
      <c r="J5707" s="142"/>
      <c r="K5707" s="142"/>
      <c r="L5707" s="142"/>
      <c r="M5707" s="142"/>
      <c r="N5707" s="142"/>
      <c r="O5707" s="142"/>
    </row>
    <row r="5708" spans="3:15" x14ac:dyDescent="0.2">
      <c r="C5708" s="142"/>
      <c r="D5708" s="142"/>
      <c r="E5708" s="142"/>
      <c r="F5708" s="142"/>
      <c r="G5708" s="142"/>
      <c r="H5708" s="142"/>
      <c r="J5708" s="142"/>
      <c r="K5708" s="142"/>
      <c r="L5708" s="142"/>
      <c r="M5708" s="142"/>
      <c r="N5708" s="142"/>
      <c r="O5708" s="142"/>
    </row>
    <row r="5709" spans="3:15" x14ac:dyDescent="0.2">
      <c r="C5709" s="142"/>
      <c r="D5709" s="142"/>
      <c r="E5709" s="142"/>
      <c r="F5709" s="142"/>
      <c r="G5709" s="142"/>
      <c r="H5709" s="142"/>
      <c r="J5709" s="142"/>
      <c r="K5709" s="142"/>
      <c r="L5709" s="142"/>
      <c r="M5709" s="142"/>
      <c r="N5709" s="142"/>
      <c r="O5709" s="142"/>
    </row>
    <row r="5710" spans="3:15" x14ac:dyDescent="0.2">
      <c r="C5710" s="142"/>
      <c r="D5710" s="142"/>
      <c r="E5710" s="142"/>
      <c r="F5710" s="142"/>
      <c r="G5710" s="142"/>
      <c r="H5710" s="142"/>
      <c r="J5710" s="142"/>
      <c r="K5710" s="142"/>
      <c r="L5710" s="142"/>
      <c r="M5710" s="142"/>
      <c r="N5710" s="142"/>
      <c r="O5710" s="142"/>
    </row>
    <row r="5711" spans="3:15" x14ac:dyDescent="0.2">
      <c r="C5711" s="142"/>
      <c r="D5711" s="142"/>
      <c r="E5711" s="142"/>
      <c r="F5711" s="142"/>
      <c r="G5711" s="142"/>
      <c r="H5711" s="142"/>
      <c r="J5711" s="142"/>
      <c r="K5711" s="142"/>
      <c r="L5711" s="142"/>
      <c r="M5711" s="142"/>
      <c r="N5711" s="142"/>
      <c r="O5711" s="142"/>
    </row>
    <row r="5712" spans="3:15" x14ac:dyDescent="0.2">
      <c r="C5712" s="142"/>
      <c r="D5712" s="142"/>
      <c r="E5712" s="142"/>
      <c r="F5712" s="142"/>
      <c r="G5712" s="142"/>
      <c r="H5712" s="142"/>
      <c r="J5712" s="142"/>
      <c r="K5712" s="142"/>
      <c r="L5712" s="142"/>
      <c r="M5712" s="142"/>
      <c r="N5712" s="142"/>
      <c r="O5712" s="142"/>
    </row>
    <row r="5713" spans="3:15" x14ac:dyDescent="0.2">
      <c r="C5713" s="142"/>
      <c r="D5713" s="142"/>
      <c r="E5713" s="142"/>
      <c r="F5713" s="142"/>
      <c r="G5713" s="142"/>
      <c r="H5713" s="142"/>
      <c r="J5713" s="142"/>
      <c r="K5713" s="142"/>
      <c r="L5713" s="142"/>
      <c r="M5713" s="142"/>
      <c r="N5713" s="142"/>
      <c r="O5713" s="142"/>
    </row>
    <row r="5714" spans="3:15" x14ac:dyDescent="0.2">
      <c r="C5714" s="142"/>
      <c r="D5714" s="142"/>
      <c r="E5714" s="142"/>
      <c r="F5714" s="142"/>
      <c r="G5714" s="142"/>
      <c r="H5714" s="142"/>
      <c r="J5714" s="142"/>
      <c r="K5714" s="142"/>
      <c r="L5714" s="142"/>
      <c r="M5714" s="142"/>
      <c r="N5714" s="142"/>
      <c r="O5714" s="142"/>
    </row>
    <row r="5715" spans="3:15" x14ac:dyDescent="0.2">
      <c r="C5715" s="142"/>
      <c r="D5715" s="142"/>
      <c r="E5715" s="142"/>
      <c r="F5715" s="142"/>
      <c r="G5715" s="142"/>
      <c r="H5715" s="142"/>
      <c r="J5715" s="142"/>
      <c r="K5715" s="142"/>
      <c r="L5715" s="142"/>
      <c r="M5715" s="142"/>
      <c r="N5715" s="142"/>
      <c r="O5715" s="142"/>
    </row>
    <row r="5716" spans="3:15" x14ac:dyDescent="0.2">
      <c r="C5716" s="142"/>
      <c r="D5716" s="142"/>
      <c r="E5716" s="142"/>
      <c r="F5716" s="142"/>
      <c r="G5716" s="142"/>
      <c r="H5716" s="142"/>
      <c r="J5716" s="142"/>
      <c r="K5716" s="142"/>
      <c r="L5716" s="142"/>
      <c r="M5716" s="142"/>
      <c r="N5716" s="142"/>
      <c r="O5716" s="142"/>
    </row>
    <row r="5717" spans="3:15" x14ac:dyDescent="0.2">
      <c r="C5717" s="142"/>
      <c r="D5717" s="142"/>
      <c r="E5717" s="142"/>
      <c r="F5717" s="142"/>
      <c r="G5717" s="142"/>
      <c r="H5717" s="142"/>
      <c r="J5717" s="142"/>
      <c r="K5717" s="142"/>
      <c r="L5717" s="142"/>
      <c r="M5717" s="142"/>
      <c r="N5717" s="142"/>
      <c r="O5717" s="142"/>
    </row>
    <row r="5718" spans="3:15" x14ac:dyDescent="0.2">
      <c r="C5718" s="142"/>
      <c r="D5718" s="142"/>
      <c r="E5718" s="142"/>
      <c r="F5718" s="142"/>
      <c r="G5718" s="142"/>
      <c r="H5718" s="142"/>
      <c r="J5718" s="142"/>
      <c r="K5718" s="142"/>
      <c r="L5718" s="142"/>
      <c r="M5718" s="142"/>
      <c r="N5718" s="142"/>
      <c r="O5718" s="142"/>
    </row>
    <row r="5719" spans="3:15" x14ac:dyDescent="0.2">
      <c r="C5719" s="142"/>
      <c r="D5719" s="142"/>
      <c r="E5719" s="142"/>
      <c r="F5719" s="142"/>
      <c r="G5719" s="142"/>
      <c r="H5719" s="142"/>
      <c r="J5719" s="142"/>
      <c r="K5719" s="142"/>
      <c r="L5719" s="142"/>
      <c r="M5719" s="142"/>
      <c r="N5719" s="142"/>
      <c r="O5719" s="142"/>
    </row>
    <row r="5720" spans="3:15" x14ac:dyDescent="0.2">
      <c r="C5720" s="142"/>
      <c r="D5720" s="142"/>
      <c r="E5720" s="142"/>
      <c r="F5720" s="142"/>
      <c r="G5720" s="142"/>
      <c r="H5720" s="142"/>
      <c r="J5720" s="142"/>
      <c r="K5720" s="142"/>
      <c r="L5720" s="142"/>
      <c r="M5720" s="142"/>
      <c r="N5720" s="142"/>
      <c r="O5720" s="142"/>
    </row>
    <row r="5721" spans="3:15" x14ac:dyDescent="0.2">
      <c r="C5721" s="142"/>
      <c r="D5721" s="142"/>
      <c r="E5721" s="142"/>
      <c r="F5721" s="142"/>
      <c r="G5721" s="142"/>
      <c r="H5721" s="142"/>
      <c r="J5721" s="142"/>
      <c r="K5721" s="142"/>
      <c r="L5721" s="142"/>
      <c r="M5721" s="142"/>
      <c r="N5721" s="142"/>
      <c r="O5721" s="142"/>
    </row>
    <row r="5722" spans="3:15" x14ac:dyDescent="0.2">
      <c r="C5722" s="142"/>
      <c r="D5722" s="142"/>
      <c r="E5722" s="142"/>
      <c r="F5722" s="142"/>
      <c r="G5722" s="142"/>
      <c r="H5722" s="142"/>
      <c r="J5722" s="142"/>
      <c r="K5722" s="142"/>
      <c r="L5722" s="142"/>
      <c r="M5722" s="142"/>
      <c r="N5722" s="142"/>
      <c r="O5722" s="142"/>
    </row>
    <row r="5723" spans="3:15" x14ac:dyDescent="0.2">
      <c r="C5723" s="142"/>
      <c r="D5723" s="142"/>
      <c r="E5723" s="142"/>
      <c r="F5723" s="142"/>
      <c r="G5723" s="142"/>
      <c r="H5723" s="142"/>
      <c r="J5723" s="142"/>
      <c r="K5723" s="142"/>
      <c r="L5723" s="142"/>
      <c r="M5723" s="142"/>
      <c r="N5723" s="142"/>
      <c r="O5723" s="142"/>
    </row>
    <row r="5724" spans="3:15" x14ac:dyDescent="0.2">
      <c r="C5724" s="142"/>
      <c r="D5724" s="142"/>
      <c r="E5724" s="142"/>
      <c r="F5724" s="142"/>
      <c r="G5724" s="142"/>
      <c r="H5724" s="142"/>
      <c r="J5724" s="142"/>
      <c r="K5724" s="142"/>
      <c r="L5724" s="142"/>
      <c r="M5724" s="142"/>
      <c r="N5724" s="142"/>
      <c r="O5724" s="142"/>
    </row>
    <row r="5725" spans="3:15" x14ac:dyDescent="0.2">
      <c r="C5725" s="142"/>
      <c r="D5725" s="142"/>
      <c r="E5725" s="142"/>
      <c r="F5725" s="142"/>
      <c r="G5725" s="142"/>
      <c r="H5725" s="142"/>
      <c r="J5725" s="142"/>
      <c r="K5725" s="142"/>
      <c r="L5725" s="142"/>
      <c r="M5725" s="142"/>
      <c r="N5725" s="142"/>
      <c r="O5725" s="142"/>
    </row>
    <row r="5726" spans="3:15" x14ac:dyDescent="0.2">
      <c r="C5726" s="142"/>
      <c r="D5726" s="142"/>
      <c r="E5726" s="142"/>
      <c r="F5726" s="142"/>
      <c r="G5726" s="142"/>
      <c r="H5726" s="142"/>
      <c r="J5726" s="142"/>
      <c r="K5726" s="142"/>
      <c r="L5726" s="142"/>
      <c r="M5726" s="142"/>
      <c r="N5726" s="142"/>
      <c r="O5726" s="142"/>
    </row>
    <row r="5727" spans="3:15" x14ac:dyDescent="0.2">
      <c r="C5727" s="142"/>
      <c r="D5727" s="142"/>
      <c r="E5727" s="142"/>
      <c r="F5727" s="142"/>
      <c r="G5727" s="142"/>
      <c r="H5727" s="142"/>
      <c r="J5727" s="142"/>
      <c r="K5727" s="142"/>
      <c r="L5727" s="142"/>
      <c r="M5727" s="142"/>
      <c r="N5727" s="142"/>
      <c r="O5727" s="142"/>
    </row>
    <row r="5728" spans="3:15" x14ac:dyDescent="0.2">
      <c r="C5728" s="142"/>
      <c r="D5728" s="142"/>
      <c r="E5728" s="142"/>
      <c r="F5728" s="142"/>
      <c r="G5728" s="142"/>
      <c r="H5728" s="142"/>
      <c r="J5728" s="142"/>
      <c r="K5728" s="142"/>
      <c r="L5728" s="142"/>
      <c r="M5728" s="142"/>
      <c r="N5728" s="142"/>
      <c r="O5728" s="142"/>
    </row>
    <row r="5729" spans="3:15" x14ac:dyDescent="0.2">
      <c r="C5729" s="142"/>
      <c r="D5729" s="142"/>
      <c r="E5729" s="142"/>
      <c r="F5729" s="142"/>
      <c r="G5729" s="142"/>
      <c r="H5729" s="142"/>
      <c r="J5729" s="142"/>
      <c r="K5729" s="142"/>
      <c r="L5729" s="142"/>
      <c r="M5729" s="142"/>
      <c r="N5729" s="142"/>
      <c r="O5729" s="142"/>
    </row>
    <row r="5730" spans="3:15" x14ac:dyDescent="0.2">
      <c r="C5730" s="142"/>
      <c r="D5730" s="142"/>
      <c r="E5730" s="142"/>
      <c r="F5730" s="142"/>
      <c r="G5730" s="142"/>
      <c r="H5730" s="142"/>
      <c r="J5730" s="142"/>
      <c r="K5730" s="142"/>
      <c r="L5730" s="142"/>
      <c r="M5730" s="142"/>
      <c r="N5730" s="142"/>
      <c r="O5730" s="142"/>
    </row>
    <row r="5731" spans="3:15" x14ac:dyDescent="0.2">
      <c r="C5731" s="142"/>
      <c r="D5731" s="142"/>
      <c r="E5731" s="142"/>
      <c r="F5731" s="142"/>
      <c r="G5731" s="142"/>
      <c r="H5731" s="142"/>
      <c r="J5731" s="142"/>
      <c r="K5731" s="142"/>
      <c r="L5731" s="142"/>
      <c r="M5731" s="142"/>
      <c r="N5731" s="142"/>
      <c r="O5731" s="142"/>
    </row>
    <row r="5732" spans="3:15" x14ac:dyDescent="0.2">
      <c r="C5732" s="142"/>
      <c r="D5732" s="142"/>
      <c r="E5732" s="142"/>
      <c r="F5732" s="142"/>
      <c r="G5732" s="142"/>
      <c r="H5732" s="142"/>
      <c r="J5732" s="142"/>
      <c r="K5732" s="142"/>
      <c r="L5732" s="142"/>
      <c r="M5732" s="142"/>
      <c r="N5732" s="142"/>
      <c r="O5732" s="142"/>
    </row>
    <row r="5733" spans="3:15" x14ac:dyDescent="0.2">
      <c r="C5733" s="142"/>
      <c r="D5733" s="142"/>
      <c r="E5733" s="142"/>
      <c r="F5733" s="142"/>
      <c r="G5733" s="142"/>
      <c r="H5733" s="142"/>
      <c r="J5733" s="142"/>
      <c r="K5733" s="142"/>
      <c r="L5733" s="142"/>
      <c r="M5733" s="142"/>
      <c r="N5733" s="142"/>
      <c r="O5733" s="142"/>
    </row>
    <row r="5734" spans="3:15" x14ac:dyDescent="0.2">
      <c r="C5734" s="142"/>
      <c r="D5734" s="142"/>
      <c r="E5734" s="142"/>
      <c r="F5734" s="142"/>
      <c r="G5734" s="142"/>
      <c r="H5734" s="142"/>
      <c r="J5734" s="142"/>
      <c r="K5734" s="142"/>
      <c r="L5734" s="142"/>
      <c r="M5734" s="142"/>
      <c r="N5734" s="142"/>
      <c r="O5734" s="142"/>
    </row>
    <row r="5735" spans="3:15" x14ac:dyDescent="0.2">
      <c r="C5735" s="142"/>
      <c r="D5735" s="142"/>
      <c r="E5735" s="142"/>
      <c r="F5735" s="142"/>
      <c r="G5735" s="142"/>
      <c r="H5735" s="142"/>
      <c r="J5735" s="142"/>
      <c r="K5735" s="142"/>
      <c r="L5735" s="142"/>
      <c r="M5735" s="142"/>
      <c r="N5735" s="142"/>
      <c r="O5735" s="142"/>
    </row>
    <row r="5736" spans="3:15" x14ac:dyDescent="0.2">
      <c r="C5736" s="142"/>
      <c r="D5736" s="142"/>
      <c r="E5736" s="142"/>
      <c r="F5736" s="142"/>
      <c r="G5736" s="142"/>
      <c r="H5736" s="142"/>
      <c r="J5736" s="142"/>
      <c r="K5736" s="142"/>
      <c r="L5736" s="142"/>
      <c r="M5736" s="142"/>
      <c r="N5736" s="142"/>
      <c r="O5736" s="142"/>
    </row>
    <row r="5737" spans="3:15" x14ac:dyDescent="0.2">
      <c r="C5737" s="142"/>
      <c r="D5737" s="142"/>
      <c r="E5737" s="142"/>
      <c r="F5737" s="142"/>
      <c r="G5737" s="142"/>
      <c r="H5737" s="142"/>
      <c r="J5737" s="142"/>
      <c r="K5737" s="142"/>
      <c r="L5737" s="142"/>
      <c r="M5737" s="142"/>
      <c r="N5737" s="142"/>
      <c r="O5737" s="142"/>
    </row>
    <row r="5738" spans="3:15" x14ac:dyDescent="0.2">
      <c r="C5738" s="142"/>
      <c r="D5738" s="142"/>
      <c r="E5738" s="142"/>
      <c r="F5738" s="142"/>
      <c r="G5738" s="142"/>
      <c r="H5738" s="142"/>
      <c r="J5738" s="142"/>
      <c r="K5738" s="142"/>
      <c r="L5738" s="142"/>
      <c r="M5738" s="142"/>
      <c r="N5738" s="142"/>
      <c r="O5738" s="142"/>
    </row>
    <row r="5739" spans="3:15" x14ac:dyDescent="0.2">
      <c r="C5739" s="142"/>
      <c r="D5739" s="142"/>
      <c r="E5739" s="142"/>
      <c r="F5739" s="142"/>
      <c r="G5739" s="142"/>
      <c r="H5739" s="142"/>
      <c r="J5739" s="142"/>
      <c r="K5739" s="142"/>
      <c r="L5739" s="142"/>
      <c r="M5739" s="142"/>
      <c r="N5739" s="142"/>
      <c r="O5739" s="142"/>
    </row>
    <row r="5740" spans="3:15" x14ac:dyDescent="0.2">
      <c r="C5740" s="142"/>
      <c r="D5740" s="142"/>
      <c r="E5740" s="142"/>
      <c r="F5740" s="142"/>
      <c r="G5740" s="142"/>
      <c r="H5740" s="142"/>
      <c r="J5740" s="142"/>
      <c r="K5740" s="142"/>
      <c r="L5740" s="142"/>
      <c r="M5740" s="142"/>
      <c r="N5740" s="142"/>
      <c r="O5740" s="142"/>
    </row>
    <row r="5741" spans="3:15" x14ac:dyDescent="0.2">
      <c r="C5741" s="142"/>
      <c r="D5741" s="142"/>
      <c r="E5741" s="142"/>
      <c r="F5741" s="142"/>
      <c r="G5741" s="142"/>
      <c r="H5741" s="142"/>
      <c r="J5741" s="142"/>
      <c r="K5741" s="142"/>
      <c r="L5741" s="142"/>
      <c r="M5741" s="142"/>
      <c r="N5741" s="142"/>
      <c r="O5741" s="142"/>
    </row>
    <row r="5742" spans="3:15" x14ac:dyDescent="0.2">
      <c r="C5742" s="142"/>
      <c r="D5742" s="142"/>
      <c r="E5742" s="142"/>
      <c r="F5742" s="142"/>
      <c r="G5742" s="142"/>
      <c r="H5742" s="142"/>
      <c r="J5742" s="142"/>
      <c r="K5742" s="142"/>
      <c r="L5742" s="142"/>
      <c r="M5742" s="142"/>
      <c r="N5742" s="142"/>
      <c r="O5742" s="142"/>
    </row>
    <row r="5743" spans="3:15" x14ac:dyDescent="0.2">
      <c r="C5743" s="142"/>
      <c r="D5743" s="142"/>
      <c r="E5743" s="142"/>
      <c r="F5743" s="142"/>
      <c r="G5743" s="142"/>
      <c r="H5743" s="142"/>
      <c r="J5743" s="142"/>
      <c r="K5743" s="142"/>
      <c r="L5743" s="142"/>
      <c r="M5743" s="142"/>
      <c r="N5743" s="142"/>
      <c r="O5743" s="142"/>
    </row>
    <row r="5744" spans="3:15" x14ac:dyDescent="0.2">
      <c r="C5744" s="142"/>
      <c r="D5744" s="142"/>
      <c r="E5744" s="142"/>
      <c r="F5744" s="142"/>
      <c r="G5744" s="142"/>
      <c r="H5744" s="142"/>
      <c r="J5744" s="142"/>
      <c r="K5744" s="142"/>
      <c r="L5744" s="142"/>
      <c r="M5744" s="142"/>
      <c r="N5744" s="142"/>
      <c r="O5744" s="142"/>
    </row>
    <row r="5745" spans="3:15" x14ac:dyDescent="0.2">
      <c r="C5745" s="142"/>
      <c r="D5745" s="142"/>
      <c r="E5745" s="142"/>
      <c r="F5745" s="142"/>
      <c r="G5745" s="142"/>
      <c r="H5745" s="142"/>
      <c r="J5745" s="142"/>
      <c r="K5745" s="142"/>
      <c r="L5745" s="142"/>
      <c r="M5745" s="142"/>
      <c r="N5745" s="142"/>
      <c r="O5745" s="142"/>
    </row>
    <row r="5746" spans="3:15" x14ac:dyDescent="0.2">
      <c r="C5746" s="142"/>
      <c r="D5746" s="142"/>
      <c r="E5746" s="142"/>
      <c r="F5746" s="142"/>
      <c r="G5746" s="142"/>
      <c r="H5746" s="142"/>
      <c r="J5746" s="142"/>
      <c r="K5746" s="142"/>
      <c r="L5746" s="142"/>
      <c r="M5746" s="142"/>
      <c r="N5746" s="142"/>
      <c r="O5746" s="142"/>
    </row>
    <row r="5747" spans="3:15" x14ac:dyDescent="0.2">
      <c r="C5747" s="142"/>
      <c r="D5747" s="142"/>
      <c r="E5747" s="142"/>
      <c r="F5747" s="142"/>
      <c r="G5747" s="142"/>
      <c r="H5747" s="142"/>
      <c r="J5747" s="142"/>
      <c r="K5747" s="142"/>
      <c r="L5747" s="142"/>
      <c r="M5747" s="142"/>
      <c r="N5747" s="142"/>
      <c r="O5747" s="142"/>
    </row>
    <row r="5748" spans="3:15" x14ac:dyDescent="0.2">
      <c r="C5748" s="142"/>
      <c r="D5748" s="142"/>
      <c r="E5748" s="142"/>
      <c r="F5748" s="142"/>
      <c r="G5748" s="142"/>
      <c r="H5748" s="142"/>
      <c r="J5748" s="142"/>
      <c r="K5748" s="142"/>
      <c r="L5748" s="142"/>
      <c r="M5748" s="142"/>
      <c r="N5748" s="142"/>
      <c r="O5748" s="142"/>
    </row>
    <row r="5749" spans="3:15" x14ac:dyDescent="0.2">
      <c r="C5749" s="142"/>
      <c r="D5749" s="142"/>
      <c r="E5749" s="142"/>
      <c r="F5749" s="142"/>
      <c r="G5749" s="142"/>
      <c r="H5749" s="142"/>
      <c r="J5749" s="142"/>
      <c r="K5749" s="142"/>
      <c r="L5749" s="142"/>
      <c r="M5749" s="142"/>
      <c r="N5749" s="142"/>
      <c r="O5749" s="142"/>
    </row>
    <row r="5750" spans="3:15" x14ac:dyDescent="0.2">
      <c r="C5750" s="142"/>
      <c r="D5750" s="142"/>
      <c r="E5750" s="142"/>
      <c r="F5750" s="142"/>
      <c r="G5750" s="142"/>
      <c r="H5750" s="142"/>
      <c r="J5750" s="142"/>
      <c r="K5750" s="142"/>
      <c r="L5750" s="142"/>
      <c r="M5750" s="142"/>
      <c r="N5750" s="142"/>
      <c r="O5750" s="142"/>
    </row>
    <row r="5751" spans="3:15" x14ac:dyDescent="0.2">
      <c r="C5751" s="142"/>
      <c r="D5751" s="142"/>
      <c r="E5751" s="142"/>
      <c r="F5751" s="142"/>
      <c r="G5751" s="142"/>
      <c r="H5751" s="142"/>
      <c r="J5751" s="142"/>
      <c r="K5751" s="142"/>
      <c r="L5751" s="142"/>
      <c r="M5751" s="142"/>
      <c r="N5751" s="142"/>
      <c r="O5751" s="142"/>
    </row>
    <row r="5752" spans="3:15" x14ac:dyDescent="0.2">
      <c r="C5752" s="142"/>
      <c r="D5752" s="142"/>
      <c r="E5752" s="142"/>
      <c r="F5752" s="142"/>
      <c r="G5752" s="142"/>
      <c r="H5752" s="142"/>
      <c r="J5752" s="142"/>
      <c r="K5752" s="142"/>
      <c r="L5752" s="142"/>
      <c r="M5752" s="142"/>
      <c r="N5752" s="142"/>
      <c r="O5752" s="142"/>
    </row>
    <row r="5753" spans="3:15" x14ac:dyDescent="0.2">
      <c r="C5753" s="142"/>
      <c r="D5753" s="142"/>
      <c r="E5753" s="142"/>
      <c r="F5753" s="142"/>
      <c r="G5753" s="142"/>
      <c r="H5753" s="142"/>
      <c r="J5753" s="142"/>
      <c r="K5753" s="142"/>
      <c r="L5753" s="142"/>
      <c r="M5753" s="142"/>
      <c r="N5753" s="142"/>
      <c r="O5753" s="142"/>
    </row>
    <row r="5754" spans="3:15" x14ac:dyDescent="0.2">
      <c r="C5754" s="142"/>
      <c r="D5754" s="142"/>
      <c r="E5754" s="142"/>
      <c r="F5754" s="142"/>
      <c r="G5754" s="142"/>
      <c r="H5754" s="142"/>
      <c r="J5754" s="142"/>
      <c r="K5754" s="142"/>
      <c r="L5754" s="142"/>
      <c r="M5754" s="142"/>
      <c r="N5754" s="142"/>
      <c r="O5754" s="142"/>
    </row>
    <row r="5755" spans="3:15" x14ac:dyDescent="0.2">
      <c r="C5755" s="142"/>
      <c r="D5755" s="142"/>
      <c r="E5755" s="142"/>
      <c r="F5755" s="142"/>
      <c r="G5755" s="142"/>
      <c r="H5755" s="142"/>
      <c r="J5755" s="142"/>
      <c r="K5755" s="142"/>
      <c r="L5755" s="142"/>
      <c r="M5755" s="142"/>
      <c r="N5755" s="142"/>
      <c r="O5755" s="142"/>
    </row>
    <row r="5756" spans="3:15" x14ac:dyDescent="0.2">
      <c r="C5756" s="142"/>
      <c r="D5756" s="142"/>
      <c r="E5756" s="142"/>
      <c r="F5756" s="142"/>
      <c r="G5756" s="142"/>
      <c r="H5756" s="142"/>
      <c r="J5756" s="142"/>
      <c r="K5756" s="142"/>
      <c r="L5756" s="142"/>
      <c r="M5756" s="142"/>
      <c r="N5756" s="142"/>
      <c r="O5756" s="142"/>
    </row>
    <row r="5757" spans="3:15" x14ac:dyDescent="0.2">
      <c r="C5757" s="142"/>
      <c r="D5757" s="142"/>
      <c r="E5757" s="142"/>
      <c r="F5757" s="142"/>
      <c r="G5757" s="142"/>
      <c r="H5757" s="142"/>
      <c r="J5757" s="142"/>
      <c r="K5757" s="142"/>
      <c r="L5757" s="142"/>
      <c r="M5757" s="142"/>
      <c r="N5757" s="142"/>
      <c r="O5757" s="142"/>
    </row>
    <row r="5758" spans="3:15" x14ac:dyDescent="0.2">
      <c r="C5758" s="142"/>
      <c r="D5758" s="142"/>
      <c r="E5758" s="142"/>
      <c r="F5758" s="142"/>
      <c r="G5758" s="142"/>
      <c r="H5758" s="142"/>
      <c r="J5758" s="142"/>
      <c r="K5758" s="142"/>
      <c r="L5758" s="142"/>
      <c r="M5758" s="142"/>
      <c r="N5758" s="142"/>
      <c r="O5758" s="142"/>
    </row>
    <row r="5759" spans="3:15" x14ac:dyDescent="0.2">
      <c r="C5759" s="142"/>
      <c r="D5759" s="142"/>
      <c r="E5759" s="142"/>
      <c r="F5759" s="142"/>
      <c r="G5759" s="142"/>
      <c r="H5759" s="142"/>
      <c r="J5759" s="142"/>
      <c r="K5759" s="142"/>
      <c r="L5759" s="142"/>
      <c r="M5759" s="142"/>
      <c r="N5759" s="142"/>
      <c r="O5759" s="142"/>
    </row>
    <row r="5760" spans="3:15" x14ac:dyDescent="0.2">
      <c r="C5760" s="142"/>
      <c r="D5760" s="142"/>
      <c r="E5760" s="142"/>
      <c r="F5760" s="142"/>
      <c r="G5760" s="142"/>
      <c r="H5760" s="142"/>
      <c r="J5760" s="142"/>
      <c r="K5760" s="142"/>
      <c r="L5760" s="142"/>
      <c r="M5760" s="142"/>
      <c r="N5760" s="142"/>
      <c r="O5760" s="142"/>
    </row>
    <row r="5761" spans="3:15" x14ac:dyDescent="0.2">
      <c r="C5761" s="142"/>
      <c r="D5761" s="142"/>
      <c r="E5761" s="142"/>
      <c r="F5761" s="142"/>
      <c r="G5761" s="142"/>
      <c r="H5761" s="142"/>
      <c r="J5761" s="142"/>
      <c r="K5761" s="142"/>
      <c r="L5761" s="142"/>
      <c r="M5761" s="142"/>
      <c r="N5761" s="142"/>
      <c r="O5761" s="142"/>
    </row>
    <row r="5762" spans="3:15" x14ac:dyDescent="0.2">
      <c r="C5762" s="142"/>
      <c r="D5762" s="142"/>
      <c r="E5762" s="142"/>
      <c r="F5762" s="142"/>
      <c r="G5762" s="142"/>
      <c r="H5762" s="142"/>
      <c r="J5762" s="142"/>
      <c r="K5762" s="142"/>
      <c r="L5762" s="142"/>
      <c r="M5762" s="142"/>
      <c r="N5762" s="142"/>
      <c r="O5762" s="142"/>
    </row>
    <row r="5763" spans="3:15" x14ac:dyDescent="0.2">
      <c r="C5763" s="142"/>
      <c r="D5763" s="142"/>
      <c r="E5763" s="142"/>
      <c r="F5763" s="142"/>
      <c r="G5763" s="142"/>
      <c r="H5763" s="142"/>
      <c r="J5763" s="142"/>
      <c r="K5763" s="142"/>
      <c r="L5763" s="142"/>
      <c r="M5763" s="142"/>
      <c r="N5763" s="142"/>
      <c r="O5763" s="142"/>
    </row>
    <row r="5764" spans="3:15" x14ac:dyDescent="0.2">
      <c r="C5764" s="142"/>
      <c r="D5764" s="142"/>
      <c r="E5764" s="142"/>
      <c r="F5764" s="142"/>
      <c r="G5764" s="142"/>
      <c r="H5764" s="142"/>
      <c r="J5764" s="142"/>
      <c r="K5764" s="142"/>
      <c r="L5764" s="142"/>
      <c r="M5764" s="142"/>
      <c r="N5764" s="142"/>
      <c r="O5764" s="142"/>
    </row>
    <row r="5765" spans="3:15" x14ac:dyDescent="0.2">
      <c r="C5765" s="142"/>
      <c r="D5765" s="142"/>
      <c r="E5765" s="142"/>
      <c r="F5765" s="142"/>
      <c r="G5765" s="142"/>
      <c r="H5765" s="142"/>
      <c r="J5765" s="142"/>
      <c r="K5765" s="142"/>
      <c r="L5765" s="142"/>
      <c r="M5765" s="142"/>
      <c r="N5765" s="142"/>
      <c r="O5765" s="142"/>
    </row>
    <row r="5766" spans="3:15" x14ac:dyDescent="0.2">
      <c r="C5766" s="142"/>
      <c r="D5766" s="142"/>
      <c r="E5766" s="142"/>
      <c r="F5766" s="142"/>
      <c r="G5766" s="142"/>
      <c r="H5766" s="142"/>
      <c r="J5766" s="142"/>
      <c r="K5766" s="142"/>
      <c r="L5766" s="142"/>
      <c r="M5766" s="142"/>
      <c r="N5766" s="142"/>
      <c r="O5766" s="142"/>
    </row>
    <row r="5767" spans="3:15" x14ac:dyDescent="0.2">
      <c r="C5767" s="142"/>
      <c r="D5767" s="142"/>
      <c r="E5767" s="142"/>
      <c r="F5767" s="142"/>
      <c r="G5767" s="142"/>
      <c r="H5767" s="142"/>
      <c r="J5767" s="142"/>
      <c r="K5767" s="142"/>
      <c r="L5767" s="142"/>
      <c r="M5767" s="142"/>
      <c r="N5767" s="142"/>
      <c r="O5767" s="142"/>
    </row>
    <row r="5768" spans="3:15" x14ac:dyDescent="0.2">
      <c r="C5768" s="142"/>
      <c r="D5768" s="142"/>
      <c r="E5768" s="142"/>
      <c r="F5768" s="142"/>
      <c r="G5768" s="142"/>
      <c r="H5768" s="142"/>
      <c r="J5768" s="142"/>
      <c r="K5768" s="142"/>
      <c r="L5768" s="142"/>
      <c r="M5768" s="142"/>
      <c r="N5768" s="142"/>
      <c r="O5768" s="142"/>
    </row>
    <row r="5769" spans="3:15" x14ac:dyDescent="0.2">
      <c r="C5769" s="142"/>
      <c r="D5769" s="142"/>
      <c r="E5769" s="142"/>
      <c r="F5769" s="142"/>
      <c r="G5769" s="142"/>
      <c r="H5769" s="142"/>
      <c r="J5769" s="142"/>
      <c r="K5769" s="142"/>
      <c r="L5769" s="142"/>
      <c r="M5769" s="142"/>
      <c r="N5769" s="142"/>
      <c r="O5769" s="142"/>
    </row>
    <row r="5770" spans="3:15" x14ac:dyDescent="0.2">
      <c r="C5770" s="142"/>
      <c r="D5770" s="142"/>
      <c r="E5770" s="142"/>
      <c r="F5770" s="142"/>
      <c r="G5770" s="142"/>
      <c r="H5770" s="142"/>
      <c r="J5770" s="142"/>
      <c r="K5770" s="142"/>
      <c r="L5770" s="142"/>
      <c r="M5770" s="142"/>
      <c r="N5770" s="142"/>
      <c r="O5770" s="142"/>
    </row>
    <row r="5771" spans="3:15" x14ac:dyDescent="0.2">
      <c r="C5771" s="142"/>
      <c r="D5771" s="142"/>
      <c r="E5771" s="142"/>
      <c r="F5771" s="142"/>
      <c r="G5771" s="142"/>
      <c r="H5771" s="142"/>
      <c r="J5771" s="142"/>
      <c r="K5771" s="142"/>
      <c r="L5771" s="142"/>
      <c r="M5771" s="142"/>
      <c r="N5771" s="142"/>
      <c r="O5771" s="142"/>
    </row>
    <row r="5772" spans="3:15" x14ac:dyDescent="0.2">
      <c r="C5772" s="142"/>
      <c r="D5772" s="142"/>
      <c r="E5772" s="142"/>
      <c r="F5772" s="142"/>
      <c r="G5772" s="142"/>
      <c r="H5772" s="142"/>
      <c r="J5772" s="142"/>
      <c r="K5772" s="142"/>
      <c r="L5772" s="142"/>
      <c r="M5772" s="142"/>
      <c r="N5772" s="142"/>
      <c r="O5772" s="142"/>
    </row>
    <row r="5773" spans="3:15" x14ac:dyDescent="0.2">
      <c r="C5773" s="142"/>
      <c r="D5773" s="142"/>
      <c r="E5773" s="142"/>
      <c r="F5773" s="142"/>
      <c r="G5773" s="142"/>
      <c r="H5773" s="142"/>
      <c r="J5773" s="142"/>
      <c r="K5773" s="142"/>
      <c r="L5773" s="142"/>
      <c r="M5773" s="142"/>
      <c r="N5773" s="142"/>
      <c r="O5773" s="142"/>
    </row>
    <row r="5774" spans="3:15" x14ac:dyDescent="0.2">
      <c r="C5774" s="142"/>
      <c r="D5774" s="142"/>
      <c r="E5774" s="142"/>
      <c r="F5774" s="142"/>
      <c r="G5774" s="142"/>
      <c r="H5774" s="142"/>
      <c r="J5774" s="142"/>
      <c r="K5774" s="142"/>
      <c r="L5774" s="142"/>
      <c r="M5774" s="142"/>
      <c r="N5774" s="142"/>
      <c r="O5774" s="142"/>
    </row>
    <row r="5775" spans="3:15" x14ac:dyDescent="0.2">
      <c r="C5775" s="142"/>
      <c r="D5775" s="142"/>
      <c r="E5775" s="142"/>
      <c r="F5775" s="142"/>
      <c r="G5775" s="142"/>
      <c r="H5775" s="142"/>
      <c r="J5775" s="142"/>
      <c r="K5775" s="142"/>
      <c r="L5775" s="142"/>
      <c r="M5775" s="142"/>
      <c r="N5775" s="142"/>
      <c r="O5775" s="142"/>
    </row>
    <row r="5776" spans="3:15" x14ac:dyDescent="0.2">
      <c r="C5776" s="142"/>
      <c r="D5776" s="142"/>
      <c r="E5776" s="142"/>
      <c r="F5776" s="142"/>
      <c r="G5776" s="142"/>
      <c r="H5776" s="142"/>
      <c r="J5776" s="142"/>
      <c r="K5776" s="142"/>
      <c r="L5776" s="142"/>
      <c r="M5776" s="142"/>
      <c r="N5776" s="142"/>
      <c r="O5776" s="142"/>
    </row>
    <row r="5777" spans="3:15" x14ac:dyDescent="0.2">
      <c r="C5777" s="142"/>
      <c r="D5777" s="142"/>
      <c r="E5777" s="142"/>
      <c r="F5777" s="142"/>
      <c r="G5777" s="142"/>
      <c r="H5777" s="142"/>
      <c r="J5777" s="142"/>
      <c r="K5777" s="142"/>
      <c r="L5777" s="142"/>
      <c r="M5777" s="142"/>
      <c r="N5777" s="142"/>
      <c r="O5777" s="142"/>
    </row>
    <row r="5778" spans="3:15" x14ac:dyDescent="0.2">
      <c r="C5778" s="142"/>
      <c r="D5778" s="142"/>
      <c r="E5778" s="142"/>
      <c r="F5778" s="142"/>
      <c r="G5778" s="142"/>
      <c r="H5778" s="142"/>
      <c r="J5778" s="142"/>
      <c r="K5778" s="142"/>
      <c r="L5778" s="142"/>
      <c r="M5778" s="142"/>
      <c r="N5778" s="142"/>
      <c r="O5778" s="142"/>
    </row>
    <row r="5779" spans="3:15" x14ac:dyDescent="0.2">
      <c r="C5779" s="142"/>
      <c r="D5779" s="142"/>
      <c r="E5779" s="142"/>
      <c r="F5779" s="142"/>
      <c r="G5779" s="142"/>
      <c r="H5779" s="142"/>
      <c r="J5779" s="142"/>
      <c r="K5779" s="142"/>
      <c r="L5779" s="142"/>
      <c r="M5779" s="142"/>
      <c r="N5779" s="142"/>
      <c r="O5779" s="142"/>
    </row>
    <row r="5780" spans="3:15" x14ac:dyDescent="0.2">
      <c r="C5780" s="142"/>
      <c r="D5780" s="142"/>
      <c r="E5780" s="142"/>
      <c r="F5780" s="142"/>
      <c r="G5780" s="142"/>
      <c r="H5780" s="142"/>
      <c r="J5780" s="142"/>
      <c r="K5780" s="142"/>
      <c r="L5780" s="142"/>
      <c r="M5780" s="142"/>
      <c r="N5780" s="142"/>
      <c r="O5780" s="142"/>
    </row>
    <row r="5781" spans="3:15" x14ac:dyDescent="0.2">
      <c r="C5781" s="142"/>
      <c r="D5781" s="142"/>
      <c r="E5781" s="142"/>
      <c r="F5781" s="142"/>
      <c r="G5781" s="142"/>
      <c r="H5781" s="142"/>
      <c r="J5781" s="142"/>
      <c r="K5781" s="142"/>
      <c r="L5781" s="142"/>
      <c r="M5781" s="142"/>
      <c r="N5781" s="142"/>
      <c r="O5781" s="142"/>
    </row>
    <row r="5782" spans="3:15" x14ac:dyDescent="0.2">
      <c r="C5782" s="142"/>
      <c r="D5782" s="142"/>
      <c r="E5782" s="142"/>
      <c r="F5782" s="142"/>
      <c r="G5782" s="142"/>
      <c r="H5782" s="142"/>
      <c r="J5782" s="142"/>
      <c r="K5782" s="142"/>
      <c r="L5782" s="142"/>
      <c r="M5782" s="142"/>
      <c r="N5782" s="142"/>
      <c r="O5782" s="142"/>
    </row>
    <row r="5783" spans="3:15" x14ac:dyDescent="0.2">
      <c r="C5783" s="142"/>
      <c r="D5783" s="142"/>
      <c r="E5783" s="142"/>
      <c r="F5783" s="142"/>
      <c r="G5783" s="142"/>
      <c r="H5783" s="142"/>
      <c r="J5783" s="142"/>
      <c r="K5783" s="142"/>
      <c r="L5783" s="142"/>
      <c r="M5783" s="142"/>
      <c r="N5783" s="142"/>
      <c r="O5783" s="142"/>
    </row>
    <row r="5784" spans="3:15" x14ac:dyDescent="0.2">
      <c r="C5784" s="142"/>
      <c r="D5784" s="142"/>
      <c r="E5784" s="142"/>
      <c r="F5784" s="142"/>
      <c r="G5784" s="142"/>
      <c r="H5784" s="142"/>
      <c r="J5784" s="142"/>
      <c r="K5784" s="142"/>
      <c r="L5784" s="142"/>
      <c r="M5784" s="142"/>
      <c r="N5784" s="142"/>
      <c r="O5784" s="142"/>
    </row>
    <row r="5785" spans="3:15" x14ac:dyDescent="0.2">
      <c r="C5785" s="142"/>
      <c r="D5785" s="142"/>
      <c r="E5785" s="142"/>
      <c r="F5785" s="142"/>
      <c r="G5785" s="142"/>
      <c r="H5785" s="142"/>
      <c r="J5785" s="142"/>
      <c r="K5785" s="142"/>
      <c r="L5785" s="142"/>
      <c r="M5785" s="142"/>
      <c r="N5785" s="142"/>
      <c r="O5785" s="142"/>
    </row>
    <row r="5786" spans="3:15" x14ac:dyDescent="0.2">
      <c r="C5786" s="142"/>
      <c r="D5786" s="142"/>
      <c r="E5786" s="142"/>
      <c r="F5786" s="142"/>
      <c r="G5786" s="142"/>
      <c r="H5786" s="142"/>
      <c r="J5786" s="142"/>
      <c r="K5786" s="142"/>
      <c r="L5786" s="142"/>
      <c r="M5786" s="142"/>
      <c r="N5786" s="142"/>
      <c r="O5786" s="142"/>
    </row>
    <row r="5787" spans="3:15" x14ac:dyDescent="0.2">
      <c r="C5787" s="142"/>
      <c r="D5787" s="142"/>
      <c r="E5787" s="142"/>
      <c r="F5787" s="142"/>
      <c r="G5787" s="142"/>
      <c r="H5787" s="142"/>
      <c r="J5787" s="142"/>
      <c r="K5787" s="142"/>
      <c r="L5787" s="142"/>
      <c r="M5787" s="142"/>
      <c r="N5787" s="142"/>
      <c r="O5787" s="142"/>
    </row>
    <row r="5788" spans="3:15" x14ac:dyDescent="0.2">
      <c r="C5788" s="142"/>
      <c r="D5788" s="142"/>
      <c r="E5788" s="142"/>
      <c r="F5788" s="142"/>
      <c r="G5788" s="142"/>
      <c r="H5788" s="142"/>
      <c r="J5788" s="142"/>
      <c r="K5788" s="142"/>
      <c r="L5788" s="142"/>
      <c r="M5788" s="142"/>
      <c r="N5788" s="142"/>
      <c r="O5788" s="142"/>
    </row>
    <row r="5789" spans="3:15" x14ac:dyDescent="0.2">
      <c r="C5789" s="142"/>
      <c r="D5789" s="142"/>
      <c r="E5789" s="142"/>
      <c r="F5789" s="142"/>
      <c r="G5789" s="142"/>
      <c r="H5789" s="142"/>
      <c r="J5789" s="142"/>
      <c r="K5789" s="142"/>
      <c r="L5789" s="142"/>
      <c r="M5789" s="142"/>
      <c r="N5789" s="142"/>
      <c r="O5789" s="142"/>
    </row>
    <row r="5790" spans="3:15" x14ac:dyDescent="0.2">
      <c r="C5790" s="142"/>
      <c r="D5790" s="142"/>
      <c r="E5790" s="142"/>
      <c r="F5790" s="142"/>
      <c r="G5790" s="142"/>
      <c r="H5790" s="142"/>
      <c r="J5790" s="142"/>
      <c r="K5790" s="142"/>
      <c r="L5790" s="142"/>
      <c r="M5790" s="142"/>
      <c r="N5790" s="142"/>
      <c r="O5790" s="142"/>
    </row>
    <row r="5791" spans="3:15" x14ac:dyDescent="0.2">
      <c r="C5791" s="142"/>
      <c r="D5791" s="142"/>
      <c r="E5791" s="142"/>
      <c r="F5791" s="142"/>
      <c r="G5791" s="142"/>
      <c r="H5791" s="142"/>
      <c r="J5791" s="142"/>
      <c r="K5791" s="142"/>
      <c r="L5791" s="142"/>
      <c r="M5791" s="142"/>
      <c r="N5791" s="142"/>
      <c r="O5791" s="142"/>
    </row>
    <row r="5792" spans="3:15" x14ac:dyDescent="0.2">
      <c r="C5792" s="142"/>
      <c r="D5792" s="142"/>
      <c r="E5792" s="142"/>
      <c r="F5792" s="142"/>
      <c r="G5792" s="142"/>
      <c r="H5792" s="142"/>
      <c r="J5792" s="142"/>
      <c r="K5792" s="142"/>
      <c r="L5792" s="142"/>
      <c r="M5792" s="142"/>
      <c r="N5792" s="142"/>
      <c r="O5792" s="142"/>
    </row>
    <row r="5793" spans="3:15" x14ac:dyDescent="0.2">
      <c r="C5793" s="142"/>
      <c r="D5793" s="142"/>
      <c r="E5793" s="142"/>
      <c r="F5793" s="142"/>
      <c r="G5793" s="142"/>
      <c r="H5793" s="142"/>
      <c r="J5793" s="142"/>
      <c r="K5793" s="142"/>
      <c r="L5793" s="142"/>
      <c r="M5793" s="142"/>
      <c r="N5793" s="142"/>
      <c r="O5793" s="142"/>
    </row>
    <row r="5794" spans="3:15" x14ac:dyDescent="0.2">
      <c r="C5794" s="142"/>
      <c r="D5794" s="142"/>
      <c r="E5794" s="142"/>
      <c r="F5794" s="142"/>
      <c r="G5794" s="142"/>
      <c r="H5794" s="142"/>
      <c r="J5794" s="142"/>
      <c r="K5794" s="142"/>
      <c r="L5794" s="142"/>
      <c r="M5794" s="142"/>
      <c r="N5794" s="142"/>
      <c r="O5794" s="142"/>
    </row>
    <row r="5795" spans="3:15" x14ac:dyDescent="0.2">
      <c r="C5795" s="142"/>
      <c r="D5795" s="142"/>
      <c r="E5795" s="142"/>
      <c r="F5795" s="142"/>
      <c r="G5795" s="142"/>
      <c r="H5795" s="142"/>
      <c r="J5795" s="142"/>
      <c r="K5795" s="142"/>
      <c r="L5795" s="142"/>
      <c r="M5795" s="142"/>
      <c r="N5795" s="142"/>
      <c r="O5795" s="142"/>
    </row>
    <row r="5796" spans="3:15" x14ac:dyDescent="0.2">
      <c r="C5796" s="142"/>
      <c r="D5796" s="142"/>
      <c r="E5796" s="142"/>
      <c r="F5796" s="142"/>
      <c r="G5796" s="142"/>
      <c r="H5796" s="142"/>
      <c r="J5796" s="142"/>
      <c r="K5796" s="142"/>
      <c r="L5796" s="142"/>
      <c r="M5796" s="142"/>
      <c r="N5796" s="142"/>
      <c r="O5796" s="142"/>
    </row>
    <row r="5797" spans="3:15" x14ac:dyDescent="0.2">
      <c r="C5797" s="142"/>
      <c r="D5797" s="142"/>
      <c r="E5797" s="142"/>
      <c r="F5797" s="142"/>
      <c r="G5797" s="142"/>
      <c r="H5797" s="142"/>
      <c r="J5797" s="142"/>
      <c r="K5797" s="142"/>
      <c r="L5797" s="142"/>
      <c r="M5797" s="142"/>
      <c r="N5797" s="142"/>
      <c r="O5797" s="142"/>
    </row>
    <row r="5798" spans="3:15" x14ac:dyDescent="0.2">
      <c r="C5798" s="142"/>
      <c r="D5798" s="142"/>
      <c r="E5798" s="142"/>
      <c r="F5798" s="142"/>
      <c r="G5798" s="142"/>
      <c r="H5798" s="142"/>
      <c r="J5798" s="142"/>
      <c r="K5798" s="142"/>
      <c r="L5798" s="142"/>
      <c r="M5798" s="142"/>
      <c r="N5798" s="142"/>
      <c r="O5798" s="142"/>
    </row>
    <row r="5799" spans="3:15" x14ac:dyDescent="0.2">
      <c r="C5799" s="142"/>
      <c r="D5799" s="142"/>
      <c r="E5799" s="142"/>
      <c r="F5799" s="142"/>
      <c r="G5799" s="142"/>
      <c r="H5799" s="142"/>
      <c r="J5799" s="142"/>
      <c r="K5799" s="142"/>
      <c r="L5799" s="142"/>
      <c r="M5799" s="142"/>
      <c r="N5799" s="142"/>
      <c r="O5799" s="142"/>
    </row>
    <row r="5800" spans="3:15" x14ac:dyDescent="0.2">
      <c r="C5800" s="142"/>
      <c r="D5800" s="142"/>
      <c r="E5800" s="142"/>
      <c r="F5800" s="142"/>
      <c r="G5800" s="142"/>
      <c r="H5800" s="142"/>
      <c r="J5800" s="142"/>
      <c r="K5800" s="142"/>
      <c r="L5800" s="142"/>
      <c r="M5800" s="142"/>
      <c r="N5800" s="142"/>
      <c r="O5800" s="142"/>
    </row>
    <row r="5801" spans="3:15" x14ac:dyDescent="0.2">
      <c r="C5801" s="142"/>
      <c r="D5801" s="142"/>
      <c r="E5801" s="142"/>
      <c r="F5801" s="142"/>
      <c r="G5801" s="142"/>
      <c r="H5801" s="142"/>
      <c r="J5801" s="142"/>
      <c r="K5801" s="142"/>
      <c r="L5801" s="142"/>
      <c r="M5801" s="142"/>
      <c r="N5801" s="142"/>
      <c r="O5801" s="142"/>
    </row>
    <row r="5802" spans="3:15" x14ac:dyDescent="0.2">
      <c r="C5802" s="142"/>
      <c r="D5802" s="142"/>
      <c r="E5802" s="142"/>
      <c r="F5802" s="142"/>
      <c r="G5802" s="142"/>
      <c r="H5802" s="142"/>
      <c r="J5802" s="142"/>
      <c r="K5802" s="142"/>
      <c r="L5802" s="142"/>
      <c r="M5802" s="142"/>
      <c r="N5802" s="142"/>
      <c r="O5802" s="142"/>
    </row>
    <row r="5803" spans="3:15" x14ac:dyDescent="0.2">
      <c r="C5803" s="142"/>
      <c r="D5803" s="142"/>
      <c r="E5803" s="142"/>
      <c r="F5803" s="142"/>
      <c r="G5803" s="142"/>
      <c r="H5803" s="142"/>
      <c r="J5803" s="142"/>
      <c r="K5803" s="142"/>
      <c r="L5803" s="142"/>
      <c r="M5803" s="142"/>
      <c r="N5803" s="142"/>
      <c r="O5803" s="142"/>
    </row>
    <row r="5804" spans="3:15" x14ac:dyDescent="0.2">
      <c r="C5804" s="142"/>
      <c r="D5804" s="142"/>
      <c r="E5804" s="142"/>
      <c r="F5804" s="142"/>
      <c r="G5804" s="142"/>
      <c r="H5804" s="142"/>
      <c r="J5804" s="142"/>
      <c r="K5804" s="142"/>
      <c r="L5804" s="142"/>
      <c r="M5804" s="142"/>
      <c r="N5804" s="142"/>
      <c r="O5804" s="142"/>
    </row>
    <row r="5805" spans="3:15" x14ac:dyDescent="0.2">
      <c r="C5805" s="142"/>
      <c r="D5805" s="142"/>
      <c r="E5805" s="142"/>
      <c r="F5805" s="142"/>
      <c r="G5805" s="142"/>
      <c r="H5805" s="142"/>
      <c r="J5805" s="142"/>
      <c r="K5805" s="142"/>
      <c r="L5805" s="142"/>
      <c r="M5805" s="142"/>
      <c r="N5805" s="142"/>
      <c r="O5805" s="142"/>
    </row>
    <row r="5806" spans="3:15" x14ac:dyDescent="0.2">
      <c r="C5806" s="142"/>
      <c r="D5806" s="142"/>
      <c r="E5806" s="142"/>
      <c r="F5806" s="142"/>
      <c r="G5806" s="142"/>
      <c r="H5806" s="142"/>
      <c r="J5806" s="142"/>
      <c r="K5806" s="142"/>
      <c r="L5806" s="142"/>
      <c r="M5806" s="142"/>
      <c r="N5806" s="142"/>
      <c r="O5806" s="142"/>
    </row>
    <row r="5807" spans="3:15" x14ac:dyDescent="0.2">
      <c r="C5807" s="142"/>
      <c r="D5807" s="142"/>
      <c r="E5807" s="142"/>
      <c r="F5807" s="142"/>
      <c r="G5807" s="142"/>
      <c r="H5807" s="142"/>
      <c r="J5807" s="142"/>
      <c r="K5807" s="142"/>
      <c r="L5807" s="142"/>
      <c r="M5807" s="142"/>
      <c r="N5807" s="142"/>
      <c r="O5807" s="142"/>
    </row>
    <row r="5808" spans="3:15" x14ac:dyDescent="0.2">
      <c r="C5808" s="142"/>
      <c r="D5808" s="142"/>
      <c r="E5808" s="142"/>
      <c r="F5808" s="142"/>
      <c r="G5808" s="142"/>
      <c r="H5808" s="142"/>
      <c r="J5808" s="142"/>
      <c r="K5808" s="142"/>
      <c r="L5808" s="142"/>
      <c r="M5808" s="142"/>
      <c r="N5808" s="142"/>
      <c r="O5808" s="142"/>
    </row>
    <row r="5809" spans="3:15" x14ac:dyDescent="0.2">
      <c r="C5809" s="142"/>
      <c r="D5809" s="142"/>
      <c r="E5809" s="142"/>
      <c r="F5809" s="142"/>
      <c r="G5809" s="142"/>
      <c r="H5809" s="142"/>
      <c r="J5809" s="142"/>
      <c r="K5809" s="142"/>
      <c r="L5809" s="142"/>
      <c r="M5809" s="142"/>
      <c r="N5809" s="142"/>
      <c r="O5809" s="142"/>
    </row>
    <row r="5810" spans="3:15" x14ac:dyDescent="0.2">
      <c r="C5810" s="142"/>
      <c r="D5810" s="142"/>
      <c r="E5810" s="142"/>
      <c r="F5810" s="142"/>
      <c r="G5810" s="142"/>
      <c r="H5810" s="142"/>
      <c r="J5810" s="142"/>
      <c r="K5810" s="142"/>
      <c r="L5810" s="142"/>
      <c r="M5810" s="142"/>
      <c r="N5810" s="142"/>
      <c r="O5810" s="142"/>
    </row>
    <row r="5811" spans="3:15" x14ac:dyDescent="0.2">
      <c r="C5811" s="142"/>
      <c r="D5811" s="142"/>
      <c r="E5811" s="142"/>
      <c r="F5811" s="142"/>
      <c r="G5811" s="142"/>
      <c r="H5811" s="142"/>
      <c r="J5811" s="142"/>
      <c r="K5811" s="142"/>
      <c r="L5811" s="142"/>
      <c r="M5811" s="142"/>
      <c r="N5811" s="142"/>
      <c r="O5811" s="142"/>
    </row>
    <row r="5812" spans="3:15" x14ac:dyDescent="0.2">
      <c r="C5812" s="142"/>
      <c r="D5812" s="142"/>
      <c r="E5812" s="142"/>
      <c r="F5812" s="142"/>
      <c r="G5812" s="142"/>
      <c r="H5812" s="142"/>
      <c r="J5812" s="142"/>
      <c r="K5812" s="142"/>
      <c r="L5812" s="142"/>
      <c r="M5812" s="142"/>
      <c r="N5812" s="142"/>
      <c r="O5812" s="142"/>
    </row>
    <row r="5813" spans="3:15" x14ac:dyDescent="0.2">
      <c r="C5813" s="142"/>
      <c r="D5813" s="142"/>
      <c r="E5813" s="142"/>
      <c r="F5813" s="142"/>
      <c r="G5813" s="142"/>
      <c r="H5813" s="142"/>
      <c r="J5813" s="142"/>
      <c r="K5813" s="142"/>
      <c r="L5813" s="142"/>
      <c r="M5813" s="142"/>
      <c r="N5813" s="142"/>
      <c r="O5813" s="142"/>
    </row>
    <row r="5814" spans="3:15" x14ac:dyDescent="0.2">
      <c r="C5814" s="142"/>
      <c r="D5814" s="142"/>
      <c r="E5814" s="142"/>
      <c r="F5814" s="142"/>
      <c r="G5814" s="142"/>
      <c r="H5814" s="142"/>
      <c r="J5814" s="142"/>
      <c r="K5814" s="142"/>
      <c r="L5814" s="142"/>
      <c r="M5814" s="142"/>
      <c r="N5814" s="142"/>
      <c r="O5814" s="142"/>
    </row>
    <row r="5815" spans="3:15" x14ac:dyDescent="0.2">
      <c r="C5815" s="142"/>
      <c r="D5815" s="142"/>
      <c r="E5815" s="142"/>
      <c r="F5815" s="142"/>
      <c r="G5815" s="142"/>
      <c r="H5815" s="142"/>
      <c r="J5815" s="142"/>
      <c r="K5815" s="142"/>
      <c r="L5815" s="142"/>
      <c r="M5815" s="142"/>
      <c r="N5815" s="142"/>
      <c r="O5815" s="142"/>
    </row>
    <row r="5816" spans="3:15" x14ac:dyDescent="0.2">
      <c r="C5816" s="142"/>
      <c r="D5816" s="142"/>
      <c r="E5816" s="142"/>
      <c r="F5816" s="142"/>
      <c r="G5816" s="142"/>
      <c r="H5816" s="142"/>
      <c r="J5816" s="142"/>
      <c r="K5816" s="142"/>
      <c r="L5816" s="142"/>
      <c r="M5816" s="142"/>
      <c r="N5816" s="142"/>
      <c r="O5816" s="142"/>
    </row>
    <row r="5817" spans="3:15" x14ac:dyDescent="0.2">
      <c r="C5817" s="142"/>
      <c r="D5817" s="142"/>
      <c r="E5817" s="142"/>
      <c r="F5817" s="142"/>
      <c r="G5817" s="142"/>
      <c r="H5817" s="142"/>
      <c r="J5817" s="142"/>
      <c r="K5817" s="142"/>
      <c r="L5817" s="142"/>
      <c r="M5817" s="142"/>
      <c r="N5817" s="142"/>
      <c r="O5817" s="142"/>
    </row>
    <row r="5818" spans="3:15" x14ac:dyDescent="0.2">
      <c r="C5818" s="142"/>
      <c r="D5818" s="142"/>
      <c r="E5818" s="142"/>
      <c r="F5818" s="142"/>
      <c r="G5818" s="142"/>
      <c r="H5818" s="142"/>
      <c r="J5818" s="142"/>
      <c r="K5818" s="142"/>
      <c r="L5818" s="142"/>
      <c r="M5818" s="142"/>
      <c r="N5818" s="142"/>
      <c r="O5818" s="142"/>
    </row>
    <row r="5819" spans="3:15" x14ac:dyDescent="0.2">
      <c r="C5819" s="142"/>
      <c r="D5819" s="142"/>
      <c r="E5819" s="142"/>
      <c r="F5819" s="142"/>
      <c r="G5819" s="142"/>
      <c r="H5819" s="142"/>
      <c r="J5819" s="142"/>
      <c r="K5819" s="142"/>
      <c r="L5819" s="142"/>
      <c r="M5819" s="142"/>
      <c r="N5819" s="142"/>
      <c r="O5819" s="142"/>
    </row>
    <row r="5820" spans="3:15" x14ac:dyDescent="0.2">
      <c r="C5820" s="142"/>
      <c r="D5820" s="142"/>
      <c r="E5820" s="142"/>
      <c r="F5820" s="142"/>
      <c r="G5820" s="142"/>
      <c r="H5820" s="142"/>
      <c r="J5820" s="142"/>
      <c r="K5820" s="142"/>
      <c r="L5820" s="142"/>
      <c r="M5820" s="142"/>
      <c r="N5820" s="142"/>
      <c r="O5820" s="142"/>
    </row>
    <row r="5821" spans="3:15" x14ac:dyDescent="0.2">
      <c r="C5821" s="142"/>
      <c r="D5821" s="142"/>
      <c r="E5821" s="142"/>
      <c r="F5821" s="142"/>
      <c r="G5821" s="142"/>
      <c r="H5821" s="142"/>
      <c r="J5821" s="142"/>
      <c r="K5821" s="142"/>
      <c r="L5821" s="142"/>
      <c r="M5821" s="142"/>
      <c r="N5821" s="142"/>
      <c r="O5821" s="142"/>
    </row>
    <row r="5822" spans="3:15" x14ac:dyDescent="0.2">
      <c r="C5822" s="142"/>
      <c r="D5822" s="142"/>
      <c r="E5822" s="142"/>
      <c r="F5822" s="142"/>
      <c r="G5822" s="142"/>
      <c r="H5822" s="142"/>
      <c r="J5822" s="142"/>
      <c r="K5822" s="142"/>
      <c r="L5822" s="142"/>
      <c r="M5822" s="142"/>
      <c r="N5822" s="142"/>
      <c r="O5822" s="142"/>
    </row>
    <row r="5823" spans="3:15" x14ac:dyDescent="0.2">
      <c r="C5823" s="142"/>
      <c r="D5823" s="142"/>
      <c r="E5823" s="142"/>
      <c r="F5823" s="142"/>
      <c r="G5823" s="142"/>
      <c r="H5823" s="142"/>
      <c r="J5823" s="142"/>
      <c r="K5823" s="142"/>
      <c r="L5823" s="142"/>
      <c r="M5823" s="142"/>
      <c r="N5823" s="142"/>
      <c r="O5823" s="142"/>
    </row>
    <row r="5824" spans="3:15" x14ac:dyDescent="0.2">
      <c r="C5824" s="142"/>
      <c r="D5824" s="142"/>
      <c r="E5824" s="142"/>
      <c r="F5824" s="142"/>
      <c r="G5824" s="142"/>
      <c r="H5824" s="142"/>
      <c r="J5824" s="142"/>
      <c r="K5824" s="142"/>
      <c r="L5824" s="142"/>
      <c r="M5824" s="142"/>
      <c r="N5824" s="142"/>
      <c r="O5824" s="142"/>
    </row>
    <row r="5825" spans="3:15" x14ac:dyDescent="0.2">
      <c r="C5825" s="142"/>
      <c r="D5825" s="142"/>
      <c r="E5825" s="142"/>
      <c r="F5825" s="142"/>
      <c r="G5825" s="142"/>
      <c r="H5825" s="142"/>
      <c r="J5825" s="142"/>
      <c r="K5825" s="142"/>
      <c r="L5825" s="142"/>
      <c r="M5825" s="142"/>
      <c r="N5825" s="142"/>
      <c r="O5825" s="142"/>
    </row>
    <row r="5826" spans="3:15" x14ac:dyDescent="0.2">
      <c r="C5826" s="142"/>
      <c r="D5826" s="142"/>
      <c r="E5826" s="142"/>
      <c r="F5826" s="142"/>
      <c r="G5826" s="142"/>
      <c r="H5826" s="142"/>
      <c r="J5826" s="142"/>
      <c r="K5826" s="142"/>
      <c r="L5826" s="142"/>
      <c r="M5826" s="142"/>
      <c r="N5826" s="142"/>
      <c r="O5826" s="142"/>
    </row>
    <row r="5827" spans="3:15" x14ac:dyDescent="0.2">
      <c r="C5827" s="142"/>
      <c r="D5827" s="142"/>
      <c r="E5827" s="142"/>
      <c r="F5827" s="142"/>
      <c r="G5827" s="142"/>
      <c r="H5827" s="142"/>
      <c r="J5827" s="142"/>
      <c r="K5827" s="142"/>
      <c r="L5827" s="142"/>
      <c r="M5827" s="142"/>
      <c r="N5827" s="142"/>
      <c r="O5827" s="142"/>
    </row>
    <row r="5828" spans="3:15" x14ac:dyDescent="0.2">
      <c r="C5828" s="142"/>
      <c r="D5828" s="142"/>
      <c r="E5828" s="142"/>
      <c r="F5828" s="142"/>
      <c r="G5828" s="142"/>
      <c r="H5828" s="142"/>
      <c r="J5828" s="142"/>
      <c r="K5828" s="142"/>
      <c r="L5828" s="142"/>
      <c r="M5828" s="142"/>
      <c r="N5828" s="142"/>
      <c r="O5828" s="142"/>
    </row>
    <row r="5829" spans="3:15" x14ac:dyDescent="0.2">
      <c r="C5829" s="142"/>
      <c r="D5829" s="142"/>
      <c r="E5829" s="142"/>
      <c r="F5829" s="142"/>
      <c r="G5829" s="142"/>
      <c r="H5829" s="142"/>
      <c r="J5829" s="142"/>
      <c r="K5829" s="142"/>
      <c r="L5829" s="142"/>
      <c r="M5829" s="142"/>
      <c r="N5829" s="142"/>
      <c r="O5829" s="142"/>
    </row>
    <row r="5830" spans="3:15" x14ac:dyDescent="0.2">
      <c r="C5830" s="142"/>
      <c r="D5830" s="142"/>
      <c r="E5830" s="142"/>
      <c r="F5830" s="142"/>
      <c r="G5830" s="142"/>
      <c r="H5830" s="142"/>
      <c r="J5830" s="142"/>
      <c r="K5830" s="142"/>
      <c r="L5830" s="142"/>
      <c r="M5830" s="142"/>
      <c r="N5830" s="142"/>
      <c r="O5830" s="142"/>
    </row>
    <row r="5831" spans="3:15" x14ac:dyDescent="0.2">
      <c r="C5831" s="142"/>
      <c r="D5831" s="142"/>
      <c r="E5831" s="142"/>
      <c r="F5831" s="142"/>
      <c r="G5831" s="142"/>
      <c r="H5831" s="142"/>
      <c r="J5831" s="142"/>
      <c r="K5831" s="142"/>
      <c r="L5831" s="142"/>
      <c r="M5831" s="142"/>
      <c r="N5831" s="142"/>
      <c r="O5831" s="142"/>
    </row>
    <row r="5832" spans="3:15" x14ac:dyDescent="0.2">
      <c r="C5832" s="142"/>
      <c r="D5832" s="142"/>
      <c r="E5832" s="142"/>
      <c r="F5832" s="142"/>
      <c r="G5832" s="142"/>
      <c r="H5832" s="142"/>
      <c r="J5832" s="142"/>
      <c r="K5832" s="142"/>
      <c r="L5832" s="142"/>
      <c r="M5832" s="142"/>
      <c r="N5832" s="142"/>
      <c r="O5832" s="142"/>
    </row>
    <row r="5833" spans="3:15" x14ac:dyDescent="0.2">
      <c r="C5833" s="142"/>
      <c r="D5833" s="142"/>
      <c r="E5833" s="142"/>
      <c r="F5833" s="142"/>
      <c r="G5833" s="142"/>
      <c r="H5833" s="142"/>
      <c r="J5833" s="142"/>
      <c r="K5833" s="142"/>
      <c r="L5833" s="142"/>
      <c r="M5833" s="142"/>
      <c r="N5833" s="142"/>
      <c r="O5833" s="142"/>
    </row>
    <row r="5834" spans="3:15" x14ac:dyDescent="0.2">
      <c r="C5834" s="142"/>
      <c r="D5834" s="142"/>
      <c r="E5834" s="142"/>
      <c r="F5834" s="142"/>
      <c r="G5834" s="142"/>
      <c r="H5834" s="142"/>
      <c r="J5834" s="142"/>
      <c r="K5834" s="142"/>
      <c r="L5834" s="142"/>
      <c r="M5834" s="142"/>
      <c r="N5834" s="142"/>
      <c r="O5834" s="142"/>
    </row>
    <row r="5835" spans="3:15" x14ac:dyDescent="0.2">
      <c r="C5835" s="142"/>
      <c r="D5835" s="142"/>
      <c r="E5835" s="142"/>
      <c r="F5835" s="142"/>
      <c r="G5835" s="142"/>
      <c r="H5835" s="142"/>
      <c r="J5835" s="142"/>
      <c r="K5835" s="142"/>
      <c r="L5835" s="142"/>
      <c r="M5835" s="142"/>
      <c r="N5835" s="142"/>
      <c r="O5835" s="142"/>
    </row>
    <row r="5836" spans="3:15" x14ac:dyDescent="0.2">
      <c r="C5836" s="142"/>
      <c r="D5836" s="142"/>
      <c r="E5836" s="142"/>
      <c r="F5836" s="142"/>
      <c r="G5836" s="142"/>
      <c r="H5836" s="142"/>
      <c r="J5836" s="142"/>
      <c r="K5836" s="142"/>
      <c r="L5836" s="142"/>
      <c r="M5836" s="142"/>
      <c r="N5836" s="142"/>
      <c r="O5836" s="142"/>
    </row>
    <row r="5837" spans="3:15" x14ac:dyDescent="0.2">
      <c r="C5837" s="142"/>
      <c r="D5837" s="142"/>
      <c r="E5837" s="142"/>
      <c r="F5837" s="142"/>
      <c r="G5837" s="142"/>
      <c r="H5837" s="142"/>
      <c r="J5837" s="142"/>
      <c r="K5837" s="142"/>
      <c r="L5837" s="142"/>
      <c r="M5837" s="142"/>
      <c r="N5837" s="142"/>
      <c r="O5837" s="142"/>
    </row>
    <row r="5838" spans="3:15" x14ac:dyDescent="0.2">
      <c r="C5838" s="142"/>
      <c r="D5838" s="142"/>
      <c r="E5838" s="142"/>
      <c r="F5838" s="142"/>
      <c r="G5838" s="142"/>
      <c r="H5838" s="142"/>
      <c r="J5838" s="142"/>
      <c r="K5838" s="142"/>
      <c r="L5838" s="142"/>
      <c r="M5838" s="142"/>
      <c r="N5838" s="142"/>
      <c r="O5838" s="142"/>
    </row>
    <row r="5839" spans="3:15" x14ac:dyDescent="0.2">
      <c r="C5839" s="142"/>
      <c r="D5839" s="142"/>
      <c r="E5839" s="142"/>
      <c r="F5839" s="142"/>
      <c r="G5839" s="142"/>
      <c r="H5839" s="142"/>
      <c r="J5839" s="142"/>
      <c r="K5839" s="142"/>
      <c r="L5839" s="142"/>
      <c r="M5839" s="142"/>
      <c r="N5839" s="142"/>
      <c r="O5839" s="142"/>
    </row>
    <row r="5840" spans="3:15" x14ac:dyDescent="0.2">
      <c r="C5840" s="142"/>
      <c r="D5840" s="142"/>
      <c r="E5840" s="142"/>
      <c r="F5840" s="142"/>
      <c r="G5840" s="142"/>
      <c r="H5840" s="142"/>
      <c r="J5840" s="142"/>
      <c r="K5840" s="142"/>
      <c r="L5840" s="142"/>
      <c r="M5840" s="142"/>
      <c r="N5840" s="142"/>
      <c r="O5840" s="142"/>
    </row>
    <row r="5841" spans="3:15" x14ac:dyDescent="0.2">
      <c r="C5841" s="142"/>
      <c r="D5841" s="142"/>
      <c r="E5841" s="142"/>
      <c r="F5841" s="142"/>
      <c r="G5841" s="142"/>
      <c r="H5841" s="142"/>
      <c r="J5841" s="142"/>
      <c r="K5841" s="142"/>
      <c r="L5841" s="142"/>
      <c r="M5841" s="142"/>
      <c r="N5841" s="142"/>
      <c r="O5841" s="142"/>
    </row>
    <row r="5842" spans="3:15" x14ac:dyDescent="0.2">
      <c r="C5842" s="142"/>
      <c r="D5842" s="142"/>
      <c r="E5842" s="142"/>
      <c r="F5842" s="142"/>
      <c r="G5842" s="142"/>
      <c r="H5842" s="142"/>
      <c r="J5842" s="142"/>
      <c r="K5842" s="142"/>
      <c r="L5842" s="142"/>
      <c r="M5842" s="142"/>
      <c r="N5842" s="142"/>
      <c r="O5842" s="142"/>
    </row>
    <row r="5843" spans="3:15" x14ac:dyDescent="0.2">
      <c r="C5843" s="142"/>
      <c r="D5843" s="142"/>
      <c r="E5843" s="142"/>
      <c r="F5843" s="142"/>
      <c r="G5843" s="142"/>
      <c r="H5843" s="142"/>
      <c r="J5843" s="142"/>
      <c r="K5843" s="142"/>
      <c r="L5843" s="142"/>
      <c r="M5843" s="142"/>
      <c r="N5843" s="142"/>
      <c r="O5843" s="142"/>
    </row>
    <row r="5844" spans="3:15" x14ac:dyDescent="0.2">
      <c r="C5844" s="142"/>
      <c r="D5844" s="142"/>
      <c r="E5844" s="142"/>
      <c r="F5844" s="142"/>
      <c r="G5844" s="142"/>
      <c r="H5844" s="142"/>
      <c r="J5844" s="142"/>
      <c r="K5844" s="142"/>
      <c r="L5844" s="142"/>
      <c r="M5844" s="142"/>
      <c r="N5844" s="142"/>
      <c r="O5844" s="142"/>
    </row>
    <row r="5845" spans="3:15" x14ac:dyDescent="0.2">
      <c r="C5845" s="142"/>
      <c r="D5845" s="142"/>
      <c r="E5845" s="142"/>
      <c r="F5845" s="142"/>
      <c r="G5845" s="142"/>
      <c r="H5845" s="142"/>
      <c r="J5845" s="142"/>
      <c r="K5845" s="142"/>
      <c r="L5845" s="142"/>
      <c r="M5845" s="142"/>
      <c r="N5845" s="142"/>
      <c r="O5845" s="142"/>
    </row>
    <row r="5846" spans="3:15" x14ac:dyDescent="0.2">
      <c r="C5846" s="142"/>
      <c r="D5846" s="142"/>
      <c r="E5846" s="142"/>
      <c r="F5846" s="142"/>
      <c r="G5846" s="142"/>
      <c r="H5846" s="142"/>
      <c r="J5846" s="142"/>
      <c r="K5846" s="142"/>
      <c r="L5846" s="142"/>
      <c r="M5846" s="142"/>
      <c r="N5846" s="142"/>
      <c r="O5846" s="142"/>
    </row>
    <row r="5847" spans="3:15" x14ac:dyDescent="0.2">
      <c r="C5847" s="142"/>
      <c r="D5847" s="142"/>
      <c r="E5847" s="142"/>
      <c r="F5847" s="142"/>
      <c r="G5847" s="142"/>
      <c r="H5847" s="142"/>
      <c r="J5847" s="142"/>
      <c r="K5847" s="142"/>
      <c r="L5847" s="142"/>
      <c r="M5847" s="142"/>
      <c r="N5847" s="142"/>
      <c r="O5847" s="142"/>
    </row>
    <row r="5848" spans="3:15" x14ac:dyDescent="0.2">
      <c r="C5848" s="142"/>
      <c r="D5848" s="142"/>
      <c r="E5848" s="142"/>
      <c r="F5848" s="142"/>
      <c r="G5848" s="142"/>
      <c r="H5848" s="142"/>
      <c r="J5848" s="142"/>
      <c r="K5848" s="142"/>
      <c r="L5848" s="142"/>
      <c r="M5848" s="142"/>
      <c r="N5848" s="142"/>
      <c r="O5848" s="142"/>
    </row>
    <row r="5849" spans="3:15" x14ac:dyDescent="0.2">
      <c r="C5849" s="142"/>
      <c r="D5849" s="142"/>
      <c r="E5849" s="142"/>
      <c r="F5849" s="142"/>
      <c r="G5849" s="142"/>
      <c r="H5849" s="142"/>
      <c r="J5849" s="142"/>
      <c r="K5849" s="142"/>
      <c r="L5849" s="142"/>
      <c r="M5849" s="142"/>
      <c r="N5849" s="142"/>
      <c r="O5849" s="142"/>
    </row>
    <row r="5850" spans="3:15" x14ac:dyDescent="0.2">
      <c r="C5850" s="142"/>
      <c r="D5850" s="142"/>
      <c r="E5850" s="142"/>
      <c r="F5850" s="142"/>
      <c r="G5850" s="142"/>
      <c r="H5850" s="142"/>
      <c r="J5850" s="142"/>
      <c r="K5850" s="142"/>
      <c r="L5850" s="142"/>
      <c r="M5850" s="142"/>
      <c r="N5850" s="142"/>
      <c r="O5850" s="142"/>
    </row>
    <row r="5851" spans="3:15" x14ac:dyDescent="0.2">
      <c r="C5851" s="142"/>
      <c r="D5851" s="142"/>
      <c r="E5851" s="142"/>
      <c r="F5851" s="142"/>
      <c r="G5851" s="142"/>
      <c r="H5851" s="142"/>
      <c r="J5851" s="142"/>
      <c r="K5851" s="142"/>
      <c r="L5851" s="142"/>
      <c r="M5851" s="142"/>
      <c r="N5851" s="142"/>
      <c r="O5851" s="142"/>
    </row>
    <row r="5852" spans="3:15" x14ac:dyDescent="0.2">
      <c r="C5852" s="142"/>
      <c r="D5852" s="142"/>
      <c r="E5852" s="142"/>
      <c r="F5852" s="142"/>
      <c r="G5852" s="142"/>
      <c r="H5852" s="142"/>
      <c r="J5852" s="142"/>
      <c r="K5852" s="142"/>
      <c r="L5852" s="142"/>
      <c r="M5852" s="142"/>
      <c r="N5852" s="142"/>
      <c r="O5852" s="142"/>
    </row>
    <row r="5853" spans="3:15" x14ac:dyDescent="0.2">
      <c r="C5853" s="142"/>
      <c r="D5853" s="142"/>
      <c r="E5853" s="142"/>
      <c r="F5853" s="142"/>
      <c r="G5853" s="142"/>
      <c r="H5853" s="142"/>
      <c r="J5853" s="142"/>
      <c r="K5853" s="142"/>
      <c r="L5853" s="142"/>
      <c r="M5853" s="142"/>
      <c r="N5853" s="142"/>
      <c r="O5853" s="142"/>
    </row>
    <row r="5854" spans="3:15" x14ac:dyDescent="0.2">
      <c r="C5854" s="142"/>
      <c r="D5854" s="142"/>
      <c r="E5854" s="142"/>
      <c r="F5854" s="142"/>
      <c r="G5854" s="142"/>
      <c r="H5854" s="142"/>
      <c r="J5854" s="142"/>
      <c r="K5854" s="142"/>
      <c r="L5854" s="142"/>
      <c r="M5854" s="142"/>
      <c r="N5854" s="142"/>
      <c r="O5854" s="142"/>
    </row>
    <row r="5855" spans="3:15" x14ac:dyDescent="0.2">
      <c r="C5855" s="142"/>
      <c r="D5855" s="142"/>
      <c r="E5855" s="142"/>
      <c r="F5855" s="142"/>
      <c r="G5855" s="142"/>
      <c r="H5855" s="142"/>
      <c r="J5855" s="142"/>
      <c r="K5855" s="142"/>
      <c r="L5855" s="142"/>
      <c r="M5855" s="142"/>
      <c r="N5855" s="142"/>
      <c r="O5855" s="142"/>
    </row>
    <row r="5856" spans="3:15" x14ac:dyDescent="0.2">
      <c r="C5856" s="142"/>
      <c r="D5856" s="142"/>
      <c r="E5856" s="142"/>
      <c r="F5856" s="142"/>
      <c r="G5856" s="142"/>
      <c r="H5856" s="142"/>
      <c r="J5856" s="142"/>
      <c r="K5856" s="142"/>
      <c r="L5856" s="142"/>
      <c r="M5856" s="142"/>
      <c r="N5856" s="142"/>
      <c r="O5856" s="142"/>
    </row>
    <row r="5857" spans="3:15" x14ac:dyDescent="0.2">
      <c r="C5857" s="142"/>
      <c r="D5857" s="142"/>
      <c r="E5857" s="142"/>
      <c r="F5857" s="142"/>
      <c r="G5857" s="142"/>
      <c r="H5857" s="142"/>
      <c r="J5857" s="142"/>
      <c r="K5857" s="142"/>
      <c r="L5857" s="142"/>
      <c r="M5857" s="142"/>
      <c r="N5857" s="142"/>
      <c r="O5857" s="142"/>
    </row>
    <row r="5858" spans="3:15" x14ac:dyDescent="0.2">
      <c r="C5858" s="142"/>
      <c r="D5858" s="142"/>
      <c r="E5858" s="142"/>
      <c r="F5858" s="142"/>
      <c r="G5858" s="142"/>
      <c r="H5858" s="142"/>
      <c r="J5858" s="142"/>
      <c r="K5858" s="142"/>
      <c r="L5858" s="142"/>
      <c r="M5858" s="142"/>
      <c r="N5858" s="142"/>
      <c r="O5858" s="142"/>
    </row>
    <row r="5859" spans="3:15" x14ac:dyDescent="0.2">
      <c r="C5859" s="142"/>
      <c r="D5859" s="142"/>
      <c r="E5859" s="142"/>
      <c r="F5859" s="142"/>
      <c r="G5859" s="142"/>
      <c r="H5859" s="142"/>
      <c r="J5859" s="142"/>
      <c r="K5859" s="142"/>
      <c r="L5859" s="142"/>
      <c r="M5859" s="142"/>
      <c r="N5859" s="142"/>
      <c r="O5859" s="142"/>
    </row>
    <row r="5860" spans="3:15" x14ac:dyDescent="0.2">
      <c r="C5860" s="142"/>
      <c r="D5860" s="142"/>
      <c r="E5860" s="142"/>
      <c r="F5860" s="142"/>
      <c r="G5860" s="142"/>
      <c r="H5860" s="142"/>
      <c r="J5860" s="142"/>
      <c r="K5860" s="142"/>
      <c r="L5860" s="142"/>
      <c r="M5860" s="142"/>
      <c r="N5860" s="142"/>
      <c r="O5860" s="142"/>
    </row>
    <row r="5861" spans="3:15" x14ac:dyDescent="0.2">
      <c r="C5861" s="142"/>
      <c r="D5861" s="142"/>
      <c r="E5861" s="142"/>
      <c r="F5861" s="142"/>
      <c r="G5861" s="142"/>
      <c r="H5861" s="142"/>
      <c r="J5861" s="142"/>
      <c r="K5861" s="142"/>
      <c r="L5861" s="142"/>
      <c r="M5861" s="142"/>
      <c r="N5861" s="142"/>
      <c r="O5861" s="142"/>
    </row>
    <row r="5862" spans="3:15" x14ac:dyDescent="0.2">
      <c r="C5862" s="142"/>
      <c r="D5862" s="142"/>
      <c r="E5862" s="142"/>
      <c r="F5862" s="142"/>
      <c r="G5862" s="142"/>
      <c r="H5862" s="142"/>
      <c r="J5862" s="142"/>
      <c r="K5862" s="142"/>
      <c r="L5862" s="142"/>
      <c r="M5862" s="142"/>
      <c r="N5862" s="142"/>
      <c r="O5862" s="142"/>
    </row>
    <row r="5863" spans="3:15" x14ac:dyDescent="0.2">
      <c r="C5863" s="142"/>
      <c r="D5863" s="142"/>
      <c r="E5863" s="142"/>
      <c r="F5863" s="142"/>
      <c r="G5863" s="142"/>
      <c r="H5863" s="142"/>
      <c r="J5863" s="142"/>
      <c r="K5863" s="142"/>
      <c r="L5863" s="142"/>
      <c r="M5863" s="142"/>
      <c r="N5863" s="142"/>
      <c r="O5863" s="142"/>
    </row>
    <row r="5864" spans="3:15" x14ac:dyDescent="0.2">
      <c r="C5864" s="142"/>
      <c r="D5864" s="142"/>
      <c r="E5864" s="142"/>
      <c r="F5864" s="142"/>
      <c r="G5864" s="142"/>
      <c r="H5864" s="142"/>
      <c r="J5864" s="142"/>
      <c r="K5864" s="142"/>
      <c r="L5864" s="142"/>
      <c r="M5864" s="142"/>
      <c r="N5864" s="142"/>
      <c r="O5864" s="142"/>
    </row>
    <row r="5865" spans="3:15" x14ac:dyDescent="0.2">
      <c r="C5865" s="142"/>
      <c r="D5865" s="142"/>
      <c r="E5865" s="142"/>
      <c r="F5865" s="142"/>
      <c r="G5865" s="142"/>
      <c r="H5865" s="142"/>
      <c r="J5865" s="142"/>
      <c r="K5865" s="142"/>
      <c r="L5865" s="142"/>
      <c r="M5865" s="142"/>
      <c r="N5865" s="142"/>
      <c r="O5865" s="142"/>
    </row>
    <row r="5866" spans="3:15" x14ac:dyDescent="0.2">
      <c r="C5866" s="142"/>
      <c r="D5866" s="142"/>
      <c r="E5866" s="142"/>
      <c r="F5866" s="142"/>
      <c r="G5866" s="142"/>
      <c r="H5866" s="142"/>
      <c r="J5866" s="142"/>
      <c r="K5866" s="142"/>
      <c r="L5866" s="142"/>
      <c r="M5866" s="142"/>
      <c r="N5866" s="142"/>
      <c r="O5866" s="142"/>
    </row>
    <row r="5867" spans="3:15" x14ac:dyDescent="0.2">
      <c r="C5867" s="142"/>
      <c r="D5867" s="142"/>
      <c r="E5867" s="142"/>
      <c r="F5867" s="142"/>
      <c r="G5867" s="142"/>
      <c r="H5867" s="142"/>
      <c r="J5867" s="142"/>
      <c r="K5867" s="142"/>
      <c r="L5867" s="142"/>
      <c r="M5867" s="142"/>
      <c r="N5867" s="142"/>
      <c r="O5867" s="142"/>
    </row>
    <row r="5868" spans="3:15" x14ac:dyDescent="0.2">
      <c r="C5868" s="142"/>
      <c r="D5868" s="142"/>
      <c r="E5868" s="142"/>
      <c r="F5868" s="142"/>
      <c r="G5868" s="142"/>
      <c r="H5868" s="142"/>
      <c r="J5868" s="142"/>
      <c r="K5868" s="142"/>
      <c r="L5868" s="142"/>
      <c r="M5868" s="142"/>
      <c r="N5868" s="142"/>
      <c r="O5868" s="142"/>
    </row>
    <row r="5869" spans="3:15" x14ac:dyDescent="0.2">
      <c r="C5869" s="142"/>
      <c r="D5869" s="142"/>
      <c r="E5869" s="142"/>
      <c r="F5869" s="142"/>
      <c r="G5869" s="142"/>
      <c r="H5869" s="142"/>
      <c r="J5869" s="142"/>
      <c r="K5869" s="142"/>
      <c r="L5869" s="142"/>
      <c r="M5869" s="142"/>
      <c r="N5869" s="142"/>
      <c r="O5869" s="142"/>
    </row>
    <row r="5870" spans="3:15" x14ac:dyDescent="0.2">
      <c r="C5870" s="142"/>
      <c r="D5870" s="142"/>
      <c r="E5870" s="142"/>
      <c r="F5870" s="142"/>
      <c r="G5870" s="142"/>
      <c r="H5870" s="142"/>
      <c r="J5870" s="142"/>
      <c r="K5870" s="142"/>
      <c r="L5870" s="142"/>
      <c r="M5870" s="142"/>
      <c r="N5870" s="142"/>
      <c r="O5870" s="142"/>
    </row>
    <row r="5871" spans="3:15" x14ac:dyDescent="0.2">
      <c r="C5871" s="142"/>
      <c r="D5871" s="142"/>
      <c r="E5871" s="142"/>
      <c r="F5871" s="142"/>
      <c r="G5871" s="142"/>
      <c r="H5871" s="142"/>
      <c r="J5871" s="142"/>
      <c r="K5871" s="142"/>
      <c r="L5871" s="142"/>
      <c r="M5871" s="142"/>
      <c r="N5871" s="142"/>
      <c r="O5871" s="142"/>
    </row>
    <row r="5872" spans="3:15" x14ac:dyDescent="0.2">
      <c r="C5872" s="142"/>
      <c r="D5872" s="142"/>
      <c r="E5872" s="142"/>
      <c r="F5872" s="142"/>
      <c r="G5872" s="142"/>
      <c r="H5872" s="142"/>
      <c r="J5872" s="142"/>
      <c r="K5872" s="142"/>
      <c r="L5872" s="142"/>
      <c r="M5872" s="142"/>
      <c r="N5872" s="142"/>
      <c r="O5872" s="142"/>
    </row>
    <row r="5873" spans="3:15" x14ac:dyDescent="0.2">
      <c r="C5873" s="142"/>
      <c r="D5873" s="142"/>
      <c r="E5873" s="142"/>
      <c r="F5873" s="142"/>
      <c r="G5873" s="142"/>
      <c r="H5873" s="142"/>
      <c r="J5873" s="142"/>
      <c r="K5873" s="142"/>
      <c r="L5873" s="142"/>
      <c r="M5873" s="142"/>
      <c r="N5873" s="142"/>
      <c r="O5873" s="142"/>
    </row>
    <row r="5874" spans="3:15" x14ac:dyDescent="0.2">
      <c r="C5874" s="142"/>
      <c r="D5874" s="142"/>
      <c r="E5874" s="142"/>
      <c r="F5874" s="142"/>
      <c r="G5874" s="142"/>
      <c r="H5874" s="142"/>
      <c r="J5874" s="142"/>
      <c r="K5874" s="142"/>
      <c r="L5874" s="142"/>
      <c r="M5874" s="142"/>
      <c r="N5874" s="142"/>
      <c r="O5874" s="142"/>
    </row>
    <row r="5875" spans="3:15" x14ac:dyDescent="0.2">
      <c r="C5875" s="142"/>
      <c r="D5875" s="142"/>
      <c r="E5875" s="142"/>
      <c r="F5875" s="142"/>
      <c r="G5875" s="142"/>
      <c r="H5875" s="142"/>
      <c r="J5875" s="142"/>
      <c r="K5875" s="142"/>
      <c r="L5875" s="142"/>
      <c r="M5875" s="142"/>
      <c r="N5875" s="142"/>
      <c r="O5875" s="142"/>
    </row>
    <row r="5876" spans="3:15" x14ac:dyDescent="0.2">
      <c r="C5876" s="142"/>
      <c r="D5876" s="142"/>
      <c r="E5876" s="142"/>
      <c r="F5876" s="142"/>
      <c r="G5876" s="142"/>
      <c r="H5876" s="142"/>
      <c r="J5876" s="142"/>
      <c r="K5876" s="142"/>
      <c r="L5876" s="142"/>
      <c r="M5876" s="142"/>
      <c r="N5876" s="142"/>
      <c r="O5876" s="142"/>
    </row>
    <row r="5877" spans="3:15" x14ac:dyDescent="0.2">
      <c r="C5877" s="142"/>
      <c r="D5877" s="142"/>
      <c r="E5877" s="142"/>
      <c r="F5877" s="142"/>
      <c r="G5877" s="142"/>
      <c r="H5877" s="142"/>
      <c r="J5877" s="142"/>
      <c r="K5877" s="142"/>
      <c r="L5877" s="142"/>
      <c r="M5877" s="142"/>
      <c r="N5877" s="142"/>
      <c r="O5877" s="142"/>
    </row>
    <row r="5878" spans="3:15" x14ac:dyDescent="0.2">
      <c r="C5878" s="142"/>
      <c r="D5878" s="142"/>
      <c r="E5878" s="142"/>
      <c r="F5878" s="142"/>
      <c r="G5878" s="142"/>
      <c r="H5878" s="142"/>
      <c r="J5878" s="142"/>
      <c r="K5878" s="142"/>
      <c r="L5878" s="142"/>
      <c r="M5878" s="142"/>
      <c r="N5878" s="142"/>
      <c r="O5878" s="142"/>
    </row>
    <row r="5879" spans="3:15" x14ac:dyDescent="0.2">
      <c r="C5879" s="142"/>
      <c r="D5879" s="142"/>
      <c r="E5879" s="142"/>
      <c r="F5879" s="142"/>
      <c r="G5879" s="142"/>
      <c r="H5879" s="142"/>
      <c r="J5879" s="142"/>
      <c r="K5879" s="142"/>
      <c r="L5879" s="142"/>
      <c r="M5879" s="142"/>
      <c r="N5879" s="142"/>
      <c r="O5879" s="142"/>
    </row>
    <row r="5880" spans="3:15" x14ac:dyDescent="0.2">
      <c r="C5880" s="142"/>
      <c r="D5880" s="142"/>
      <c r="E5880" s="142"/>
      <c r="F5880" s="142"/>
      <c r="G5880" s="142"/>
      <c r="H5880" s="142"/>
      <c r="J5880" s="142"/>
      <c r="K5880" s="142"/>
      <c r="L5880" s="142"/>
      <c r="M5880" s="142"/>
      <c r="N5880" s="142"/>
      <c r="O5880" s="142"/>
    </row>
    <row r="5881" spans="3:15" x14ac:dyDescent="0.2">
      <c r="C5881" s="142"/>
      <c r="D5881" s="142"/>
      <c r="E5881" s="142"/>
      <c r="F5881" s="142"/>
      <c r="G5881" s="142"/>
      <c r="H5881" s="142"/>
      <c r="J5881" s="142"/>
      <c r="K5881" s="142"/>
      <c r="L5881" s="142"/>
      <c r="M5881" s="142"/>
      <c r="N5881" s="142"/>
      <c r="O5881" s="142"/>
    </row>
    <row r="5882" spans="3:15" x14ac:dyDescent="0.2">
      <c r="C5882" s="142"/>
      <c r="D5882" s="142"/>
      <c r="E5882" s="142"/>
      <c r="F5882" s="142"/>
      <c r="G5882" s="142"/>
      <c r="H5882" s="142"/>
      <c r="J5882" s="142"/>
      <c r="K5882" s="142"/>
      <c r="L5882" s="142"/>
      <c r="M5882" s="142"/>
      <c r="N5882" s="142"/>
      <c r="O5882" s="142"/>
    </row>
    <row r="5883" spans="3:15" x14ac:dyDescent="0.2">
      <c r="C5883" s="142"/>
      <c r="D5883" s="142"/>
      <c r="E5883" s="142"/>
      <c r="F5883" s="142"/>
      <c r="G5883" s="142"/>
      <c r="H5883" s="142"/>
      <c r="J5883" s="142"/>
      <c r="K5883" s="142"/>
      <c r="L5883" s="142"/>
      <c r="M5883" s="142"/>
      <c r="N5883" s="142"/>
      <c r="O5883" s="142"/>
    </row>
    <row r="5884" spans="3:15" x14ac:dyDescent="0.2">
      <c r="C5884" s="142"/>
      <c r="D5884" s="142"/>
      <c r="E5884" s="142"/>
      <c r="F5884" s="142"/>
      <c r="G5884" s="142"/>
      <c r="H5884" s="142"/>
      <c r="J5884" s="142"/>
      <c r="K5884" s="142"/>
      <c r="L5884" s="142"/>
      <c r="M5884" s="142"/>
      <c r="N5884" s="142"/>
      <c r="O5884" s="142"/>
    </row>
    <row r="5885" spans="3:15" x14ac:dyDescent="0.2">
      <c r="C5885" s="142"/>
      <c r="D5885" s="142"/>
      <c r="E5885" s="142"/>
      <c r="F5885" s="142"/>
      <c r="G5885" s="142"/>
      <c r="H5885" s="142"/>
      <c r="J5885" s="142"/>
      <c r="K5885" s="142"/>
      <c r="L5885" s="142"/>
      <c r="M5885" s="142"/>
      <c r="N5885" s="142"/>
      <c r="O5885" s="142"/>
    </row>
    <row r="5886" spans="3:15" x14ac:dyDescent="0.2">
      <c r="C5886" s="142"/>
      <c r="D5886" s="142"/>
      <c r="E5886" s="142"/>
      <c r="F5886" s="142"/>
      <c r="G5886" s="142"/>
      <c r="H5886" s="142"/>
      <c r="J5886" s="142"/>
      <c r="K5886" s="142"/>
      <c r="L5886" s="142"/>
      <c r="M5886" s="142"/>
      <c r="N5886" s="142"/>
      <c r="O5886" s="142"/>
    </row>
    <row r="5887" spans="3:15" x14ac:dyDescent="0.2">
      <c r="C5887" s="142"/>
      <c r="D5887" s="142"/>
      <c r="E5887" s="142"/>
      <c r="F5887" s="142"/>
      <c r="G5887" s="142"/>
      <c r="H5887" s="142"/>
      <c r="J5887" s="142"/>
      <c r="K5887" s="142"/>
      <c r="L5887" s="142"/>
      <c r="M5887" s="142"/>
      <c r="N5887" s="142"/>
      <c r="O5887" s="142"/>
    </row>
    <row r="5888" spans="3:15" x14ac:dyDescent="0.2">
      <c r="C5888" s="142"/>
      <c r="D5888" s="142"/>
      <c r="E5888" s="142"/>
      <c r="F5888" s="142"/>
      <c r="G5888" s="142"/>
      <c r="H5888" s="142"/>
      <c r="J5888" s="142"/>
      <c r="K5888" s="142"/>
      <c r="L5888" s="142"/>
      <c r="M5888" s="142"/>
      <c r="N5888" s="142"/>
      <c r="O5888" s="142"/>
    </row>
    <row r="5889" spans="3:15" x14ac:dyDescent="0.2">
      <c r="C5889" s="142"/>
      <c r="D5889" s="142"/>
      <c r="E5889" s="142"/>
      <c r="F5889" s="142"/>
      <c r="G5889" s="142"/>
      <c r="H5889" s="142"/>
      <c r="J5889" s="142"/>
      <c r="K5889" s="142"/>
      <c r="L5889" s="142"/>
      <c r="M5889" s="142"/>
      <c r="N5889" s="142"/>
      <c r="O5889" s="142"/>
    </row>
    <row r="5890" spans="3:15" x14ac:dyDescent="0.2">
      <c r="C5890" s="142"/>
      <c r="D5890" s="142"/>
      <c r="E5890" s="142"/>
      <c r="F5890" s="142"/>
      <c r="G5890" s="142"/>
      <c r="H5890" s="142"/>
      <c r="J5890" s="142"/>
      <c r="K5890" s="142"/>
      <c r="L5890" s="142"/>
      <c r="M5890" s="142"/>
      <c r="N5890" s="142"/>
      <c r="O5890" s="142"/>
    </row>
    <row r="5891" spans="3:15" x14ac:dyDescent="0.2">
      <c r="C5891" s="142"/>
      <c r="D5891" s="142"/>
      <c r="E5891" s="142"/>
      <c r="F5891" s="142"/>
      <c r="G5891" s="142"/>
      <c r="H5891" s="142"/>
      <c r="J5891" s="142"/>
      <c r="K5891" s="142"/>
      <c r="L5891" s="142"/>
      <c r="M5891" s="142"/>
      <c r="N5891" s="142"/>
      <c r="O5891" s="142"/>
    </row>
    <row r="5892" spans="3:15" x14ac:dyDescent="0.2">
      <c r="C5892" s="142"/>
      <c r="D5892" s="142"/>
      <c r="E5892" s="142"/>
      <c r="F5892" s="142"/>
      <c r="G5892" s="142"/>
      <c r="H5892" s="142"/>
      <c r="J5892" s="142"/>
      <c r="K5892" s="142"/>
      <c r="L5892" s="142"/>
      <c r="M5892" s="142"/>
      <c r="N5892" s="142"/>
      <c r="O5892" s="142"/>
    </row>
    <row r="5893" spans="3:15" x14ac:dyDescent="0.2">
      <c r="C5893" s="142"/>
      <c r="D5893" s="142"/>
      <c r="E5893" s="142"/>
      <c r="F5893" s="142"/>
      <c r="G5893" s="142"/>
      <c r="H5893" s="142"/>
      <c r="J5893" s="142"/>
      <c r="K5893" s="142"/>
      <c r="L5893" s="142"/>
      <c r="M5893" s="142"/>
      <c r="N5893" s="142"/>
      <c r="O5893" s="142"/>
    </row>
    <row r="5894" spans="3:15" x14ac:dyDescent="0.2">
      <c r="C5894" s="142"/>
      <c r="D5894" s="142"/>
      <c r="E5894" s="142"/>
      <c r="F5894" s="142"/>
      <c r="G5894" s="142"/>
      <c r="H5894" s="142"/>
      <c r="J5894" s="142"/>
      <c r="K5894" s="142"/>
      <c r="L5894" s="142"/>
      <c r="M5894" s="142"/>
      <c r="N5894" s="142"/>
      <c r="O5894" s="142"/>
    </row>
    <row r="5895" spans="3:15" x14ac:dyDescent="0.2">
      <c r="C5895" s="142"/>
      <c r="D5895" s="142"/>
      <c r="E5895" s="142"/>
      <c r="F5895" s="142"/>
      <c r="G5895" s="142"/>
      <c r="H5895" s="142"/>
      <c r="J5895" s="142"/>
      <c r="K5895" s="142"/>
      <c r="L5895" s="142"/>
      <c r="M5895" s="142"/>
      <c r="N5895" s="142"/>
      <c r="O5895" s="142"/>
    </row>
    <row r="5896" spans="3:15" x14ac:dyDescent="0.2">
      <c r="C5896" s="142"/>
      <c r="D5896" s="142"/>
      <c r="E5896" s="142"/>
      <c r="F5896" s="142"/>
      <c r="G5896" s="142"/>
      <c r="H5896" s="142"/>
      <c r="J5896" s="142"/>
      <c r="K5896" s="142"/>
      <c r="L5896" s="142"/>
      <c r="M5896" s="142"/>
      <c r="N5896" s="142"/>
      <c r="O5896" s="142"/>
    </row>
    <row r="5897" spans="3:15" x14ac:dyDescent="0.2">
      <c r="C5897" s="142"/>
      <c r="D5897" s="142"/>
      <c r="E5897" s="142"/>
      <c r="F5897" s="142"/>
      <c r="G5897" s="142"/>
      <c r="H5897" s="142"/>
      <c r="J5897" s="142"/>
      <c r="K5897" s="142"/>
      <c r="L5897" s="142"/>
      <c r="M5897" s="142"/>
      <c r="N5897" s="142"/>
      <c r="O5897" s="142"/>
    </row>
    <row r="5898" spans="3:15" x14ac:dyDescent="0.2">
      <c r="C5898" s="142"/>
      <c r="D5898" s="142"/>
      <c r="E5898" s="142"/>
      <c r="F5898" s="142"/>
      <c r="G5898" s="142"/>
      <c r="H5898" s="142"/>
      <c r="J5898" s="142"/>
      <c r="K5898" s="142"/>
      <c r="L5898" s="142"/>
      <c r="M5898" s="142"/>
      <c r="N5898" s="142"/>
      <c r="O5898" s="142"/>
    </row>
    <row r="5899" spans="3:15" x14ac:dyDescent="0.2">
      <c r="C5899" s="142"/>
      <c r="D5899" s="142"/>
      <c r="E5899" s="142"/>
      <c r="F5899" s="142"/>
      <c r="G5899" s="142"/>
      <c r="H5899" s="142"/>
      <c r="J5899" s="142"/>
      <c r="K5899" s="142"/>
      <c r="L5899" s="142"/>
      <c r="M5899" s="142"/>
      <c r="N5899" s="142"/>
      <c r="O5899" s="142"/>
    </row>
    <row r="5900" spans="3:15" x14ac:dyDescent="0.2">
      <c r="C5900" s="142"/>
      <c r="D5900" s="142"/>
      <c r="E5900" s="142"/>
      <c r="F5900" s="142"/>
      <c r="G5900" s="142"/>
      <c r="H5900" s="142"/>
      <c r="J5900" s="142"/>
      <c r="K5900" s="142"/>
      <c r="L5900" s="142"/>
      <c r="M5900" s="142"/>
      <c r="N5900" s="142"/>
      <c r="O5900" s="142"/>
    </row>
    <row r="5901" spans="3:15" x14ac:dyDescent="0.2">
      <c r="C5901" s="142"/>
      <c r="D5901" s="142"/>
      <c r="E5901" s="142"/>
      <c r="F5901" s="142"/>
      <c r="G5901" s="142"/>
      <c r="H5901" s="142"/>
      <c r="J5901" s="142"/>
      <c r="K5901" s="142"/>
      <c r="L5901" s="142"/>
      <c r="M5901" s="142"/>
      <c r="N5901" s="142"/>
      <c r="O5901" s="142"/>
    </row>
    <row r="5902" spans="3:15" x14ac:dyDescent="0.2">
      <c r="C5902" s="142"/>
      <c r="D5902" s="142"/>
      <c r="E5902" s="142"/>
      <c r="F5902" s="142"/>
      <c r="G5902" s="142"/>
      <c r="H5902" s="142"/>
      <c r="J5902" s="142"/>
      <c r="K5902" s="142"/>
      <c r="L5902" s="142"/>
      <c r="M5902" s="142"/>
      <c r="N5902" s="142"/>
      <c r="O5902" s="142"/>
    </row>
    <row r="5903" spans="3:15" x14ac:dyDescent="0.2">
      <c r="C5903" s="142"/>
      <c r="D5903" s="142"/>
      <c r="E5903" s="142"/>
      <c r="F5903" s="142"/>
      <c r="G5903" s="142"/>
      <c r="H5903" s="142"/>
      <c r="J5903" s="142"/>
      <c r="K5903" s="142"/>
      <c r="L5903" s="142"/>
      <c r="M5903" s="142"/>
      <c r="N5903" s="142"/>
      <c r="O5903" s="142"/>
    </row>
    <row r="5904" spans="3:15" x14ac:dyDescent="0.2">
      <c r="C5904" s="142"/>
      <c r="D5904" s="142"/>
      <c r="E5904" s="142"/>
      <c r="F5904" s="142"/>
      <c r="G5904" s="142"/>
      <c r="H5904" s="142"/>
      <c r="J5904" s="142"/>
      <c r="K5904" s="142"/>
      <c r="L5904" s="142"/>
      <c r="M5904" s="142"/>
      <c r="N5904" s="142"/>
      <c r="O5904" s="142"/>
    </row>
    <row r="5905" spans="3:15" x14ac:dyDescent="0.2">
      <c r="C5905" s="142"/>
      <c r="D5905" s="142"/>
      <c r="E5905" s="142"/>
      <c r="F5905" s="142"/>
      <c r="G5905" s="142"/>
      <c r="H5905" s="142"/>
      <c r="J5905" s="142"/>
      <c r="K5905" s="142"/>
      <c r="L5905" s="142"/>
      <c r="M5905" s="142"/>
      <c r="N5905" s="142"/>
      <c r="O5905" s="142"/>
    </row>
    <row r="5906" spans="3:15" x14ac:dyDescent="0.2">
      <c r="C5906" s="142"/>
      <c r="D5906" s="142"/>
      <c r="E5906" s="142"/>
      <c r="F5906" s="142"/>
      <c r="G5906" s="142"/>
      <c r="H5906" s="142"/>
      <c r="J5906" s="142"/>
      <c r="K5906" s="142"/>
      <c r="L5906" s="142"/>
      <c r="M5906" s="142"/>
      <c r="N5906" s="142"/>
      <c r="O5906" s="142"/>
    </row>
    <row r="5907" spans="3:15" x14ac:dyDescent="0.2">
      <c r="C5907" s="142"/>
      <c r="D5907" s="142"/>
      <c r="E5907" s="142"/>
      <c r="F5907" s="142"/>
      <c r="G5907" s="142"/>
      <c r="H5907" s="142"/>
      <c r="J5907" s="142"/>
      <c r="K5907" s="142"/>
      <c r="L5907" s="142"/>
      <c r="M5907" s="142"/>
      <c r="N5907" s="142"/>
      <c r="O5907" s="142"/>
    </row>
    <row r="5908" spans="3:15" x14ac:dyDescent="0.2">
      <c r="C5908" s="142"/>
      <c r="D5908" s="142"/>
      <c r="E5908" s="142"/>
      <c r="F5908" s="142"/>
      <c r="G5908" s="142"/>
      <c r="H5908" s="142"/>
      <c r="J5908" s="142"/>
      <c r="K5908" s="142"/>
      <c r="L5908" s="142"/>
      <c r="M5908" s="142"/>
      <c r="N5908" s="142"/>
      <c r="O5908" s="142"/>
    </row>
    <row r="5909" spans="3:15" x14ac:dyDescent="0.2">
      <c r="C5909" s="142"/>
      <c r="D5909" s="142"/>
      <c r="E5909" s="142"/>
      <c r="F5909" s="142"/>
      <c r="G5909" s="142"/>
      <c r="H5909" s="142"/>
      <c r="J5909" s="142"/>
      <c r="K5909" s="142"/>
      <c r="L5909" s="142"/>
      <c r="M5909" s="142"/>
      <c r="N5909" s="142"/>
      <c r="O5909" s="142"/>
    </row>
    <row r="5910" spans="3:15" x14ac:dyDescent="0.2">
      <c r="C5910" s="142"/>
      <c r="D5910" s="142"/>
      <c r="E5910" s="142"/>
      <c r="F5910" s="142"/>
      <c r="G5910" s="142"/>
      <c r="H5910" s="142"/>
      <c r="J5910" s="142"/>
      <c r="K5910" s="142"/>
      <c r="L5910" s="142"/>
      <c r="M5910" s="142"/>
      <c r="N5910" s="142"/>
      <c r="O5910" s="142"/>
    </row>
    <row r="5911" spans="3:15" x14ac:dyDescent="0.2">
      <c r="C5911" s="142"/>
      <c r="D5911" s="142"/>
      <c r="E5911" s="142"/>
      <c r="F5911" s="142"/>
      <c r="G5911" s="142"/>
      <c r="H5911" s="142"/>
      <c r="J5911" s="142"/>
      <c r="K5911" s="142"/>
      <c r="L5911" s="142"/>
      <c r="M5911" s="142"/>
      <c r="N5911" s="142"/>
      <c r="O5911" s="142"/>
    </row>
    <row r="5912" spans="3:15" x14ac:dyDescent="0.2">
      <c r="C5912" s="142"/>
      <c r="D5912" s="142"/>
      <c r="E5912" s="142"/>
      <c r="F5912" s="142"/>
      <c r="G5912" s="142"/>
      <c r="H5912" s="142"/>
      <c r="J5912" s="142"/>
      <c r="K5912" s="142"/>
      <c r="L5912" s="142"/>
      <c r="M5912" s="142"/>
      <c r="N5912" s="142"/>
      <c r="O5912" s="142"/>
    </row>
    <row r="5913" spans="3:15" x14ac:dyDescent="0.2">
      <c r="C5913" s="142"/>
      <c r="D5913" s="142"/>
      <c r="E5913" s="142"/>
      <c r="F5913" s="142"/>
      <c r="G5913" s="142"/>
      <c r="H5913" s="142"/>
      <c r="J5913" s="142"/>
      <c r="K5913" s="142"/>
      <c r="L5913" s="142"/>
      <c r="M5913" s="142"/>
      <c r="N5913" s="142"/>
      <c r="O5913" s="142"/>
    </row>
    <row r="5914" spans="3:15" x14ac:dyDescent="0.2">
      <c r="C5914" s="142"/>
      <c r="D5914" s="142"/>
      <c r="E5914" s="142"/>
      <c r="F5914" s="142"/>
      <c r="G5914" s="142"/>
      <c r="H5914" s="142"/>
      <c r="J5914" s="142"/>
      <c r="K5914" s="142"/>
      <c r="L5914" s="142"/>
      <c r="M5914" s="142"/>
      <c r="N5914" s="142"/>
      <c r="O5914" s="142"/>
    </row>
    <row r="5915" spans="3:15" x14ac:dyDescent="0.2">
      <c r="C5915" s="142"/>
      <c r="D5915" s="142"/>
      <c r="E5915" s="142"/>
      <c r="F5915" s="142"/>
      <c r="G5915" s="142"/>
      <c r="H5915" s="142"/>
      <c r="J5915" s="142"/>
      <c r="K5915" s="142"/>
      <c r="L5915" s="142"/>
      <c r="M5915" s="142"/>
      <c r="N5915" s="142"/>
      <c r="O5915" s="142"/>
    </row>
    <row r="5916" spans="3:15" x14ac:dyDescent="0.2">
      <c r="C5916" s="142"/>
      <c r="D5916" s="142"/>
      <c r="E5916" s="142"/>
      <c r="F5916" s="142"/>
      <c r="G5916" s="142"/>
      <c r="H5916" s="142"/>
      <c r="J5916" s="142"/>
      <c r="K5916" s="142"/>
      <c r="L5916" s="142"/>
      <c r="M5916" s="142"/>
      <c r="N5916" s="142"/>
      <c r="O5916" s="142"/>
    </row>
    <row r="5917" spans="3:15" x14ac:dyDescent="0.2">
      <c r="C5917" s="142"/>
      <c r="D5917" s="142"/>
      <c r="E5917" s="142"/>
      <c r="F5917" s="142"/>
      <c r="G5917" s="142"/>
      <c r="H5917" s="142"/>
      <c r="J5917" s="142"/>
      <c r="K5917" s="142"/>
      <c r="L5917" s="142"/>
      <c r="M5917" s="142"/>
      <c r="N5917" s="142"/>
      <c r="O5917" s="142"/>
    </row>
    <row r="5918" spans="3:15" x14ac:dyDescent="0.2">
      <c r="C5918" s="142"/>
      <c r="D5918" s="142"/>
      <c r="E5918" s="142"/>
      <c r="F5918" s="142"/>
      <c r="G5918" s="142"/>
      <c r="H5918" s="142"/>
      <c r="J5918" s="142"/>
      <c r="K5918" s="142"/>
      <c r="L5918" s="142"/>
      <c r="M5918" s="142"/>
      <c r="N5918" s="142"/>
      <c r="O5918" s="142"/>
    </row>
    <row r="5919" spans="3:15" x14ac:dyDescent="0.2">
      <c r="C5919" s="142"/>
      <c r="D5919" s="142"/>
      <c r="E5919" s="142"/>
      <c r="F5919" s="142"/>
      <c r="G5919" s="142"/>
      <c r="H5919" s="142"/>
      <c r="J5919" s="142"/>
      <c r="K5919" s="142"/>
      <c r="L5919" s="142"/>
      <c r="M5919" s="142"/>
      <c r="N5919" s="142"/>
      <c r="O5919" s="142"/>
    </row>
    <row r="5920" spans="3:15" x14ac:dyDescent="0.2">
      <c r="C5920" s="142"/>
      <c r="D5920" s="142"/>
      <c r="E5920" s="142"/>
      <c r="F5920" s="142"/>
      <c r="G5920" s="142"/>
      <c r="H5920" s="142"/>
      <c r="J5920" s="142"/>
      <c r="K5920" s="142"/>
      <c r="L5920" s="142"/>
      <c r="M5920" s="142"/>
      <c r="N5920" s="142"/>
      <c r="O5920" s="142"/>
    </row>
    <row r="5921" spans="3:15" x14ac:dyDescent="0.2">
      <c r="C5921" s="142"/>
      <c r="D5921" s="142"/>
      <c r="E5921" s="142"/>
      <c r="F5921" s="142"/>
      <c r="G5921" s="142"/>
      <c r="H5921" s="142"/>
      <c r="J5921" s="142"/>
      <c r="K5921" s="142"/>
      <c r="L5921" s="142"/>
      <c r="M5921" s="142"/>
      <c r="N5921" s="142"/>
      <c r="O5921" s="142"/>
    </row>
    <row r="5922" spans="3:15" x14ac:dyDescent="0.2">
      <c r="C5922" s="142"/>
      <c r="D5922" s="142"/>
      <c r="E5922" s="142"/>
      <c r="F5922" s="142"/>
      <c r="G5922" s="142"/>
      <c r="H5922" s="142"/>
      <c r="J5922" s="142"/>
      <c r="K5922" s="142"/>
      <c r="L5922" s="142"/>
      <c r="M5922" s="142"/>
      <c r="N5922" s="142"/>
      <c r="O5922" s="142"/>
    </row>
    <row r="5923" spans="3:15" x14ac:dyDescent="0.2">
      <c r="C5923" s="142"/>
      <c r="D5923" s="142"/>
      <c r="E5923" s="142"/>
      <c r="F5923" s="142"/>
      <c r="G5923" s="142"/>
      <c r="H5923" s="142"/>
      <c r="J5923" s="142"/>
      <c r="K5923" s="142"/>
      <c r="L5923" s="142"/>
      <c r="M5923" s="142"/>
      <c r="N5923" s="142"/>
      <c r="O5923" s="142"/>
    </row>
    <row r="5924" spans="3:15" x14ac:dyDescent="0.2">
      <c r="C5924" s="142"/>
      <c r="D5924" s="142"/>
      <c r="E5924" s="142"/>
      <c r="F5924" s="142"/>
      <c r="G5924" s="142"/>
      <c r="H5924" s="142"/>
      <c r="J5924" s="142"/>
      <c r="K5924" s="142"/>
      <c r="L5924" s="142"/>
      <c r="M5924" s="142"/>
      <c r="N5924" s="142"/>
      <c r="O5924" s="142"/>
    </row>
    <row r="5925" spans="3:15" x14ac:dyDescent="0.2">
      <c r="C5925" s="142"/>
      <c r="D5925" s="142"/>
      <c r="E5925" s="142"/>
      <c r="F5925" s="142"/>
      <c r="G5925" s="142"/>
      <c r="H5925" s="142"/>
      <c r="J5925" s="142"/>
      <c r="K5925" s="142"/>
      <c r="L5925" s="142"/>
      <c r="M5925" s="142"/>
      <c r="N5925" s="142"/>
      <c r="O5925" s="142"/>
    </row>
    <row r="5926" spans="3:15" x14ac:dyDescent="0.2">
      <c r="C5926" s="142"/>
      <c r="D5926" s="142"/>
      <c r="E5926" s="142"/>
      <c r="F5926" s="142"/>
      <c r="G5926" s="142"/>
      <c r="H5926" s="142"/>
      <c r="J5926" s="142"/>
      <c r="K5926" s="142"/>
      <c r="L5926" s="142"/>
      <c r="M5926" s="142"/>
      <c r="N5926" s="142"/>
      <c r="O5926" s="142"/>
    </row>
    <row r="5927" spans="3:15" x14ac:dyDescent="0.2">
      <c r="C5927" s="142"/>
      <c r="D5927" s="142"/>
      <c r="E5927" s="142"/>
      <c r="F5927" s="142"/>
      <c r="G5927" s="142"/>
      <c r="H5927" s="142"/>
      <c r="J5927" s="142"/>
      <c r="K5927" s="142"/>
      <c r="L5927" s="142"/>
      <c r="M5927" s="142"/>
      <c r="N5927" s="142"/>
      <c r="O5927" s="142"/>
    </row>
    <row r="5928" spans="3:15" x14ac:dyDescent="0.2">
      <c r="C5928" s="142"/>
      <c r="D5928" s="142"/>
      <c r="E5928" s="142"/>
      <c r="F5928" s="142"/>
      <c r="G5928" s="142"/>
      <c r="H5928" s="142"/>
      <c r="J5928" s="142"/>
      <c r="K5928" s="142"/>
      <c r="L5928" s="142"/>
      <c r="M5928" s="142"/>
      <c r="N5928" s="142"/>
      <c r="O5928" s="142"/>
    </row>
    <row r="5929" spans="3:15" x14ac:dyDescent="0.2">
      <c r="C5929" s="142"/>
      <c r="D5929" s="142"/>
      <c r="E5929" s="142"/>
      <c r="F5929" s="142"/>
      <c r="G5929" s="142"/>
      <c r="H5929" s="142"/>
      <c r="J5929" s="142"/>
      <c r="K5929" s="142"/>
      <c r="L5929" s="142"/>
      <c r="M5929" s="142"/>
      <c r="N5929" s="142"/>
      <c r="O5929" s="142"/>
    </row>
    <row r="5930" spans="3:15" x14ac:dyDescent="0.2">
      <c r="C5930" s="142"/>
      <c r="D5930" s="142"/>
      <c r="E5930" s="142"/>
      <c r="F5930" s="142"/>
      <c r="G5930" s="142"/>
      <c r="H5930" s="142"/>
      <c r="J5930" s="142"/>
      <c r="K5930" s="142"/>
      <c r="L5930" s="142"/>
      <c r="M5930" s="142"/>
      <c r="N5930" s="142"/>
      <c r="O5930" s="142"/>
    </row>
    <row r="5931" spans="3:15" x14ac:dyDescent="0.2">
      <c r="C5931" s="142"/>
      <c r="D5931" s="142"/>
      <c r="E5931" s="142"/>
      <c r="F5931" s="142"/>
      <c r="G5931" s="142"/>
      <c r="H5931" s="142"/>
      <c r="J5931" s="142"/>
      <c r="K5931" s="142"/>
      <c r="L5931" s="142"/>
      <c r="M5931" s="142"/>
      <c r="N5931" s="142"/>
      <c r="O5931" s="142"/>
    </row>
    <row r="5932" spans="3:15" x14ac:dyDescent="0.2">
      <c r="C5932" s="142"/>
      <c r="D5932" s="142"/>
      <c r="E5932" s="142"/>
      <c r="F5932" s="142"/>
      <c r="G5932" s="142"/>
      <c r="H5932" s="142"/>
      <c r="J5932" s="142"/>
      <c r="K5932" s="142"/>
      <c r="L5932" s="142"/>
      <c r="M5932" s="142"/>
      <c r="N5932" s="142"/>
      <c r="O5932" s="142"/>
    </row>
    <row r="5933" spans="3:15" x14ac:dyDescent="0.2">
      <c r="C5933" s="142"/>
      <c r="D5933" s="142"/>
      <c r="E5933" s="142"/>
      <c r="F5933" s="142"/>
      <c r="G5933" s="142"/>
      <c r="H5933" s="142"/>
      <c r="J5933" s="142"/>
      <c r="K5933" s="142"/>
      <c r="L5933" s="142"/>
      <c r="M5933" s="142"/>
      <c r="N5933" s="142"/>
      <c r="O5933" s="142"/>
    </row>
    <row r="5934" spans="3:15" x14ac:dyDescent="0.2">
      <c r="C5934" s="142"/>
      <c r="D5934" s="142"/>
      <c r="E5934" s="142"/>
      <c r="F5934" s="142"/>
      <c r="G5934" s="142"/>
      <c r="H5934" s="142"/>
      <c r="J5934" s="142"/>
      <c r="K5934" s="142"/>
      <c r="L5934" s="142"/>
      <c r="M5934" s="142"/>
      <c r="N5934" s="142"/>
      <c r="O5934" s="142"/>
    </row>
    <row r="5935" spans="3:15" x14ac:dyDescent="0.2">
      <c r="C5935" s="142"/>
      <c r="D5935" s="142"/>
      <c r="E5935" s="142"/>
      <c r="F5935" s="142"/>
      <c r="G5935" s="142"/>
      <c r="H5935" s="142"/>
      <c r="J5935" s="142"/>
      <c r="K5935" s="142"/>
      <c r="L5935" s="142"/>
      <c r="M5935" s="142"/>
      <c r="N5935" s="142"/>
      <c r="O5935" s="142"/>
    </row>
    <row r="5936" spans="3:15" x14ac:dyDescent="0.2">
      <c r="C5936" s="142"/>
      <c r="D5936" s="142"/>
      <c r="E5936" s="142"/>
      <c r="F5936" s="142"/>
      <c r="G5936" s="142"/>
      <c r="H5936" s="142"/>
      <c r="J5936" s="142"/>
      <c r="K5936" s="142"/>
      <c r="L5936" s="142"/>
      <c r="M5936" s="142"/>
      <c r="N5936" s="142"/>
      <c r="O5936" s="142"/>
    </row>
    <row r="5937" spans="3:15" x14ac:dyDescent="0.2">
      <c r="C5937" s="142"/>
      <c r="D5937" s="142"/>
      <c r="E5937" s="142"/>
      <c r="F5937" s="142"/>
      <c r="G5937" s="142"/>
      <c r="H5937" s="142"/>
      <c r="J5937" s="142"/>
      <c r="K5937" s="142"/>
      <c r="L5937" s="142"/>
      <c r="M5937" s="142"/>
      <c r="N5937" s="142"/>
      <c r="O5937" s="142"/>
    </row>
    <row r="5938" spans="3:15" x14ac:dyDescent="0.2">
      <c r="C5938" s="142"/>
      <c r="D5938" s="142"/>
      <c r="E5938" s="142"/>
      <c r="F5938" s="142"/>
      <c r="G5938" s="142"/>
      <c r="H5938" s="142"/>
      <c r="J5938" s="142"/>
      <c r="K5938" s="142"/>
      <c r="L5938" s="142"/>
      <c r="M5938" s="142"/>
      <c r="N5938" s="142"/>
      <c r="O5938" s="142"/>
    </row>
    <row r="5939" spans="3:15" x14ac:dyDescent="0.2">
      <c r="C5939" s="142"/>
      <c r="D5939" s="142"/>
      <c r="E5939" s="142"/>
      <c r="F5939" s="142"/>
      <c r="G5939" s="142"/>
      <c r="H5939" s="142"/>
      <c r="J5939" s="142"/>
      <c r="K5939" s="142"/>
      <c r="L5939" s="142"/>
      <c r="M5939" s="142"/>
      <c r="N5939" s="142"/>
      <c r="O5939" s="142"/>
    </row>
    <row r="5940" spans="3:15" x14ac:dyDescent="0.2">
      <c r="C5940" s="142"/>
      <c r="D5940" s="142"/>
      <c r="E5940" s="142"/>
      <c r="F5940" s="142"/>
      <c r="G5940" s="142"/>
      <c r="H5940" s="142"/>
      <c r="J5940" s="142"/>
      <c r="K5940" s="142"/>
      <c r="L5940" s="142"/>
      <c r="M5940" s="142"/>
      <c r="N5940" s="142"/>
      <c r="O5940" s="142"/>
    </row>
    <row r="5941" spans="3:15" x14ac:dyDescent="0.2">
      <c r="C5941" s="142"/>
      <c r="D5941" s="142"/>
      <c r="E5941" s="142"/>
      <c r="F5941" s="142"/>
      <c r="G5941" s="142"/>
      <c r="H5941" s="142"/>
      <c r="J5941" s="142"/>
      <c r="K5941" s="142"/>
      <c r="L5941" s="142"/>
      <c r="M5941" s="142"/>
      <c r="N5941" s="142"/>
      <c r="O5941" s="142"/>
    </row>
    <row r="5942" spans="3:15" x14ac:dyDescent="0.2">
      <c r="C5942" s="142"/>
      <c r="D5942" s="142"/>
      <c r="E5942" s="142"/>
      <c r="F5942" s="142"/>
      <c r="G5942" s="142"/>
      <c r="H5942" s="142"/>
      <c r="J5942" s="142"/>
      <c r="K5942" s="142"/>
      <c r="L5942" s="142"/>
      <c r="M5942" s="142"/>
      <c r="N5942" s="142"/>
      <c r="O5942" s="142"/>
    </row>
    <row r="5943" spans="3:15" x14ac:dyDescent="0.2">
      <c r="C5943" s="142"/>
      <c r="D5943" s="142"/>
      <c r="E5943" s="142"/>
      <c r="F5943" s="142"/>
      <c r="G5943" s="142"/>
      <c r="H5943" s="142"/>
      <c r="J5943" s="142"/>
      <c r="K5943" s="142"/>
      <c r="L5943" s="142"/>
      <c r="M5943" s="142"/>
      <c r="N5943" s="142"/>
      <c r="O5943" s="142"/>
    </row>
    <row r="5944" spans="3:15" x14ac:dyDescent="0.2">
      <c r="C5944" s="142"/>
      <c r="D5944" s="142"/>
      <c r="E5944" s="142"/>
      <c r="F5944" s="142"/>
      <c r="G5944" s="142"/>
      <c r="H5944" s="142"/>
      <c r="J5944" s="142"/>
      <c r="K5944" s="142"/>
      <c r="L5944" s="142"/>
      <c r="M5944" s="142"/>
      <c r="N5944" s="142"/>
      <c r="O5944" s="142"/>
    </row>
    <row r="5945" spans="3:15" x14ac:dyDescent="0.2">
      <c r="C5945" s="142"/>
      <c r="D5945" s="142"/>
      <c r="E5945" s="142"/>
      <c r="F5945" s="142"/>
      <c r="G5945" s="142"/>
      <c r="H5945" s="142"/>
      <c r="J5945" s="142"/>
      <c r="K5945" s="142"/>
      <c r="L5945" s="142"/>
      <c r="M5945" s="142"/>
      <c r="N5945" s="142"/>
      <c r="O5945" s="142"/>
    </row>
    <row r="5946" spans="3:15" x14ac:dyDescent="0.2">
      <c r="C5946" s="142"/>
      <c r="D5946" s="142"/>
      <c r="E5946" s="142"/>
      <c r="F5946" s="142"/>
      <c r="G5946" s="142"/>
      <c r="H5946" s="142"/>
      <c r="J5946" s="142"/>
      <c r="K5946" s="142"/>
      <c r="L5946" s="142"/>
      <c r="M5946" s="142"/>
      <c r="N5946" s="142"/>
      <c r="O5946" s="142"/>
    </row>
    <row r="5947" spans="3:15" x14ac:dyDescent="0.2">
      <c r="C5947" s="142"/>
      <c r="D5947" s="142"/>
      <c r="E5947" s="142"/>
      <c r="F5947" s="142"/>
      <c r="G5947" s="142"/>
      <c r="H5947" s="142"/>
      <c r="J5947" s="142"/>
      <c r="K5947" s="142"/>
      <c r="L5947" s="142"/>
      <c r="M5947" s="142"/>
      <c r="N5947" s="142"/>
      <c r="O5947" s="142"/>
    </row>
    <row r="5948" spans="3:15" x14ac:dyDescent="0.2">
      <c r="C5948" s="142"/>
      <c r="D5948" s="142"/>
      <c r="E5948" s="142"/>
      <c r="F5948" s="142"/>
      <c r="G5948" s="142"/>
      <c r="H5948" s="142"/>
      <c r="J5948" s="142"/>
      <c r="K5948" s="142"/>
      <c r="L5948" s="142"/>
      <c r="M5948" s="142"/>
      <c r="N5948" s="142"/>
      <c r="O5948" s="142"/>
    </row>
    <row r="5949" spans="3:15" x14ac:dyDescent="0.2">
      <c r="C5949" s="142"/>
      <c r="D5949" s="142"/>
      <c r="E5949" s="142"/>
      <c r="F5949" s="142"/>
      <c r="G5949" s="142"/>
      <c r="H5949" s="142"/>
      <c r="J5949" s="142"/>
      <c r="K5949" s="142"/>
      <c r="L5949" s="142"/>
      <c r="M5949" s="142"/>
      <c r="N5949" s="142"/>
      <c r="O5949" s="142"/>
    </row>
    <row r="5950" spans="3:15" x14ac:dyDescent="0.2">
      <c r="C5950" s="142"/>
      <c r="D5950" s="142"/>
      <c r="E5950" s="142"/>
      <c r="F5950" s="142"/>
      <c r="G5950" s="142"/>
      <c r="H5950" s="142"/>
      <c r="J5950" s="142"/>
      <c r="K5950" s="142"/>
      <c r="L5950" s="142"/>
      <c r="M5950" s="142"/>
      <c r="N5950" s="142"/>
      <c r="O5950" s="142"/>
    </row>
    <row r="5951" spans="3:15" x14ac:dyDescent="0.2">
      <c r="C5951" s="142"/>
      <c r="D5951" s="142"/>
      <c r="E5951" s="142"/>
      <c r="F5951" s="142"/>
      <c r="G5951" s="142"/>
      <c r="H5951" s="142"/>
      <c r="J5951" s="142"/>
      <c r="K5951" s="142"/>
      <c r="L5951" s="142"/>
      <c r="M5951" s="142"/>
      <c r="N5951" s="142"/>
      <c r="O5951" s="142"/>
    </row>
    <row r="5952" spans="3:15" x14ac:dyDescent="0.2">
      <c r="C5952" s="142"/>
      <c r="D5952" s="142"/>
      <c r="E5952" s="142"/>
      <c r="F5952" s="142"/>
      <c r="G5952" s="142"/>
      <c r="H5952" s="142"/>
      <c r="J5952" s="142"/>
      <c r="K5952" s="142"/>
      <c r="L5952" s="142"/>
      <c r="M5952" s="142"/>
      <c r="N5952" s="142"/>
      <c r="O5952" s="142"/>
    </row>
    <row r="5953" spans="3:15" x14ac:dyDescent="0.2">
      <c r="C5953" s="142"/>
      <c r="D5953" s="142"/>
      <c r="E5953" s="142"/>
      <c r="F5953" s="142"/>
      <c r="G5953" s="142"/>
      <c r="H5953" s="142"/>
      <c r="J5953" s="142"/>
      <c r="K5953" s="142"/>
      <c r="L5953" s="142"/>
      <c r="M5953" s="142"/>
      <c r="N5953" s="142"/>
      <c r="O5953" s="142"/>
    </row>
    <row r="5954" spans="3:15" x14ac:dyDescent="0.2">
      <c r="C5954" s="142"/>
      <c r="D5954" s="142"/>
      <c r="E5954" s="142"/>
      <c r="F5954" s="142"/>
      <c r="G5954" s="142"/>
      <c r="H5954" s="142"/>
      <c r="J5954" s="142"/>
      <c r="K5954" s="142"/>
      <c r="L5954" s="142"/>
      <c r="M5954" s="142"/>
      <c r="N5954" s="142"/>
      <c r="O5954" s="142"/>
    </row>
    <row r="5955" spans="3:15" x14ac:dyDescent="0.2">
      <c r="C5955" s="142"/>
      <c r="D5955" s="142"/>
      <c r="E5955" s="142"/>
      <c r="F5955" s="142"/>
      <c r="G5955" s="142"/>
      <c r="H5955" s="142"/>
      <c r="J5955" s="142"/>
      <c r="K5955" s="142"/>
      <c r="L5955" s="142"/>
      <c r="M5955" s="142"/>
      <c r="N5955" s="142"/>
      <c r="O5955" s="142"/>
    </row>
    <row r="5956" spans="3:15" x14ac:dyDescent="0.2">
      <c r="C5956" s="142"/>
      <c r="D5956" s="142"/>
      <c r="E5956" s="142"/>
      <c r="F5956" s="142"/>
      <c r="G5956" s="142"/>
      <c r="H5956" s="142"/>
      <c r="J5956" s="142"/>
      <c r="K5956" s="142"/>
      <c r="L5956" s="142"/>
      <c r="M5956" s="142"/>
      <c r="N5956" s="142"/>
      <c r="O5956" s="142"/>
    </row>
    <row r="5957" spans="3:15" x14ac:dyDescent="0.2">
      <c r="C5957" s="142"/>
      <c r="D5957" s="142"/>
      <c r="E5957" s="142"/>
      <c r="F5957" s="142"/>
      <c r="G5957" s="142"/>
      <c r="H5957" s="142"/>
      <c r="J5957" s="142"/>
      <c r="K5957" s="142"/>
      <c r="L5957" s="142"/>
      <c r="M5957" s="142"/>
      <c r="N5957" s="142"/>
      <c r="O5957" s="142"/>
    </row>
    <row r="5958" spans="3:15" x14ac:dyDescent="0.2">
      <c r="C5958" s="142"/>
      <c r="D5958" s="142"/>
      <c r="E5958" s="142"/>
      <c r="F5958" s="142"/>
      <c r="G5958" s="142"/>
      <c r="H5958" s="142"/>
      <c r="J5958" s="142"/>
      <c r="K5958" s="142"/>
      <c r="L5958" s="142"/>
      <c r="M5958" s="142"/>
      <c r="N5958" s="142"/>
      <c r="O5958" s="142"/>
    </row>
    <row r="5959" spans="3:15" x14ac:dyDescent="0.2">
      <c r="C5959" s="142"/>
      <c r="D5959" s="142"/>
      <c r="E5959" s="142"/>
      <c r="F5959" s="142"/>
      <c r="G5959" s="142"/>
      <c r="H5959" s="142"/>
      <c r="J5959" s="142"/>
      <c r="K5959" s="142"/>
      <c r="L5959" s="142"/>
      <c r="M5959" s="142"/>
      <c r="N5959" s="142"/>
      <c r="O5959" s="142"/>
    </row>
    <row r="5960" spans="3:15" x14ac:dyDescent="0.2">
      <c r="C5960" s="142"/>
      <c r="D5960" s="142"/>
      <c r="E5960" s="142"/>
      <c r="F5960" s="142"/>
      <c r="G5960" s="142"/>
      <c r="H5960" s="142"/>
      <c r="J5960" s="142"/>
      <c r="K5960" s="142"/>
      <c r="L5960" s="142"/>
      <c r="M5960" s="142"/>
      <c r="N5960" s="142"/>
      <c r="O5960" s="142"/>
    </row>
    <row r="5961" spans="3:15" x14ac:dyDescent="0.2">
      <c r="C5961" s="142"/>
      <c r="D5961" s="142"/>
      <c r="E5961" s="142"/>
      <c r="F5961" s="142"/>
      <c r="G5961" s="142"/>
      <c r="H5961" s="142"/>
      <c r="J5961" s="142"/>
      <c r="K5961" s="142"/>
      <c r="L5961" s="142"/>
      <c r="M5961" s="142"/>
      <c r="N5961" s="142"/>
      <c r="O5961" s="142"/>
    </row>
    <row r="5962" spans="3:15" x14ac:dyDescent="0.2">
      <c r="C5962" s="142"/>
      <c r="D5962" s="142"/>
      <c r="E5962" s="142"/>
      <c r="F5962" s="142"/>
      <c r="G5962" s="142"/>
      <c r="H5962" s="142"/>
      <c r="J5962" s="142"/>
      <c r="K5962" s="142"/>
      <c r="L5962" s="142"/>
      <c r="M5962" s="142"/>
      <c r="N5962" s="142"/>
      <c r="O5962" s="142"/>
    </row>
    <row r="5963" spans="3:15" x14ac:dyDescent="0.2">
      <c r="C5963" s="142"/>
      <c r="D5963" s="142"/>
      <c r="E5963" s="142"/>
      <c r="F5963" s="142"/>
      <c r="G5963" s="142"/>
      <c r="H5963" s="142"/>
      <c r="J5963" s="142"/>
      <c r="K5963" s="142"/>
      <c r="L5963" s="142"/>
      <c r="M5963" s="142"/>
      <c r="N5963" s="142"/>
      <c r="O5963" s="142"/>
    </row>
    <row r="5964" spans="3:15" x14ac:dyDescent="0.2">
      <c r="C5964" s="142"/>
      <c r="D5964" s="142"/>
      <c r="E5964" s="142"/>
      <c r="F5964" s="142"/>
      <c r="G5964" s="142"/>
      <c r="H5964" s="142"/>
      <c r="J5964" s="142"/>
      <c r="K5964" s="142"/>
      <c r="L5964" s="142"/>
      <c r="M5964" s="142"/>
      <c r="N5964" s="142"/>
      <c r="O5964" s="142"/>
    </row>
    <row r="5965" spans="3:15" x14ac:dyDescent="0.2">
      <c r="C5965" s="142"/>
      <c r="D5965" s="142"/>
      <c r="E5965" s="142"/>
      <c r="F5965" s="142"/>
      <c r="G5965" s="142"/>
      <c r="H5965" s="142"/>
      <c r="J5965" s="142"/>
      <c r="K5965" s="142"/>
      <c r="L5965" s="142"/>
      <c r="M5965" s="142"/>
      <c r="N5965" s="142"/>
      <c r="O5965" s="142"/>
    </row>
    <row r="5966" spans="3:15" x14ac:dyDescent="0.2">
      <c r="C5966" s="142"/>
      <c r="D5966" s="142"/>
      <c r="E5966" s="142"/>
      <c r="F5966" s="142"/>
      <c r="G5966" s="142"/>
      <c r="H5966" s="142"/>
      <c r="J5966" s="142"/>
      <c r="K5966" s="142"/>
      <c r="L5966" s="142"/>
      <c r="M5966" s="142"/>
      <c r="N5966" s="142"/>
      <c r="O5966" s="142"/>
    </row>
    <row r="5967" spans="3:15" x14ac:dyDescent="0.2">
      <c r="C5967" s="142"/>
      <c r="D5967" s="142"/>
      <c r="E5967" s="142"/>
      <c r="F5967" s="142"/>
      <c r="G5967" s="142"/>
      <c r="H5967" s="142"/>
      <c r="J5967" s="142"/>
      <c r="K5967" s="142"/>
      <c r="L5967" s="142"/>
      <c r="M5967" s="142"/>
      <c r="N5967" s="142"/>
      <c r="O5967" s="142"/>
    </row>
    <row r="5968" spans="3:15" x14ac:dyDescent="0.2">
      <c r="C5968" s="142"/>
      <c r="D5968" s="142"/>
      <c r="E5968" s="142"/>
      <c r="F5968" s="142"/>
      <c r="G5968" s="142"/>
      <c r="H5968" s="142"/>
      <c r="J5968" s="142"/>
      <c r="K5968" s="142"/>
      <c r="L5968" s="142"/>
      <c r="M5968" s="142"/>
      <c r="N5968" s="142"/>
      <c r="O5968" s="142"/>
    </row>
    <row r="5969" spans="3:15" x14ac:dyDescent="0.2">
      <c r="C5969" s="142"/>
      <c r="D5969" s="142"/>
      <c r="E5969" s="142"/>
      <c r="F5969" s="142"/>
      <c r="G5969" s="142"/>
      <c r="H5969" s="142"/>
      <c r="J5969" s="142"/>
      <c r="K5969" s="142"/>
      <c r="L5969" s="142"/>
      <c r="M5969" s="142"/>
      <c r="N5969" s="142"/>
      <c r="O5969" s="142"/>
    </row>
    <row r="5970" spans="3:15" x14ac:dyDescent="0.2">
      <c r="C5970" s="142"/>
      <c r="D5970" s="142"/>
      <c r="E5970" s="142"/>
      <c r="F5970" s="142"/>
      <c r="G5970" s="142"/>
      <c r="H5970" s="142"/>
      <c r="J5970" s="142"/>
      <c r="K5970" s="142"/>
      <c r="L5970" s="142"/>
      <c r="M5970" s="142"/>
      <c r="N5970" s="142"/>
      <c r="O5970" s="142"/>
    </row>
    <row r="5971" spans="3:15" x14ac:dyDescent="0.2">
      <c r="C5971" s="142"/>
      <c r="D5971" s="142"/>
      <c r="E5971" s="142"/>
      <c r="F5971" s="142"/>
      <c r="G5971" s="142"/>
      <c r="H5971" s="142"/>
      <c r="J5971" s="142"/>
      <c r="K5971" s="142"/>
      <c r="L5971" s="142"/>
      <c r="M5971" s="142"/>
      <c r="N5971" s="142"/>
      <c r="O5971" s="142"/>
    </row>
    <row r="5972" spans="3:15" x14ac:dyDescent="0.2">
      <c r="C5972" s="142"/>
      <c r="D5972" s="142"/>
      <c r="E5972" s="142"/>
      <c r="F5972" s="142"/>
      <c r="G5972" s="142"/>
      <c r="H5972" s="142"/>
      <c r="J5972" s="142"/>
      <c r="K5972" s="142"/>
      <c r="L5972" s="142"/>
      <c r="M5972" s="142"/>
      <c r="N5972" s="142"/>
      <c r="O5972" s="142"/>
    </row>
    <row r="5973" spans="3:15" x14ac:dyDescent="0.2">
      <c r="C5973" s="142"/>
      <c r="D5973" s="142"/>
      <c r="E5973" s="142"/>
      <c r="F5973" s="142"/>
      <c r="G5973" s="142"/>
      <c r="H5973" s="142"/>
      <c r="J5973" s="142"/>
      <c r="K5973" s="142"/>
      <c r="L5973" s="142"/>
      <c r="M5973" s="142"/>
      <c r="N5973" s="142"/>
      <c r="O5973" s="142"/>
    </row>
    <row r="5974" spans="3:15" x14ac:dyDescent="0.2">
      <c r="C5974" s="142"/>
      <c r="D5974" s="142"/>
      <c r="E5974" s="142"/>
      <c r="F5974" s="142"/>
      <c r="G5974" s="142"/>
      <c r="H5974" s="142"/>
      <c r="J5974" s="142"/>
      <c r="K5974" s="142"/>
      <c r="L5974" s="142"/>
      <c r="M5974" s="142"/>
      <c r="N5974" s="142"/>
      <c r="O5974" s="142"/>
    </row>
    <row r="5975" spans="3:15" x14ac:dyDescent="0.2">
      <c r="C5975" s="142"/>
      <c r="D5975" s="142"/>
      <c r="E5975" s="142"/>
      <c r="F5975" s="142"/>
      <c r="G5975" s="142"/>
      <c r="H5975" s="142"/>
      <c r="J5975" s="142"/>
      <c r="K5975" s="142"/>
      <c r="L5975" s="142"/>
      <c r="M5975" s="142"/>
      <c r="N5975" s="142"/>
      <c r="O5975" s="142"/>
    </row>
    <row r="5976" spans="3:15" x14ac:dyDescent="0.2">
      <c r="C5976" s="142"/>
      <c r="D5976" s="142"/>
      <c r="E5976" s="142"/>
      <c r="F5976" s="142"/>
      <c r="G5976" s="142"/>
      <c r="H5976" s="142"/>
      <c r="J5976" s="142"/>
      <c r="K5976" s="142"/>
      <c r="L5976" s="142"/>
      <c r="M5976" s="142"/>
      <c r="N5976" s="142"/>
      <c r="O5976" s="142"/>
    </row>
    <row r="5977" spans="3:15" x14ac:dyDescent="0.2">
      <c r="C5977" s="142"/>
      <c r="D5977" s="142"/>
      <c r="E5977" s="142"/>
      <c r="F5977" s="142"/>
      <c r="G5977" s="142"/>
      <c r="H5977" s="142"/>
      <c r="J5977" s="142"/>
      <c r="K5977" s="142"/>
      <c r="L5977" s="142"/>
      <c r="M5977" s="142"/>
      <c r="N5977" s="142"/>
      <c r="O5977" s="142"/>
    </row>
    <row r="5978" spans="3:15" x14ac:dyDescent="0.2">
      <c r="C5978" s="142"/>
      <c r="D5978" s="142"/>
      <c r="E5978" s="142"/>
      <c r="F5978" s="142"/>
      <c r="G5978" s="142"/>
      <c r="H5978" s="142"/>
      <c r="J5978" s="142"/>
      <c r="K5978" s="142"/>
      <c r="L5978" s="142"/>
      <c r="M5978" s="142"/>
      <c r="N5978" s="142"/>
      <c r="O5978" s="142"/>
    </row>
    <row r="5979" spans="3:15" x14ac:dyDescent="0.2">
      <c r="C5979" s="142"/>
      <c r="D5979" s="142"/>
      <c r="E5979" s="142"/>
      <c r="F5979" s="142"/>
      <c r="G5979" s="142"/>
      <c r="H5979" s="142"/>
      <c r="J5979" s="142"/>
      <c r="K5979" s="142"/>
      <c r="L5979" s="142"/>
      <c r="M5979" s="142"/>
      <c r="N5979" s="142"/>
      <c r="O5979" s="142"/>
    </row>
    <row r="5980" spans="3:15" x14ac:dyDescent="0.2">
      <c r="C5980" s="142"/>
      <c r="D5980" s="142"/>
      <c r="E5980" s="142"/>
      <c r="F5980" s="142"/>
      <c r="G5980" s="142"/>
      <c r="H5980" s="142"/>
      <c r="J5980" s="142"/>
      <c r="K5980" s="142"/>
      <c r="L5980" s="142"/>
      <c r="M5980" s="142"/>
      <c r="N5980" s="142"/>
      <c r="O5980" s="142"/>
    </row>
    <row r="5981" spans="3:15" x14ac:dyDescent="0.2">
      <c r="C5981" s="142"/>
      <c r="D5981" s="142"/>
      <c r="E5981" s="142"/>
      <c r="F5981" s="142"/>
      <c r="G5981" s="142"/>
      <c r="H5981" s="142"/>
      <c r="J5981" s="142"/>
      <c r="K5981" s="142"/>
      <c r="L5981" s="142"/>
      <c r="M5981" s="142"/>
      <c r="N5981" s="142"/>
      <c r="O5981" s="142"/>
    </row>
    <row r="5982" spans="3:15" x14ac:dyDescent="0.2">
      <c r="C5982" s="142"/>
      <c r="D5982" s="142"/>
      <c r="E5982" s="142"/>
      <c r="F5982" s="142"/>
      <c r="G5982" s="142"/>
      <c r="H5982" s="142"/>
      <c r="J5982" s="142"/>
      <c r="K5982" s="142"/>
      <c r="L5982" s="142"/>
      <c r="M5982" s="142"/>
      <c r="N5982" s="142"/>
      <c r="O5982" s="142"/>
    </row>
    <row r="5983" spans="3:15" x14ac:dyDescent="0.2">
      <c r="C5983" s="142"/>
      <c r="D5983" s="142"/>
      <c r="E5983" s="142"/>
      <c r="F5983" s="142"/>
      <c r="G5983" s="142"/>
      <c r="H5983" s="142"/>
      <c r="J5983" s="142"/>
      <c r="K5983" s="142"/>
      <c r="L5983" s="142"/>
      <c r="M5983" s="142"/>
      <c r="N5983" s="142"/>
      <c r="O5983" s="142"/>
    </row>
    <row r="5984" spans="3:15" x14ac:dyDescent="0.2">
      <c r="C5984" s="142"/>
      <c r="D5984" s="142"/>
      <c r="E5984" s="142"/>
      <c r="F5984" s="142"/>
      <c r="G5984" s="142"/>
      <c r="H5984" s="142"/>
      <c r="J5984" s="142"/>
      <c r="K5984" s="142"/>
      <c r="L5984" s="142"/>
      <c r="M5984" s="142"/>
      <c r="N5984" s="142"/>
      <c r="O5984" s="142"/>
    </row>
    <row r="5985" spans="3:15" x14ac:dyDescent="0.2">
      <c r="C5985" s="142"/>
      <c r="D5985" s="142"/>
      <c r="E5985" s="142"/>
      <c r="F5985" s="142"/>
      <c r="G5985" s="142"/>
      <c r="H5985" s="142"/>
      <c r="J5985" s="142"/>
      <c r="K5985" s="142"/>
      <c r="L5985" s="142"/>
      <c r="M5985" s="142"/>
      <c r="N5985" s="142"/>
      <c r="O5985" s="142"/>
    </row>
    <row r="5986" spans="3:15" x14ac:dyDescent="0.2">
      <c r="C5986" s="142"/>
      <c r="D5986" s="142"/>
      <c r="E5986" s="142"/>
      <c r="F5986" s="142"/>
      <c r="G5986" s="142"/>
      <c r="H5986" s="142"/>
      <c r="J5986" s="142"/>
      <c r="K5986" s="142"/>
      <c r="L5986" s="142"/>
      <c r="M5986" s="142"/>
      <c r="N5986" s="142"/>
      <c r="O5986" s="142"/>
    </row>
    <row r="5987" spans="3:15" x14ac:dyDescent="0.2">
      <c r="C5987" s="142"/>
      <c r="D5987" s="142"/>
      <c r="E5987" s="142"/>
      <c r="F5987" s="142"/>
      <c r="G5987" s="142"/>
      <c r="H5987" s="142"/>
      <c r="J5987" s="142"/>
      <c r="K5987" s="142"/>
      <c r="L5987" s="142"/>
      <c r="M5987" s="142"/>
      <c r="N5987" s="142"/>
      <c r="O5987" s="142"/>
    </row>
    <row r="5988" spans="3:15" x14ac:dyDescent="0.2">
      <c r="C5988" s="142"/>
      <c r="D5988" s="142"/>
      <c r="E5988" s="142"/>
      <c r="F5988" s="142"/>
      <c r="G5988" s="142"/>
      <c r="H5988" s="142"/>
      <c r="J5988" s="142"/>
      <c r="K5988" s="142"/>
      <c r="L5988" s="142"/>
      <c r="M5988" s="142"/>
      <c r="N5988" s="142"/>
      <c r="O5988" s="142"/>
    </row>
    <row r="5989" spans="3:15" x14ac:dyDescent="0.2">
      <c r="C5989" s="142"/>
      <c r="D5989" s="142"/>
      <c r="E5989" s="142"/>
      <c r="F5989" s="142"/>
      <c r="G5989" s="142"/>
      <c r="H5989" s="142"/>
      <c r="J5989" s="142"/>
      <c r="K5989" s="142"/>
      <c r="L5989" s="142"/>
      <c r="M5989" s="142"/>
      <c r="N5989" s="142"/>
      <c r="O5989" s="142"/>
    </row>
    <row r="5990" spans="3:15" x14ac:dyDescent="0.2">
      <c r="C5990" s="142"/>
      <c r="D5990" s="142"/>
      <c r="E5990" s="142"/>
      <c r="F5990" s="142"/>
      <c r="G5990" s="142"/>
      <c r="H5990" s="142"/>
      <c r="J5990" s="142"/>
      <c r="K5990" s="142"/>
      <c r="L5990" s="142"/>
      <c r="M5990" s="142"/>
      <c r="N5990" s="142"/>
      <c r="O5990" s="142"/>
    </row>
    <row r="5991" spans="3:15" x14ac:dyDescent="0.2">
      <c r="C5991" s="142"/>
      <c r="D5991" s="142"/>
      <c r="E5991" s="142"/>
      <c r="F5991" s="142"/>
      <c r="G5991" s="142"/>
      <c r="H5991" s="142"/>
      <c r="J5991" s="142"/>
      <c r="K5991" s="142"/>
      <c r="L5991" s="142"/>
      <c r="M5991" s="142"/>
      <c r="N5991" s="142"/>
      <c r="O5991" s="142"/>
    </row>
    <row r="5992" spans="3:15" x14ac:dyDescent="0.2">
      <c r="C5992" s="142"/>
      <c r="D5992" s="142"/>
      <c r="E5992" s="142"/>
      <c r="F5992" s="142"/>
      <c r="G5992" s="142"/>
      <c r="H5992" s="142"/>
      <c r="J5992" s="142"/>
      <c r="K5992" s="142"/>
      <c r="L5992" s="142"/>
      <c r="M5992" s="142"/>
      <c r="N5992" s="142"/>
      <c r="O5992" s="142"/>
    </row>
    <row r="5993" spans="3:15" x14ac:dyDescent="0.2">
      <c r="C5993" s="142"/>
      <c r="D5993" s="142"/>
      <c r="E5993" s="142"/>
      <c r="F5993" s="142"/>
      <c r="G5993" s="142"/>
      <c r="H5993" s="142"/>
      <c r="J5993" s="142"/>
      <c r="K5993" s="142"/>
      <c r="L5993" s="142"/>
      <c r="M5993" s="142"/>
      <c r="N5993" s="142"/>
      <c r="O5993" s="142"/>
    </row>
    <row r="5994" spans="3:15" x14ac:dyDescent="0.2">
      <c r="C5994" s="142"/>
      <c r="D5994" s="142"/>
      <c r="E5994" s="142"/>
      <c r="F5994" s="142"/>
      <c r="G5994" s="142"/>
      <c r="H5994" s="142"/>
      <c r="J5994" s="142"/>
      <c r="K5994" s="142"/>
      <c r="L5994" s="142"/>
      <c r="M5994" s="142"/>
      <c r="N5994" s="142"/>
      <c r="O5994" s="142"/>
    </row>
    <row r="5995" spans="3:15" x14ac:dyDescent="0.2">
      <c r="C5995" s="142"/>
      <c r="D5995" s="142"/>
      <c r="E5995" s="142"/>
      <c r="F5995" s="142"/>
      <c r="G5995" s="142"/>
      <c r="H5995" s="142"/>
      <c r="J5995" s="142"/>
      <c r="K5995" s="142"/>
      <c r="L5995" s="142"/>
      <c r="M5995" s="142"/>
      <c r="N5995" s="142"/>
      <c r="O5995" s="142"/>
    </row>
    <row r="5996" spans="3:15" x14ac:dyDescent="0.2">
      <c r="C5996" s="142"/>
      <c r="D5996" s="142"/>
      <c r="E5996" s="142"/>
      <c r="F5996" s="142"/>
      <c r="G5996" s="142"/>
      <c r="H5996" s="142"/>
      <c r="J5996" s="142"/>
      <c r="K5996" s="142"/>
      <c r="L5996" s="142"/>
      <c r="M5996" s="142"/>
      <c r="N5996" s="142"/>
      <c r="O5996" s="142"/>
    </row>
    <row r="5997" spans="3:15" x14ac:dyDescent="0.2">
      <c r="C5997" s="142"/>
      <c r="D5997" s="142"/>
      <c r="E5997" s="142"/>
      <c r="F5997" s="142"/>
      <c r="G5997" s="142"/>
      <c r="H5997" s="142"/>
      <c r="J5997" s="142"/>
      <c r="K5997" s="142"/>
      <c r="L5997" s="142"/>
      <c r="M5997" s="142"/>
      <c r="N5997" s="142"/>
      <c r="O5997" s="142"/>
    </row>
    <row r="5998" spans="3:15" x14ac:dyDescent="0.2">
      <c r="C5998" s="142"/>
      <c r="D5998" s="142"/>
      <c r="E5998" s="142"/>
      <c r="F5998" s="142"/>
      <c r="G5998" s="142"/>
      <c r="H5998" s="142"/>
      <c r="J5998" s="142"/>
      <c r="K5998" s="142"/>
      <c r="L5998" s="142"/>
      <c r="M5998" s="142"/>
      <c r="N5998" s="142"/>
      <c r="O5998" s="142"/>
    </row>
    <row r="5999" spans="3:15" x14ac:dyDescent="0.2">
      <c r="C5999" s="142"/>
      <c r="D5999" s="142"/>
      <c r="E5999" s="142"/>
      <c r="F5999" s="142"/>
      <c r="G5999" s="142"/>
      <c r="H5999" s="142"/>
      <c r="J5999" s="142"/>
      <c r="K5999" s="142"/>
      <c r="L5999" s="142"/>
      <c r="M5999" s="142"/>
      <c r="N5999" s="142"/>
      <c r="O5999" s="142"/>
    </row>
    <row r="6000" spans="3:15" x14ac:dyDescent="0.2">
      <c r="C6000" s="142"/>
      <c r="D6000" s="142"/>
      <c r="E6000" s="142"/>
      <c r="F6000" s="142"/>
      <c r="G6000" s="142"/>
      <c r="H6000" s="142"/>
      <c r="J6000" s="142"/>
      <c r="K6000" s="142"/>
      <c r="L6000" s="142"/>
      <c r="M6000" s="142"/>
      <c r="N6000" s="142"/>
      <c r="O6000" s="142"/>
    </row>
    <row r="6001" spans="3:15" x14ac:dyDescent="0.2">
      <c r="C6001" s="142"/>
      <c r="D6001" s="142"/>
      <c r="E6001" s="142"/>
      <c r="F6001" s="142"/>
      <c r="G6001" s="142"/>
      <c r="H6001" s="142"/>
      <c r="J6001" s="142"/>
      <c r="K6001" s="142"/>
      <c r="L6001" s="142"/>
      <c r="M6001" s="142"/>
      <c r="N6001" s="142"/>
      <c r="O6001" s="142"/>
    </row>
    <row r="6002" spans="3:15" x14ac:dyDescent="0.2">
      <c r="C6002" s="142"/>
      <c r="D6002" s="142"/>
      <c r="E6002" s="142"/>
      <c r="F6002" s="142"/>
      <c r="G6002" s="142"/>
      <c r="H6002" s="142"/>
      <c r="J6002" s="142"/>
      <c r="K6002" s="142"/>
      <c r="L6002" s="142"/>
      <c r="M6002" s="142"/>
      <c r="N6002" s="142"/>
      <c r="O6002" s="142"/>
    </row>
    <row r="6003" spans="3:15" x14ac:dyDescent="0.2">
      <c r="C6003" s="142"/>
      <c r="D6003" s="142"/>
      <c r="E6003" s="142"/>
      <c r="F6003" s="142"/>
      <c r="G6003" s="142"/>
      <c r="H6003" s="142"/>
      <c r="J6003" s="142"/>
      <c r="K6003" s="142"/>
      <c r="L6003" s="142"/>
      <c r="M6003" s="142"/>
      <c r="N6003" s="142"/>
      <c r="O6003" s="142"/>
    </row>
    <row r="6004" spans="3:15" x14ac:dyDescent="0.2">
      <c r="C6004" s="142"/>
      <c r="D6004" s="142"/>
      <c r="E6004" s="142"/>
      <c r="F6004" s="142"/>
      <c r="G6004" s="142"/>
      <c r="H6004" s="142"/>
      <c r="J6004" s="142"/>
      <c r="K6004" s="142"/>
      <c r="L6004" s="142"/>
      <c r="M6004" s="142"/>
      <c r="N6004" s="142"/>
      <c r="O6004" s="142"/>
    </row>
    <row r="6005" spans="3:15" x14ac:dyDescent="0.2">
      <c r="C6005" s="142"/>
      <c r="D6005" s="142"/>
      <c r="E6005" s="142"/>
      <c r="F6005" s="142"/>
      <c r="G6005" s="142"/>
      <c r="H6005" s="142"/>
      <c r="J6005" s="142"/>
      <c r="K6005" s="142"/>
      <c r="L6005" s="142"/>
      <c r="M6005" s="142"/>
      <c r="N6005" s="142"/>
      <c r="O6005" s="142"/>
    </row>
    <row r="6006" spans="3:15" x14ac:dyDescent="0.2">
      <c r="C6006" s="142"/>
      <c r="D6006" s="142"/>
      <c r="E6006" s="142"/>
      <c r="F6006" s="142"/>
      <c r="G6006" s="142"/>
      <c r="H6006" s="142"/>
      <c r="J6006" s="142"/>
      <c r="K6006" s="142"/>
      <c r="L6006" s="142"/>
      <c r="M6006" s="142"/>
      <c r="N6006" s="142"/>
      <c r="O6006" s="142"/>
    </row>
    <row r="6007" spans="3:15" x14ac:dyDescent="0.2">
      <c r="C6007" s="142"/>
      <c r="D6007" s="142"/>
      <c r="E6007" s="142"/>
      <c r="F6007" s="142"/>
      <c r="G6007" s="142"/>
      <c r="H6007" s="142"/>
      <c r="J6007" s="142"/>
      <c r="K6007" s="142"/>
      <c r="L6007" s="142"/>
      <c r="M6007" s="142"/>
      <c r="N6007" s="142"/>
      <c r="O6007" s="142"/>
    </row>
    <row r="6008" spans="3:15" x14ac:dyDescent="0.2">
      <c r="C6008" s="142"/>
      <c r="D6008" s="142"/>
      <c r="E6008" s="142"/>
      <c r="F6008" s="142"/>
      <c r="G6008" s="142"/>
      <c r="H6008" s="142"/>
      <c r="J6008" s="142"/>
      <c r="K6008" s="142"/>
      <c r="L6008" s="142"/>
      <c r="M6008" s="142"/>
      <c r="N6008" s="142"/>
      <c r="O6008" s="142"/>
    </row>
    <row r="6009" spans="3:15" x14ac:dyDescent="0.2">
      <c r="C6009" s="142"/>
      <c r="D6009" s="142"/>
      <c r="E6009" s="142"/>
      <c r="F6009" s="142"/>
      <c r="G6009" s="142"/>
      <c r="H6009" s="142"/>
      <c r="J6009" s="142"/>
      <c r="K6009" s="142"/>
      <c r="L6009" s="142"/>
      <c r="M6009" s="142"/>
      <c r="N6009" s="142"/>
      <c r="O6009" s="142"/>
    </row>
    <row r="6010" spans="3:15" x14ac:dyDescent="0.2">
      <c r="C6010" s="142"/>
      <c r="D6010" s="142"/>
      <c r="E6010" s="142"/>
      <c r="F6010" s="142"/>
      <c r="G6010" s="142"/>
      <c r="H6010" s="142"/>
      <c r="J6010" s="142"/>
      <c r="K6010" s="142"/>
      <c r="L6010" s="142"/>
      <c r="M6010" s="142"/>
      <c r="N6010" s="142"/>
      <c r="O6010" s="142"/>
    </row>
    <row r="6011" spans="3:15" x14ac:dyDescent="0.2">
      <c r="C6011" s="142"/>
      <c r="D6011" s="142"/>
      <c r="E6011" s="142"/>
      <c r="F6011" s="142"/>
      <c r="G6011" s="142"/>
      <c r="H6011" s="142"/>
      <c r="J6011" s="142"/>
      <c r="K6011" s="142"/>
      <c r="L6011" s="142"/>
      <c r="M6011" s="142"/>
      <c r="N6011" s="142"/>
      <c r="O6011" s="142"/>
    </row>
    <row r="6012" spans="3:15" x14ac:dyDescent="0.2">
      <c r="C6012" s="142"/>
      <c r="D6012" s="142"/>
      <c r="E6012" s="142"/>
      <c r="F6012" s="142"/>
      <c r="G6012" s="142"/>
      <c r="H6012" s="142"/>
      <c r="J6012" s="142"/>
      <c r="K6012" s="142"/>
      <c r="L6012" s="142"/>
      <c r="M6012" s="142"/>
      <c r="N6012" s="142"/>
      <c r="O6012" s="142"/>
    </row>
    <row r="6013" spans="3:15" x14ac:dyDescent="0.2">
      <c r="C6013" s="142"/>
      <c r="D6013" s="142"/>
      <c r="E6013" s="142"/>
      <c r="F6013" s="142"/>
      <c r="G6013" s="142"/>
      <c r="H6013" s="142"/>
      <c r="J6013" s="142"/>
      <c r="K6013" s="142"/>
      <c r="L6013" s="142"/>
      <c r="M6013" s="142"/>
      <c r="N6013" s="142"/>
      <c r="O6013" s="142"/>
    </row>
    <row r="6014" spans="3:15" x14ac:dyDescent="0.2">
      <c r="C6014" s="142"/>
      <c r="D6014" s="142"/>
      <c r="E6014" s="142"/>
      <c r="F6014" s="142"/>
      <c r="G6014" s="142"/>
      <c r="H6014" s="142"/>
      <c r="J6014" s="142"/>
      <c r="K6014" s="142"/>
      <c r="L6014" s="142"/>
      <c r="M6014" s="142"/>
      <c r="N6014" s="142"/>
      <c r="O6014" s="142"/>
    </row>
    <row r="6015" spans="3:15" x14ac:dyDescent="0.2">
      <c r="C6015" s="142"/>
      <c r="D6015" s="142"/>
      <c r="E6015" s="142"/>
      <c r="F6015" s="142"/>
      <c r="G6015" s="142"/>
      <c r="H6015" s="142"/>
      <c r="J6015" s="142"/>
      <c r="K6015" s="142"/>
      <c r="L6015" s="142"/>
      <c r="M6015" s="142"/>
      <c r="N6015" s="142"/>
      <c r="O6015" s="142"/>
    </row>
    <row r="6016" spans="3:15" x14ac:dyDescent="0.2">
      <c r="C6016" s="142"/>
      <c r="D6016" s="142"/>
      <c r="E6016" s="142"/>
      <c r="F6016" s="142"/>
      <c r="G6016" s="142"/>
      <c r="H6016" s="142"/>
      <c r="J6016" s="142"/>
      <c r="K6016" s="142"/>
      <c r="L6016" s="142"/>
      <c r="M6016" s="142"/>
      <c r="N6016" s="142"/>
      <c r="O6016" s="142"/>
    </row>
    <row r="6017" spans="3:15" x14ac:dyDescent="0.2">
      <c r="C6017" s="142"/>
      <c r="D6017" s="142"/>
      <c r="E6017" s="142"/>
      <c r="F6017" s="142"/>
      <c r="G6017" s="142"/>
      <c r="H6017" s="142"/>
      <c r="J6017" s="142"/>
      <c r="K6017" s="142"/>
      <c r="L6017" s="142"/>
      <c r="M6017" s="142"/>
      <c r="N6017" s="142"/>
      <c r="O6017" s="142"/>
    </row>
    <row r="6018" spans="3:15" x14ac:dyDescent="0.2">
      <c r="C6018" s="142"/>
      <c r="D6018" s="142"/>
      <c r="E6018" s="142"/>
      <c r="F6018" s="142"/>
      <c r="G6018" s="142"/>
      <c r="H6018" s="142"/>
      <c r="J6018" s="142"/>
      <c r="K6018" s="142"/>
      <c r="L6018" s="142"/>
      <c r="M6018" s="142"/>
      <c r="N6018" s="142"/>
      <c r="O6018" s="142"/>
    </row>
    <row r="6019" spans="3:15" x14ac:dyDescent="0.2">
      <c r="C6019" s="142"/>
      <c r="D6019" s="142"/>
      <c r="E6019" s="142"/>
      <c r="F6019" s="142"/>
      <c r="G6019" s="142"/>
      <c r="H6019" s="142"/>
      <c r="J6019" s="142"/>
      <c r="K6019" s="142"/>
      <c r="L6019" s="142"/>
      <c r="M6019" s="142"/>
      <c r="N6019" s="142"/>
      <c r="O6019" s="142"/>
    </row>
    <row r="6020" spans="3:15" x14ac:dyDescent="0.2">
      <c r="C6020" s="142"/>
      <c r="D6020" s="142"/>
      <c r="E6020" s="142"/>
      <c r="F6020" s="142"/>
      <c r="G6020" s="142"/>
      <c r="H6020" s="142"/>
      <c r="J6020" s="142"/>
      <c r="K6020" s="142"/>
      <c r="L6020" s="142"/>
      <c r="M6020" s="142"/>
      <c r="N6020" s="142"/>
      <c r="O6020" s="142"/>
    </row>
    <row r="6021" spans="3:15" x14ac:dyDescent="0.2">
      <c r="C6021" s="142"/>
      <c r="D6021" s="142"/>
      <c r="E6021" s="142"/>
      <c r="F6021" s="142"/>
      <c r="G6021" s="142"/>
      <c r="H6021" s="142"/>
      <c r="J6021" s="142"/>
      <c r="K6021" s="142"/>
      <c r="L6021" s="142"/>
      <c r="M6021" s="142"/>
      <c r="N6021" s="142"/>
      <c r="O6021" s="142"/>
    </row>
    <row r="6022" spans="3:15" x14ac:dyDescent="0.2">
      <c r="C6022" s="142"/>
      <c r="D6022" s="142"/>
      <c r="E6022" s="142"/>
      <c r="F6022" s="142"/>
      <c r="G6022" s="142"/>
      <c r="H6022" s="142"/>
      <c r="J6022" s="142"/>
      <c r="K6022" s="142"/>
      <c r="L6022" s="142"/>
      <c r="M6022" s="142"/>
      <c r="N6022" s="142"/>
      <c r="O6022" s="142"/>
    </row>
    <row r="6023" spans="3:15" x14ac:dyDescent="0.2">
      <c r="C6023" s="142"/>
      <c r="D6023" s="142"/>
      <c r="E6023" s="142"/>
      <c r="F6023" s="142"/>
      <c r="G6023" s="142"/>
      <c r="H6023" s="142"/>
      <c r="J6023" s="142"/>
      <c r="K6023" s="142"/>
      <c r="L6023" s="142"/>
      <c r="M6023" s="142"/>
      <c r="N6023" s="142"/>
      <c r="O6023" s="142"/>
    </row>
    <row r="6024" spans="3:15" x14ac:dyDescent="0.2">
      <c r="C6024" s="142"/>
      <c r="D6024" s="142"/>
      <c r="E6024" s="142"/>
      <c r="F6024" s="142"/>
      <c r="G6024" s="142"/>
      <c r="H6024" s="142"/>
      <c r="J6024" s="142"/>
      <c r="K6024" s="142"/>
      <c r="L6024" s="142"/>
      <c r="M6024" s="142"/>
      <c r="N6024" s="142"/>
      <c r="O6024" s="142"/>
    </row>
    <row r="6025" spans="3:15" x14ac:dyDescent="0.2">
      <c r="C6025" s="142"/>
      <c r="D6025" s="142"/>
      <c r="E6025" s="142"/>
      <c r="F6025" s="142"/>
      <c r="G6025" s="142"/>
      <c r="H6025" s="142"/>
      <c r="J6025" s="142"/>
      <c r="K6025" s="142"/>
      <c r="L6025" s="142"/>
      <c r="M6025" s="142"/>
      <c r="N6025" s="142"/>
      <c r="O6025" s="142"/>
    </row>
    <row r="6026" spans="3:15" x14ac:dyDescent="0.2">
      <c r="C6026" s="142"/>
      <c r="D6026" s="142"/>
      <c r="E6026" s="142"/>
      <c r="F6026" s="142"/>
      <c r="G6026" s="142"/>
      <c r="H6026" s="142"/>
      <c r="J6026" s="142"/>
      <c r="K6026" s="142"/>
      <c r="L6026" s="142"/>
      <c r="M6026" s="142"/>
      <c r="N6026" s="142"/>
      <c r="O6026" s="142"/>
    </row>
    <row r="6027" spans="3:15" x14ac:dyDescent="0.2">
      <c r="C6027" s="142"/>
      <c r="D6027" s="142"/>
      <c r="E6027" s="142"/>
      <c r="F6027" s="142"/>
      <c r="G6027" s="142"/>
      <c r="H6027" s="142"/>
      <c r="J6027" s="142"/>
      <c r="K6027" s="142"/>
      <c r="L6027" s="142"/>
      <c r="M6027" s="142"/>
      <c r="N6027" s="142"/>
      <c r="O6027" s="142"/>
    </row>
    <row r="6028" spans="3:15" x14ac:dyDescent="0.2">
      <c r="C6028" s="142"/>
      <c r="D6028" s="142"/>
      <c r="E6028" s="142"/>
      <c r="F6028" s="142"/>
      <c r="G6028" s="142"/>
      <c r="H6028" s="142"/>
      <c r="J6028" s="142"/>
      <c r="K6028" s="142"/>
      <c r="L6028" s="142"/>
      <c r="M6028" s="142"/>
      <c r="N6028" s="142"/>
      <c r="O6028" s="142"/>
    </row>
    <row r="6029" spans="3:15" x14ac:dyDescent="0.2">
      <c r="C6029" s="142"/>
      <c r="D6029" s="142"/>
      <c r="E6029" s="142"/>
      <c r="F6029" s="142"/>
      <c r="G6029" s="142"/>
      <c r="H6029" s="142"/>
      <c r="J6029" s="142"/>
      <c r="K6029" s="142"/>
      <c r="L6029" s="142"/>
      <c r="M6029" s="142"/>
      <c r="N6029" s="142"/>
      <c r="O6029" s="142"/>
    </row>
    <row r="6030" spans="3:15" x14ac:dyDescent="0.2">
      <c r="C6030" s="142"/>
      <c r="D6030" s="142"/>
      <c r="E6030" s="142"/>
      <c r="F6030" s="142"/>
      <c r="G6030" s="142"/>
      <c r="H6030" s="142"/>
      <c r="J6030" s="142"/>
      <c r="K6030" s="142"/>
      <c r="L6030" s="142"/>
      <c r="M6030" s="142"/>
      <c r="N6030" s="142"/>
      <c r="O6030" s="142"/>
    </row>
    <row r="6031" spans="3:15" x14ac:dyDescent="0.2">
      <c r="C6031" s="142"/>
      <c r="D6031" s="142"/>
      <c r="E6031" s="142"/>
      <c r="F6031" s="142"/>
      <c r="G6031" s="142"/>
      <c r="H6031" s="142"/>
      <c r="J6031" s="142"/>
      <c r="K6031" s="142"/>
      <c r="L6031" s="142"/>
      <c r="M6031" s="142"/>
      <c r="N6031" s="142"/>
      <c r="O6031" s="142"/>
    </row>
    <row r="6032" spans="3:15" x14ac:dyDescent="0.2">
      <c r="C6032" s="142"/>
      <c r="D6032" s="142"/>
      <c r="E6032" s="142"/>
      <c r="F6032" s="142"/>
      <c r="G6032" s="142"/>
      <c r="H6032" s="142"/>
      <c r="J6032" s="142"/>
      <c r="K6032" s="142"/>
      <c r="L6032" s="142"/>
      <c r="M6032" s="142"/>
      <c r="N6032" s="142"/>
      <c r="O6032" s="142"/>
    </row>
    <row r="6033" spans="3:15" x14ac:dyDescent="0.2">
      <c r="C6033" s="142"/>
      <c r="D6033" s="142"/>
      <c r="E6033" s="142"/>
      <c r="F6033" s="142"/>
      <c r="G6033" s="142"/>
      <c r="H6033" s="142"/>
      <c r="J6033" s="142"/>
      <c r="K6033" s="142"/>
      <c r="L6033" s="142"/>
      <c r="M6033" s="142"/>
      <c r="N6033" s="142"/>
      <c r="O6033" s="142"/>
    </row>
    <row r="6034" spans="3:15" x14ac:dyDescent="0.2">
      <c r="C6034" s="142"/>
      <c r="D6034" s="142"/>
      <c r="E6034" s="142"/>
      <c r="F6034" s="142"/>
      <c r="G6034" s="142"/>
      <c r="H6034" s="142"/>
      <c r="J6034" s="142"/>
      <c r="K6034" s="142"/>
      <c r="L6034" s="142"/>
      <c r="M6034" s="142"/>
      <c r="N6034" s="142"/>
      <c r="O6034" s="142"/>
    </row>
    <row r="6035" spans="3:15" x14ac:dyDescent="0.2">
      <c r="C6035" s="142"/>
      <c r="D6035" s="142"/>
      <c r="E6035" s="142"/>
      <c r="F6035" s="142"/>
      <c r="G6035" s="142"/>
      <c r="H6035" s="142"/>
      <c r="J6035" s="142"/>
      <c r="K6035" s="142"/>
      <c r="L6035" s="142"/>
      <c r="M6035" s="142"/>
      <c r="N6035" s="142"/>
      <c r="O6035" s="142"/>
    </row>
    <row r="6036" spans="3:15" x14ac:dyDescent="0.2">
      <c r="C6036" s="142"/>
      <c r="D6036" s="142"/>
      <c r="E6036" s="142"/>
      <c r="F6036" s="142"/>
      <c r="G6036" s="142"/>
      <c r="H6036" s="142"/>
      <c r="J6036" s="142"/>
      <c r="K6036" s="142"/>
      <c r="L6036" s="142"/>
      <c r="M6036" s="142"/>
      <c r="N6036" s="142"/>
      <c r="O6036" s="142"/>
    </row>
    <row r="6037" spans="3:15" x14ac:dyDescent="0.2">
      <c r="C6037" s="142"/>
      <c r="D6037" s="142"/>
      <c r="E6037" s="142"/>
      <c r="F6037" s="142"/>
      <c r="G6037" s="142"/>
      <c r="H6037" s="142"/>
      <c r="J6037" s="142"/>
      <c r="K6037" s="142"/>
      <c r="L6037" s="142"/>
      <c r="M6037" s="142"/>
      <c r="N6037" s="142"/>
      <c r="O6037" s="142"/>
    </row>
    <row r="6038" spans="3:15" x14ac:dyDescent="0.2">
      <c r="C6038" s="142"/>
      <c r="D6038" s="142"/>
      <c r="E6038" s="142"/>
      <c r="F6038" s="142"/>
      <c r="G6038" s="142"/>
      <c r="H6038" s="142"/>
      <c r="J6038" s="142"/>
      <c r="K6038" s="142"/>
      <c r="L6038" s="142"/>
      <c r="M6038" s="142"/>
      <c r="N6038" s="142"/>
      <c r="O6038" s="142"/>
    </row>
    <row r="6039" spans="3:15" x14ac:dyDescent="0.2">
      <c r="C6039" s="142"/>
      <c r="D6039" s="142"/>
      <c r="E6039" s="142"/>
      <c r="F6039" s="142"/>
      <c r="G6039" s="142"/>
      <c r="H6039" s="142"/>
      <c r="J6039" s="142"/>
      <c r="K6039" s="142"/>
      <c r="L6039" s="142"/>
      <c r="M6039" s="142"/>
      <c r="N6039" s="142"/>
      <c r="O6039" s="142"/>
    </row>
    <row r="6040" spans="3:15" x14ac:dyDescent="0.2">
      <c r="C6040" s="142"/>
      <c r="D6040" s="142"/>
      <c r="E6040" s="142"/>
      <c r="F6040" s="142"/>
      <c r="G6040" s="142"/>
      <c r="H6040" s="142"/>
      <c r="J6040" s="142"/>
      <c r="K6040" s="142"/>
      <c r="L6040" s="142"/>
      <c r="M6040" s="142"/>
      <c r="N6040" s="142"/>
      <c r="O6040" s="142"/>
    </row>
    <row r="6041" spans="3:15" x14ac:dyDescent="0.2">
      <c r="C6041" s="142"/>
      <c r="D6041" s="142"/>
      <c r="E6041" s="142"/>
      <c r="F6041" s="142"/>
      <c r="G6041" s="142"/>
      <c r="H6041" s="142"/>
      <c r="J6041" s="142"/>
      <c r="K6041" s="142"/>
      <c r="L6041" s="142"/>
      <c r="M6041" s="142"/>
      <c r="N6041" s="142"/>
      <c r="O6041" s="142"/>
    </row>
    <row r="6042" spans="3:15" x14ac:dyDescent="0.2">
      <c r="C6042" s="142"/>
      <c r="D6042" s="142"/>
      <c r="E6042" s="142"/>
      <c r="F6042" s="142"/>
      <c r="G6042" s="142"/>
      <c r="H6042" s="142"/>
      <c r="J6042" s="142"/>
      <c r="K6042" s="142"/>
      <c r="L6042" s="142"/>
      <c r="M6042" s="142"/>
      <c r="N6042" s="142"/>
      <c r="O6042" s="142"/>
    </row>
    <row r="6043" spans="3:15" x14ac:dyDescent="0.2">
      <c r="C6043" s="142"/>
      <c r="D6043" s="142"/>
      <c r="E6043" s="142"/>
      <c r="F6043" s="142"/>
      <c r="G6043" s="142"/>
      <c r="H6043" s="142"/>
      <c r="J6043" s="142"/>
      <c r="K6043" s="142"/>
      <c r="L6043" s="142"/>
      <c r="M6043" s="142"/>
      <c r="N6043" s="142"/>
      <c r="O6043" s="142"/>
    </row>
    <row r="6044" spans="3:15" x14ac:dyDescent="0.2">
      <c r="C6044" s="142"/>
      <c r="D6044" s="142"/>
      <c r="E6044" s="142"/>
      <c r="F6044" s="142"/>
      <c r="G6044" s="142"/>
      <c r="H6044" s="142"/>
      <c r="J6044" s="142"/>
      <c r="K6044" s="142"/>
      <c r="L6044" s="142"/>
      <c r="M6044" s="142"/>
      <c r="N6044" s="142"/>
      <c r="O6044" s="142"/>
    </row>
    <row r="6045" spans="3:15" x14ac:dyDescent="0.2">
      <c r="C6045" s="142"/>
      <c r="D6045" s="142"/>
      <c r="E6045" s="142"/>
      <c r="F6045" s="142"/>
      <c r="G6045" s="142"/>
      <c r="H6045" s="142"/>
      <c r="J6045" s="142"/>
      <c r="K6045" s="142"/>
      <c r="L6045" s="142"/>
      <c r="M6045" s="142"/>
      <c r="N6045" s="142"/>
      <c r="O6045" s="142"/>
    </row>
    <row r="6046" spans="3:15" x14ac:dyDescent="0.2">
      <c r="C6046" s="142"/>
      <c r="D6046" s="142"/>
      <c r="E6046" s="142"/>
      <c r="F6046" s="142"/>
      <c r="G6046" s="142"/>
      <c r="H6046" s="142"/>
      <c r="J6046" s="142"/>
      <c r="K6046" s="142"/>
      <c r="L6046" s="142"/>
      <c r="M6046" s="142"/>
      <c r="N6046" s="142"/>
      <c r="O6046" s="142"/>
    </row>
    <row r="6047" spans="3:15" x14ac:dyDescent="0.2">
      <c r="C6047" s="142"/>
      <c r="D6047" s="142"/>
      <c r="E6047" s="142"/>
      <c r="F6047" s="142"/>
      <c r="G6047" s="142"/>
      <c r="H6047" s="142"/>
      <c r="J6047" s="142"/>
      <c r="K6047" s="142"/>
      <c r="L6047" s="142"/>
      <c r="M6047" s="142"/>
      <c r="N6047" s="142"/>
      <c r="O6047" s="142"/>
    </row>
    <row r="6048" spans="3:15" x14ac:dyDescent="0.2">
      <c r="C6048" s="142"/>
      <c r="D6048" s="142"/>
      <c r="E6048" s="142"/>
      <c r="F6048" s="142"/>
      <c r="G6048" s="142"/>
      <c r="H6048" s="142"/>
      <c r="J6048" s="142"/>
      <c r="K6048" s="142"/>
      <c r="L6048" s="142"/>
      <c r="M6048" s="142"/>
      <c r="N6048" s="142"/>
      <c r="O6048" s="142"/>
    </row>
    <row r="6049" spans="3:15" x14ac:dyDescent="0.2">
      <c r="C6049" s="142"/>
      <c r="D6049" s="142"/>
      <c r="E6049" s="142"/>
      <c r="F6049" s="142"/>
      <c r="G6049" s="142"/>
      <c r="H6049" s="142"/>
      <c r="J6049" s="142"/>
      <c r="K6049" s="142"/>
      <c r="L6049" s="142"/>
      <c r="M6049" s="142"/>
      <c r="N6049" s="142"/>
      <c r="O6049" s="142"/>
    </row>
    <row r="6050" spans="3:15" x14ac:dyDescent="0.2">
      <c r="C6050" s="142"/>
      <c r="D6050" s="142"/>
      <c r="E6050" s="142"/>
      <c r="F6050" s="142"/>
      <c r="G6050" s="142"/>
      <c r="H6050" s="142"/>
      <c r="J6050" s="142"/>
      <c r="K6050" s="142"/>
      <c r="L6050" s="142"/>
      <c r="M6050" s="142"/>
      <c r="N6050" s="142"/>
      <c r="O6050" s="142"/>
    </row>
    <row r="6051" spans="3:15" x14ac:dyDescent="0.2">
      <c r="C6051" s="142"/>
      <c r="D6051" s="142"/>
      <c r="E6051" s="142"/>
      <c r="F6051" s="142"/>
      <c r="G6051" s="142"/>
      <c r="H6051" s="142"/>
      <c r="J6051" s="142"/>
      <c r="K6051" s="142"/>
      <c r="L6051" s="142"/>
      <c r="M6051" s="142"/>
      <c r="N6051" s="142"/>
      <c r="O6051" s="142"/>
    </row>
    <row r="6052" spans="3:15" x14ac:dyDescent="0.2">
      <c r="C6052" s="142"/>
      <c r="D6052" s="142"/>
      <c r="E6052" s="142"/>
      <c r="F6052" s="142"/>
      <c r="G6052" s="142"/>
      <c r="H6052" s="142"/>
      <c r="J6052" s="142"/>
      <c r="K6052" s="142"/>
      <c r="L6052" s="142"/>
      <c r="M6052" s="142"/>
      <c r="N6052" s="142"/>
      <c r="O6052" s="142"/>
    </row>
    <row r="6053" spans="3:15" x14ac:dyDescent="0.2">
      <c r="C6053" s="142"/>
      <c r="D6053" s="142"/>
      <c r="E6053" s="142"/>
      <c r="F6053" s="142"/>
      <c r="G6053" s="142"/>
      <c r="H6053" s="142"/>
      <c r="J6053" s="142"/>
      <c r="K6053" s="142"/>
      <c r="L6053" s="142"/>
      <c r="M6053" s="142"/>
      <c r="N6053" s="142"/>
      <c r="O6053" s="142"/>
    </row>
    <row r="6054" spans="3:15" x14ac:dyDescent="0.2">
      <c r="C6054" s="142"/>
      <c r="D6054" s="142"/>
      <c r="E6054" s="142"/>
      <c r="F6054" s="142"/>
      <c r="G6054" s="142"/>
      <c r="H6054" s="142"/>
      <c r="J6054" s="142"/>
      <c r="K6054" s="142"/>
      <c r="L6054" s="142"/>
      <c r="M6054" s="142"/>
      <c r="N6054" s="142"/>
      <c r="O6054" s="142"/>
    </row>
    <row r="6055" spans="3:15" x14ac:dyDescent="0.2">
      <c r="C6055" s="142"/>
      <c r="D6055" s="142"/>
      <c r="E6055" s="142"/>
      <c r="F6055" s="142"/>
      <c r="G6055" s="142"/>
      <c r="H6055" s="142"/>
      <c r="J6055" s="142"/>
      <c r="K6055" s="142"/>
      <c r="L6055" s="142"/>
      <c r="M6055" s="142"/>
      <c r="N6055" s="142"/>
      <c r="O6055" s="142"/>
    </row>
    <row r="6056" spans="3:15" x14ac:dyDescent="0.2">
      <c r="C6056" s="142"/>
      <c r="D6056" s="142"/>
      <c r="E6056" s="142"/>
      <c r="F6056" s="142"/>
      <c r="G6056" s="142"/>
      <c r="H6056" s="142"/>
      <c r="J6056" s="142"/>
      <c r="K6056" s="142"/>
      <c r="L6056" s="142"/>
      <c r="M6056" s="142"/>
      <c r="N6056" s="142"/>
      <c r="O6056" s="142"/>
    </row>
    <row r="6057" spans="3:15" x14ac:dyDescent="0.2">
      <c r="C6057" s="142"/>
      <c r="D6057" s="142"/>
      <c r="E6057" s="142"/>
      <c r="F6057" s="142"/>
      <c r="G6057" s="142"/>
      <c r="H6057" s="142"/>
      <c r="J6057" s="142"/>
      <c r="K6057" s="142"/>
      <c r="L6057" s="142"/>
      <c r="M6057" s="142"/>
      <c r="N6057" s="142"/>
      <c r="O6057" s="142"/>
    </row>
    <row r="6058" spans="3:15" x14ac:dyDescent="0.2">
      <c r="C6058" s="142"/>
      <c r="D6058" s="142"/>
      <c r="E6058" s="142"/>
      <c r="F6058" s="142"/>
      <c r="G6058" s="142"/>
      <c r="H6058" s="142"/>
      <c r="J6058" s="142"/>
      <c r="K6058" s="142"/>
      <c r="L6058" s="142"/>
      <c r="M6058" s="142"/>
      <c r="N6058" s="142"/>
      <c r="O6058" s="142"/>
    </row>
    <row r="6059" spans="3:15" x14ac:dyDescent="0.2">
      <c r="C6059" s="142"/>
      <c r="D6059" s="142"/>
      <c r="E6059" s="142"/>
      <c r="F6059" s="142"/>
      <c r="G6059" s="142"/>
      <c r="H6059" s="142"/>
      <c r="J6059" s="142"/>
      <c r="K6059" s="142"/>
      <c r="L6059" s="142"/>
      <c r="M6059" s="142"/>
      <c r="N6059" s="142"/>
      <c r="O6059" s="142"/>
    </row>
    <row r="6060" spans="3:15" x14ac:dyDescent="0.2">
      <c r="C6060" s="142"/>
      <c r="D6060" s="142"/>
      <c r="E6060" s="142"/>
      <c r="F6060" s="142"/>
      <c r="G6060" s="142"/>
      <c r="H6060" s="142"/>
      <c r="J6060" s="142"/>
      <c r="K6060" s="142"/>
      <c r="L6060" s="142"/>
      <c r="M6060" s="142"/>
      <c r="N6060" s="142"/>
      <c r="O6060" s="142"/>
    </row>
    <row r="6061" spans="3:15" x14ac:dyDescent="0.2">
      <c r="C6061" s="142"/>
      <c r="D6061" s="142"/>
      <c r="E6061" s="142"/>
      <c r="F6061" s="142"/>
      <c r="G6061" s="142"/>
      <c r="H6061" s="142"/>
      <c r="J6061" s="142"/>
      <c r="K6061" s="142"/>
      <c r="L6061" s="142"/>
      <c r="M6061" s="142"/>
      <c r="N6061" s="142"/>
      <c r="O6061" s="142"/>
    </row>
    <row r="6062" spans="3:15" x14ac:dyDescent="0.2">
      <c r="C6062" s="142"/>
      <c r="D6062" s="142"/>
      <c r="E6062" s="142"/>
      <c r="F6062" s="142"/>
      <c r="G6062" s="142"/>
      <c r="H6062" s="142"/>
      <c r="J6062" s="142"/>
      <c r="K6062" s="142"/>
      <c r="L6062" s="142"/>
      <c r="M6062" s="142"/>
      <c r="N6062" s="142"/>
      <c r="O6062" s="142"/>
    </row>
    <row r="6063" spans="3:15" x14ac:dyDescent="0.2">
      <c r="C6063" s="142"/>
      <c r="D6063" s="142"/>
      <c r="E6063" s="142"/>
      <c r="F6063" s="142"/>
      <c r="G6063" s="142"/>
      <c r="H6063" s="142"/>
      <c r="J6063" s="142"/>
      <c r="K6063" s="142"/>
      <c r="L6063" s="142"/>
      <c r="M6063" s="142"/>
      <c r="N6063" s="142"/>
      <c r="O6063" s="142"/>
    </row>
    <row r="6064" spans="3:15" x14ac:dyDescent="0.2">
      <c r="C6064" s="142"/>
      <c r="D6064" s="142"/>
      <c r="E6064" s="142"/>
      <c r="F6064" s="142"/>
      <c r="G6064" s="142"/>
      <c r="H6064" s="142"/>
      <c r="J6064" s="142"/>
      <c r="K6064" s="142"/>
      <c r="L6064" s="142"/>
      <c r="M6064" s="142"/>
      <c r="N6064" s="142"/>
      <c r="O6064" s="142"/>
    </row>
    <row r="6065" spans="3:15" x14ac:dyDescent="0.2">
      <c r="C6065" s="142"/>
      <c r="D6065" s="142"/>
      <c r="E6065" s="142"/>
      <c r="F6065" s="142"/>
      <c r="G6065" s="142"/>
      <c r="H6065" s="142"/>
      <c r="J6065" s="142"/>
      <c r="K6065" s="142"/>
      <c r="L6065" s="142"/>
      <c r="M6065" s="142"/>
      <c r="N6065" s="142"/>
      <c r="O6065" s="142"/>
    </row>
    <row r="6066" spans="3:15" x14ac:dyDescent="0.2">
      <c r="C6066" s="142"/>
      <c r="D6066" s="142"/>
      <c r="E6066" s="142"/>
      <c r="F6066" s="142"/>
      <c r="G6066" s="142"/>
      <c r="H6066" s="142"/>
      <c r="J6066" s="142"/>
      <c r="K6066" s="142"/>
      <c r="L6066" s="142"/>
      <c r="M6066" s="142"/>
      <c r="N6066" s="142"/>
      <c r="O6066" s="142"/>
    </row>
    <row r="6067" spans="3:15" x14ac:dyDescent="0.2">
      <c r="C6067" s="142"/>
      <c r="D6067" s="142"/>
      <c r="E6067" s="142"/>
      <c r="F6067" s="142"/>
      <c r="G6067" s="142"/>
      <c r="H6067" s="142"/>
      <c r="J6067" s="142"/>
      <c r="K6067" s="142"/>
      <c r="L6067" s="142"/>
      <c r="M6067" s="142"/>
      <c r="N6067" s="142"/>
      <c r="O6067" s="142"/>
    </row>
    <row r="6068" spans="3:15" x14ac:dyDescent="0.2">
      <c r="C6068" s="142"/>
      <c r="D6068" s="142"/>
      <c r="E6068" s="142"/>
      <c r="F6068" s="142"/>
      <c r="G6068" s="142"/>
      <c r="H6068" s="142"/>
      <c r="J6068" s="142"/>
      <c r="K6068" s="142"/>
      <c r="L6068" s="142"/>
      <c r="M6068" s="142"/>
      <c r="N6068" s="142"/>
      <c r="O6068" s="142"/>
    </row>
    <row r="6069" spans="3:15" x14ac:dyDescent="0.2">
      <c r="C6069" s="142"/>
      <c r="D6069" s="142"/>
      <c r="E6069" s="142"/>
      <c r="F6069" s="142"/>
      <c r="G6069" s="142"/>
      <c r="H6069" s="142"/>
      <c r="J6069" s="142"/>
      <c r="K6069" s="142"/>
      <c r="L6069" s="142"/>
      <c r="M6069" s="142"/>
      <c r="N6069" s="142"/>
      <c r="O6069" s="142"/>
    </row>
    <row r="6070" spans="3:15" x14ac:dyDescent="0.2">
      <c r="C6070" s="142"/>
      <c r="D6070" s="142"/>
      <c r="E6070" s="142"/>
      <c r="F6070" s="142"/>
      <c r="G6070" s="142"/>
      <c r="H6070" s="142"/>
      <c r="J6070" s="142"/>
      <c r="K6070" s="142"/>
      <c r="L6070" s="142"/>
      <c r="M6070" s="142"/>
      <c r="N6070" s="142"/>
      <c r="O6070" s="142"/>
    </row>
    <row r="6071" spans="3:15" x14ac:dyDescent="0.2">
      <c r="C6071" s="142"/>
      <c r="D6071" s="142"/>
      <c r="E6071" s="142"/>
      <c r="F6071" s="142"/>
      <c r="G6071" s="142"/>
      <c r="H6071" s="142"/>
      <c r="J6071" s="142"/>
      <c r="K6071" s="142"/>
      <c r="L6071" s="142"/>
      <c r="M6071" s="142"/>
      <c r="N6071" s="142"/>
      <c r="O6071" s="142"/>
    </row>
    <row r="6072" spans="3:15" x14ac:dyDescent="0.2">
      <c r="C6072" s="142"/>
      <c r="D6072" s="142"/>
      <c r="E6072" s="142"/>
      <c r="F6072" s="142"/>
      <c r="G6072" s="142"/>
      <c r="H6072" s="142"/>
      <c r="J6072" s="142"/>
      <c r="K6072" s="142"/>
      <c r="L6072" s="142"/>
      <c r="M6072" s="142"/>
      <c r="N6072" s="142"/>
      <c r="O6072" s="142"/>
    </row>
    <row r="6073" spans="3:15" x14ac:dyDescent="0.2">
      <c r="C6073" s="142"/>
      <c r="D6073" s="142"/>
      <c r="E6073" s="142"/>
      <c r="F6073" s="142"/>
      <c r="G6073" s="142"/>
      <c r="H6073" s="142"/>
      <c r="J6073" s="142"/>
      <c r="K6073" s="142"/>
      <c r="L6073" s="142"/>
      <c r="M6073" s="142"/>
      <c r="N6073" s="142"/>
      <c r="O6073" s="142"/>
    </row>
    <row r="6074" spans="3:15" x14ac:dyDescent="0.2">
      <c r="C6074" s="142"/>
      <c r="D6074" s="142"/>
      <c r="E6074" s="142"/>
      <c r="F6074" s="142"/>
      <c r="G6074" s="142"/>
      <c r="H6074" s="142"/>
      <c r="J6074" s="142"/>
      <c r="K6074" s="142"/>
      <c r="L6074" s="142"/>
      <c r="M6074" s="142"/>
      <c r="N6074" s="142"/>
      <c r="O6074" s="142"/>
    </row>
    <row r="6075" spans="3:15" x14ac:dyDescent="0.2">
      <c r="C6075" s="142"/>
      <c r="D6075" s="142"/>
      <c r="E6075" s="142"/>
      <c r="F6075" s="142"/>
      <c r="G6075" s="142"/>
      <c r="H6075" s="142"/>
      <c r="J6075" s="142"/>
      <c r="K6075" s="142"/>
      <c r="L6075" s="142"/>
      <c r="M6075" s="142"/>
      <c r="N6075" s="142"/>
      <c r="O6075" s="142"/>
    </row>
    <row r="6076" spans="3:15" x14ac:dyDescent="0.2">
      <c r="C6076" s="142"/>
      <c r="D6076" s="142"/>
      <c r="E6076" s="142"/>
      <c r="F6076" s="142"/>
      <c r="G6076" s="142"/>
      <c r="H6076" s="142"/>
      <c r="J6076" s="142"/>
      <c r="K6076" s="142"/>
      <c r="L6076" s="142"/>
      <c r="M6076" s="142"/>
      <c r="N6076" s="142"/>
      <c r="O6076" s="142"/>
    </row>
    <row r="6077" spans="3:15" x14ac:dyDescent="0.2">
      <c r="C6077" s="142"/>
      <c r="D6077" s="142"/>
      <c r="E6077" s="142"/>
      <c r="F6077" s="142"/>
      <c r="G6077" s="142"/>
      <c r="H6077" s="142"/>
      <c r="J6077" s="142"/>
      <c r="K6077" s="142"/>
      <c r="L6077" s="142"/>
      <c r="M6077" s="142"/>
      <c r="N6077" s="142"/>
      <c r="O6077" s="142"/>
    </row>
    <row r="6078" spans="3:15" x14ac:dyDescent="0.2">
      <c r="C6078" s="142"/>
      <c r="D6078" s="142"/>
      <c r="E6078" s="142"/>
      <c r="F6078" s="142"/>
      <c r="G6078" s="142"/>
      <c r="H6078" s="142"/>
      <c r="J6078" s="142"/>
      <c r="K6078" s="142"/>
      <c r="L6078" s="142"/>
      <c r="M6078" s="142"/>
      <c r="N6078" s="142"/>
      <c r="O6078" s="142"/>
    </row>
    <row r="6079" spans="3:15" x14ac:dyDescent="0.2">
      <c r="C6079" s="142"/>
      <c r="D6079" s="142"/>
      <c r="E6079" s="142"/>
      <c r="F6079" s="142"/>
      <c r="G6079" s="142"/>
      <c r="H6079" s="142"/>
      <c r="J6079" s="142"/>
      <c r="K6079" s="142"/>
      <c r="L6079" s="142"/>
      <c r="M6079" s="142"/>
      <c r="N6079" s="142"/>
      <c r="O6079" s="142"/>
    </row>
    <row r="6080" spans="3:15" x14ac:dyDescent="0.2">
      <c r="C6080" s="142"/>
      <c r="D6080" s="142"/>
      <c r="E6080" s="142"/>
      <c r="F6080" s="142"/>
      <c r="G6080" s="142"/>
      <c r="H6080" s="142"/>
      <c r="J6080" s="142"/>
      <c r="K6080" s="142"/>
      <c r="L6080" s="142"/>
      <c r="M6080" s="142"/>
      <c r="N6080" s="142"/>
      <c r="O6080" s="142"/>
    </row>
    <row r="6081" spans="3:15" x14ac:dyDescent="0.2">
      <c r="C6081" s="142"/>
      <c r="D6081" s="142"/>
      <c r="E6081" s="142"/>
      <c r="F6081" s="142"/>
      <c r="G6081" s="142"/>
      <c r="H6081" s="142"/>
      <c r="J6081" s="142"/>
      <c r="K6081" s="142"/>
      <c r="L6081" s="142"/>
      <c r="M6081" s="142"/>
      <c r="N6081" s="142"/>
      <c r="O6081" s="142"/>
    </row>
    <row r="6082" spans="3:15" x14ac:dyDescent="0.2">
      <c r="C6082" s="142"/>
      <c r="D6082" s="142"/>
      <c r="E6082" s="142"/>
      <c r="F6082" s="142"/>
      <c r="G6082" s="142"/>
      <c r="H6082" s="142"/>
      <c r="J6082" s="142"/>
      <c r="K6082" s="142"/>
      <c r="L6082" s="142"/>
      <c r="M6082" s="142"/>
      <c r="N6082" s="142"/>
      <c r="O6082" s="142"/>
    </row>
    <row r="6083" spans="3:15" x14ac:dyDescent="0.2">
      <c r="C6083" s="142"/>
      <c r="D6083" s="142"/>
      <c r="E6083" s="142"/>
      <c r="F6083" s="142"/>
      <c r="G6083" s="142"/>
      <c r="H6083" s="142"/>
      <c r="J6083" s="142"/>
      <c r="K6083" s="142"/>
      <c r="L6083" s="142"/>
      <c r="M6083" s="142"/>
      <c r="N6083" s="142"/>
      <c r="O6083" s="142"/>
    </row>
    <row r="6084" spans="3:15" x14ac:dyDescent="0.2">
      <c r="C6084" s="142"/>
      <c r="D6084" s="142"/>
      <c r="E6084" s="142"/>
      <c r="F6084" s="142"/>
      <c r="G6084" s="142"/>
      <c r="H6084" s="142"/>
      <c r="J6084" s="142"/>
      <c r="K6084" s="142"/>
      <c r="L6084" s="142"/>
      <c r="M6084" s="142"/>
      <c r="N6084" s="142"/>
      <c r="O6084" s="142"/>
    </row>
    <row r="6085" spans="3:15" x14ac:dyDescent="0.2">
      <c r="C6085" s="142"/>
      <c r="D6085" s="142"/>
      <c r="E6085" s="142"/>
      <c r="F6085" s="142"/>
      <c r="G6085" s="142"/>
      <c r="H6085" s="142"/>
      <c r="J6085" s="142"/>
      <c r="K6085" s="142"/>
      <c r="L6085" s="142"/>
      <c r="M6085" s="142"/>
      <c r="N6085" s="142"/>
      <c r="O6085" s="142"/>
    </row>
    <row r="6086" spans="3:15" x14ac:dyDescent="0.2">
      <c r="C6086" s="142"/>
      <c r="D6086" s="142"/>
      <c r="E6086" s="142"/>
      <c r="F6086" s="142"/>
      <c r="G6086" s="142"/>
      <c r="H6086" s="142"/>
      <c r="J6086" s="142"/>
      <c r="K6086" s="142"/>
      <c r="L6086" s="142"/>
      <c r="M6086" s="142"/>
      <c r="N6086" s="142"/>
      <c r="O6086" s="142"/>
    </row>
    <row r="6087" spans="3:15" x14ac:dyDescent="0.2">
      <c r="C6087" s="142"/>
      <c r="D6087" s="142"/>
      <c r="E6087" s="142"/>
      <c r="F6087" s="142"/>
      <c r="G6087" s="142"/>
      <c r="H6087" s="142"/>
      <c r="J6087" s="142"/>
      <c r="K6087" s="142"/>
      <c r="L6087" s="142"/>
      <c r="M6087" s="142"/>
      <c r="N6087" s="142"/>
      <c r="O6087" s="142"/>
    </row>
    <row r="6088" spans="3:15" x14ac:dyDescent="0.2">
      <c r="C6088" s="142"/>
      <c r="D6088" s="142"/>
      <c r="E6088" s="142"/>
      <c r="F6088" s="142"/>
      <c r="G6088" s="142"/>
      <c r="H6088" s="142"/>
      <c r="J6088" s="142"/>
      <c r="K6088" s="142"/>
      <c r="L6088" s="142"/>
      <c r="M6088" s="142"/>
      <c r="N6088" s="142"/>
      <c r="O6088" s="142"/>
    </row>
    <row r="6089" spans="3:15" x14ac:dyDescent="0.2">
      <c r="C6089" s="142"/>
      <c r="D6089" s="142"/>
      <c r="E6089" s="142"/>
      <c r="F6089" s="142"/>
      <c r="G6089" s="142"/>
      <c r="H6089" s="142"/>
      <c r="J6089" s="142"/>
      <c r="K6089" s="142"/>
      <c r="L6089" s="142"/>
      <c r="M6089" s="142"/>
      <c r="N6089" s="142"/>
      <c r="O6089" s="142"/>
    </row>
    <row r="6090" spans="3:15" x14ac:dyDescent="0.2">
      <c r="C6090" s="142"/>
      <c r="D6090" s="142"/>
      <c r="E6090" s="142"/>
      <c r="F6090" s="142"/>
      <c r="G6090" s="142"/>
      <c r="H6090" s="142"/>
      <c r="J6090" s="142"/>
      <c r="K6090" s="142"/>
      <c r="L6090" s="142"/>
      <c r="M6090" s="142"/>
      <c r="N6090" s="142"/>
      <c r="O6090" s="142"/>
    </row>
    <row r="6091" spans="3:15" x14ac:dyDescent="0.2">
      <c r="C6091" s="142"/>
      <c r="D6091" s="142"/>
      <c r="E6091" s="142"/>
      <c r="F6091" s="142"/>
      <c r="G6091" s="142"/>
      <c r="H6091" s="142"/>
      <c r="J6091" s="142"/>
      <c r="K6091" s="142"/>
      <c r="L6091" s="142"/>
      <c r="M6091" s="142"/>
      <c r="N6091" s="142"/>
      <c r="O6091" s="142"/>
    </row>
    <row r="6092" spans="3:15" x14ac:dyDescent="0.2">
      <c r="C6092" s="142"/>
      <c r="D6092" s="142"/>
      <c r="E6092" s="142"/>
      <c r="F6092" s="142"/>
      <c r="G6092" s="142"/>
      <c r="H6092" s="142"/>
      <c r="J6092" s="142"/>
      <c r="K6092" s="142"/>
      <c r="L6092" s="142"/>
      <c r="M6092" s="142"/>
      <c r="N6092" s="142"/>
      <c r="O6092" s="142"/>
    </row>
    <row r="6093" spans="3:15" x14ac:dyDescent="0.2">
      <c r="C6093" s="142"/>
      <c r="D6093" s="142"/>
      <c r="E6093" s="142"/>
      <c r="F6093" s="142"/>
      <c r="G6093" s="142"/>
      <c r="H6093" s="142"/>
      <c r="J6093" s="142"/>
      <c r="K6093" s="142"/>
      <c r="L6093" s="142"/>
      <c r="M6093" s="142"/>
      <c r="N6093" s="142"/>
      <c r="O6093" s="142"/>
    </row>
    <row r="6094" spans="3:15" x14ac:dyDescent="0.2">
      <c r="C6094" s="142"/>
      <c r="D6094" s="142"/>
      <c r="E6094" s="142"/>
      <c r="F6094" s="142"/>
      <c r="G6094" s="142"/>
      <c r="H6094" s="142"/>
      <c r="J6094" s="142"/>
      <c r="K6094" s="142"/>
      <c r="L6094" s="142"/>
      <c r="M6094" s="142"/>
      <c r="N6094" s="142"/>
      <c r="O6094" s="142"/>
    </row>
    <row r="6095" spans="3:15" x14ac:dyDescent="0.2">
      <c r="C6095" s="142"/>
      <c r="D6095" s="142"/>
      <c r="E6095" s="142"/>
      <c r="F6095" s="142"/>
      <c r="G6095" s="142"/>
      <c r="H6095" s="142"/>
      <c r="J6095" s="142"/>
      <c r="K6095" s="142"/>
      <c r="L6095" s="142"/>
      <c r="M6095" s="142"/>
      <c r="N6095" s="142"/>
      <c r="O6095" s="142"/>
    </row>
    <row r="6096" spans="3:15" x14ac:dyDescent="0.2">
      <c r="C6096" s="142"/>
      <c r="D6096" s="142"/>
      <c r="E6096" s="142"/>
      <c r="F6096" s="142"/>
      <c r="G6096" s="142"/>
      <c r="H6096" s="142"/>
      <c r="J6096" s="142"/>
      <c r="K6096" s="142"/>
      <c r="L6096" s="142"/>
      <c r="M6096" s="142"/>
      <c r="N6096" s="142"/>
      <c r="O6096" s="142"/>
    </row>
    <row r="6097" spans="3:15" x14ac:dyDescent="0.2">
      <c r="C6097" s="142"/>
      <c r="D6097" s="142"/>
      <c r="E6097" s="142"/>
      <c r="F6097" s="142"/>
      <c r="G6097" s="142"/>
      <c r="H6097" s="142"/>
      <c r="J6097" s="142"/>
      <c r="K6097" s="142"/>
      <c r="L6097" s="142"/>
      <c r="M6097" s="142"/>
      <c r="N6097" s="142"/>
      <c r="O6097" s="142"/>
    </row>
    <row r="6098" spans="3:15" x14ac:dyDescent="0.2">
      <c r="C6098" s="142"/>
      <c r="D6098" s="142"/>
      <c r="E6098" s="142"/>
      <c r="F6098" s="142"/>
      <c r="G6098" s="142"/>
      <c r="H6098" s="142"/>
      <c r="J6098" s="142"/>
      <c r="K6098" s="142"/>
      <c r="L6098" s="142"/>
      <c r="M6098" s="142"/>
      <c r="N6098" s="142"/>
      <c r="O6098" s="142"/>
    </row>
    <row r="6099" spans="3:15" x14ac:dyDescent="0.2">
      <c r="C6099" s="142"/>
      <c r="D6099" s="142"/>
      <c r="E6099" s="142"/>
      <c r="F6099" s="142"/>
      <c r="G6099" s="142"/>
      <c r="H6099" s="142"/>
      <c r="J6099" s="142"/>
      <c r="K6099" s="142"/>
      <c r="L6099" s="142"/>
      <c r="M6099" s="142"/>
      <c r="N6099" s="142"/>
      <c r="O6099" s="142"/>
    </row>
    <row r="6100" spans="3:15" x14ac:dyDescent="0.2">
      <c r="C6100" s="142"/>
      <c r="D6100" s="142"/>
      <c r="E6100" s="142"/>
      <c r="F6100" s="142"/>
      <c r="G6100" s="142"/>
      <c r="H6100" s="142"/>
      <c r="J6100" s="142"/>
      <c r="K6100" s="142"/>
      <c r="L6100" s="142"/>
      <c r="M6100" s="142"/>
      <c r="N6100" s="142"/>
      <c r="O6100" s="142"/>
    </row>
    <row r="6101" spans="3:15" x14ac:dyDescent="0.2">
      <c r="C6101" s="142"/>
      <c r="D6101" s="142"/>
      <c r="E6101" s="142"/>
      <c r="F6101" s="142"/>
      <c r="G6101" s="142"/>
      <c r="H6101" s="142"/>
      <c r="J6101" s="142"/>
      <c r="K6101" s="142"/>
      <c r="L6101" s="142"/>
      <c r="M6101" s="142"/>
      <c r="N6101" s="142"/>
      <c r="O6101" s="142"/>
    </row>
    <row r="6102" spans="3:15" x14ac:dyDescent="0.2">
      <c r="C6102" s="142"/>
      <c r="D6102" s="142"/>
      <c r="E6102" s="142"/>
      <c r="F6102" s="142"/>
      <c r="G6102" s="142"/>
      <c r="H6102" s="142"/>
      <c r="J6102" s="142"/>
      <c r="K6102" s="142"/>
      <c r="L6102" s="142"/>
      <c r="M6102" s="142"/>
      <c r="N6102" s="142"/>
      <c r="O6102" s="142"/>
    </row>
    <row r="6103" spans="3:15" x14ac:dyDescent="0.2">
      <c r="C6103" s="142"/>
      <c r="D6103" s="142"/>
      <c r="E6103" s="142"/>
      <c r="F6103" s="142"/>
      <c r="G6103" s="142"/>
      <c r="H6103" s="142"/>
      <c r="J6103" s="142"/>
      <c r="K6103" s="142"/>
      <c r="L6103" s="142"/>
      <c r="M6103" s="142"/>
      <c r="N6103" s="142"/>
      <c r="O6103" s="142"/>
    </row>
    <row r="6104" spans="3:15" x14ac:dyDescent="0.2">
      <c r="C6104" s="142"/>
      <c r="D6104" s="142"/>
      <c r="E6104" s="142"/>
      <c r="F6104" s="142"/>
      <c r="G6104" s="142"/>
      <c r="H6104" s="142"/>
      <c r="J6104" s="142"/>
      <c r="K6104" s="142"/>
      <c r="L6104" s="142"/>
      <c r="M6104" s="142"/>
      <c r="N6104" s="142"/>
      <c r="O6104" s="142"/>
    </row>
    <row r="6105" spans="3:15" x14ac:dyDescent="0.2">
      <c r="C6105" s="142"/>
      <c r="D6105" s="142"/>
      <c r="E6105" s="142"/>
      <c r="F6105" s="142"/>
      <c r="G6105" s="142"/>
      <c r="H6105" s="142"/>
      <c r="J6105" s="142"/>
      <c r="K6105" s="142"/>
      <c r="L6105" s="142"/>
      <c r="M6105" s="142"/>
      <c r="N6105" s="142"/>
      <c r="O6105" s="142"/>
    </row>
    <row r="6106" spans="3:15" x14ac:dyDescent="0.2">
      <c r="C6106" s="142"/>
      <c r="D6106" s="142"/>
      <c r="E6106" s="142"/>
      <c r="F6106" s="142"/>
      <c r="G6106" s="142"/>
      <c r="H6106" s="142"/>
      <c r="J6106" s="142"/>
      <c r="K6106" s="142"/>
      <c r="L6106" s="142"/>
      <c r="M6106" s="142"/>
      <c r="N6106" s="142"/>
      <c r="O6106" s="142"/>
    </row>
    <row r="6107" spans="3:15" x14ac:dyDescent="0.2">
      <c r="C6107" s="142"/>
      <c r="D6107" s="142"/>
      <c r="E6107" s="142"/>
      <c r="F6107" s="142"/>
      <c r="G6107" s="142"/>
      <c r="H6107" s="142"/>
      <c r="J6107" s="142"/>
      <c r="K6107" s="142"/>
      <c r="L6107" s="142"/>
      <c r="M6107" s="142"/>
      <c r="N6107" s="142"/>
      <c r="O6107" s="142"/>
    </row>
    <row r="6108" spans="3:15" x14ac:dyDescent="0.2">
      <c r="C6108" s="142"/>
      <c r="D6108" s="142"/>
      <c r="E6108" s="142"/>
      <c r="F6108" s="142"/>
      <c r="G6108" s="142"/>
      <c r="H6108" s="142"/>
      <c r="J6108" s="142"/>
      <c r="K6108" s="142"/>
      <c r="L6108" s="142"/>
      <c r="M6108" s="142"/>
      <c r="N6108" s="142"/>
      <c r="O6108" s="142"/>
    </row>
    <row r="6109" spans="3:15" x14ac:dyDescent="0.2">
      <c r="C6109" s="142"/>
      <c r="D6109" s="142"/>
      <c r="E6109" s="142"/>
      <c r="F6109" s="142"/>
      <c r="G6109" s="142"/>
      <c r="H6109" s="142"/>
      <c r="J6109" s="142"/>
      <c r="K6109" s="142"/>
      <c r="L6109" s="142"/>
      <c r="M6109" s="142"/>
      <c r="N6109" s="142"/>
      <c r="O6109" s="142"/>
    </row>
    <row r="6110" spans="3:15" x14ac:dyDescent="0.2">
      <c r="C6110" s="142"/>
      <c r="D6110" s="142"/>
      <c r="E6110" s="142"/>
      <c r="F6110" s="142"/>
      <c r="G6110" s="142"/>
      <c r="H6110" s="142"/>
      <c r="J6110" s="142"/>
      <c r="K6110" s="142"/>
      <c r="L6110" s="142"/>
      <c r="M6110" s="142"/>
      <c r="N6110" s="142"/>
      <c r="O6110" s="142"/>
    </row>
    <row r="6111" spans="3:15" x14ac:dyDescent="0.2">
      <c r="C6111" s="142"/>
      <c r="D6111" s="142"/>
      <c r="E6111" s="142"/>
      <c r="F6111" s="142"/>
      <c r="G6111" s="142"/>
      <c r="H6111" s="142"/>
      <c r="J6111" s="142"/>
      <c r="K6111" s="142"/>
      <c r="L6111" s="142"/>
      <c r="M6111" s="142"/>
      <c r="N6111" s="142"/>
      <c r="O6111" s="142"/>
    </row>
    <row r="6112" spans="3:15" x14ac:dyDescent="0.2">
      <c r="C6112" s="142"/>
      <c r="D6112" s="142"/>
      <c r="E6112" s="142"/>
      <c r="F6112" s="142"/>
      <c r="G6112" s="142"/>
      <c r="H6112" s="142"/>
      <c r="J6112" s="142"/>
      <c r="K6112" s="142"/>
      <c r="L6112" s="142"/>
      <c r="M6112" s="142"/>
      <c r="N6112" s="142"/>
      <c r="O6112" s="142"/>
    </row>
    <row r="6113" spans="3:15" x14ac:dyDescent="0.2">
      <c r="C6113" s="142"/>
      <c r="D6113" s="142"/>
      <c r="E6113" s="142"/>
      <c r="F6113" s="142"/>
      <c r="G6113" s="142"/>
      <c r="H6113" s="142"/>
      <c r="J6113" s="142"/>
      <c r="K6113" s="142"/>
      <c r="L6113" s="142"/>
      <c r="M6113" s="142"/>
      <c r="N6113" s="142"/>
      <c r="O6113" s="142"/>
    </row>
    <row r="6114" spans="3:15" x14ac:dyDescent="0.2">
      <c r="C6114" s="142"/>
      <c r="D6114" s="142"/>
      <c r="E6114" s="142"/>
      <c r="F6114" s="142"/>
      <c r="G6114" s="142"/>
      <c r="H6114" s="142"/>
      <c r="J6114" s="142"/>
      <c r="K6114" s="142"/>
      <c r="L6114" s="142"/>
      <c r="M6114" s="142"/>
      <c r="N6114" s="142"/>
      <c r="O6114" s="142"/>
    </row>
    <row r="6115" spans="3:15" x14ac:dyDescent="0.2">
      <c r="C6115" s="142"/>
      <c r="D6115" s="142"/>
      <c r="E6115" s="142"/>
      <c r="F6115" s="142"/>
      <c r="G6115" s="142"/>
      <c r="H6115" s="142"/>
      <c r="J6115" s="142"/>
      <c r="K6115" s="142"/>
      <c r="L6115" s="142"/>
      <c r="M6115" s="142"/>
      <c r="N6115" s="142"/>
      <c r="O6115" s="142"/>
    </row>
    <row r="6116" spans="3:15" x14ac:dyDescent="0.2">
      <c r="C6116" s="142"/>
      <c r="D6116" s="142"/>
      <c r="E6116" s="142"/>
      <c r="F6116" s="142"/>
      <c r="G6116" s="142"/>
      <c r="H6116" s="142"/>
      <c r="J6116" s="142"/>
      <c r="K6116" s="142"/>
      <c r="L6116" s="142"/>
      <c r="M6116" s="142"/>
      <c r="N6116" s="142"/>
      <c r="O6116" s="142"/>
    </row>
    <row r="6117" spans="3:15" x14ac:dyDescent="0.2">
      <c r="C6117" s="142"/>
      <c r="D6117" s="142"/>
      <c r="E6117" s="142"/>
      <c r="F6117" s="142"/>
      <c r="G6117" s="142"/>
      <c r="H6117" s="142"/>
      <c r="J6117" s="142"/>
      <c r="K6117" s="142"/>
      <c r="L6117" s="142"/>
      <c r="M6117" s="142"/>
      <c r="N6117" s="142"/>
      <c r="O6117" s="142"/>
    </row>
    <row r="6118" spans="3:15" x14ac:dyDescent="0.2">
      <c r="C6118" s="142"/>
      <c r="D6118" s="142"/>
      <c r="E6118" s="142"/>
      <c r="F6118" s="142"/>
      <c r="G6118" s="142"/>
      <c r="H6118" s="142"/>
      <c r="J6118" s="142"/>
      <c r="K6118" s="142"/>
      <c r="L6118" s="142"/>
      <c r="M6118" s="142"/>
      <c r="N6118" s="142"/>
      <c r="O6118" s="142"/>
    </row>
    <row r="6119" spans="3:15" x14ac:dyDescent="0.2">
      <c r="C6119" s="142"/>
      <c r="D6119" s="142"/>
      <c r="E6119" s="142"/>
      <c r="F6119" s="142"/>
      <c r="G6119" s="142"/>
      <c r="H6119" s="142"/>
      <c r="J6119" s="142"/>
      <c r="K6119" s="142"/>
      <c r="L6119" s="142"/>
      <c r="M6119" s="142"/>
      <c r="N6119" s="142"/>
      <c r="O6119" s="142"/>
    </row>
    <row r="6120" spans="3:15" x14ac:dyDescent="0.2">
      <c r="C6120" s="142"/>
      <c r="D6120" s="142"/>
      <c r="E6120" s="142"/>
      <c r="F6120" s="142"/>
      <c r="G6120" s="142"/>
      <c r="H6120" s="142"/>
      <c r="J6120" s="142"/>
      <c r="K6120" s="142"/>
      <c r="L6120" s="142"/>
      <c r="M6120" s="142"/>
      <c r="N6120" s="142"/>
      <c r="O6120" s="142"/>
    </row>
    <row r="6121" spans="3:15" x14ac:dyDescent="0.2">
      <c r="C6121" s="142"/>
      <c r="D6121" s="142"/>
      <c r="E6121" s="142"/>
      <c r="F6121" s="142"/>
      <c r="G6121" s="142"/>
      <c r="H6121" s="142"/>
      <c r="J6121" s="142"/>
      <c r="K6121" s="142"/>
      <c r="L6121" s="142"/>
      <c r="M6121" s="142"/>
      <c r="N6121" s="142"/>
      <c r="O6121" s="142"/>
    </row>
    <row r="6122" spans="3:15" x14ac:dyDescent="0.2">
      <c r="C6122" s="142"/>
      <c r="D6122" s="142"/>
      <c r="E6122" s="142"/>
      <c r="F6122" s="142"/>
      <c r="G6122" s="142"/>
      <c r="H6122" s="142"/>
      <c r="J6122" s="142"/>
      <c r="K6122" s="142"/>
      <c r="L6122" s="142"/>
      <c r="M6122" s="142"/>
      <c r="N6122" s="142"/>
      <c r="O6122" s="142"/>
    </row>
    <row r="6123" spans="3:15" x14ac:dyDescent="0.2">
      <c r="C6123" s="142"/>
      <c r="D6123" s="142"/>
      <c r="E6123" s="142"/>
      <c r="F6123" s="142"/>
      <c r="G6123" s="142"/>
      <c r="H6123" s="142"/>
      <c r="J6123" s="142"/>
      <c r="K6123" s="142"/>
      <c r="L6123" s="142"/>
      <c r="M6123" s="142"/>
      <c r="N6123" s="142"/>
      <c r="O6123" s="142"/>
    </row>
    <row r="6124" spans="3:15" x14ac:dyDescent="0.2">
      <c r="C6124" s="142"/>
      <c r="D6124" s="142"/>
      <c r="E6124" s="142"/>
      <c r="F6124" s="142"/>
      <c r="G6124" s="142"/>
      <c r="H6124" s="142"/>
      <c r="J6124" s="142"/>
      <c r="K6124" s="142"/>
      <c r="L6124" s="142"/>
      <c r="M6124" s="142"/>
      <c r="N6124" s="142"/>
      <c r="O6124" s="142"/>
    </row>
    <row r="6125" spans="3:15" x14ac:dyDescent="0.2">
      <c r="C6125" s="142"/>
      <c r="D6125" s="142"/>
      <c r="E6125" s="142"/>
      <c r="F6125" s="142"/>
      <c r="G6125" s="142"/>
      <c r="H6125" s="142"/>
      <c r="J6125" s="142"/>
      <c r="K6125" s="142"/>
      <c r="L6125" s="142"/>
      <c r="M6125" s="142"/>
      <c r="N6125" s="142"/>
      <c r="O6125" s="142"/>
    </row>
    <row r="6126" spans="3:15" x14ac:dyDescent="0.2">
      <c r="C6126" s="142"/>
      <c r="D6126" s="142"/>
      <c r="E6126" s="142"/>
      <c r="F6126" s="142"/>
      <c r="G6126" s="142"/>
      <c r="H6126" s="142"/>
      <c r="J6126" s="142"/>
      <c r="K6126" s="142"/>
      <c r="L6126" s="142"/>
      <c r="M6126" s="142"/>
      <c r="N6126" s="142"/>
      <c r="O6126" s="142"/>
    </row>
    <row r="6127" spans="3:15" x14ac:dyDescent="0.2">
      <c r="C6127" s="142"/>
      <c r="D6127" s="142"/>
      <c r="E6127" s="142"/>
      <c r="F6127" s="142"/>
      <c r="G6127" s="142"/>
      <c r="H6127" s="142"/>
      <c r="J6127" s="142"/>
      <c r="K6127" s="142"/>
      <c r="L6127" s="142"/>
      <c r="M6127" s="142"/>
      <c r="N6127" s="142"/>
      <c r="O6127" s="142"/>
    </row>
    <row r="6128" spans="3:15" x14ac:dyDescent="0.2">
      <c r="C6128" s="142"/>
      <c r="D6128" s="142"/>
      <c r="E6128" s="142"/>
      <c r="F6128" s="142"/>
      <c r="G6128" s="142"/>
      <c r="H6128" s="142"/>
      <c r="J6128" s="142"/>
      <c r="K6128" s="142"/>
      <c r="L6128" s="142"/>
      <c r="M6128" s="142"/>
      <c r="N6128" s="142"/>
      <c r="O6128" s="142"/>
    </row>
    <row r="6129" spans="3:15" x14ac:dyDescent="0.2">
      <c r="C6129" s="142"/>
      <c r="D6129" s="142"/>
      <c r="E6129" s="142"/>
      <c r="F6129" s="142"/>
      <c r="G6129" s="142"/>
      <c r="H6129" s="142"/>
      <c r="J6129" s="142"/>
      <c r="K6129" s="142"/>
      <c r="L6129" s="142"/>
      <c r="M6129" s="142"/>
      <c r="N6129" s="142"/>
      <c r="O6129" s="142"/>
    </row>
    <row r="6130" spans="3:15" x14ac:dyDescent="0.2">
      <c r="C6130" s="142"/>
      <c r="D6130" s="142"/>
      <c r="E6130" s="142"/>
      <c r="F6130" s="142"/>
      <c r="G6130" s="142"/>
      <c r="H6130" s="142"/>
      <c r="J6130" s="142"/>
      <c r="K6130" s="142"/>
      <c r="L6130" s="142"/>
      <c r="M6130" s="142"/>
      <c r="N6130" s="142"/>
      <c r="O6130" s="142"/>
    </row>
    <row r="6131" spans="3:15" x14ac:dyDescent="0.2">
      <c r="C6131" s="142"/>
      <c r="D6131" s="142"/>
      <c r="E6131" s="142"/>
      <c r="F6131" s="142"/>
      <c r="G6131" s="142"/>
      <c r="H6131" s="142"/>
      <c r="J6131" s="142"/>
      <c r="K6131" s="142"/>
      <c r="L6131" s="142"/>
      <c r="M6131" s="142"/>
      <c r="N6131" s="142"/>
      <c r="O6131" s="142"/>
    </row>
    <row r="6132" spans="3:15" x14ac:dyDescent="0.2">
      <c r="C6132" s="142"/>
      <c r="D6132" s="142"/>
      <c r="E6132" s="142"/>
      <c r="F6132" s="142"/>
      <c r="G6132" s="142"/>
      <c r="H6132" s="142"/>
      <c r="J6132" s="142"/>
      <c r="K6132" s="142"/>
      <c r="L6132" s="142"/>
      <c r="M6132" s="142"/>
      <c r="N6132" s="142"/>
      <c r="O6132" s="142"/>
    </row>
    <row r="6133" spans="3:15" x14ac:dyDescent="0.2">
      <c r="C6133" s="142"/>
      <c r="D6133" s="142"/>
      <c r="E6133" s="142"/>
      <c r="F6133" s="142"/>
      <c r="G6133" s="142"/>
      <c r="H6133" s="142"/>
      <c r="J6133" s="142"/>
      <c r="K6133" s="142"/>
      <c r="L6133" s="142"/>
      <c r="M6133" s="142"/>
      <c r="N6133" s="142"/>
      <c r="O6133" s="142"/>
    </row>
    <row r="6134" spans="3:15" x14ac:dyDescent="0.2">
      <c r="C6134" s="142"/>
      <c r="D6134" s="142"/>
      <c r="E6134" s="142"/>
      <c r="F6134" s="142"/>
      <c r="G6134" s="142"/>
      <c r="H6134" s="142"/>
      <c r="J6134" s="142"/>
      <c r="K6134" s="142"/>
      <c r="L6134" s="142"/>
      <c r="M6134" s="142"/>
      <c r="N6134" s="142"/>
      <c r="O6134" s="142"/>
    </row>
    <row r="6135" spans="3:15" x14ac:dyDescent="0.2">
      <c r="C6135" s="142"/>
      <c r="D6135" s="142"/>
      <c r="E6135" s="142"/>
      <c r="F6135" s="142"/>
      <c r="G6135" s="142"/>
      <c r="H6135" s="142"/>
      <c r="J6135" s="142"/>
      <c r="K6135" s="142"/>
      <c r="L6135" s="142"/>
      <c r="M6135" s="142"/>
      <c r="N6135" s="142"/>
      <c r="O6135" s="142"/>
    </row>
    <row r="6136" spans="3:15" x14ac:dyDescent="0.2">
      <c r="C6136" s="142"/>
      <c r="D6136" s="142"/>
      <c r="E6136" s="142"/>
      <c r="F6136" s="142"/>
      <c r="G6136" s="142"/>
      <c r="H6136" s="142"/>
      <c r="J6136" s="142"/>
      <c r="K6136" s="142"/>
      <c r="L6136" s="142"/>
      <c r="M6136" s="142"/>
      <c r="N6136" s="142"/>
      <c r="O6136" s="142"/>
    </row>
    <row r="6137" spans="3:15" x14ac:dyDescent="0.2">
      <c r="C6137" s="142"/>
      <c r="D6137" s="142"/>
      <c r="E6137" s="142"/>
      <c r="F6137" s="142"/>
      <c r="G6137" s="142"/>
      <c r="H6137" s="142"/>
      <c r="J6137" s="142"/>
      <c r="K6137" s="142"/>
      <c r="L6137" s="142"/>
      <c r="M6137" s="142"/>
      <c r="N6137" s="142"/>
      <c r="O6137" s="142"/>
    </row>
    <row r="6138" spans="3:15" x14ac:dyDescent="0.2">
      <c r="C6138" s="142"/>
      <c r="D6138" s="142"/>
      <c r="E6138" s="142"/>
      <c r="F6138" s="142"/>
      <c r="G6138" s="142"/>
      <c r="H6138" s="142"/>
      <c r="J6138" s="142"/>
      <c r="K6138" s="142"/>
      <c r="L6138" s="142"/>
      <c r="M6138" s="142"/>
      <c r="N6138" s="142"/>
      <c r="O6138" s="142"/>
    </row>
    <row r="6139" spans="3:15" x14ac:dyDescent="0.2">
      <c r="C6139" s="142"/>
      <c r="D6139" s="142"/>
      <c r="E6139" s="142"/>
      <c r="F6139" s="142"/>
      <c r="G6139" s="142"/>
      <c r="H6139" s="142"/>
      <c r="J6139" s="142"/>
      <c r="K6139" s="142"/>
      <c r="L6139" s="142"/>
      <c r="M6139" s="142"/>
      <c r="N6139" s="142"/>
      <c r="O6139" s="142"/>
    </row>
    <row r="6140" spans="3:15" x14ac:dyDescent="0.2">
      <c r="C6140" s="142"/>
      <c r="D6140" s="142"/>
      <c r="E6140" s="142"/>
      <c r="F6140" s="142"/>
      <c r="G6140" s="142"/>
      <c r="H6140" s="142"/>
      <c r="J6140" s="142"/>
      <c r="K6140" s="142"/>
      <c r="L6140" s="142"/>
      <c r="M6140" s="142"/>
      <c r="N6140" s="142"/>
      <c r="O6140" s="142"/>
    </row>
    <row r="6141" spans="3:15" x14ac:dyDescent="0.2">
      <c r="C6141" s="142"/>
      <c r="D6141" s="142"/>
      <c r="E6141" s="142"/>
      <c r="F6141" s="142"/>
      <c r="G6141" s="142"/>
      <c r="H6141" s="142"/>
      <c r="J6141" s="142"/>
      <c r="K6141" s="142"/>
      <c r="L6141" s="142"/>
      <c r="M6141" s="142"/>
      <c r="N6141" s="142"/>
      <c r="O6141" s="142"/>
    </row>
    <row r="6142" spans="3:15" x14ac:dyDescent="0.2">
      <c r="C6142" s="142"/>
      <c r="D6142" s="142"/>
      <c r="E6142" s="142"/>
      <c r="F6142" s="142"/>
      <c r="G6142" s="142"/>
      <c r="H6142" s="142"/>
      <c r="J6142" s="142"/>
      <c r="K6142" s="142"/>
      <c r="L6142" s="142"/>
      <c r="M6142" s="142"/>
      <c r="N6142" s="142"/>
      <c r="O6142" s="142"/>
    </row>
    <row r="6143" spans="3:15" x14ac:dyDescent="0.2">
      <c r="C6143" s="142"/>
      <c r="D6143" s="142"/>
      <c r="E6143" s="142"/>
      <c r="F6143" s="142"/>
      <c r="G6143" s="142"/>
      <c r="H6143" s="142"/>
      <c r="J6143" s="142"/>
      <c r="K6143" s="142"/>
      <c r="L6143" s="142"/>
      <c r="M6143" s="142"/>
      <c r="N6143" s="142"/>
      <c r="O6143" s="142"/>
    </row>
    <row r="6144" spans="3:15" x14ac:dyDescent="0.2">
      <c r="C6144" s="142"/>
      <c r="D6144" s="142"/>
      <c r="E6144" s="142"/>
      <c r="F6144" s="142"/>
      <c r="G6144" s="142"/>
      <c r="H6144" s="142"/>
      <c r="J6144" s="142"/>
      <c r="K6144" s="142"/>
      <c r="L6144" s="142"/>
      <c r="M6144" s="142"/>
      <c r="N6144" s="142"/>
      <c r="O6144" s="142"/>
    </row>
    <row r="6145" spans="3:15" x14ac:dyDescent="0.2">
      <c r="C6145" s="142"/>
      <c r="D6145" s="142"/>
      <c r="E6145" s="142"/>
      <c r="F6145" s="142"/>
      <c r="G6145" s="142"/>
      <c r="H6145" s="142"/>
      <c r="J6145" s="142"/>
      <c r="K6145" s="142"/>
      <c r="L6145" s="142"/>
      <c r="M6145" s="142"/>
      <c r="N6145" s="142"/>
      <c r="O6145" s="142"/>
    </row>
    <row r="6146" spans="3:15" x14ac:dyDescent="0.2">
      <c r="C6146" s="142"/>
      <c r="D6146" s="142"/>
      <c r="E6146" s="142"/>
      <c r="F6146" s="142"/>
      <c r="G6146" s="142"/>
      <c r="H6146" s="142"/>
      <c r="J6146" s="142"/>
      <c r="K6146" s="142"/>
      <c r="L6146" s="142"/>
      <c r="M6146" s="142"/>
      <c r="N6146" s="142"/>
      <c r="O6146" s="142"/>
    </row>
    <row r="6147" spans="3:15" x14ac:dyDescent="0.2">
      <c r="C6147" s="142"/>
      <c r="D6147" s="142"/>
      <c r="E6147" s="142"/>
      <c r="F6147" s="142"/>
      <c r="G6147" s="142"/>
      <c r="H6147" s="142"/>
      <c r="J6147" s="142"/>
      <c r="K6147" s="142"/>
      <c r="L6147" s="142"/>
      <c r="M6147" s="142"/>
      <c r="N6147" s="142"/>
      <c r="O6147" s="142"/>
    </row>
    <row r="6148" spans="3:15" x14ac:dyDescent="0.2">
      <c r="C6148" s="142"/>
      <c r="D6148" s="142"/>
      <c r="E6148" s="142"/>
      <c r="F6148" s="142"/>
      <c r="G6148" s="142"/>
      <c r="H6148" s="142"/>
      <c r="J6148" s="142"/>
      <c r="K6148" s="142"/>
      <c r="L6148" s="142"/>
      <c r="M6148" s="142"/>
      <c r="N6148" s="142"/>
      <c r="O6148" s="142"/>
    </row>
    <row r="6149" spans="3:15" x14ac:dyDescent="0.2">
      <c r="C6149" s="142"/>
      <c r="D6149" s="142"/>
      <c r="E6149" s="142"/>
      <c r="F6149" s="142"/>
      <c r="G6149" s="142"/>
      <c r="H6149" s="142"/>
      <c r="J6149" s="142"/>
      <c r="K6149" s="142"/>
      <c r="L6149" s="142"/>
      <c r="M6149" s="142"/>
      <c r="N6149" s="142"/>
      <c r="O6149" s="142"/>
    </row>
    <row r="6150" spans="3:15" x14ac:dyDescent="0.2">
      <c r="C6150" s="142"/>
      <c r="D6150" s="142"/>
      <c r="E6150" s="142"/>
      <c r="F6150" s="142"/>
      <c r="G6150" s="142"/>
      <c r="H6150" s="142"/>
      <c r="J6150" s="142"/>
      <c r="K6150" s="142"/>
      <c r="L6150" s="142"/>
      <c r="M6150" s="142"/>
      <c r="N6150" s="142"/>
      <c r="O6150" s="142"/>
    </row>
    <row r="6151" spans="3:15" x14ac:dyDescent="0.2">
      <c r="C6151" s="142"/>
      <c r="D6151" s="142"/>
      <c r="E6151" s="142"/>
      <c r="F6151" s="142"/>
      <c r="G6151" s="142"/>
      <c r="H6151" s="142"/>
      <c r="J6151" s="142"/>
      <c r="K6151" s="142"/>
      <c r="L6151" s="142"/>
      <c r="M6151" s="142"/>
      <c r="N6151" s="142"/>
      <c r="O6151" s="142"/>
    </row>
    <row r="6152" spans="3:15" x14ac:dyDescent="0.2">
      <c r="C6152" s="142"/>
      <c r="D6152" s="142"/>
      <c r="E6152" s="142"/>
      <c r="F6152" s="142"/>
      <c r="G6152" s="142"/>
      <c r="H6152" s="142"/>
      <c r="J6152" s="142"/>
      <c r="K6152" s="142"/>
      <c r="L6152" s="142"/>
      <c r="M6152" s="142"/>
      <c r="N6152" s="142"/>
      <c r="O6152" s="142"/>
    </row>
    <row r="6153" spans="3:15" x14ac:dyDescent="0.2">
      <c r="C6153" s="142"/>
      <c r="D6153" s="142"/>
      <c r="E6153" s="142"/>
      <c r="F6153" s="142"/>
      <c r="G6153" s="142"/>
      <c r="H6153" s="142"/>
      <c r="J6153" s="142"/>
      <c r="K6153" s="142"/>
      <c r="L6153" s="142"/>
      <c r="M6153" s="142"/>
      <c r="N6153" s="142"/>
      <c r="O6153" s="142"/>
    </row>
    <row r="6154" spans="3:15" x14ac:dyDescent="0.2">
      <c r="C6154" s="142"/>
      <c r="D6154" s="142"/>
      <c r="E6154" s="142"/>
      <c r="F6154" s="142"/>
      <c r="G6154" s="142"/>
      <c r="H6154" s="142"/>
      <c r="J6154" s="142"/>
      <c r="K6154" s="142"/>
      <c r="L6154" s="142"/>
      <c r="M6154" s="142"/>
      <c r="N6154" s="142"/>
      <c r="O6154" s="142"/>
    </row>
    <row r="6155" spans="3:15" x14ac:dyDescent="0.2">
      <c r="C6155" s="142"/>
      <c r="D6155" s="142"/>
      <c r="E6155" s="142"/>
      <c r="F6155" s="142"/>
      <c r="G6155" s="142"/>
      <c r="H6155" s="142"/>
      <c r="J6155" s="142"/>
      <c r="K6155" s="142"/>
      <c r="L6155" s="142"/>
      <c r="M6155" s="142"/>
      <c r="N6155" s="142"/>
      <c r="O6155" s="142"/>
    </row>
    <row r="6156" spans="3:15" x14ac:dyDescent="0.2">
      <c r="C6156" s="142"/>
      <c r="D6156" s="142"/>
      <c r="E6156" s="142"/>
      <c r="F6156" s="142"/>
      <c r="G6156" s="142"/>
      <c r="H6156" s="142"/>
      <c r="J6156" s="142"/>
      <c r="K6156" s="142"/>
      <c r="L6156" s="142"/>
      <c r="M6156" s="142"/>
      <c r="N6156" s="142"/>
      <c r="O6156" s="142"/>
    </row>
    <row r="6157" spans="3:15" x14ac:dyDescent="0.2">
      <c r="C6157" s="142"/>
      <c r="D6157" s="142"/>
      <c r="E6157" s="142"/>
      <c r="F6157" s="142"/>
      <c r="G6157" s="142"/>
      <c r="H6157" s="142"/>
      <c r="J6157" s="142"/>
      <c r="K6157" s="142"/>
      <c r="L6157" s="142"/>
      <c r="M6157" s="142"/>
      <c r="N6157" s="142"/>
      <c r="O6157" s="142"/>
    </row>
    <row r="6158" spans="3:15" x14ac:dyDescent="0.2">
      <c r="C6158" s="142"/>
      <c r="D6158" s="142"/>
      <c r="E6158" s="142"/>
      <c r="F6158" s="142"/>
      <c r="G6158" s="142"/>
      <c r="H6158" s="142"/>
      <c r="J6158" s="142"/>
      <c r="K6158" s="142"/>
      <c r="L6158" s="142"/>
      <c r="M6158" s="142"/>
      <c r="N6158" s="142"/>
      <c r="O6158" s="142"/>
    </row>
    <row r="6159" spans="3:15" x14ac:dyDescent="0.2">
      <c r="C6159" s="142"/>
      <c r="D6159" s="142"/>
      <c r="E6159" s="142"/>
      <c r="F6159" s="142"/>
      <c r="G6159" s="142"/>
      <c r="H6159" s="142"/>
      <c r="J6159" s="142"/>
      <c r="K6159" s="142"/>
      <c r="L6159" s="142"/>
      <c r="M6159" s="142"/>
      <c r="N6159" s="142"/>
      <c r="O6159" s="142"/>
    </row>
    <row r="6160" spans="3:15" x14ac:dyDescent="0.2">
      <c r="C6160" s="142"/>
      <c r="D6160" s="142"/>
      <c r="E6160" s="142"/>
      <c r="F6160" s="142"/>
      <c r="G6160" s="142"/>
      <c r="H6160" s="142"/>
      <c r="J6160" s="142"/>
      <c r="K6160" s="142"/>
      <c r="L6160" s="142"/>
      <c r="M6160" s="142"/>
      <c r="N6160" s="142"/>
      <c r="O6160" s="142"/>
    </row>
    <row r="6161" spans="3:15" x14ac:dyDescent="0.2">
      <c r="C6161" s="142"/>
      <c r="D6161" s="142"/>
      <c r="E6161" s="142"/>
      <c r="F6161" s="142"/>
      <c r="G6161" s="142"/>
      <c r="H6161" s="142"/>
      <c r="J6161" s="142"/>
      <c r="K6161" s="142"/>
      <c r="L6161" s="142"/>
      <c r="M6161" s="142"/>
      <c r="N6161" s="142"/>
      <c r="O6161" s="142"/>
    </row>
    <row r="6162" spans="3:15" x14ac:dyDescent="0.2">
      <c r="C6162" s="142"/>
      <c r="D6162" s="142"/>
      <c r="E6162" s="142"/>
      <c r="F6162" s="142"/>
      <c r="G6162" s="142"/>
      <c r="H6162" s="142"/>
      <c r="J6162" s="142"/>
      <c r="K6162" s="142"/>
      <c r="L6162" s="142"/>
      <c r="M6162" s="142"/>
      <c r="N6162" s="142"/>
      <c r="O6162" s="142"/>
    </row>
    <row r="6163" spans="3:15" x14ac:dyDescent="0.2">
      <c r="C6163" s="142"/>
      <c r="D6163" s="142"/>
      <c r="E6163" s="142"/>
      <c r="F6163" s="142"/>
      <c r="G6163" s="142"/>
      <c r="H6163" s="142"/>
      <c r="J6163" s="142"/>
      <c r="K6163" s="142"/>
      <c r="L6163" s="142"/>
      <c r="M6163" s="142"/>
      <c r="N6163" s="142"/>
      <c r="O6163" s="142"/>
    </row>
    <row r="6164" spans="3:15" x14ac:dyDescent="0.2">
      <c r="C6164" s="142"/>
      <c r="D6164" s="142"/>
      <c r="E6164" s="142"/>
      <c r="F6164" s="142"/>
      <c r="G6164" s="142"/>
      <c r="H6164" s="142"/>
      <c r="J6164" s="142"/>
      <c r="K6164" s="142"/>
      <c r="L6164" s="142"/>
      <c r="M6164" s="142"/>
      <c r="N6164" s="142"/>
      <c r="O6164" s="142"/>
    </row>
    <row r="6165" spans="3:15" x14ac:dyDescent="0.2">
      <c r="C6165" s="142"/>
      <c r="D6165" s="142"/>
      <c r="E6165" s="142"/>
      <c r="F6165" s="142"/>
      <c r="G6165" s="142"/>
      <c r="H6165" s="142"/>
      <c r="J6165" s="142"/>
      <c r="K6165" s="142"/>
      <c r="L6165" s="142"/>
      <c r="M6165" s="142"/>
      <c r="N6165" s="142"/>
      <c r="O6165" s="142"/>
    </row>
    <row r="6166" spans="3:15" x14ac:dyDescent="0.2">
      <c r="C6166" s="142"/>
      <c r="D6166" s="142"/>
      <c r="E6166" s="142"/>
      <c r="F6166" s="142"/>
      <c r="G6166" s="142"/>
      <c r="H6166" s="142"/>
      <c r="J6166" s="142"/>
      <c r="K6166" s="142"/>
      <c r="L6166" s="142"/>
      <c r="M6166" s="142"/>
      <c r="N6166" s="142"/>
      <c r="O6166" s="142"/>
    </row>
    <row r="6167" spans="3:15" x14ac:dyDescent="0.2">
      <c r="C6167" s="142"/>
      <c r="D6167" s="142"/>
      <c r="E6167" s="142"/>
      <c r="F6167" s="142"/>
      <c r="G6167" s="142"/>
      <c r="H6167" s="142"/>
      <c r="J6167" s="142"/>
      <c r="K6167" s="142"/>
      <c r="L6167" s="142"/>
      <c r="M6167" s="142"/>
      <c r="N6167" s="142"/>
      <c r="O6167" s="142"/>
    </row>
    <row r="6168" spans="3:15" x14ac:dyDescent="0.2">
      <c r="C6168" s="142"/>
      <c r="D6168" s="142"/>
      <c r="E6168" s="142"/>
      <c r="F6168" s="142"/>
      <c r="G6168" s="142"/>
      <c r="H6168" s="142"/>
      <c r="J6168" s="142"/>
      <c r="K6168" s="142"/>
      <c r="L6168" s="142"/>
      <c r="M6168" s="142"/>
      <c r="N6168" s="142"/>
      <c r="O6168" s="142"/>
    </row>
    <row r="6169" spans="3:15" x14ac:dyDescent="0.2">
      <c r="C6169" s="142"/>
      <c r="D6169" s="142"/>
      <c r="E6169" s="142"/>
      <c r="F6169" s="142"/>
      <c r="G6169" s="142"/>
      <c r="H6169" s="142"/>
      <c r="J6169" s="142"/>
      <c r="K6169" s="142"/>
      <c r="L6169" s="142"/>
      <c r="M6169" s="142"/>
      <c r="N6169" s="142"/>
      <c r="O6169" s="142"/>
    </row>
    <row r="6170" spans="3:15" x14ac:dyDescent="0.2">
      <c r="C6170" s="142"/>
      <c r="D6170" s="142"/>
      <c r="E6170" s="142"/>
      <c r="F6170" s="142"/>
      <c r="G6170" s="142"/>
      <c r="H6170" s="142"/>
      <c r="J6170" s="142"/>
      <c r="K6170" s="142"/>
      <c r="L6170" s="142"/>
      <c r="M6170" s="142"/>
      <c r="N6170" s="142"/>
      <c r="O6170" s="142"/>
    </row>
    <row r="6171" spans="3:15" x14ac:dyDescent="0.2">
      <c r="C6171" s="142"/>
      <c r="D6171" s="142"/>
      <c r="E6171" s="142"/>
      <c r="F6171" s="142"/>
      <c r="G6171" s="142"/>
      <c r="H6171" s="142"/>
      <c r="J6171" s="142"/>
      <c r="K6171" s="142"/>
      <c r="L6171" s="142"/>
      <c r="M6171" s="142"/>
      <c r="N6171" s="142"/>
      <c r="O6171" s="142"/>
    </row>
    <row r="6172" spans="3:15" x14ac:dyDescent="0.2">
      <c r="C6172" s="142"/>
      <c r="D6172" s="142"/>
      <c r="E6172" s="142"/>
      <c r="F6172" s="142"/>
      <c r="G6172" s="142"/>
      <c r="H6172" s="142"/>
      <c r="J6172" s="142"/>
      <c r="K6172" s="142"/>
      <c r="L6172" s="142"/>
      <c r="M6172" s="142"/>
      <c r="N6172" s="142"/>
      <c r="O6172" s="142"/>
    </row>
    <row r="6173" spans="3:15" x14ac:dyDescent="0.2">
      <c r="C6173" s="142"/>
      <c r="D6173" s="142"/>
      <c r="E6173" s="142"/>
      <c r="F6173" s="142"/>
      <c r="G6173" s="142"/>
      <c r="H6173" s="142"/>
      <c r="J6173" s="142"/>
      <c r="K6173" s="142"/>
      <c r="L6173" s="142"/>
      <c r="M6173" s="142"/>
      <c r="N6173" s="142"/>
      <c r="O6173" s="142"/>
    </row>
    <row r="6174" spans="3:15" x14ac:dyDescent="0.2">
      <c r="C6174" s="142"/>
      <c r="D6174" s="142"/>
      <c r="E6174" s="142"/>
      <c r="F6174" s="142"/>
      <c r="G6174" s="142"/>
      <c r="H6174" s="142"/>
      <c r="J6174" s="142"/>
      <c r="K6174" s="142"/>
      <c r="L6174" s="142"/>
      <c r="M6174" s="142"/>
      <c r="N6174" s="142"/>
      <c r="O6174" s="142"/>
    </row>
    <row r="6175" spans="3:15" x14ac:dyDescent="0.2">
      <c r="C6175" s="142"/>
      <c r="D6175" s="142"/>
      <c r="E6175" s="142"/>
      <c r="F6175" s="142"/>
      <c r="G6175" s="142"/>
      <c r="H6175" s="142"/>
      <c r="J6175" s="142"/>
      <c r="K6175" s="142"/>
      <c r="L6175" s="142"/>
      <c r="M6175" s="142"/>
      <c r="N6175" s="142"/>
      <c r="O6175" s="142"/>
    </row>
    <row r="6176" spans="3:15" x14ac:dyDescent="0.2">
      <c r="C6176" s="142"/>
      <c r="D6176" s="142"/>
      <c r="E6176" s="142"/>
      <c r="F6176" s="142"/>
      <c r="G6176" s="142"/>
      <c r="H6176" s="142"/>
      <c r="J6176" s="142"/>
      <c r="K6176" s="142"/>
      <c r="L6176" s="142"/>
      <c r="M6176" s="142"/>
      <c r="N6176" s="142"/>
      <c r="O6176" s="142"/>
    </row>
    <row r="6177" spans="3:15" x14ac:dyDescent="0.2">
      <c r="C6177" s="142"/>
      <c r="D6177" s="142"/>
      <c r="E6177" s="142"/>
      <c r="F6177" s="142"/>
      <c r="G6177" s="142"/>
      <c r="H6177" s="142"/>
      <c r="J6177" s="142"/>
      <c r="K6177" s="142"/>
      <c r="L6177" s="142"/>
      <c r="M6177" s="142"/>
      <c r="N6177" s="142"/>
      <c r="O6177" s="142"/>
    </row>
    <row r="6178" spans="3:15" x14ac:dyDescent="0.2">
      <c r="C6178" s="142"/>
      <c r="D6178" s="142"/>
      <c r="E6178" s="142"/>
      <c r="F6178" s="142"/>
      <c r="G6178" s="142"/>
      <c r="H6178" s="142"/>
      <c r="J6178" s="142"/>
      <c r="K6178" s="142"/>
      <c r="L6178" s="142"/>
      <c r="M6178" s="142"/>
      <c r="N6178" s="142"/>
      <c r="O6178" s="142"/>
    </row>
    <row r="6179" spans="3:15" x14ac:dyDescent="0.2">
      <c r="C6179" s="142"/>
      <c r="D6179" s="142"/>
      <c r="E6179" s="142"/>
      <c r="F6179" s="142"/>
      <c r="G6179" s="142"/>
      <c r="H6179" s="142"/>
      <c r="J6179" s="142"/>
      <c r="K6179" s="142"/>
      <c r="L6179" s="142"/>
      <c r="M6179" s="142"/>
      <c r="N6179" s="142"/>
      <c r="O6179" s="142"/>
    </row>
    <row r="6180" spans="3:15" x14ac:dyDescent="0.2">
      <c r="C6180" s="142"/>
      <c r="D6180" s="142"/>
      <c r="E6180" s="142"/>
      <c r="F6180" s="142"/>
      <c r="G6180" s="142"/>
      <c r="H6180" s="142"/>
      <c r="J6180" s="142"/>
      <c r="K6180" s="142"/>
      <c r="L6180" s="142"/>
      <c r="M6180" s="142"/>
      <c r="N6180" s="142"/>
      <c r="O6180" s="142"/>
    </row>
    <row r="6181" spans="3:15" x14ac:dyDescent="0.2">
      <c r="C6181" s="142"/>
      <c r="D6181" s="142"/>
      <c r="E6181" s="142"/>
      <c r="F6181" s="142"/>
      <c r="G6181" s="142"/>
      <c r="H6181" s="142"/>
      <c r="J6181" s="142"/>
      <c r="K6181" s="142"/>
      <c r="L6181" s="142"/>
      <c r="M6181" s="142"/>
      <c r="N6181" s="142"/>
      <c r="O6181" s="142"/>
    </row>
    <row r="6182" spans="3:15" x14ac:dyDescent="0.2">
      <c r="C6182" s="142"/>
      <c r="D6182" s="142"/>
      <c r="E6182" s="142"/>
      <c r="F6182" s="142"/>
      <c r="G6182" s="142"/>
      <c r="H6182" s="142"/>
      <c r="J6182" s="142"/>
      <c r="K6182" s="142"/>
      <c r="L6182" s="142"/>
      <c r="M6182" s="142"/>
      <c r="N6182" s="142"/>
      <c r="O6182" s="142"/>
    </row>
    <row r="6183" spans="3:15" x14ac:dyDescent="0.2">
      <c r="C6183" s="142"/>
      <c r="D6183" s="142"/>
      <c r="E6183" s="142"/>
      <c r="F6183" s="142"/>
      <c r="G6183" s="142"/>
      <c r="H6183" s="142"/>
      <c r="J6183" s="142"/>
      <c r="K6183" s="142"/>
      <c r="L6183" s="142"/>
      <c r="M6183" s="142"/>
      <c r="N6183" s="142"/>
      <c r="O6183" s="142"/>
    </row>
    <row r="6184" spans="3:15" x14ac:dyDescent="0.2">
      <c r="C6184" s="142"/>
      <c r="D6184" s="142"/>
      <c r="E6184" s="142"/>
      <c r="F6184" s="142"/>
      <c r="G6184" s="142"/>
      <c r="H6184" s="142"/>
      <c r="J6184" s="142"/>
      <c r="K6184" s="142"/>
      <c r="L6184" s="142"/>
      <c r="M6184" s="142"/>
      <c r="N6184" s="142"/>
      <c r="O6184" s="142"/>
    </row>
    <row r="6185" spans="3:15" x14ac:dyDescent="0.2">
      <c r="C6185" s="142"/>
      <c r="D6185" s="142"/>
      <c r="E6185" s="142"/>
      <c r="F6185" s="142"/>
      <c r="G6185" s="142"/>
      <c r="H6185" s="142"/>
      <c r="J6185" s="142"/>
      <c r="K6185" s="142"/>
      <c r="L6185" s="142"/>
      <c r="M6185" s="142"/>
      <c r="N6185" s="142"/>
      <c r="O6185" s="142"/>
    </row>
    <row r="6186" spans="3:15" x14ac:dyDescent="0.2">
      <c r="C6186" s="142"/>
      <c r="D6186" s="142"/>
      <c r="E6186" s="142"/>
      <c r="F6186" s="142"/>
      <c r="G6186" s="142"/>
      <c r="H6186" s="142"/>
      <c r="J6186" s="142"/>
      <c r="K6186" s="142"/>
      <c r="L6186" s="142"/>
      <c r="M6186" s="142"/>
      <c r="N6186" s="142"/>
      <c r="O6186" s="142"/>
    </row>
    <row r="6187" spans="3:15" x14ac:dyDescent="0.2">
      <c r="C6187" s="142"/>
      <c r="D6187" s="142"/>
      <c r="E6187" s="142"/>
      <c r="F6187" s="142"/>
      <c r="G6187" s="142"/>
      <c r="H6187" s="142"/>
      <c r="J6187" s="142"/>
      <c r="K6187" s="142"/>
      <c r="L6187" s="142"/>
      <c r="M6187" s="142"/>
      <c r="N6187" s="142"/>
      <c r="O6187" s="142"/>
    </row>
    <row r="6188" spans="3:15" x14ac:dyDescent="0.2">
      <c r="C6188" s="142"/>
      <c r="D6188" s="142"/>
      <c r="E6188" s="142"/>
      <c r="F6188" s="142"/>
      <c r="G6188" s="142"/>
      <c r="H6188" s="142"/>
      <c r="J6188" s="142"/>
      <c r="K6188" s="142"/>
      <c r="L6188" s="142"/>
      <c r="M6188" s="142"/>
      <c r="N6188" s="142"/>
      <c r="O6188" s="142"/>
    </row>
    <row r="6189" spans="3:15" x14ac:dyDescent="0.2">
      <c r="C6189" s="142"/>
      <c r="D6189" s="142"/>
      <c r="E6189" s="142"/>
      <c r="F6189" s="142"/>
      <c r="G6189" s="142"/>
      <c r="H6189" s="142"/>
      <c r="J6189" s="142"/>
      <c r="K6189" s="142"/>
      <c r="L6189" s="142"/>
      <c r="M6189" s="142"/>
      <c r="N6189" s="142"/>
      <c r="O6189" s="142"/>
    </row>
    <row r="6190" spans="3:15" x14ac:dyDescent="0.2">
      <c r="C6190" s="142"/>
      <c r="D6190" s="142"/>
      <c r="E6190" s="142"/>
      <c r="F6190" s="142"/>
      <c r="G6190" s="142"/>
      <c r="H6190" s="142"/>
      <c r="J6190" s="142"/>
      <c r="K6190" s="142"/>
      <c r="L6190" s="142"/>
      <c r="M6190" s="142"/>
      <c r="N6190" s="142"/>
      <c r="O6190" s="142"/>
    </row>
    <row r="6191" spans="3:15" x14ac:dyDescent="0.2">
      <c r="C6191" s="142"/>
      <c r="D6191" s="142"/>
      <c r="E6191" s="142"/>
      <c r="F6191" s="142"/>
      <c r="G6191" s="142"/>
      <c r="H6191" s="142"/>
      <c r="J6191" s="142"/>
      <c r="K6191" s="142"/>
      <c r="L6191" s="142"/>
      <c r="M6191" s="142"/>
      <c r="N6191" s="142"/>
      <c r="O6191" s="142"/>
    </row>
    <row r="6192" spans="3:15" x14ac:dyDescent="0.2">
      <c r="C6192" s="142"/>
      <c r="D6192" s="142"/>
      <c r="E6192" s="142"/>
      <c r="F6192" s="142"/>
      <c r="G6192" s="142"/>
      <c r="H6192" s="142"/>
      <c r="J6192" s="142"/>
      <c r="K6192" s="142"/>
      <c r="L6192" s="142"/>
      <c r="M6192" s="142"/>
      <c r="N6192" s="142"/>
      <c r="O6192" s="142"/>
    </row>
    <row r="6193" spans="3:15" x14ac:dyDescent="0.2">
      <c r="C6193" s="142"/>
      <c r="D6193" s="142"/>
      <c r="E6193" s="142"/>
      <c r="F6193" s="142"/>
      <c r="G6193" s="142"/>
      <c r="H6193" s="142"/>
      <c r="J6193" s="142"/>
      <c r="K6193" s="142"/>
      <c r="L6193" s="142"/>
      <c r="M6193" s="142"/>
      <c r="N6193" s="142"/>
      <c r="O6193" s="142"/>
    </row>
    <row r="6194" spans="3:15" x14ac:dyDescent="0.2">
      <c r="C6194" s="142"/>
      <c r="D6194" s="142"/>
      <c r="E6194" s="142"/>
      <c r="F6194" s="142"/>
      <c r="G6194" s="142"/>
      <c r="H6194" s="142"/>
      <c r="J6194" s="142"/>
      <c r="K6194" s="142"/>
      <c r="L6194" s="142"/>
      <c r="M6194" s="142"/>
      <c r="N6194" s="142"/>
      <c r="O6194" s="142"/>
    </row>
    <row r="6195" spans="3:15" x14ac:dyDescent="0.2">
      <c r="C6195" s="142"/>
      <c r="D6195" s="142"/>
      <c r="E6195" s="142"/>
      <c r="F6195" s="142"/>
      <c r="G6195" s="142"/>
      <c r="H6195" s="142"/>
      <c r="J6195" s="142"/>
      <c r="K6195" s="142"/>
      <c r="L6195" s="142"/>
      <c r="M6195" s="142"/>
      <c r="N6195" s="142"/>
      <c r="O6195" s="142"/>
    </row>
    <row r="6196" spans="3:15" x14ac:dyDescent="0.2">
      <c r="C6196" s="142"/>
      <c r="D6196" s="142"/>
      <c r="E6196" s="142"/>
      <c r="F6196" s="142"/>
      <c r="G6196" s="142"/>
      <c r="H6196" s="142"/>
      <c r="J6196" s="142"/>
      <c r="K6196" s="142"/>
      <c r="L6196" s="142"/>
      <c r="M6196" s="142"/>
      <c r="N6196" s="142"/>
      <c r="O6196" s="142"/>
    </row>
    <row r="6197" spans="3:15" x14ac:dyDescent="0.2">
      <c r="C6197" s="142"/>
      <c r="D6197" s="142"/>
      <c r="E6197" s="142"/>
      <c r="F6197" s="142"/>
      <c r="G6197" s="142"/>
      <c r="H6197" s="142"/>
      <c r="J6197" s="142"/>
      <c r="K6197" s="142"/>
      <c r="L6197" s="142"/>
      <c r="M6197" s="142"/>
      <c r="N6197" s="142"/>
      <c r="O6197" s="142"/>
    </row>
    <row r="6198" spans="3:15" x14ac:dyDescent="0.2">
      <c r="C6198" s="142"/>
      <c r="D6198" s="142"/>
      <c r="E6198" s="142"/>
      <c r="F6198" s="142"/>
      <c r="G6198" s="142"/>
      <c r="H6198" s="142"/>
      <c r="J6198" s="142"/>
      <c r="K6198" s="142"/>
      <c r="L6198" s="142"/>
      <c r="M6198" s="142"/>
      <c r="N6198" s="142"/>
      <c r="O6198" s="142"/>
    </row>
    <row r="6199" spans="3:15" x14ac:dyDescent="0.2">
      <c r="C6199" s="142"/>
      <c r="D6199" s="142"/>
      <c r="E6199" s="142"/>
      <c r="F6199" s="142"/>
      <c r="G6199" s="142"/>
      <c r="H6199" s="142"/>
      <c r="J6199" s="142"/>
      <c r="K6199" s="142"/>
      <c r="L6199" s="142"/>
      <c r="M6199" s="142"/>
      <c r="N6199" s="142"/>
      <c r="O6199" s="142"/>
    </row>
    <row r="6200" spans="3:15" x14ac:dyDescent="0.2">
      <c r="C6200" s="142"/>
      <c r="D6200" s="142"/>
      <c r="E6200" s="142"/>
      <c r="F6200" s="142"/>
      <c r="G6200" s="142"/>
      <c r="H6200" s="142"/>
      <c r="J6200" s="142"/>
      <c r="K6200" s="142"/>
      <c r="L6200" s="142"/>
      <c r="M6200" s="142"/>
      <c r="N6200" s="142"/>
      <c r="O6200" s="142"/>
    </row>
    <row r="6201" spans="3:15" x14ac:dyDescent="0.2">
      <c r="C6201" s="142"/>
      <c r="D6201" s="142"/>
      <c r="E6201" s="142"/>
      <c r="F6201" s="142"/>
      <c r="G6201" s="142"/>
      <c r="H6201" s="142"/>
      <c r="J6201" s="142"/>
      <c r="K6201" s="142"/>
      <c r="L6201" s="142"/>
      <c r="M6201" s="142"/>
      <c r="N6201" s="142"/>
      <c r="O6201" s="142"/>
    </row>
    <row r="6202" spans="3:15" x14ac:dyDescent="0.2">
      <c r="C6202" s="142"/>
      <c r="D6202" s="142"/>
      <c r="E6202" s="142"/>
      <c r="F6202" s="142"/>
      <c r="G6202" s="142"/>
      <c r="H6202" s="142"/>
      <c r="J6202" s="142"/>
      <c r="K6202" s="142"/>
      <c r="L6202" s="142"/>
      <c r="M6202" s="142"/>
      <c r="N6202" s="142"/>
      <c r="O6202" s="142"/>
    </row>
    <row r="6203" spans="3:15" x14ac:dyDescent="0.2">
      <c r="C6203" s="142"/>
      <c r="D6203" s="142"/>
      <c r="E6203" s="142"/>
      <c r="F6203" s="142"/>
      <c r="G6203" s="142"/>
      <c r="H6203" s="142"/>
      <c r="J6203" s="142"/>
      <c r="K6203" s="142"/>
      <c r="L6203" s="142"/>
      <c r="M6203" s="142"/>
      <c r="N6203" s="142"/>
      <c r="O6203" s="142"/>
    </row>
    <row r="6204" spans="3:15" x14ac:dyDescent="0.2">
      <c r="C6204" s="142"/>
      <c r="D6204" s="142"/>
      <c r="E6204" s="142"/>
      <c r="F6204" s="142"/>
      <c r="G6204" s="142"/>
      <c r="H6204" s="142"/>
      <c r="J6204" s="142"/>
      <c r="K6204" s="142"/>
      <c r="L6204" s="142"/>
      <c r="M6204" s="142"/>
      <c r="N6204" s="142"/>
      <c r="O6204" s="142"/>
    </row>
    <row r="6205" spans="3:15" x14ac:dyDescent="0.2">
      <c r="C6205" s="142"/>
      <c r="D6205" s="142"/>
      <c r="E6205" s="142"/>
      <c r="F6205" s="142"/>
      <c r="G6205" s="142"/>
      <c r="H6205" s="142"/>
      <c r="J6205" s="142"/>
      <c r="K6205" s="142"/>
      <c r="L6205" s="142"/>
      <c r="M6205" s="142"/>
      <c r="N6205" s="142"/>
      <c r="O6205" s="142"/>
    </row>
    <row r="6206" spans="3:15" x14ac:dyDescent="0.2">
      <c r="C6206" s="142"/>
      <c r="D6206" s="142"/>
      <c r="E6206" s="142"/>
      <c r="F6206" s="142"/>
      <c r="G6206" s="142"/>
      <c r="H6206" s="142"/>
      <c r="J6206" s="142"/>
      <c r="K6206" s="142"/>
      <c r="L6206" s="142"/>
      <c r="M6206" s="142"/>
      <c r="N6206" s="142"/>
      <c r="O6206" s="142"/>
    </row>
    <row r="6207" spans="3:15" x14ac:dyDescent="0.2">
      <c r="C6207" s="142"/>
      <c r="D6207" s="142"/>
      <c r="E6207" s="142"/>
      <c r="F6207" s="142"/>
      <c r="G6207" s="142"/>
      <c r="H6207" s="142"/>
      <c r="J6207" s="142"/>
      <c r="K6207" s="142"/>
      <c r="L6207" s="142"/>
      <c r="M6207" s="142"/>
      <c r="N6207" s="142"/>
      <c r="O6207" s="142"/>
    </row>
    <row r="6208" spans="3:15" x14ac:dyDescent="0.2">
      <c r="C6208" s="142"/>
      <c r="D6208" s="142"/>
      <c r="E6208" s="142"/>
      <c r="F6208" s="142"/>
      <c r="G6208" s="142"/>
      <c r="H6208" s="142"/>
      <c r="J6208" s="142"/>
      <c r="K6208" s="142"/>
      <c r="L6208" s="142"/>
      <c r="M6208" s="142"/>
      <c r="N6208" s="142"/>
      <c r="O6208" s="142"/>
    </row>
    <row r="6209" spans="3:15" x14ac:dyDescent="0.2">
      <c r="C6209" s="142"/>
      <c r="D6209" s="142"/>
      <c r="E6209" s="142"/>
      <c r="F6209" s="142"/>
      <c r="G6209" s="142"/>
      <c r="H6209" s="142"/>
      <c r="J6209" s="142"/>
      <c r="K6209" s="142"/>
      <c r="L6209" s="142"/>
      <c r="M6209" s="142"/>
      <c r="N6209" s="142"/>
      <c r="O6209" s="142"/>
    </row>
    <row r="6210" spans="3:15" x14ac:dyDescent="0.2">
      <c r="C6210" s="142"/>
      <c r="D6210" s="142"/>
      <c r="E6210" s="142"/>
      <c r="F6210" s="142"/>
      <c r="G6210" s="142"/>
      <c r="H6210" s="142"/>
      <c r="J6210" s="142"/>
      <c r="K6210" s="142"/>
      <c r="L6210" s="142"/>
      <c r="M6210" s="142"/>
      <c r="N6210" s="142"/>
      <c r="O6210" s="142"/>
    </row>
    <row r="6211" spans="3:15" x14ac:dyDescent="0.2">
      <c r="C6211" s="142"/>
      <c r="D6211" s="142"/>
      <c r="E6211" s="142"/>
      <c r="F6211" s="142"/>
      <c r="G6211" s="142"/>
      <c r="H6211" s="142"/>
      <c r="J6211" s="142"/>
      <c r="K6211" s="142"/>
      <c r="L6211" s="142"/>
      <c r="M6211" s="142"/>
      <c r="N6211" s="142"/>
      <c r="O6211" s="142"/>
    </row>
    <row r="6212" spans="3:15" x14ac:dyDescent="0.2">
      <c r="C6212" s="142"/>
      <c r="D6212" s="142"/>
      <c r="E6212" s="142"/>
      <c r="F6212" s="142"/>
      <c r="G6212" s="142"/>
      <c r="H6212" s="142"/>
      <c r="J6212" s="142"/>
      <c r="K6212" s="142"/>
      <c r="L6212" s="142"/>
      <c r="M6212" s="142"/>
      <c r="N6212" s="142"/>
      <c r="O6212" s="142"/>
    </row>
    <row r="6213" spans="3:15" x14ac:dyDescent="0.2">
      <c r="C6213" s="142"/>
      <c r="D6213" s="142"/>
      <c r="E6213" s="142"/>
      <c r="F6213" s="142"/>
      <c r="G6213" s="142"/>
      <c r="H6213" s="142"/>
      <c r="J6213" s="142"/>
      <c r="K6213" s="142"/>
      <c r="L6213" s="142"/>
      <c r="M6213" s="142"/>
      <c r="N6213" s="142"/>
      <c r="O6213" s="142"/>
    </row>
    <row r="6214" spans="3:15" x14ac:dyDescent="0.2">
      <c r="C6214" s="142"/>
      <c r="D6214" s="142"/>
      <c r="E6214" s="142"/>
      <c r="F6214" s="142"/>
      <c r="G6214" s="142"/>
      <c r="H6214" s="142"/>
      <c r="J6214" s="142"/>
      <c r="K6214" s="142"/>
      <c r="L6214" s="142"/>
      <c r="M6214" s="142"/>
      <c r="N6214" s="142"/>
      <c r="O6214" s="142"/>
    </row>
    <row r="6215" spans="3:15" x14ac:dyDescent="0.2">
      <c r="C6215" s="142"/>
      <c r="D6215" s="142"/>
      <c r="E6215" s="142"/>
      <c r="F6215" s="142"/>
      <c r="G6215" s="142"/>
      <c r="H6215" s="142"/>
      <c r="J6215" s="142"/>
      <c r="K6215" s="142"/>
      <c r="L6215" s="142"/>
      <c r="M6215" s="142"/>
      <c r="N6215" s="142"/>
      <c r="O6215" s="142"/>
    </row>
    <row r="6216" spans="3:15" x14ac:dyDescent="0.2">
      <c r="C6216" s="142"/>
      <c r="D6216" s="142"/>
      <c r="E6216" s="142"/>
      <c r="F6216" s="142"/>
      <c r="G6216" s="142"/>
      <c r="H6216" s="142"/>
      <c r="J6216" s="142"/>
      <c r="K6216" s="142"/>
      <c r="L6216" s="142"/>
      <c r="M6216" s="142"/>
      <c r="N6216" s="142"/>
      <c r="O6216" s="142"/>
    </row>
    <row r="6217" spans="3:15" x14ac:dyDescent="0.2">
      <c r="C6217" s="142"/>
      <c r="D6217" s="142"/>
      <c r="E6217" s="142"/>
      <c r="F6217" s="142"/>
      <c r="G6217" s="142"/>
      <c r="H6217" s="142"/>
      <c r="J6217" s="142"/>
      <c r="K6217" s="142"/>
      <c r="L6217" s="142"/>
      <c r="M6217" s="142"/>
      <c r="N6217" s="142"/>
      <c r="O6217" s="142"/>
    </row>
    <row r="6218" spans="3:15" x14ac:dyDescent="0.2">
      <c r="C6218" s="142"/>
      <c r="D6218" s="142"/>
      <c r="E6218" s="142"/>
      <c r="F6218" s="142"/>
      <c r="G6218" s="142"/>
      <c r="H6218" s="142"/>
      <c r="J6218" s="142"/>
      <c r="K6218" s="142"/>
      <c r="L6218" s="142"/>
      <c r="M6218" s="142"/>
      <c r="N6218" s="142"/>
      <c r="O6218" s="142"/>
    </row>
    <row r="6219" spans="3:15" x14ac:dyDescent="0.2">
      <c r="C6219" s="142"/>
      <c r="D6219" s="142"/>
      <c r="E6219" s="142"/>
      <c r="F6219" s="142"/>
      <c r="G6219" s="142"/>
      <c r="H6219" s="142"/>
      <c r="J6219" s="142"/>
      <c r="K6219" s="142"/>
      <c r="L6219" s="142"/>
      <c r="M6219" s="142"/>
      <c r="N6219" s="142"/>
      <c r="O6219" s="142"/>
    </row>
    <row r="6220" spans="3:15" x14ac:dyDescent="0.2">
      <c r="C6220" s="142"/>
      <c r="D6220" s="142"/>
      <c r="E6220" s="142"/>
      <c r="F6220" s="142"/>
      <c r="G6220" s="142"/>
      <c r="H6220" s="142"/>
      <c r="J6220" s="142"/>
      <c r="K6220" s="142"/>
      <c r="L6220" s="142"/>
      <c r="M6220" s="142"/>
      <c r="N6220" s="142"/>
      <c r="O6220" s="142"/>
    </row>
    <row r="6221" spans="3:15" x14ac:dyDescent="0.2">
      <c r="C6221" s="142"/>
      <c r="D6221" s="142"/>
      <c r="E6221" s="142"/>
      <c r="F6221" s="142"/>
      <c r="G6221" s="142"/>
      <c r="H6221" s="142"/>
      <c r="J6221" s="142"/>
      <c r="K6221" s="142"/>
      <c r="L6221" s="142"/>
      <c r="M6221" s="142"/>
      <c r="N6221" s="142"/>
      <c r="O6221" s="142"/>
    </row>
    <row r="6222" spans="3:15" x14ac:dyDescent="0.2">
      <c r="C6222" s="142"/>
      <c r="D6222" s="142"/>
      <c r="E6222" s="142"/>
      <c r="F6222" s="142"/>
      <c r="G6222" s="142"/>
      <c r="H6222" s="142"/>
      <c r="J6222" s="142"/>
      <c r="K6222" s="142"/>
      <c r="L6222" s="142"/>
      <c r="M6222" s="142"/>
      <c r="N6222" s="142"/>
      <c r="O6222" s="142"/>
    </row>
    <row r="6223" spans="3:15" x14ac:dyDescent="0.2">
      <c r="C6223" s="142"/>
      <c r="D6223" s="142"/>
      <c r="E6223" s="142"/>
      <c r="F6223" s="142"/>
      <c r="G6223" s="142"/>
      <c r="H6223" s="142"/>
      <c r="J6223" s="142"/>
      <c r="K6223" s="142"/>
      <c r="L6223" s="142"/>
      <c r="M6223" s="142"/>
      <c r="N6223" s="142"/>
      <c r="O6223" s="142"/>
    </row>
    <row r="6224" spans="3:15" x14ac:dyDescent="0.2">
      <c r="C6224" s="142"/>
      <c r="D6224" s="142"/>
      <c r="E6224" s="142"/>
      <c r="F6224" s="142"/>
      <c r="G6224" s="142"/>
      <c r="H6224" s="142"/>
      <c r="J6224" s="142"/>
      <c r="K6224" s="142"/>
      <c r="L6224" s="142"/>
      <c r="M6224" s="142"/>
      <c r="N6224" s="142"/>
      <c r="O6224" s="142"/>
    </row>
    <row r="6225" spans="3:15" x14ac:dyDescent="0.2">
      <c r="C6225" s="142"/>
      <c r="D6225" s="142"/>
      <c r="E6225" s="142"/>
      <c r="F6225" s="142"/>
      <c r="G6225" s="142"/>
      <c r="H6225" s="142"/>
      <c r="J6225" s="142"/>
      <c r="K6225" s="142"/>
      <c r="L6225" s="142"/>
      <c r="M6225" s="142"/>
      <c r="N6225" s="142"/>
      <c r="O6225" s="142"/>
    </row>
    <row r="6226" spans="3:15" x14ac:dyDescent="0.2">
      <c r="C6226" s="142"/>
      <c r="D6226" s="142"/>
      <c r="E6226" s="142"/>
      <c r="F6226" s="142"/>
      <c r="G6226" s="142"/>
      <c r="H6226" s="142"/>
      <c r="J6226" s="142"/>
      <c r="K6226" s="142"/>
      <c r="L6226" s="142"/>
      <c r="M6226" s="142"/>
      <c r="N6226" s="142"/>
      <c r="O6226" s="142"/>
    </row>
    <row r="6227" spans="3:15" x14ac:dyDescent="0.2">
      <c r="C6227" s="142"/>
      <c r="D6227" s="142"/>
      <c r="E6227" s="142"/>
      <c r="F6227" s="142"/>
      <c r="G6227" s="142"/>
      <c r="H6227" s="142"/>
      <c r="J6227" s="142"/>
      <c r="K6227" s="142"/>
      <c r="L6227" s="142"/>
      <c r="M6227" s="142"/>
      <c r="N6227" s="142"/>
      <c r="O6227" s="142"/>
    </row>
    <row r="6228" spans="3:15" x14ac:dyDescent="0.2">
      <c r="C6228" s="142"/>
      <c r="D6228" s="142"/>
      <c r="E6228" s="142"/>
      <c r="F6228" s="142"/>
      <c r="G6228" s="142"/>
      <c r="H6228" s="142"/>
      <c r="J6228" s="142"/>
      <c r="K6228" s="142"/>
      <c r="L6228" s="142"/>
      <c r="M6228" s="142"/>
      <c r="N6228" s="142"/>
      <c r="O6228" s="142"/>
    </row>
    <row r="6229" spans="3:15" x14ac:dyDescent="0.2">
      <c r="C6229" s="142"/>
      <c r="D6229" s="142"/>
      <c r="E6229" s="142"/>
      <c r="F6229" s="142"/>
      <c r="G6229" s="142"/>
      <c r="H6229" s="142"/>
      <c r="J6229" s="142"/>
      <c r="K6229" s="142"/>
      <c r="L6229" s="142"/>
      <c r="M6229" s="142"/>
      <c r="N6229" s="142"/>
      <c r="O6229" s="142"/>
    </row>
    <row r="6230" spans="3:15" x14ac:dyDescent="0.2">
      <c r="C6230" s="142"/>
      <c r="D6230" s="142"/>
      <c r="E6230" s="142"/>
      <c r="F6230" s="142"/>
      <c r="G6230" s="142"/>
      <c r="H6230" s="142"/>
      <c r="J6230" s="142"/>
      <c r="K6230" s="142"/>
      <c r="L6230" s="142"/>
      <c r="M6230" s="142"/>
      <c r="N6230" s="142"/>
      <c r="O6230" s="142"/>
    </row>
    <row r="6231" spans="3:15" x14ac:dyDescent="0.2">
      <c r="C6231" s="142"/>
      <c r="D6231" s="142"/>
      <c r="E6231" s="142"/>
      <c r="F6231" s="142"/>
      <c r="G6231" s="142"/>
      <c r="H6231" s="142"/>
      <c r="J6231" s="142"/>
      <c r="K6231" s="142"/>
      <c r="L6231" s="142"/>
      <c r="M6231" s="142"/>
      <c r="N6231" s="142"/>
      <c r="O6231" s="142"/>
    </row>
    <row r="6232" spans="3:15" x14ac:dyDescent="0.2">
      <c r="C6232" s="142"/>
      <c r="D6232" s="142"/>
      <c r="E6232" s="142"/>
      <c r="F6232" s="142"/>
      <c r="G6232" s="142"/>
      <c r="H6232" s="142"/>
      <c r="J6232" s="142"/>
      <c r="K6232" s="142"/>
      <c r="L6232" s="142"/>
      <c r="M6232" s="142"/>
      <c r="N6232" s="142"/>
      <c r="O6232" s="142"/>
    </row>
    <row r="6233" spans="3:15" x14ac:dyDescent="0.2">
      <c r="C6233" s="142"/>
      <c r="D6233" s="142"/>
      <c r="E6233" s="142"/>
      <c r="F6233" s="142"/>
      <c r="G6233" s="142"/>
      <c r="H6233" s="142"/>
      <c r="J6233" s="142"/>
      <c r="K6233" s="142"/>
      <c r="L6233" s="142"/>
      <c r="M6233" s="142"/>
      <c r="N6233" s="142"/>
      <c r="O6233" s="142"/>
    </row>
    <row r="6234" spans="3:15" x14ac:dyDescent="0.2">
      <c r="C6234" s="142"/>
      <c r="D6234" s="142"/>
      <c r="E6234" s="142"/>
      <c r="F6234" s="142"/>
      <c r="G6234" s="142"/>
      <c r="H6234" s="142"/>
      <c r="J6234" s="142"/>
      <c r="K6234" s="142"/>
      <c r="L6234" s="142"/>
      <c r="M6234" s="142"/>
      <c r="N6234" s="142"/>
      <c r="O6234" s="142"/>
    </row>
    <row r="6235" spans="3:15" x14ac:dyDescent="0.2">
      <c r="C6235" s="142"/>
      <c r="D6235" s="142"/>
      <c r="E6235" s="142"/>
      <c r="F6235" s="142"/>
      <c r="G6235" s="142"/>
      <c r="H6235" s="142"/>
      <c r="J6235" s="142"/>
      <c r="K6235" s="142"/>
      <c r="L6235" s="142"/>
      <c r="M6235" s="142"/>
      <c r="N6235" s="142"/>
      <c r="O6235" s="142"/>
    </row>
    <row r="6236" spans="3:15" x14ac:dyDescent="0.2">
      <c r="C6236" s="142"/>
      <c r="D6236" s="142"/>
      <c r="E6236" s="142"/>
      <c r="F6236" s="142"/>
      <c r="G6236" s="142"/>
      <c r="H6236" s="142"/>
      <c r="J6236" s="142"/>
      <c r="K6236" s="142"/>
      <c r="L6236" s="142"/>
      <c r="M6236" s="142"/>
      <c r="N6236" s="142"/>
      <c r="O6236" s="142"/>
    </row>
    <row r="6237" spans="3:15" x14ac:dyDescent="0.2">
      <c r="C6237" s="142"/>
      <c r="D6237" s="142"/>
      <c r="E6237" s="142"/>
      <c r="F6237" s="142"/>
      <c r="G6237" s="142"/>
      <c r="H6237" s="142"/>
      <c r="J6237" s="142"/>
      <c r="K6237" s="142"/>
      <c r="L6237" s="142"/>
      <c r="M6237" s="142"/>
      <c r="N6237" s="142"/>
      <c r="O6237" s="142"/>
    </row>
    <row r="6238" spans="3:15" x14ac:dyDescent="0.2">
      <c r="C6238" s="142"/>
      <c r="D6238" s="142"/>
      <c r="E6238" s="142"/>
      <c r="F6238" s="142"/>
      <c r="G6238" s="142"/>
      <c r="H6238" s="142"/>
      <c r="J6238" s="142"/>
      <c r="K6238" s="142"/>
      <c r="L6238" s="142"/>
      <c r="M6238" s="142"/>
      <c r="N6238" s="142"/>
      <c r="O6238" s="142"/>
    </row>
    <row r="6239" spans="3:15" x14ac:dyDescent="0.2">
      <c r="C6239" s="142"/>
      <c r="D6239" s="142"/>
      <c r="E6239" s="142"/>
      <c r="F6239" s="142"/>
      <c r="G6239" s="142"/>
      <c r="H6239" s="142"/>
      <c r="J6239" s="142"/>
      <c r="K6239" s="142"/>
      <c r="L6239" s="142"/>
      <c r="M6239" s="142"/>
      <c r="N6239" s="142"/>
      <c r="O6239" s="142"/>
    </row>
    <row r="6240" spans="3:15" x14ac:dyDescent="0.2">
      <c r="C6240" s="142"/>
      <c r="D6240" s="142"/>
      <c r="E6240" s="142"/>
      <c r="F6240" s="142"/>
      <c r="G6240" s="142"/>
      <c r="H6240" s="142"/>
      <c r="J6240" s="142"/>
      <c r="K6240" s="142"/>
      <c r="L6240" s="142"/>
      <c r="M6240" s="142"/>
      <c r="N6240" s="142"/>
      <c r="O6240" s="142"/>
    </row>
    <row r="6241" spans="3:15" x14ac:dyDescent="0.2">
      <c r="C6241" s="142"/>
      <c r="D6241" s="142"/>
      <c r="E6241" s="142"/>
      <c r="F6241" s="142"/>
      <c r="G6241" s="142"/>
      <c r="H6241" s="142"/>
      <c r="J6241" s="142"/>
      <c r="K6241" s="142"/>
      <c r="L6241" s="142"/>
      <c r="M6241" s="142"/>
      <c r="N6241" s="142"/>
      <c r="O6241" s="142"/>
    </row>
    <row r="6242" spans="3:15" x14ac:dyDescent="0.2">
      <c r="C6242" s="142"/>
      <c r="D6242" s="142"/>
      <c r="E6242" s="142"/>
      <c r="F6242" s="142"/>
      <c r="G6242" s="142"/>
      <c r="H6242" s="142"/>
      <c r="J6242" s="142"/>
      <c r="K6242" s="142"/>
      <c r="L6242" s="142"/>
      <c r="M6242" s="142"/>
      <c r="N6242" s="142"/>
      <c r="O6242" s="142"/>
    </row>
    <row r="6243" spans="3:15" x14ac:dyDescent="0.2">
      <c r="C6243" s="142"/>
      <c r="D6243" s="142"/>
      <c r="E6243" s="142"/>
      <c r="F6243" s="142"/>
      <c r="G6243" s="142"/>
      <c r="H6243" s="142"/>
      <c r="J6243" s="142"/>
      <c r="K6243" s="142"/>
      <c r="L6243" s="142"/>
      <c r="M6243" s="142"/>
      <c r="N6243" s="142"/>
      <c r="O6243" s="142"/>
    </row>
    <row r="6244" spans="3:15" x14ac:dyDescent="0.2">
      <c r="C6244" s="142"/>
      <c r="D6244" s="142"/>
      <c r="E6244" s="142"/>
      <c r="F6244" s="142"/>
      <c r="G6244" s="142"/>
      <c r="H6244" s="142"/>
      <c r="J6244" s="142"/>
      <c r="K6244" s="142"/>
      <c r="L6244" s="142"/>
      <c r="M6244" s="142"/>
      <c r="N6244" s="142"/>
      <c r="O6244" s="142"/>
    </row>
    <row r="6245" spans="3:15" x14ac:dyDescent="0.2">
      <c r="C6245" s="142"/>
      <c r="D6245" s="142"/>
      <c r="E6245" s="142"/>
      <c r="F6245" s="142"/>
      <c r="G6245" s="142"/>
      <c r="H6245" s="142"/>
      <c r="J6245" s="142"/>
      <c r="K6245" s="142"/>
      <c r="L6245" s="142"/>
      <c r="M6245" s="142"/>
      <c r="N6245" s="142"/>
      <c r="O6245" s="142"/>
    </row>
    <row r="6246" spans="3:15" x14ac:dyDescent="0.2">
      <c r="C6246" s="142"/>
      <c r="D6246" s="142"/>
      <c r="E6246" s="142"/>
      <c r="F6246" s="142"/>
      <c r="G6246" s="142"/>
      <c r="H6246" s="142"/>
      <c r="J6246" s="142"/>
      <c r="K6246" s="142"/>
      <c r="L6246" s="142"/>
      <c r="M6246" s="142"/>
      <c r="N6246" s="142"/>
      <c r="O6246" s="142"/>
    </row>
    <row r="6247" spans="3:15" x14ac:dyDescent="0.2">
      <c r="C6247" s="142"/>
      <c r="D6247" s="142"/>
      <c r="E6247" s="142"/>
      <c r="F6247" s="142"/>
      <c r="G6247" s="142"/>
      <c r="H6247" s="142"/>
      <c r="J6247" s="142"/>
      <c r="K6247" s="142"/>
      <c r="L6247" s="142"/>
      <c r="M6247" s="142"/>
      <c r="N6247" s="142"/>
      <c r="O6247" s="142"/>
    </row>
    <row r="6248" spans="3:15" x14ac:dyDescent="0.2">
      <c r="C6248" s="142"/>
      <c r="D6248" s="142"/>
      <c r="E6248" s="142"/>
      <c r="F6248" s="142"/>
      <c r="G6248" s="142"/>
      <c r="H6248" s="142"/>
      <c r="J6248" s="142"/>
      <c r="K6248" s="142"/>
      <c r="L6248" s="142"/>
      <c r="M6248" s="142"/>
      <c r="N6248" s="142"/>
      <c r="O6248" s="142"/>
    </row>
    <row r="6249" spans="3:15" x14ac:dyDescent="0.2">
      <c r="C6249" s="142"/>
      <c r="D6249" s="142"/>
      <c r="E6249" s="142"/>
      <c r="F6249" s="142"/>
      <c r="G6249" s="142"/>
      <c r="H6249" s="142"/>
      <c r="J6249" s="142"/>
      <c r="K6249" s="142"/>
      <c r="L6249" s="142"/>
      <c r="M6249" s="142"/>
      <c r="N6249" s="142"/>
      <c r="O6249" s="142"/>
    </row>
    <row r="6250" spans="3:15" x14ac:dyDescent="0.2">
      <c r="C6250" s="142"/>
      <c r="D6250" s="142"/>
      <c r="E6250" s="142"/>
      <c r="F6250" s="142"/>
      <c r="G6250" s="142"/>
      <c r="H6250" s="142"/>
      <c r="J6250" s="142"/>
      <c r="K6250" s="142"/>
      <c r="L6250" s="142"/>
      <c r="M6250" s="142"/>
      <c r="N6250" s="142"/>
      <c r="O6250" s="142"/>
    </row>
    <row r="6251" spans="3:15" x14ac:dyDescent="0.2">
      <c r="C6251" s="142"/>
      <c r="D6251" s="142"/>
      <c r="E6251" s="142"/>
      <c r="F6251" s="142"/>
      <c r="G6251" s="142"/>
      <c r="H6251" s="142"/>
      <c r="J6251" s="142"/>
      <c r="K6251" s="142"/>
      <c r="L6251" s="142"/>
      <c r="M6251" s="142"/>
      <c r="N6251" s="142"/>
      <c r="O6251" s="142"/>
    </row>
    <row r="6252" spans="3:15" x14ac:dyDescent="0.2">
      <c r="C6252" s="142"/>
      <c r="D6252" s="142"/>
      <c r="E6252" s="142"/>
      <c r="F6252" s="142"/>
      <c r="G6252" s="142"/>
      <c r="H6252" s="142"/>
      <c r="J6252" s="142"/>
      <c r="K6252" s="142"/>
      <c r="L6252" s="142"/>
      <c r="M6252" s="142"/>
      <c r="N6252" s="142"/>
      <c r="O6252" s="142"/>
    </row>
    <row r="6253" spans="3:15" x14ac:dyDescent="0.2">
      <c r="C6253" s="142"/>
      <c r="D6253" s="142"/>
      <c r="E6253" s="142"/>
      <c r="F6253" s="142"/>
      <c r="G6253" s="142"/>
      <c r="H6253" s="142"/>
      <c r="J6253" s="142"/>
      <c r="K6253" s="142"/>
      <c r="L6253" s="142"/>
      <c r="M6253" s="142"/>
      <c r="N6253" s="142"/>
      <c r="O6253" s="142"/>
    </row>
    <row r="6254" spans="3:15" x14ac:dyDescent="0.2">
      <c r="C6254" s="142"/>
      <c r="D6254" s="142"/>
      <c r="E6254" s="142"/>
      <c r="F6254" s="142"/>
      <c r="G6254" s="142"/>
      <c r="H6254" s="142"/>
      <c r="J6254" s="142"/>
      <c r="K6254" s="142"/>
      <c r="L6254" s="142"/>
      <c r="M6254" s="142"/>
      <c r="N6254" s="142"/>
      <c r="O6254" s="142"/>
    </row>
    <row r="6255" spans="3:15" x14ac:dyDescent="0.2">
      <c r="C6255" s="142"/>
      <c r="D6255" s="142"/>
      <c r="E6255" s="142"/>
      <c r="F6255" s="142"/>
      <c r="G6255" s="142"/>
      <c r="H6255" s="142"/>
      <c r="J6255" s="142"/>
      <c r="K6255" s="142"/>
      <c r="L6255" s="142"/>
      <c r="M6255" s="142"/>
      <c r="N6255" s="142"/>
      <c r="O6255" s="142"/>
    </row>
    <row r="6256" spans="3:15" x14ac:dyDescent="0.2">
      <c r="C6256" s="142"/>
      <c r="D6256" s="142"/>
      <c r="E6256" s="142"/>
      <c r="F6256" s="142"/>
      <c r="G6256" s="142"/>
      <c r="H6256" s="142"/>
      <c r="J6256" s="142"/>
      <c r="K6256" s="142"/>
      <c r="L6256" s="142"/>
      <c r="M6256" s="142"/>
      <c r="N6256" s="142"/>
      <c r="O6256" s="142"/>
    </row>
    <row r="6257" spans="3:15" x14ac:dyDescent="0.2">
      <c r="C6257" s="142"/>
      <c r="D6257" s="142"/>
      <c r="E6257" s="142"/>
      <c r="F6257" s="142"/>
      <c r="G6257" s="142"/>
      <c r="H6257" s="142"/>
      <c r="J6257" s="142"/>
      <c r="K6257" s="142"/>
      <c r="L6257" s="142"/>
      <c r="M6257" s="142"/>
      <c r="N6257" s="142"/>
      <c r="O6257" s="142"/>
    </row>
    <row r="6258" spans="3:15" x14ac:dyDescent="0.2">
      <c r="C6258" s="142"/>
      <c r="D6258" s="142"/>
      <c r="E6258" s="142"/>
      <c r="F6258" s="142"/>
      <c r="G6258" s="142"/>
      <c r="H6258" s="142"/>
      <c r="J6258" s="142"/>
      <c r="K6258" s="142"/>
      <c r="L6258" s="142"/>
      <c r="M6258" s="142"/>
      <c r="N6258" s="142"/>
      <c r="O6258" s="142"/>
    </row>
    <row r="6259" spans="3:15" x14ac:dyDescent="0.2">
      <c r="C6259" s="142"/>
      <c r="D6259" s="142"/>
      <c r="E6259" s="142"/>
      <c r="F6259" s="142"/>
      <c r="G6259" s="142"/>
      <c r="H6259" s="142"/>
      <c r="J6259" s="142"/>
      <c r="K6259" s="142"/>
      <c r="L6259" s="142"/>
      <c r="M6259" s="142"/>
      <c r="N6259" s="142"/>
      <c r="O6259" s="142"/>
    </row>
    <row r="6260" spans="3:15" x14ac:dyDescent="0.2">
      <c r="C6260" s="142"/>
      <c r="D6260" s="142"/>
      <c r="E6260" s="142"/>
      <c r="F6260" s="142"/>
      <c r="G6260" s="142"/>
      <c r="H6260" s="142"/>
      <c r="J6260" s="142"/>
      <c r="K6260" s="142"/>
      <c r="L6260" s="142"/>
      <c r="M6260" s="142"/>
      <c r="N6260" s="142"/>
      <c r="O6260" s="142"/>
    </row>
    <row r="6261" spans="3:15" x14ac:dyDescent="0.2">
      <c r="C6261" s="142"/>
      <c r="D6261" s="142"/>
      <c r="E6261" s="142"/>
      <c r="F6261" s="142"/>
      <c r="G6261" s="142"/>
      <c r="H6261" s="142"/>
      <c r="J6261" s="142"/>
      <c r="K6261" s="142"/>
      <c r="L6261" s="142"/>
      <c r="M6261" s="142"/>
      <c r="N6261" s="142"/>
      <c r="O6261" s="142"/>
    </row>
    <row r="6262" spans="3:15" x14ac:dyDescent="0.2">
      <c r="C6262" s="142"/>
      <c r="D6262" s="142"/>
      <c r="E6262" s="142"/>
      <c r="F6262" s="142"/>
      <c r="G6262" s="142"/>
      <c r="H6262" s="142"/>
      <c r="J6262" s="142"/>
      <c r="K6262" s="142"/>
      <c r="L6262" s="142"/>
      <c r="M6262" s="142"/>
      <c r="N6262" s="142"/>
      <c r="O6262" s="142"/>
    </row>
    <row r="6263" spans="3:15" x14ac:dyDescent="0.2">
      <c r="C6263" s="142"/>
      <c r="D6263" s="142"/>
      <c r="E6263" s="142"/>
      <c r="F6263" s="142"/>
      <c r="G6263" s="142"/>
      <c r="H6263" s="142"/>
      <c r="J6263" s="142"/>
      <c r="K6263" s="142"/>
      <c r="L6263" s="142"/>
      <c r="M6263" s="142"/>
      <c r="N6263" s="142"/>
      <c r="O6263" s="142"/>
    </row>
    <row r="6264" spans="3:15" x14ac:dyDescent="0.2">
      <c r="C6264" s="142"/>
      <c r="D6264" s="142"/>
      <c r="E6264" s="142"/>
      <c r="F6264" s="142"/>
      <c r="G6264" s="142"/>
      <c r="H6264" s="142"/>
      <c r="J6264" s="142"/>
      <c r="K6264" s="142"/>
      <c r="L6264" s="142"/>
      <c r="M6264" s="142"/>
      <c r="N6264" s="142"/>
      <c r="O6264" s="142"/>
    </row>
    <row r="6265" spans="3:15" x14ac:dyDescent="0.2">
      <c r="C6265" s="142"/>
      <c r="D6265" s="142"/>
      <c r="E6265" s="142"/>
      <c r="F6265" s="142"/>
      <c r="G6265" s="142"/>
      <c r="H6265" s="142"/>
      <c r="J6265" s="142"/>
      <c r="K6265" s="142"/>
      <c r="L6265" s="142"/>
      <c r="M6265" s="142"/>
      <c r="N6265" s="142"/>
      <c r="O6265" s="142"/>
    </row>
    <row r="6266" spans="3:15" x14ac:dyDescent="0.2">
      <c r="C6266" s="142"/>
      <c r="D6266" s="142"/>
      <c r="E6266" s="142"/>
      <c r="F6266" s="142"/>
      <c r="G6266" s="142"/>
      <c r="H6266" s="142"/>
      <c r="J6266" s="142"/>
      <c r="K6266" s="142"/>
      <c r="L6266" s="142"/>
      <c r="M6266" s="142"/>
      <c r="N6266" s="142"/>
      <c r="O6266" s="142"/>
    </row>
    <row r="6267" spans="3:15" x14ac:dyDescent="0.2">
      <c r="C6267" s="142"/>
      <c r="D6267" s="142"/>
      <c r="E6267" s="142"/>
      <c r="F6267" s="142"/>
      <c r="G6267" s="142"/>
      <c r="H6267" s="142"/>
      <c r="J6267" s="142"/>
      <c r="K6267" s="142"/>
      <c r="L6267" s="142"/>
      <c r="M6267" s="142"/>
      <c r="N6267" s="142"/>
      <c r="O6267" s="142"/>
    </row>
    <row r="6268" spans="3:15" x14ac:dyDescent="0.2">
      <c r="C6268" s="142"/>
      <c r="D6268" s="142"/>
      <c r="E6268" s="142"/>
      <c r="F6268" s="142"/>
      <c r="G6268" s="142"/>
      <c r="H6268" s="142"/>
      <c r="J6268" s="142"/>
      <c r="K6268" s="142"/>
      <c r="L6268" s="142"/>
      <c r="M6268" s="142"/>
      <c r="N6268" s="142"/>
      <c r="O6268" s="142"/>
    </row>
    <row r="6269" spans="3:15" x14ac:dyDescent="0.2">
      <c r="C6269" s="142"/>
      <c r="D6269" s="142"/>
      <c r="E6269" s="142"/>
      <c r="F6269" s="142"/>
      <c r="G6269" s="142"/>
      <c r="H6269" s="142"/>
      <c r="J6269" s="142"/>
      <c r="K6269" s="142"/>
      <c r="L6269" s="142"/>
      <c r="M6269" s="142"/>
      <c r="N6269" s="142"/>
      <c r="O6269" s="142"/>
    </row>
    <row r="6270" spans="3:15" x14ac:dyDescent="0.2">
      <c r="C6270" s="142"/>
      <c r="D6270" s="142"/>
      <c r="E6270" s="142"/>
      <c r="F6270" s="142"/>
      <c r="G6270" s="142"/>
      <c r="H6270" s="142"/>
      <c r="J6270" s="142"/>
      <c r="K6270" s="142"/>
      <c r="L6270" s="142"/>
      <c r="M6270" s="142"/>
      <c r="N6270" s="142"/>
      <c r="O6270" s="142"/>
    </row>
    <row r="6271" spans="3:15" x14ac:dyDescent="0.2">
      <c r="C6271" s="142"/>
      <c r="D6271" s="142"/>
      <c r="E6271" s="142"/>
      <c r="F6271" s="142"/>
      <c r="G6271" s="142"/>
      <c r="H6271" s="142"/>
      <c r="J6271" s="142"/>
      <c r="K6271" s="142"/>
      <c r="L6271" s="142"/>
      <c r="M6271" s="142"/>
      <c r="N6271" s="142"/>
      <c r="O6271" s="142"/>
    </row>
    <row r="6272" spans="3:15" x14ac:dyDescent="0.2">
      <c r="C6272" s="142"/>
      <c r="D6272" s="142"/>
      <c r="E6272" s="142"/>
      <c r="F6272" s="142"/>
      <c r="G6272" s="142"/>
      <c r="H6272" s="142"/>
      <c r="J6272" s="142"/>
      <c r="K6272" s="142"/>
      <c r="L6272" s="142"/>
      <c r="M6272" s="142"/>
      <c r="N6272" s="142"/>
      <c r="O6272" s="142"/>
    </row>
    <row r="6273" spans="3:15" x14ac:dyDescent="0.2">
      <c r="C6273" s="142"/>
      <c r="D6273" s="142"/>
      <c r="E6273" s="142"/>
      <c r="F6273" s="142"/>
      <c r="G6273" s="142"/>
      <c r="H6273" s="142"/>
      <c r="J6273" s="142"/>
      <c r="K6273" s="142"/>
      <c r="L6273" s="142"/>
      <c r="M6273" s="142"/>
      <c r="N6273" s="142"/>
      <c r="O6273" s="142"/>
    </row>
    <row r="6274" spans="3:15" x14ac:dyDescent="0.2">
      <c r="C6274" s="142"/>
      <c r="D6274" s="142"/>
      <c r="E6274" s="142"/>
      <c r="F6274" s="142"/>
      <c r="G6274" s="142"/>
      <c r="H6274" s="142"/>
      <c r="J6274" s="142"/>
      <c r="K6274" s="142"/>
      <c r="L6274" s="142"/>
      <c r="M6274" s="142"/>
      <c r="N6274" s="142"/>
      <c r="O6274" s="142"/>
    </row>
    <row r="6275" spans="3:15" x14ac:dyDescent="0.2">
      <c r="C6275" s="142"/>
      <c r="D6275" s="142"/>
      <c r="E6275" s="142"/>
      <c r="F6275" s="142"/>
      <c r="G6275" s="142"/>
      <c r="H6275" s="142"/>
      <c r="J6275" s="142"/>
      <c r="K6275" s="142"/>
      <c r="L6275" s="142"/>
      <c r="M6275" s="142"/>
      <c r="N6275" s="142"/>
      <c r="O6275" s="142"/>
    </row>
    <row r="6276" spans="3:15" x14ac:dyDescent="0.2">
      <c r="C6276" s="142"/>
      <c r="D6276" s="142"/>
      <c r="E6276" s="142"/>
      <c r="F6276" s="142"/>
      <c r="G6276" s="142"/>
      <c r="H6276" s="142"/>
      <c r="J6276" s="142"/>
      <c r="K6276" s="142"/>
      <c r="L6276" s="142"/>
      <c r="M6276" s="142"/>
      <c r="N6276" s="142"/>
      <c r="O6276" s="142"/>
    </row>
    <row r="6277" spans="3:15" x14ac:dyDescent="0.2">
      <c r="C6277" s="142"/>
      <c r="D6277" s="142"/>
      <c r="E6277" s="142"/>
      <c r="F6277" s="142"/>
      <c r="G6277" s="142"/>
      <c r="H6277" s="142"/>
      <c r="J6277" s="142"/>
      <c r="K6277" s="142"/>
      <c r="L6277" s="142"/>
      <c r="M6277" s="142"/>
      <c r="N6277" s="142"/>
      <c r="O6277" s="142"/>
    </row>
    <row r="6278" spans="3:15" x14ac:dyDescent="0.2">
      <c r="C6278" s="142"/>
      <c r="D6278" s="142"/>
      <c r="E6278" s="142"/>
      <c r="F6278" s="142"/>
      <c r="G6278" s="142"/>
      <c r="H6278" s="142"/>
      <c r="J6278" s="142"/>
      <c r="K6278" s="142"/>
      <c r="L6278" s="142"/>
      <c r="M6278" s="142"/>
      <c r="N6278" s="142"/>
      <c r="O6278" s="142"/>
    </row>
    <row r="6279" spans="3:15" x14ac:dyDescent="0.2">
      <c r="C6279" s="142"/>
      <c r="D6279" s="142"/>
      <c r="E6279" s="142"/>
      <c r="F6279" s="142"/>
      <c r="G6279" s="142"/>
      <c r="H6279" s="142"/>
      <c r="J6279" s="142"/>
      <c r="K6279" s="142"/>
      <c r="L6279" s="142"/>
      <c r="M6279" s="142"/>
      <c r="N6279" s="142"/>
      <c r="O6279" s="142"/>
    </row>
    <row r="6280" spans="3:15" x14ac:dyDescent="0.2">
      <c r="C6280" s="142"/>
      <c r="D6280" s="142"/>
      <c r="E6280" s="142"/>
      <c r="F6280" s="142"/>
      <c r="G6280" s="142"/>
      <c r="H6280" s="142"/>
      <c r="J6280" s="142"/>
      <c r="K6280" s="142"/>
      <c r="L6280" s="142"/>
      <c r="M6280" s="142"/>
      <c r="N6280" s="142"/>
      <c r="O6280" s="142"/>
    </row>
    <row r="6281" spans="3:15" x14ac:dyDescent="0.2">
      <c r="C6281" s="142"/>
      <c r="D6281" s="142"/>
      <c r="E6281" s="142"/>
      <c r="F6281" s="142"/>
      <c r="G6281" s="142"/>
      <c r="H6281" s="142"/>
      <c r="J6281" s="142"/>
      <c r="K6281" s="142"/>
      <c r="L6281" s="142"/>
      <c r="M6281" s="142"/>
      <c r="N6281" s="142"/>
      <c r="O6281" s="142"/>
    </row>
    <row r="6282" spans="3:15" x14ac:dyDescent="0.2">
      <c r="C6282" s="142"/>
      <c r="D6282" s="142"/>
      <c r="E6282" s="142"/>
      <c r="F6282" s="142"/>
      <c r="G6282" s="142"/>
      <c r="H6282" s="142"/>
      <c r="J6282" s="142"/>
      <c r="K6282" s="142"/>
      <c r="L6282" s="142"/>
      <c r="M6282" s="142"/>
      <c r="N6282" s="142"/>
      <c r="O6282" s="142"/>
    </row>
    <row r="6283" spans="3:15" x14ac:dyDescent="0.2">
      <c r="C6283" s="142"/>
      <c r="D6283" s="142"/>
      <c r="E6283" s="142"/>
      <c r="F6283" s="142"/>
      <c r="G6283" s="142"/>
      <c r="H6283" s="142"/>
      <c r="J6283" s="142"/>
      <c r="K6283" s="142"/>
      <c r="L6283" s="142"/>
      <c r="M6283" s="142"/>
      <c r="N6283" s="142"/>
      <c r="O6283" s="142"/>
    </row>
    <row r="6284" spans="3:15" x14ac:dyDescent="0.2">
      <c r="C6284" s="142"/>
      <c r="D6284" s="142"/>
      <c r="E6284" s="142"/>
      <c r="F6284" s="142"/>
      <c r="G6284" s="142"/>
      <c r="H6284" s="142"/>
      <c r="J6284" s="142"/>
      <c r="K6284" s="142"/>
      <c r="L6284" s="142"/>
      <c r="M6284" s="142"/>
      <c r="N6284" s="142"/>
      <c r="O6284" s="142"/>
    </row>
    <row r="6285" spans="3:15" x14ac:dyDescent="0.2">
      <c r="C6285" s="142"/>
      <c r="D6285" s="142"/>
      <c r="E6285" s="142"/>
      <c r="F6285" s="142"/>
      <c r="G6285" s="142"/>
      <c r="H6285" s="142"/>
      <c r="J6285" s="142"/>
      <c r="K6285" s="142"/>
      <c r="L6285" s="142"/>
      <c r="M6285" s="142"/>
      <c r="N6285" s="142"/>
      <c r="O6285" s="142"/>
    </row>
    <row r="6286" spans="3:15" x14ac:dyDescent="0.2">
      <c r="C6286" s="142"/>
      <c r="D6286" s="142"/>
      <c r="E6286" s="142"/>
      <c r="F6286" s="142"/>
      <c r="G6286" s="142"/>
      <c r="H6286" s="142"/>
      <c r="J6286" s="142"/>
      <c r="K6286" s="142"/>
      <c r="L6286" s="142"/>
      <c r="M6286" s="142"/>
      <c r="N6286" s="142"/>
      <c r="O6286" s="142"/>
    </row>
    <row r="6287" spans="3:15" x14ac:dyDescent="0.2">
      <c r="C6287" s="142"/>
      <c r="D6287" s="142"/>
      <c r="E6287" s="142"/>
      <c r="F6287" s="142"/>
      <c r="G6287" s="142"/>
      <c r="H6287" s="142"/>
      <c r="J6287" s="142"/>
      <c r="K6287" s="142"/>
      <c r="L6287" s="142"/>
      <c r="M6287" s="142"/>
      <c r="N6287" s="142"/>
      <c r="O6287" s="142"/>
    </row>
    <row r="6288" spans="3:15" x14ac:dyDescent="0.2">
      <c r="C6288" s="142"/>
      <c r="D6288" s="142"/>
      <c r="E6288" s="142"/>
      <c r="F6288" s="142"/>
      <c r="G6288" s="142"/>
      <c r="H6288" s="142"/>
      <c r="J6288" s="142"/>
      <c r="K6288" s="142"/>
      <c r="L6288" s="142"/>
      <c r="M6288" s="142"/>
      <c r="N6288" s="142"/>
      <c r="O6288" s="142"/>
    </row>
    <row r="6289" spans="3:15" x14ac:dyDescent="0.2">
      <c r="C6289" s="142"/>
      <c r="D6289" s="142"/>
      <c r="E6289" s="142"/>
      <c r="F6289" s="142"/>
      <c r="G6289" s="142"/>
      <c r="H6289" s="142"/>
      <c r="J6289" s="142"/>
      <c r="K6289" s="142"/>
      <c r="L6289" s="142"/>
      <c r="M6289" s="142"/>
      <c r="N6289" s="142"/>
      <c r="O6289" s="142"/>
    </row>
    <row r="6290" spans="3:15" x14ac:dyDescent="0.2">
      <c r="C6290" s="142"/>
      <c r="D6290" s="142"/>
      <c r="E6290" s="142"/>
      <c r="F6290" s="142"/>
      <c r="G6290" s="142"/>
      <c r="H6290" s="142"/>
      <c r="J6290" s="142"/>
      <c r="K6290" s="142"/>
      <c r="L6290" s="142"/>
      <c r="M6290" s="142"/>
      <c r="N6290" s="142"/>
      <c r="O6290" s="142"/>
    </row>
    <row r="6291" spans="3:15" x14ac:dyDescent="0.2">
      <c r="C6291" s="142"/>
      <c r="D6291" s="142"/>
      <c r="E6291" s="142"/>
      <c r="F6291" s="142"/>
      <c r="G6291" s="142"/>
      <c r="H6291" s="142"/>
      <c r="J6291" s="142"/>
      <c r="K6291" s="142"/>
      <c r="L6291" s="142"/>
      <c r="M6291" s="142"/>
      <c r="N6291" s="142"/>
      <c r="O6291" s="142"/>
    </row>
    <row r="6292" spans="3:15" x14ac:dyDescent="0.2">
      <c r="C6292" s="142"/>
      <c r="D6292" s="142"/>
      <c r="E6292" s="142"/>
      <c r="F6292" s="142"/>
      <c r="G6292" s="142"/>
      <c r="H6292" s="142"/>
      <c r="J6292" s="142"/>
      <c r="K6292" s="142"/>
      <c r="L6292" s="142"/>
      <c r="M6292" s="142"/>
      <c r="N6292" s="142"/>
      <c r="O6292" s="142"/>
    </row>
    <row r="6293" spans="3:15" x14ac:dyDescent="0.2">
      <c r="C6293" s="142"/>
      <c r="D6293" s="142"/>
      <c r="E6293" s="142"/>
      <c r="F6293" s="142"/>
      <c r="G6293" s="142"/>
      <c r="H6293" s="142"/>
      <c r="J6293" s="142"/>
      <c r="K6293" s="142"/>
      <c r="L6293" s="142"/>
      <c r="M6293" s="142"/>
      <c r="N6293" s="142"/>
      <c r="O6293" s="142"/>
    </row>
    <row r="6294" spans="3:15" x14ac:dyDescent="0.2">
      <c r="C6294" s="142"/>
      <c r="D6294" s="142"/>
      <c r="E6294" s="142"/>
      <c r="F6294" s="142"/>
      <c r="G6294" s="142"/>
      <c r="H6294" s="142"/>
      <c r="J6294" s="142"/>
      <c r="K6294" s="142"/>
      <c r="L6294" s="142"/>
      <c r="M6294" s="142"/>
      <c r="N6294" s="142"/>
      <c r="O6294" s="142"/>
    </row>
    <row r="6295" spans="3:15" x14ac:dyDescent="0.2">
      <c r="C6295" s="142"/>
      <c r="D6295" s="142"/>
      <c r="E6295" s="142"/>
      <c r="F6295" s="142"/>
      <c r="G6295" s="142"/>
      <c r="H6295" s="142"/>
      <c r="J6295" s="142"/>
      <c r="K6295" s="142"/>
      <c r="L6295" s="142"/>
      <c r="M6295" s="142"/>
      <c r="N6295" s="142"/>
      <c r="O6295" s="142"/>
    </row>
    <row r="6296" spans="3:15" x14ac:dyDescent="0.2">
      <c r="C6296" s="142"/>
      <c r="D6296" s="142"/>
      <c r="E6296" s="142"/>
      <c r="F6296" s="142"/>
      <c r="G6296" s="142"/>
      <c r="H6296" s="142"/>
      <c r="J6296" s="142"/>
      <c r="K6296" s="142"/>
      <c r="L6296" s="142"/>
      <c r="M6296" s="142"/>
      <c r="N6296" s="142"/>
      <c r="O6296" s="142"/>
    </row>
    <row r="6297" spans="3:15" x14ac:dyDescent="0.2">
      <c r="C6297" s="142"/>
      <c r="D6297" s="142"/>
      <c r="E6297" s="142"/>
      <c r="F6297" s="142"/>
      <c r="G6297" s="142"/>
      <c r="H6297" s="142"/>
      <c r="J6297" s="142"/>
      <c r="K6297" s="142"/>
      <c r="L6297" s="142"/>
      <c r="M6297" s="142"/>
      <c r="N6297" s="142"/>
      <c r="O6297" s="142"/>
    </row>
    <row r="6298" spans="3:15" x14ac:dyDescent="0.2">
      <c r="C6298" s="142"/>
      <c r="D6298" s="142"/>
      <c r="E6298" s="142"/>
      <c r="F6298" s="142"/>
      <c r="G6298" s="142"/>
      <c r="H6298" s="142"/>
      <c r="J6298" s="142"/>
      <c r="K6298" s="142"/>
      <c r="L6298" s="142"/>
      <c r="M6298" s="142"/>
      <c r="N6298" s="142"/>
      <c r="O6298" s="142"/>
    </row>
    <row r="6299" spans="3:15" x14ac:dyDescent="0.2">
      <c r="C6299" s="142"/>
      <c r="D6299" s="142"/>
      <c r="E6299" s="142"/>
      <c r="F6299" s="142"/>
      <c r="G6299" s="142"/>
      <c r="H6299" s="142"/>
      <c r="J6299" s="142"/>
      <c r="K6299" s="142"/>
      <c r="L6299" s="142"/>
      <c r="M6299" s="142"/>
      <c r="N6299" s="142"/>
      <c r="O6299" s="142"/>
    </row>
    <row r="6300" spans="3:15" x14ac:dyDescent="0.2">
      <c r="C6300" s="142"/>
      <c r="D6300" s="142"/>
      <c r="E6300" s="142"/>
      <c r="F6300" s="142"/>
      <c r="G6300" s="142"/>
      <c r="H6300" s="142"/>
      <c r="J6300" s="142"/>
      <c r="K6300" s="142"/>
      <c r="L6300" s="142"/>
      <c r="M6300" s="142"/>
      <c r="N6300" s="142"/>
      <c r="O6300" s="142"/>
    </row>
    <row r="6301" spans="3:15" x14ac:dyDescent="0.2">
      <c r="C6301" s="142"/>
      <c r="D6301" s="142"/>
      <c r="E6301" s="142"/>
      <c r="F6301" s="142"/>
      <c r="G6301" s="142"/>
      <c r="H6301" s="142"/>
      <c r="J6301" s="142"/>
      <c r="K6301" s="142"/>
      <c r="L6301" s="142"/>
      <c r="M6301" s="142"/>
      <c r="N6301" s="142"/>
      <c r="O6301" s="142"/>
    </row>
    <row r="6302" spans="3:15" x14ac:dyDescent="0.2">
      <c r="C6302" s="142"/>
      <c r="D6302" s="142"/>
      <c r="E6302" s="142"/>
      <c r="F6302" s="142"/>
      <c r="G6302" s="142"/>
      <c r="H6302" s="142"/>
      <c r="J6302" s="142"/>
      <c r="K6302" s="142"/>
      <c r="L6302" s="142"/>
      <c r="M6302" s="142"/>
      <c r="N6302" s="142"/>
      <c r="O6302" s="142"/>
    </row>
    <row r="6303" spans="3:15" x14ac:dyDescent="0.2">
      <c r="C6303" s="142"/>
      <c r="D6303" s="142"/>
      <c r="E6303" s="142"/>
      <c r="F6303" s="142"/>
      <c r="G6303" s="142"/>
      <c r="H6303" s="142"/>
      <c r="J6303" s="142"/>
      <c r="K6303" s="142"/>
      <c r="L6303" s="142"/>
      <c r="M6303" s="142"/>
      <c r="N6303" s="142"/>
      <c r="O6303" s="142"/>
    </row>
    <row r="6304" spans="3:15" x14ac:dyDescent="0.2">
      <c r="C6304" s="142"/>
      <c r="D6304" s="142"/>
      <c r="E6304" s="142"/>
      <c r="F6304" s="142"/>
      <c r="G6304" s="142"/>
      <c r="H6304" s="142"/>
      <c r="J6304" s="142"/>
      <c r="K6304" s="142"/>
      <c r="L6304" s="142"/>
      <c r="M6304" s="142"/>
      <c r="N6304" s="142"/>
      <c r="O6304" s="142"/>
    </row>
    <row r="6305" spans="3:15" x14ac:dyDescent="0.2">
      <c r="C6305" s="142"/>
      <c r="D6305" s="142"/>
      <c r="E6305" s="142"/>
      <c r="F6305" s="142"/>
      <c r="G6305" s="142"/>
      <c r="H6305" s="142"/>
      <c r="J6305" s="142"/>
      <c r="K6305" s="142"/>
      <c r="L6305" s="142"/>
      <c r="M6305" s="142"/>
      <c r="N6305" s="142"/>
      <c r="O6305" s="142"/>
    </row>
    <row r="6306" spans="3:15" x14ac:dyDescent="0.2">
      <c r="C6306" s="142"/>
      <c r="D6306" s="142"/>
      <c r="E6306" s="142"/>
      <c r="F6306" s="142"/>
      <c r="G6306" s="142"/>
      <c r="H6306" s="142"/>
      <c r="J6306" s="142"/>
      <c r="K6306" s="142"/>
      <c r="L6306" s="142"/>
      <c r="M6306" s="142"/>
      <c r="N6306" s="142"/>
      <c r="O6306" s="142"/>
    </row>
    <row r="6307" spans="3:15" x14ac:dyDescent="0.2">
      <c r="C6307" s="142"/>
      <c r="D6307" s="142"/>
      <c r="E6307" s="142"/>
      <c r="F6307" s="142"/>
      <c r="G6307" s="142"/>
      <c r="H6307" s="142"/>
      <c r="J6307" s="142"/>
      <c r="K6307" s="142"/>
      <c r="L6307" s="142"/>
      <c r="M6307" s="142"/>
      <c r="N6307" s="142"/>
      <c r="O6307" s="142"/>
    </row>
    <row r="6308" spans="3:15" x14ac:dyDescent="0.2">
      <c r="C6308" s="142"/>
      <c r="D6308" s="142"/>
      <c r="E6308" s="142"/>
      <c r="F6308" s="142"/>
      <c r="G6308" s="142"/>
      <c r="H6308" s="142"/>
      <c r="J6308" s="142"/>
      <c r="K6308" s="142"/>
      <c r="L6308" s="142"/>
      <c r="M6308" s="142"/>
      <c r="N6308" s="142"/>
      <c r="O6308" s="142"/>
    </row>
    <row r="6309" spans="3:15" x14ac:dyDescent="0.2">
      <c r="C6309" s="142"/>
      <c r="D6309" s="142"/>
      <c r="E6309" s="142"/>
      <c r="F6309" s="142"/>
      <c r="G6309" s="142"/>
      <c r="H6309" s="142"/>
      <c r="J6309" s="142"/>
      <c r="K6309" s="142"/>
      <c r="L6309" s="142"/>
      <c r="M6309" s="142"/>
      <c r="N6309" s="142"/>
      <c r="O6309" s="142"/>
    </row>
    <row r="6310" spans="3:15" x14ac:dyDescent="0.2">
      <c r="C6310" s="142"/>
      <c r="D6310" s="142"/>
      <c r="E6310" s="142"/>
      <c r="F6310" s="142"/>
      <c r="G6310" s="142"/>
      <c r="H6310" s="142"/>
      <c r="J6310" s="142"/>
      <c r="K6310" s="142"/>
      <c r="L6310" s="142"/>
      <c r="M6310" s="142"/>
      <c r="N6310" s="142"/>
      <c r="O6310" s="142"/>
    </row>
    <row r="6311" spans="3:15" x14ac:dyDescent="0.2">
      <c r="C6311" s="142"/>
      <c r="D6311" s="142"/>
      <c r="E6311" s="142"/>
      <c r="F6311" s="142"/>
      <c r="G6311" s="142"/>
      <c r="H6311" s="142"/>
      <c r="J6311" s="142"/>
      <c r="K6311" s="142"/>
      <c r="L6311" s="142"/>
      <c r="M6311" s="142"/>
      <c r="N6311" s="142"/>
      <c r="O6311" s="142"/>
    </row>
    <row r="6312" spans="3:15" x14ac:dyDescent="0.2">
      <c r="C6312" s="142"/>
      <c r="D6312" s="142"/>
      <c r="E6312" s="142"/>
      <c r="F6312" s="142"/>
      <c r="G6312" s="142"/>
      <c r="H6312" s="142"/>
      <c r="J6312" s="142"/>
      <c r="K6312" s="142"/>
      <c r="L6312" s="142"/>
      <c r="M6312" s="142"/>
      <c r="N6312" s="142"/>
      <c r="O6312" s="142"/>
    </row>
    <row r="6313" spans="3:15" x14ac:dyDescent="0.2">
      <c r="C6313" s="142"/>
      <c r="D6313" s="142"/>
      <c r="E6313" s="142"/>
      <c r="F6313" s="142"/>
      <c r="G6313" s="142"/>
      <c r="H6313" s="142"/>
      <c r="J6313" s="142"/>
      <c r="K6313" s="142"/>
      <c r="L6313" s="142"/>
      <c r="M6313" s="142"/>
      <c r="N6313" s="142"/>
      <c r="O6313" s="142"/>
    </row>
    <row r="6314" spans="3:15" x14ac:dyDescent="0.2">
      <c r="C6314" s="142"/>
      <c r="D6314" s="142"/>
      <c r="E6314" s="142"/>
      <c r="F6314" s="142"/>
      <c r="G6314" s="142"/>
      <c r="H6314" s="142"/>
      <c r="J6314" s="142"/>
      <c r="K6314" s="142"/>
      <c r="L6314" s="142"/>
      <c r="M6314" s="142"/>
      <c r="N6314" s="142"/>
      <c r="O6314" s="142"/>
    </row>
    <row r="6315" spans="3:15" x14ac:dyDescent="0.2">
      <c r="C6315" s="142"/>
      <c r="D6315" s="142"/>
      <c r="E6315" s="142"/>
      <c r="F6315" s="142"/>
      <c r="G6315" s="142"/>
      <c r="H6315" s="142"/>
      <c r="J6315" s="142"/>
      <c r="K6315" s="142"/>
      <c r="L6315" s="142"/>
      <c r="M6315" s="142"/>
      <c r="N6315" s="142"/>
      <c r="O6315" s="142"/>
    </row>
    <row r="6316" spans="3:15" x14ac:dyDescent="0.2">
      <c r="C6316" s="142"/>
      <c r="D6316" s="142"/>
      <c r="E6316" s="142"/>
      <c r="F6316" s="142"/>
      <c r="G6316" s="142"/>
      <c r="H6316" s="142"/>
      <c r="J6316" s="142"/>
      <c r="K6316" s="142"/>
      <c r="L6316" s="142"/>
      <c r="M6316" s="142"/>
      <c r="N6316" s="142"/>
      <c r="O6316" s="142"/>
    </row>
    <row r="6317" spans="3:15" x14ac:dyDescent="0.2">
      <c r="C6317" s="142"/>
      <c r="D6317" s="142"/>
      <c r="E6317" s="142"/>
      <c r="F6317" s="142"/>
      <c r="G6317" s="142"/>
      <c r="H6317" s="142"/>
      <c r="J6317" s="142"/>
      <c r="K6317" s="142"/>
      <c r="L6317" s="142"/>
      <c r="M6317" s="142"/>
      <c r="N6317" s="142"/>
      <c r="O6317" s="142"/>
    </row>
    <row r="6318" spans="3:15" x14ac:dyDescent="0.2">
      <c r="C6318" s="142"/>
      <c r="D6318" s="142"/>
      <c r="E6318" s="142"/>
      <c r="F6318" s="142"/>
      <c r="G6318" s="142"/>
      <c r="H6318" s="142"/>
      <c r="J6318" s="142"/>
      <c r="K6318" s="142"/>
      <c r="L6318" s="142"/>
      <c r="M6318" s="142"/>
      <c r="N6318" s="142"/>
      <c r="O6318" s="142"/>
    </row>
    <row r="6319" spans="3:15" x14ac:dyDescent="0.2">
      <c r="C6319" s="142"/>
      <c r="D6319" s="142"/>
      <c r="E6319" s="142"/>
      <c r="F6319" s="142"/>
      <c r="G6319" s="142"/>
      <c r="H6319" s="142"/>
      <c r="J6319" s="142"/>
      <c r="K6319" s="142"/>
      <c r="L6319" s="142"/>
      <c r="M6319" s="142"/>
      <c r="N6319" s="142"/>
      <c r="O6319" s="142"/>
    </row>
    <row r="6320" spans="3:15" x14ac:dyDescent="0.2">
      <c r="C6320" s="142"/>
      <c r="D6320" s="142"/>
      <c r="E6320" s="142"/>
      <c r="F6320" s="142"/>
      <c r="G6320" s="142"/>
      <c r="H6320" s="142"/>
      <c r="J6320" s="142"/>
      <c r="K6320" s="142"/>
      <c r="L6320" s="142"/>
      <c r="M6320" s="142"/>
      <c r="N6320" s="142"/>
      <c r="O6320" s="142"/>
    </row>
    <row r="6321" spans="3:15" x14ac:dyDescent="0.2">
      <c r="C6321" s="142"/>
      <c r="D6321" s="142"/>
      <c r="E6321" s="142"/>
      <c r="F6321" s="142"/>
      <c r="G6321" s="142"/>
      <c r="H6321" s="142"/>
      <c r="J6321" s="142"/>
      <c r="K6321" s="142"/>
      <c r="L6321" s="142"/>
      <c r="M6321" s="142"/>
      <c r="N6321" s="142"/>
      <c r="O6321" s="142"/>
    </row>
    <row r="6322" spans="3:15" x14ac:dyDescent="0.2">
      <c r="C6322" s="142"/>
      <c r="D6322" s="142"/>
      <c r="E6322" s="142"/>
      <c r="F6322" s="142"/>
      <c r="G6322" s="142"/>
      <c r="H6322" s="142"/>
      <c r="J6322" s="142"/>
      <c r="K6322" s="142"/>
      <c r="L6322" s="142"/>
      <c r="M6322" s="142"/>
      <c r="N6322" s="142"/>
      <c r="O6322" s="142"/>
    </row>
    <row r="6323" spans="3:15" x14ac:dyDescent="0.2">
      <c r="C6323" s="142"/>
      <c r="D6323" s="142"/>
      <c r="E6323" s="142"/>
      <c r="F6323" s="142"/>
      <c r="G6323" s="142"/>
      <c r="H6323" s="142"/>
      <c r="J6323" s="142"/>
      <c r="K6323" s="142"/>
      <c r="L6323" s="142"/>
      <c r="M6323" s="142"/>
      <c r="N6323" s="142"/>
      <c r="O6323" s="142"/>
    </row>
    <row r="6324" spans="3:15" x14ac:dyDescent="0.2">
      <c r="C6324" s="142"/>
      <c r="D6324" s="142"/>
      <c r="E6324" s="142"/>
      <c r="F6324" s="142"/>
      <c r="G6324" s="142"/>
      <c r="H6324" s="142"/>
      <c r="J6324" s="142"/>
      <c r="K6324" s="142"/>
      <c r="L6324" s="142"/>
      <c r="M6324" s="142"/>
      <c r="N6324" s="142"/>
      <c r="O6324" s="142"/>
    </row>
    <row r="6325" spans="3:15" x14ac:dyDescent="0.2">
      <c r="C6325" s="142"/>
      <c r="D6325" s="142"/>
      <c r="E6325" s="142"/>
      <c r="F6325" s="142"/>
      <c r="G6325" s="142"/>
      <c r="H6325" s="142"/>
      <c r="J6325" s="142"/>
      <c r="K6325" s="142"/>
      <c r="L6325" s="142"/>
      <c r="M6325" s="142"/>
      <c r="N6325" s="142"/>
      <c r="O6325" s="142"/>
    </row>
    <row r="6326" spans="3:15" x14ac:dyDescent="0.2">
      <c r="C6326" s="142"/>
      <c r="D6326" s="142"/>
      <c r="E6326" s="142"/>
      <c r="F6326" s="142"/>
      <c r="G6326" s="142"/>
      <c r="H6326" s="142"/>
      <c r="J6326" s="142"/>
      <c r="K6326" s="142"/>
      <c r="L6326" s="142"/>
      <c r="M6326" s="142"/>
      <c r="N6326" s="142"/>
      <c r="O6326" s="142"/>
    </row>
    <row r="6327" spans="3:15" x14ac:dyDescent="0.2">
      <c r="C6327" s="142"/>
      <c r="D6327" s="142"/>
      <c r="E6327" s="142"/>
      <c r="F6327" s="142"/>
      <c r="G6327" s="142"/>
      <c r="H6327" s="142"/>
      <c r="J6327" s="142"/>
      <c r="K6327" s="142"/>
      <c r="L6327" s="142"/>
      <c r="M6327" s="142"/>
      <c r="N6327" s="142"/>
      <c r="O6327" s="142"/>
    </row>
    <row r="6328" spans="3:15" x14ac:dyDescent="0.2">
      <c r="C6328" s="142"/>
      <c r="D6328" s="142"/>
      <c r="E6328" s="142"/>
      <c r="F6328" s="142"/>
      <c r="G6328" s="142"/>
      <c r="H6328" s="142"/>
      <c r="J6328" s="142"/>
      <c r="K6328" s="142"/>
      <c r="L6328" s="142"/>
      <c r="M6328" s="142"/>
      <c r="N6328" s="142"/>
      <c r="O6328" s="142"/>
    </row>
    <row r="6329" spans="3:15" x14ac:dyDescent="0.2">
      <c r="C6329" s="142"/>
      <c r="D6329" s="142"/>
      <c r="E6329" s="142"/>
      <c r="F6329" s="142"/>
      <c r="G6329" s="142"/>
      <c r="H6329" s="142"/>
      <c r="J6329" s="142"/>
      <c r="K6329" s="142"/>
      <c r="L6329" s="142"/>
      <c r="M6329" s="142"/>
      <c r="N6329" s="142"/>
      <c r="O6329" s="142"/>
    </row>
    <row r="6330" spans="3:15" x14ac:dyDescent="0.2">
      <c r="C6330" s="142"/>
      <c r="D6330" s="142"/>
      <c r="E6330" s="142"/>
      <c r="F6330" s="142"/>
      <c r="G6330" s="142"/>
      <c r="H6330" s="142"/>
      <c r="J6330" s="142"/>
      <c r="K6330" s="142"/>
      <c r="L6330" s="142"/>
      <c r="M6330" s="142"/>
      <c r="N6330" s="142"/>
      <c r="O6330" s="142"/>
    </row>
    <row r="6331" spans="3:15" x14ac:dyDescent="0.2">
      <c r="C6331" s="142"/>
      <c r="D6331" s="142"/>
      <c r="E6331" s="142"/>
      <c r="F6331" s="142"/>
      <c r="G6331" s="142"/>
      <c r="H6331" s="142"/>
      <c r="J6331" s="142"/>
      <c r="K6331" s="142"/>
      <c r="L6331" s="142"/>
      <c r="M6331" s="142"/>
      <c r="N6331" s="142"/>
      <c r="O6331" s="142"/>
    </row>
    <row r="6332" spans="3:15" x14ac:dyDescent="0.2">
      <c r="C6332" s="142"/>
      <c r="D6332" s="142"/>
      <c r="E6332" s="142"/>
      <c r="F6332" s="142"/>
      <c r="G6332" s="142"/>
      <c r="H6332" s="142"/>
      <c r="J6332" s="142"/>
      <c r="K6332" s="142"/>
      <c r="L6332" s="142"/>
      <c r="M6332" s="142"/>
      <c r="N6332" s="142"/>
      <c r="O6332" s="142"/>
    </row>
    <row r="6333" spans="3:15" x14ac:dyDescent="0.2">
      <c r="C6333" s="142"/>
      <c r="D6333" s="142"/>
      <c r="E6333" s="142"/>
      <c r="F6333" s="142"/>
      <c r="G6333" s="142"/>
      <c r="H6333" s="142"/>
      <c r="J6333" s="142"/>
      <c r="K6333" s="142"/>
      <c r="L6333" s="142"/>
      <c r="M6333" s="142"/>
      <c r="N6333" s="142"/>
      <c r="O6333" s="142"/>
    </row>
    <row r="6334" spans="3:15" x14ac:dyDescent="0.2">
      <c r="C6334" s="142"/>
      <c r="D6334" s="142"/>
      <c r="E6334" s="142"/>
      <c r="F6334" s="142"/>
      <c r="G6334" s="142"/>
      <c r="H6334" s="142"/>
      <c r="J6334" s="142"/>
      <c r="K6334" s="142"/>
      <c r="L6334" s="142"/>
      <c r="M6334" s="142"/>
      <c r="N6334" s="142"/>
      <c r="O6334" s="142"/>
    </row>
    <row r="6335" spans="3:15" x14ac:dyDescent="0.2">
      <c r="C6335" s="142"/>
      <c r="D6335" s="142"/>
      <c r="E6335" s="142"/>
      <c r="F6335" s="142"/>
      <c r="G6335" s="142"/>
      <c r="H6335" s="142"/>
      <c r="J6335" s="142"/>
      <c r="K6335" s="142"/>
      <c r="L6335" s="142"/>
      <c r="M6335" s="142"/>
      <c r="N6335" s="142"/>
      <c r="O6335" s="142"/>
    </row>
    <row r="6336" spans="3:15" x14ac:dyDescent="0.2">
      <c r="C6336" s="142"/>
      <c r="D6336" s="142"/>
      <c r="E6336" s="142"/>
      <c r="F6336" s="142"/>
      <c r="G6336" s="142"/>
      <c r="H6336" s="142"/>
      <c r="J6336" s="142"/>
      <c r="K6336" s="142"/>
      <c r="L6336" s="142"/>
      <c r="M6336" s="142"/>
      <c r="N6336" s="142"/>
      <c r="O6336" s="142"/>
    </row>
    <row r="6337" spans="3:15" x14ac:dyDescent="0.2">
      <c r="C6337" s="142"/>
      <c r="D6337" s="142"/>
      <c r="E6337" s="142"/>
      <c r="F6337" s="142"/>
      <c r="G6337" s="142"/>
      <c r="H6337" s="142"/>
      <c r="J6337" s="142"/>
      <c r="K6337" s="142"/>
      <c r="L6337" s="142"/>
      <c r="M6337" s="142"/>
      <c r="N6337" s="142"/>
      <c r="O6337" s="142"/>
    </row>
    <row r="6338" spans="3:15" x14ac:dyDescent="0.2">
      <c r="C6338" s="142"/>
      <c r="D6338" s="142"/>
      <c r="E6338" s="142"/>
      <c r="F6338" s="142"/>
      <c r="G6338" s="142"/>
      <c r="H6338" s="142"/>
      <c r="J6338" s="142"/>
      <c r="K6338" s="142"/>
      <c r="L6338" s="142"/>
      <c r="M6338" s="142"/>
      <c r="N6338" s="142"/>
      <c r="O6338" s="142"/>
    </row>
    <row r="6339" spans="3:15" x14ac:dyDescent="0.2">
      <c r="C6339" s="142"/>
      <c r="D6339" s="142"/>
      <c r="E6339" s="142"/>
      <c r="F6339" s="142"/>
      <c r="G6339" s="142"/>
      <c r="H6339" s="142"/>
      <c r="J6339" s="142"/>
      <c r="K6339" s="142"/>
      <c r="L6339" s="142"/>
      <c r="M6339" s="142"/>
      <c r="N6339" s="142"/>
      <c r="O6339" s="142"/>
    </row>
    <row r="6340" spans="3:15" x14ac:dyDescent="0.2">
      <c r="C6340" s="142"/>
      <c r="D6340" s="142"/>
      <c r="E6340" s="142"/>
      <c r="F6340" s="142"/>
      <c r="G6340" s="142"/>
      <c r="H6340" s="142"/>
      <c r="J6340" s="142"/>
      <c r="K6340" s="142"/>
      <c r="L6340" s="142"/>
      <c r="M6340" s="142"/>
      <c r="N6340" s="142"/>
      <c r="O6340" s="142"/>
    </row>
    <row r="6341" spans="3:15" x14ac:dyDescent="0.2">
      <c r="C6341" s="142"/>
      <c r="D6341" s="142"/>
      <c r="E6341" s="142"/>
      <c r="F6341" s="142"/>
      <c r="G6341" s="142"/>
      <c r="H6341" s="142"/>
      <c r="J6341" s="142"/>
      <c r="K6341" s="142"/>
      <c r="L6341" s="142"/>
      <c r="M6341" s="142"/>
      <c r="N6341" s="142"/>
      <c r="O6341" s="142"/>
    </row>
    <row r="6342" spans="3:15" x14ac:dyDescent="0.2">
      <c r="C6342" s="142"/>
      <c r="D6342" s="142"/>
      <c r="E6342" s="142"/>
      <c r="F6342" s="142"/>
      <c r="G6342" s="142"/>
      <c r="H6342" s="142"/>
      <c r="J6342" s="142"/>
      <c r="K6342" s="142"/>
      <c r="L6342" s="142"/>
      <c r="M6342" s="142"/>
      <c r="N6342" s="142"/>
      <c r="O6342" s="142"/>
    </row>
    <row r="6343" spans="3:15" x14ac:dyDescent="0.2">
      <c r="C6343" s="142"/>
      <c r="D6343" s="142"/>
      <c r="E6343" s="142"/>
      <c r="F6343" s="142"/>
      <c r="G6343" s="142"/>
      <c r="H6343" s="142"/>
      <c r="J6343" s="142"/>
      <c r="K6343" s="142"/>
      <c r="L6343" s="142"/>
      <c r="M6343" s="142"/>
      <c r="N6343" s="142"/>
      <c r="O6343" s="142"/>
    </row>
    <row r="6344" spans="3:15" x14ac:dyDescent="0.2">
      <c r="C6344" s="142"/>
      <c r="D6344" s="142"/>
      <c r="E6344" s="142"/>
      <c r="F6344" s="142"/>
      <c r="G6344" s="142"/>
      <c r="H6344" s="142"/>
      <c r="J6344" s="142"/>
      <c r="K6344" s="142"/>
      <c r="L6344" s="142"/>
      <c r="M6344" s="142"/>
      <c r="N6344" s="142"/>
      <c r="O6344" s="142"/>
    </row>
    <row r="6345" spans="3:15" x14ac:dyDescent="0.2">
      <c r="C6345" s="142"/>
      <c r="D6345" s="142"/>
      <c r="E6345" s="142"/>
      <c r="F6345" s="142"/>
      <c r="G6345" s="142"/>
      <c r="H6345" s="142"/>
      <c r="J6345" s="142"/>
      <c r="K6345" s="142"/>
      <c r="L6345" s="142"/>
      <c r="M6345" s="142"/>
      <c r="N6345" s="142"/>
      <c r="O6345" s="142"/>
    </row>
    <row r="6346" spans="3:15" x14ac:dyDescent="0.2">
      <c r="C6346" s="142"/>
      <c r="D6346" s="142"/>
      <c r="E6346" s="142"/>
      <c r="F6346" s="142"/>
      <c r="G6346" s="142"/>
      <c r="H6346" s="142"/>
      <c r="J6346" s="142"/>
      <c r="K6346" s="142"/>
      <c r="L6346" s="142"/>
      <c r="M6346" s="142"/>
      <c r="N6346" s="142"/>
      <c r="O6346" s="142"/>
    </row>
    <row r="6347" spans="3:15" x14ac:dyDescent="0.2">
      <c r="C6347" s="142"/>
      <c r="D6347" s="142"/>
      <c r="E6347" s="142"/>
      <c r="F6347" s="142"/>
      <c r="G6347" s="142"/>
      <c r="H6347" s="142"/>
      <c r="J6347" s="142"/>
      <c r="K6347" s="142"/>
      <c r="L6347" s="142"/>
      <c r="M6347" s="142"/>
      <c r="N6347" s="142"/>
      <c r="O6347" s="142"/>
    </row>
    <row r="6348" spans="3:15" x14ac:dyDescent="0.2">
      <c r="C6348" s="142"/>
      <c r="D6348" s="142"/>
      <c r="E6348" s="142"/>
      <c r="F6348" s="142"/>
      <c r="G6348" s="142"/>
      <c r="H6348" s="142"/>
      <c r="J6348" s="142"/>
      <c r="K6348" s="142"/>
      <c r="L6348" s="142"/>
      <c r="M6348" s="142"/>
      <c r="N6348" s="142"/>
      <c r="O6348" s="142"/>
    </row>
    <row r="6349" spans="3:15" x14ac:dyDescent="0.2">
      <c r="C6349" s="142"/>
      <c r="D6349" s="142"/>
      <c r="E6349" s="142"/>
      <c r="F6349" s="142"/>
      <c r="G6349" s="142"/>
      <c r="H6349" s="142"/>
      <c r="J6349" s="142"/>
      <c r="K6349" s="142"/>
      <c r="L6349" s="142"/>
      <c r="M6349" s="142"/>
      <c r="N6349" s="142"/>
      <c r="O6349" s="142"/>
    </row>
    <row r="6350" spans="3:15" x14ac:dyDescent="0.2">
      <c r="C6350" s="142"/>
      <c r="D6350" s="142"/>
      <c r="E6350" s="142"/>
      <c r="F6350" s="142"/>
      <c r="G6350" s="142"/>
      <c r="H6350" s="142"/>
      <c r="J6350" s="142"/>
      <c r="K6350" s="142"/>
      <c r="L6350" s="142"/>
      <c r="M6350" s="142"/>
      <c r="N6350" s="142"/>
      <c r="O6350" s="142"/>
    </row>
    <row r="6351" spans="3:15" x14ac:dyDescent="0.2">
      <c r="C6351" s="142"/>
      <c r="D6351" s="142"/>
      <c r="E6351" s="142"/>
      <c r="F6351" s="142"/>
      <c r="G6351" s="142"/>
      <c r="H6351" s="142"/>
      <c r="J6351" s="142"/>
      <c r="K6351" s="142"/>
      <c r="L6351" s="142"/>
      <c r="M6351" s="142"/>
      <c r="N6351" s="142"/>
      <c r="O6351" s="142"/>
    </row>
    <row r="6352" spans="3:15" x14ac:dyDescent="0.2">
      <c r="C6352" s="142"/>
      <c r="D6352" s="142"/>
      <c r="E6352" s="142"/>
      <c r="F6352" s="142"/>
      <c r="G6352" s="142"/>
      <c r="H6352" s="142"/>
      <c r="J6352" s="142"/>
      <c r="K6352" s="142"/>
      <c r="L6352" s="142"/>
      <c r="M6352" s="142"/>
      <c r="N6352" s="142"/>
      <c r="O6352" s="142"/>
    </row>
    <row r="6353" spans="3:15" x14ac:dyDescent="0.2">
      <c r="C6353" s="142"/>
      <c r="D6353" s="142"/>
      <c r="E6353" s="142"/>
      <c r="F6353" s="142"/>
      <c r="G6353" s="142"/>
      <c r="H6353" s="142"/>
      <c r="J6353" s="142"/>
      <c r="K6353" s="142"/>
      <c r="L6353" s="142"/>
      <c r="M6353" s="142"/>
      <c r="N6353" s="142"/>
      <c r="O6353" s="142"/>
    </row>
    <row r="6354" spans="3:15" x14ac:dyDescent="0.2">
      <c r="C6354" s="142"/>
      <c r="D6354" s="142"/>
      <c r="E6354" s="142"/>
      <c r="F6354" s="142"/>
      <c r="G6354" s="142"/>
      <c r="H6354" s="142"/>
      <c r="J6354" s="142"/>
      <c r="K6354" s="142"/>
      <c r="L6354" s="142"/>
      <c r="M6354" s="142"/>
      <c r="N6354" s="142"/>
      <c r="O6354" s="142"/>
    </row>
    <row r="6355" spans="3:15" x14ac:dyDescent="0.2">
      <c r="C6355" s="142"/>
      <c r="D6355" s="142"/>
      <c r="E6355" s="142"/>
      <c r="F6355" s="142"/>
      <c r="G6355" s="142"/>
      <c r="H6355" s="142"/>
      <c r="J6355" s="142"/>
      <c r="K6355" s="142"/>
      <c r="L6355" s="142"/>
      <c r="M6355" s="142"/>
      <c r="N6355" s="142"/>
      <c r="O6355" s="142"/>
    </row>
    <row r="6356" spans="3:15" x14ac:dyDescent="0.2">
      <c r="C6356" s="142"/>
      <c r="D6356" s="142"/>
      <c r="E6356" s="142"/>
      <c r="F6356" s="142"/>
      <c r="G6356" s="142"/>
      <c r="H6356" s="142"/>
      <c r="J6356" s="142"/>
      <c r="K6356" s="142"/>
      <c r="L6356" s="142"/>
      <c r="M6356" s="142"/>
      <c r="N6356" s="142"/>
      <c r="O6356" s="142"/>
    </row>
    <row r="6357" spans="3:15" x14ac:dyDescent="0.2">
      <c r="C6357" s="142"/>
      <c r="D6357" s="142"/>
      <c r="E6357" s="142"/>
      <c r="F6357" s="142"/>
      <c r="G6357" s="142"/>
      <c r="H6357" s="142"/>
      <c r="J6357" s="142"/>
      <c r="K6357" s="142"/>
      <c r="L6357" s="142"/>
      <c r="M6357" s="142"/>
      <c r="N6357" s="142"/>
      <c r="O6357" s="142"/>
    </row>
    <row r="6358" spans="3:15" x14ac:dyDescent="0.2">
      <c r="C6358" s="142"/>
      <c r="D6358" s="142"/>
      <c r="E6358" s="142"/>
      <c r="F6358" s="142"/>
      <c r="G6358" s="142"/>
      <c r="H6358" s="142"/>
      <c r="J6358" s="142"/>
      <c r="K6358" s="142"/>
      <c r="L6358" s="142"/>
      <c r="M6358" s="142"/>
      <c r="N6358" s="142"/>
      <c r="O6358" s="142"/>
    </row>
    <row r="6359" spans="3:15" x14ac:dyDescent="0.2">
      <c r="C6359" s="142"/>
      <c r="D6359" s="142"/>
      <c r="E6359" s="142"/>
      <c r="F6359" s="142"/>
      <c r="G6359" s="142"/>
      <c r="H6359" s="142"/>
      <c r="J6359" s="142"/>
      <c r="K6359" s="142"/>
      <c r="L6359" s="142"/>
      <c r="M6359" s="142"/>
      <c r="N6359" s="142"/>
      <c r="O6359" s="142"/>
    </row>
    <row r="6360" spans="3:15" x14ac:dyDescent="0.2">
      <c r="C6360" s="142"/>
      <c r="D6360" s="142"/>
      <c r="E6360" s="142"/>
      <c r="F6360" s="142"/>
      <c r="G6360" s="142"/>
      <c r="H6360" s="142"/>
      <c r="J6360" s="142"/>
      <c r="K6360" s="142"/>
      <c r="L6360" s="142"/>
      <c r="M6360" s="142"/>
      <c r="N6360" s="142"/>
      <c r="O6360" s="142"/>
    </row>
    <row r="6361" spans="3:15" x14ac:dyDescent="0.2">
      <c r="C6361" s="142"/>
      <c r="D6361" s="142"/>
      <c r="E6361" s="142"/>
      <c r="F6361" s="142"/>
      <c r="G6361" s="142"/>
      <c r="H6361" s="142"/>
      <c r="J6361" s="142"/>
      <c r="K6361" s="142"/>
      <c r="L6361" s="142"/>
      <c r="M6361" s="142"/>
      <c r="N6361" s="142"/>
      <c r="O6361" s="142"/>
    </row>
    <row r="6362" spans="3:15" x14ac:dyDescent="0.2">
      <c r="C6362" s="142"/>
      <c r="D6362" s="142"/>
      <c r="E6362" s="142"/>
      <c r="F6362" s="142"/>
      <c r="G6362" s="142"/>
      <c r="H6362" s="142"/>
      <c r="J6362" s="142"/>
      <c r="K6362" s="142"/>
      <c r="L6362" s="142"/>
      <c r="M6362" s="142"/>
      <c r="N6362" s="142"/>
      <c r="O6362" s="142"/>
    </row>
    <row r="6363" spans="3:15" x14ac:dyDescent="0.2">
      <c r="C6363" s="142"/>
      <c r="D6363" s="142"/>
      <c r="E6363" s="142"/>
      <c r="F6363" s="142"/>
      <c r="G6363" s="142"/>
      <c r="H6363" s="142"/>
      <c r="J6363" s="142"/>
      <c r="K6363" s="142"/>
      <c r="L6363" s="142"/>
      <c r="M6363" s="142"/>
      <c r="N6363" s="142"/>
      <c r="O6363" s="142"/>
    </row>
    <row r="6364" spans="3:15" x14ac:dyDescent="0.2">
      <c r="C6364" s="142"/>
      <c r="D6364" s="142"/>
      <c r="E6364" s="142"/>
      <c r="F6364" s="142"/>
      <c r="G6364" s="142"/>
      <c r="H6364" s="142"/>
      <c r="J6364" s="142"/>
      <c r="K6364" s="142"/>
      <c r="L6364" s="142"/>
      <c r="M6364" s="142"/>
      <c r="N6364" s="142"/>
      <c r="O6364" s="142"/>
    </row>
    <row r="6365" spans="3:15" x14ac:dyDescent="0.2">
      <c r="C6365" s="142"/>
      <c r="D6365" s="142"/>
      <c r="E6365" s="142"/>
      <c r="F6365" s="142"/>
      <c r="G6365" s="142"/>
      <c r="H6365" s="142"/>
      <c r="J6365" s="142"/>
      <c r="K6365" s="142"/>
      <c r="L6365" s="142"/>
      <c r="M6365" s="142"/>
      <c r="N6365" s="142"/>
      <c r="O6365" s="142"/>
    </row>
    <row r="6366" spans="3:15" x14ac:dyDescent="0.2">
      <c r="C6366" s="142"/>
      <c r="D6366" s="142"/>
      <c r="E6366" s="142"/>
      <c r="F6366" s="142"/>
      <c r="G6366" s="142"/>
      <c r="H6366" s="142"/>
      <c r="J6366" s="142"/>
      <c r="K6366" s="142"/>
      <c r="L6366" s="142"/>
      <c r="M6366" s="142"/>
      <c r="N6366" s="142"/>
      <c r="O6366" s="142"/>
    </row>
    <row r="6367" spans="3:15" x14ac:dyDescent="0.2">
      <c r="C6367" s="142"/>
      <c r="D6367" s="142"/>
      <c r="E6367" s="142"/>
      <c r="F6367" s="142"/>
      <c r="G6367" s="142"/>
      <c r="H6367" s="142"/>
      <c r="J6367" s="142"/>
      <c r="K6367" s="142"/>
      <c r="L6367" s="142"/>
      <c r="M6367" s="142"/>
      <c r="N6367" s="142"/>
      <c r="O6367" s="142"/>
    </row>
    <row r="6368" spans="3:15" x14ac:dyDescent="0.2">
      <c r="C6368" s="142"/>
      <c r="D6368" s="142"/>
      <c r="E6368" s="142"/>
      <c r="F6368" s="142"/>
      <c r="G6368" s="142"/>
      <c r="H6368" s="142"/>
      <c r="J6368" s="142"/>
      <c r="K6368" s="142"/>
      <c r="L6368" s="142"/>
      <c r="M6368" s="142"/>
      <c r="N6368" s="142"/>
      <c r="O6368" s="142"/>
    </row>
    <row r="6369" spans="3:15" x14ac:dyDescent="0.2">
      <c r="C6369" s="142"/>
      <c r="D6369" s="142"/>
      <c r="E6369" s="142"/>
      <c r="F6369" s="142"/>
      <c r="G6369" s="142"/>
      <c r="H6369" s="142"/>
      <c r="J6369" s="142"/>
      <c r="K6369" s="142"/>
      <c r="L6369" s="142"/>
      <c r="M6369" s="142"/>
      <c r="N6369" s="142"/>
      <c r="O6369" s="142"/>
    </row>
    <row r="6370" spans="3:15" x14ac:dyDescent="0.2">
      <c r="C6370" s="142"/>
      <c r="D6370" s="142"/>
      <c r="E6370" s="142"/>
      <c r="F6370" s="142"/>
      <c r="G6370" s="142"/>
      <c r="H6370" s="142"/>
      <c r="J6370" s="142"/>
      <c r="K6370" s="142"/>
      <c r="L6370" s="142"/>
      <c r="M6370" s="142"/>
      <c r="N6370" s="142"/>
      <c r="O6370" s="142"/>
    </row>
    <row r="6371" spans="3:15" x14ac:dyDescent="0.2">
      <c r="C6371" s="142"/>
      <c r="D6371" s="142"/>
      <c r="E6371" s="142"/>
      <c r="F6371" s="142"/>
      <c r="G6371" s="142"/>
      <c r="H6371" s="142"/>
      <c r="J6371" s="142"/>
      <c r="K6371" s="142"/>
      <c r="L6371" s="142"/>
      <c r="M6371" s="142"/>
      <c r="N6371" s="142"/>
      <c r="O6371" s="142"/>
    </row>
    <row r="6372" spans="3:15" x14ac:dyDescent="0.2">
      <c r="C6372" s="142"/>
      <c r="D6372" s="142"/>
      <c r="E6372" s="142"/>
      <c r="F6372" s="142"/>
      <c r="G6372" s="142"/>
      <c r="H6372" s="142"/>
      <c r="J6372" s="142"/>
      <c r="K6372" s="142"/>
      <c r="L6372" s="142"/>
      <c r="M6372" s="142"/>
      <c r="N6372" s="142"/>
      <c r="O6372" s="142"/>
    </row>
    <row r="6373" spans="3:15" x14ac:dyDescent="0.2">
      <c r="C6373" s="142"/>
      <c r="D6373" s="142"/>
      <c r="E6373" s="142"/>
      <c r="F6373" s="142"/>
      <c r="G6373" s="142"/>
      <c r="H6373" s="142"/>
      <c r="J6373" s="142"/>
      <c r="K6373" s="142"/>
      <c r="L6373" s="142"/>
      <c r="M6373" s="142"/>
      <c r="N6373" s="142"/>
      <c r="O6373" s="142"/>
    </row>
    <row r="6374" spans="3:15" x14ac:dyDescent="0.2">
      <c r="C6374" s="142"/>
      <c r="D6374" s="142"/>
      <c r="E6374" s="142"/>
      <c r="F6374" s="142"/>
      <c r="G6374" s="142"/>
      <c r="H6374" s="142"/>
      <c r="J6374" s="142"/>
      <c r="K6374" s="142"/>
      <c r="L6374" s="142"/>
      <c r="M6374" s="142"/>
      <c r="N6374" s="142"/>
      <c r="O6374" s="142"/>
    </row>
    <row r="6375" spans="3:15" x14ac:dyDescent="0.2">
      <c r="C6375" s="142"/>
      <c r="D6375" s="142"/>
      <c r="E6375" s="142"/>
      <c r="F6375" s="142"/>
      <c r="G6375" s="142"/>
      <c r="H6375" s="142"/>
      <c r="J6375" s="142"/>
      <c r="K6375" s="142"/>
      <c r="L6375" s="142"/>
      <c r="M6375" s="142"/>
      <c r="N6375" s="142"/>
      <c r="O6375" s="142"/>
    </row>
    <row r="6376" spans="3:15" x14ac:dyDescent="0.2">
      <c r="C6376" s="142"/>
      <c r="D6376" s="142"/>
      <c r="E6376" s="142"/>
      <c r="F6376" s="142"/>
      <c r="G6376" s="142"/>
      <c r="H6376" s="142"/>
      <c r="J6376" s="142"/>
      <c r="K6376" s="142"/>
      <c r="L6376" s="142"/>
      <c r="M6376" s="142"/>
      <c r="N6376" s="142"/>
      <c r="O6376" s="142"/>
    </row>
    <row r="6377" spans="3:15" x14ac:dyDescent="0.2">
      <c r="C6377" s="142"/>
      <c r="D6377" s="142"/>
      <c r="E6377" s="142"/>
      <c r="F6377" s="142"/>
      <c r="G6377" s="142"/>
      <c r="H6377" s="142"/>
      <c r="J6377" s="142"/>
      <c r="K6377" s="142"/>
      <c r="L6377" s="142"/>
      <c r="M6377" s="142"/>
      <c r="N6377" s="142"/>
      <c r="O6377" s="142"/>
    </row>
    <row r="6378" spans="3:15" x14ac:dyDescent="0.2">
      <c r="C6378" s="142"/>
      <c r="D6378" s="142"/>
      <c r="E6378" s="142"/>
      <c r="F6378" s="142"/>
      <c r="G6378" s="142"/>
      <c r="H6378" s="142"/>
      <c r="J6378" s="142"/>
      <c r="K6378" s="142"/>
      <c r="L6378" s="142"/>
      <c r="M6378" s="142"/>
      <c r="N6378" s="142"/>
      <c r="O6378" s="142"/>
    </row>
    <row r="6379" spans="3:15" x14ac:dyDescent="0.2">
      <c r="C6379" s="142"/>
      <c r="D6379" s="142"/>
      <c r="E6379" s="142"/>
      <c r="F6379" s="142"/>
      <c r="G6379" s="142"/>
      <c r="H6379" s="142"/>
      <c r="J6379" s="142"/>
      <c r="K6379" s="142"/>
      <c r="L6379" s="142"/>
      <c r="M6379" s="142"/>
      <c r="N6379" s="142"/>
      <c r="O6379" s="142"/>
    </row>
    <row r="6380" spans="3:15" x14ac:dyDescent="0.2">
      <c r="C6380" s="142"/>
      <c r="D6380" s="142"/>
      <c r="E6380" s="142"/>
      <c r="F6380" s="142"/>
      <c r="G6380" s="142"/>
      <c r="H6380" s="142"/>
      <c r="J6380" s="142"/>
      <c r="K6380" s="142"/>
      <c r="L6380" s="142"/>
      <c r="M6380" s="142"/>
      <c r="N6380" s="142"/>
      <c r="O6380" s="142"/>
    </row>
    <row r="6381" spans="3:15" x14ac:dyDescent="0.2">
      <c r="C6381" s="142"/>
      <c r="D6381" s="142"/>
      <c r="E6381" s="142"/>
      <c r="F6381" s="142"/>
      <c r="G6381" s="142"/>
      <c r="H6381" s="142"/>
      <c r="J6381" s="142"/>
      <c r="K6381" s="142"/>
      <c r="L6381" s="142"/>
      <c r="M6381" s="142"/>
      <c r="N6381" s="142"/>
      <c r="O6381" s="142"/>
    </row>
    <row r="6382" spans="3:15" x14ac:dyDescent="0.2">
      <c r="C6382" s="142"/>
      <c r="D6382" s="142"/>
      <c r="E6382" s="142"/>
      <c r="F6382" s="142"/>
      <c r="G6382" s="142"/>
      <c r="H6382" s="142"/>
      <c r="J6382" s="142"/>
      <c r="K6382" s="142"/>
      <c r="L6382" s="142"/>
      <c r="M6382" s="142"/>
      <c r="N6382" s="142"/>
      <c r="O6382" s="142"/>
    </row>
    <row r="6383" spans="3:15" x14ac:dyDescent="0.2">
      <c r="C6383" s="142"/>
      <c r="D6383" s="142"/>
      <c r="E6383" s="142"/>
      <c r="F6383" s="142"/>
      <c r="G6383" s="142"/>
      <c r="H6383" s="142"/>
      <c r="J6383" s="142"/>
      <c r="K6383" s="142"/>
      <c r="L6383" s="142"/>
      <c r="M6383" s="142"/>
      <c r="N6383" s="142"/>
      <c r="O6383" s="142"/>
    </row>
    <row r="6384" spans="3:15" x14ac:dyDescent="0.2">
      <c r="C6384" s="142"/>
      <c r="D6384" s="142"/>
      <c r="E6384" s="142"/>
      <c r="F6384" s="142"/>
      <c r="G6384" s="142"/>
      <c r="H6384" s="142"/>
      <c r="J6384" s="142"/>
      <c r="K6384" s="142"/>
      <c r="L6384" s="142"/>
      <c r="M6384" s="142"/>
      <c r="N6384" s="142"/>
      <c r="O6384" s="142"/>
    </row>
    <row r="6385" spans="3:15" x14ac:dyDescent="0.2">
      <c r="C6385" s="142"/>
      <c r="D6385" s="142"/>
      <c r="E6385" s="142"/>
      <c r="F6385" s="142"/>
      <c r="G6385" s="142"/>
      <c r="H6385" s="142"/>
      <c r="J6385" s="142"/>
      <c r="K6385" s="142"/>
      <c r="L6385" s="142"/>
      <c r="M6385" s="142"/>
      <c r="N6385" s="142"/>
      <c r="O6385" s="142"/>
    </row>
    <row r="6386" spans="3:15" x14ac:dyDescent="0.2">
      <c r="C6386" s="142"/>
      <c r="D6386" s="142"/>
      <c r="E6386" s="142"/>
      <c r="F6386" s="142"/>
      <c r="G6386" s="142"/>
      <c r="H6386" s="142"/>
      <c r="J6386" s="142"/>
      <c r="K6386" s="142"/>
      <c r="L6386" s="142"/>
      <c r="M6386" s="142"/>
      <c r="N6386" s="142"/>
      <c r="O6386" s="142"/>
    </row>
    <row r="6387" spans="3:15" x14ac:dyDescent="0.2">
      <c r="C6387" s="142"/>
      <c r="D6387" s="142"/>
      <c r="E6387" s="142"/>
      <c r="F6387" s="142"/>
      <c r="G6387" s="142"/>
      <c r="H6387" s="142"/>
      <c r="J6387" s="142"/>
      <c r="K6387" s="142"/>
      <c r="L6387" s="142"/>
      <c r="M6387" s="142"/>
      <c r="N6387" s="142"/>
      <c r="O6387" s="142"/>
    </row>
    <row r="6388" spans="3:15" x14ac:dyDescent="0.2">
      <c r="C6388" s="142"/>
      <c r="D6388" s="142"/>
      <c r="E6388" s="142"/>
      <c r="F6388" s="142"/>
      <c r="G6388" s="142"/>
      <c r="H6388" s="142"/>
      <c r="J6388" s="142"/>
      <c r="K6388" s="142"/>
      <c r="L6388" s="142"/>
      <c r="M6388" s="142"/>
      <c r="N6388" s="142"/>
      <c r="O6388" s="142"/>
    </row>
    <row r="6389" spans="3:15" x14ac:dyDescent="0.2">
      <c r="C6389" s="142"/>
      <c r="D6389" s="142"/>
      <c r="E6389" s="142"/>
      <c r="F6389" s="142"/>
      <c r="G6389" s="142"/>
      <c r="H6389" s="142"/>
      <c r="J6389" s="142"/>
      <c r="K6389" s="142"/>
      <c r="L6389" s="142"/>
      <c r="M6389" s="142"/>
      <c r="N6389" s="142"/>
      <c r="O6389" s="142"/>
    </row>
    <row r="6390" spans="3:15" x14ac:dyDescent="0.2">
      <c r="C6390" s="142"/>
      <c r="D6390" s="142"/>
      <c r="E6390" s="142"/>
      <c r="F6390" s="142"/>
      <c r="G6390" s="142"/>
      <c r="H6390" s="142"/>
      <c r="J6390" s="142"/>
      <c r="K6390" s="142"/>
      <c r="L6390" s="142"/>
      <c r="M6390" s="142"/>
      <c r="N6390" s="142"/>
      <c r="O6390" s="142"/>
    </row>
    <row r="6391" spans="3:15" x14ac:dyDescent="0.2">
      <c r="C6391" s="142"/>
      <c r="D6391" s="142"/>
      <c r="E6391" s="142"/>
      <c r="F6391" s="142"/>
      <c r="G6391" s="142"/>
      <c r="H6391" s="142"/>
      <c r="J6391" s="142"/>
      <c r="K6391" s="142"/>
      <c r="L6391" s="142"/>
      <c r="M6391" s="142"/>
      <c r="N6391" s="142"/>
      <c r="O6391" s="142"/>
    </row>
    <row r="6392" spans="3:15" x14ac:dyDescent="0.2">
      <c r="C6392" s="142"/>
      <c r="D6392" s="142"/>
      <c r="E6392" s="142"/>
      <c r="F6392" s="142"/>
      <c r="G6392" s="142"/>
      <c r="H6392" s="142"/>
      <c r="J6392" s="142"/>
      <c r="K6392" s="142"/>
      <c r="L6392" s="142"/>
      <c r="M6392" s="142"/>
      <c r="N6392" s="142"/>
      <c r="O6392" s="142"/>
    </row>
    <row r="6393" spans="3:15" x14ac:dyDescent="0.2">
      <c r="C6393" s="142"/>
      <c r="D6393" s="142"/>
      <c r="E6393" s="142"/>
      <c r="F6393" s="142"/>
      <c r="G6393" s="142"/>
      <c r="H6393" s="142"/>
      <c r="J6393" s="142"/>
      <c r="K6393" s="142"/>
      <c r="L6393" s="142"/>
      <c r="M6393" s="142"/>
      <c r="N6393" s="142"/>
      <c r="O6393" s="142"/>
    </row>
    <row r="6394" spans="3:15" x14ac:dyDescent="0.2">
      <c r="C6394" s="142"/>
      <c r="D6394" s="142"/>
      <c r="E6394" s="142"/>
      <c r="F6394" s="142"/>
      <c r="G6394" s="142"/>
      <c r="H6394" s="142"/>
      <c r="J6394" s="142"/>
      <c r="K6394" s="142"/>
      <c r="L6394" s="142"/>
      <c r="M6394" s="142"/>
      <c r="N6394" s="142"/>
      <c r="O6394" s="142"/>
    </row>
    <row r="6395" spans="3:15" x14ac:dyDescent="0.2">
      <c r="C6395" s="142"/>
      <c r="D6395" s="142"/>
      <c r="E6395" s="142"/>
      <c r="F6395" s="142"/>
      <c r="G6395" s="142"/>
      <c r="H6395" s="142"/>
      <c r="J6395" s="142"/>
      <c r="K6395" s="142"/>
      <c r="L6395" s="142"/>
      <c r="M6395" s="142"/>
      <c r="N6395" s="142"/>
      <c r="O6395" s="142"/>
    </row>
    <row r="6396" spans="3:15" x14ac:dyDescent="0.2">
      <c r="C6396" s="142"/>
      <c r="D6396" s="142"/>
      <c r="E6396" s="142"/>
      <c r="F6396" s="142"/>
      <c r="G6396" s="142"/>
      <c r="H6396" s="142"/>
      <c r="J6396" s="142"/>
      <c r="K6396" s="142"/>
      <c r="L6396" s="142"/>
      <c r="M6396" s="142"/>
      <c r="N6396" s="142"/>
      <c r="O6396" s="142"/>
    </row>
    <row r="6397" spans="3:15" x14ac:dyDescent="0.2">
      <c r="C6397" s="142"/>
      <c r="D6397" s="142"/>
      <c r="E6397" s="142"/>
      <c r="F6397" s="142"/>
      <c r="G6397" s="142"/>
      <c r="H6397" s="142"/>
      <c r="J6397" s="142"/>
      <c r="K6397" s="142"/>
      <c r="L6397" s="142"/>
      <c r="M6397" s="142"/>
      <c r="N6397" s="142"/>
      <c r="O6397" s="142"/>
    </row>
    <row r="6398" spans="3:15" x14ac:dyDescent="0.2">
      <c r="C6398" s="142"/>
      <c r="D6398" s="142"/>
      <c r="E6398" s="142"/>
      <c r="F6398" s="142"/>
      <c r="G6398" s="142"/>
      <c r="H6398" s="142"/>
      <c r="J6398" s="142"/>
      <c r="K6398" s="142"/>
      <c r="L6398" s="142"/>
      <c r="M6398" s="142"/>
      <c r="N6398" s="142"/>
      <c r="O6398" s="142"/>
    </row>
    <row r="6399" spans="3:15" x14ac:dyDescent="0.2">
      <c r="C6399" s="142"/>
      <c r="D6399" s="142"/>
      <c r="E6399" s="142"/>
      <c r="F6399" s="142"/>
      <c r="G6399" s="142"/>
      <c r="H6399" s="142"/>
      <c r="J6399" s="142"/>
      <c r="K6399" s="142"/>
      <c r="L6399" s="142"/>
      <c r="M6399" s="142"/>
      <c r="N6399" s="142"/>
      <c r="O6399" s="142"/>
    </row>
    <row r="6400" spans="3:15" x14ac:dyDescent="0.2">
      <c r="C6400" s="142"/>
      <c r="D6400" s="142"/>
      <c r="E6400" s="142"/>
      <c r="F6400" s="142"/>
      <c r="G6400" s="142"/>
      <c r="H6400" s="142"/>
      <c r="J6400" s="142"/>
      <c r="K6400" s="142"/>
      <c r="L6400" s="142"/>
      <c r="M6400" s="142"/>
      <c r="N6400" s="142"/>
      <c r="O6400" s="142"/>
    </row>
    <row r="6401" spans="3:15" x14ac:dyDescent="0.2">
      <c r="C6401" s="142"/>
      <c r="D6401" s="142"/>
      <c r="E6401" s="142"/>
      <c r="F6401" s="142"/>
      <c r="G6401" s="142"/>
      <c r="H6401" s="142"/>
      <c r="J6401" s="142"/>
      <c r="K6401" s="142"/>
      <c r="L6401" s="142"/>
      <c r="M6401" s="142"/>
      <c r="N6401" s="142"/>
      <c r="O6401" s="142"/>
    </row>
    <row r="6402" spans="3:15" x14ac:dyDescent="0.2">
      <c r="C6402" s="142"/>
      <c r="D6402" s="142"/>
      <c r="E6402" s="142"/>
      <c r="F6402" s="142"/>
      <c r="G6402" s="142"/>
      <c r="H6402" s="142"/>
      <c r="J6402" s="142"/>
      <c r="K6402" s="142"/>
      <c r="L6402" s="142"/>
      <c r="M6402" s="142"/>
      <c r="N6402" s="142"/>
      <c r="O6402" s="142"/>
    </row>
    <row r="6403" spans="3:15" x14ac:dyDescent="0.2">
      <c r="C6403" s="142"/>
      <c r="D6403" s="142"/>
      <c r="E6403" s="142"/>
      <c r="F6403" s="142"/>
      <c r="G6403" s="142"/>
      <c r="H6403" s="142"/>
      <c r="J6403" s="142"/>
      <c r="K6403" s="142"/>
      <c r="L6403" s="142"/>
      <c r="M6403" s="142"/>
      <c r="N6403" s="142"/>
      <c r="O6403" s="142"/>
    </row>
    <row r="6404" spans="3:15" x14ac:dyDescent="0.2">
      <c r="C6404" s="142"/>
      <c r="D6404" s="142"/>
      <c r="E6404" s="142"/>
      <c r="F6404" s="142"/>
      <c r="G6404" s="142"/>
      <c r="H6404" s="142"/>
      <c r="J6404" s="142"/>
      <c r="K6404" s="142"/>
      <c r="L6404" s="142"/>
      <c r="M6404" s="142"/>
      <c r="N6404" s="142"/>
      <c r="O6404" s="142"/>
    </row>
    <row r="6405" spans="3:15" x14ac:dyDescent="0.2">
      <c r="C6405" s="142"/>
      <c r="D6405" s="142"/>
      <c r="E6405" s="142"/>
      <c r="F6405" s="142"/>
      <c r="G6405" s="142"/>
      <c r="H6405" s="142"/>
      <c r="J6405" s="142"/>
      <c r="K6405" s="142"/>
      <c r="L6405" s="142"/>
      <c r="M6405" s="142"/>
      <c r="N6405" s="142"/>
      <c r="O6405" s="142"/>
    </row>
    <row r="6406" spans="3:15" x14ac:dyDescent="0.2">
      <c r="C6406" s="142"/>
      <c r="D6406" s="142"/>
      <c r="E6406" s="142"/>
      <c r="F6406" s="142"/>
      <c r="G6406" s="142"/>
      <c r="H6406" s="142"/>
      <c r="J6406" s="142"/>
      <c r="K6406" s="142"/>
      <c r="L6406" s="142"/>
      <c r="M6406" s="142"/>
      <c r="N6406" s="142"/>
      <c r="O6406" s="142"/>
    </row>
    <row r="6407" spans="3:15" x14ac:dyDescent="0.2">
      <c r="C6407" s="142"/>
      <c r="D6407" s="142"/>
      <c r="E6407" s="142"/>
      <c r="F6407" s="142"/>
      <c r="G6407" s="142"/>
      <c r="H6407" s="142"/>
      <c r="J6407" s="142"/>
      <c r="K6407" s="142"/>
      <c r="L6407" s="142"/>
      <c r="M6407" s="142"/>
      <c r="N6407" s="142"/>
      <c r="O6407" s="142"/>
    </row>
    <row r="6408" spans="3:15" x14ac:dyDescent="0.2">
      <c r="C6408" s="142"/>
      <c r="D6408" s="142"/>
      <c r="E6408" s="142"/>
      <c r="F6408" s="142"/>
      <c r="G6408" s="142"/>
      <c r="H6408" s="142"/>
      <c r="J6408" s="142"/>
      <c r="K6408" s="142"/>
      <c r="L6408" s="142"/>
      <c r="M6408" s="142"/>
      <c r="N6408" s="142"/>
      <c r="O6408" s="142"/>
    </row>
    <row r="6409" spans="3:15" x14ac:dyDescent="0.2">
      <c r="C6409" s="142"/>
      <c r="D6409" s="142"/>
      <c r="E6409" s="142"/>
      <c r="F6409" s="142"/>
      <c r="G6409" s="142"/>
      <c r="H6409" s="142"/>
      <c r="J6409" s="142"/>
      <c r="K6409" s="142"/>
      <c r="L6409" s="142"/>
      <c r="M6409" s="142"/>
      <c r="N6409" s="142"/>
      <c r="O6409" s="142"/>
    </row>
    <row r="6410" spans="3:15" x14ac:dyDescent="0.2">
      <c r="C6410" s="142"/>
      <c r="D6410" s="142"/>
      <c r="E6410" s="142"/>
      <c r="F6410" s="142"/>
      <c r="G6410" s="142"/>
      <c r="H6410" s="142"/>
      <c r="J6410" s="142"/>
      <c r="K6410" s="142"/>
      <c r="L6410" s="142"/>
      <c r="M6410" s="142"/>
      <c r="N6410" s="142"/>
      <c r="O6410" s="142"/>
    </row>
    <row r="6411" spans="3:15" x14ac:dyDescent="0.2">
      <c r="C6411" s="142"/>
      <c r="D6411" s="142"/>
      <c r="E6411" s="142"/>
      <c r="F6411" s="142"/>
      <c r="G6411" s="142"/>
      <c r="H6411" s="142"/>
      <c r="J6411" s="142"/>
      <c r="K6411" s="142"/>
      <c r="L6411" s="142"/>
      <c r="M6411" s="142"/>
      <c r="N6411" s="142"/>
      <c r="O6411" s="142"/>
    </row>
    <row r="6412" spans="3:15" x14ac:dyDescent="0.2">
      <c r="C6412" s="142"/>
      <c r="D6412" s="142"/>
      <c r="E6412" s="142"/>
      <c r="F6412" s="142"/>
      <c r="G6412" s="142"/>
      <c r="H6412" s="142"/>
      <c r="J6412" s="142"/>
      <c r="K6412" s="142"/>
      <c r="L6412" s="142"/>
      <c r="M6412" s="142"/>
      <c r="N6412" s="142"/>
      <c r="O6412" s="142"/>
    </row>
    <row r="6413" spans="3:15" x14ac:dyDescent="0.2">
      <c r="C6413" s="142"/>
      <c r="D6413" s="142"/>
      <c r="E6413" s="142"/>
      <c r="F6413" s="142"/>
      <c r="G6413" s="142"/>
      <c r="H6413" s="142"/>
      <c r="J6413" s="142"/>
      <c r="K6413" s="142"/>
      <c r="L6413" s="142"/>
      <c r="M6413" s="142"/>
      <c r="N6413" s="142"/>
      <c r="O6413" s="142"/>
    </row>
    <row r="6414" spans="3:15" x14ac:dyDescent="0.2">
      <c r="C6414" s="142"/>
      <c r="D6414" s="142"/>
      <c r="E6414" s="142"/>
      <c r="F6414" s="142"/>
      <c r="G6414" s="142"/>
      <c r="H6414" s="142"/>
      <c r="J6414" s="142"/>
      <c r="K6414" s="142"/>
      <c r="L6414" s="142"/>
      <c r="M6414" s="142"/>
      <c r="N6414" s="142"/>
      <c r="O6414" s="142"/>
    </row>
    <row r="6415" spans="3:15" x14ac:dyDescent="0.2">
      <c r="C6415" s="142"/>
      <c r="D6415" s="142"/>
      <c r="E6415" s="142"/>
      <c r="F6415" s="142"/>
      <c r="G6415" s="142"/>
      <c r="H6415" s="142"/>
      <c r="J6415" s="142"/>
      <c r="K6415" s="142"/>
      <c r="L6415" s="142"/>
      <c r="M6415" s="142"/>
      <c r="N6415" s="142"/>
      <c r="O6415" s="142"/>
    </row>
    <row r="6416" spans="3:15" x14ac:dyDescent="0.2">
      <c r="C6416" s="142"/>
      <c r="D6416" s="142"/>
      <c r="E6416" s="142"/>
      <c r="F6416" s="142"/>
      <c r="G6416" s="142"/>
      <c r="H6416" s="142"/>
      <c r="J6416" s="142"/>
      <c r="K6416" s="142"/>
      <c r="L6416" s="142"/>
      <c r="M6416" s="142"/>
      <c r="N6416" s="142"/>
      <c r="O6416" s="142"/>
    </row>
    <row r="6417" spans="3:15" x14ac:dyDescent="0.2">
      <c r="C6417" s="142"/>
      <c r="D6417" s="142"/>
      <c r="E6417" s="142"/>
      <c r="F6417" s="142"/>
      <c r="G6417" s="142"/>
      <c r="H6417" s="142"/>
      <c r="J6417" s="142"/>
      <c r="K6417" s="142"/>
      <c r="L6417" s="142"/>
      <c r="M6417" s="142"/>
      <c r="N6417" s="142"/>
      <c r="O6417" s="142"/>
    </row>
    <row r="6418" spans="3:15" x14ac:dyDescent="0.2">
      <c r="C6418" s="142"/>
      <c r="D6418" s="142"/>
      <c r="E6418" s="142"/>
      <c r="F6418" s="142"/>
      <c r="G6418" s="142"/>
      <c r="H6418" s="142"/>
      <c r="J6418" s="142"/>
      <c r="K6418" s="142"/>
      <c r="L6418" s="142"/>
      <c r="M6418" s="142"/>
      <c r="N6418" s="142"/>
      <c r="O6418" s="142"/>
    </row>
    <row r="6419" spans="3:15" x14ac:dyDescent="0.2">
      <c r="C6419" s="142"/>
      <c r="D6419" s="142"/>
      <c r="E6419" s="142"/>
      <c r="F6419" s="142"/>
      <c r="G6419" s="142"/>
      <c r="H6419" s="142"/>
      <c r="J6419" s="142"/>
      <c r="K6419" s="142"/>
      <c r="L6419" s="142"/>
      <c r="M6419" s="142"/>
      <c r="N6419" s="142"/>
      <c r="O6419" s="142"/>
    </row>
    <row r="6420" spans="3:15" x14ac:dyDescent="0.2">
      <c r="C6420" s="142"/>
      <c r="D6420" s="142"/>
      <c r="E6420" s="142"/>
      <c r="F6420" s="142"/>
      <c r="G6420" s="142"/>
      <c r="H6420" s="142"/>
      <c r="J6420" s="142"/>
      <c r="K6420" s="142"/>
      <c r="L6420" s="142"/>
      <c r="M6420" s="142"/>
      <c r="N6420" s="142"/>
      <c r="O6420" s="142"/>
    </row>
    <row r="6421" spans="3:15" x14ac:dyDescent="0.2">
      <c r="C6421" s="142"/>
      <c r="D6421" s="142"/>
      <c r="E6421" s="142"/>
      <c r="F6421" s="142"/>
      <c r="G6421" s="142"/>
      <c r="H6421" s="142"/>
      <c r="J6421" s="142"/>
      <c r="K6421" s="142"/>
      <c r="L6421" s="142"/>
      <c r="M6421" s="142"/>
      <c r="N6421" s="142"/>
      <c r="O6421" s="142"/>
    </row>
    <row r="6422" spans="3:15" x14ac:dyDescent="0.2">
      <c r="C6422" s="142"/>
      <c r="D6422" s="142"/>
      <c r="E6422" s="142"/>
      <c r="F6422" s="142"/>
      <c r="G6422" s="142"/>
      <c r="H6422" s="142"/>
      <c r="J6422" s="142"/>
      <c r="K6422" s="142"/>
      <c r="L6422" s="142"/>
      <c r="M6422" s="142"/>
      <c r="N6422" s="142"/>
      <c r="O6422" s="142"/>
    </row>
    <row r="6423" spans="3:15" x14ac:dyDescent="0.2">
      <c r="C6423" s="142"/>
      <c r="D6423" s="142"/>
      <c r="E6423" s="142"/>
      <c r="F6423" s="142"/>
      <c r="G6423" s="142"/>
      <c r="H6423" s="142"/>
      <c r="J6423" s="142"/>
      <c r="K6423" s="142"/>
      <c r="L6423" s="142"/>
      <c r="M6423" s="142"/>
      <c r="N6423" s="142"/>
      <c r="O6423" s="142"/>
    </row>
    <row r="6424" spans="3:15" x14ac:dyDescent="0.2">
      <c r="C6424" s="142"/>
      <c r="D6424" s="142"/>
      <c r="E6424" s="142"/>
      <c r="F6424" s="142"/>
      <c r="G6424" s="142"/>
      <c r="H6424" s="142"/>
      <c r="J6424" s="142"/>
      <c r="K6424" s="142"/>
      <c r="L6424" s="142"/>
      <c r="M6424" s="142"/>
      <c r="N6424" s="142"/>
      <c r="O6424" s="142"/>
    </row>
    <row r="6425" spans="3:15" x14ac:dyDescent="0.2">
      <c r="C6425" s="142"/>
      <c r="D6425" s="142"/>
      <c r="E6425" s="142"/>
      <c r="F6425" s="142"/>
      <c r="G6425" s="142"/>
      <c r="H6425" s="142"/>
      <c r="J6425" s="142"/>
      <c r="K6425" s="142"/>
      <c r="L6425" s="142"/>
      <c r="M6425" s="142"/>
      <c r="N6425" s="142"/>
      <c r="O6425" s="142"/>
    </row>
    <row r="6426" spans="3:15" x14ac:dyDescent="0.2">
      <c r="C6426" s="142"/>
      <c r="D6426" s="142"/>
      <c r="E6426" s="142"/>
      <c r="F6426" s="142"/>
      <c r="G6426" s="142"/>
      <c r="H6426" s="142"/>
      <c r="J6426" s="142"/>
      <c r="K6426" s="142"/>
      <c r="L6426" s="142"/>
      <c r="M6426" s="142"/>
      <c r="N6426" s="142"/>
      <c r="O6426" s="142"/>
    </row>
    <row r="6427" spans="3:15" x14ac:dyDescent="0.2">
      <c r="C6427" s="142"/>
      <c r="D6427" s="142"/>
      <c r="E6427" s="142"/>
      <c r="F6427" s="142"/>
      <c r="G6427" s="142"/>
      <c r="H6427" s="142"/>
      <c r="J6427" s="142"/>
      <c r="K6427" s="142"/>
      <c r="L6427" s="142"/>
      <c r="M6427" s="142"/>
      <c r="N6427" s="142"/>
      <c r="O6427" s="142"/>
    </row>
    <row r="6428" spans="3:15" x14ac:dyDescent="0.2">
      <c r="C6428" s="142"/>
      <c r="D6428" s="142"/>
      <c r="E6428" s="142"/>
      <c r="F6428" s="142"/>
      <c r="G6428" s="142"/>
      <c r="H6428" s="142"/>
      <c r="J6428" s="142"/>
      <c r="K6428" s="142"/>
      <c r="L6428" s="142"/>
      <c r="M6428" s="142"/>
      <c r="N6428" s="142"/>
      <c r="O6428" s="142"/>
    </row>
    <row r="6429" spans="3:15" x14ac:dyDescent="0.2">
      <c r="C6429" s="142"/>
      <c r="D6429" s="142"/>
      <c r="E6429" s="142"/>
      <c r="F6429" s="142"/>
      <c r="G6429" s="142"/>
      <c r="H6429" s="142"/>
      <c r="J6429" s="142"/>
      <c r="K6429" s="142"/>
      <c r="L6429" s="142"/>
      <c r="M6429" s="142"/>
      <c r="N6429" s="142"/>
      <c r="O6429" s="142"/>
    </row>
    <row r="6430" spans="3:15" x14ac:dyDescent="0.2">
      <c r="C6430" s="142"/>
      <c r="D6430" s="142"/>
      <c r="E6430" s="142"/>
      <c r="F6430" s="142"/>
      <c r="G6430" s="142"/>
      <c r="H6430" s="142"/>
      <c r="J6430" s="142"/>
      <c r="K6430" s="142"/>
      <c r="L6430" s="142"/>
      <c r="M6430" s="142"/>
      <c r="N6430" s="142"/>
      <c r="O6430" s="142"/>
    </row>
    <row r="6431" spans="3:15" x14ac:dyDescent="0.2">
      <c r="C6431" s="142"/>
      <c r="D6431" s="142"/>
      <c r="E6431" s="142"/>
      <c r="F6431" s="142"/>
      <c r="G6431" s="142"/>
      <c r="H6431" s="142"/>
      <c r="J6431" s="142"/>
      <c r="K6431" s="142"/>
      <c r="L6431" s="142"/>
      <c r="M6431" s="142"/>
      <c r="N6431" s="142"/>
      <c r="O6431" s="142"/>
    </row>
    <row r="6432" spans="3:15" x14ac:dyDescent="0.2">
      <c r="C6432" s="142"/>
      <c r="D6432" s="142"/>
      <c r="E6432" s="142"/>
      <c r="F6432" s="142"/>
      <c r="G6432" s="142"/>
      <c r="H6432" s="142"/>
      <c r="J6432" s="142"/>
      <c r="K6432" s="142"/>
      <c r="L6432" s="142"/>
      <c r="M6432" s="142"/>
      <c r="N6432" s="142"/>
      <c r="O6432" s="142"/>
    </row>
    <row r="6433" spans="3:15" x14ac:dyDescent="0.2">
      <c r="C6433" s="142"/>
      <c r="D6433" s="142"/>
      <c r="E6433" s="142"/>
      <c r="F6433" s="142"/>
      <c r="G6433" s="142"/>
      <c r="H6433" s="142"/>
      <c r="J6433" s="142"/>
      <c r="K6433" s="142"/>
      <c r="L6433" s="142"/>
      <c r="M6433" s="142"/>
      <c r="N6433" s="142"/>
      <c r="O6433" s="142"/>
    </row>
    <row r="6434" spans="3:15" x14ac:dyDescent="0.2">
      <c r="C6434" s="142"/>
      <c r="D6434" s="142"/>
      <c r="E6434" s="142"/>
      <c r="F6434" s="142"/>
      <c r="G6434" s="142"/>
      <c r="H6434" s="142"/>
      <c r="J6434" s="142"/>
      <c r="K6434" s="142"/>
      <c r="L6434" s="142"/>
      <c r="M6434" s="142"/>
      <c r="N6434" s="142"/>
      <c r="O6434" s="142"/>
    </row>
    <row r="6435" spans="3:15" x14ac:dyDescent="0.2">
      <c r="C6435" s="142"/>
      <c r="D6435" s="142"/>
      <c r="E6435" s="142"/>
      <c r="F6435" s="142"/>
      <c r="G6435" s="142"/>
      <c r="H6435" s="142"/>
      <c r="J6435" s="142"/>
      <c r="K6435" s="142"/>
      <c r="L6435" s="142"/>
      <c r="M6435" s="142"/>
      <c r="N6435" s="142"/>
      <c r="O6435" s="142"/>
    </row>
    <row r="6436" spans="3:15" x14ac:dyDescent="0.2">
      <c r="C6436" s="142"/>
      <c r="D6436" s="142"/>
      <c r="E6436" s="142"/>
      <c r="F6436" s="142"/>
      <c r="G6436" s="142"/>
      <c r="H6436" s="142"/>
      <c r="J6436" s="142"/>
      <c r="K6436" s="142"/>
      <c r="L6436" s="142"/>
      <c r="M6436" s="142"/>
      <c r="N6436" s="142"/>
      <c r="O6436" s="142"/>
    </row>
    <row r="6437" spans="3:15" x14ac:dyDescent="0.2">
      <c r="C6437" s="142"/>
      <c r="D6437" s="142"/>
      <c r="E6437" s="142"/>
      <c r="F6437" s="142"/>
      <c r="G6437" s="142"/>
      <c r="H6437" s="142"/>
      <c r="J6437" s="142"/>
      <c r="K6437" s="142"/>
      <c r="L6437" s="142"/>
      <c r="M6437" s="142"/>
      <c r="N6437" s="142"/>
      <c r="O6437" s="142"/>
    </row>
    <row r="6438" spans="3:15" x14ac:dyDescent="0.2">
      <c r="C6438" s="142"/>
      <c r="D6438" s="142"/>
      <c r="E6438" s="142"/>
      <c r="F6438" s="142"/>
      <c r="G6438" s="142"/>
      <c r="H6438" s="142"/>
      <c r="J6438" s="142"/>
      <c r="K6438" s="142"/>
      <c r="L6438" s="142"/>
      <c r="M6438" s="142"/>
      <c r="N6438" s="142"/>
      <c r="O6438" s="142"/>
    </row>
    <row r="6439" spans="3:15" x14ac:dyDescent="0.2">
      <c r="C6439" s="142"/>
      <c r="D6439" s="142"/>
      <c r="E6439" s="142"/>
      <c r="F6439" s="142"/>
      <c r="G6439" s="142"/>
      <c r="H6439" s="142"/>
      <c r="J6439" s="142"/>
      <c r="K6439" s="142"/>
      <c r="L6439" s="142"/>
      <c r="M6439" s="142"/>
      <c r="N6439" s="142"/>
      <c r="O6439" s="142"/>
    </row>
    <row r="6440" spans="3:15" x14ac:dyDescent="0.2">
      <c r="C6440" s="142"/>
      <c r="D6440" s="142"/>
      <c r="E6440" s="142"/>
      <c r="F6440" s="142"/>
      <c r="G6440" s="142"/>
      <c r="H6440" s="142"/>
      <c r="J6440" s="142"/>
      <c r="K6440" s="142"/>
      <c r="L6440" s="142"/>
      <c r="M6440" s="142"/>
      <c r="N6440" s="142"/>
      <c r="O6440" s="142"/>
    </row>
    <row r="6441" spans="3:15" x14ac:dyDescent="0.2">
      <c r="C6441" s="142"/>
      <c r="D6441" s="142"/>
      <c r="E6441" s="142"/>
      <c r="F6441" s="142"/>
      <c r="G6441" s="142"/>
      <c r="H6441" s="142"/>
      <c r="J6441" s="142"/>
      <c r="K6441" s="142"/>
      <c r="L6441" s="142"/>
      <c r="M6441" s="142"/>
      <c r="N6441" s="142"/>
      <c r="O6441" s="142"/>
    </row>
    <row r="6442" spans="3:15" x14ac:dyDescent="0.2">
      <c r="C6442" s="142"/>
      <c r="D6442" s="142"/>
      <c r="E6442" s="142"/>
      <c r="F6442" s="142"/>
      <c r="G6442" s="142"/>
      <c r="H6442" s="142"/>
      <c r="J6442" s="142"/>
      <c r="K6442" s="142"/>
      <c r="L6442" s="142"/>
      <c r="M6442" s="142"/>
      <c r="N6442" s="142"/>
      <c r="O6442" s="142"/>
    </row>
    <row r="6443" spans="3:15" x14ac:dyDescent="0.2">
      <c r="C6443" s="142"/>
      <c r="D6443" s="142"/>
      <c r="E6443" s="142"/>
      <c r="F6443" s="142"/>
      <c r="G6443" s="142"/>
      <c r="H6443" s="142"/>
      <c r="J6443" s="142"/>
      <c r="K6443" s="142"/>
      <c r="L6443" s="142"/>
      <c r="M6443" s="142"/>
      <c r="N6443" s="142"/>
      <c r="O6443" s="142"/>
    </row>
    <row r="6444" spans="3:15" x14ac:dyDescent="0.2">
      <c r="C6444" s="142"/>
      <c r="D6444" s="142"/>
      <c r="E6444" s="142"/>
      <c r="F6444" s="142"/>
      <c r="G6444" s="142"/>
      <c r="H6444" s="142"/>
      <c r="J6444" s="142"/>
      <c r="K6444" s="142"/>
      <c r="L6444" s="142"/>
      <c r="M6444" s="142"/>
      <c r="N6444" s="142"/>
      <c r="O6444" s="142"/>
    </row>
    <row r="6445" spans="3:15" x14ac:dyDescent="0.2">
      <c r="C6445" s="142"/>
      <c r="D6445" s="142"/>
      <c r="E6445" s="142"/>
      <c r="F6445" s="142"/>
      <c r="G6445" s="142"/>
      <c r="H6445" s="142"/>
      <c r="J6445" s="142"/>
      <c r="K6445" s="142"/>
      <c r="L6445" s="142"/>
      <c r="M6445" s="142"/>
      <c r="N6445" s="142"/>
      <c r="O6445" s="142"/>
    </row>
    <row r="6446" spans="3:15" x14ac:dyDescent="0.2">
      <c r="C6446" s="142"/>
      <c r="D6446" s="142"/>
      <c r="E6446" s="142"/>
      <c r="F6446" s="142"/>
      <c r="G6446" s="142"/>
      <c r="H6446" s="142"/>
      <c r="J6446" s="142"/>
      <c r="K6446" s="142"/>
      <c r="L6446" s="142"/>
      <c r="M6446" s="142"/>
      <c r="N6446" s="142"/>
      <c r="O6446" s="142"/>
    </row>
    <row r="6447" spans="3:15" x14ac:dyDescent="0.2">
      <c r="C6447" s="142"/>
      <c r="D6447" s="142"/>
      <c r="E6447" s="142"/>
      <c r="F6447" s="142"/>
      <c r="G6447" s="142"/>
      <c r="H6447" s="142"/>
      <c r="J6447" s="142"/>
      <c r="K6447" s="142"/>
      <c r="L6447" s="142"/>
      <c r="M6447" s="142"/>
      <c r="N6447" s="142"/>
      <c r="O6447" s="142"/>
    </row>
    <row r="6448" spans="3:15" x14ac:dyDescent="0.2">
      <c r="C6448" s="142"/>
      <c r="D6448" s="142"/>
      <c r="E6448" s="142"/>
      <c r="F6448" s="142"/>
      <c r="G6448" s="142"/>
      <c r="H6448" s="142"/>
      <c r="J6448" s="142"/>
      <c r="K6448" s="142"/>
      <c r="L6448" s="142"/>
      <c r="M6448" s="142"/>
      <c r="N6448" s="142"/>
      <c r="O6448" s="142"/>
    </row>
    <row r="6449" spans="3:15" x14ac:dyDescent="0.2">
      <c r="C6449" s="142"/>
      <c r="D6449" s="142"/>
      <c r="E6449" s="142"/>
      <c r="F6449" s="142"/>
      <c r="G6449" s="142"/>
      <c r="H6449" s="142"/>
      <c r="J6449" s="142"/>
      <c r="K6449" s="142"/>
      <c r="L6449" s="142"/>
      <c r="M6449" s="142"/>
      <c r="N6449" s="142"/>
      <c r="O6449" s="142"/>
    </row>
    <row r="6450" spans="3:15" x14ac:dyDescent="0.2">
      <c r="C6450" s="142"/>
      <c r="D6450" s="142"/>
      <c r="E6450" s="142"/>
      <c r="F6450" s="142"/>
      <c r="G6450" s="142"/>
      <c r="H6450" s="142"/>
      <c r="J6450" s="142"/>
      <c r="K6450" s="142"/>
      <c r="L6450" s="142"/>
      <c r="M6450" s="142"/>
      <c r="N6450" s="142"/>
      <c r="O6450" s="142"/>
    </row>
    <row r="6451" spans="3:15" x14ac:dyDescent="0.2">
      <c r="C6451" s="142"/>
      <c r="D6451" s="142"/>
      <c r="E6451" s="142"/>
      <c r="F6451" s="142"/>
      <c r="G6451" s="142"/>
      <c r="H6451" s="142"/>
      <c r="J6451" s="142"/>
      <c r="K6451" s="142"/>
      <c r="L6451" s="142"/>
      <c r="M6451" s="142"/>
      <c r="N6451" s="142"/>
      <c r="O6451" s="142"/>
    </row>
    <row r="6452" spans="3:15" x14ac:dyDescent="0.2">
      <c r="C6452" s="142"/>
      <c r="D6452" s="142"/>
      <c r="E6452" s="142"/>
      <c r="F6452" s="142"/>
      <c r="G6452" s="142"/>
      <c r="H6452" s="142"/>
      <c r="J6452" s="142"/>
      <c r="K6452" s="142"/>
      <c r="L6452" s="142"/>
      <c r="M6452" s="142"/>
      <c r="N6452" s="142"/>
      <c r="O6452" s="142"/>
    </row>
    <row r="6453" spans="3:15" x14ac:dyDescent="0.2">
      <c r="C6453" s="142"/>
      <c r="D6453" s="142"/>
      <c r="E6453" s="142"/>
      <c r="F6453" s="142"/>
      <c r="G6453" s="142"/>
      <c r="H6453" s="142"/>
      <c r="J6453" s="142"/>
      <c r="K6453" s="142"/>
      <c r="L6453" s="142"/>
      <c r="M6453" s="142"/>
      <c r="N6453" s="142"/>
      <c r="O6453" s="142"/>
    </row>
    <row r="6454" spans="3:15" x14ac:dyDescent="0.2">
      <c r="C6454" s="142"/>
      <c r="D6454" s="142"/>
      <c r="E6454" s="142"/>
      <c r="F6454" s="142"/>
      <c r="G6454" s="142"/>
      <c r="H6454" s="142"/>
      <c r="J6454" s="142"/>
      <c r="K6454" s="142"/>
      <c r="L6454" s="142"/>
      <c r="M6454" s="142"/>
      <c r="N6454" s="142"/>
      <c r="O6454" s="142"/>
    </row>
    <row r="6455" spans="3:15" x14ac:dyDescent="0.2">
      <c r="C6455" s="142"/>
      <c r="D6455" s="142"/>
      <c r="E6455" s="142"/>
      <c r="F6455" s="142"/>
      <c r="G6455" s="142"/>
      <c r="H6455" s="142"/>
      <c r="J6455" s="142"/>
      <c r="K6455" s="142"/>
      <c r="L6455" s="142"/>
      <c r="M6455" s="142"/>
      <c r="N6455" s="142"/>
      <c r="O6455" s="142"/>
    </row>
    <row r="6456" spans="3:15" x14ac:dyDescent="0.2">
      <c r="C6456" s="142"/>
      <c r="D6456" s="142"/>
      <c r="E6456" s="142"/>
      <c r="F6456" s="142"/>
      <c r="G6456" s="142"/>
      <c r="H6456" s="142"/>
      <c r="J6456" s="142"/>
      <c r="K6456" s="142"/>
      <c r="L6456" s="142"/>
      <c r="M6456" s="142"/>
      <c r="N6456" s="142"/>
      <c r="O6456" s="142"/>
    </row>
    <row r="6457" spans="3:15" x14ac:dyDescent="0.2">
      <c r="C6457" s="142"/>
      <c r="D6457" s="142"/>
      <c r="E6457" s="142"/>
      <c r="F6457" s="142"/>
      <c r="G6457" s="142"/>
      <c r="H6457" s="142"/>
      <c r="J6457" s="142"/>
      <c r="K6457" s="142"/>
      <c r="L6457" s="142"/>
      <c r="M6457" s="142"/>
      <c r="N6457" s="142"/>
      <c r="O6457" s="142"/>
    </row>
    <row r="6458" spans="3:15" x14ac:dyDescent="0.2">
      <c r="C6458" s="142"/>
      <c r="D6458" s="142"/>
      <c r="E6458" s="142"/>
      <c r="F6458" s="142"/>
      <c r="G6458" s="142"/>
      <c r="H6458" s="142"/>
      <c r="J6458" s="142"/>
      <c r="K6458" s="142"/>
      <c r="L6458" s="142"/>
      <c r="M6458" s="142"/>
      <c r="N6458" s="142"/>
      <c r="O6458" s="142"/>
    </row>
    <row r="6459" spans="3:15" x14ac:dyDescent="0.2">
      <c r="C6459" s="142"/>
      <c r="D6459" s="142"/>
      <c r="E6459" s="142"/>
      <c r="F6459" s="142"/>
      <c r="G6459" s="142"/>
      <c r="H6459" s="142"/>
      <c r="J6459" s="142"/>
      <c r="K6459" s="142"/>
      <c r="L6459" s="142"/>
      <c r="M6459" s="142"/>
      <c r="N6459" s="142"/>
      <c r="O6459" s="142"/>
    </row>
    <row r="6460" spans="3:15" x14ac:dyDescent="0.2">
      <c r="C6460" s="142"/>
      <c r="D6460" s="142"/>
      <c r="E6460" s="142"/>
      <c r="F6460" s="142"/>
      <c r="G6460" s="142"/>
      <c r="H6460" s="142"/>
      <c r="J6460" s="142"/>
      <c r="K6460" s="142"/>
      <c r="L6460" s="142"/>
      <c r="M6460" s="142"/>
      <c r="N6460" s="142"/>
      <c r="O6460" s="142"/>
    </row>
    <row r="6461" spans="3:15" x14ac:dyDescent="0.2">
      <c r="C6461" s="142"/>
      <c r="D6461" s="142"/>
      <c r="E6461" s="142"/>
      <c r="F6461" s="142"/>
      <c r="G6461" s="142"/>
      <c r="H6461" s="142"/>
      <c r="J6461" s="142"/>
      <c r="K6461" s="142"/>
      <c r="L6461" s="142"/>
      <c r="M6461" s="142"/>
      <c r="N6461" s="142"/>
      <c r="O6461" s="142"/>
    </row>
    <row r="6462" spans="3:15" x14ac:dyDescent="0.2">
      <c r="C6462" s="142"/>
      <c r="D6462" s="142"/>
      <c r="E6462" s="142"/>
      <c r="F6462" s="142"/>
      <c r="G6462" s="142"/>
      <c r="H6462" s="142"/>
      <c r="J6462" s="142"/>
      <c r="K6462" s="142"/>
      <c r="L6462" s="142"/>
      <c r="M6462" s="142"/>
      <c r="N6462" s="142"/>
      <c r="O6462" s="142"/>
    </row>
    <row r="6463" spans="3:15" x14ac:dyDescent="0.2">
      <c r="C6463" s="142"/>
      <c r="D6463" s="142"/>
      <c r="E6463" s="142"/>
      <c r="F6463" s="142"/>
      <c r="G6463" s="142"/>
      <c r="H6463" s="142"/>
      <c r="J6463" s="142"/>
      <c r="K6463" s="142"/>
      <c r="L6463" s="142"/>
      <c r="M6463" s="142"/>
      <c r="N6463" s="142"/>
      <c r="O6463" s="142"/>
    </row>
    <row r="6464" spans="3:15" x14ac:dyDescent="0.2">
      <c r="C6464" s="142"/>
      <c r="D6464" s="142"/>
      <c r="E6464" s="142"/>
      <c r="F6464" s="142"/>
      <c r="G6464" s="142"/>
      <c r="H6464" s="142"/>
      <c r="J6464" s="142"/>
      <c r="K6464" s="142"/>
      <c r="L6464" s="142"/>
      <c r="M6464" s="142"/>
      <c r="N6464" s="142"/>
      <c r="O6464" s="142"/>
    </row>
    <row r="6465" spans="3:15" x14ac:dyDescent="0.2">
      <c r="C6465" s="142"/>
      <c r="D6465" s="142"/>
      <c r="E6465" s="142"/>
      <c r="F6465" s="142"/>
      <c r="G6465" s="142"/>
      <c r="H6465" s="142"/>
      <c r="J6465" s="142"/>
      <c r="K6465" s="142"/>
      <c r="L6465" s="142"/>
      <c r="M6465" s="142"/>
      <c r="N6465" s="142"/>
      <c r="O6465" s="142"/>
    </row>
    <row r="6466" spans="3:15" x14ac:dyDescent="0.2">
      <c r="C6466" s="142"/>
      <c r="D6466" s="142"/>
      <c r="E6466" s="142"/>
      <c r="F6466" s="142"/>
      <c r="G6466" s="142"/>
      <c r="H6466" s="142"/>
      <c r="J6466" s="142"/>
      <c r="K6466" s="142"/>
      <c r="L6466" s="142"/>
      <c r="M6466" s="142"/>
      <c r="N6466" s="142"/>
      <c r="O6466" s="142"/>
    </row>
    <row r="6467" spans="3:15" x14ac:dyDescent="0.2">
      <c r="C6467" s="142"/>
      <c r="D6467" s="142"/>
      <c r="E6467" s="142"/>
      <c r="F6467" s="142"/>
      <c r="G6467" s="142"/>
      <c r="H6467" s="142"/>
      <c r="J6467" s="142"/>
      <c r="K6467" s="142"/>
      <c r="L6467" s="142"/>
      <c r="M6467" s="142"/>
      <c r="N6467" s="142"/>
      <c r="O6467" s="142"/>
    </row>
    <row r="6468" spans="3:15" x14ac:dyDescent="0.2">
      <c r="C6468" s="142"/>
      <c r="D6468" s="142"/>
      <c r="E6468" s="142"/>
      <c r="F6468" s="142"/>
      <c r="G6468" s="142"/>
      <c r="H6468" s="142"/>
      <c r="J6468" s="142"/>
      <c r="K6468" s="142"/>
      <c r="L6468" s="142"/>
      <c r="M6468" s="142"/>
      <c r="N6468" s="142"/>
      <c r="O6468" s="142"/>
    </row>
    <row r="6469" spans="3:15" x14ac:dyDescent="0.2">
      <c r="C6469" s="142"/>
      <c r="D6469" s="142"/>
      <c r="E6469" s="142"/>
      <c r="F6469" s="142"/>
      <c r="G6469" s="142"/>
      <c r="H6469" s="142"/>
      <c r="J6469" s="142"/>
      <c r="K6469" s="142"/>
      <c r="L6469" s="142"/>
      <c r="M6469" s="142"/>
      <c r="N6469" s="142"/>
      <c r="O6469" s="142"/>
    </row>
    <row r="6470" spans="3:15" x14ac:dyDescent="0.2">
      <c r="C6470" s="142"/>
      <c r="D6470" s="142"/>
      <c r="E6470" s="142"/>
      <c r="F6470" s="142"/>
      <c r="G6470" s="142"/>
      <c r="H6470" s="142"/>
      <c r="J6470" s="142"/>
      <c r="K6470" s="142"/>
      <c r="L6470" s="142"/>
      <c r="M6470" s="142"/>
      <c r="N6470" s="142"/>
      <c r="O6470" s="142"/>
    </row>
    <row r="6471" spans="3:15" x14ac:dyDescent="0.2">
      <c r="C6471" s="142"/>
      <c r="D6471" s="142"/>
      <c r="E6471" s="142"/>
      <c r="F6471" s="142"/>
      <c r="G6471" s="142"/>
      <c r="H6471" s="142"/>
      <c r="J6471" s="142"/>
      <c r="K6471" s="142"/>
      <c r="L6471" s="142"/>
      <c r="M6471" s="142"/>
      <c r="N6471" s="142"/>
      <c r="O6471" s="142"/>
    </row>
    <row r="6472" spans="3:15" x14ac:dyDescent="0.2">
      <c r="C6472" s="142"/>
      <c r="D6472" s="142"/>
      <c r="E6472" s="142"/>
      <c r="F6472" s="142"/>
      <c r="G6472" s="142"/>
      <c r="H6472" s="142"/>
      <c r="J6472" s="142"/>
      <c r="K6472" s="142"/>
      <c r="L6472" s="142"/>
      <c r="M6472" s="142"/>
      <c r="N6472" s="142"/>
      <c r="O6472" s="142"/>
    </row>
    <row r="6473" spans="3:15" x14ac:dyDescent="0.2">
      <c r="C6473" s="142"/>
      <c r="D6473" s="142"/>
      <c r="E6473" s="142"/>
      <c r="F6473" s="142"/>
      <c r="G6473" s="142"/>
      <c r="H6473" s="142"/>
      <c r="J6473" s="142"/>
      <c r="K6473" s="142"/>
      <c r="L6473" s="142"/>
      <c r="M6473" s="142"/>
      <c r="N6473" s="142"/>
      <c r="O6473" s="142"/>
    </row>
    <row r="6474" spans="3:15" x14ac:dyDescent="0.2">
      <c r="C6474" s="142"/>
      <c r="D6474" s="142"/>
      <c r="E6474" s="142"/>
      <c r="F6474" s="142"/>
      <c r="G6474" s="142"/>
      <c r="H6474" s="142"/>
      <c r="J6474" s="142"/>
      <c r="K6474" s="142"/>
      <c r="L6474" s="142"/>
      <c r="M6474" s="142"/>
      <c r="N6474" s="142"/>
      <c r="O6474" s="142"/>
    </row>
    <row r="6475" spans="3:15" x14ac:dyDescent="0.2">
      <c r="C6475" s="142"/>
      <c r="D6475" s="142"/>
      <c r="E6475" s="142"/>
      <c r="F6475" s="142"/>
      <c r="G6475" s="142"/>
      <c r="H6475" s="142"/>
      <c r="J6475" s="142"/>
      <c r="K6475" s="142"/>
      <c r="L6475" s="142"/>
      <c r="M6475" s="142"/>
      <c r="N6475" s="142"/>
      <c r="O6475" s="142"/>
    </row>
    <row r="6476" spans="3:15" x14ac:dyDescent="0.2">
      <c r="C6476" s="142"/>
      <c r="D6476" s="142"/>
      <c r="E6476" s="142"/>
      <c r="F6476" s="142"/>
      <c r="G6476" s="142"/>
      <c r="H6476" s="142"/>
      <c r="J6476" s="142"/>
      <c r="K6476" s="142"/>
      <c r="L6476" s="142"/>
      <c r="M6476" s="142"/>
      <c r="N6476" s="142"/>
      <c r="O6476" s="142"/>
    </row>
    <row r="6477" spans="3:15" x14ac:dyDescent="0.2">
      <c r="C6477" s="142"/>
      <c r="D6477" s="142"/>
      <c r="E6477" s="142"/>
      <c r="F6477" s="142"/>
      <c r="G6477" s="142"/>
      <c r="H6477" s="142"/>
      <c r="J6477" s="142"/>
      <c r="K6477" s="142"/>
      <c r="L6477" s="142"/>
      <c r="M6477" s="142"/>
      <c r="N6477" s="142"/>
      <c r="O6477" s="142"/>
    </row>
    <row r="6478" spans="3:15" x14ac:dyDescent="0.2">
      <c r="C6478" s="142"/>
      <c r="D6478" s="142"/>
      <c r="E6478" s="142"/>
      <c r="F6478" s="142"/>
      <c r="G6478" s="142"/>
      <c r="H6478" s="142"/>
      <c r="J6478" s="142"/>
      <c r="K6478" s="142"/>
      <c r="L6478" s="142"/>
      <c r="M6478" s="142"/>
      <c r="N6478" s="142"/>
      <c r="O6478" s="142"/>
    </row>
    <row r="6479" spans="3:15" x14ac:dyDescent="0.2">
      <c r="C6479" s="142"/>
      <c r="D6479" s="142"/>
      <c r="E6479" s="142"/>
      <c r="F6479" s="142"/>
      <c r="G6479" s="142"/>
      <c r="H6479" s="142"/>
      <c r="J6479" s="142"/>
      <c r="K6479" s="142"/>
      <c r="L6479" s="142"/>
      <c r="M6479" s="142"/>
      <c r="N6479" s="142"/>
      <c r="O6479" s="142"/>
    </row>
    <row r="6480" spans="3:15" x14ac:dyDescent="0.2">
      <c r="C6480" s="142"/>
      <c r="D6480" s="142"/>
      <c r="E6480" s="142"/>
      <c r="F6480" s="142"/>
      <c r="G6480" s="142"/>
      <c r="H6480" s="142"/>
      <c r="J6480" s="142"/>
      <c r="K6480" s="142"/>
      <c r="L6480" s="142"/>
      <c r="M6480" s="142"/>
      <c r="N6480" s="142"/>
      <c r="O6480" s="142"/>
    </row>
    <row r="6481" spans="3:15" x14ac:dyDescent="0.2">
      <c r="C6481" s="142"/>
      <c r="D6481" s="142"/>
      <c r="E6481" s="142"/>
      <c r="F6481" s="142"/>
      <c r="G6481" s="142"/>
      <c r="H6481" s="142"/>
      <c r="J6481" s="142"/>
      <c r="K6481" s="142"/>
      <c r="L6481" s="142"/>
      <c r="M6481" s="142"/>
      <c r="N6481" s="142"/>
      <c r="O6481" s="142"/>
    </row>
    <row r="6482" spans="3:15" x14ac:dyDescent="0.2">
      <c r="C6482" s="142"/>
      <c r="D6482" s="142"/>
      <c r="E6482" s="142"/>
      <c r="F6482" s="142"/>
      <c r="G6482" s="142"/>
      <c r="H6482" s="142"/>
      <c r="J6482" s="142"/>
      <c r="K6482" s="142"/>
      <c r="L6482" s="142"/>
      <c r="M6482" s="142"/>
      <c r="N6482" s="142"/>
      <c r="O6482" s="142"/>
    </row>
    <row r="6483" spans="3:15" x14ac:dyDescent="0.2">
      <c r="C6483" s="142"/>
      <c r="D6483" s="142"/>
      <c r="E6483" s="142"/>
      <c r="F6483" s="142"/>
      <c r="G6483" s="142"/>
      <c r="H6483" s="142"/>
      <c r="J6483" s="142"/>
      <c r="K6483" s="142"/>
      <c r="L6483" s="142"/>
      <c r="M6483" s="142"/>
      <c r="N6483" s="142"/>
      <c r="O6483" s="142"/>
    </row>
    <row r="6484" spans="3:15" x14ac:dyDescent="0.2">
      <c r="C6484" s="142"/>
      <c r="D6484" s="142"/>
      <c r="E6484" s="142"/>
      <c r="F6484" s="142"/>
      <c r="G6484" s="142"/>
      <c r="H6484" s="142"/>
      <c r="J6484" s="142"/>
      <c r="K6484" s="142"/>
      <c r="L6484" s="142"/>
      <c r="M6484" s="142"/>
      <c r="N6484" s="142"/>
      <c r="O6484" s="142"/>
    </row>
    <row r="6485" spans="3:15" x14ac:dyDescent="0.2">
      <c r="C6485" s="142"/>
      <c r="D6485" s="142"/>
      <c r="E6485" s="142"/>
      <c r="F6485" s="142"/>
      <c r="G6485" s="142"/>
      <c r="H6485" s="142"/>
      <c r="J6485" s="142"/>
      <c r="K6485" s="142"/>
      <c r="L6485" s="142"/>
      <c r="M6485" s="142"/>
      <c r="N6485" s="142"/>
      <c r="O6485" s="142"/>
    </row>
    <row r="6486" spans="3:15" x14ac:dyDescent="0.2">
      <c r="C6486" s="142"/>
      <c r="D6486" s="142"/>
      <c r="E6486" s="142"/>
      <c r="F6486" s="142"/>
      <c r="G6486" s="142"/>
      <c r="H6486" s="142"/>
      <c r="J6486" s="142"/>
      <c r="K6486" s="142"/>
      <c r="L6486" s="142"/>
      <c r="M6486" s="142"/>
      <c r="N6486" s="142"/>
      <c r="O6486" s="142"/>
    </row>
    <row r="6487" spans="3:15" x14ac:dyDescent="0.2">
      <c r="C6487" s="142"/>
      <c r="D6487" s="142"/>
      <c r="E6487" s="142"/>
      <c r="F6487" s="142"/>
      <c r="G6487" s="142"/>
      <c r="H6487" s="142"/>
      <c r="J6487" s="142"/>
      <c r="K6487" s="142"/>
      <c r="L6487" s="142"/>
      <c r="M6487" s="142"/>
      <c r="N6487" s="142"/>
      <c r="O6487" s="142"/>
    </row>
    <row r="6488" spans="3:15" x14ac:dyDescent="0.2">
      <c r="C6488" s="142"/>
      <c r="D6488" s="142"/>
      <c r="E6488" s="142"/>
      <c r="F6488" s="142"/>
      <c r="G6488" s="142"/>
      <c r="H6488" s="142"/>
      <c r="J6488" s="142"/>
      <c r="K6488" s="142"/>
      <c r="L6488" s="142"/>
      <c r="M6488" s="142"/>
      <c r="N6488" s="142"/>
      <c r="O6488" s="142"/>
    </row>
    <row r="6489" spans="3:15" x14ac:dyDescent="0.2">
      <c r="C6489" s="142"/>
      <c r="D6489" s="142"/>
      <c r="E6489" s="142"/>
      <c r="F6489" s="142"/>
      <c r="G6489" s="142"/>
      <c r="H6489" s="142"/>
      <c r="J6489" s="142"/>
      <c r="K6489" s="142"/>
      <c r="L6489" s="142"/>
      <c r="M6489" s="142"/>
      <c r="N6489" s="142"/>
      <c r="O6489" s="142"/>
    </row>
    <row r="6490" spans="3:15" x14ac:dyDescent="0.2">
      <c r="C6490" s="142"/>
      <c r="D6490" s="142"/>
      <c r="E6490" s="142"/>
      <c r="F6490" s="142"/>
      <c r="G6490" s="142"/>
      <c r="H6490" s="142"/>
      <c r="J6490" s="142"/>
      <c r="K6490" s="142"/>
      <c r="L6490" s="142"/>
      <c r="M6490" s="142"/>
      <c r="N6490" s="142"/>
      <c r="O6490" s="142"/>
    </row>
    <row r="6491" spans="3:15" x14ac:dyDescent="0.2">
      <c r="C6491" s="142"/>
      <c r="D6491" s="142"/>
      <c r="E6491" s="142"/>
      <c r="F6491" s="142"/>
      <c r="G6491" s="142"/>
      <c r="H6491" s="142"/>
      <c r="J6491" s="142"/>
      <c r="K6491" s="142"/>
      <c r="L6491" s="142"/>
      <c r="M6491" s="142"/>
      <c r="N6491" s="142"/>
      <c r="O6491" s="142"/>
    </row>
    <row r="6492" spans="3:15" x14ac:dyDescent="0.2">
      <c r="C6492" s="142"/>
      <c r="D6492" s="142"/>
      <c r="E6492" s="142"/>
      <c r="F6492" s="142"/>
      <c r="G6492" s="142"/>
      <c r="H6492" s="142"/>
      <c r="J6492" s="142"/>
      <c r="K6492" s="142"/>
      <c r="L6492" s="142"/>
      <c r="M6492" s="142"/>
      <c r="N6492" s="142"/>
      <c r="O6492" s="142"/>
    </row>
    <row r="6493" spans="3:15" x14ac:dyDescent="0.2">
      <c r="C6493" s="142"/>
      <c r="D6493" s="142"/>
      <c r="E6493" s="142"/>
      <c r="F6493" s="142"/>
      <c r="G6493" s="142"/>
      <c r="H6493" s="142"/>
      <c r="J6493" s="142"/>
      <c r="K6493" s="142"/>
      <c r="L6493" s="142"/>
      <c r="M6493" s="142"/>
      <c r="N6493" s="142"/>
      <c r="O6493" s="142"/>
    </row>
    <row r="6494" spans="3:15" x14ac:dyDescent="0.2">
      <c r="C6494" s="142"/>
      <c r="D6494" s="142"/>
      <c r="E6494" s="142"/>
      <c r="F6494" s="142"/>
      <c r="G6494" s="142"/>
      <c r="H6494" s="142"/>
      <c r="J6494" s="142"/>
      <c r="K6494" s="142"/>
      <c r="L6494" s="142"/>
      <c r="M6494" s="142"/>
      <c r="N6494" s="142"/>
      <c r="O6494" s="142"/>
    </row>
    <row r="6495" spans="3:15" x14ac:dyDescent="0.2">
      <c r="C6495" s="142"/>
      <c r="D6495" s="142"/>
      <c r="E6495" s="142"/>
      <c r="F6495" s="142"/>
      <c r="G6495" s="142"/>
      <c r="H6495" s="142"/>
      <c r="J6495" s="142"/>
      <c r="K6495" s="142"/>
      <c r="L6495" s="142"/>
      <c r="M6495" s="142"/>
      <c r="N6495" s="142"/>
      <c r="O6495" s="142"/>
    </row>
    <row r="6496" spans="3:15" x14ac:dyDescent="0.2">
      <c r="C6496" s="142"/>
      <c r="D6496" s="142"/>
      <c r="E6496" s="142"/>
      <c r="F6496" s="142"/>
      <c r="G6496" s="142"/>
      <c r="H6496" s="142"/>
      <c r="J6496" s="142"/>
      <c r="K6496" s="142"/>
      <c r="L6496" s="142"/>
      <c r="M6496" s="142"/>
      <c r="N6496" s="142"/>
      <c r="O6496" s="142"/>
    </row>
    <row r="6497" spans="3:15" x14ac:dyDescent="0.2">
      <c r="C6497" s="142"/>
      <c r="D6497" s="142"/>
      <c r="E6497" s="142"/>
      <c r="F6497" s="142"/>
      <c r="G6497" s="142"/>
      <c r="H6497" s="142"/>
      <c r="J6497" s="142"/>
      <c r="K6497" s="142"/>
      <c r="L6497" s="142"/>
      <c r="M6497" s="142"/>
      <c r="N6497" s="142"/>
      <c r="O6497" s="142"/>
    </row>
    <row r="6498" spans="3:15" x14ac:dyDescent="0.2">
      <c r="C6498" s="142"/>
      <c r="D6498" s="142"/>
      <c r="E6498" s="142"/>
      <c r="F6498" s="142"/>
      <c r="G6498" s="142"/>
      <c r="H6498" s="142"/>
      <c r="J6498" s="142"/>
      <c r="K6498" s="142"/>
      <c r="L6498" s="142"/>
      <c r="M6498" s="142"/>
      <c r="N6498" s="142"/>
      <c r="O6498" s="142"/>
    </row>
    <row r="6499" spans="3:15" x14ac:dyDescent="0.2">
      <c r="C6499" s="142"/>
      <c r="D6499" s="142"/>
      <c r="E6499" s="142"/>
      <c r="F6499" s="142"/>
      <c r="G6499" s="142"/>
      <c r="H6499" s="142"/>
      <c r="J6499" s="142"/>
      <c r="K6499" s="142"/>
      <c r="L6499" s="142"/>
      <c r="M6499" s="142"/>
      <c r="N6499" s="142"/>
      <c r="O6499" s="142"/>
    </row>
    <row r="6500" spans="3:15" x14ac:dyDescent="0.2">
      <c r="C6500" s="142"/>
      <c r="D6500" s="142"/>
      <c r="E6500" s="142"/>
      <c r="F6500" s="142"/>
      <c r="G6500" s="142"/>
      <c r="H6500" s="142"/>
      <c r="J6500" s="142"/>
      <c r="K6500" s="142"/>
      <c r="L6500" s="142"/>
      <c r="M6500" s="142"/>
      <c r="N6500" s="142"/>
      <c r="O6500" s="142"/>
    </row>
    <row r="6501" spans="3:15" x14ac:dyDescent="0.2">
      <c r="C6501" s="142"/>
      <c r="D6501" s="142"/>
      <c r="E6501" s="142"/>
      <c r="F6501" s="142"/>
      <c r="G6501" s="142"/>
      <c r="H6501" s="142"/>
      <c r="J6501" s="142"/>
      <c r="K6501" s="142"/>
      <c r="L6501" s="142"/>
      <c r="M6501" s="142"/>
      <c r="N6501" s="142"/>
      <c r="O6501" s="142"/>
    </row>
    <row r="6502" spans="3:15" x14ac:dyDescent="0.2">
      <c r="C6502" s="142"/>
      <c r="D6502" s="142"/>
      <c r="E6502" s="142"/>
      <c r="F6502" s="142"/>
      <c r="G6502" s="142"/>
      <c r="H6502" s="142"/>
      <c r="J6502" s="142"/>
      <c r="K6502" s="142"/>
      <c r="L6502" s="142"/>
      <c r="M6502" s="142"/>
      <c r="N6502" s="142"/>
      <c r="O6502" s="142"/>
    </row>
    <row r="6503" spans="3:15" x14ac:dyDescent="0.2">
      <c r="C6503" s="142"/>
      <c r="D6503" s="142"/>
      <c r="E6503" s="142"/>
      <c r="F6503" s="142"/>
      <c r="G6503" s="142"/>
      <c r="H6503" s="142"/>
      <c r="J6503" s="142"/>
      <c r="K6503" s="142"/>
      <c r="L6503" s="142"/>
      <c r="M6503" s="142"/>
      <c r="N6503" s="142"/>
      <c r="O6503" s="142"/>
    </row>
    <row r="6504" spans="3:15" x14ac:dyDescent="0.2">
      <c r="C6504" s="142"/>
      <c r="D6504" s="142"/>
      <c r="E6504" s="142"/>
      <c r="F6504" s="142"/>
      <c r="G6504" s="142"/>
      <c r="H6504" s="142"/>
      <c r="J6504" s="142"/>
      <c r="K6504" s="142"/>
      <c r="L6504" s="142"/>
      <c r="M6504" s="142"/>
      <c r="N6504" s="142"/>
      <c r="O6504" s="142"/>
    </row>
    <row r="6505" spans="3:15" x14ac:dyDescent="0.2">
      <c r="C6505" s="142"/>
      <c r="D6505" s="142"/>
      <c r="E6505" s="142"/>
      <c r="F6505" s="142"/>
      <c r="G6505" s="142"/>
      <c r="H6505" s="142"/>
      <c r="J6505" s="142"/>
      <c r="K6505" s="142"/>
      <c r="L6505" s="142"/>
      <c r="M6505" s="142"/>
      <c r="N6505" s="142"/>
      <c r="O6505" s="142"/>
    </row>
    <row r="6506" spans="3:15" x14ac:dyDescent="0.2">
      <c r="C6506" s="142"/>
      <c r="D6506" s="142"/>
      <c r="E6506" s="142"/>
      <c r="F6506" s="142"/>
      <c r="G6506" s="142"/>
      <c r="H6506" s="142"/>
      <c r="J6506" s="142"/>
      <c r="K6506" s="142"/>
      <c r="L6506" s="142"/>
      <c r="M6506" s="142"/>
      <c r="N6506" s="142"/>
      <c r="O6506" s="142"/>
    </row>
    <row r="6507" spans="3:15" x14ac:dyDescent="0.2">
      <c r="C6507" s="142"/>
      <c r="D6507" s="142"/>
      <c r="E6507" s="142"/>
      <c r="F6507" s="142"/>
      <c r="G6507" s="142"/>
      <c r="H6507" s="142"/>
      <c r="J6507" s="142"/>
      <c r="K6507" s="142"/>
      <c r="L6507" s="142"/>
      <c r="M6507" s="142"/>
      <c r="N6507" s="142"/>
      <c r="O6507" s="142"/>
    </row>
    <row r="6508" spans="3:15" x14ac:dyDescent="0.2">
      <c r="C6508" s="142"/>
      <c r="D6508" s="142"/>
      <c r="E6508" s="142"/>
      <c r="F6508" s="142"/>
      <c r="G6508" s="142"/>
      <c r="H6508" s="142"/>
      <c r="J6508" s="142"/>
      <c r="K6508" s="142"/>
      <c r="L6508" s="142"/>
      <c r="M6508" s="142"/>
      <c r="N6508" s="142"/>
      <c r="O6508" s="142"/>
    </row>
    <row r="6509" spans="3:15" x14ac:dyDescent="0.2">
      <c r="C6509" s="142"/>
      <c r="D6509" s="142"/>
      <c r="E6509" s="142"/>
      <c r="F6509" s="142"/>
      <c r="G6509" s="142"/>
      <c r="H6509" s="142"/>
      <c r="J6509" s="142"/>
      <c r="K6509" s="142"/>
      <c r="L6509" s="142"/>
      <c r="M6509" s="142"/>
      <c r="N6509" s="142"/>
      <c r="O6509" s="142"/>
    </row>
    <row r="6510" spans="3:15" x14ac:dyDescent="0.2">
      <c r="C6510" s="142"/>
      <c r="D6510" s="142"/>
      <c r="E6510" s="142"/>
      <c r="F6510" s="142"/>
      <c r="G6510" s="142"/>
      <c r="H6510" s="142"/>
      <c r="J6510" s="142"/>
      <c r="K6510" s="142"/>
      <c r="L6510" s="142"/>
      <c r="M6510" s="142"/>
      <c r="N6510" s="142"/>
      <c r="O6510" s="142"/>
    </row>
    <row r="6511" spans="3:15" x14ac:dyDescent="0.2">
      <c r="C6511" s="142"/>
      <c r="D6511" s="142"/>
      <c r="E6511" s="142"/>
      <c r="F6511" s="142"/>
      <c r="G6511" s="142"/>
      <c r="H6511" s="142"/>
      <c r="J6511" s="142"/>
      <c r="K6511" s="142"/>
      <c r="L6511" s="142"/>
      <c r="M6511" s="142"/>
      <c r="N6511" s="142"/>
      <c r="O6511" s="142"/>
    </row>
    <row r="6512" spans="3:15" x14ac:dyDescent="0.2">
      <c r="C6512" s="142"/>
      <c r="D6512" s="142"/>
      <c r="E6512" s="142"/>
      <c r="F6512" s="142"/>
      <c r="G6512" s="142"/>
      <c r="H6512" s="142"/>
      <c r="J6512" s="142"/>
      <c r="K6512" s="142"/>
      <c r="L6512" s="142"/>
      <c r="M6512" s="142"/>
      <c r="N6512" s="142"/>
      <c r="O6512" s="142"/>
    </row>
    <row r="6513" spans="3:15" x14ac:dyDescent="0.2">
      <c r="C6513" s="142"/>
      <c r="D6513" s="142"/>
      <c r="E6513" s="142"/>
      <c r="F6513" s="142"/>
      <c r="G6513" s="142"/>
      <c r="H6513" s="142"/>
      <c r="J6513" s="142"/>
      <c r="K6513" s="142"/>
      <c r="L6513" s="142"/>
      <c r="M6513" s="142"/>
      <c r="N6513" s="142"/>
      <c r="O6513" s="142"/>
    </row>
    <row r="6514" spans="3:15" x14ac:dyDescent="0.2">
      <c r="C6514" s="142"/>
      <c r="D6514" s="142"/>
      <c r="E6514" s="142"/>
      <c r="F6514" s="142"/>
      <c r="G6514" s="142"/>
      <c r="H6514" s="142"/>
      <c r="J6514" s="142"/>
      <c r="K6514" s="142"/>
      <c r="L6514" s="142"/>
      <c r="M6514" s="142"/>
      <c r="N6514" s="142"/>
      <c r="O6514" s="142"/>
    </row>
    <row r="6515" spans="3:15" x14ac:dyDescent="0.2">
      <c r="C6515" s="142"/>
      <c r="D6515" s="142"/>
      <c r="E6515" s="142"/>
      <c r="F6515" s="142"/>
      <c r="G6515" s="142"/>
      <c r="H6515" s="142"/>
      <c r="J6515" s="142"/>
      <c r="K6515" s="142"/>
      <c r="L6515" s="142"/>
      <c r="M6515" s="142"/>
      <c r="N6515" s="142"/>
      <c r="O6515" s="142"/>
    </row>
    <row r="6516" spans="3:15" x14ac:dyDescent="0.2">
      <c r="C6516" s="142"/>
      <c r="D6516" s="142"/>
      <c r="E6516" s="142"/>
      <c r="F6516" s="142"/>
      <c r="G6516" s="142"/>
      <c r="H6516" s="142"/>
      <c r="J6516" s="142"/>
      <c r="K6516" s="142"/>
      <c r="L6516" s="142"/>
      <c r="M6516" s="142"/>
      <c r="N6516" s="142"/>
      <c r="O6516" s="142"/>
    </row>
    <row r="6517" spans="3:15" x14ac:dyDescent="0.2">
      <c r="C6517" s="142"/>
      <c r="D6517" s="142"/>
      <c r="E6517" s="142"/>
      <c r="F6517" s="142"/>
      <c r="G6517" s="142"/>
      <c r="H6517" s="142"/>
      <c r="J6517" s="142"/>
      <c r="K6517" s="142"/>
      <c r="L6517" s="142"/>
      <c r="M6517" s="142"/>
      <c r="N6517" s="142"/>
      <c r="O6517" s="142"/>
    </row>
    <row r="6518" spans="3:15" x14ac:dyDescent="0.2">
      <c r="C6518" s="142"/>
      <c r="D6518" s="142"/>
      <c r="E6518" s="142"/>
      <c r="F6518" s="142"/>
      <c r="G6518" s="142"/>
      <c r="H6518" s="142"/>
      <c r="J6518" s="142"/>
      <c r="K6518" s="142"/>
      <c r="L6518" s="142"/>
      <c r="M6518" s="142"/>
      <c r="N6518" s="142"/>
      <c r="O6518" s="142"/>
    </row>
    <row r="6519" spans="3:15" x14ac:dyDescent="0.2">
      <c r="C6519" s="142"/>
      <c r="D6519" s="142"/>
      <c r="E6519" s="142"/>
      <c r="F6519" s="142"/>
      <c r="G6519" s="142"/>
      <c r="H6519" s="142"/>
      <c r="J6519" s="142"/>
      <c r="K6519" s="142"/>
      <c r="L6519" s="142"/>
      <c r="M6519" s="142"/>
      <c r="N6519" s="142"/>
      <c r="O6519" s="142"/>
    </row>
    <row r="6520" spans="3:15" x14ac:dyDescent="0.2">
      <c r="C6520" s="142"/>
      <c r="D6520" s="142"/>
      <c r="E6520" s="142"/>
      <c r="F6520" s="142"/>
      <c r="G6520" s="142"/>
      <c r="H6520" s="142"/>
      <c r="J6520" s="142"/>
      <c r="K6520" s="142"/>
      <c r="L6520" s="142"/>
      <c r="M6520" s="142"/>
      <c r="N6520" s="142"/>
      <c r="O6520" s="142"/>
    </row>
    <row r="6521" spans="3:15" x14ac:dyDescent="0.2">
      <c r="C6521" s="142"/>
      <c r="D6521" s="142"/>
      <c r="E6521" s="142"/>
      <c r="F6521" s="142"/>
      <c r="G6521" s="142"/>
      <c r="H6521" s="142"/>
      <c r="J6521" s="142"/>
      <c r="K6521" s="142"/>
      <c r="L6521" s="142"/>
      <c r="M6521" s="142"/>
      <c r="N6521" s="142"/>
      <c r="O6521" s="142"/>
    </row>
    <row r="6522" spans="3:15" x14ac:dyDescent="0.2">
      <c r="C6522" s="142"/>
      <c r="D6522" s="142"/>
      <c r="E6522" s="142"/>
      <c r="F6522" s="142"/>
      <c r="G6522" s="142"/>
      <c r="H6522" s="142"/>
      <c r="J6522" s="142"/>
      <c r="K6522" s="142"/>
      <c r="L6522" s="142"/>
      <c r="M6522" s="142"/>
      <c r="N6522" s="142"/>
      <c r="O6522" s="142"/>
    </row>
    <row r="6523" spans="3:15" x14ac:dyDescent="0.2">
      <c r="C6523" s="142"/>
      <c r="D6523" s="142"/>
      <c r="E6523" s="142"/>
      <c r="F6523" s="142"/>
      <c r="G6523" s="142"/>
      <c r="H6523" s="142"/>
      <c r="J6523" s="142"/>
      <c r="K6523" s="142"/>
      <c r="L6523" s="142"/>
      <c r="M6523" s="142"/>
      <c r="N6523" s="142"/>
      <c r="O6523" s="142"/>
    </row>
    <row r="6524" spans="3:15" x14ac:dyDescent="0.2">
      <c r="C6524" s="142"/>
      <c r="D6524" s="142"/>
      <c r="E6524" s="142"/>
      <c r="F6524" s="142"/>
      <c r="G6524" s="142"/>
      <c r="H6524" s="142"/>
      <c r="J6524" s="142"/>
      <c r="K6524" s="142"/>
      <c r="L6524" s="142"/>
      <c r="M6524" s="142"/>
      <c r="N6524" s="142"/>
      <c r="O6524" s="142"/>
    </row>
    <row r="6525" spans="3:15" x14ac:dyDescent="0.2">
      <c r="C6525" s="142"/>
      <c r="D6525" s="142"/>
      <c r="E6525" s="142"/>
      <c r="F6525" s="142"/>
      <c r="G6525" s="142"/>
      <c r="H6525" s="142"/>
      <c r="J6525" s="142"/>
      <c r="K6525" s="142"/>
      <c r="L6525" s="142"/>
      <c r="M6525" s="142"/>
      <c r="N6525" s="142"/>
      <c r="O6525" s="142"/>
    </row>
    <row r="6526" spans="3:15" x14ac:dyDescent="0.2">
      <c r="C6526" s="142"/>
      <c r="D6526" s="142"/>
      <c r="E6526" s="142"/>
      <c r="F6526" s="142"/>
      <c r="G6526" s="142"/>
      <c r="H6526" s="142"/>
      <c r="J6526" s="142"/>
      <c r="K6526" s="142"/>
      <c r="L6526" s="142"/>
      <c r="M6526" s="142"/>
      <c r="N6526" s="142"/>
      <c r="O6526" s="142"/>
    </row>
    <row r="6527" spans="3:15" x14ac:dyDescent="0.2">
      <c r="C6527" s="142"/>
      <c r="D6527" s="142"/>
      <c r="E6527" s="142"/>
      <c r="F6527" s="142"/>
      <c r="G6527" s="142"/>
      <c r="H6527" s="142"/>
      <c r="J6527" s="142"/>
      <c r="K6527" s="142"/>
      <c r="L6527" s="142"/>
      <c r="M6527" s="142"/>
      <c r="N6527" s="142"/>
      <c r="O6527" s="142"/>
    </row>
    <row r="6528" spans="3:15" x14ac:dyDescent="0.2">
      <c r="C6528" s="142"/>
      <c r="D6528" s="142"/>
      <c r="E6528" s="142"/>
      <c r="F6528" s="142"/>
      <c r="G6528" s="142"/>
      <c r="H6528" s="142"/>
      <c r="J6528" s="142"/>
      <c r="K6528" s="142"/>
      <c r="L6528" s="142"/>
      <c r="M6528" s="142"/>
      <c r="N6528" s="142"/>
      <c r="O6528" s="142"/>
    </row>
    <row r="6529" spans="3:15" x14ac:dyDescent="0.2">
      <c r="C6529" s="142"/>
      <c r="D6529" s="142"/>
      <c r="E6529" s="142"/>
      <c r="F6529" s="142"/>
      <c r="G6529" s="142"/>
      <c r="H6529" s="142"/>
      <c r="J6529" s="142"/>
      <c r="K6529" s="142"/>
      <c r="L6529" s="142"/>
      <c r="M6529" s="142"/>
      <c r="N6529" s="142"/>
      <c r="O6529" s="142"/>
    </row>
    <row r="6530" spans="3:15" x14ac:dyDescent="0.2">
      <c r="C6530" s="142"/>
      <c r="D6530" s="142"/>
      <c r="E6530" s="142"/>
      <c r="F6530" s="142"/>
      <c r="G6530" s="142"/>
      <c r="H6530" s="142"/>
      <c r="J6530" s="142"/>
      <c r="K6530" s="142"/>
      <c r="L6530" s="142"/>
      <c r="M6530" s="142"/>
      <c r="N6530" s="142"/>
      <c r="O6530" s="142"/>
    </row>
    <row r="6531" spans="3:15" x14ac:dyDescent="0.2">
      <c r="C6531" s="142"/>
      <c r="D6531" s="142"/>
      <c r="E6531" s="142"/>
      <c r="F6531" s="142"/>
      <c r="G6531" s="142"/>
      <c r="H6531" s="142"/>
      <c r="J6531" s="142"/>
      <c r="K6531" s="142"/>
      <c r="L6531" s="142"/>
      <c r="M6531" s="142"/>
      <c r="N6531" s="142"/>
      <c r="O6531" s="142"/>
    </row>
    <row r="6532" spans="3:15" x14ac:dyDescent="0.2">
      <c r="C6532" s="142"/>
      <c r="D6532" s="142"/>
      <c r="E6532" s="142"/>
      <c r="F6532" s="142"/>
      <c r="G6532" s="142"/>
      <c r="H6532" s="142"/>
      <c r="J6532" s="142"/>
      <c r="K6532" s="142"/>
      <c r="L6532" s="142"/>
      <c r="M6532" s="142"/>
      <c r="N6532" s="142"/>
      <c r="O6532" s="142"/>
    </row>
    <row r="6533" spans="3:15" x14ac:dyDescent="0.2">
      <c r="C6533" s="142"/>
      <c r="D6533" s="142"/>
      <c r="E6533" s="142"/>
      <c r="F6533" s="142"/>
      <c r="G6533" s="142"/>
      <c r="H6533" s="142"/>
      <c r="J6533" s="142"/>
      <c r="K6533" s="142"/>
      <c r="L6533" s="142"/>
      <c r="M6533" s="142"/>
      <c r="N6533" s="142"/>
      <c r="O6533" s="142"/>
    </row>
    <row r="6534" spans="3:15" x14ac:dyDescent="0.2">
      <c r="C6534" s="142"/>
      <c r="D6534" s="142"/>
      <c r="E6534" s="142"/>
      <c r="F6534" s="142"/>
      <c r="G6534" s="142"/>
      <c r="H6534" s="142"/>
      <c r="J6534" s="142"/>
      <c r="K6534" s="142"/>
      <c r="L6534" s="142"/>
      <c r="M6534" s="142"/>
      <c r="N6534" s="142"/>
      <c r="O6534" s="142"/>
    </row>
    <row r="6535" spans="3:15" x14ac:dyDescent="0.2">
      <c r="C6535" s="142"/>
      <c r="D6535" s="142"/>
      <c r="E6535" s="142"/>
      <c r="F6535" s="142"/>
      <c r="G6535" s="142"/>
      <c r="H6535" s="142"/>
      <c r="J6535" s="142"/>
      <c r="K6535" s="142"/>
      <c r="L6535" s="142"/>
      <c r="M6535" s="142"/>
      <c r="N6535" s="142"/>
      <c r="O6535" s="142"/>
    </row>
    <row r="6536" spans="3:15" x14ac:dyDescent="0.2">
      <c r="C6536" s="142"/>
      <c r="D6536" s="142"/>
      <c r="E6536" s="142"/>
      <c r="F6536" s="142"/>
      <c r="G6536" s="142"/>
      <c r="H6536" s="142"/>
      <c r="J6536" s="142"/>
      <c r="K6536" s="142"/>
      <c r="L6536" s="142"/>
      <c r="M6536" s="142"/>
      <c r="N6536" s="142"/>
      <c r="O6536" s="142"/>
    </row>
    <row r="6537" spans="3:15" x14ac:dyDescent="0.2">
      <c r="C6537" s="142"/>
      <c r="D6537" s="142"/>
      <c r="E6537" s="142"/>
      <c r="F6537" s="142"/>
      <c r="G6537" s="142"/>
      <c r="H6537" s="142"/>
      <c r="J6537" s="142"/>
      <c r="K6537" s="142"/>
      <c r="L6537" s="142"/>
      <c r="M6537" s="142"/>
      <c r="N6537" s="142"/>
      <c r="O6537" s="142"/>
    </row>
    <row r="6538" spans="3:15" x14ac:dyDescent="0.2">
      <c r="C6538" s="142"/>
      <c r="D6538" s="142"/>
      <c r="E6538" s="142"/>
      <c r="F6538" s="142"/>
      <c r="G6538" s="142"/>
      <c r="H6538" s="142"/>
      <c r="J6538" s="142"/>
      <c r="K6538" s="142"/>
      <c r="L6538" s="142"/>
      <c r="M6538" s="142"/>
      <c r="N6538" s="142"/>
      <c r="O6538" s="142"/>
    </row>
    <row r="6539" spans="3:15" x14ac:dyDescent="0.2">
      <c r="C6539" s="142"/>
      <c r="D6539" s="142"/>
      <c r="E6539" s="142"/>
      <c r="F6539" s="142"/>
      <c r="G6539" s="142"/>
      <c r="H6539" s="142"/>
      <c r="J6539" s="142"/>
      <c r="K6539" s="142"/>
      <c r="L6539" s="142"/>
      <c r="M6539" s="142"/>
      <c r="N6539" s="142"/>
      <c r="O6539" s="142"/>
    </row>
    <row r="6540" spans="3:15" x14ac:dyDescent="0.2">
      <c r="C6540" s="142"/>
      <c r="D6540" s="142"/>
      <c r="E6540" s="142"/>
      <c r="F6540" s="142"/>
      <c r="G6540" s="142"/>
      <c r="H6540" s="142"/>
      <c r="J6540" s="142"/>
      <c r="K6540" s="142"/>
      <c r="L6540" s="142"/>
      <c r="M6540" s="142"/>
      <c r="N6540" s="142"/>
      <c r="O6540" s="142"/>
    </row>
    <row r="6541" spans="3:15" x14ac:dyDescent="0.2">
      <c r="C6541" s="142"/>
      <c r="D6541" s="142"/>
      <c r="E6541" s="142"/>
      <c r="F6541" s="142"/>
      <c r="G6541" s="142"/>
      <c r="H6541" s="142"/>
      <c r="J6541" s="142"/>
      <c r="K6541" s="142"/>
      <c r="L6541" s="142"/>
      <c r="M6541" s="142"/>
      <c r="N6541" s="142"/>
      <c r="O6541" s="142"/>
    </row>
    <row r="6542" spans="3:15" x14ac:dyDescent="0.2">
      <c r="C6542" s="142"/>
      <c r="D6542" s="142"/>
      <c r="E6542" s="142"/>
      <c r="F6542" s="142"/>
      <c r="G6542" s="142"/>
      <c r="H6542" s="142"/>
      <c r="J6542" s="142"/>
      <c r="K6542" s="142"/>
      <c r="L6542" s="142"/>
      <c r="M6542" s="142"/>
      <c r="N6542" s="142"/>
      <c r="O6542" s="142"/>
    </row>
    <row r="6543" spans="3:15" x14ac:dyDescent="0.2">
      <c r="C6543" s="142"/>
      <c r="D6543" s="142"/>
      <c r="E6543" s="142"/>
      <c r="F6543" s="142"/>
      <c r="G6543" s="142"/>
      <c r="H6543" s="142"/>
      <c r="J6543" s="142"/>
      <c r="K6543" s="142"/>
      <c r="L6543" s="142"/>
      <c r="M6543" s="142"/>
      <c r="N6543" s="142"/>
      <c r="O6543" s="142"/>
    </row>
    <row r="6544" spans="3:15" x14ac:dyDescent="0.2">
      <c r="C6544" s="142"/>
      <c r="D6544" s="142"/>
      <c r="E6544" s="142"/>
      <c r="F6544" s="142"/>
      <c r="G6544" s="142"/>
      <c r="H6544" s="142"/>
      <c r="J6544" s="142"/>
      <c r="K6544" s="142"/>
      <c r="L6544" s="142"/>
      <c r="M6544" s="142"/>
      <c r="N6544" s="142"/>
      <c r="O6544" s="142"/>
    </row>
    <row r="6545" spans="3:15" x14ac:dyDescent="0.2">
      <c r="C6545" s="142"/>
      <c r="D6545" s="142"/>
      <c r="E6545" s="142"/>
      <c r="F6545" s="142"/>
      <c r="G6545" s="142"/>
      <c r="H6545" s="142"/>
      <c r="J6545" s="142"/>
      <c r="K6545" s="142"/>
      <c r="L6545" s="142"/>
      <c r="M6545" s="142"/>
      <c r="N6545" s="142"/>
      <c r="O6545" s="142"/>
    </row>
    <row r="6546" spans="3:15" x14ac:dyDescent="0.2">
      <c r="C6546" s="142"/>
      <c r="D6546" s="142"/>
      <c r="E6546" s="142"/>
      <c r="F6546" s="142"/>
      <c r="G6546" s="142"/>
      <c r="H6546" s="142"/>
      <c r="J6546" s="142"/>
      <c r="K6546" s="142"/>
      <c r="L6546" s="142"/>
      <c r="M6546" s="142"/>
      <c r="N6546" s="142"/>
      <c r="O6546" s="142"/>
    </row>
    <row r="6547" spans="3:15" x14ac:dyDescent="0.2">
      <c r="C6547" s="142"/>
      <c r="D6547" s="142"/>
      <c r="E6547" s="142"/>
      <c r="F6547" s="142"/>
      <c r="G6547" s="142"/>
      <c r="H6547" s="142"/>
      <c r="J6547" s="142"/>
      <c r="K6547" s="142"/>
      <c r="L6547" s="142"/>
      <c r="M6547" s="142"/>
      <c r="N6547" s="142"/>
      <c r="O6547" s="142"/>
    </row>
    <row r="6548" spans="3:15" x14ac:dyDescent="0.2">
      <c r="C6548" s="142"/>
      <c r="D6548" s="142"/>
      <c r="E6548" s="142"/>
      <c r="F6548" s="142"/>
      <c r="G6548" s="142"/>
      <c r="H6548" s="142"/>
      <c r="J6548" s="142"/>
      <c r="K6548" s="142"/>
      <c r="L6548" s="142"/>
      <c r="M6548" s="142"/>
      <c r="N6548" s="142"/>
      <c r="O6548" s="142"/>
    </row>
    <row r="6549" spans="3:15" x14ac:dyDescent="0.2">
      <c r="C6549" s="142"/>
      <c r="D6549" s="142"/>
      <c r="E6549" s="142"/>
      <c r="F6549" s="142"/>
      <c r="G6549" s="142"/>
      <c r="H6549" s="142"/>
      <c r="J6549" s="142"/>
      <c r="K6549" s="142"/>
      <c r="L6549" s="142"/>
      <c r="M6549" s="142"/>
      <c r="N6549" s="142"/>
      <c r="O6549" s="142"/>
    </row>
    <row r="6550" spans="3:15" x14ac:dyDescent="0.2">
      <c r="C6550" s="142"/>
      <c r="D6550" s="142"/>
      <c r="E6550" s="142"/>
      <c r="F6550" s="142"/>
      <c r="G6550" s="142"/>
      <c r="H6550" s="142"/>
      <c r="J6550" s="142"/>
      <c r="K6550" s="142"/>
      <c r="L6550" s="142"/>
      <c r="M6550" s="142"/>
      <c r="N6550" s="142"/>
      <c r="O6550" s="142"/>
    </row>
    <row r="6551" spans="3:15" x14ac:dyDescent="0.2">
      <c r="C6551" s="142"/>
      <c r="D6551" s="142"/>
      <c r="E6551" s="142"/>
      <c r="F6551" s="142"/>
      <c r="G6551" s="142"/>
      <c r="H6551" s="142"/>
      <c r="J6551" s="142"/>
      <c r="K6551" s="142"/>
      <c r="L6551" s="142"/>
      <c r="M6551" s="142"/>
      <c r="N6551" s="142"/>
      <c r="O6551" s="142"/>
    </row>
    <row r="6552" spans="3:15" x14ac:dyDescent="0.2">
      <c r="C6552" s="142"/>
      <c r="D6552" s="142"/>
      <c r="E6552" s="142"/>
      <c r="F6552" s="142"/>
      <c r="G6552" s="142"/>
      <c r="H6552" s="142"/>
      <c r="J6552" s="142"/>
      <c r="K6552" s="142"/>
      <c r="L6552" s="142"/>
      <c r="M6552" s="142"/>
      <c r="N6552" s="142"/>
      <c r="O6552" s="142"/>
    </row>
    <row r="6553" spans="3:15" x14ac:dyDescent="0.2">
      <c r="C6553" s="142"/>
      <c r="D6553" s="142"/>
      <c r="E6553" s="142"/>
      <c r="F6553" s="142"/>
      <c r="G6553" s="142"/>
      <c r="H6553" s="142"/>
      <c r="J6553" s="142"/>
      <c r="K6553" s="142"/>
      <c r="L6553" s="142"/>
      <c r="M6553" s="142"/>
      <c r="N6553" s="142"/>
      <c r="O6553" s="142"/>
    </row>
    <row r="6554" spans="3:15" x14ac:dyDescent="0.2">
      <c r="C6554" s="142"/>
      <c r="D6554" s="142"/>
      <c r="E6554" s="142"/>
      <c r="F6554" s="142"/>
      <c r="G6554" s="142"/>
      <c r="H6554" s="142"/>
      <c r="J6554" s="142"/>
      <c r="K6554" s="142"/>
      <c r="L6554" s="142"/>
      <c r="M6554" s="142"/>
      <c r="N6554" s="142"/>
      <c r="O6554" s="142"/>
    </row>
    <row r="6555" spans="3:15" x14ac:dyDescent="0.2">
      <c r="C6555" s="142"/>
      <c r="D6555" s="142"/>
      <c r="E6555" s="142"/>
      <c r="F6555" s="142"/>
      <c r="G6555" s="142"/>
      <c r="H6555" s="142"/>
      <c r="J6555" s="142"/>
      <c r="K6555" s="142"/>
      <c r="L6555" s="142"/>
      <c r="M6555" s="142"/>
      <c r="N6555" s="142"/>
      <c r="O6555" s="142"/>
    </row>
    <row r="6556" spans="3:15" x14ac:dyDescent="0.2">
      <c r="C6556" s="142"/>
      <c r="D6556" s="142"/>
      <c r="E6556" s="142"/>
      <c r="F6556" s="142"/>
      <c r="G6556" s="142"/>
      <c r="H6556" s="142"/>
      <c r="J6556" s="142"/>
      <c r="K6556" s="142"/>
      <c r="L6556" s="142"/>
      <c r="M6556" s="142"/>
      <c r="N6556" s="142"/>
      <c r="O6556" s="142"/>
    </row>
    <row r="6557" spans="3:15" x14ac:dyDescent="0.2">
      <c r="C6557" s="142"/>
      <c r="D6557" s="142"/>
      <c r="E6557" s="142"/>
      <c r="F6557" s="142"/>
      <c r="G6557" s="142"/>
      <c r="H6557" s="142"/>
      <c r="J6557" s="142"/>
      <c r="K6557" s="142"/>
      <c r="L6557" s="142"/>
      <c r="M6557" s="142"/>
      <c r="N6557" s="142"/>
      <c r="O6557" s="142"/>
    </row>
    <row r="6558" spans="3:15" x14ac:dyDescent="0.2">
      <c r="C6558" s="142"/>
      <c r="D6558" s="142"/>
      <c r="E6558" s="142"/>
      <c r="F6558" s="142"/>
      <c r="G6558" s="142"/>
      <c r="H6558" s="142"/>
      <c r="J6558" s="142"/>
      <c r="K6558" s="142"/>
      <c r="L6558" s="142"/>
      <c r="M6558" s="142"/>
      <c r="N6558" s="142"/>
      <c r="O6558" s="142"/>
    </row>
    <row r="6559" spans="3:15" x14ac:dyDescent="0.2">
      <c r="C6559" s="142"/>
      <c r="D6559" s="142"/>
      <c r="E6559" s="142"/>
      <c r="F6559" s="142"/>
      <c r="G6559" s="142"/>
      <c r="H6559" s="142"/>
      <c r="J6559" s="142"/>
      <c r="K6559" s="142"/>
      <c r="L6559" s="142"/>
      <c r="M6559" s="142"/>
      <c r="N6559" s="142"/>
      <c r="O6559" s="142"/>
    </row>
    <row r="6560" spans="3:15" x14ac:dyDescent="0.2">
      <c r="C6560" s="142"/>
      <c r="D6560" s="142"/>
      <c r="E6560" s="142"/>
      <c r="F6560" s="142"/>
      <c r="G6560" s="142"/>
      <c r="H6560" s="142"/>
      <c r="J6560" s="142"/>
      <c r="K6560" s="142"/>
      <c r="L6560" s="142"/>
      <c r="M6560" s="142"/>
      <c r="N6560" s="142"/>
      <c r="O6560" s="142"/>
    </row>
    <row r="6561" spans="3:15" x14ac:dyDescent="0.2">
      <c r="C6561" s="142"/>
      <c r="D6561" s="142"/>
      <c r="E6561" s="142"/>
      <c r="F6561" s="142"/>
      <c r="G6561" s="142"/>
      <c r="H6561" s="142"/>
      <c r="J6561" s="142"/>
      <c r="K6561" s="142"/>
      <c r="L6561" s="142"/>
      <c r="M6561" s="142"/>
      <c r="N6561" s="142"/>
      <c r="O6561" s="142"/>
    </row>
    <row r="6562" spans="3:15" x14ac:dyDescent="0.2">
      <c r="C6562" s="142"/>
      <c r="D6562" s="142"/>
      <c r="E6562" s="142"/>
      <c r="F6562" s="142"/>
      <c r="G6562" s="142"/>
      <c r="H6562" s="142"/>
      <c r="J6562" s="142"/>
      <c r="K6562" s="142"/>
      <c r="L6562" s="142"/>
      <c r="M6562" s="142"/>
      <c r="N6562" s="142"/>
      <c r="O6562" s="142"/>
    </row>
    <row r="6563" spans="3:15" x14ac:dyDescent="0.2">
      <c r="C6563" s="142"/>
      <c r="D6563" s="142"/>
      <c r="E6563" s="142"/>
      <c r="F6563" s="142"/>
      <c r="G6563" s="142"/>
      <c r="H6563" s="142"/>
      <c r="J6563" s="142"/>
      <c r="K6563" s="142"/>
      <c r="L6563" s="142"/>
      <c r="M6563" s="142"/>
      <c r="N6563" s="142"/>
      <c r="O6563" s="142"/>
    </row>
    <row r="6564" spans="3:15" x14ac:dyDescent="0.2">
      <c r="C6564" s="142"/>
      <c r="D6564" s="142"/>
      <c r="E6564" s="142"/>
      <c r="F6564" s="142"/>
      <c r="G6564" s="142"/>
      <c r="H6564" s="142"/>
      <c r="J6564" s="142"/>
      <c r="K6564" s="142"/>
      <c r="L6564" s="142"/>
      <c r="M6564" s="142"/>
      <c r="N6564" s="142"/>
      <c r="O6564" s="142"/>
    </row>
    <row r="6565" spans="3:15" x14ac:dyDescent="0.2">
      <c r="C6565" s="142"/>
      <c r="D6565" s="142"/>
      <c r="E6565" s="142"/>
      <c r="F6565" s="142"/>
      <c r="G6565" s="142"/>
      <c r="H6565" s="142"/>
      <c r="J6565" s="142"/>
      <c r="K6565" s="142"/>
      <c r="L6565" s="142"/>
      <c r="M6565" s="142"/>
      <c r="N6565" s="142"/>
      <c r="O6565" s="142"/>
    </row>
    <row r="6566" spans="3:15" x14ac:dyDescent="0.2">
      <c r="C6566" s="142"/>
      <c r="D6566" s="142"/>
      <c r="E6566" s="142"/>
      <c r="F6566" s="142"/>
      <c r="G6566" s="142"/>
      <c r="H6566" s="142"/>
      <c r="J6566" s="142"/>
      <c r="K6566" s="142"/>
      <c r="L6566" s="142"/>
      <c r="M6566" s="142"/>
      <c r="N6566" s="142"/>
      <c r="O6566" s="142"/>
    </row>
    <row r="6567" spans="3:15" x14ac:dyDescent="0.2">
      <c r="C6567" s="142"/>
      <c r="D6567" s="142"/>
      <c r="E6567" s="142"/>
      <c r="F6567" s="142"/>
      <c r="G6567" s="142"/>
      <c r="H6567" s="142"/>
      <c r="J6567" s="142"/>
      <c r="K6567" s="142"/>
      <c r="L6567" s="142"/>
      <c r="M6567" s="142"/>
      <c r="N6567" s="142"/>
      <c r="O6567" s="142"/>
    </row>
    <row r="6568" spans="3:15" x14ac:dyDescent="0.2">
      <c r="C6568" s="142"/>
      <c r="D6568" s="142"/>
      <c r="E6568" s="142"/>
      <c r="F6568" s="142"/>
      <c r="G6568" s="142"/>
      <c r="H6568" s="142"/>
      <c r="J6568" s="142"/>
      <c r="K6568" s="142"/>
      <c r="L6568" s="142"/>
      <c r="M6568" s="142"/>
      <c r="N6568" s="142"/>
      <c r="O6568" s="142"/>
    </row>
    <row r="6569" spans="3:15" x14ac:dyDescent="0.2">
      <c r="C6569" s="142"/>
      <c r="D6569" s="142"/>
      <c r="E6569" s="142"/>
      <c r="F6569" s="142"/>
      <c r="G6569" s="142"/>
      <c r="H6569" s="142"/>
      <c r="J6569" s="142"/>
      <c r="K6569" s="142"/>
      <c r="L6569" s="142"/>
      <c r="M6569" s="142"/>
      <c r="N6569" s="142"/>
      <c r="O6569" s="142"/>
    </row>
    <row r="6570" spans="3:15" x14ac:dyDescent="0.2">
      <c r="C6570" s="142"/>
      <c r="D6570" s="142"/>
      <c r="E6570" s="142"/>
      <c r="F6570" s="142"/>
      <c r="G6570" s="142"/>
      <c r="H6570" s="142"/>
      <c r="J6570" s="142"/>
      <c r="K6570" s="142"/>
      <c r="L6570" s="142"/>
      <c r="M6570" s="142"/>
      <c r="N6570" s="142"/>
      <c r="O6570" s="142"/>
    </row>
    <row r="6571" spans="3:15" x14ac:dyDescent="0.2">
      <c r="C6571" s="142"/>
      <c r="D6571" s="142"/>
      <c r="E6571" s="142"/>
      <c r="F6571" s="142"/>
      <c r="G6571" s="142"/>
      <c r="H6571" s="142"/>
      <c r="J6571" s="142"/>
      <c r="K6571" s="142"/>
      <c r="L6571" s="142"/>
      <c r="M6571" s="142"/>
      <c r="N6571" s="142"/>
      <c r="O6571" s="142"/>
    </row>
    <row r="6572" spans="3:15" x14ac:dyDescent="0.2">
      <c r="C6572" s="142"/>
      <c r="D6572" s="142"/>
      <c r="E6572" s="142"/>
      <c r="F6572" s="142"/>
      <c r="G6572" s="142"/>
      <c r="H6572" s="142"/>
      <c r="J6572" s="142"/>
      <c r="K6572" s="142"/>
      <c r="L6572" s="142"/>
      <c r="M6572" s="142"/>
      <c r="N6572" s="142"/>
      <c r="O6572" s="142"/>
    </row>
    <row r="6573" spans="3:15" x14ac:dyDescent="0.2">
      <c r="C6573" s="142"/>
      <c r="D6573" s="142"/>
      <c r="E6573" s="142"/>
      <c r="F6573" s="142"/>
      <c r="G6573" s="142"/>
      <c r="H6573" s="142"/>
      <c r="J6573" s="142"/>
      <c r="K6573" s="142"/>
      <c r="L6573" s="142"/>
      <c r="M6573" s="142"/>
      <c r="N6573" s="142"/>
      <c r="O6573" s="142"/>
    </row>
    <row r="6574" spans="3:15" x14ac:dyDescent="0.2">
      <c r="C6574" s="142"/>
      <c r="D6574" s="142"/>
      <c r="E6574" s="142"/>
      <c r="F6574" s="142"/>
      <c r="G6574" s="142"/>
      <c r="H6574" s="142"/>
      <c r="J6574" s="142"/>
      <c r="K6574" s="142"/>
      <c r="L6574" s="142"/>
      <c r="M6574" s="142"/>
      <c r="N6574" s="142"/>
      <c r="O6574" s="142"/>
    </row>
    <row r="6575" spans="3:15" x14ac:dyDescent="0.2">
      <c r="C6575" s="142"/>
      <c r="D6575" s="142"/>
      <c r="E6575" s="142"/>
      <c r="F6575" s="142"/>
      <c r="G6575" s="142"/>
      <c r="H6575" s="142"/>
      <c r="J6575" s="142"/>
      <c r="K6575" s="142"/>
      <c r="L6575" s="142"/>
      <c r="M6575" s="142"/>
      <c r="N6575" s="142"/>
      <c r="O6575" s="142"/>
    </row>
    <row r="6576" spans="3:15" x14ac:dyDescent="0.2">
      <c r="C6576" s="142"/>
      <c r="D6576" s="142"/>
      <c r="E6576" s="142"/>
      <c r="F6576" s="142"/>
      <c r="G6576" s="142"/>
      <c r="H6576" s="142"/>
      <c r="J6576" s="142"/>
      <c r="K6576" s="142"/>
      <c r="L6576" s="142"/>
      <c r="M6576" s="142"/>
      <c r="N6576" s="142"/>
      <c r="O6576" s="142"/>
    </row>
    <row r="6577" spans="3:15" x14ac:dyDescent="0.2">
      <c r="C6577" s="142"/>
      <c r="D6577" s="142"/>
      <c r="E6577" s="142"/>
      <c r="F6577" s="142"/>
      <c r="G6577" s="142"/>
      <c r="H6577" s="142"/>
      <c r="J6577" s="142"/>
      <c r="K6577" s="142"/>
      <c r="L6577" s="142"/>
      <c r="M6577" s="142"/>
      <c r="N6577" s="142"/>
      <c r="O6577" s="142"/>
    </row>
    <row r="6578" spans="3:15" x14ac:dyDescent="0.2">
      <c r="C6578" s="142"/>
      <c r="D6578" s="142"/>
      <c r="E6578" s="142"/>
      <c r="F6578" s="142"/>
      <c r="G6578" s="142"/>
      <c r="H6578" s="142"/>
      <c r="J6578" s="142"/>
      <c r="K6578" s="142"/>
      <c r="L6578" s="142"/>
      <c r="M6578" s="142"/>
      <c r="N6578" s="142"/>
      <c r="O6578" s="142"/>
    </row>
    <row r="6579" spans="3:15" x14ac:dyDescent="0.2">
      <c r="C6579" s="142"/>
      <c r="D6579" s="142"/>
      <c r="E6579" s="142"/>
      <c r="F6579" s="142"/>
      <c r="G6579" s="142"/>
      <c r="H6579" s="142"/>
      <c r="J6579" s="142"/>
      <c r="K6579" s="142"/>
      <c r="L6579" s="142"/>
      <c r="M6579" s="142"/>
      <c r="N6579" s="142"/>
      <c r="O6579" s="142"/>
    </row>
    <row r="6580" spans="3:15" x14ac:dyDescent="0.2">
      <c r="C6580" s="142"/>
      <c r="D6580" s="142"/>
      <c r="E6580" s="142"/>
      <c r="F6580" s="142"/>
      <c r="G6580" s="142"/>
      <c r="H6580" s="142"/>
      <c r="J6580" s="142"/>
      <c r="K6580" s="142"/>
      <c r="L6580" s="142"/>
      <c r="M6580" s="142"/>
      <c r="N6580" s="142"/>
      <c r="O6580" s="142"/>
    </row>
    <row r="6581" spans="3:15" x14ac:dyDescent="0.2">
      <c r="C6581" s="142"/>
      <c r="D6581" s="142"/>
      <c r="E6581" s="142"/>
      <c r="F6581" s="142"/>
      <c r="G6581" s="142"/>
      <c r="H6581" s="142"/>
      <c r="J6581" s="142"/>
      <c r="K6581" s="142"/>
      <c r="L6581" s="142"/>
      <c r="M6581" s="142"/>
      <c r="N6581" s="142"/>
      <c r="O6581" s="142"/>
    </row>
    <row r="6582" spans="3:15" x14ac:dyDescent="0.2">
      <c r="C6582" s="142"/>
      <c r="D6582" s="142"/>
      <c r="E6582" s="142"/>
      <c r="F6582" s="142"/>
      <c r="G6582" s="142"/>
      <c r="H6582" s="142"/>
      <c r="J6582" s="142"/>
      <c r="K6582" s="142"/>
      <c r="L6582" s="142"/>
      <c r="M6582" s="142"/>
      <c r="N6582" s="142"/>
      <c r="O6582" s="142"/>
    </row>
    <row r="6583" spans="3:15" x14ac:dyDescent="0.2">
      <c r="C6583" s="142"/>
      <c r="D6583" s="142"/>
      <c r="E6583" s="142"/>
      <c r="F6583" s="142"/>
      <c r="G6583" s="142"/>
      <c r="H6583" s="142"/>
      <c r="J6583" s="142"/>
      <c r="K6583" s="142"/>
      <c r="L6583" s="142"/>
      <c r="M6583" s="142"/>
      <c r="N6583" s="142"/>
      <c r="O6583" s="142"/>
    </row>
    <row r="6584" spans="3:15" x14ac:dyDescent="0.2">
      <c r="C6584" s="142"/>
      <c r="D6584" s="142"/>
      <c r="E6584" s="142"/>
      <c r="F6584" s="142"/>
      <c r="G6584" s="142"/>
      <c r="H6584" s="142"/>
      <c r="J6584" s="142"/>
      <c r="K6584" s="142"/>
      <c r="L6584" s="142"/>
      <c r="M6584" s="142"/>
      <c r="N6584" s="142"/>
      <c r="O6584" s="142"/>
    </row>
    <row r="6585" spans="3:15" x14ac:dyDescent="0.2">
      <c r="C6585" s="142"/>
      <c r="D6585" s="142"/>
      <c r="E6585" s="142"/>
      <c r="F6585" s="142"/>
      <c r="G6585" s="142"/>
      <c r="H6585" s="142"/>
      <c r="J6585" s="142"/>
      <c r="K6585" s="142"/>
      <c r="L6585" s="142"/>
      <c r="M6585" s="142"/>
      <c r="N6585" s="142"/>
      <c r="O6585" s="142"/>
    </row>
    <row r="6586" spans="3:15" x14ac:dyDescent="0.2">
      <c r="C6586" s="142"/>
      <c r="D6586" s="142"/>
      <c r="E6586" s="142"/>
      <c r="F6586" s="142"/>
      <c r="G6586" s="142"/>
      <c r="H6586" s="142"/>
      <c r="J6586" s="142"/>
      <c r="K6586" s="142"/>
      <c r="L6586" s="142"/>
      <c r="M6586" s="142"/>
      <c r="N6586" s="142"/>
      <c r="O6586" s="142"/>
    </row>
    <row r="6587" spans="3:15" x14ac:dyDescent="0.2">
      <c r="C6587" s="142"/>
      <c r="D6587" s="142"/>
      <c r="E6587" s="142"/>
      <c r="F6587" s="142"/>
      <c r="G6587" s="142"/>
      <c r="H6587" s="142"/>
      <c r="J6587" s="142"/>
      <c r="K6587" s="142"/>
      <c r="L6587" s="142"/>
      <c r="M6587" s="142"/>
      <c r="N6587" s="142"/>
      <c r="O6587" s="142"/>
    </row>
    <row r="6588" spans="3:15" x14ac:dyDescent="0.2">
      <c r="C6588" s="142"/>
      <c r="D6588" s="142"/>
      <c r="E6588" s="142"/>
      <c r="F6588" s="142"/>
      <c r="G6588" s="142"/>
      <c r="H6588" s="142"/>
      <c r="J6588" s="142"/>
      <c r="K6588" s="142"/>
      <c r="L6588" s="142"/>
      <c r="M6588" s="142"/>
      <c r="N6588" s="142"/>
      <c r="O6588" s="142"/>
    </row>
    <row r="6589" spans="3:15" x14ac:dyDescent="0.2">
      <c r="C6589" s="142"/>
      <c r="D6589" s="142"/>
      <c r="E6589" s="142"/>
      <c r="F6589" s="142"/>
      <c r="G6589" s="142"/>
      <c r="H6589" s="142"/>
      <c r="J6589" s="142"/>
      <c r="K6589" s="142"/>
      <c r="L6589" s="142"/>
      <c r="M6589" s="142"/>
      <c r="N6589" s="142"/>
      <c r="O6589" s="142"/>
    </row>
    <row r="6590" spans="3:15" x14ac:dyDescent="0.2">
      <c r="C6590" s="142"/>
      <c r="D6590" s="142"/>
      <c r="E6590" s="142"/>
      <c r="F6590" s="142"/>
      <c r="G6590" s="142"/>
      <c r="H6590" s="142"/>
      <c r="J6590" s="142"/>
      <c r="K6590" s="142"/>
      <c r="L6590" s="142"/>
      <c r="M6590" s="142"/>
      <c r="N6590" s="142"/>
      <c r="O6590" s="142"/>
    </row>
    <row r="6591" spans="3:15" x14ac:dyDescent="0.2">
      <c r="C6591" s="142"/>
      <c r="D6591" s="142"/>
      <c r="E6591" s="142"/>
      <c r="F6591" s="142"/>
      <c r="G6591" s="142"/>
      <c r="H6591" s="142"/>
      <c r="J6591" s="142"/>
      <c r="K6591" s="142"/>
      <c r="L6591" s="142"/>
      <c r="M6591" s="142"/>
      <c r="N6591" s="142"/>
      <c r="O6591" s="142"/>
    </row>
    <row r="6592" spans="3:15" x14ac:dyDescent="0.2">
      <c r="C6592" s="142"/>
      <c r="D6592" s="142"/>
      <c r="E6592" s="142"/>
      <c r="F6592" s="142"/>
      <c r="G6592" s="142"/>
      <c r="H6592" s="142"/>
      <c r="J6592" s="142"/>
      <c r="K6592" s="142"/>
      <c r="L6592" s="142"/>
      <c r="M6592" s="142"/>
      <c r="N6592" s="142"/>
      <c r="O6592" s="142"/>
    </row>
    <row r="6593" spans="3:15" x14ac:dyDescent="0.2">
      <c r="C6593" s="142"/>
      <c r="D6593" s="142"/>
      <c r="E6593" s="142"/>
      <c r="F6593" s="142"/>
      <c r="G6593" s="142"/>
      <c r="H6593" s="142"/>
      <c r="J6593" s="142"/>
      <c r="K6593" s="142"/>
      <c r="L6593" s="142"/>
      <c r="M6593" s="142"/>
      <c r="N6593" s="142"/>
      <c r="O6593" s="142"/>
    </row>
    <row r="6594" spans="3:15" x14ac:dyDescent="0.2">
      <c r="C6594" s="142"/>
      <c r="D6594" s="142"/>
      <c r="E6594" s="142"/>
      <c r="F6594" s="142"/>
      <c r="G6594" s="142"/>
      <c r="H6594" s="142"/>
      <c r="J6594" s="142"/>
      <c r="K6594" s="142"/>
      <c r="L6594" s="142"/>
      <c r="M6594" s="142"/>
      <c r="N6594" s="142"/>
      <c r="O6594" s="142"/>
    </row>
    <row r="6595" spans="3:15" x14ac:dyDescent="0.2">
      <c r="C6595" s="142"/>
      <c r="D6595" s="142"/>
      <c r="E6595" s="142"/>
      <c r="F6595" s="142"/>
      <c r="G6595" s="142"/>
      <c r="H6595" s="142"/>
      <c r="J6595" s="142"/>
      <c r="K6595" s="142"/>
      <c r="L6595" s="142"/>
      <c r="M6595" s="142"/>
      <c r="N6595" s="142"/>
      <c r="O6595" s="142"/>
    </row>
    <row r="6596" spans="3:15" x14ac:dyDescent="0.2">
      <c r="C6596" s="142"/>
      <c r="D6596" s="142"/>
      <c r="E6596" s="142"/>
      <c r="F6596" s="142"/>
      <c r="G6596" s="142"/>
      <c r="H6596" s="142"/>
      <c r="J6596" s="142"/>
      <c r="K6596" s="142"/>
      <c r="L6596" s="142"/>
      <c r="M6596" s="142"/>
      <c r="N6596" s="142"/>
      <c r="O6596" s="142"/>
    </row>
    <row r="6597" spans="3:15" x14ac:dyDescent="0.2">
      <c r="C6597" s="142"/>
      <c r="D6597" s="142"/>
      <c r="E6597" s="142"/>
      <c r="F6597" s="142"/>
      <c r="G6597" s="142"/>
      <c r="H6597" s="142"/>
      <c r="J6597" s="142"/>
      <c r="K6597" s="142"/>
      <c r="L6597" s="142"/>
      <c r="M6597" s="142"/>
      <c r="N6597" s="142"/>
      <c r="O6597" s="142"/>
    </row>
    <row r="6598" spans="3:15" x14ac:dyDescent="0.2">
      <c r="C6598" s="142"/>
      <c r="D6598" s="142"/>
      <c r="E6598" s="142"/>
      <c r="F6598" s="142"/>
      <c r="G6598" s="142"/>
      <c r="H6598" s="142"/>
      <c r="J6598" s="142"/>
      <c r="K6598" s="142"/>
      <c r="L6598" s="142"/>
      <c r="M6598" s="142"/>
      <c r="N6598" s="142"/>
      <c r="O6598" s="142"/>
    </row>
    <row r="6599" spans="3:15" x14ac:dyDescent="0.2">
      <c r="C6599" s="142"/>
      <c r="D6599" s="142"/>
      <c r="E6599" s="142"/>
      <c r="F6599" s="142"/>
      <c r="G6599" s="142"/>
      <c r="H6599" s="142"/>
      <c r="J6599" s="142"/>
      <c r="K6599" s="142"/>
      <c r="L6599" s="142"/>
      <c r="M6599" s="142"/>
      <c r="N6599" s="142"/>
      <c r="O6599" s="142"/>
    </row>
    <row r="6600" spans="3:15" x14ac:dyDescent="0.2">
      <c r="C6600" s="142"/>
      <c r="D6600" s="142"/>
      <c r="E6600" s="142"/>
      <c r="F6600" s="142"/>
      <c r="G6600" s="142"/>
      <c r="H6600" s="142"/>
      <c r="J6600" s="142"/>
      <c r="K6600" s="142"/>
      <c r="L6600" s="142"/>
      <c r="M6600" s="142"/>
      <c r="N6600" s="142"/>
      <c r="O6600" s="142"/>
    </row>
    <row r="6601" spans="3:15" x14ac:dyDescent="0.2">
      <c r="C6601" s="142"/>
      <c r="D6601" s="142"/>
      <c r="E6601" s="142"/>
      <c r="F6601" s="142"/>
      <c r="G6601" s="142"/>
      <c r="H6601" s="142"/>
      <c r="J6601" s="142"/>
      <c r="K6601" s="142"/>
      <c r="L6601" s="142"/>
      <c r="M6601" s="142"/>
      <c r="N6601" s="142"/>
      <c r="O6601" s="142"/>
    </row>
    <row r="6602" spans="3:15" x14ac:dyDescent="0.2">
      <c r="C6602" s="142"/>
      <c r="D6602" s="142"/>
      <c r="E6602" s="142"/>
      <c r="F6602" s="142"/>
      <c r="G6602" s="142"/>
      <c r="H6602" s="142"/>
      <c r="J6602" s="142"/>
      <c r="K6602" s="142"/>
      <c r="L6602" s="142"/>
      <c r="M6602" s="142"/>
      <c r="N6602" s="142"/>
      <c r="O6602" s="142"/>
    </row>
    <row r="6603" spans="3:15" x14ac:dyDescent="0.2">
      <c r="C6603" s="142"/>
      <c r="D6603" s="142"/>
      <c r="E6603" s="142"/>
      <c r="F6603" s="142"/>
      <c r="G6603" s="142"/>
      <c r="H6603" s="142"/>
      <c r="J6603" s="142"/>
      <c r="K6603" s="142"/>
      <c r="L6603" s="142"/>
      <c r="M6603" s="142"/>
      <c r="N6603" s="142"/>
      <c r="O6603" s="142"/>
    </row>
    <row r="6604" spans="3:15" x14ac:dyDescent="0.2">
      <c r="C6604" s="142"/>
      <c r="D6604" s="142"/>
      <c r="E6604" s="142"/>
      <c r="F6604" s="142"/>
      <c r="G6604" s="142"/>
      <c r="H6604" s="142"/>
      <c r="J6604" s="142"/>
      <c r="K6604" s="142"/>
      <c r="L6604" s="142"/>
      <c r="M6604" s="142"/>
      <c r="N6604" s="142"/>
      <c r="O6604" s="142"/>
    </row>
    <row r="6605" spans="3:15" x14ac:dyDescent="0.2">
      <c r="C6605" s="142"/>
      <c r="D6605" s="142"/>
      <c r="E6605" s="142"/>
      <c r="F6605" s="142"/>
      <c r="G6605" s="142"/>
      <c r="H6605" s="142"/>
      <c r="J6605" s="142"/>
      <c r="K6605" s="142"/>
      <c r="L6605" s="142"/>
      <c r="M6605" s="142"/>
      <c r="N6605" s="142"/>
      <c r="O6605" s="142"/>
    </row>
    <row r="6606" spans="3:15" x14ac:dyDescent="0.2">
      <c r="C6606" s="142"/>
      <c r="D6606" s="142"/>
      <c r="E6606" s="142"/>
      <c r="F6606" s="142"/>
      <c r="G6606" s="142"/>
      <c r="H6606" s="142"/>
      <c r="J6606" s="142"/>
      <c r="K6606" s="142"/>
      <c r="L6606" s="142"/>
      <c r="M6606" s="142"/>
      <c r="N6606" s="142"/>
      <c r="O6606" s="142"/>
    </row>
    <row r="6607" spans="3:15" x14ac:dyDescent="0.2">
      <c r="C6607" s="142"/>
      <c r="D6607" s="142"/>
      <c r="E6607" s="142"/>
      <c r="F6607" s="142"/>
      <c r="G6607" s="142"/>
      <c r="H6607" s="142"/>
      <c r="J6607" s="142"/>
      <c r="K6607" s="142"/>
      <c r="L6607" s="142"/>
      <c r="M6607" s="142"/>
      <c r="N6607" s="142"/>
      <c r="O6607" s="142"/>
    </row>
    <row r="6608" spans="3:15" x14ac:dyDescent="0.2">
      <c r="C6608" s="142"/>
      <c r="D6608" s="142"/>
      <c r="E6608" s="142"/>
      <c r="F6608" s="142"/>
      <c r="G6608" s="142"/>
      <c r="H6608" s="142"/>
      <c r="J6608" s="142"/>
      <c r="K6608" s="142"/>
      <c r="L6608" s="142"/>
      <c r="M6608" s="142"/>
      <c r="N6608" s="142"/>
      <c r="O6608" s="142"/>
    </row>
    <row r="6609" spans="3:15" x14ac:dyDescent="0.2">
      <c r="C6609" s="142"/>
      <c r="D6609" s="142"/>
      <c r="E6609" s="142"/>
      <c r="F6609" s="142"/>
      <c r="G6609" s="142"/>
      <c r="H6609" s="142"/>
      <c r="J6609" s="142"/>
      <c r="K6609" s="142"/>
      <c r="L6609" s="142"/>
      <c r="M6609" s="142"/>
      <c r="N6609" s="142"/>
      <c r="O6609" s="142"/>
    </row>
    <row r="6610" spans="3:15" x14ac:dyDescent="0.2">
      <c r="C6610" s="142"/>
      <c r="D6610" s="142"/>
      <c r="E6610" s="142"/>
      <c r="F6610" s="142"/>
      <c r="G6610" s="142"/>
      <c r="H6610" s="142"/>
      <c r="J6610" s="142"/>
      <c r="K6610" s="142"/>
      <c r="L6610" s="142"/>
      <c r="M6610" s="142"/>
      <c r="N6610" s="142"/>
      <c r="O6610" s="142"/>
    </row>
    <row r="6611" spans="3:15" x14ac:dyDescent="0.2">
      <c r="C6611" s="142"/>
      <c r="D6611" s="142"/>
      <c r="E6611" s="142"/>
      <c r="F6611" s="142"/>
      <c r="G6611" s="142"/>
      <c r="H6611" s="142"/>
      <c r="J6611" s="142"/>
      <c r="K6611" s="142"/>
      <c r="L6611" s="142"/>
      <c r="M6611" s="142"/>
      <c r="N6611" s="142"/>
      <c r="O6611" s="142"/>
    </row>
    <row r="6612" spans="3:15" x14ac:dyDescent="0.2">
      <c r="C6612" s="142"/>
      <c r="D6612" s="142"/>
      <c r="E6612" s="142"/>
      <c r="F6612" s="142"/>
      <c r="G6612" s="142"/>
      <c r="H6612" s="142"/>
      <c r="J6612" s="142"/>
      <c r="K6612" s="142"/>
      <c r="L6612" s="142"/>
      <c r="M6612" s="142"/>
      <c r="N6612" s="142"/>
      <c r="O6612" s="142"/>
    </row>
    <row r="6613" spans="3:15" x14ac:dyDescent="0.2">
      <c r="C6613" s="142"/>
      <c r="D6613" s="142"/>
      <c r="E6613" s="142"/>
      <c r="F6613" s="142"/>
      <c r="G6613" s="142"/>
      <c r="H6613" s="142"/>
      <c r="J6613" s="142"/>
      <c r="K6613" s="142"/>
      <c r="L6613" s="142"/>
      <c r="M6613" s="142"/>
      <c r="N6613" s="142"/>
      <c r="O6613" s="142"/>
    </row>
    <row r="6614" spans="3:15" x14ac:dyDescent="0.2">
      <c r="C6614" s="142"/>
      <c r="D6614" s="142"/>
      <c r="E6614" s="142"/>
      <c r="F6614" s="142"/>
      <c r="G6614" s="142"/>
      <c r="H6614" s="142"/>
      <c r="J6614" s="142"/>
      <c r="K6614" s="142"/>
      <c r="L6614" s="142"/>
      <c r="M6614" s="142"/>
      <c r="N6614" s="142"/>
      <c r="O6614" s="142"/>
    </row>
    <row r="6615" spans="3:15" x14ac:dyDescent="0.2">
      <c r="C6615" s="142"/>
      <c r="D6615" s="142"/>
      <c r="E6615" s="142"/>
      <c r="F6615" s="142"/>
      <c r="G6615" s="142"/>
      <c r="H6615" s="142"/>
      <c r="J6615" s="142"/>
      <c r="K6615" s="142"/>
      <c r="L6615" s="142"/>
      <c r="M6615" s="142"/>
      <c r="N6615" s="142"/>
      <c r="O6615" s="142"/>
    </row>
    <row r="6616" spans="3:15" x14ac:dyDescent="0.2">
      <c r="C6616" s="142"/>
      <c r="D6616" s="142"/>
      <c r="E6616" s="142"/>
      <c r="F6616" s="142"/>
      <c r="G6616" s="142"/>
      <c r="H6616" s="142"/>
      <c r="J6616" s="142"/>
      <c r="K6616" s="142"/>
      <c r="L6616" s="142"/>
      <c r="M6616" s="142"/>
      <c r="N6616" s="142"/>
      <c r="O6616" s="142"/>
    </row>
    <row r="6617" spans="3:15" x14ac:dyDescent="0.2">
      <c r="C6617" s="142"/>
      <c r="D6617" s="142"/>
      <c r="E6617" s="142"/>
      <c r="F6617" s="142"/>
      <c r="G6617" s="142"/>
      <c r="H6617" s="142"/>
      <c r="J6617" s="142"/>
      <c r="K6617" s="142"/>
      <c r="L6617" s="142"/>
      <c r="M6617" s="142"/>
      <c r="N6617" s="142"/>
      <c r="O6617" s="142"/>
    </row>
    <row r="6618" spans="3:15" x14ac:dyDescent="0.2">
      <c r="C6618" s="142"/>
      <c r="D6618" s="142"/>
      <c r="E6618" s="142"/>
      <c r="F6618" s="142"/>
      <c r="G6618" s="142"/>
      <c r="H6618" s="142"/>
      <c r="J6618" s="142"/>
      <c r="K6618" s="142"/>
      <c r="L6618" s="142"/>
      <c r="M6618" s="142"/>
      <c r="N6618" s="142"/>
      <c r="O6618" s="142"/>
    </row>
    <row r="6619" spans="3:15" x14ac:dyDescent="0.2">
      <c r="C6619" s="142"/>
      <c r="D6619" s="142"/>
      <c r="E6619" s="142"/>
      <c r="F6619" s="142"/>
      <c r="G6619" s="142"/>
      <c r="H6619" s="142"/>
      <c r="J6619" s="142"/>
      <c r="K6619" s="142"/>
      <c r="L6619" s="142"/>
      <c r="M6619" s="142"/>
      <c r="N6619" s="142"/>
      <c r="O6619" s="142"/>
    </row>
    <row r="6620" spans="3:15" x14ac:dyDescent="0.2">
      <c r="C6620" s="142"/>
      <c r="D6620" s="142"/>
      <c r="E6620" s="142"/>
      <c r="F6620" s="142"/>
      <c r="G6620" s="142"/>
      <c r="H6620" s="142"/>
      <c r="J6620" s="142"/>
      <c r="K6620" s="142"/>
      <c r="L6620" s="142"/>
      <c r="M6620" s="142"/>
      <c r="N6620" s="142"/>
      <c r="O6620" s="142"/>
    </row>
    <row r="6621" spans="3:15" x14ac:dyDescent="0.2">
      <c r="C6621" s="142"/>
      <c r="D6621" s="142"/>
      <c r="E6621" s="142"/>
      <c r="F6621" s="142"/>
      <c r="G6621" s="142"/>
      <c r="H6621" s="142"/>
      <c r="J6621" s="142"/>
      <c r="K6621" s="142"/>
      <c r="L6621" s="142"/>
      <c r="M6621" s="142"/>
      <c r="N6621" s="142"/>
      <c r="O6621" s="142"/>
    </row>
    <row r="6622" spans="3:15" x14ac:dyDescent="0.2">
      <c r="C6622" s="142"/>
      <c r="D6622" s="142"/>
      <c r="E6622" s="142"/>
      <c r="F6622" s="142"/>
      <c r="G6622" s="142"/>
      <c r="H6622" s="142"/>
      <c r="J6622" s="142"/>
      <c r="K6622" s="142"/>
      <c r="L6622" s="142"/>
      <c r="M6622" s="142"/>
      <c r="N6622" s="142"/>
      <c r="O6622" s="142"/>
    </row>
    <row r="6623" spans="3:15" x14ac:dyDescent="0.2">
      <c r="C6623" s="142"/>
      <c r="D6623" s="142"/>
      <c r="E6623" s="142"/>
      <c r="F6623" s="142"/>
      <c r="G6623" s="142"/>
      <c r="H6623" s="142"/>
      <c r="J6623" s="142"/>
      <c r="K6623" s="142"/>
      <c r="L6623" s="142"/>
      <c r="M6623" s="142"/>
      <c r="N6623" s="142"/>
      <c r="O6623" s="142"/>
    </row>
    <row r="6624" spans="3:15" x14ac:dyDescent="0.2">
      <c r="C6624" s="142"/>
      <c r="D6624" s="142"/>
      <c r="E6624" s="142"/>
      <c r="F6624" s="142"/>
      <c r="G6624" s="142"/>
      <c r="H6624" s="142"/>
      <c r="J6624" s="142"/>
      <c r="K6624" s="142"/>
      <c r="L6624" s="142"/>
      <c r="M6624" s="142"/>
      <c r="N6624" s="142"/>
      <c r="O6624" s="142"/>
    </row>
    <row r="6625" spans="3:15" x14ac:dyDescent="0.2">
      <c r="C6625" s="142"/>
      <c r="D6625" s="142"/>
      <c r="E6625" s="142"/>
      <c r="F6625" s="142"/>
      <c r="G6625" s="142"/>
      <c r="H6625" s="142"/>
      <c r="J6625" s="142"/>
      <c r="K6625" s="142"/>
      <c r="L6625" s="142"/>
      <c r="M6625" s="142"/>
      <c r="N6625" s="142"/>
      <c r="O6625" s="142"/>
    </row>
    <row r="6626" spans="3:15" x14ac:dyDescent="0.2">
      <c r="C6626" s="142"/>
      <c r="D6626" s="142"/>
      <c r="E6626" s="142"/>
      <c r="F6626" s="142"/>
      <c r="G6626" s="142"/>
      <c r="H6626" s="142"/>
      <c r="J6626" s="142"/>
      <c r="K6626" s="142"/>
      <c r="L6626" s="142"/>
      <c r="M6626" s="142"/>
      <c r="N6626" s="142"/>
      <c r="O6626" s="142"/>
    </row>
    <row r="6627" spans="3:15" x14ac:dyDescent="0.2">
      <c r="C6627" s="142"/>
      <c r="D6627" s="142"/>
      <c r="E6627" s="142"/>
      <c r="F6627" s="142"/>
      <c r="G6627" s="142"/>
      <c r="H6627" s="142"/>
      <c r="J6627" s="142"/>
      <c r="K6627" s="142"/>
      <c r="L6627" s="142"/>
      <c r="M6627" s="142"/>
      <c r="N6627" s="142"/>
      <c r="O6627" s="142"/>
    </row>
    <row r="6628" spans="3:15" x14ac:dyDescent="0.2">
      <c r="C6628" s="142"/>
      <c r="D6628" s="142"/>
      <c r="E6628" s="142"/>
      <c r="F6628" s="142"/>
      <c r="G6628" s="142"/>
      <c r="H6628" s="142"/>
      <c r="J6628" s="142"/>
      <c r="K6628" s="142"/>
      <c r="L6628" s="142"/>
      <c r="M6628" s="142"/>
      <c r="N6628" s="142"/>
      <c r="O6628" s="142"/>
    </row>
    <row r="6629" spans="3:15" x14ac:dyDescent="0.2">
      <c r="C6629" s="142"/>
      <c r="D6629" s="142"/>
      <c r="E6629" s="142"/>
      <c r="F6629" s="142"/>
      <c r="G6629" s="142"/>
      <c r="H6629" s="142"/>
      <c r="J6629" s="142"/>
      <c r="K6629" s="142"/>
      <c r="L6629" s="142"/>
      <c r="M6629" s="142"/>
      <c r="N6629" s="142"/>
      <c r="O6629" s="142"/>
    </row>
    <row r="6630" spans="3:15" x14ac:dyDescent="0.2">
      <c r="C6630" s="142"/>
      <c r="D6630" s="142"/>
      <c r="E6630" s="142"/>
      <c r="F6630" s="142"/>
      <c r="G6630" s="142"/>
      <c r="H6630" s="142"/>
      <c r="J6630" s="142"/>
      <c r="K6630" s="142"/>
      <c r="L6630" s="142"/>
      <c r="M6630" s="142"/>
      <c r="N6630" s="142"/>
      <c r="O6630" s="142"/>
    </row>
    <row r="6631" spans="3:15" x14ac:dyDescent="0.2">
      <c r="C6631" s="142"/>
      <c r="D6631" s="142"/>
      <c r="E6631" s="142"/>
      <c r="F6631" s="142"/>
      <c r="G6631" s="142"/>
      <c r="H6631" s="142"/>
      <c r="J6631" s="142"/>
      <c r="K6631" s="142"/>
      <c r="L6631" s="142"/>
      <c r="M6631" s="142"/>
      <c r="N6631" s="142"/>
      <c r="O6631" s="142"/>
    </row>
    <row r="6632" spans="3:15" x14ac:dyDescent="0.2">
      <c r="C6632" s="142"/>
      <c r="D6632" s="142"/>
      <c r="E6632" s="142"/>
      <c r="F6632" s="142"/>
      <c r="G6632" s="142"/>
      <c r="H6632" s="142"/>
      <c r="J6632" s="142"/>
      <c r="K6632" s="142"/>
      <c r="L6632" s="142"/>
      <c r="M6632" s="142"/>
      <c r="N6632" s="142"/>
      <c r="O6632" s="142"/>
    </row>
    <row r="6633" spans="3:15" x14ac:dyDescent="0.2">
      <c r="C6633" s="142"/>
      <c r="D6633" s="142"/>
      <c r="E6633" s="142"/>
      <c r="F6633" s="142"/>
      <c r="G6633" s="142"/>
      <c r="H6633" s="142"/>
      <c r="J6633" s="142"/>
      <c r="K6633" s="142"/>
      <c r="L6633" s="142"/>
      <c r="M6633" s="142"/>
      <c r="N6633" s="142"/>
      <c r="O6633" s="142"/>
    </row>
    <row r="6634" spans="3:15" x14ac:dyDescent="0.2">
      <c r="C6634" s="142"/>
      <c r="D6634" s="142"/>
      <c r="E6634" s="142"/>
      <c r="F6634" s="142"/>
      <c r="G6634" s="142"/>
      <c r="H6634" s="142"/>
      <c r="J6634" s="142"/>
      <c r="K6634" s="142"/>
      <c r="L6634" s="142"/>
      <c r="M6634" s="142"/>
      <c r="N6634" s="142"/>
      <c r="O6634" s="142"/>
    </row>
    <row r="6635" spans="3:15" x14ac:dyDescent="0.2">
      <c r="C6635" s="142"/>
      <c r="D6635" s="142"/>
      <c r="E6635" s="142"/>
      <c r="F6635" s="142"/>
      <c r="G6635" s="142"/>
      <c r="H6635" s="142"/>
      <c r="J6635" s="142"/>
      <c r="K6635" s="142"/>
      <c r="L6635" s="142"/>
      <c r="M6635" s="142"/>
      <c r="N6635" s="142"/>
      <c r="O6635" s="142"/>
    </row>
    <row r="6636" spans="3:15" x14ac:dyDescent="0.2">
      <c r="C6636" s="142"/>
      <c r="D6636" s="142"/>
      <c r="E6636" s="142"/>
      <c r="F6636" s="142"/>
      <c r="G6636" s="142"/>
      <c r="H6636" s="142"/>
      <c r="J6636" s="142"/>
      <c r="K6636" s="142"/>
      <c r="L6636" s="142"/>
      <c r="M6636" s="142"/>
      <c r="N6636" s="142"/>
      <c r="O6636" s="142"/>
    </row>
    <row r="6637" spans="3:15" x14ac:dyDescent="0.2">
      <c r="C6637" s="142"/>
      <c r="D6637" s="142"/>
      <c r="E6637" s="142"/>
      <c r="F6637" s="142"/>
      <c r="G6637" s="142"/>
      <c r="H6637" s="142"/>
      <c r="J6637" s="142"/>
      <c r="K6637" s="142"/>
      <c r="L6637" s="142"/>
      <c r="M6637" s="142"/>
      <c r="N6637" s="142"/>
      <c r="O6637" s="142"/>
    </row>
    <row r="6638" spans="3:15" x14ac:dyDescent="0.2">
      <c r="C6638" s="142"/>
      <c r="D6638" s="142"/>
      <c r="E6638" s="142"/>
      <c r="F6638" s="142"/>
      <c r="G6638" s="142"/>
      <c r="H6638" s="142"/>
      <c r="J6638" s="142"/>
      <c r="K6638" s="142"/>
      <c r="L6638" s="142"/>
      <c r="M6638" s="142"/>
      <c r="N6638" s="142"/>
      <c r="O6638" s="142"/>
    </row>
    <row r="6639" spans="3:15" x14ac:dyDescent="0.2">
      <c r="C6639" s="142"/>
      <c r="D6639" s="142"/>
      <c r="E6639" s="142"/>
      <c r="F6639" s="142"/>
      <c r="G6639" s="142"/>
      <c r="H6639" s="142"/>
      <c r="J6639" s="142"/>
      <c r="K6639" s="142"/>
      <c r="L6639" s="142"/>
      <c r="M6639" s="142"/>
      <c r="N6639" s="142"/>
      <c r="O6639" s="142"/>
    </row>
    <row r="6640" spans="3:15" x14ac:dyDescent="0.2">
      <c r="C6640" s="142"/>
      <c r="D6640" s="142"/>
      <c r="E6640" s="142"/>
      <c r="F6640" s="142"/>
      <c r="G6640" s="142"/>
      <c r="H6640" s="142"/>
      <c r="J6640" s="142"/>
      <c r="K6640" s="142"/>
      <c r="L6640" s="142"/>
      <c r="M6640" s="142"/>
      <c r="N6640" s="142"/>
      <c r="O6640" s="142"/>
    </row>
    <row r="6641" spans="3:15" x14ac:dyDescent="0.2">
      <c r="C6641" s="142"/>
      <c r="D6641" s="142"/>
      <c r="E6641" s="142"/>
      <c r="F6641" s="142"/>
      <c r="G6641" s="142"/>
      <c r="H6641" s="142"/>
      <c r="J6641" s="142"/>
      <c r="K6641" s="142"/>
      <c r="L6641" s="142"/>
      <c r="M6641" s="142"/>
      <c r="N6641" s="142"/>
      <c r="O6641" s="142"/>
    </row>
    <row r="6642" spans="3:15" x14ac:dyDescent="0.2">
      <c r="C6642" s="142"/>
      <c r="D6642" s="142"/>
      <c r="E6642" s="142"/>
      <c r="F6642" s="142"/>
      <c r="G6642" s="142"/>
      <c r="H6642" s="142"/>
      <c r="J6642" s="142"/>
      <c r="K6642" s="142"/>
      <c r="L6642" s="142"/>
      <c r="M6642" s="142"/>
      <c r="N6642" s="142"/>
      <c r="O6642" s="142"/>
    </row>
    <row r="6643" spans="3:15" x14ac:dyDescent="0.2">
      <c r="C6643" s="142"/>
      <c r="D6643" s="142"/>
      <c r="E6643" s="142"/>
      <c r="F6643" s="142"/>
      <c r="G6643" s="142"/>
      <c r="H6643" s="142"/>
      <c r="J6643" s="142"/>
      <c r="K6643" s="142"/>
      <c r="L6643" s="142"/>
      <c r="M6643" s="142"/>
      <c r="N6643" s="142"/>
      <c r="O6643" s="142"/>
    </row>
    <row r="6644" spans="3:15" x14ac:dyDescent="0.2">
      <c r="C6644" s="142"/>
      <c r="D6644" s="142"/>
      <c r="E6644" s="142"/>
      <c r="F6644" s="142"/>
      <c r="G6644" s="142"/>
      <c r="H6644" s="142"/>
      <c r="J6644" s="142"/>
      <c r="K6644" s="142"/>
      <c r="L6644" s="142"/>
      <c r="M6644" s="142"/>
      <c r="N6644" s="142"/>
      <c r="O6644" s="142"/>
    </row>
    <row r="6645" spans="3:15" x14ac:dyDescent="0.2">
      <c r="C6645" s="142"/>
      <c r="D6645" s="142"/>
      <c r="E6645" s="142"/>
      <c r="F6645" s="142"/>
      <c r="G6645" s="142"/>
      <c r="H6645" s="142"/>
      <c r="J6645" s="142"/>
      <c r="K6645" s="142"/>
      <c r="L6645" s="142"/>
      <c r="M6645" s="142"/>
      <c r="N6645" s="142"/>
      <c r="O6645" s="142"/>
    </row>
    <row r="6646" spans="3:15" x14ac:dyDescent="0.2">
      <c r="C6646" s="142"/>
      <c r="D6646" s="142"/>
      <c r="E6646" s="142"/>
      <c r="F6646" s="142"/>
      <c r="G6646" s="142"/>
      <c r="H6646" s="142"/>
      <c r="J6646" s="142"/>
      <c r="K6646" s="142"/>
      <c r="L6646" s="142"/>
      <c r="M6646" s="142"/>
      <c r="N6646" s="142"/>
      <c r="O6646" s="142"/>
    </row>
    <row r="6647" spans="3:15" x14ac:dyDescent="0.2">
      <c r="C6647" s="142"/>
      <c r="D6647" s="142"/>
      <c r="E6647" s="142"/>
      <c r="F6647" s="142"/>
      <c r="G6647" s="142"/>
      <c r="H6647" s="142"/>
      <c r="J6647" s="142"/>
      <c r="K6647" s="142"/>
      <c r="L6647" s="142"/>
      <c r="M6647" s="142"/>
      <c r="N6647" s="142"/>
      <c r="O6647" s="142"/>
    </row>
    <row r="6648" spans="3:15" x14ac:dyDescent="0.2">
      <c r="C6648" s="142"/>
      <c r="D6648" s="142"/>
      <c r="E6648" s="142"/>
      <c r="F6648" s="142"/>
      <c r="G6648" s="142"/>
      <c r="H6648" s="142"/>
      <c r="J6648" s="142"/>
      <c r="K6648" s="142"/>
      <c r="L6648" s="142"/>
      <c r="M6648" s="142"/>
      <c r="N6648" s="142"/>
      <c r="O6648" s="142"/>
    </row>
    <row r="6649" spans="3:15" x14ac:dyDescent="0.2">
      <c r="C6649" s="142"/>
      <c r="D6649" s="142"/>
      <c r="E6649" s="142"/>
      <c r="F6649" s="142"/>
      <c r="G6649" s="142"/>
      <c r="H6649" s="142"/>
      <c r="J6649" s="142"/>
      <c r="K6649" s="142"/>
      <c r="L6649" s="142"/>
      <c r="M6649" s="142"/>
      <c r="N6649" s="142"/>
      <c r="O6649" s="142"/>
    </row>
    <row r="6650" spans="3:15" x14ac:dyDescent="0.2">
      <c r="C6650" s="142"/>
      <c r="D6650" s="142"/>
      <c r="E6650" s="142"/>
      <c r="F6650" s="142"/>
      <c r="G6650" s="142"/>
      <c r="H6650" s="142"/>
      <c r="J6650" s="142"/>
      <c r="K6650" s="142"/>
      <c r="L6650" s="142"/>
      <c r="M6650" s="142"/>
      <c r="N6650" s="142"/>
      <c r="O6650" s="142"/>
    </row>
    <row r="6651" spans="3:15" x14ac:dyDescent="0.2">
      <c r="C6651" s="142"/>
      <c r="D6651" s="142"/>
      <c r="E6651" s="142"/>
      <c r="F6651" s="142"/>
      <c r="G6651" s="142"/>
      <c r="H6651" s="142"/>
      <c r="J6651" s="142"/>
      <c r="K6651" s="142"/>
      <c r="L6651" s="142"/>
      <c r="M6651" s="142"/>
      <c r="N6651" s="142"/>
      <c r="O6651" s="142"/>
    </row>
    <row r="6652" spans="3:15" x14ac:dyDescent="0.2">
      <c r="C6652" s="142"/>
      <c r="D6652" s="142"/>
      <c r="E6652" s="142"/>
      <c r="F6652" s="142"/>
      <c r="G6652" s="142"/>
      <c r="H6652" s="142"/>
      <c r="J6652" s="142"/>
      <c r="K6652" s="142"/>
      <c r="L6652" s="142"/>
      <c r="M6652" s="142"/>
      <c r="N6652" s="142"/>
      <c r="O6652" s="142"/>
    </row>
    <row r="6653" spans="3:15" x14ac:dyDescent="0.2">
      <c r="C6653" s="142"/>
      <c r="D6653" s="142"/>
      <c r="E6653" s="142"/>
      <c r="F6653" s="142"/>
      <c r="G6653" s="142"/>
      <c r="H6653" s="142"/>
      <c r="J6653" s="142"/>
      <c r="K6653" s="142"/>
      <c r="L6653" s="142"/>
      <c r="M6653" s="142"/>
      <c r="N6653" s="142"/>
      <c r="O6653" s="142"/>
    </row>
    <row r="6654" spans="3:15" x14ac:dyDescent="0.2">
      <c r="C6654" s="142"/>
      <c r="D6654" s="142"/>
      <c r="E6654" s="142"/>
      <c r="F6654" s="142"/>
      <c r="G6654" s="142"/>
      <c r="H6654" s="142"/>
      <c r="J6654" s="142"/>
      <c r="K6654" s="142"/>
      <c r="L6654" s="142"/>
      <c r="M6654" s="142"/>
      <c r="N6654" s="142"/>
      <c r="O6654" s="142"/>
    </row>
    <row r="6655" spans="3:15" x14ac:dyDescent="0.2">
      <c r="C6655" s="142"/>
      <c r="D6655" s="142"/>
      <c r="E6655" s="142"/>
      <c r="F6655" s="142"/>
      <c r="G6655" s="142"/>
      <c r="H6655" s="142"/>
      <c r="J6655" s="142"/>
      <c r="K6655" s="142"/>
      <c r="L6655" s="142"/>
      <c r="M6655" s="142"/>
      <c r="N6655" s="142"/>
      <c r="O6655" s="142"/>
    </row>
    <row r="6656" spans="3:15" x14ac:dyDescent="0.2">
      <c r="C6656" s="142"/>
      <c r="D6656" s="142"/>
      <c r="E6656" s="142"/>
      <c r="F6656" s="142"/>
      <c r="G6656" s="142"/>
      <c r="H6656" s="142"/>
      <c r="J6656" s="142"/>
      <c r="K6656" s="142"/>
      <c r="L6656" s="142"/>
      <c r="M6656" s="142"/>
      <c r="N6656" s="142"/>
      <c r="O6656" s="142"/>
    </row>
    <row r="6657" spans="3:15" x14ac:dyDescent="0.2">
      <c r="C6657" s="142"/>
      <c r="D6657" s="142"/>
      <c r="E6657" s="142"/>
      <c r="F6657" s="142"/>
      <c r="G6657" s="142"/>
      <c r="H6657" s="142"/>
      <c r="J6657" s="142"/>
      <c r="K6657" s="142"/>
      <c r="L6657" s="142"/>
      <c r="M6657" s="142"/>
      <c r="N6657" s="142"/>
      <c r="O6657" s="142"/>
    </row>
    <row r="6658" spans="3:15" x14ac:dyDescent="0.2">
      <c r="C6658" s="142"/>
      <c r="D6658" s="142"/>
      <c r="E6658" s="142"/>
      <c r="F6658" s="142"/>
      <c r="G6658" s="142"/>
      <c r="H6658" s="142"/>
      <c r="J6658" s="142"/>
      <c r="K6658" s="142"/>
      <c r="L6658" s="142"/>
      <c r="M6658" s="142"/>
      <c r="N6658" s="142"/>
      <c r="O6658" s="142"/>
    </row>
    <row r="6659" spans="3:15" x14ac:dyDescent="0.2">
      <c r="C6659" s="142"/>
      <c r="D6659" s="142"/>
      <c r="E6659" s="142"/>
      <c r="F6659" s="142"/>
      <c r="G6659" s="142"/>
      <c r="H6659" s="142"/>
      <c r="J6659" s="142"/>
      <c r="K6659" s="142"/>
      <c r="L6659" s="142"/>
      <c r="M6659" s="142"/>
      <c r="N6659" s="142"/>
      <c r="O6659" s="142"/>
    </row>
    <row r="6660" spans="3:15" x14ac:dyDescent="0.2">
      <c r="C6660" s="142"/>
      <c r="D6660" s="142"/>
      <c r="E6660" s="142"/>
      <c r="F6660" s="142"/>
      <c r="G6660" s="142"/>
      <c r="H6660" s="142"/>
      <c r="J6660" s="142"/>
      <c r="K6660" s="142"/>
      <c r="L6660" s="142"/>
      <c r="M6660" s="142"/>
      <c r="N6660" s="142"/>
      <c r="O6660" s="142"/>
    </row>
    <row r="6661" spans="3:15" x14ac:dyDescent="0.2">
      <c r="C6661" s="142"/>
      <c r="D6661" s="142"/>
      <c r="E6661" s="142"/>
      <c r="F6661" s="142"/>
      <c r="G6661" s="142"/>
      <c r="H6661" s="142"/>
      <c r="J6661" s="142"/>
      <c r="K6661" s="142"/>
      <c r="L6661" s="142"/>
      <c r="M6661" s="142"/>
      <c r="N6661" s="142"/>
      <c r="O6661" s="142"/>
    </row>
    <row r="6662" spans="3:15" x14ac:dyDescent="0.2">
      <c r="C6662" s="142"/>
      <c r="D6662" s="142"/>
      <c r="E6662" s="142"/>
      <c r="F6662" s="142"/>
      <c r="G6662" s="142"/>
      <c r="H6662" s="142"/>
      <c r="J6662" s="142"/>
      <c r="K6662" s="142"/>
      <c r="L6662" s="142"/>
      <c r="M6662" s="142"/>
      <c r="N6662" s="142"/>
      <c r="O6662" s="142"/>
    </row>
    <row r="6663" spans="3:15" x14ac:dyDescent="0.2">
      <c r="C6663" s="142"/>
      <c r="D6663" s="142"/>
      <c r="E6663" s="142"/>
      <c r="F6663" s="142"/>
      <c r="G6663" s="142"/>
      <c r="H6663" s="142"/>
      <c r="J6663" s="142"/>
      <c r="K6663" s="142"/>
      <c r="L6663" s="142"/>
      <c r="M6663" s="142"/>
      <c r="N6663" s="142"/>
      <c r="O6663" s="142"/>
    </row>
    <row r="6664" spans="3:15" x14ac:dyDescent="0.2">
      <c r="C6664" s="142"/>
      <c r="D6664" s="142"/>
      <c r="E6664" s="142"/>
      <c r="F6664" s="142"/>
      <c r="G6664" s="142"/>
      <c r="H6664" s="142"/>
      <c r="J6664" s="142"/>
      <c r="K6664" s="142"/>
      <c r="L6664" s="142"/>
      <c r="M6664" s="142"/>
      <c r="N6664" s="142"/>
      <c r="O6664" s="142"/>
    </row>
    <row r="6665" spans="3:15" x14ac:dyDescent="0.2">
      <c r="C6665" s="142"/>
      <c r="D6665" s="142"/>
      <c r="E6665" s="142"/>
      <c r="F6665" s="142"/>
      <c r="G6665" s="142"/>
      <c r="H6665" s="142"/>
      <c r="J6665" s="142"/>
      <c r="K6665" s="142"/>
      <c r="L6665" s="142"/>
      <c r="M6665" s="142"/>
      <c r="N6665" s="142"/>
      <c r="O6665" s="142"/>
    </row>
    <row r="6666" spans="3:15" x14ac:dyDescent="0.2">
      <c r="C6666" s="142"/>
      <c r="D6666" s="142"/>
      <c r="E6666" s="142"/>
      <c r="F6666" s="142"/>
      <c r="G6666" s="142"/>
      <c r="H6666" s="142"/>
      <c r="J6666" s="142"/>
      <c r="K6666" s="142"/>
      <c r="L6666" s="142"/>
      <c r="M6666" s="142"/>
      <c r="N6666" s="142"/>
      <c r="O6666" s="142"/>
    </row>
    <row r="6667" spans="3:15" x14ac:dyDescent="0.2">
      <c r="C6667" s="142"/>
      <c r="D6667" s="142"/>
      <c r="E6667" s="142"/>
      <c r="F6667" s="142"/>
      <c r="G6667" s="142"/>
      <c r="H6667" s="142"/>
      <c r="J6667" s="142"/>
      <c r="K6667" s="142"/>
      <c r="L6667" s="142"/>
      <c r="M6667" s="142"/>
      <c r="N6667" s="142"/>
      <c r="O6667" s="142"/>
    </row>
    <row r="6668" spans="3:15" x14ac:dyDescent="0.2">
      <c r="C6668" s="142"/>
      <c r="D6668" s="142"/>
      <c r="E6668" s="142"/>
      <c r="F6668" s="142"/>
      <c r="G6668" s="142"/>
      <c r="H6668" s="142"/>
      <c r="J6668" s="142"/>
      <c r="K6668" s="142"/>
      <c r="L6668" s="142"/>
      <c r="M6668" s="142"/>
      <c r="N6668" s="142"/>
      <c r="O6668" s="142"/>
    </row>
    <row r="6669" spans="3:15" x14ac:dyDescent="0.2">
      <c r="C6669" s="142"/>
      <c r="D6669" s="142"/>
      <c r="E6669" s="142"/>
      <c r="F6669" s="142"/>
      <c r="G6669" s="142"/>
      <c r="H6669" s="142"/>
      <c r="J6669" s="142"/>
      <c r="K6669" s="142"/>
      <c r="L6669" s="142"/>
      <c r="M6669" s="142"/>
      <c r="N6669" s="142"/>
      <c r="O6669" s="142"/>
    </row>
    <row r="6670" spans="3:15" x14ac:dyDescent="0.2">
      <c r="C6670" s="142"/>
      <c r="D6670" s="142"/>
      <c r="E6670" s="142"/>
      <c r="F6670" s="142"/>
      <c r="G6670" s="142"/>
      <c r="H6670" s="142"/>
      <c r="J6670" s="142"/>
      <c r="K6670" s="142"/>
      <c r="L6670" s="142"/>
      <c r="M6670" s="142"/>
      <c r="N6670" s="142"/>
      <c r="O6670" s="142"/>
    </row>
    <row r="6671" spans="3:15" x14ac:dyDescent="0.2">
      <c r="C6671" s="142"/>
      <c r="D6671" s="142"/>
      <c r="E6671" s="142"/>
      <c r="F6671" s="142"/>
      <c r="G6671" s="142"/>
      <c r="H6671" s="142"/>
      <c r="J6671" s="142"/>
      <c r="K6671" s="142"/>
      <c r="L6671" s="142"/>
      <c r="M6671" s="142"/>
      <c r="N6671" s="142"/>
      <c r="O6671" s="142"/>
    </row>
    <row r="6672" spans="3:15" x14ac:dyDescent="0.2">
      <c r="C6672" s="142"/>
      <c r="D6672" s="142"/>
      <c r="E6672" s="142"/>
      <c r="F6672" s="142"/>
      <c r="G6672" s="142"/>
      <c r="H6672" s="142"/>
      <c r="J6672" s="142"/>
      <c r="K6672" s="142"/>
      <c r="L6672" s="142"/>
      <c r="M6672" s="142"/>
      <c r="N6672" s="142"/>
      <c r="O6672" s="142"/>
    </row>
    <row r="6673" spans="3:15" x14ac:dyDescent="0.2">
      <c r="C6673" s="142"/>
      <c r="D6673" s="142"/>
      <c r="E6673" s="142"/>
      <c r="F6673" s="142"/>
      <c r="G6673" s="142"/>
      <c r="H6673" s="142"/>
      <c r="J6673" s="142"/>
      <c r="K6673" s="142"/>
      <c r="L6673" s="142"/>
      <c r="M6673" s="142"/>
      <c r="N6673" s="142"/>
      <c r="O6673" s="142"/>
    </row>
    <row r="6674" spans="3:15" x14ac:dyDescent="0.2">
      <c r="C6674" s="142"/>
      <c r="D6674" s="142"/>
      <c r="E6674" s="142"/>
      <c r="F6674" s="142"/>
      <c r="G6674" s="142"/>
      <c r="H6674" s="142"/>
      <c r="J6674" s="142"/>
      <c r="K6674" s="142"/>
      <c r="L6674" s="142"/>
      <c r="M6674" s="142"/>
      <c r="N6674" s="142"/>
      <c r="O6674" s="142"/>
    </row>
    <row r="6675" spans="3:15" x14ac:dyDescent="0.2">
      <c r="C6675" s="142"/>
      <c r="D6675" s="142"/>
      <c r="E6675" s="142"/>
      <c r="F6675" s="142"/>
      <c r="G6675" s="142"/>
      <c r="H6675" s="142"/>
      <c r="J6675" s="142"/>
      <c r="K6675" s="142"/>
      <c r="L6675" s="142"/>
      <c r="M6675" s="142"/>
      <c r="N6675" s="142"/>
      <c r="O6675" s="142"/>
    </row>
    <row r="6676" spans="3:15" x14ac:dyDescent="0.2">
      <c r="C6676" s="142"/>
      <c r="D6676" s="142"/>
      <c r="E6676" s="142"/>
      <c r="F6676" s="142"/>
      <c r="G6676" s="142"/>
      <c r="H6676" s="142"/>
      <c r="J6676" s="142"/>
      <c r="K6676" s="142"/>
      <c r="L6676" s="142"/>
      <c r="M6676" s="142"/>
      <c r="N6676" s="142"/>
      <c r="O6676" s="142"/>
    </row>
    <row r="6677" spans="3:15" x14ac:dyDescent="0.2">
      <c r="C6677" s="142"/>
      <c r="D6677" s="142"/>
      <c r="E6677" s="142"/>
      <c r="F6677" s="142"/>
      <c r="G6677" s="142"/>
      <c r="H6677" s="142"/>
      <c r="J6677" s="142"/>
      <c r="K6677" s="142"/>
      <c r="L6677" s="142"/>
      <c r="M6677" s="142"/>
      <c r="N6677" s="142"/>
      <c r="O6677" s="142"/>
    </row>
    <row r="6678" spans="3:15" x14ac:dyDescent="0.2">
      <c r="C6678" s="142"/>
      <c r="D6678" s="142"/>
      <c r="E6678" s="142"/>
      <c r="F6678" s="142"/>
      <c r="G6678" s="142"/>
      <c r="H6678" s="142"/>
      <c r="J6678" s="142"/>
      <c r="K6678" s="142"/>
      <c r="L6678" s="142"/>
      <c r="M6678" s="142"/>
      <c r="N6678" s="142"/>
      <c r="O6678" s="142"/>
    </row>
    <row r="6679" spans="3:15" x14ac:dyDescent="0.2">
      <c r="C6679" s="142"/>
      <c r="D6679" s="142"/>
      <c r="E6679" s="142"/>
      <c r="F6679" s="142"/>
      <c r="G6679" s="142"/>
      <c r="H6679" s="142"/>
      <c r="J6679" s="142"/>
      <c r="K6679" s="142"/>
      <c r="L6679" s="142"/>
      <c r="M6679" s="142"/>
      <c r="N6679" s="142"/>
      <c r="O6679" s="142"/>
    </row>
    <row r="6680" spans="3:15" x14ac:dyDescent="0.2">
      <c r="C6680" s="142"/>
      <c r="D6680" s="142"/>
      <c r="E6680" s="142"/>
      <c r="F6680" s="142"/>
      <c r="G6680" s="142"/>
      <c r="H6680" s="142"/>
      <c r="J6680" s="142"/>
      <c r="K6680" s="142"/>
      <c r="L6680" s="142"/>
      <c r="M6680" s="142"/>
      <c r="N6680" s="142"/>
      <c r="O6680" s="142"/>
    </row>
    <row r="6681" spans="3:15" x14ac:dyDescent="0.2">
      <c r="C6681" s="142"/>
      <c r="D6681" s="142"/>
      <c r="E6681" s="142"/>
      <c r="F6681" s="142"/>
      <c r="G6681" s="142"/>
      <c r="H6681" s="142"/>
      <c r="J6681" s="142"/>
      <c r="K6681" s="142"/>
      <c r="L6681" s="142"/>
      <c r="M6681" s="142"/>
      <c r="N6681" s="142"/>
      <c r="O6681" s="142"/>
    </row>
    <row r="6682" spans="3:15" x14ac:dyDescent="0.2">
      <c r="C6682" s="142"/>
      <c r="D6682" s="142"/>
      <c r="E6682" s="142"/>
      <c r="F6682" s="142"/>
      <c r="G6682" s="142"/>
      <c r="H6682" s="142"/>
      <c r="J6682" s="142"/>
      <c r="K6682" s="142"/>
      <c r="L6682" s="142"/>
      <c r="M6682" s="142"/>
      <c r="N6682" s="142"/>
      <c r="O6682" s="142"/>
    </row>
    <row r="6683" spans="3:15" x14ac:dyDescent="0.2">
      <c r="C6683" s="142"/>
      <c r="D6683" s="142"/>
      <c r="E6683" s="142"/>
      <c r="F6683" s="142"/>
      <c r="G6683" s="142"/>
      <c r="H6683" s="142"/>
      <c r="J6683" s="142"/>
      <c r="K6683" s="142"/>
      <c r="L6683" s="142"/>
      <c r="M6683" s="142"/>
      <c r="N6683" s="142"/>
      <c r="O6683" s="142"/>
    </row>
    <row r="6684" spans="3:15" x14ac:dyDescent="0.2">
      <c r="C6684" s="142"/>
      <c r="D6684" s="142"/>
      <c r="E6684" s="142"/>
      <c r="F6684" s="142"/>
      <c r="G6684" s="142"/>
      <c r="H6684" s="142"/>
      <c r="J6684" s="142"/>
      <c r="K6684" s="142"/>
      <c r="L6684" s="142"/>
      <c r="M6684" s="142"/>
      <c r="N6684" s="142"/>
      <c r="O6684" s="142"/>
    </row>
    <row r="6685" spans="3:15" x14ac:dyDescent="0.2">
      <c r="C6685" s="142"/>
      <c r="D6685" s="142"/>
      <c r="E6685" s="142"/>
      <c r="F6685" s="142"/>
      <c r="G6685" s="142"/>
      <c r="H6685" s="142"/>
      <c r="J6685" s="142"/>
      <c r="K6685" s="142"/>
      <c r="L6685" s="142"/>
      <c r="M6685" s="142"/>
      <c r="N6685" s="142"/>
      <c r="O6685" s="142"/>
    </row>
    <row r="6686" spans="3:15" x14ac:dyDescent="0.2">
      <c r="C6686" s="142"/>
      <c r="D6686" s="142"/>
      <c r="E6686" s="142"/>
      <c r="F6686" s="142"/>
      <c r="G6686" s="142"/>
      <c r="H6686" s="142"/>
      <c r="J6686" s="142"/>
      <c r="K6686" s="142"/>
      <c r="L6686" s="142"/>
      <c r="M6686" s="142"/>
      <c r="N6686" s="142"/>
      <c r="O6686" s="142"/>
    </row>
    <row r="6687" spans="3:15" x14ac:dyDescent="0.2">
      <c r="C6687" s="142"/>
      <c r="D6687" s="142"/>
      <c r="E6687" s="142"/>
      <c r="F6687" s="142"/>
      <c r="G6687" s="142"/>
      <c r="H6687" s="142"/>
      <c r="J6687" s="142"/>
      <c r="K6687" s="142"/>
      <c r="L6687" s="142"/>
      <c r="M6687" s="142"/>
      <c r="N6687" s="142"/>
      <c r="O6687" s="142"/>
    </row>
    <row r="6688" spans="3:15" x14ac:dyDescent="0.2">
      <c r="C6688" s="142"/>
      <c r="D6688" s="142"/>
      <c r="E6688" s="142"/>
      <c r="F6688" s="142"/>
      <c r="G6688" s="142"/>
      <c r="H6688" s="142"/>
      <c r="J6688" s="142"/>
      <c r="K6688" s="142"/>
      <c r="L6688" s="142"/>
      <c r="M6688" s="142"/>
      <c r="N6688" s="142"/>
      <c r="O6688" s="142"/>
    </row>
    <row r="6689" spans="3:15" x14ac:dyDescent="0.2">
      <c r="C6689" s="142"/>
      <c r="D6689" s="142"/>
      <c r="E6689" s="142"/>
      <c r="F6689" s="142"/>
      <c r="G6689" s="142"/>
      <c r="H6689" s="142"/>
      <c r="J6689" s="142"/>
      <c r="K6689" s="142"/>
      <c r="L6689" s="142"/>
      <c r="M6689" s="142"/>
      <c r="N6689" s="142"/>
      <c r="O6689" s="142"/>
    </row>
    <row r="6690" spans="3:15" x14ac:dyDescent="0.2">
      <c r="C6690" s="142"/>
      <c r="D6690" s="142"/>
      <c r="E6690" s="142"/>
      <c r="F6690" s="142"/>
      <c r="G6690" s="142"/>
      <c r="H6690" s="142"/>
      <c r="J6690" s="142"/>
      <c r="K6690" s="142"/>
      <c r="L6690" s="142"/>
      <c r="M6690" s="142"/>
      <c r="N6690" s="142"/>
      <c r="O6690" s="142"/>
    </row>
    <row r="6691" spans="3:15" x14ac:dyDescent="0.2">
      <c r="C6691" s="142"/>
      <c r="D6691" s="142"/>
      <c r="E6691" s="142"/>
      <c r="F6691" s="142"/>
      <c r="G6691" s="142"/>
      <c r="H6691" s="142"/>
      <c r="J6691" s="142"/>
      <c r="K6691" s="142"/>
      <c r="L6691" s="142"/>
      <c r="M6691" s="142"/>
      <c r="N6691" s="142"/>
      <c r="O6691" s="142"/>
    </row>
    <row r="6692" spans="3:15" x14ac:dyDescent="0.2">
      <c r="C6692" s="142"/>
      <c r="D6692" s="142"/>
      <c r="E6692" s="142"/>
      <c r="F6692" s="142"/>
      <c r="G6692" s="142"/>
      <c r="H6692" s="142"/>
      <c r="J6692" s="142"/>
      <c r="K6692" s="142"/>
      <c r="L6692" s="142"/>
      <c r="M6692" s="142"/>
      <c r="N6692" s="142"/>
      <c r="O6692" s="142"/>
    </row>
    <row r="6693" spans="3:15" x14ac:dyDescent="0.2">
      <c r="C6693" s="142"/>
      <c r="D6693" s="142"/>
      <c r="E6693" s="142"/>
      <c r="F6693" s="142"/>
      <c r="G6693" s="142"/>
      <c r="H6693" s="142"/>
      <c r="J6693" s="142"/>
      <c r="K6693" s="142"/>
      <c r="L6693" s="142"/>
      <c r="M6693" s="142"/>
      <c r="N6693" s="142"/>
      <c r="O6693" s="142"/>
    </row>
    <row r="6694" spans="3:15" x14ac:dyDescent="0.2">
      <c r="C6694" s="142"/>
      <c r="D6694" s="142"/>
      <c r="E6694" s="142"/>
      <c r="F6694" s="142"/>
      <c r="G6694" s="142"/>
      <c r="H6694" s="142"/>
      <c r="J6694" s="142"/>
      <c r="K6694" s="142"/>
      <c r="L6694" s="142"/>
      <c r="M6694" s="142"/>
      <c r="N6694" s="142"/>
      <c r="O6694" s="142"/>
    </row>
    <row r="6695" spans="3:15" x14ac:dyDescent="0.2">
      <c r="C6695" s="142"/>
      <c r="D6695" s="142"/>
      <c r="E6695" s="142"/>
      <c r="F6695" s="142"/>
      <c r="G6695" s="142"/>
      <c r="H6695" s="142"/>
      <c r="J6695" s="142"/>
      <c r="K6695" s="142"/>
      <c r="L6695" s="142"/>
      <c r="M6695" s="142"/>
      <c r="N6695" s="142"/>
      <c r="O6695" s="142"/>
    </row>
    <row r="6696" spans="3:15" x14ac:dyDescent="0.2">
      <c r="C6696" s="142"/>
      <c r="D6696" s="142"/>
      <c r="E6696" s="142"/>
      <c r="F6696" s="142"/>
      <c r="G6696" s="142"/>
      <c r="H6696" s="142"/>
      <c r="J6696" s="142"/>
      <c r="K6696" s="142"/>
      <c r="L6696" s="142"/>
      <c r="M6696" s="142"/>
      <c r="N6696" s="142"/>
      <c r="O6696" s="142"/>
    </row>
    <row r="6697" spans="3:15" x14ac:dyDescent="0.2">
      <c r="C6697" s="142"/>
      <c r="D6697" s="142"/>
      <c r="E6697" s="142"/>
      <c r="F6697" s="142"/>
      <c r="G6697" s="142"/>
      <c r="H6697" s="142"/>
      <c r="J6697" s="142"/>
      <c r="K6697" s="142"/>
      <c r="L6697" s="142"/>
      <c r="M6697" s="142"/>
      <c r="N6697" s="142"/>
      <c r="O6697" s="142"/>
    </row>
    <row r="6698" spans="3:15" x14ac:dyDescent="0.2">
      <c r="C6698" s="142"/>
      <c r="D6698" s="142"/>
      <c r="E6698" s="142"/>
      <c r="F6698" s="142"/>
      <c r="G6698" s="142"/>
      <c r="H6698" s="142"/>
      <c r="J6698" s="142"/>
      <c r="K6698" s="142"/>
      <c r="L6698" s="142"/>
      <c r="M6698" s="142"/>
      <c r="N6698" s="142"/>
      <c r="O6698" s="142"/>
    </row>
    <row r="6699" spans="3:15" x14ac:dyDescent="0.2">
      <c r="C6699" s="142"/>
      <c r="D6699" s="142"/>
      <c r="E6699" s="142"/>
      <c r="F6699" s="142"/>
      <c r="G6699" s="142"/>
      <c r="H6699" s="142"/>
      <c r="J6699" s="142"/>
      <c r="K6699" s="142"/>
      <c r="L6699" s="142"/>
      <c r="M6699" s="142"/>
      <c r="N6699" s="142"/>
      <c r="O6699" s="142"/>
    </row>
    <row r="6700" spans="3:15" x14ac:dyDescent="0.2">
      <c r="C6700" s="142"/>
      <c r="D6700" s="142"/>
      <c r="E6700" s="142"/>
      <c r="F6700" s="142"/>
      <c r="G6700" s="142"/>
      <c r="H6700" s="142"/>
      <c r="J6700" s="142"/>
      <c r="K6700" s="142"/>
      <c r="L6700" s="142"/>
      <c r="M6700" s="142"/>
      <c r="N6700" s="142"/>
      <c r="O6700" s="142"/>
    </row>
    <row r="6701" spans="3:15" x14ac:dyDescent="0.2">
      <c r="C6701" s="142"/>
      <c r="D6701" s="142"/>
      <c r="E6701" s="142"/>
      <c r="F6701" s="142"/>
      <c r="G6701" s="142"/>
      <c r="H6701" s="142"/>
      <c r="J6701" s="142"/>
      <c r="K6701" s="142"/>
      <c r="L6701" s="142"/>
      <c r="M6701" s="142"/>
      <c r="N6701" s="142"/>
      <c r="O6701" s="142"/>
    </row>
    <row r="6702" spans="3:15" x14ac:dyDescent="0.2">
      <c r="C6702" s="142"/>
      <c r="D6702" s="142"/>
      <c r="E6702" s="142"/>
      <c r="F6702" s="142"/>
      <c r="G6702" s="142"/>
      <c r="H6702" s="142"/>
      <c r="J6702" s="142"/>
      <c r="K6702" s="142"/>
      <c r="L6702" s="142"/>
      <c r="M6702" s="142"/>
      <c r="N6702" s="142"/>
      <c r="O6702" s="142"/>
    </row>
    <row r="6703" spans="3:15" x14ac:dyDescent="0.2">
      <c r="C6703" s="142"/>
      <c r="D6703" s="142"/>
      <c r="E6703" s="142"/>
      <c r="F6703" s="142"/>
      <c r="G6703" s="142"/>
      <c r="H6703" s="142"/>
      <c r="J6703" s="142"/>
      <c r="K6703" s="142"/>
      <c r="L6703" s="142"/>
      <c r="M6703" s="142"/>
      <c r="N6703" s="142"/>
      <c r="O6703" s="142"/>
    </row>
    <row r="6704" spans="3:15" x14ac:dyDescent="0.2">
      <c r="C6704" s="142"/>
      <c r="D6704" s="142"/>
      <c r="E6704" s="142"/>
      <c r="F6704" s="142"/>
      <c r="G6704" s="142"/>
      <c r="H6704" s="142"/>
      <c r="J6704" s="142"/>
      <c r="K6704" s="142"/>
      <c r="L6704" s="142"/>
      <c r="M6704" s="142"/>
      <c r="N6704" s="142"/>
      <c r="O6704" s="142"/>
    </row>
    <row r="6705" spans="3:15" x14ac:dyDescent="0.2">
      <c r="C6705" s="142"/>
      <c r="D6705" s="142"/>
      <c r="E6705" s="142"/>
      <c r="F6705" s="142"/>
      <c r="G6705" s="142"/>
      <c r="H6705" s="142"/>
      <c r="J6705" s="142"/>
      <c r="K6705" s="142"/>
      <c r="L6705" s="142"/>
      <c r="M6705" s="142"/>
      <c r="N6705" s="142"/>
      <c r="O6705" s="142"/>
    </row>
    <row r="6706" spans="3:15" x14ac:dyDescent="0.2">
      <c r="C6706" s="142"/>
      <c r="D6706" s="142"/>
      <c r="E6706" s="142"/>
      <c r="F6706" s="142"/>
      <c r="G6706" s="142"/>
      <c r="H6706" s="142"/>
      <c r="J6706" s="142"/>
      <c r="K6706" s="142"/>
      <c r="L6706" s="142"/>
      <c r="M6706" s="142"/>
      <c r="N6706" s="142"/>
      <c r="O6706" s="142"/>
    </row>
    <row r="6707" spans="3:15" x14ac:dyDescent="0.2">
      <c r="C6707" s="142"/>
      <c r="D6707" s="142"/>
      <c r="E6707" s="142"/>
      <c r="F6707" s="142"/>
      <c r="G6707" s="142"/>
      <c r="H6707" s="142"/>
      <c r="J6707" s="142"/>
      <c r="K6707" s="142"/>
      <c r="L6707" s="142"/>
      <c r="M6707" s="142"/>
      <c r="N6707" s="142"/>
      <c r="O6707" s="142"/>
    </row>
    <row r="6708" spans="3:15" x14ac:dyDescent="0.2">
      <c r="C6708" s="142"/>
      <c r="D6708" s="142"/>
      <c r="E6708" s="142"/>
      <c r="F6708" s="142"/>
      <c r="G6708" s="142"/>
      <c r="H6708" s="142"/>
      <c r="J6708" s="142"/>
      <c r="K6708" s="142"/>
      <c r="L6708" s="142"/>
      <c r="M6708" s="142"/>
      <c r="N6708" s="142"/>
      <c r="O6708" s="142"/>
    </row>
    <row r="6709" spans="3:15" x14ac:dyDescent="0.2">
      <c r="C6709" s="142"/>
      <c r="D6709" s="142"/>
      <c r="E6709" s="142"/>
      <c r="F6709" s="142"/>
      <c r="G6709" s="142"/>
      <c r="H6709" s="142"/>
      <c r="J6709" s="142"/>
      <c r="K6709" s="142"/>
      <c r="L6709" s="142"/>
      <c r="M6709" s="142"/>
      <c r="N6709" s="142"/>
      <c r="O6709" s="142"/>
    </row>
    <row r="6710" spans="3:15" x14ac:dyDescent="0.2">
      <c r="C6710" s="142"/>
      <c r="D6710" s="142"/>
      <c r="E6710" s="142"/>
      <c r="F6710" s="142"/>
      <c r="G6710" s="142"/>
      <c r="H6710" s="142"/>
      <c r="J6710" s="142"/>
      <c r="K6710" s="142"/>
      <c r="L6710" s="142"/>
      <c r="M6710" s="142"/>
      <c r="N6710" s="142"/>
      <c r="O6710" s="142"/>
    </row>
    <row r="6711" spans="3:15" x14ac:dyDescent="0.2">
      <c r="C6711" s="142"/>
      <c r="D6711" s="142"/>
      <c r="E6711" s="142"/>
      <c r="F6711" s="142"/>
      <c r="G6711" s="142"/>
      <c r="H6711" s="142"/>
      <c r="J6711" s="142"/>
      <c r="K6711" s="142"/>
      <c r="L6711" s="142"/>
      <c r="M6711" s="142"/>
      <c r="N6711" s="142"/>
      <c r="O6711" s="142"/>
    </row>
    <row r="6712" spans="3:15" x14ac:dyDescent="0.2">
      <c r="C6712" s="142"/>
      <c r="D6712" s="142"/>
      <c r="E6712" s="142"/>
      <c r="F6712" s="142"/>
      <c r="G6712" s="142"/>
      <c r="H6712" s="142"/>
      <c r="J6712" s="142"/>
      <c r="K6712" s="142"/>
      <c r="L6712" s="142"/>
      <c r="M6712" s="142"/>
      <c r="N6712" s="142"/>
      <c r="O6712" s="142"/>
    </row>
    <row r="6713" spans="3:15" x14ac:dyDescent="0.2">
      <c r="C6713" s="142"/>
      <c r="D6713" s="142"/>
      <c r="E6713" s="142"/>
      <c r="F6713" s="142"/>
      <c r="G6713" s="142"/>
      <c r="H6713" s="142"/>
      <c r="J6713" s="142"/>
      <c r="K6713" s="142"/>
      <c r="L6713" s="142"/>
      <c r="M6713" s="142"/>
      <c r="N6713" s="142"/>
      <c r="O6713" s="142"/>
    </row>
    <row r="6714" spans="3:15" x14ac:dyDescent="0.2">
      <c r="C6714" s="142"/>
      <c r="D6714" s="142"/>
      <c r="E6714" s="142"/>
      <c r="F6714" s="142"/>
      <c r="G6714" s="142"/>
      <c r="H6714" s="142"/>
      <c r="J6714" s="142"/>
      <c r="K6714" s="142"/>
      <c r="L6714" s="142"/>
      <c r="M6714" s="142"/>
      <c r="N6714" s="142"/>
      <c r="O6714" s="142"/>
    </row>
    <row r="6715" spans="3:15" x14ac:dyDescent="0.2">
      <c r="C6715" s="142"/>
      <c r="D6715" s="142"/>
      <c r="E6715" s="142"/>
      <c r="F6715" s="142"/>
      <c r="G6715" s="142"/>
      <c r="H6715" s="142"/>
      <c r="J6715" s="142"/>
      <c r="K6715" s="142"/>
      <c r="L6715" s="142"/>
      <c r="M6715" s="142"/>
      <c r="N6715" s="142"/>
      <c r="O6715" s="142"/>
    </row>
    <row r="6716" spans="3:15" x14ac:dyDescent="0.2">
      <c r="C6716" s="142"/>
      <c r="D6716" s="142"/>
      <c r="E6716" s="142"/>
      <c r="F6716" s="142"/>
      <c r="G6716" s="142"/>
      <c r="H6716" s="142"/>
      <c r="J6716" s="142"/>
      <c r="K6716" s="142"/>
      <c r="L6716" s="142"/>
      <c r="M6716" s="142"/>
      <c r="N6716" s="142"/>
      <c r="O6716" s="142"/>
    </row>
    <row r="6717" spans="3:15" x14ac:dyDescent="0.2">
      <c r="C6717" s="142"/>
      <c r="D6717" s="142"/>
      <c r="E6717" s="142"/>
      <c r="F6717" s="142"/>
      <c r="G6717" s="142"/>
      <c r="H6717" s="142"/>
      <c r="J6717" s="142"/>
      <c r="K6717" s="142"/>
      <c r="L6717" s="142"/>
      <c r="M6717" s="142"/>
      <c r="N6717" s="142"/>
      <c r="O6717" s="142"/>
    </row>
    <row r="6718" spans="3:15" x14ac:dyDescent="0.2">
      <c r="C6718" s="142"/>
      <c r="D6718" s="142"/>
      <c r="E6718" s="142"/>
      <c r="F6718" s="142"/>
      <c r="G6718" s="142"/>
      <c r="H6718" s="142"/>
      <c r="J6718" s="142"/>
      <c r="K6718" s="142"/>
      <c r="L6718" s="142"/>
      <c r="M6718" s="142"/>
      <c r="N6718" s="142"/>
      <c r="O6718" s="142"/>
    </row>
    <row r="6719" spans="3:15" x14ac:dyDescent="0.2">
      <c r="C6719" s="142"/>
      <c r="D6719" s="142"/>
      <c r="E6719" s="142"/>
      <c r="F6719" s="142"/>
      <c r="G6719" s="142"/>
      <c r="H6719" s="142"/>
      <c r="J6719" s="142"/>
      <c r="K6719" s="142"/>
      <c r="L6719" s="142"/>
      <c r="M6719" s="142"/>
      <c r="N6719" s="142"/>
      <c r="O6719" s="142"/>
    </row>
    <row r="6720" spans="3:15" x14ac:dyDescent="0.2">
      <c r="C6720" s="142"/>
      <c r="D6720" s="142"/>
      <c r="E6720" s="142"/>
      <c r="F6720" s="142"/>
      <c r="G6720" s="142"/>
      <c r="H6720" s="142"/>
      <c r="J6720" s="142"/>
      <c r="K6720" s="142"/>
      <c r="L6720" s="142"/>
      <c r="M6720" s="142"/>
      <c r="N6720" s="142"/>
      <c r="O6720" s="142"/>
    </row>
    <row r="6721" spans="3:15" x14ac:dyDescent="0.2">
      <c r="C6721" s="142"/>
      <c r="D6721" s="142"/>
      <c r="E6721" s="142"/>
      <c r="F6721" s="142"/>
      <c r="G6721" s="142"/>
      <c r="H6721" s="142"/>
      <c r="J6721" s="142"/>
      <c r="K6721" s="142"/>
      <c r="L6721" s="142"/>
      <c r="M6721" s="142"/>
      <c r="N6721" s="142"/>
      <c r="O6721" s="142"/>
    </row>
    <row r="6722" spans="3:15" x14ac:dyDescent="0.2">
      <c r="C6722" s="142"/>
      <c r="D6722" s="142"/>
      <c r="E6722" s="142"/>
      <c r="F6722" s="142"/>
      <c r="G6722" s="142"/>
      <c r="H6722" s="142"/>
      <c r="J6722" s="142"/>
      <c r="K6722" s="142"/>
      <c r="L6722" s="142"/>
      <c r="M6722" s="142"/>
      <c r="N6722" s="142"/>
      <c r="O6722" s="142"/>
    </row>
    <row r="6723" spans="3:15" x14ac:dyDescent="0.2">
      <c r="C6723" s="142"/>
      <c r="D6723" s="142"/>
      <c r="E6723" s="142"/>
      <c r="F6723" s="142"/>
      <c r="G6723" s="142"/>
      <c r="H6723" s="142"/>
      <c r="J6723" s="142"/>
      <c r="K6723" s="142"/>
      <c r="L6723" s="142"/>
      <c r="M6723" s="142"/>
      <c r="N6723" s="142"/>
      <c r="O6723" s="142"/>
    </row>
    <row r="6724" spans="3:15" x14ac:dyDescent="0.2">
      <c r="C6724" s="142"/>
      <c r="D6724" s="142"/>
      <c r="E6724" s="142"/>
      <c r="F6724" s="142"/>
      <c r="G6724" s="142"/>
      <c r="H6724" s="142"/>
      <c r="J6724" s="142"/>
      <c r="K6724" s="142"/>
      <c r="L6724" s="142"/>
      <c r="M6724" s="142"/>
      <c r="N6724" s="142"/>
      <c r="O6724" s="142"/>
    </row>
    <row r="6725" spans="3:15" x14ac:dyDescent="0.2">
      <c r="C6725" s="142"/>
      <c r="D6725" s="142"/>
      <c r="E6725" s="142"/>
      <c r="F6725" s="142"/>
      <c r="G6725" s="142"/>
      <c r="H6725" s="142"/>
      <c r="J6725" s="142"/>
      <c r="K6725" s="142"/>
      <c r="L6725" s="142"/>
      <c r="M6725" s="142"/>
      <c r="N6725" s="142"/>
      <c r="O6725" s="142"/>
    </row>
    <row r="6726" spans="3:15" x14ac:dyDescent="0.2">
      <c r="C6726" s="142"/>
      <c r="D6726" s="142"/>
      <c r="E6726" s="142"/>
      <c r="F6726" s="142"/>
      <c r="G6726" s="142"/>
      <c r="H6726" s="142"/>
      <c r="J6726" s="142"/>
      <c r="K6726" s="142"/>
      <c r="L6726" s="142"/>
      <c r="M6726" s="142"/>
      <c r="N6726" s="142"/>
      <c r="O6726" s="142"/>
    </row>
    <row r="6727" spans="3:15" x14ac:dyDescent="0.2">
      <c r="C6727" s="142"/>
      <c r="D6727" s="142"/>
      <c r="E6727" s="142"/>
      <c r="F6727" s="142"/>
      <c r="G6727" s="142"/>
      <c r="H6727" s="142"/>
      <c r="J6727" s="142"/>
      <c r="K6727" s="142"/>
      <c r="L6727" s="142"/>
      <c r="M6727" s="142"/>
      <c r="N6727" s="142"/>
      <c r="O6727" s="142"/>
    </row>
    <row r="6728" spans="3:15" x14ac:dyDescent="0.2">
      <c r="C6728" s="142"/>
      <c r="D6728" s="142"/>
      <c r="E6728" s="142"/>
      <c r="F6728" s="142"/>
      <c r="G6728" s="142"/>
      <c r="H6728" s="142"/>
      <c r="J6728" s="142"/>
      <c r="K6728" s="142"/>
      <c r="L6728" s="142"/>
      <c r="M6728" s="142"/>
      <c r="N6728" s="142"/>
      <c r="O6728" s="142"/>
    </row>
    <row r="6729" spans="3:15" x14ac:dyDescent="0.2">
      <c r="C6729" s="142"/>
      <c r="D6729" s="142"/>
      <c r="E6729" s="142"/>
      <c r="F6729" s="142"/>
      <c r="G6729" s="142"/>
      <c r="H6729" s="142"/>
      <c r="J6729" s="142"/>
      <c r="K6729" s="142"/>
      <c r="L6729" s="142"/>
      <c r="M6729" s="142"/>
      <c r="N6729" s="142"/>
      <c r="O6729" s="142"/>
    </row>
    <row r="6730" spans="3:15" x14ac:dyDescent="0.2">
      <c r="C6730" s="142"/>
      <c r="D6730" s="142"/>
      <c r="E6730" s="142"/>
      <c r="F6730" s="142"/>
      <c r="G6730" s="142"/>
      <c r="H6730" s="142"/>
      <c r="J6730" s="142"/>
      <c r="K6730" s="142"/>
      <c r="L6730" s="142"/>
      <c r="M6730" s="142"/>
      <c r="N6730" s="142"/>
      <c r="O6730" s="142"/>
    </row>
    <row r="6731" spans="3:15" x14ac:dyDescent="0.2">
      <c r="C6731" s="142"/>
      <c r="D6731" s="142"/>
      <c r="E6731" s="142"/>
      <c r="F6731" s="142"/>
      <c r="G6731" s="142"/>
      <c r="H6731" s="142"/>
      <c r="J6731" s="142"/>
      <c r="K6731" s="142"/>
      <c r="L6731" s="142"/>
      <c r="M6731" s="142"/>
      <c r="N6731" s="142"/>
      <c r="O6731" s="142"/>
    </row>
    <row r="6732" spans="3:15" x14ac:dyDescent="0.2">
      <c r="C6732" s="142"/>
      <c r="D6732" s="142"/>
      <c r="E6732" s="142"/>
      <c r="F6732" s="142"/>
      <c r="G6732" s="142"/>
      <c r="H6732" s="142"/>
      <c r="J6732" s="142"/>
      <c r="K6732" s="142"/>
      <c r="L6732" s="142"/>
      <c r="M6732" s="142"/>
      <c r="N6732" s="142"/>
      <c r="O6732" s="142"/>
    </row>
    <row r="6733" spans="3:15" x14ac:dyDescent="0.2">
      <c r="C6733" s="142"/>
      <c r="D6733" s="142"/>
      <c r="E6733" s="142"/>
      <c r="F6733" s="142"/>
      <c r="G6733" s="142"/>
      <c r="H6733" s="142"/>
      <c r="J6733" s="142"/>
      <c r="K6733" s="142"/>
      <c r="L6733" s="142"/>
      <c r="M6733" s="142"/>
      <c r="N6733" s="142"/>
      <c r="O6733" s="142"/>
    </row>
    <row r="6734" spans="3:15" x14ac:dyDescent="0.2">
      <c r="C6734" s="142"/>
      <c r="D6734" s="142"/>
      <c r="E6734" s="142"/>
      <c r="F6734" s="142"/>
      <c r="G6734" s="142"/>
      <c r="H6734" s="142"/>
      <c r="J6734" s="142"/>
      <c r="K6734" s="142"/>
      <c r="L6734" s="142"/>
      <c r="M6734" s="142"/>
      <c r="N6734" s="142"/>
      <c r="O6734" s="142"/>
    </row>
    <row r="6735" spans="3:15" x14ac:dyDescent="0.2">
      <c r="C6735" s="142"/>
      <c r="D6735" s="142"/>
      <c r="E6735" s="142"/>
      <c r="F6735" s="142"/>
      <c r="G6735" s="142"/>
      <c r="H6735" s="142"/>
      <c r="J6735" s="142"/>
      <c r="K6735" s="142"/>
      <c r="L6735" s="142"/>
      <c r="M6735" s="142"/>
      <c r="N6735" s="142"/>
      <c r="O6735" s="142"/>
    </row>
    <row r="6736" spans="3:15" x14ac:dyDescent="0.2">
      <c r="C6736" s="142"/>
      <c r="D6736" s="142"/>
      <c r="E6736" s="142"/>
      <c r="F6736" s="142"/>
      <c r="G6736" s="142"/>
      <c r="H6736" s="142"/>
      <c r="J6736" s="142"/>
      <c r="K6736" s="142"/>
      <c r="L6736" s="142"/>
      <c r="M6736" s="142"/>
      <c r="N6736" s="142"/>
      <c r="O6736" s="142"/>
    </row>
    <row r="6737" spans="3:15" x14ac:dyDescent="0.2">
      <c r="C6737" s="142"/>
      <c r="D6737" s="142"/>
      <c r="E6737" s="142"/>
      <c r="F6737" s="142"/>
      <c r="G6737" s="142"/>
      <c r="H6737" s="142"/>
      <c r="J6737" s="142"/>
      <c r="K6737" s="142"/>
      <c r="L6737" s="142"/>
      <c r="M6737" s="142"/>
      <c r="N6737" s="142"/>
      <c r="O6737" s="142"/>
    </row>
    <row r="6738" spans="3:15" x14ac:dyDescent="0.2">
      <c r="C6738" s="142"/>
      <c r="D6738" s="142"/>
      <c r="E6738" s="142"/>
      <c r="F6738" s="142"/>
      <c r="G6738" s="142"/>
      <c r="H6738" s="142"/>
      <c r="J6738" s="142"/>
      <c r="K6738" s="142"/>
      <c r="L6738" s="142"/>
      <c r="M6738" s="142"/>
      <c r="N6738" s="142"/>
      <c r="O6738" s="142"/>
    </row>
    <row r="6739" spans="3:15" x14ac:dyDescent="0.2">
      <c r="C6739" s="142"/>
      <c r="D6739" s="142"/>
      <c r="E6739" s="142"/>
      <c r="F6739" s="142"/>
      <c r="G6739" s="142"/>
      <c r="H6739" s="142"/>
      <c r="J6739" s="142"/>
      <c r="K6739" s="142"/>
      <c r="L6739" s="142"/>
      <c r="M6739" s="142"/>
      <c r="N6739" s="142"/>
      <c r="O6739" s="142"/>
    </row>
    <row r="6740" spans="3:15" x14ac:dyDescent="0.2">
      <c r="C6740" s="142"/>
      <c r="D6740" s="142"/>
      <c r="E6740" s="142"/>
      <c r="F6740" s="142"/>
      <c r="G6740" s="142"/>
      <c r="H6740" s="142"/>
      <c r="J6740" s="142"/>
      <c r="K6740" s="142"/>
      <c r="L6740" s="142"/>
      <c r="M6740" s="142"/>
      <c r="N6740" s="142"/>
      <c r="O6740" s="142"/>
    </row>
    <row r="6741" spans="3:15" x14ac:dyDescent="0.2">
      <c r="C6741" s="142"/>
      <c r="D6741" s="142"/>
      <c r="E6741" s="142"/>
      <c r="F6741" s="142"/>
      <c r="G6741" s="142"/>
      <c r="H6741" s="142"/>
      <c r="J6741" s="142"/>
      <c r="K6741" s="142"/>
      <c r="L6741" s="142"/>
      <c r="M6741" s="142"/>
      <c r="N6741" s="142"/>
      <c r="O6741" s="142"/>
    </row>
    <row r="6742" spans="3:15" x14ac:dyDescent="0.2">
      <c r="C6742" s="142"/>
      <c r="D6742" s="142"/>
      <c r="E6742" s="142"/>
      <c r="F6742" s="142"/>
      <c r="G6742" s="142"/>
      <c r="H6742" s="142"/>
      <c r="J6742" s="142"/>
      <c r="K6742" s="142"/>
      <c r="L6742" s="142"/>
      <c r="M6742" s="142"/>
      <c r="N6742" s="142"/>
      <c r="O6742" s="142"/>
    </row>
    <row r="6743" spans="3:15" x14ac:dyDescent="0.2">
      <c r="C6743" s="142"/>
      <c r="D6743" s="142"/>
      <c r="E6743" s="142"/>
      <c r="F6743" s="142"/>
      <c r="G6743" s="142"/>
      <c r="H6743" s="142"/>
      <c r="J6743" s="142"/>
      <c r="K6743" s="142"/>
      <c r="L6743" s="142"/>
      <c r="M6743" s="142"/>
      <c r="N6743" s="142"/>
      <c r="O6743" s="142"/>
    </row>
    <row r="6744" spans="3:15" x14ac:dyDescent="0.2">
      <c r="C6744" s="142"/>
      <c r="D6744" s="142"/>
      <c r="E6744" s="142"/>
      <c r="F6744" s="142"/>
      <c r="G6744" s="142"/>
      <c r="H6744" s="142"/>
      <c r="J6744" s="142"/>
      <c r="K6744" s="142"/>
      <c r="L6744" s="142"/>
      <c r="M6744" s="142"/>
      <c r="N6744" s="142"/>
      <c r="O6744" s="142"/>
    </row>
    <row r="6745" spans="3:15" x14ac:dyDescent="0.2">
      <c r="C6745" s="142"/>
      <c r="D6745" s="142"/>
      <c r="E6745" s="142"/>
      <c r="F6745" s="142"/>
      <c r="G6745" s="142"/>
      <c r="H6745" s="142"/>
      <c r="J6745" s="142"/>
      <c r="K6745" s="142"/>
      <c r="L6745" s="142"/>
      <c r="M6745" s="142"/>
      <c r="N6745" s="142"/>
      <c r="O6745" s="142"/>
    </row>
    <row r="6746" spans="3:15" x14ac:dyDescent="0.2">
      <c r="C6746" s="142"/>
      <c r="D6746" s="142"/>
      <c r="E6746" s="142"/>
      <c r="F6746" s="142"/>
      <c r="G6746" s="142"/>
      <c r="H6746" s="142"/>
      <c r="J6746" s="142"/>
      <c r="K6746" s="142"/>
      <c r="L6746" s="142"/>
      <c r="M6746" s="142"/>
      <c r="N6746" s="142"/>
      <c r="O6746" s="142"/>
    </row>
    <row r="6747" spans="3:15" x14ac:dyDescent="0.2">
      <c r="C6747" s="142"/>
      <c r="D6747" s="142"/>
      <c r="E6747" s="142"/>
      <c r="F6747" s="142"/>
      <c r="G6747" s="142"/>
      <c r="H6747" s="142"/>
      <c r="J6747" s="142"/>
      <c r="K6747" s="142"/>
      <c r="L6747" s="142"/>
      <c r="M6747" s="142"/>
      <c r="N6747" s="142"/>
      <c r="O6747" s="142"/>
    </row>
    <row r="6748" spans="3:15" x14ac:dyDescent="0.2">
      <c r="C6748" s="142"/>
      <c r="D6748" s="142"/>
      <c r="E6748" s="142"/>
      <c r="F6748" s="142"/>
      <c r="G6748" s="142"/>
      <c r="H6748" s="142"/>
      <c r="J6748" s="142"/>
      <c r="K6748" s="142"/>
      <c r="L6748" s="142"/>
      <c r="M6748" s="142"/>
      <c r="N6748" s="142"/>
      <c r="O6748" s="142"/>
    </row>
    <row r="6749" spans="3:15" x14ac:dyDescent="0.2">
      <c r="C6749" s="142"/>
      <c r="D6749" s="142"/>
      <c r="E6749" s="142"/>
      <c r="F6749" s="142"/>
      <c r="G6749" s="142"/>
      <c r="H6749" s="142"/>
      <c r="J6749" s="142"/>
      <c r="K6749" s="142"/>
      <c r="L6749" s="142"/>
      <c r="M6749" s="142"/>
      <c r="N6749" s="142"/>
      <c r="O6749" s="142"/>
    </row>
    <row r="6750" spans="3:15" x14ac:dyDescent="0.2">
      <c r="C6750" s="142"/>
      <c r="D6750" s="142"/>
      <c r="E6750" s="142"/>
      <c r="F6750" s="142"/>
      <c r="G6750" s="142"/>
      <c r="H6750" s="142"/>
      <c r="J6750" s="142"/>
      <c r="K6750" s="142"/>
      <c r="L6750" s="142"/>
      <c r="M6750" s="142"/>
      <c r="N6750" s="142"/>
      <c r="O6750" s="142"/>
    </row>
    <row r="6751" spans="3:15" x14ac:dyDescent="0.2">
      <c r="C6751" s="142"/>
      <c r="D6751" s="142"/>
      <c r="E6751" s="142"/>
      <c r="F6751" s="142"/>
      <c r="G6751" s="142"/>
      <c r="H6751" s="142"/>
      <c r="J6751" s="142"/>
      <c r="K6751" s="142"/>
      <c r="L6751" s="142"/>
      <c r="M6751" s="142"/>
      <c r="N6751" s="142"/>
      <c r="O6751" s="142"/>
    </row>
    <row r="6752" spans="3:15" x14ac:dyDescent="0.2">
      <c r="C6752" s="142"/>
      <c r="D6752" s="142"/>
      <c r="E6752" s="142"/>
      <c r="F6752" s="142"/>
      <c r="G6752" s="142"/>
      <c r="H6752" s="142"/>
      <c r="J6752" s="142"/>
      <c r="K6752" s="142"/>
      <c r="L6752" s="142"/>
      <c r="M6752" s="142"/>
      <c r="N6752" s="142"/>
      <c r="O6752" s="142"/>
    </row>
    <row r="6753" spans="3:15" x14ac:dyDescent="0.2">
      <c r="C6753" s="142"/>
      <c r="D6753" s="142"/>
      <c r="E6753" s="142"/>
      <c r="F6753" s="142"/>
      <c r="G6753" s="142"/>
      <c r="H6753" s="142"/>
      <c r="J6753" s="142"/>
      <c r="K6753" s="142"/>
      <c r="L6753" s="142"/>
      <c r="M6753" s="142"/>
      <c r="N6753" s="142"/>
      <c r="O6753" s="142"/>
    </row>
    <row r="6754" spans="3:15" x14ac:dyDescent="0.2">
      <c r="C6754" s="142"/>
      <c r="D6754" s="142"/>
      <c r="E6754" s="142"/>
      <c r="F6754" s="142"/>
      <c r="G6754" s="142"/>
      <c r="H6754" s="142"/>
      <c r="J6754" s="142"/>
      <c r="K6754" s="142"/>
      <c r="L6754" s="142"/>
      <c r="M6754" s="142"/>
      <c r="N6754" s="142"/>
      <c r="O6754" s="142"/>
    </row>
    <row r="6755" spans="3:15" x14ac:dyDescent="0.2">
      <c r="C6755" s="142"/>
      <c r="D6755" s="142"/>
      <c r="E6755" s="142"/>
      <c r="F6755" s="142"/>
      <c r="G6755" s="142"/>
      <c r="H6755" s="142"/>
      <c r="J6755" s="142"/>
      <c r="K6755" s="142"/>
      <c r="L6755" s="142"/>
      <c r="M6755" s="142"/>
      <c r="N6755" s="142"/>
      <c r="O6755" s="142"/>
    </row>
    <row r="6756" spans="3:15" x14ac:dyDescent="0.2">
      <c r="C6756" s="142"/>
      <c r="D6756" s="142"/>
      <c r="E6756" s="142"/>
      <c r="F6756" s="142"/>
      <c r="G6756" s="142"/>
      <c r="H6756" s="142"/>
      <c r="J6756" s="142"/>
      <c r="K6756" s="142"/>
      <c r="L6756" s="142"/>
      <c r="M6756" s="142"/>
      <c r="N6756" s="142"/>
      <c r="O6756" s="142"/>
    </row>
    <row r="6757" spans="3:15" x14ac:dyDescent="0.2">
      <c r="C6757" s="142"/>
      <c r="D6757" s="142"/>
      <c r="E6757" s="142"/>
      <c r="F6757" s="142"/>
      <c r="G6757" s="142"/>
      <c r="H6757" s="142"/>
      <c r="J6757" s="142"/>
      <c r="K6757" s="142"/>
      <c r="L6757" s="142"/>
      <c r="M6757" s="142"/>
      <c r="N6757" s="142"/>
      <c r="O6757" s="142"/>
    </row>
    <row r="6758" spans="3:15" x14ac:dyDescent="0.2">
      <c r="C6758" s="142"/>
      <c r="D6758" s="142"/>
      <c r="E6758" s="142"/>
      <c r="F6758" s="142"/>
      <c r="G6758" s="142"/>
      <c r="H6758" s="142"/>
      <c r="J6758" s="142"/>
      <c r="K6758" s="142"/>
      <c r="L6758" s="142"/>
      <c r="M6758" s="142"/>
      <c r="N6758" s="142"/>
      <c r="O6758" s="142"/>
    </row>
    <row r="6759" spans="3:15" x14ac:dyDescent="0.2">
      <c r="C6759" s="142"/>
      <c r="D6759" s="142"/>
      <c r="E6759" s="142"/>
      <c r="F6759" s="142"/>
      <c r="G6759" s="142"/>
      <c r="H6759" s="142"/>
      <c r="J6759" s="142"/>
      <c r="K6759" s="142"/>
      <c r="L6759" s="142"/>
      <c r="M6759" s="142"/>
      <c r="N6759" s="142"/>
      <c r="O6759" s="142"/>
    </row>
    <row r="6760" spans="3:15" x14ac:dyDescent="0.2">
      <c r="C6760" s="142"/>
      <c r="D6760" s="142"/>
      <c r="E6760" s="142"/>
      <c r="F6760" s="142"/>
      <c r="G6760" s="142"/>
      <c r="H6760" s="142"/>
      <c r="J6760" s="142"/>
      <c r="K6760" s="142"/>
      <c r="L6760" s="142"/>
      <c r="M6760" s="142"/>
      <c r="N6760" s="142"/>
      <c r="O6760" s="142"/>
    </row>
    <row r="6761" spans="3:15" x14ac:dyDescent="0.2">
      <c r="C6761" s="142"/>
      <c r="D6761" s="142"/>
      <c r="E6761" s="142"/>
      <c r="F6761" s="142"/>
      <c r="G6761" s="142"/>
      <c r="H6761" s="142"/>
      <c r="J6761" s="142"/>
      <c r="K6761" s="142"/>
      <c r="L6761" s="142"/>
      <c r="M6761" s="142"/>
      <c r="N6761" s="142"/>
      <c r="O6761" s="142"/>
    </row>
    <row r="6762" spans="3:15" x14ac:dyDescent="0.2">
      <c r="C6762" s="142"/>
      <c r="D6762" s="142"/>
      <c r="E6762" s="142"/>
      <c r="F6762" s="142"/>
      <c r="G6762" s="142"/>
      <c r="H6762" s="142"/>
      <c r="J6762" s="142"/>
      <c r="K6762" s="142"/>
      <c r="L6762" s="142"/>
      <c r="M6762" s="142"/>
      <c r="N6762" s="142"/>
      <c r="O6762" s="142"/>
    </row>
    <row r="6763" spans="3:15" x14ac:dyDescent="0.2">
      <c r="C6763" s="142"/>
      <c r="D6763" s="142"/>
      <c r="E6763" s="142"/>
      <c r="F6763" s="142"/>
      <c r="G6763" s="142"/>
      <c r="H6763" s="142"/>
      <c r="J6763" s="142"/>
      <c r="K6763" s="142"/>
      <c r="L6763" s="142"/>
      <c r="M6763" s="142"/>
      <c r="N6763" s="142"/>
      <c r="O6763" s="142"/>
    </row>
    <row r="6764" spans="3:15" x14ac:dyDescent="0.2">
      <c r="C6764" s="142"/>
      <c r="D6764" s="142"/>
      <c r="E6764" s="142"/>
      <c r="F6764" s="142"/>
      <c r="G6764" s="142"/>
      <c r="H6764" s="142"/>
      <c r="J6764" s="142"/>
      <c r="K6764" s="142"/>
      <c r="L6764" s="142"/>
      <c r="M6764" s="142"/>
      <c r="N6764" s="142"/>
      <c r="O6764" s="142"/>
    </row>
    <row r="6765" spans="3:15" x14ac:dyDescent="0.2">
      <c r="C6765" s="142"/>
      <c r="D6765" s="142"/>
      <c r="E6765" s="142"/>
      <c r="F6765" s="142"/>
      <c r="G6765" s="142"/>
      <c r="H6765" s="142"/>
      <c r="J6765" s="142"/>
      <c r="K6765" s="142"/>
      <c r="L6765" s="142"/>
      <c r="M6765" s="142"/>
      <c r="N6765" s="142"/>
      <c r="O6765" s="142"/>
    </row>
    <row r="6766" spans="3:15" x14ac:dyDescent="0.2">
      <c r="C6766" s="142"/>
      <c r="D6766" s="142"/>
      <c r="E6766" s="142"/>
      <c r="F6766" s="142"/>
      <c r="G6766" s="142"/>
      <c r="H6766" s="142"/>
      <c r="J6766" s="142"/>
      <c r="K6766" s="142"/>
      <c r="L6766" s="142"/>
      <c r="M6766" s="142"/>
      <c r="N6766" s="142"/>
      <c r="O6766" s="142"/>
    </row>
    <row r="6767" spans="3:15" x14ac:dyDescent="0.2">
      <c r="C6767" s="142"/>
      <c r="D6767" s="142"/>
      <c r="E6767" s="142"/>
      <c r="F6767" s="142"/>
      <c r="G6767" s="142"/>
      <c r="H6767" s="142"/>
      <c r="J6767" s="142"/>
      <c r="K6767" s="142"/>
      <c r="L6767" s="142"/>
      <c r="M6767" s="142"/>
      <c r="N6767" s="142"/>
      <c r="O6767" s="142"/>
    </row>
    <row r="6768" spans="3:15" x14ac:dyDescent="0.2">
      <c r="C6768" s="142"/>
      <c r="D6768" s="142"/>
      <c r="E6768" s="142"/>
      <c r="F6768" s="142"/>
      <c r="G6768" s="142"/>
      <c r="H6768" s="142"/>
      <c r="J6768" s="142"/>
      <c r="K6768" s="142"/>
      <c r="L6768" s="142"/>
      <c r="M6768" s="142"/>
      <c r="N6768" s="142"/>
      <c r="O6768" s="142"/>
    </row>
    <row r="6769" spans="3:15" x14ac:dyDescent="0.2">
      <c r="C6769" s="142"/>
      <c r="D6769" s="142"/>
      <c r="E6769" s="142"/>
      <c r="F6769" s="142"/>
      <c r="G6769" s="142"/>
      <c r="H6769" s="142"/>
      <c r="J6769" s="142"/>
      <c r="K6769" s="142"/>
      <c r="L6769" s="142"/>
      <c r="M6769" s="142"/>
      <c r="N6769" s="142"/>
      <c r="O6769" s="142"/>
    </row>
    <row r="6770" spans="3:15" x14ac:dyDescent="0.2">
      <c r="C6770" s="142"/>
      <c r="D6770" s="142"/>
      <c r="E6770" s="142"/>
      <c r="F6770" s="142"/>
      <c r="G6770" s="142"/>
      <c r="H6770" s="142"/>
      <c r="J6770" s="142"/>
      <c r="K6770" s="142"/>
      <c r="L6770" s="142"/>
      <c r="M6770" s="142"/>
      <c r="N6770" s="142"/>
      <c r="O6770" s="142"/>
    </row>
    <row r="6771" spans="3:15" x14ac:dyDescent="0.2">
      <c r="C6771" s="142"/>
      <c r="D6771" s="142"/>
      <c r="E6771" s="142"/>
      <c r="F6771" s="142"/>
      <c r="G6771" s="142"/>
      <c r="H6771" s="142"/>
      <c r="J6771" s="142"/>
      <c r="K6771" s="142"/>
      <c r="L6771" s="142"/>
      <c r="M6771" s="142"/>
      <c r="N6771" s="142"/>
      <c r="O6771" s="142"/>
    </row>
    <row r="6772" spans="3:15" x14ac:dyDescent="0.2">
      <c r="C6772" s="142"/>
      <c r="D6772" s="142"/>
      <c r="E6772" s="142"/>
      <c r="F6772" s="142"/>
      <c r="G6772" s="142"/>
      <c r="H6772" s="142"/>
      <c r="J6772" s="142"/>
      <c r="K6772" s="142"/>
      <c r="L6772" s="142"/>
      <c r="M6772" s="142"/>
      <c r="N6772" s="142"/>
      <c r="O6772" s="142"/>
    </row>
    <row r="6773" spans="3:15" x14ac:dyDescent="0.2">
      <c r="C6773" s="142"/>
      <c r="D6773" s="142"/>
      <c r="E6773" s="142"/>
      <c r="F6773" s="142"/>
      <c r="G6773" s="142"/>
      <c r="H6773" s="142"/>
      <c r="J6773" s="142"/>
      <c r="K6773" s="142"/>
      <c r="L6773" s="142"/>
      <c r="M6773" s="142"/>
      <c r="N6773" s="142"/>
      <c r="O6773" s="142"/>
    </row>
    <row r="6774" spans="3:15" x14ac:dyDescent="0.2">
      <c r="C6774" s="142"/>
      <c r="D6774" s="142"/>
      <c r="E6774" s="142"/>
      <c r="F6774" s="142"/>
      <c r="G6774" s="142"/>
      <c r="H6774" s="142"/>
      <c r="J6774" s="142"/>
      <c r="K6774" s="142"/>
      <c r="L6774" s="142"/>
      <c r="M6774" s="142"/>
      <c r="N6774" s="142"/>
      <c r="O6774" s="142"/>
    </row>
    <row r="6775" spans="3:15" x14ac:dyDescent="0.2">
      <c r="C6775" s="142"/>
      <c r="D6775" s="142"/>
      <c r="E6775" s="142"/>
      <c r="F6775" s="142"/>
      <c r="G6775" s="142"/>
      <c r="H6775" s="142"/>
      <c r="J6775" s="142"/>
      <c r="K6775" s="142"/>
      <c r="L6775" s="142"/>
      <c r="M6775" s="142"/>
      <c r="N6775" s="142"/>
      <c r="O6775" s="142"/>
    </row>
    <row r="6776" spans="3:15" x14ac:dyDescent="0.2">
      <c r="C6776" s="142"/>
      <c r="D6776" s="142"/>
      <c r="E6776" s="142"/>
      <c r="F6776" s="142"/>
      <c r="G6776" s="142"/>
      <c r="H6776" s="142"/>
      <c r="J6776" s="142"/>
      <c r="K6776" s="142"/>
      <c r="L6776" s="142"/>
      <c r="M6776" s="142"/>
      <c r="N6776" s="142"/>
      <c r="O6776" s="142"/>
    </row>
    <row r="6777" spans="3:15" x14ac:dyDescent="0.2">
      <c r="C6777" s="142"/>
      <c r="D6777" s="142"/>
      <c r="E6777" s="142"/>
      <c r="F6777" s="142"/>
      <c r="G6777" s="142"/>
      <c r="H6777" s="142"/>
      <c r="J6777" s="142"/>
      <c r="K6777" s="142"/>
      <c r="L6777" s="142"/>
      <c r="M6777" s="142"/>
      <c r="N6777" s="142"/>
      <c r="O6777" s="142"/>
    </row>
    <row r="6778" spans="3:15" x14ac:dyDescent="0.2">
      <c r="C6778" s="142"/>
      <c r="D6778" s="142"/>
      <c r="E6778" s="142"/>
      <c r="F6778" s="142"/>
      <c r="G6778" s="142"/>
      <c r="H6778" s="142"/>
      <c r="J6778" s="142"/>
      <c r="K6778" s="142"/>
      <c r="L6778" s="142"/>
      <c r="M6778" s="142"/>
      <c r="N6778" s="142"/>
      <c r="O6778" s="142"/>
    </row>
    <row r="6779" spans="3:15" x14ac:dyDescent="0.2">
      <c r="C6779" s="142"/>
      <c r="D6779" s="142"/>
      <c r="E6779" s="142"/>
      <c r="F6779" s="142"/>
      <c r="G6779" s="142"/>
      <c r="H6779" s="142"/>
      <c r="J6779" s="142"/>
      <c r="K6779" s="142"/>
      <c r="L6779" s="142"/>
      <c r="M6779" s="142"/>
      <c r="N6779" s="142"/>
      <c r="O6779" s="142"/>
    </row>
    <row r="6780" spans="3:15" x14ac:dyDescent="0.2">
      <c r="C6780" s="142"/>
      <c r="D6780" s="142"/>
      <c r="E6780" s="142"/>
      <c r="F6780" s="142"/>
      <c r="G6780" s="142"/>
      <c r="H6780" s="142"/>
      <c r="J6780" s="142"/>
      <c r="K6780" s="142"/>
      <c r="L6780" s="142"/>
      <c r="M6780" s="142"/>
      <c r="N6780" s="142"/>
      <c r="O6780" s="142"/>
    </row>
    <row r="6781" spans="3:15" x14ac:dyDescent="0.2">
      <c r="C6781" s="142"/>
      <c r="D6781" s="142"/>
      <c r="E6781" s="142"/>
      <c r="F6781" s="142"/>
      <c r="G6781" s="142"/>
      <c r="H6781" s="142"/>
      <c r="J6781" s="142"/>
      <c r="K6781" s="142"/>
      <c r="L6781" s="142"/>
      <c r="M6781" s="142"/>
      <c r="N6781" s="142"/>
      <c r="O6781" s="142"/>
    </row>
    <row r="6782" spans="3:15" x14ac:dyDescent="0.2">
      <c r="C6782" s="142"/>
      <c r="D6782" s="142"/>
      <c r="E6782" s="142"/>
      <c r="F6782" s="142"/>
      <c r="G6782" s="142"/>
      <c r="H6782" s="142"/>
      <c r="J6782" s="142"/>
      <c r="K6782" s="142"/>
      <c r="L6782" s="142"/>
      <c r="M6782" s="142"/>
      <c r="N6782" s="142"/>
      <c r="O6782" s="142"/>
    </row>
    <row r="6783" spans="3:15" x14ac:dyDescent="0.2">
      <c r="C6783" s="142"/>
      <c r="D6783" s="142"/>
      <c r="E6783" s="142"/>
      <c r="F6783" s="142"/>
      <c r="G6783" s="142"/>
      <c r="H6783" s="142"/>
      <c r="J6783" s="142"/>
      <c r="K6783" s="142"/>
      <c r="L6783" s="142"/>
      <c r="M6783" s="142"/>
      <c r="N6783" s="142"/>
      <c r="O6783" s="142"/>
    </row>
    <row r="6784" spans="3:15" x14ac:dyDescent="0.2">
      <c r="C6784" s="142"/>
      <c r="D6784" s="142"/>
      <c r="E6784" s="142"/>
      <c r="F6784" s="142"/>
      <c r="G6784" s="142"/>
      <c r="H6784" s="142"/>
      <c r="J6784" s="142"/>
      <c r="K6784" s="142"/>
      <c r="L6784" s="142"/>
      <c r="M6784" s="142"/>
      <c r="N6784" s="142"/>
      <c r="O6784" s="142"/>
    </row>
    <row r="6785" spans="3:15" x14ac:dyDescent="0.2">
      <c r="C6785" s="142"/>
      <c r="D6785" s="142"/>
      <c r="E6785" s="142"/>
      <c r="F6785" s="142"/>
      <c r="G6785" s="142"/>
      <c r="H6785" s="142"/>
      <c r="J6785" s="142"/>
      <c r="K6785" s="142"/>
      <c r="L6785" s="142"/>
      <c r="M6785" s="142"/>
      <c r="N6785" s="142"/>
      <c r="O6785" s="142"/>
    </row>
    <row r="6786" spans="3:15" x14ac:dyDescent="0.2">
      <c r="C6786" s="142"/>
      <c r="D6786" s="142"/>
      <c r="E6786" s="142"/>
      <c r="F6786" s="142"/>
      <c r="G6786" s="142"/>
      <c r="H6786" s="142"/>
      <c r="J6786" s="142"/>
      <c r="K6786" s="142"/>
      <c r="L6786" s="142"/>
      <c r="M6786" s="142"/>
      <c r="N6786" s="142"/>
      <c r="O6786" s="142"/>
    </row>
    <row r="6787" spans="3:15" x14ac:dyDescent="0.2">
      <c r="C6787" s="142"/>
      <c r="D6787" s="142"/>
      <c r="E6787" s="142"/>
      <c r="F6787" s="142"/>
      <c r="G6787" s="142"/>
      <c r="H6787" s="142"/>
      <c r="J6787" s="142"/>
      <c r="K6787" s="142"/>
      <c r="L6787" s="142"/>
      <c r="M6787" s="142"/>
      <c r="N6787" s="142"/>
      <c r="O6787" s="142"/>
    </row>
    <row r="6788" spans="3:15" x14ac:dyDescent="0.2">
      <c r="C6788" s="142"/>
      <c r="D6788" s="142"/>
      <c r="E6788" s="142"/>
      <c r="F6788" s="142"/>
      <c r="G6788" s="142"/>
      <c r="H6788" s="142"/>
      <c r="J6788" s="142"/>
      <c r="K6788" s="142"/>
      <c r="L6788" s="142"/>
      <c r="M6788" s="142"/>
      <c r="N6788" s="142"/>
      <c r="O6788" s="142"/>
    </row>
    <row r="6789" spans="3:15" x14ac:dyDescent="0.2">
      <c r="C6789" s="142"/>
      <c r="D6789" s="142"/>
      <c r="E6789" s="142"/>
      <c r="F6789" s="142"/>
      <c r="G6789" s="142"/>
      <c r="H6789" s="142"/>
      <c r="J6789" s="142"/>
      <c r="K6789" s="142"/>
      <c r="L6789" s="142"/>
      <c r="M6789" s="142"/>
      <c r="N6789" s="142"/>
      <c r="O6789" s="142"/>
    </row>
    <row r="6790" spans="3:15" x14ac:dyDescent="0.2">
      <c r="C6790" s="142"/>
      <c r="D6790" s="142"/>
      <c r="E6790" s="142"/>
      <c r="F6790" s="142"/>
      <c r="G6790" s="142"/>
      <c r="H6790" s="142"/>
      <c r="J6790" s="142"/>
      <c r="K6790" s="142"/>
      <c r="L6790" s="142"/>
      <c r="M6790" s="142"/>
      <c r="N6790" s="142"/>
      <c r="O6790" s="142"/>
    </row>
    <row r="6791" spans="3:15" x14ac:dyDescent="0.2">
      <c r="C6791" s="142"/>
      <c r="D6791" s="142"/>
      <c r="E6791" s="142"/>
      <c r="F6791" s="142"/>
      <c r="G6791" s="142"/>
      <c r="H6791" s="142"/>
      <c r="J6791" s="142"/>
      <c r="K6791" s="142"/>
      <c r="L6791" s="142"/>
      <c r="M6791" s="142"/>
      <c r="N6791" s="142"/>
      <c r="O6791" s="142"/>
    </row>
    <row r="6792" spans="3:15" x14ac:dyDescent="0.2">
      <c r="C6792" s="142"/>
      <c r="D6792" s="142"/>
      <c r="E6792" s="142"/>
      <c r="F6792" s="142"/>
      <c r="G6792" s="142"/>
      <c r="H6792" s="142"/>
      <c r="J6792" s="142"/>
      <c r="K6792" s="142"/>
      <c r="L6792" s="142"/>
      <c r="M6792" s="142"/>
      <c r="N6792" s="142"/>
      <c r="O6792" s="142"/>
    </row>
    <row r="6793" spans="3:15" x14ac:dyDescent="0.2">
      <c r="C6793" s="142"/>
      <c r="D6793" s="142"/>
      <c r="E6793" s="142"/>
      <c r="F6793" s="142"/>
      <c r="G6793" s="142"/>
      <c r="H6793" s="142"/>
      <c r="J6793" s="142"/>
      <c r="K6793" s="142"/>
      <c r="L6793" s="142"/>
      <c r="M6793" s="142"/>
      <c r="N6793" s="142"/>
      <c r="O6793" s="142"/>
    </row>
    <row r="6794" spans="3:15" x14ac:dyDescent="0.2">
      <c r="C6794" s="142"/>
      <c r="D6794" s="142"/>
      <c r="E6794" s="142"/>
      <c r="F6794" s="142"/>
      <c r="G6794" s="142"/>
      <c r="H6794" s="142"/>
      <c r="J6794" s="142"/>
      <c r="K6794" s="142"/>
      <c r="L6794" s="142"/>
      <c r="M6794" s="142"/>
      <c r="N6794" s="142"/>
      <c r="O6794" s="142"/>
    </row>
    <row r="6795" spans="3:15" x14ac:dyDescent="0.2">
      <c r="C6795" s="142"/>
      <c r="D6795" s="142"/>
      <c r="E6795" s="142"/>
      <c r="F6795" s="142"/>
      <c r="G6795" s="142"/>
      <c r="H6795" s="142"/>
      <c r="J6795" s="142"/>
      <c r="K6795" s="142"/>
      <c r="L6795" s="142"/>
      <c r="M6795" s="142"/>
      <c r="N6795" s="142"/>
      <c r="O6795" s="142"/>
    </row>
    <row r="6796" spans="3:15" x14ac:dyDescent="0.2">
      <c r="C6796" s="142"/>
      <c r="D6796" s="142"/>
      <c r="E6796" s="142"/>
      <c r="F6796" s="142"/>
      <c r="G6796" s="142"/>
      <c r="H6796" s="142"/>
      <c r="J6796" s="142"/>
      <c r="K6796" s="142"/>
      <c r="L6796" s="142"/>
      <c r="M6796" s="142"/>
      <c r="N6796" s="142"/>
      <c r="O6796" s="142"/>
    </row>
    <row r="6797" spans="3:15" x14ac:dyDescent="0.2">
      <c r="C6797" s="142"/>
      <c r="D6797" s="142"/>
      <c r="E6797" s="142"/>
      <c r="F6797" s="142"/>
      <c r="G6797" s="142"/>
      <c r="H6797" s="142"/>
      <c r="J6797" s="142"/>
      <c r="K6797" s="142"/>
      <c r="L6797" s="142"/>
      <c r="M6797" s="142"/>
      <c r="N6797" s="142"/>
      <c r="O6797" s="142"/>
    </row>
    <row r="6798" spans="3:15" x14ac:dyDescent="0.2">
      <c r="C6798" s="142"/>
      <c r="D6798" s="142"/>
      <c r="E6798" s="142"/>
      <c r="F6798" s="142"/>
      <c r="G6798" s="142"/>
      <c r="H6798" s="142"/>
      <c r="J6798" s="142"/>
      <c r="K6798" s="142"/>
      <c r="L6798" s="142"/>
      <c r="M6798" s="142"/>
      <c r="N6798" s="142"/>
      <c r="O6798" s="142"/>
    </row>
    <row r="6799" spans="3:15" x14ac:dyDescent="0.2">
      <c r="C6799" s="142"/>
      <c r="D6799" s="142"/>
      <c r="E6799" s="142"/>
      <c r="F6799" s="142"/>
      <c r="G6799" s="142"/>
      <c r="H6799" s="142"/>
      <c r="J6799" s="142"/>
      <c r="K6799" s="142"/>
      <c r="L6799" s="142"/>
      <c r="M6799" s="142"/>
      <c r="N6799" s="142"/>
      <c r="O6799" s="142"/>
    </row>
    <row r="6800" spans="3:15" x14ac:dyDescent="0.2">
      <c r="C6800" s="142"/>
      <c r="D6800" s="142"/>
      <c r="E6800" s="142"/>
      <c r="F6800" s="142"/>
      <c r="G6800" s="142"/>
      <c r="H6800" s="142"/>
      <c r="J6800" s="142"/>
      <c r="K6800" s="142"/>
      <c r="L6800" s="142"/>
      <c r="M6800" s="142"/>
      <c r="N6800" s="142"/>
      <c r="O6800" s="142"/>
    </row>
    <row r="6801" spans="3:15" x14ac:dyDescent="0.2">
      <c r="C6801" s="142"/>
      <c r="D6801" s="142"/>
      <c r="E6801" s="142"/>
      <c r="F6801" s="142"/>
      <c r="G6801" s="142"/>
      <c r="H6801" s="142"/>
      <c r="J6801" s="142"/>
      <c r="K6801" s="142"/>
      <c r="L6801" s="142"/>
      <c r="M6801" s="142"/>
      <c r="N6801" s="142"/>
      <c r="O6801" s="142"/>
    </row>
    <row r="6802" spans="3:15" x14ac:dyDescent="0.2">
      <c r="C6802" s="142"/>
      <c r="D6802" s="142"/>
      <c r="E6802" s="142"/>
      <c r="F6802" s="142"/>
      <c r="G6802" s="142"/>
      <c r="H6802" s="142"/>
      <c r="J6802" s="142"/>
      <c r="K6802" s="142"/>
      <c r="L6802" s="142"/>
      <c r="M6802" s="142"/>
      <c r="N6802" s="142"/>
      <c r="O6802" s="142"/>
    </row>
    <row r="6803" spans="3:15" x14ac:dyDescent="0.2">
      <c r="C6803" s="142"/>
      <c r="D6803" s="142"/>
      <c r="E6803" s="142"/>
      <c r="F6803" s="142"/>
      <c r="G6803" s="142"/>
      <c r="H6803" s="142"/>
      <c r="J6803" s="142"/>
      <c r="K6803" s="142"/>
      <c r="L6803" s="142"/>
      <c r="M6803" s="142"/>
      <c r="N6803" s="142"/>
      <c r="O6803" s="142"/>
    </row>
    <row r="6804" spans="3:15" x14ac:dyDescent="0.2">
      <c r="C6804" s="142"/>
      <c r="D6804" s="142"/>
      <c r="E6804" s="142"/>
      <c r="F6804" s="142"/>
      <c r="G6804" s="142"/>
      <c r="H6804" s="142"/>
      <c r="J6804" s="142"/>
      <c r="K6804" s="142"/>
      <c r="L6804" s="142"/>
      <c r="M6804" s="142"/>
      <c r="N6804" s="142"/>
      <c r="O6804" s="142"/>
    </row>
    <row r="6805" spans="3:15" x14ac:dyDescent="0.2">
      <c r="C6805" s="142"/>
      <c r="D6805" s="142"/>
      <c r="E6805" s="142"/>
      <c r="F6805" s="142"/>
      <c r="G6805" s="142"/>
      <c r="H6805" s="142"/>
      <c r="J6805" s="142"/>
      <c r="K6805" s="142"/>
      <c r="L6805" s="142"/>
      <c r="M6805" s="142"/>
      <c r="N6805" s="142"/>
      <c r="O6805" s="142"/>
    </row>
    <row r="6806" spans="3:15" x14ac:dyDescent="0.2">
      <c r="C6806" s="142"/>
      <c r="D6806" s="142"/>
      <c r="E6806" s="142"/>
      <c r="F6806" s="142"/>
      <c r="G6806" s="142"/>
      <c r="H6806" s="142"/>
      <c r="J6806" s="142"/>
      <c r="K6806" s="142"/>
      <c r="L6806" s="142"/>
      <c r="M6806" s="142"/>
      <c r="N6806" s="142"/>
      <c r="O6806" s="142"/>
    </row>
    <row r="6807" spans="3:15" x14ac:dyDescent="0.2">
      <c r="C6807" s="142"/>
      <c r="D6807" s="142"/>
      <c r="E6807" s="142"/>
      <c r="F6807" s="142"/>
      <c r="G6807" s="142"/>
      <c r="H6807" s="142"/>
      <c r="J6807" s="142"/>
      <c r="K6807" s="142"/>
      <c r="L6807" s="142"/>
      <c r="M6807" s="142"/>
      <c r="N6807" s="142"/>
      <c r="O6807" s="142"/>
    </row>
    <row r="6808" spans="3:15" x14ac:dyDescent="0.2">
      <c r="C6808" s="142"/>
      <c r="D6808" s="142"/>
      <c r="E6808" s="142"/>
      <c r="F6808" s="142"/>
      <c r="G6808" s="142"/>
      <c r="H6808" s="142"/>
      <c r="J6808" s="142"/>
      <c r="K6808" s="142"/>
      <c r="L6808" s="142"/>
      <c r="M6808" s="142"/>
      <c r="N6808" s="142"/>
      <c r="O6808" s="142"/>
    </row>
    <row r="6809" spans="3:15" x14ac:dyDescent="0.2">
      <c r="C6809" s="142"/>
      <c r="D6809" s="142"/>
      <c r="E6809" s="142"/>
      <c r="F6809" s="142"/>
      <c r="G6809" s="142"/>
      <c r="H6809" s="142"/>
      <c r="J6809" s="142"/>
      <c r="K6809" s="142"/>
      <c r="L6809" s="142"/>
      <c r="M6809" s="142"/>
      <c r="N6809" s="142"/>
      <c r="O6809" s="142"/>
    </row>
    <row r="6810" spans="3:15" x14ac:dyDescent="0.2">
      <c r="C6810" s="142"/>
      <c r="D6810" s="142"/>
      <c r="E6810" s="142"/>
      <c r="F6810" s="142"/>
      <c r="G6810" s="142"/>
      <c r="H6810" s="142"/>
      <c r="J6810" s="142"/>
      <c r="K6810" s="142"/>
      <c r="L6810" s="142"/>
      <c r="M6810" s="142"/>
      <c r="N6810" s="142"/>
      <c r="O6810" s="142"/>
    </row>
    <row r="6811" spans="3:15" x14ac:dyDescent="0.2">
      <c r="C6811" s="142"/>
      <c r="D6811" s="142"/>
      <c r="E6811" s="142"/>
      <c r="F6811" s="142"/>
      <c r="G6811" s="142"/>
      <c r="H6811" s="142"/>
      <c r="J6811" s="142"/>
      <c r="K6811" s="142"/>
      <c r="L6811" s="142"/>
      <c r="M6811" s="142"/>
      <c r="N6811" s="142"/>
      <c r="O6811" s="142"/>
    </row>
    <row r="6812" spans="3:15" x14ac:dyDescent="0.2">
      <c r="C6812" s="142"/>
      <c r="D6812" s="142"/>
      <c r="E6812" s="142"/>
      <c r="F6812" s="142"/>
      <c r="G6812" s="142"/>
      <c r="H6812" s="142"/>
      <c r="J6812" s="142"/>
      <c r="K6812" s="142"/>
      <c r="L6812" s="142"/>
      <c r="M6812" s="142"/>
      <c r="N6812" s="142"/>
      <c r="O6812" s="142"/>
    </row>
    <row r="6813" spans="3:15" x14ac:dyDescent="0.2">
      <c r="C6813" s="142"/>
      <c r="D6813" s="142"/>
      <c r="E6813" s="142"/>
      <c r="F6813" s="142"/>
      <c r="G6813" s="142"/>
      <c r="H6813" s="142"/>
      <c r="J6813" s="142"/>
      <c r="K6813" s="142"/>
      <c r="L6813" s="142"/>
      <c r="M6813" s="142"/>
      <c r="N6813" s="142"/>
      <c r="O6813" s="142"/>
    </row>
    <row r="6814" spans="3:15" x14ac:dyDescent="0.2">
      <c r="C6814" s="142"/>
      <c r="D6814" s="142"/>
      <c r="E6814" s="142"/>
      <c r="F6814" s="142"/>
      <c r="G6814" s="142"/>
      <c r="H6814" s="142"/>
      <c r="J6814" s="142"/>
      <c r="K6814" s="142"/>
      <c r="L6814" s="142"/>
      <c r="M6814" s="142"/>
      <c r="N6814" s="142"/>
      <c r="O6814" s="142"/>
    </row>
    <row r="6815" spans="3:15" x14ac:dyDescent="0.2">
      <c r="C6815" s="142"/>
      <c r="D6815" s="142"/>
      <c r="E6815" s="142"/>
      <c r="F6815" s="142"/>
      <c r="G6815" s="142"/>
      <c r="H6815" s="142"/>
      <c r="J6815" s="142"/>
      <c r="K6815" s="142"/>
      <c r="L6815" s="142"/>
      <c r="M6815" s="142"/>
      <c r="N6815" s="142"/>
      <c r="O6815" s="142"/>
    </row>
    <row r="6816" spans="3:15" x14ac:dyDescent="0.2">
      <c r="C6816" s="142"/>
      <c r="D6816" s="142"/>
      <c r="E6816" s="142"/>
      <c r="F6816" s="142"/>
      <c r="G6816" s="142"/>
      <c r="H6816" s="142"/>
      <c r="J6816" s="142"/>
      <c r="K6816" s="142"/>
      <c r="L6816" s="142"/>
      <c r="M6816" s="142"/>
      <c r="N6816" s="142"/>
      <c r="O6816" s="142"/>
    </row>
    <row r="6817" spans="3:15" x14ac:dyDescent="0.2">
      <c r="C6817" s="142"/>
      <c r="D6817" s="142"/>
      <c r="E6817" s="142"/>
      <c r="F6817" s="142"/>
      <c r="G6817" s="142"/>
      <c r="H6817" s="142"/>
      <c r="J6817" s="142"/>
      <c r="K6817" s="142"/>
      <c r="L6817" s="142"/>
      <c r="M6817" s="142"/>
      <c r="N6817" s="142"/>
      <c r="O6817" s="142"/>
    </row>
    <row r="6818" spans="3:15" x14ac:dyDescent="0.2">
      <c r="C6818" s="142"/>
      <c r="D6818" s="142"/>
      <c r="E6818" s="142"/>
      <c r="F6818" s="142"/>
      <c r="G6818" s="142"/>
      <c r="H6818" s="142"/>
      <c r="J6818" s="142"/>
      <c r="K6818" s="142"/>
      <c r="L6818" s="142"/>
      <c r="M6818" s="142"/>
      <c r="N6818" s="142"/>
      <c r="O6818" s="142"/>
    </row>
    <row r="6819" spans="3:15" x14ac:dyDescent="0.2">
      <c r="C6819" s="142"/>
      <c r="D6819" s="142"/>
      <c r="E6819" s="142"/>
      <c r="F6819" s="142"/>
      <c r="G6819" s="142"/>
      <c r="H6819" s="142"/>
      <c r="J6819" s="142"/>
      <c r="K6819" s="142"/>
      <c r="L6819" s="142"/>
      <c r="M6819" s="142"/>
      <c r="N6819" s="142"/>
      <c r="O6819" s="142"/>
    </row>
    <row r="6820" spans="3:15" x14ac:dyDescent="0.2">
      <c r="C6820" s="142"/>
      <c r="D6820" s="142"/>
      <c r="E6820" s="142"/>
      <c r="F6820" s="142"/>
      <c r="G6820" s="142"/>
      <c r="H6820" s="142"/>
      <c r="J6820" s="142"/>
      <c r="K6820" s="142"/>
      <c r="L6820" s="142"/>
      <c r="M6820" s="142"/>
      <c r="N6820" s="142"/>
      <c r="O6820" s="142"/>
    </row>
    <row r="6821" spans="3:15" x14ac:dyDescent="0.2">
      <c r="C6821" s="142"/>
      <c r="D6821" s="142"/>
      <c r="E6821" s="142"/>
      <c r="F6821" s="142"/>
      <c r="G6821" s="142"/>
      <c r="H6821" s="142"/>
      <c r="J6821" s="142"/>
      <c r="K6821" s="142"/>
      <c r="L6821" s="142"/>
      <c r="M6821" s="142"/>
      <c r="N6821" s="142"/>
      <c r="O6821" s="142"/>
    </row>
    <row r="6822" spans="3:15" x14ac:dyDescent="0.2">
      <c r="C6822" s="142"/>
      <c r="D6822" s="142"/>
      <c r="E6822" s="142"/>
      <c r="F6822" s="142"/>
      <c r="G6822" s="142"/>
      <c r="H6822" s="142"/>
      <c r="J6822" s="142"/>
      <c r="K6822" s="142"/>
      <c r="L6822" s="142"/>
      <c r="M6822" s="142"/>
      <c r="N6822" s="142"/>
      <c r="O6822" s="142"/>
    </row>
    <row r="6823" spans="3:15" x14ac:dyDescent="0.2">
      <c r="C6823" s="142"/>
      <c r="D6823" s="142"/>
      <c r="E6823" s="142"/>
      <c r="F6823" s="142"/>
      <c r="G6823" s="142"/>
      <c r="H6823" s="142"/>
      <c r="J6823" s="142"/>
      <c r="K6823" s="142"/>
      <c r="L6823" s="142"/>
      <c r="M6823" s="142"/>
      <c r="N6823" s="142"/>
      <c r="O6823" s="142"/>
    </row>
    <row r="6824" spans="3:15" x14ac:dyDescent="0.2">
      <c r="C6824" s="142"/>
      <c r="D6824" s="142"/>
      <c r="E6824" s="142"/>
      <c r="F6824" s="142"/>
      <c r="G6824" s="142"/>
      <c r="H6824" s="142"/>
      <c r="J6824" s="142"/>
      <c r="K6824" s="142"/>
      <c r="L6824" s="142"/>
      <c r="M6824" s="142"/>
      <c r="N6824" s="142"/>
      <c r="O6824" s="142"/>
    </row>
    <row r="6825" spans="3:15" x14ac:dyDescent="0.2">
      <c r="C6825" s="142"/>
      <c r="D6825" s="142"/>
      <c r="E6825" s="142"/>
      <c r="F6825" s="142"/>
      <c r="G6825" s="142"/>
      <c r="H6825" s="142"/>
      <c r="J6825" s="142"/>
      <c r="K6825" s="142"/>
      <c r="L6825" s="142"/>
      <c r="M6825" s="142"/>
      <c r="N6825" s="142"/>
      <c r="O6825" s="142"/>
    </row>
    <row r="6826" spans="3:15" x14ac:dyDescent="0.2">
      <c r="C6826" s="142"/>
      <c r="D6826" s="142"/>
      <c r="E6826" s="142"/>
      <c r="F6826" s="142"/>
      <c r="G6826" s="142"/>
      <c r="H6826" s="142"/>
      <c r="J6826" s="142"/>
      <c r="K6826" s="142"/>
      <c r="L6826" s="142"/>
      <c r="M6826" s="142"/>
      <c r="N6826" s="142"/>
      <c r="O6826" s="142"/>
    </row>
    <row r="6827" spans="3:15" x14ac:dyDescent="0.2">
      <c r="C6827" s="142"/>
      <c r="D6827" s="142"/>
      <c r="E6827" s="142"/>
      <c r="F6827" s="142"/>
      <c r="G6827" s="142"/>
      <c r="H6827" s="142"/>
      <c r="J6827" s="142"/>
      <c r="K6827" s="142"/>
      <c r="L6827" s="142"/>
      <c r="M6827" s="142"/>
      <c r="N6827" s="142"/>
      <c r="O6827" s="142"/>
    </row>
    <row r="6828" spans="3:15" x14ac:dyDescent="0.2">
      <c r="C6828" s="142"/>
      <c r="D6828" s="142"/>
      <c r="E6828" s="142"/>
      <c r="F6828" s="142"/>
      <c r="G6828" s="142"/>
      <c r="H6828" s="142"/>
      <c r="J6828" s="142"/>
      <c r="K6828" s="142"/>
      <c r="L6828" s="142"/>
      <c r="M6828" s="142"/>
      <c r="N6828" s="142"/>
      <c r="O6828" s="142"/>
    </row>
    <row r="6829" spans="3:15" x14ac:dyDescent="0.2">
      <c r="C6829" s="142"/>
      <c r="D6829" s="142"/>
      <c r="E6829" s="142"/>
      <c r="F6829" s="142"/>
      <c r="G6829" s="142"/>
      <c r="H6829" s="142"/>
      <c r="J6829" s="142"/>
      <c r="K6829" s="142"/>
      <c r="L6829" s="142"/>
      <c r="M6829" s="142"/>
      <c r="N6829" s="142"/>
      <c r="O6829" s="142"/>
    </row>
    <row r="6830" spans="3:15" x14ac:dyDescent="0.2">
      <c r="C6830" s="142"/>
      <c r="D6830" s="142"/>
      <c r="E6830" s="142"/>
      <c r="F6830" s="142"/>
      <c r="G6830" s="142"/>
      <c r="H6830" s="142"/>
      <c r="J6830" s="142"/>
      <c r="K6830" s="142"/>
      <c r="L6830" s="142"/>
      <c r="M6830" s="142"/>
      <c r="N6830" s="142"/>
      <c r="O6830" s="142"/>
    </row>
    <row r="6831" spans="3:15" x14ac:dyDescent="0.2">
      <c r="C6831" s="142"/>
      <c r="D6831" s="142"/>
      <c r="E6831" s="142"/>
      <c r="F6831" s="142"/>
      <c r="G6831" s="142"/>
      <c r="H6831" s="142"/>
      <c r="J6831" s="142"/>
      <c r="K6831" s="142"/>
      <c r="L6831" s="142"/>
      <c r="M6831" s="142"/>
      <c r="N6831" s="142"/>
      <c r="O6831" s="142"/>
    </row>
    <row r="6832" spans="3:15" x14ac:dyDescent="0.2">
      <c r="C6832" s="142"/>
      <c r="D6832" s="142"/>
      <c r="E6832" s="142"/>
      <c r="F6832" s="142"/>
      <c r="G6832" s="142"/>
      <c r="H6832" s="142"/>
      <c r="J6832" s="142"/>
      <c r="K6832" s="142"/>
      <c r="L6832" s="142"/>
      <c r="M6832" s="142"/>
      <c r="N6832" s="142"/>
      <c r="O6832" s="142"/>
    </row>
    <row r="6833" spans="3:15" x14ac:dyDescent="0.2">
      <c r="C6833" s="142"/>
      <c r="D6833" s="142"/>
      <c r="E6833" s="142"/>
      <c r="F6833" s="142"/>
      <c r="G6833" s="142"/>
      <c r="H6833" s="142"/>
      <c r="J6833" s="142"/>
      <c r="K6833" s="142"/>
      <c r="L6833" s="142"/>
      <c r="M6833" s="142"/>
      <c r="N6833" s="142"/>
      <c r="O6833" s="142"/>
    </row>
    <row r="6834" spans="3:15" x14ac:dyDescent="0.2">
      <c r="C6834" s="142"/>
      <c r="D6834" s="142"/>
      <c r="E6834" s="142"/>
      <c r="F6834" s="142"/>
      <c r="G6834" s="142"/>
      <c r="H6834" s="142"/>
      <c r="J6834" s="142"/>
      <c r="K6834" s="142"/>
      <c r="L6834" s="142"/>
      <c r="M6834" s="142"/>
      <c r="N6834" s="142"/>
      <c r="O6834" s="142"/>
    </row>
    <row r="6835" spans="3:15" x14ac:dyDescent="0.2">
      <c r="C6835" s="142"/>
      <c r="D6835" s="142"/>
      <c r="E6835" s="142"/>
      <c r="F6835" s="142"/>
      <c r="G6835" s="142"/>
      <c r="H6835" s="142"/>
      <c r="J6835" s="142"/>
      <c r="K6835" s="142"/>
      <c r="L6835" s="142"/>
      <c r="M6835" s="142"/>
      <c r="N6835" s="142"/>
      <c r="O6835" s="142"/>
    </row>
    <row r="6836" spans="3:15" x14ac:dyDescent="0.2">
      <c r="C6836" s="142"/>
      <c r="D6836" s="142"/>
      <c r="E6836" s="142"/>
      <c r="F6836" s="142"/>
      <c r="G6836" s="142"/>
      <c r="H6836" s="142"/>
      <c r="J6836" s="142"/>
      <c r="K6836" s="142"/>
      <c r="L6836" s="142"/>
      <c r="M6836" s="142"/>
      <c r="N6836" s="142"/>
      <c r="O6836" s="142"/>
    </row>
    <row r="6837" spans="3:15" x14ac:dyDescent="0.2">
      <c r="C6837" s="142"/>
      <c r="D6837" s="142"/>
      <c r="E6837" s="142"/>
      <c r="F6837" s="142"/>
      <c r="G6837" s="142"/>
      <c r="H6837" s="142"/>
      <c r="J6837" s="142"/>
      <c r="K6837" s="142"/>
      <c r="L6837" s="142"/>
      <c r="M6837" s="142"/>
      <c r="N6837" s="142"/>
      <c r="O6837" s="142"/>
    </row>
    <row r="6838" spans="3:15" x14ac:dyDescent="0.2">
      <c r="C6838" s="142"/>
      <c r="D6838" s="142"/>
      <c r="E6838" s="142"/>
      <c r="F6838" s="142"/>
      <c r="G6838" s="142"/>
      <c r="H6838" s="142"/>
      <c r="J6838" s="142"/>
      <c r="K6838" s="142"/>
      <c r="L6838" s="142"/>
      <c r="M6838" s="142"/>
      <c r="N6838" s="142"/>
      <c r="O6838" s="142"/>
    </row>
    <row r="6839" spans="3:15" x14ac:dyDescent="0.2">
      <c r="C6839" s="142"/>
      <c r="D6839" s="142"/>
      <c r="E6839" s="142"/>
      <c r="F6839" s="142"/>
      <c r="G6839" s="142"/>
      <c r="H6839" s="142"/>
      <c r="J6839" s="142"/>
      <c r="K6839" s="142"/>
      <c r="L6839" s="142"/>
      <c r="M6839" s="142"/>
      <c r="N6839" s="142"/>
      <c r="O6839" s="142"/>
    </row>
    <row r="6840" spans="3:15" x14ac:dyDescent="0.2">
      <c r="C6840" s="142"/>
      <c r="D6840" s="142"/>
      <c r="E6840" s="142"/>
      <c r="F6840" s="142"/>
      <c r="G6840" s="142"/>
      <c r="H6840" s="142"/>
      <c r="J6840" s="142"/>
      <c r="K6840" s="142"/>
      <c r="L6840" s="142"/>
      <c r="M6840" s="142"/>
      <c r="N6840" s="142"/>
      <c r="O6840" s="142"/>
    </row>
    <row r="6841" spans="3:15" x14ac:dyDescent="0.2">
      <c r="C6841" s="142"/>
      <c r="D6841" s="142"/>
      <c r="E6841" s="142"/>
      <c r="F6841" s="142"/>
      <c r="G6841" s="142"/>
      <c r="H6841" s="142"/>
      <c r="J6841" s="142"/>
      <c r="K6841" s="142"/>
      <c r="L6841" s="142"/>
      <c r="M6841" s="142"/>
      <c r="N6841" s="142"/>
      <c r="O6841" s="142"/>
    </row>
    <row r="6842" spans="3:15" x14ac:dyDescent="0.2">
      <c r="C6842" s="142"/>
      <c r="D6842" s="142"/>
      <c r="E6842" s="142"/>
      <c r="F6842" s="142"/>
      <c r="G6842" s="142"/>
      <c r="H6842" s="142"/>
      <c r="J6842" s="142"/>
      <c r="K6842" s="142"/>
      <c r="L6842" s="142"/>
      <c r="M6842" s="142"/>
      <c r="N6842" s="142"/>
      <c r="O6842" s="142"/>
    </row>
    <row r="6843" spans="3:15" x14ac:dyDescent="0.2">
      <c r="C6843" s="142"/>
      <c r="D6843" s="142"/>
      <c r="E6843" s="142"/>
      <c r="F6843" s="142"/>
      <c r="G6843" s="142"/>
      <c r="H6843" s="142"/>
      <c r="J6843" s="142"/>
      <c r="K6843" s="142"/>
      <c r="L6843" s="142"/>
      <c r="M6843" s="142"/>
      <c r="N6843" s="142"/>
      <c r="O6843" s="142"/>
    </row>
    <row r="6844" spans="3:15" x14ac:dyDescent="0.2">
      <c r="C6844" s="142"/>
      <c r="D6844" s="142"/>
      <c r="E6844" s="142"/>
      <c r="F6844" s="142"/>
      <c r="G6844" s="142"/>
      <c r="H6844" s="142"/>
      <c r="J6844" s="142"/>
      <c r="K6844" s="142"/>
      <c r="L6844" s="142"/>
      <c r="M6844" s="142"/>
      <c r="N6844" s="142"/>
      <c r="O6844" s="142"/>
    </row>
    <row r="6845" spans="3:15" x14ac:dyDescent="0.2">
      <c r="C6845" s="142"/>
      <c r="D6845" s="142"/>
      <c r="E6845" s="142"/>
      <c r="F6845" s="142"/>
      <c r="G6845" s="142"/>
      <c r="H6845" s="142"/>
      <c r="J6845" s="142"/>
      <c r="K6845" s="142"/>
      <c r="L6845" s="142"/>
      <c r="M6845" s="142"/>
      <c r="N6845" s="142"/>
      <c r="O6845" s="142"/>
    </row>
    <row r="6846" spans="3:15" x14ac:dyDescent="0.2">
      <c r="C6846" s="142"/>
      <c r="D6846" s="142"/>
      <c r="E6846" s="142"/>
      <c r="F6846" s="142"/>
      <c r="G6846" s="142"/>
      <c r="H6846" s="142"/>
      <c r="J6846" s="142"/>
      <c r="K6846" s="142"/>
      <c r="L6846" s="142"/>
      <c r="M6846" s="142"/>
      <c r="N6846" s="142"/>
      <c r="O6846" s="142"/>
    </row>
    <row r="6847" spans="3:15" x14ac:dyDescent="0.2">
      <c r="C6847" s="142"/>
      <c r="D6847" s="142"/>
      <c r="E6847" s="142"/>
      <c r="F6847" s="142"/>
      <c r="G6847" s="142"/>
      <c r="H6847" s="142"/>
      <c r="J6847" s="142"/>
      <c r="K6847" s="142"/>
      <c r="L6847" s="142"/>
      <c r="M6847" s="142"/>
      <c r="N6847" s="142"/>
      <c r="O6847" s="142"/>
    </row>
    <row r="6848" spans="3:15" x14ac:dyDescent="0.2">
      <c r="C6848" s="142"/>
      <c r="D6848" s="142"/>
      <c r="E6848" s="142"/>
      <c r="F6848" s="142"/>
      <c r="G6848" s="142"/>
      <c r="H6848" s="142"/>
      <c r="J6848" s="142"/>
      <c r="K6848" s="142"/>
      <c r="L6848" s="142"/>
      <c r="M6848" s="142"/>
      <c r="N6848" s="142"/>
      <c r="O6848" s="142"/>
    </row>
    <row r="6849" spans="3:15" x14ac:dyDescent="0.2">
      <c r="C6849" s="142"/>
      <c r="D6849" s="142"/>
      <c r="E6849" s="142"/>
      <c r="F6849" s="142"/>
      <c r="G6849" s="142"/>
      <c r="H6849" s="142"/>
      <c r="J6849" s="142"/>
      <c r="K6849" s="142"/>
      <c r="L6849" s="142"/>
      <c r="M6849" s="142"/>
      <c r="N6849" s="142"/>
      <c r="O6849" s="142"/>
    </row>
    <row r="6850" spans="3:15" x14ac:dyDescent="0.2">
      <c r="C6850" s="142"/>
      <c r="D6850" s="142"/>
      <c r="E6850" s="142"/>
      <c r="F6850" s="142"/>
      <c r="G6850" s="142"/>
      <c r="H6850" s="142"/>
      <c r="J6850" s="142"/>
      <c r="K6850" s="142"/>
      <c r="L6850" s="142"/>
      <c r="M6850" s="142"/>
      <c r="N6850" s="142"/>
      <c r="O6850" s="142"/>
    </row>
    <row r="6851" spans="3:15" x14ac:dyDescent="0.2">
      <c r="C6851" s="142"/>
      <c r="D6851" s="142"/>
      <c r="E6851" s="142"/>
      <c r="F6851" s="142"/>
      <c r="G6851" s="142"/>
      <c r="H6851" s="142"/>
      <c r="J6851" s="142"/>
      <c r="K6851" s="142"/>
      <c r="L6851" s="142"/>
      <c r="M6851" s="142"/>
      <c r="N6851" s="142"/>
      <c r="O6851" s="142"/>
    </row>
    <row r="6852" spans="3:15" x14ac:dyDescent="0.2">
      <c r="C6852" s="142"/>
      <c r="D6852" s="142"/>
      <c r="E6852" s="142"/>
      <c r="F6852" s="142"/>
      <c r="G6852" s="142"/>
      <c r="H6852" s="142"/>
      <c r="J6852" s="142"/>
      <c r="K6852" s="142"/>
      <c r="L6852" s="142"/>
      <c r="M6852" s="142"/>
      <c r="N6852" s="142"/>
      <c r="O6852" s="142"/>
    </row>
    <row r="6853" spans="3:15" x14ac:dyDescent="0.2">
      <c r="C6853" s="142"/>
      <c r="D6853" s="142"/>
      <c r="E6853" s="142"/>
      <c r="F6853" s="142"/>
      <c r="G6853" s="142"/>
      <c r="H6853" s="142"/>
      <c r="J6853" s="142"/>
      <c r="K6853" s="142"/>
      <c r="L6853" s="142"/>
      <c r="M6853" s="142"/>
      <c r="N6853" s="142"/>
      <c r="O6853" s="142"/>
    </row>
    <row r="6854" spans="3:15" x14ac:dyDescent="0.2">
      <c r="C6854" s="142"/>
      <c r="D6854" s="142"/>
      <c r="E6854" s="142"/>
      <c r="F6854" s="142"/>
      <c r="G6854" s="142"/>
      <c r="H6854" s="142"/>
      <c r="J6854" s="142"/>
      <c r="K6854" s="142"/>
      <c r="L6854" s="142"/>
      <c r="M6854" s="142"/>
      <c r="N6854" s="142"/>
      <c r="O6854" s="142"/>
    </row>
    <row r="6855" spans="3:15" x14ac:dyDescent="0.2">
      <c r="C6855" s="142"/>
      <c r="D6855" s="142"/>
      <c r="E6855" s="142"/>
      <c r="F6855" s="142"/>
      <c r="G6855" s="142"/>
      <c r="H6855" s="142"/>
      <c r="J6855" s="142"/>
      <c r="K6855" s="142"/>
      <c r="L6855" s="142"/>
      <c r="M6855" s="142"/>
      <c r="N6855" s="142"/>
      <c r="O6855" s="142"/>
    </row>
    <row r="6856" spans="3:15" x14ac:dyDescent="0.2">
      <c r="C6856" s="142"/>
      <c r="D6856" s="142"/>
      <c r="E6856" s="142"/>
      <c r="F6856" s="142"/>
      <c r="G6856" s="142"/>
      <c r="H6856" s="142"/>
      <c r="J6856" s="142"/>
      <c r="K6856" s="142"/>
      <c r="L6856" s="142"/>
      <c r="M6856" s="142"/>
      <c r="N6856" s="142"/>
      <c r="O6856" s="142"/>
    </row>
    <row r="6857" spans="3:15" x14ac:dyDescent="0.2">
      <c r="C6857" s="142"/>
      <c r="D6857" s="142"/>
      <c r="E6857" s="142"/>
      <c r="F6857" s="142"/>
      <c r="G6857" s="142"/>
      <c r="H6857" s="142"/>
      <c r="J6857" s="142"/>
      <c r="K6857" s="142"/>
      <c r="L6857" s="142"/>
      <c r="M6857" s="142"/>
      <c r="N6857" s="142"/>
      <c r="O6857" s="142"/>
    </row>
    <row r="6858" spans="3:15" x14ac:dyDescent="0.2">
      <c r="C6858" s="142"/>
      <c r="D6858" s="142"/>
      <c r="E6858" s="142"/>
      <c r="F6858" s="142"/>
      <c r="G6858" s="142"/>
      <c r="H6858" s="142"/>
      <c r="J6858" s="142"/>
      <c r="K6858" s="142"/>
      <c r="L6858" s="142"/>
      <c r="M6858" s="142"/>
      <c r="N6858" s="142"/>
      <c r="O6858" s="142"/>
    </row>
    <row r="6859" spans="3:15" x14ac:dyDescent="0.2">
      <c r="C6859" s="142"/>
      <c r="D6859" s="142"/>
      <c r="E6859" s="142"/>
      <c r="F6859" s="142"/>
      <c r="G6859" s="142"/>
      <c r="H6859" s="142"/>
      <c r="J6859" s="142"/>
      <c r="K6859" s="142"/>
      <c r="L6859" s="142"/>
      <c r="M6859" s="142"/>
      <c r="N6859" s="142"/>
      <c r="O6859" s="142"/>
    </row>
    <row r="6860" spans="3:15" x14ac:dyDescent="0.2">
      <c r="C6860" s="142"/>
      <c r="D6860" s="142"/>
      <c r="E6860" s="142"/>
      <c r="F6860" s="142"/>
      <c r="G6860" s="142"/>
      <c r="H6860" s="142"/>
      <c r="J6860" s="142"/>
      <c r="K6860" s="142"/>
      <c r="L6860" s="142"/>
      <c r="M6860" s="142"/>
      <c r="N6860" s="142"/>
      <c r="O6860" s="142"/>
    </row>
    <row r="6861" spans="3:15" x14ac:dyDescent="0.2">
      <c r="C6861" s="142"/>
      <c r="D6861" s="142"/>
      <c r="E6861" s="142"/>
      <c r="F6861" s="142"/>
      <c r="G6861" s="142"/>
      <c r="H6861" s="142"/>
      <c r="J6861" s="142"/>
      <c r="K6861" s="142"/>
      <c r="L6861" s="142"/>
      <c r="M6861" s="142"/>
      <c r="N6861" s="142"/>
      <c r="O6861" s="142"/>
    </row>
    <row r="6862" spans="3:15" x14ac:dyDescent="0.2">
      <c r="C6862" s="142"/>
      <c r="D6862" s="142"/>
      <c r="E6862" s="142"/>
      <c r="F6862" s="142"/>
      <c r="G6862" s="142"/>
      <c r="H6862" s="142"/>
      <c r="J6862" s="142"/>
      <c r="K6862" s="142"/>
      <c r="L6862" s="142"/>
      <c r="M6862" s="142"/>
      <c r="N6862" s="142"/>
      <c r="O6862" s="142"/>
    </row>
    <row r="6863" spans="3:15" x14ac:dyDescent="0.2">
      <c r="C6863" s="142"/>
      <c r="D6863" s="142"/>
      <c r="E6863" s="142"/>
      <c r="F6863" s="142"/>
      <c r="G6863" s="142"/>
      <c r="H6863" s="142"/>
      <c r="J6863" s="142"/>
      <c r="K6863" s="142"/>
      <c r="L6863" s="142"/>
      <c r="M6863" s="142"/>
      <c r="N6863" s="142"/>
      <c r="O6863" s="142"/>
    </row>
    <row r="6864" spans="3:15" x14ac:dyDescent="0.2">
      <c r="C6864" s="142"/>
      <c r="D6864" s="142"/>
      <c r="E6864" s="142"/>
      <c r="F6864" s="142"/>
      <c r="G6864" s="142"/>
      <c r="H6864" s="142"/>
      <c r="J6864" s="142"/>
      <c r="K6864" s="142"/>
      <c r="L6864" s="142"/>
      <c r="M6864" s="142"/>
      <c r="N6864" s="142"/>
      <c r="O6864" s="142"/>
    </row>
    <row r="6865" spans="3:15" x14ac:dyDescent="0.2">
      <c r="C6865" s="142"/>
      <c r="D6865" s="142"/>
      <c r="E6865" s="142"/>
      <c r="F6865" s="142"/>
      <c r="G6865" s="142"/>
      <c r="H6865" s="142"/>
      <c r="J6865" s="142"/>
      <c r="K6865" s="142"/>
      <c r="L6865" s="142"/>
      <c r="M6865" s="142"/>
      <c r="N6865" s="142"/>
      <c r="O6865" s="142"/>
    </row>
    <row r="6866" spans="3:15" x14ac:dyDescent="0.2">
      <c r="C6866" s="142"/>
      <c r="D6866" s="142"/>
      <c r="E6866" s="142"/>
      <c r="F6866" s="142"/>
      <c r="G6866" s="142"/>
      <c r="H6866" s="142"/>
      <c r="J6866" s="142"/>
      <c r="K6866" s="142"/>
      <c r="L6866" s="142"/>
      <c r="M6866" s="142"/>
      <c r="N6866" s="142"/>
      <c r="O6866" s="142"/>
    </row>
    <row r="6867" spans="3:15" x14ac:dyDescent="0.2">
      <c r="C6867" s="142"/>
      <c r="D6867" s="142"/>
      <c r="E6867" s="142"/>
      <c r="F6867" s="142"/>
      <c r="G6867" s="142"/>
      <c r="H6867" s="142"/>
      <c r="J6867" s="142"/>
      <c r="K6867" s="142"/>
      <c r="L6867" s="142"/>
      <c r="M6867" s="142"/>
      <c r="N6867" s="142"/>
      <c r="O6867" s="142"/>
    </row>
    <row r="6868" spans="3:15" x14ac:dyDescent="0.2">
      <c r="C6868" s="142"/>
      <c r="D6868" s="142"/>
      <c r="E6868" s="142"/>
      <c r="F6868" s="142"/>
      <c r="G6868" s="142"/>
      <c r="H6868" s="142"/>
      <c r="J6868" s="142"/>
      <c r="K6868" s="142"/>
      <c r="L6868" s="142"/>
      <c r="M6868" s="142"/>
      <c r="N6868" s="142"/>
      <c r="O6868" s="142"/>
    </row>
    <row r="6869" spans="3:15" x14ac:dyDescent="0.2">
      <c r="C6869" s="142"/>
      <c r="D6869" s="142"/>
      <c r="E6869" s="142"/>
      <c r="F6869" s="142"/>
      <c r="G6869" s="142"/>
      <c r="H6869" s="142"/>
      <c r="J6869" s="142"/>
      <c r="K6869" s="142"/>
      <c r="L6869" s="142"/>
      <c r="M6869" s="142"/>
      <c r="N6869" s="142"/>
      <c r="O6869" s="142"/>
    </row>
    <row r="6870" spans="3:15" x14ac:dyDescent="0.2">
      <c r="C6870" s="142"/>
      <c r="D6870" s="142"/>
      <c r="E6870" s="142"/>
      <c r="F6870" s="142"/>
      <c r="G6870" s="142"/>
      <c r="H6870" s="142"/>
      <c r="J6870" s="142"/>
      <c r="K6870" s="142"/>
      <c r="L6870" s="142"/>
      <c r="M6870" s="142"/>
      <c r="N6870" s="142"/>
      <c r="O6870" s="142"/>
    </row>
    <row r="6871" spans="3:15" x14ac:dyDescent="0.2">
      <c r="C6871" s="142"/>
      <c r="D6871" s="142"/>
      <c r="E6871" s="142"/>
      <c r="F6871" s="142"/>
      <c r="G6871" s="142"/>
      <c r="H6871" s="142"/>
      <c r="J6871" s="142"/>
      <c r="K6871" s="142"/>
      <c r="L6871" s="142"/>
      <c r="M6871" s="142"/>
      <c r="N6871" s="142"/>
      <c r="O6871" s="142"/>
    </row>
    <row r="6872" spans="3:15" x14ac:dyDescent="0.2">
      <c r="C6872" s="142"/>
      <c r="D6872" s="142"/>
      <c r="E6872" s="142"/>
      <c r="F6872" s="142"/>
      <c r="G6872" s="142"/>
      <c r="H6872" s="142"/>
      <c r="J6872" s="142"/>
      <c r="K6872" s="142"/>
      <c r="L6872" s="142"/>
      <c r="M6872" s="142"/>
      <c r="N6872" s="142"/>
      <c r="O6872" s="142"/>
    </row>
    <row r="6873" spans="3:15" x14ac:dyDescent="0.2">
      <c r="C6873" s="142"/>
      <c r="D6873" s="142"/>
      <c r="E6873" s="142"/>
      <c r="F6873" s="142"/>
      <c r="G6873" s="142"/>
      <c r="H6873" s="142"/>
      <c r="J6873" s="142"/>
      <c r="K6873" s="142"/>
      <c r="L6873" s="142"/>
      <c r="M6873" s="142"/>
      <c r="N6873" s="142"/>
      <c r="O6873" s="142"/>
    </row>
    <row r="6874" spans="3:15" x14ac:dyDescent="0.2">
      <c r="C6874" s="142"/>
      <c r="D6874" s="142"/>
      <c r="E6874" s="142"/>
      <c r="F6874" s="142"/>
      <c r="G6874" s="142"/>
      <c r="H6874" s="142"/>
      <c r="J6874" s="142"/>
      <c r="K6874" s="142"/>
      <c r="L6874" s="142"/>
      <c r="M6874" s="142"/>
      <c r="N6874" s="142"/>
      <c r="O6874" s="142"/>
    </row>
    <row r="6875" spans="3:15" x14ac:dyDescent="0.2">
      <c r="C6875" s="142"/>
      <c r="D6875" s="142"/>
      <c r="E6875" s="142"/>
      <c r="F6875" s="142"/>
      <c r="G6875" s="142"/>
      <c r="H6875" s="142"/>
      <c r="J6875" s="142"/>
      <c r="K6875" s="142"/>
      <c r="L6875" s="142"/>
      <c r="M6875" s="142"/>
      <c r="N6875" s="142"/>
      <c r="O6875" s="142"/>
    </row>
    <row r="6876" spans="3:15" x14ac:dyDescent="0.2">
      <c r="C6876" s="142"/>
      <c r="D6876" s="142"/>
      <c r="E6876" s="142"/>
      <c r="F6876" s="142"/>
      <c r="G6876" s="142"/>
      <c r="H6876" s="142"/>
      <c r="J6876" s="142"/>
      <c r="K6876" s="142"/>
      <c r="L6876" s="142"/>
      <c r="M6876" s="142"/>
      <c r="N6876" s="142"/>
      <c r="O6876" s="142"/>
    </row>
    <row r="6877" spans="3:15" x14ac:dyDescent="0.2">
      <c r="C6877" s="142"/>
      <c r="D6877" s="142"/>
      <c r="E6877" s="142"/>
      <c r="F6877" s="142"/>
      <c r="G6877" s="142"/>
      <c r="H6877" s="142"/>
      <c r="J6877" s="142"/>
      <c r="K6877" s="142"/>
      <c r="L6877" s="142"/>
      <c r="M6877" s="142"/>
      <c r="N6877" s="142"/>
      <c r="O6877" s="142"/>
    </row>
    <row r="6878" spans="3:15" x14ac:dyDescent="0.2">
      <c r="C6878" s="142"/>
      <c r="D6878" s="142"/>
      <c r="E6878" s="142"/>
      <c r="F6878" s="142"/>
      <c r="G6878" s="142"/>
      <c r="H6878" s="142"/>
      <c r="J6878" s="142"/>
      <c r="K6878" s="142"/>
      <c r="L6878" s="142"/>
      <c r="M6878" s="142"/>
      <c r="N6878" s="142"/>
      <c r="O6878" s="142"/>
    </row>
    <row r="6879" spans="3:15" x14ac:dyDescent="0.2">
      <c r="C6879" s="142"/>
      <c r="D6879" s="142"/>
      <c r="E6879" s="142"/>
      <c r="F6879" s="142"/>
      <c r="G6879" s="142"/>
      <c r="H6879" s="142"/>
      <c r="J6879" s="142"/>
      <c r="K6879" s="142"/>
      <c r="L6879" s="142"/>
      <c r="M6879" s="142"/>
      <c r="N6879" s="142"/>
      <c r="O6879" s="142"/>
    </row>
    <row r="6880" spans="3:15" x14ac:dyDescent="0.2">
      <c r="C6880" s="142"/>
      <c r="D6880" s="142"/>
      <c r="E6880" s="142"/>
      <c r="F6880" s="142"/>
      <c r="G6880" s="142"/>
      <c r="H6880" s="142"/>
      <c r="J6880" s="142"/>
      <c r="K6880" s="142"/>
      <c r="L6880" s="142"/>
      <c r="M6880" s="142"/>
      <c r="N6880" s="142"/>
      <c r="O6880" s="142"/>
    </row>
    <row r="6881" spans="3:15" x14ac:dyDescent="0.2">
      <c r="C6881" s="142"/>
      <c r="D6881" s="142"/>
      <c r="E6881" s="142"/>
      <c r="F6881" s="142"/>
      <c r="G6881" s="142"/>
      <c r="H6881" s="142"/>
      <c r="J6881" s="142"/>
      <c r="K6881" s="142"/>
      <c r="L6881" s="142"/>
      <c r="M6881" s="142"/>
      <c r="N6881" s="142"/>
      <c r="O6881" s="142"/>
    </row>
    <row r="6882" spans="3:15" x14ac:dyDescent="0.2">
      <c r="C6882" s="142"/>
      <c r="D6882" s="142"/>
      <c r="E6882" s="142"/>
      <c r="F6882" s="142"/>
      <c r="G6882" s="142"/>
      <c r="H6882" s="142"/>
      <c r="J6882" s="142"/>
      <c r="K6882" s="142"/>
      <c r="L6882" s="142"/>
      <c r="M6882" s="142"/>
      <c r="N6882" s="142"/>
      <c r="O6882" s="142"/>
    </row>
    <row r="6883" spans="3:15" x14ac:dyDescent="0.2">
      <c r="C6883" s="142"/>
      <c r="D6883" s="142"/>
      <c r="E6883" s="142"/>
      <c r="F6883" s="142"/>
      <c r="G6883" s="142"/>
      <c r="H6883" s="142"/>
      <c r="J6883" s="142"/>
      <c r="K6883" s="142"/>
      <c r="L6883" s="142"/>
      <c r="M6883" s="142"/>
      <c r="N6883" s="142"/>
      <c r="O6883" s="142"/>
    </row>
    <row r="6884" spans="3:15" x14ac:dyDescent="0.2">
      <c r="C6884" s="142"/>
      <c r="D6884" s="142"/>
      <c r="E6884" s="142"/>
      <c r="F6884" s="142"/>
      <c r="G6884" s="142"/>
      <c r="H6884" s="142"/>
      <c r="J6884" s="142"/>
      <c r="K6884" s="142"/>
      <c r="L6884" s="142"/>
      <c r="M6884" s="142"/>
      <c r="N6884" s="142"/>
      <c r="O6884" s="142"/>
    </row>
    <row r="6885" spans="3:15" x14ac:dyDescent="0.2">
      <c r="C6885" s="142"/>
      <c r="D6885" s="142"/>
      <c r="E6885" s="142"/>
      <c r="F6885" s="142"/>
      <c r="G6885" s="142"/>
      <c r="H6885" s="142"/>
      <c r="J6885" s="142"/>
      <c r="K6885" s="142"/>
      <c r="L6885" s="142"/>
      <c r="M6885" s="142"/>
      <c r="N6885" s="142"/>
      <c r="O6885" s="142"/>
    </row>
    <row r="6886" spans="3:15" x14ac:dyDescent="0.2">
      <c r="C6886" s="142"/>
      <c r="D6886" s="142"/>
      <c r="E6886" s="142"/>
      <c r="F6886" s="142"/>
      <c r="G6886" s="142"/>
      <c r="H6886" s="142"/>
      <c r="J6886" s="142"/>
      <c r="K6886" s="142"/>
      <c r="L6886" s="142"/>
      <c r="M6886" s="142"/>
      <c r="N6886" s="142"/>
      <c r="O6886" s="142"/>
    </row>
    <row r="6887" spans="3:15" x14ac:dyDescent="0.2">
      <c r="C6887" s="142"/>
      <c r="D6887" s="142"/>
      <c r="E6887" s="142"/>
      <c r="F6887" s="142"/>
      <c r="G6887" s="142"/>
      <c r="H6887" s="142"/>
      <c r="J6887" s="142"/>
      <c r="K6887" s="142"/>
      <c r="L6887" s="142"/>
      <c r="M6887" s="142"/>
      <c r="N6887" s="142"/>
      <c r="O6887" s="142"/>
    </row>
    <row r="6888" spans="3:15" x14ac:dyDescent="0.2">
      <c r="C6888" s="142"/>
      <c r="D6888" s="142"/>
      <c r="E6888" s="142"/>
      <c r="F6888" s="142"/>
      <c r="G6888" s="142"/>
      <c r="H6888" s="142"/>
      <c r="J6888" s="142"/>
      <c r="K6888" s="142"/>
      <c r="L6888" s="142"/>
      <c r="M6888" s="142"/>
      <c r="N6888" s="142"/>
      <c r="O6888" s="142"/>
    </row>
    <row r="6889" spans="3:15" x14ac:dyDescent="0.2">
      <c r="C6889" s="142"/>
      <c r="D6889" s="142"/>
      <c r="E6889" s="142"/>
      <c r="F6889" s="142"/>
      <c r="G6889" s="142"/>
      <c r="H6889" s="142"/>
      <c r="J6889" s="142"/>
      <c r="K6889" s="142"/>
      <c r="L6889" s="142"/>
      <c r="M6889" s="142"/>
      <c r="N6889" s="142"/>
      <c r="O6889" s="142"/>
    </row>
    <row r="6890" spans="3:15" x14ac:dyDescent="0.2">
      <c r="C6890" s="142"/>
      <c r="D6890" s="142"/>
      <c r="E6890" s="142"/>
      <c r="F6890" s="142"/>
      <c r="G6890" s="142"/>
      <c r="H6890" s="142"/>
      <c r="J6890" s="142"/>
      <c r="K6890" s="142"/>
      <c r="L6890" s="142"/>
      <c r="M6890" s="142"/>
      <c r="N6890" s="142"/>
      <c r="O6890" s="142"/>
    </row>
    <row r="6891" spans="3:15" x14ac:dyDescent="0.2">
      <c r="C6891" s="142"/>
      <c r="D6891" s="142"/>
      <c r="E6891" s="142"/>
      <c r="F6891" s="142"/>
      <c r="G6891" s="142"/>
      <c r="H6891" s="142"/>
      <c r="J6891" s="142"/>
      <c r="K6891" s="142"/>
      <c r="L6891" s="142"/>
      <c r="M6891" s="142"/>
      <c r="N6891" s="142"/>
      <c r="O6891" s="142"/>
    </row>
    <row r="6892" spans="3:15" x14ac:dyDescent="0.2">
      <c r="C6892" s="142"/>
      <c r="D6892" s="142"/>
      <c r="E6892" s="142"/>
      <c r="F6892" s="142"/>
      <c r="G6892" s="142"/>
      <c r="H6892" s="142"/>
      <c r="J6892" s="142"/>
      <c r="K6892" s="142"/>
      <c r="L6892" s="142"/>
      <c r="M6892" s="142"/>
      <c r="N6892" s="142"/>
      <c r="O6892" s="142"/>
    </row>
    <row r="6893" spans="3:15" x14ac:dyDescent="0.2">
      <c r="C6893" s="142"/>
      <c r="D6893" s="142"/>
      <c r="E6893" s="142"/>
      <c r="F6893" s="142"/>
      <c r="G6893" s="142"/>
      <c r="H6893" s="142"/>
      <c r="J6893" s="142"/>
      <c r="K6893" s="142"/>
      <c r="L6893" s="142"/>
      <c r="M6893" s="142"/>
      <c r="N6893" s="142"/>
      <c r="O6893" s="142"/>
    </row>
    <row r="6894" spans="3:15" x14ac:dyDescent="0.2">
      <c r="C6894" s="142"/>
      <c r="D6894" s="142"/>
      <c r="E6894" s="142"/>
      <c r="F6894" s="142"/>
      <c r="G6894" s="142"/>
      <c r="H6894" s="142"/>
      <c r="J6894" s="142"/>
      <c r="K6894" s="142"/>
      <c r="L6894" s="142"/>
      <c r="M6894" s="142"/>
      <c r="N6894" s="142"/>
      <c r="O6894" s="142"/>
    </row>
    <row r="6895" spans="3:15" x14ac:dyDescent="0.2">
      <c r="C6895" s="142"/>
      <c r="D6895" s="142"/>
      <c r="E6895" s="142"/>
      <c r="F6895" s="142"/>
      <c r="G6895" s="142"/>
      <c r="H6895" s="142"/>
      <c r="J6895" s="142"/>
      <c r="K6895" s="142"/>
      <c r="L6895" s="142"/>
      <c r="M6895" s="142"/>
      <c r="N6895" s="142"/>
      <c r="O6895" s="142"/>
    </row>
    <row r="6896" spans="3:15" x14ac:dyDescent="0.2">
      <c r="C6896" s="142"/>
      <c r="D6896" s="142"/>
      <c r="E6896" s="142"/>
      <c r="F6896" s="142"/>
      <c r="G6896" s="142"/>
      <c r="H6896" s="142"/>
      <c r="J6896" s="142"/>
      <c r="K6896" s="142"/>
      <c r="L6896" s="142"/>
      <c r="M6896" s="142"/>
      <c r="N6896" s="142"/>
      <c r="O6896" s="142"/>
    </row>
    <row r="6897" spans="3:15" x14ac:dyDescent="0.2">
      <c r="C6897" s="142"/>
      <c r="D6897" s="142"/>
      <c r="E6897" s="142"/>
      <c r="F6897" s="142"/>
      <c r="G6897" s="142"/>
      <c r="H6897" s="142"/>
      <c r="J6897" s="142"/>
      <c r="K6897" s="142"/>
      <c r="L6897" s="142"/>
      <c r="M6897" s="142"/>
      <c r="N6897" s="142"/>
      <c r="O6897" s="142"/>
    </row>
    <row r="6898" spans="3:15" x14ac:dyDescent="0.2">
      <c r="C6898" s="142"/>
      <c r="D6898" s="142"/>
      <c r="E6898" s="142"/>
      <c r="F6898" s="142"/>
      <c r="G6898" s="142"/>
      <c r="H6898" s="142"/>
      <c r="J6898" s="142"/>
      <c r="K6898" s="142"/>
      <c r="L6898" s="142"/>
      <c r="M6898" s="142"/>
      <c r="N6898" s="142"/>
      <c r="O6898" s="142"/>
    </row>
    <row r="6899" spans="3:15" x14ac:dyDescent="0.2">
      <c r="C6899" s="142"/>
      <c r="D6899" s="142"/>
      <c r="E6899" s="142"/>
      <c r="F6899" s="142"/>
      <c r="G6899" s="142"/>
      <c r="H6899" s="142"/>
      <c r="J6899" s="142"/>
      <c r="K6899" s="142"/>
      <c r="L6899" s="142"/>
      <c r="M6899" s="142"/>
      <c r="N6899" s="142"/>
      <c r="O6899" s="142"/>
    </row>
    <row r="6900" spans="3:15" x14ac:dyDescent="0.2">
      <c r="C6900" s="142"/>
      <c r="D6900" s="142"/>
      <c r="E6900" s="142"/>
      <c r="F6900" s="142"/>
      <c r="G6900" s="142"/>
      <c r="H6900" s="142"/>
      <c r="J6900" s="142"/>
      <c r="K6900" s="142"/>
      <c r="L6900" s="142"/>
      <c r="M6900" s="142"/>
      <c r="N6900" s="142"/>
      <c r="O6900" s="142"/>
    </row>
    <row r="6901" spans="3:15" x14ac:dyDescent="0.2">
      <c r="C6901" s="142"/>
      <c r="D6901" s="142"/>
      <c r="E6901" s="142"/>
      <c r="F6901" s="142"/>
      <c r="G6901" s="142"/>
      <c r="H6901" s="142"/>
      <c r="J6901" s="142"/>
      <c r="K6901" s="142"/>
      <c r="L6901" s="142"/>
      <c r="M6901" s="142"/>
      <c r="N6901" s="142"/>
      <c r="O6901" s="142"/>
    </row>
    <row r="6902" spans="3:15" x14ac:dyDescent="0.2">
      <c r="C6902" s="142"/>
      <c r="D6902" s="142"/>
      <c r="E6902" s="142"/>
      <c r="F6902" s="142"/>
      <c r="G6902" s="142"/>
      <c r="H6902" s="142"/>
      <c r="J6902" s="142"/>
      <c r="K6902" s="142"/>
      <c r="L6902" s="142"/>
      <c r="M6902" s="142"/>
      <c r="N6902" s="142"/>
      <c r="O6902" s="142"/>
    </row>
    <row r="6903" spans="3:15" x14ac:dyDescent="0.2">
      <c r="C6903" s="142"/>
      <c r="D6903" s="142"/>
      <c r="E6903" s="142"/>
      <c r="F6903" s="142"/>
      <c r="G6903" s="142"/>
      <c r="H6903" s="142"/>
      <c r="J6903" s="142"/>
      <c r="K6903" s="142"/>
      <c r="L6903" s="142"/>
      <c r="M6903" s="142"/>
      <c r="N6903" s="142"/>
      <c r="O6903" s="142"/>
    </row>
    <row r="6904" spans="3:15" x14ac:dyDescent="0.2">
      <c r="C6904" s="142"/>
      <c r="D6904" s="142"/>
      <c r="E6904" s="142"/>
      <c r="F6904" s="142"/>
      <c r="G6904" s="142"/>
      <c r="H6904" s="142"/>
      <c r="J6904" s="142"/>
      <c r="K6904" s="142"/>
      <c r="L6904" s="142"/>
      <c r="M6904" s="142"/>
      <c r="N6904" s="142"/>
      <c r="O6904" s="142"/>
    </row>
    <row r="6905" spans="3:15" x14ac:dyDescent="0.2">
      <c r="C6905" s="142"/>
      <c r="D6905" s="142"/>
      <c r="E6905" s="142"/>
      <c r="F6905" s="142"/>
      <c r="G6905" s="142"/>
      <c r="H6905" s="142"/>
      <c r="J6905" s="142"/>
      <c r="K6905" s="142"/>
      <c r="L6905" s="142"/>
      <c r="M6905" s="142"/>
      <c r="N6905" s="142"/>
      <c r="O6905" s="142"/>
    </row>
    <row r="6906" spans="3:15" x14ac:dyDescent="0.2">
      <c r="C6906" s="142"/>
      <c r="D6906" s="142"/>
      <c r="E6906" s="142"/>
      <c r="F6906" s="142"/>
      <c r="G6906" s="142"/>
      <c r="H6906" s="142"/>
      <c r="J6906" s="142"/>
      <c r="K6906" s="142"/>
      <c r="L6906" s="142"/>
      <c r="M6906" s="142"/>
      <c r="N6906" s="142"/>
      <c r="O6906" s="142"/>
    </row>
    <row r="6907" spans="3:15" x14ac:dyDescent="0.2">
      <c r="C6907" s="142"/>
      <c r="D6907" s="142"/>
      <c r="E6907" s="142"/>
      <c r="F6907" s="142"/>
      <c r="G6907" s="142"/>
      <c r="H6907" s="142"/>
      <c r="J6907" s="142"/>
      <c r="K6907" s="142"/>
      <c r="L6907" s="142"/>
      <c r="M6907" s="142"/>
      <c r="N6907" s="142"/>
      <c r="O6907" s="142"/>
    </row>
    <row r="6908" spans="3:15" x14ac:dyDescent="0.2">
      <c r="C6908" s="142"/>
      <c r="D6908" s="142"/>
      <c r="E6908" s="142"/>
      <c r="F6908" s="142"/>
      <c r="G6908" s="142"/>
      <c r="H6908" s="142"/>
      <c r="J6908" s="142"/>
      <c r="K6908" s="142"/>
      <c r="L6908" s="142"/>
      <c r="M6908" s="142"/>
      <c r="N6908" s="142"/>
      <c r="O6908" s="142"/>
    </row>
    <row r="6909" spans="3:15" x14ac:dyDescent="0.2">
      <c r="C6909" s="142"/>
      <c r="D6909" s="142"/>
      <c r="E6909" s="142"/>
      <c r="F6909" s="142"/>
      <c r="G6909" s="142"/>
      <c r="H6909" s="142"/>
      <c r="J6909" s="142"/>
      <c r="K6909" s="142"/>
      <c r="L6909" s="142"/>
      <c r="M6909" s="142"/>
      <c r="N6909" s="142"/>
      <c r="O6909" s="142"/>
    </row>
    <row r="6910" spans="3:15" x14ac:dyDescent="0.2">
      <c r="C6910" s="142"/>
      <c r="D6910" s="142"/>
      <c r="E6910" s="142"/>
      <c r="F6910" s="142"/>
      <c r="G6910" s="142"/>
      <c r="H6910" s="142"/>
      <c r="J6910" s="142"/>
      <c r="K6910" s="142"/>
      <c r="L6910" s="142"/>
      <c r="M6910" s="142"/>
      <c r="N6910" s="142"/>
      <c r="O6910" s="142"/>
    </row>
    <row r="6911" spans="3:15" x14ac:dyDescent="0.2">
      <c r="C6911" s="142"/>
      <c r="D6911" s="142"/>
      <c r="E6911" s="142"/>
      <c r="F6911" s="142"/>
      <c r="G6911" s="142"/>
      <c r="H6911" s="142"/>
      <c r="J6911" s="142"/>
      <c r="K6911" s="142"/>
      <c r="L6911" s="142"/>
      <c r="M6911" s="142"/>
      <c r="N6911" s="142"/>
      <c r="O6911" s="142"/>
    </row>
    <row r="6912" spans="3:15" x14ac:dyDescent="0.2">
      <c r="C6912" s="142"/>
      <c r="D6912" s="142"/>
      <c r="E6912" s="142"/>
      <c r="F6912" s="142"/>
      <c r="G6912" s="142"/>
      <c r="H6912" s="142"/>
      <c r="J6912" s="142"/>
      <c r="K6912" s="142"/>
      <c r="L6912" s="142"/>
      <c r="M6912" s="142"/>
      <c r="N6912" s="142"/>
      <c r="O6912" s="142"/>
    </row>
    <row r="6913" spans="3:15" x14ac:dyDescent="0.2">
      <c r="C6913" s="142"/>
      <c r="D6913" s="142"/>
      <c r="E6913" s="142"/>
      <c r="F6913" s="142"/>
      <c r="G6913" s="142"/>
      <c r="H6913" s="142"/>
      <c r="J6913" s="142"/>
      <c r="K6913" s="142"/>
      <c r="L6913" s="142"/>
      <c r="M6913" s="142"/>
      <c r="N6913" s="142"/>
      <c r="O6913" s="142"/>
    </row>
    <row r="6914" spans="3:15" x14ac:dyDescent="0.2">
      <c r="C6914" s="142"/>
      <c r="D6914" s="142"/>
      <c r="E6914" s="142"/>
      <c r="F6914" s="142"/>
      <c r="G6914" s="142"/>
      <c r="H6914" s="142"/>
      <c r="J6914" s="142"/>
      <c r="K6914" s="142"/>
      <c r="L6914" s="142"/>
      <c r="M6914" s="142"/>
      <c r="N6914" s="142"/>
      <c r="O6914" s="142"/>
    </row>
    <row r="6915" spans="3:15" x14ac:dyDescent="0.2">
      <c r="C6915" s="142"/>
      <c r="D6915" s="142"/>
      <c r="E6915" s="142"/>
      <c r="F6915" s="142"/>
      <c r="G6915" s="142"/>
      <c r="H6915" s="142"/>
      <c r="J6915" s="142"/>
      <c r="K6915" s="142"/>
      <c r="L6915" s="142"/>
      <c r="M6915" s="142"/>
      <c r="N6915" s="142"/>
      <c r="O6915" s="142"/>
    </row>
    <row r="6916" spans="3:15" x14ac:dyDescent="0.2">
      <c r="C6916" s="142"/>
      <c r="D6916" s="142"/>
      <c r="E6916" s="142"/>
      <c r="F6916" s="142"/>
      <c r="G6916" s="142"/>
      <c r="H6916" s="142"/>
      <c r="J6916" s="142"/>
      <c r="K6916" s="142"/>
      <c r="L6916" s="142"/>
      <c r="M6916" s="142"/>
      <c r="N6916" s="142"/>
      <c r="O6916" s="142"/>
    </row>
    <row r="6917" spans="3:15" x14ac:dyDescent="0.2">
      <c r="C6917" s="142"/>
      <c r="D6917" s="142"/>
      <c r="E6917" s="142"/>
      <c r="F6917" s="142"/>
      <c r="G6917" s="142"/>
      <c r="H6917" s="142"/>
      <c r="J6917" s="142"/>
      <c r="K6917" s="142"/>
      <c r="L6917" s="142"/>
      <c r="M6917" s="142"/>
      <c r="N6917" s="142"/>
      <c r="O6917" s="142"/>
    </row>
    <row r="6918" spans="3:15" x14ac:dyDescent="0.2">
      <c r="C6918" s="142"/>
      <c r="D6918" s="142"/>
      <c r="E6918" s="142"/>
      <c r="F6918" s="142"/>
      <c r="G6918" s="142"/>
      <c r="H6918" s="142"/>
      <c r="J6918" s="142"/>
      <c r="K6918" s="142"/>
      <c r="L6918" s="142"/>
      <c r="M6918" s="142"/>
      <c r="N6918" s="142"/>
      <c r="O6918" s="142"/>
    </row>
    <row r="6919" spans="3:15" x14ac:dyDescent="0.2">
      <c r="C6919" s="142"/>
      <c r="D6919" s="142"/>
      <c r="E6919" s="142"/>
      <c r="F6919" s="142"/>
      <c r="G6919" s="142"/>
      <c r="H6919" s="142"/>
      <c r="J6919" s="142"/>
      <c r="K6919" s="142"/>
      <c r="L6919" s="142"/>
      <c r="M6919" s="142"/>
      <c r="N6919" s="142"/>
      <c r="O6919" s="142"/>
    </row>
    <row r="6920" spans="3:15" x14ac:dyDescent="0.2">
      <c r="C6920" s="142"/>
      <c r="D6920" s="142"/>
      <c r="E6920" s="142"/>
      <c r="F6920" s="142"/>
      <c r="G6920" s="142"/>
      <c r="H6920" s="142"/>
      <c r="J6920" s="142"/>
      <c r="K6920" s="142"/>
      <c r="L6920" s="142"/>
      <c r="M6920" s="142"/>
      <c r="N6920" s="142"/>
      <c r="O6920" s="142"/>
    </row>
    <row r="6921" spans="3:15" x14ac:dyDescent="0.2">
      <c r="C6921" s="142"/>
      <c r="D6921" s="142"/>
      <c r="E6921" s="142"/>
      <c r="F6921" s="142"/>
      <c r="G6921" s="142"/>
      <c r="H6921" s="142"/>
      <c r="J6921" s="142"/>
      <c r="K6921" s="142"/>
      <c r="L6921" s="142"/>
      <c r="M6921" s="142"/>
      <c r="N6921" s="142"/>
      <c r="O6921" s="142"/>
    </row>
    <row r="6922" spans="3:15" x14ac:dyDescent="0.2">
      <c r="C6922" s="142"/>
      <c r="D6922" s="142"/>
      <c r="E6922" s="142"/>
      <c r="F6922" s="142"/>
      <c r="G6922" s="142"/>
      <c r="H6922" s="142"/>
      <c r="J6922" s="142"/>
      <c r="K6922" s="142"/>
      <c r="L6922" s="142"/>
      <c r="M6922" s="142"/>
      <c r="N6922" s="142"/>
      <c r="O6922" s="142"/>
    </row>
    <row r="6923" spans="3:15" x14ac:dyDescent="0.2">
      <c r="C6923" s="142"/>
      <c r="D6923" s="142"/>
      <c r="E6923" s="142"/>
      <c r="F6923" s="142"/>
      <c r="G6923" s="142"/>
      <c r="H6923" s="142"/>
      <c r="J6923" s="142"/>
      <c r="K6923" s="142"/>
      <c r="L6923" s="142"/>
      <c r="M6923" s="142"/>
      <c r="N6923" s="142"/>
      <c r="O6923" s="142"/>
    </row>
    <row r="6924" spans="3:15" x14ac:dyDescent="0.2">
      <c r="C6924" s="142"/>
      <c r="D6924" s="142"/>
      <c r="E6924" s="142"/>
      <c r="F6924" s="142"/>
      <c r="G6924" s="142"/>
      <c r="H6924" s="142"/>
      <c r="J6924" s="142"/>
      <c r="K6924" s="142"/>
      <c r="L6924" s="142"/>
      <c r="M6924" s="142"/>
      <c r="N6924" s="142"/>
      <c r="O6924" s="142"/>
    </row>
    <row r="6925" spans="3:15" x14ac:dyDescent="0.2">
      <c r="C6925" s="142"/>
      <c r="D6925" s="142"/>
      <c r="E6925" s="142"/>
      <c r="F6925" s="142"/>
      <c r="G6925" s="142"/>
      <c r="H6925" s="142"/>
      <c r="J6925" s="142"/>
      <c r="K6925" s="142"/>
      <c r="L6925" s="142"/>
      <c r="M6925" s="142"/>
      <c r="N6925" s="142"/>
      <c r="O6925" s="142"/>
    </row>
    <row r="6926" spans="3:15" x14ac:dyDescent="0.2">
      <c r="C6926" s="142"/>
      <c r="D6926" s="142"/>
      <c r="E6926" s="142"/>
      <c r="F6926" s="142"/>
      <c r="G6926" s="142"/>
      <c r="H6926" s="142"/>
      <c r="J6926" s="142"/>
      <c r="K6926" s="142"/>
      <c r="L6926" s="142"/>
      <c r="M6926" s="142"/>
      <c r="N6926" s="142"/>
      <c r="O6926" s="142"/>
    </row>
    <row r="6927" spans="3:15" x14ac:dyDescent="0.2">
      <c r="C6927" s="142"/>
      <c r="D6927" s="142"/>
      <c r="E6927" s="142"/>
      <c r="F6927" s="142"/>
      <c r="G6927" s="142"/>
      <c r="H6927" s="142"/>
      <c r="J6927" s="142"/>
      <c r="K6927" s="142"/>
      <c r="L6927" s="142"/>
      <c r="M6927" s="142"/>
      <c r="N6927" s="142"/>
      <c r="O6927" s="142"/>
    </row>
    <row r="6928" spans="3:15" x14ac:dyDescent="0.2">
      <c r="C6928" s="142"/>
      <c r="D6928" s="142"/>
      <c r="E6928" s="142"/>
      <c r="F6928" s="142"/>
      <c r="G6928" s="142"/>
      <c r="H6928" s="142"/>
      <c r="J6928" s="142"/>
      <c r="K6928" s="142"/>
      <c r="L6928" s="142"/>
      <c r="M6928" s="142"/>
      <c r="N6928" s="142"/>
      <c r="O6928" s="142"/>
    </row>
    <row r="6929" spans="3:15" x14ac:dyDescent="0.2">
      <c r="C6929" s="142"/>
      <c r="D6929" s="142"/>
      <c r="E6929" s="142"/>
      <c r="F6929" s="142"/>
      <c r="G6929" s="142"/>
      <c r="H6929" s="142"/>
      <c r="J6929" s="142"/>
      <c r="K6929" s="142"/>
      <c r="L6929" s="142"/>
      <c r="M6929" s="142"/>
      <c r="N6929" s="142"/>
      <c r="O6929" s="142"/>
    </row>
    <row r="6930" spans="3:15" x14ac:dyDescent="0.2">
      <c r="C6930" s="142"/>
      <c r="D6930" s="142"/>
      <c r="E6930" s="142"/>
      <c r="F6930" s="142"/>
      <c r="G6930" s="142"/>
      <c r="H6930" s="142"/>
      <c r="J6930" s="142"/>
      <c r="K6930" s="142"/>
      <c r="L6930" s="142"/>
      <c r="M6930" s="142"/>
      <c r="N6930" s="142"/>
      <c r="O6930" s="142"/>
    </row>
    <row r="6931" spans="3:15" x14ac:dyDescent="0.2">
      <c r="C6931" s="142"/>
      <c r="D6931" s="142"/>
      <c r="E6931" s="142"/>
      <c r="F6931" s="142"/>
      <c r="G6931" s="142"/>
      <c r="H6931" s="142"/>
      <c r="J6931" s="142"/>
      <c r="K6931" s="142"/>
      <c r="L6931" s="142"/>
      <c r="M6931" s="142"/>
      <c r="N6931" s="142"/>
      <c r="O6931" s="142"/>
    </row>
    <row r="6932" spans="3:15" x14ac:dyDescent="0.2">
      <c r="C6932" s="142"/>
      <c r="D6932" s="142"/>
      <c r="E6932" s="142"/>
      <c r="F6932" s="142"/>
      <c r="G6932" s="142"/>
      <c r="H6932" s="142"/>
      <c r="J6932" s="142"/>
      <c r="K6932" s="142"/>
      <c r="L6932" s="142"/>
      <c r="M6932" s="142"/>
      <c r="N6932" s="142"/>
      <c r="O6932" s="142"/>
    </row>
    <row r="6933" spans="3:15" x14ac:dyDescent="0.2">
      <c r="C6933" s="142"/>
      <c r="D6933" s="142"/>
      <c r="E6933" s="142"/>
      <c r="F6933" s="142"/>
      <c r="G6933" s="142"/>
      <c r="H6933" s="142"/>
      <c r="J6933" s="142"/>
      <c r="K6933" s="142"/>
      <c r="L6933" s="142"/>
      <c r="M6933" s="142"/>
      <c r="N6933" s="142"/>
      <c r="O6933" s="142"/>
    </row>
    <row r="6934" spans="3:15" x14ac:dyDescent="0.2">
      <c r="C6934" s="142"/>
      <c r="D6934" s="142"/>
      <c r="E6934" s="142"/>
      <c r="F6934" s="142"/>
      <c r="G6934" s="142"/>
      <c r="H6934" s="142"/>
      <c r="J6934" s="142"/>
      <c r="K6934" s="142"/>
      <c r="L6934" s="142"/>
      <c r="M6934" s="142"/>
      <c r="N6934" s="142"/>
      <c r="O6934" s="142"/>
    </row>
    <row r="6935" spans="3:15" x14ac:dyDescent="0.2">
      <c r="C6935" s="142"/>
      <c r="D6935" s="142"/>
      <c r="E6935" s="142"/>
      <c r="F6935" s="142"/>
      <c r="G6935" s="142"/>
      <c r="H6935" s="142"/>
      <c r="J6935" s="142"/>
      <c r="K6935" s="142"/>
      <c r="L6935" s="142"/>
      <c r="M6935" s="142"/>
      <c r="N6935" s="142"/>
      <c r="O6935" s="142"/>
    </row>
    <row r="6936" spans="3:15" x14ac:dyDescent="0.2">
      <c r="C6936" s="142"/>
      <c r="D6936" s="142"/>
      <c r="E6936" s="142"/>
      <c r="F6936" s="142"/>
      <c r="G6936" s="142"/>
      <c r="H6936" s="142"/>
      <c r="J6936" s="142"/>
      <c r="K6936" s="142"/>
      <c r="L6936" s="142"/>
      <c r="M6936" s="142"/>
      <c r="N6936" s="142"/>
      <c r="O6936" s="142"/>
    </row>
    <row r="6937" spans="3:15" x14ac:dyDescent="0.2">
      <c r="C6937" s="142"/>
      <c r="D6937" s="142"/>
      <c r="E6937" s="142"/>
      <c r="F6937" s="142"/>
      <c r="G6937" s="142"/>
      <c r="H6937" s="142"/>
      <c r="J6937" s="142"/>
      <c r="K6937" s="142"/>
      <c r="L6937" s="142"/>
      <c r="M6937" s="142"/>
      <c r="N6937" s="142"/>
      <c r="O6937" s="142"/>
    </row>
    <row r="6938" spans="3:15" x14ac:dyDescent="0.2">
      <c r="C6938" s="142"/>
      <c r="D6938" s="142"/>
      <c r="E6938" s="142"/>
      <c r="F6938" s="142"/>
      <c r="G6938" s="142"/>
      <c r="H6938" s="142"/>
      <c r="J6938" s="142"/>
      <c r="K6938" s="142"/>
      <c r="L6938" s="142"/>
      <c r="M6938" s="142"/>
      <c r="N6938" s="142"/>
      <c r="O6938" s="142"/>
    </row>
    <row r="6939" spans="3:15" x14ac:dyDescent="0.2">
      <c r="C6939" s="142"/>
      <c r="D6939" s="142"/>
      <c r="E6939" s="142"/>
      <c r="F6939" s="142"/>
      <c r="G6939" s="142"/>
      <c r="H6939" s="142"/>
      <c r="J6939" s="142"/>
      <c r="K6939" s="142"/>
      <c r="L6939" s="142"/>
      <c r="M6939" s="142"/>
      <c r="N6939" s="142"/>
      <c r="O6939" s="142"/>
    </row>
    <row r="6940" spans="3:15" x14ac:dyDescent="0.2">
      <c r="C6940" s="142"/>
      <c r="D6940" s="142"/>
      <c r="E6940" s="142"/>
      <c r="F6940" s="142"/>
      <c r="G6940" s="142"/>
      <c r="H6940" s="142"/>
      <c r="J6940" s="142"/>
      <c r="K6940" s="142"/>
      <c r="L6940" s="142"/>
      <c r="M6940" s="142"/>
      <c r="N6940" s="142"/>
      <c r="O6940" s="142"/>
    </row>
    <row r="6941" spans="3:15" x14ac:dyDescent="0.2">
      <c r="C6941" s="142"/>
      <c r="D6941" s="142"/>
      <c r="E6941" s="142"/>
      <c r="F6941" s="142"/>
      <c r="G6941" s="142"/>
      <c r="H6941" s="142"/>
      <c r="J6941" s="142"/>
      <c r="K6941" s="142"/>
      <c r="L6941" s="142"/>
      <c r="M6941" s="142"/>
      <c r="N6941" s="142"/>
      <c r="O6941" s="142"/>
    </row>
    <row r="6942" spans="3:15" x14ac:dyDescent="0.2">
      <c r="C6942" s="142"/>
      <c r="D6942" s="142"/>
      <c r="E6942" s="142"/>
      <c r="F6942" s="142"/>
      <c r="G6942" s="142"/>
      <c r="H6942" s="142"/>
      <c r="J6942" s="142"/>
      <c r="K6942" s="142"/>
      <c r="L6942" s="142"/>
      <c r="M6942" s="142"/>
      <c r="N6942" s="142"/>
      <c r="O6942" s="142"/>
    </row>
    <row r="6943" spans="3:15" x14ac:dyDescent="0.2">
      <c r="C6943" s="142"/>
      <c r="D6943" s="142"/>
      <c r="E6943" s="142"/>
      <c r="F6943" s="142"/>
      <c r="G6943" s="142"/>
      <c r="H6943" s="142"/>
      <c r="J6943" s="142"/>
      <c r="K6943" s="142"/>
      <c r="L6943" s="142"/>
      <c r="M6943" s="142"/>
      <c r="N6943" s="142"/>
      <c r="O6943" s="142"/>
    </row>
    <row r="6944" spans="3:15" x14ac:dyDescent="0.2">
      <c r="C6944" s="142"/>
      <c r="D6944" s="142"/>
      <c r="E6944" s="142"/>
      <c r="F6944" s="142"/>
      <c r="G6944" s="142"/>
      <c r="H6944" s="142"/>
      <c r="J6944" s="142"/>
      <c r="K6944" s="142"/>
      <c r="L6944" s="142"/>
      <c r="M6944" s="142"/>
      <c r="N6944" s="142"/>
      <c r="O6944" s="142"/>
    </row>
    <row r="6945" spans="3:15" x14ac:dyDescent="0.2">
      <c r="C6945" s="142"/>
      <c r="D6945" s="142"/>
      <c r="E6945" s="142"/>
      <c r="F6945" s="142"/>
      <c r="G6945" s="142"/>
      <c r="H6945" s="142"/>
      <c r="J6945" s="142"/>
      <c r="K6945" s="142"/>
      <c r="L6945" s="142"/>
      <c r="M6945" s="142"/>
      <c r="N6945" s="142"/>
      <c r="O6945" s="142"/>
    </row>
    <row r="6946" spans="3:15" x14ac:dyDescent="0.2">
      <c r="C6946" s="142"/>
      <c r="D6946" s="142"/>
      <c r="E6946" s="142"/>
      <c r="F6946" s="142"/>
      <c r="G6946" s="142"/>
      <c r="H6946" s="142"/>
      <c r="J6946" s="142"/>
      <c r="K6946" s="142"/>
      <c r="L6946" s="142"/>
      <c r="M6946" s="142"/>
      <c r="N6946" s="142"/>
      <c r="O6946" s="142"/>
    </row>
    <row r="6947" spans="3:15" x14ac:dyDescent="0.2">
      <c r="C6947" s="142"/>
      <c r="D6947" s="142"/>
      <c r="E6947" s="142"/>
      <c r="F6947" s="142"/>
      <c r="G6947" s="142"/>
      <c r="H6947" s="142"/>
      <c r="J6947" s="142"/>
      <c r="K6947" s="142"/>
      <c r="L6947" s="142"/>
      <c r="M6947" s="142"/>
      <c r="N6947" s="142"/>
      <c r="O6947" s="142"/>
    </row>
    <row r="6948" spans="3:15" x14ac:dyDescent="0.2">
      <c r="C6948" s="142"/>
      <c r="D6948" s="142"/>
      <c r="E6948" s="142"/>
      <c r="F6948" s="142"/>
      <c r="G6948" s="142"/>
      <c r="H6948" s="142"/>
      <c r="J6948" s="142"/>
      <c r="K6948" s="142"/>
      <c r="L6948" s="142"/>
      <c r="M6948" s="142"/>
      <c r="N6948" s="142"/>
      <c r="O6948" s="142"/>
    </row>
    <row r="6949" spans="3:15" x14ac:dyDescent="0.2">
      <c r="C6949" s="142"/>
      <c r="D6949" s="142"/>
      <c r="E6949" s="142"/>
      <c r="F6949" s="142"/>
      <c r="G6949" s="142"/>
      <c r="H6949" s="142"/>
      <c r="J6949" s="142"/>
      <c r="K6949" s="142"/>
      <c r="L6949" s="142"/>
      <c r="M6949" s="142"/>
      <c r="N6949" s="142"/>
      <c r="O6949" s="142"/>
    </row>
    <row r="6950" spans="3:15" x14ac:dyDescent="0.2">
      <c r="C6950" s="142"/>
      <c r="D6950" s="142"/>
      <c r="E6950" s="142"/>
      <c r="F6950" s="142"/>
      <c r="G6950" s="142"/>
      <c r="H6950" s="142"/>
      <c r="J6950" s="142"/>
      <c r="K6950" s="142"/>
      <c r="L6950" s="142"/>
      <c r="M6950" s="142"/>
      <c r="N6950" s="142"/>
      <c r="O6950" s="142"/>
    </row>
    <row r="6951" spans="3:15" x14ac:dyDescent="0.2">
      <c r="C6951" s="142"/>
      <c r="D6951" s="142"/>
      <c r="E6951" s="142"/>
      <c r="F6951" s="142"/>
      <c r="G6951" s="142"/>
      <c r="H6951" s="142"/>
      <c r="J6951" s="142"/>
      <c r="K6951" s="142"/>
      <c r="L6951" s="142"/>
      <c r="M6951" s="142"/>
      <c r="N6951" s="142"/>
      <c r="O6951" s="142"/>
    </row>
    <row r="6952" spans="3:15" x14ac:dyDescent="0.2">
      <c r="C6952" s="142"/>
      <c r="D6952" s="142"/>
      <c r="E6952" s="142"/>
      <c r="F6952" s="142"/>
      <c r="G6952" s="142"/>
      <c r="H6952" s="142"/>
      <c r="J6952" s="142"/>
      <c r="K6952" s="142"/>
      <c r="L6952" s="142"/>
      <c r="M6952" s="142"/>
      <c r="N6952" s="142"/>
      <c r="O6952" s="142"/>
    </row>
    <row r="6953" spans="3:15" x14ac:dyDescent="0.2">
      <c r="C6953" s="142"/>
      <c r="D6953" s="142"/>
      <c r="E6953" s="142"/>
      <c r="F6953" s="142"/>
      <c r="G6953" s="142"/>
      <c r="H6953" s="142"/>
      <c r="J6953" s="142"/>
      <c r="K6953" s="142"/>
      <c r="L6953" s="142"/>
      <c r="M6953" s="142"/>
      <c r="N6953" s="142"/>
      <c r="O6953" s="142"/>
    </row>
    <row r="6954" spans="3:15" x14ac:dyDescent="0.2">
      <c r="C6954" s="142"/>
      <c r="D6954" s="142"/>
      <c r="E6954" s="142"/>
      <c r="F6954" s="142"/>
      <c r="G6954" s="142"/>
      <c r="H6954" s="142"/>
      <c r="J6954" s="142"/>
      <c r="K6954" s="142"/>
      <c r="L6954" s="142"/>
      <c r="M6954" s="142"/>
      <c r="N6954" s="142"/>
      <c r="O6954" s="142"/>
    </row>
    <row r="6955" spans="3:15" x14ac:dyDescent="0.2">
      <c r="C6955" s="142"/>
      <c r="D6955" s="142"/>
      <c r="E6955" s="142"/>
      <c r="F6955" s="142"/>
      <c r="G6955" s="142"/>
      <c r="H6955" s="142"/>
      <c r="J6955" s="142"/>
      <c r="K6955" s="142"/>
      <c r="L6955" s="142"/>
      <c r="M6955" s="142"/>
      <c r="N6955" s="142"/>
      <c r="O6955" s="142"/>
    </row>
    <row r="6956" spans="3:15" x14ac:dyDescent="0.2">
      <c r="C6956" s="142"/>
      <c r="D6956" s="142"/>
      <c r="E6956" s="142"/>
      <c r="F6956" s="142"/>
      <c r="G6956" s="142"/>
      <c r="H6956" s="142"/>
      <c r="J6956" s="142"/>
      <c r="K6956" s="142"/>
      <c r="L6956" s="142"/>
      <c r="M6956" s="142"/>
      <c r="N6956" s="142"/>
      <c r="O6956" s="142"/>
    </row>
    <row r="6957" spans="3:15" x14ac:dyDescent="0.2">
      <c r="C6957" s="142"/>
      <c r="D6957" s="142"/>
      <c r="E6957" s="142"/>
      <c r="F6957" s="142"/>
      <c r="G6957" s="142"/>
      <c r="H6957" s="142"/>
      <c r="J6957" s="142"/>
      <c r="K6957" s="142"/>
      <c r="L6957" s="142"/>
      <c r="M6957" s="142"/>
      <c r="N6957" s="142"/>
      <c r="O6957" s="142"/>
    </row>
    <row r="6958" spans="3:15" x14ac:dyDescent="0.2">
      <c r="C6958" s="142"/>
      <c r="D6958" s="142"/>
      <c r="E6958" s="142"/>
      <c r="F6958" s="142"/>
      <c r="G6958" s="142"/>
      <c r="H6958" s="142"/>
      <c r="J6958" s="142"/>
      <c r="K6958" s="142"/>
      <c r="L6958" s="142"/>
      <c r="M6958" s="142"/>
      <c r="N6958" s="142"/>
      <c r="O6958" s="142"/>
    </row>
    <row r="6959" spans="3:15" x14ac:dyDescent="0.2">
      <c r="C6959" s="142"/>
      <c r="D6959" s="142"/>
      <c r="E6959" s="142"/>
      <c r="F6959" s="142"/>
      <c r="G6959" s="142"/>
      <c r="H6959" s="142"/>
      <c r="J6959" s="142"/>
      <c r="K6959" s="142"/>
      <c r="L6959" s="142"/>
      <c r="M6959" s="142"/>
      <c r="N6959" s="142"/>
      <c r="O6959" s="142"/>
    </row>
    <row r="6960" spans="3:15" x14ac:dyDescent="0.2">
      <c r="C6960" s="142"/>
      <c r="D6960" s="142"/>
      <c r="E6960" s="142"/>
      <c r="F6960" s="142"/>
      <c r="G6960" s="142"/>
      <c r="H6960" s="142"/>
      <c r="J6960" s="142"/>
      <c r="K6960" s="142"/>
      <c r="L6960" s="142"/>
      <c r="M6960" s="142"/>
      <c r="N6960" s="142"/>
      <c r="O6960" s="142"/>
    </row>
    <row r="6961" spans="3:15" x14ac:dyDescent="0.2">
      <c r="C6961" s="142"/>
      <c r="D6961" s="142"/>
      <c r="E6961" s="142"/>
      <c r="F6961" s="142"/>
      <c r="G6961" s="142"/>
      <c r="H6961" s="142"/>
      <c r="J6961" s="142"/>
      <c r="K6961" s="142"/>
      <c r="L6961" s="142"/>
      <c r="M6961" s="142"/>
      <c r="N6961" s="142"/>
      <c r="O6961" s="142"/>
    </row>
    <row r="6962" spans="3:15" x14ac:dyDescent="0.2">
      <c r="C6962" s="142"/>
      <c r="D6962" s="142"/>
      <c r="E6962" s="142"/>
      <c r="F6962" s="142"/>
      <c r="G6962" s="142"/>
      <c r="H6962" s="142"/>
      <c r="J6962" s="142"/>
      <c r="K6962" s="142"/>
      <c r="L6962" s="142"/>
      <c r="M6962" s="142"/>
      <c r="N6962" s="142"/>
      <c r="O6962" s="142"/>
    </row>
    <row r="6963" spans="3:15" x14ac:dyDescent="0.2">
      <c r="C6963" s="142"/>
      <c r="D6963" s="142"/>
      <c r="E6963" s="142"/>
      <c r="F6963" s="142"/>
      <c r="G6963" s="142"/>
      <c r="H6963" s="142"/>
      <c r="J6963" s="142"/>
      <c r="K6963" s="142"/>
      <c r="L6963" s="142"/>
      <c r="M6963" s="142"/>
      <c r="N6963" s="142"/>
      <c r="O6963" s="142"/>
    </row>
    <row r="6964" spans="3:15" x14ac:dyDescent="0.2">
      <c r="C6964" s="142"/>
      <c r="D6964" s="142"/>
      <c r="E6964" s="142"/>
      <c r="F6964" s="142"/>
      <c r="G6964" s="142"/>
      <c r="H6964" s="142"/>
      <c r="J6964" s="142"/>
      <c r="K6964" s="142"/>
      <c r="L6964" s="142"/>
      <c r="M6964" s="142"/>
      <c r="N6964" s="142"/>
      <c r="O6964" s="142"/>
    </row>
    <row r="6965" spans="3:15" x14ac:dyDescent="0.2">
      <c r="C6965" s="142"/>
      <c r="D6965" s="142"/>
      <c r="E6965" s="142"/>
      <c r="F6965" s="142"/>
      <c r="G6965" s="142"/>
      <c r="H6965" s="142"/>
      <c r="J6965" s="142"/>
      <c r="K6965" s="142"/>
      <c r="L6965" s="142"/>
      <c r="M6965" s="142"/>
      <c r="N6965" s="142"/>
      <c r="O6965" s="142"/>
    </row>
    <row r="6966" spans="3:15" x14ac:dyDescent="0.2">
      <c r="C6966" s="142"/>
      <c r="D6966" s="142"/>
      <c r="E6966" s="142"/>
      <c r="F6966" s="142"/>
      <c r="G6966" s="142"/>
      <c r="H6966" s="142"/>
      <c r="J6966" s="142"/>
      <c r="K6966" s="142"/>
      <c r="L6966" s="142"/>
      <c r="M6966" s="142"/>
      <c r="N6966" s="142"/>
      <c r="O6966" s="142"/>
    </row>
    <row r="6967" spans="3:15" x14ac:dyDescent="0.2">
      <c r="C6967" s="142"/>
      <c r="D6967" s="142"/>
      <c r="E6967" s="142"/>
      <c r="F6967" s="142"/>
      <c r="G6967" s="142"/>
      <c r="H6967" s="142"/>
      <c r="J6967" s="142"/>
      <c r="K6967" s="142"/>
      <c r="L6967" s="142"/>
      <c r="M6967" s="142"/>
      <c r="N6967" s="142"/>
      <c r="O6967" s="142"/>
    </row>
    <row r="6968" spans="3:15" x14ac:dyDescent="0.2">
      <c r="C6968" s="142"/>
      <c r="D6968" s="142"/>
      <c r="E6968" s="142"/>
      <c r="F6968" s="142"/>
      <c r="G6968" s="142"/>
      <c r="H6968" s="142"/>
      <c r="J6968" s="142"/>
      <c r="K6968" s="142"/>
      <c r="L6968" s="142"/>
      <c r="M6968" s="142"/>
      <c r="N6968" s="142"/>
      <c r="O6968" s="142"/>
    </row>
    <row r="6969" spans="3:15" x14ac:dyDescent="0.2">
      <c r="C6969" s="142"/>
      <c r="D6969" s="142"/>
      <c r="E6969" s="142"/>
      <c r="F6969" s="142"/>
      <c r="G6969" s="142"/>
      <c r="H6969" s="142"/>
      <c r="J6969" s="142"/>
      <c r="K6969" s="142"/>
      <c r="L6969" s="142"/>
      <c r="M6969" s="142"/>
      <c r="N6969" s="142"/>
      <c r="O6969" s="142"/>
    </row>
    <row r="6970" spans="3:15" x14ac:dyDescent="0.2">
      <c r="C6970" s="142"/>
      <c r="D6970" s="142"/>
      <c r="E6970" s="142"/>
      <c r="F6970" s="142"/>
      <c r="G6970" s="142"/>
      <c r="H6970" s="142"/>
      <c r="J6970" s="142"/>
      <c r="K6970" s="142"/>
      <c r="L6970" s="142"/>
      <c r="M6970" s="142"/>
      <c r="N6970" s="142"/>
      <c r="O6970" s="142"/>
    </row>
    <row r="6971" spans="3:15" x14ac:dyDescent="0.2">
      <c r="C6971" s="142"/>
      <c r="D6971" s="142"/>
      <c r="E6971" s="142"/>
      <c r="F6971" s="142"/>
      <c r="G6971" s="142"/>
      <c r="H6971" s="142"/>
      <c r="J6971" s="142"/>
      <c r="K6971" s="142"/>
      <c r="L6971" s="142"/>
      <c r="M6971" s="142"/>
      <c r="N6971" s="142"/>
      <c r="O6971" s="142"/>
    </row>
    <row r="6972" spans="3:15" x14ac:dyDescent="0.2">
      <c r="C6972" s="142"/>
      <c r="D6972" s="142"/>
      <c r="E6972" s="142"/>
      <c r="F6972" s="142"/>
      <c r="G6972" s="142"/>
      <c r="H6972" s="142"/>
      <c r="J6972" s="142"/>
      <c r="K6972" s="142"/>
      <c r="L6972" s="142"/>
      <c r="M6972" s="142"/>
      <c r="N6972" s="142"/>
      <c r="O6972" s="142"/>
    </row>
    <row r="6973" spans="3:15" x14ac:dyDescent="0.2">
      <c r="C6973" s="142"/>
      <c r="D6973" s="142"/>
      <c r="E6973" s="142"/>
      <c r="F6973" s="142"/>
      <c r="G6973" s="142"/>
      <c r="H6973" s="142"/>
      <c r="J6973" s="142"/>
      <c r="K6973" s="142"/>
      <c r="L6973" s="142"/>
      <c r="M6973" s="142"/>
      <c r="N6973" s="142"/>
      <c r="O6973" s="142"/>
    </row>
    <row r="6974" spans="3:15" x14ac:dyDescent="0.2">
      <c r="C6974" s="142"/>
      <c r="D6974" s="142"/>
      <c r="E6974" s="142"/>
      <c r="F6974" s="142"/>
      <c r="G6974" s="142"/>
      <c r="H6974" s="142"/>
      <c r="J6974" s="142"/>
      <c r="K6974" s="142"/>
      <c r="L6974" s="142"/>
      <c r="M6974" s="142"/>
      <c r="N6974" s="142"/>
      <c r="O6974" s="142"/>
    </row>
    <row r="6975" spans="3:15" x14ac:dyDescent="0.2">
      <c r="C6975" s="142"/>
      <c r="D6975" s="142"/>
      <c r="E6975" s="142"/>
      <c r="F6975" s="142"/>
      <c r="G6975" s="142"/>
      <c r="H6975" s="142"/>
      <c r="J6975" s="142"/>
      <c r="K6975" s="142"/>
      <c r="L6975" s="142"/>
      <c r="M6975" s="142"/>
      <c r="N6975" s="142"/>
      <c r="O6975" s="142"/>
    </row>
    <row r="6976" spans="3:15" x14ac:dyDescent="0.2">
      <c r="C6976" s="142"/>
      <c r="D6976" s="142"/>
      <c r="E6976" s="142"/>
      <c r="F6976" s="142"/>
      <c r="G6976" s="142"/>
      <c r="H6976" s="142"/>
      <c r="J6976" s="142"/>
      <c r="K6976" s="142"/>
      <c r="L6976" s="142"/>
      <c r="M6976" s="142"/>
      <c r="N6976" s="142"/>
      <c r="O6976" s="142"/>
    </row>
    <row r="6977" spans="3:15" x14ac:dyDescent="0.2">
      <c r="C6977" s="142"/>
      <c r="D6977" s="142"/>
      <c r="E6977" s="142"/>
      <c r="F6977" s="142"/>
      <c r="G6977" s="142"/>
      <c r="H6977" s="142"/>
      <c r="J6977" s="142"/>
      <c r="K6977" s="142"/>
      <c r="L6977" s="142"/>
      <c r="M6977" s="142"/>
      <c r="N6977" s="142"/>
      <c r="O6977" s="142"/>
    </row>
    <row r="6978" spans="3:15" x14ac:dyDescent="0.2">
      <c r="C6978" s="142"/>
      <c r="D6978" s="142"/>
      <c r="E6978" s="142"/>
      <c r="F6978" s="142"/>
      <c r="G6978" s="142"/>
      <c r="H6978" s="142"/>
      <c r="J6978" s="142"/>
      <c r="K6978" s="142"/>
      <c r="L6978" s="142"/>
      <c r="M6978" s="142"/>
      <c r="N6978" s="142"/>
      <c r="O6978" s="142"/>
    </row>
    <row r="6979" spans="3:15" x14ac:dyDescent="0.2">
      <c r="C6979" s="142"/>
      <c r="D6979" s="142"/>
      <c r="E6979" s="142"/>
      <c r="F6979" s="142"/>
      <c r="G6979" s="142"/>
      <c r="H6979" s="142"/>
      <c r="J6979" s="142"/>
      <c r="K6979" s="142"/>
      <c r="L6979" s="142"/>
      <c r="M6979" s="142"/>
      <c r="N6979" s="142"/>
      <c r="O6979" s="142"/>
    </row>
    <row r="6980" spans="3:15" x14ac:dyDescent="0.2">
      <c r="C6980" s="142"/>
      <c r="D6980" s="142"/>
      <c r="E6980" s="142"/>
      <c r="F6980" s="142"/>
      <c r="G6980" s="142"/>
      <c r="H6980" s="142"/>
      <c r="J6980" s="142"/>
      <c r="K6980" s="142"/>
      <c r="L6980" s="142"/>
      <c r="M6980" s="142"/>
      <c r="N6980" s="142"/>
      <c r="O6980" s="142"/>
    </row>
    <row r="6981" spans="3:15" x14ac:dyDescent="0.2">
      <c r="C6981" s="142"/>
      <c r="D6981" s="142"/>
      <c r="E6981" s="142"/>
      <c r="F6981" s="142"/>
      <c r="G6981" s="142"/>
      <c r="H6981" s="142"/>
      <c r="J6981" s="142"/>
      <c r="K6981" s="142"/>
      <c r="L6981" s="142"/>
      <c r="M6981" s="142"/>
      <c r="N6981" s="142"/>
      <c r="O6981" s="142"/>
    </row>
    <row r="6982" spans="3:15" x14ac:dyDescent="0.2">
      <c r="C6982" s="142"/>
      <c r="D6982" s="142"/>
      <c r="E6982" s="142"/>
      <c r="F6982" s="142"/>
      <c r="G6982" s="142"/>
      <c r="H6982" s="142"/>
      <c r="J6982" s="142"/>
      <c r="K6982" s="142"/>
      <c r="L6982" s="142"/>
      <c r="M6982" s="142"/>
      <c r="N6982" s="142"/>
      <c r="O6982" s="142"/>
    </row>
    <row r="6983" spans="3:15" x14ac:dyDescent="0.2">
      <c r="C6983" s="142"/>
      <c r="D6983" s="142"/>
      <c r="E6983" s="142"/>
      <c r="F6983" s="142"/>
      <c r="G6983" s="142"/>
      <c r="H6983" s="142"/>
      <c r="J6983" s="142"/>
      <c r="K6983" s="142"/>
      <c r="L6983" s="142"/>
      <c r="M6983" s="142"/>
      <c r="N6983" s="142"/>
      <c r="O6983" s="142"/>
    </row>
    <row r="6984" spans="3:15" x14ac:dyDescent="0.2">
      <c r="C6984" s="142"/>
      <c r="D6984" s="142"/>
      <c r="E6984" s="142"/>
      <c r="F6984" s="142"/>
      <c r="G6984" s="142"/>
      <c r="H6984" s="142"/>
      <c r="J6984" s="142"/>
      <c r="K6984" s="142"/>
      <c r="L6984" s="142"/>
      <c r="M6984" s="142"/>
      <c r="N6984" s="142"/>
      <c r="O6984" s="142"/>
    </row>
    <row r="6985" spans="3:15" x14ac:dyDescent="0.2">
      <c r="C6985" s="142"/>
      <c r="D6985" s="142"/>
      <c r="E6985" s="142"/>
      <c r="F6985" s="142"/>
      <c r="G6985" s="142"/>
      <c r="H6985" s="142"/>
      <c r="J6985" s="142"/>
      <c r="K6985" s="142"/>
      <c r="L6985" s="142"/>
      <c r="M6985" s="142"/>
      <c r="N6985" s="142"/>
      <c r="O6985" s="142"/>
    </row>
    <row r="6986" spans="3:15" x14ac:dyDescent="0.2">
      <c r="C6986" s="142"/>
      <c r="D6986" s="142"/>
      <c r="E6986" s="142"/>
      <c r="F6986" s="142"/>
      <c r="G6986" s="142"/>
      <c r="H6986" s="142"/>
      <c r="J6986" s="142"/>
      <c r="K6986" s="142"/>
      <c r="L6986" s="142"/>
      <c r="M6986" s="142"/>
      <c r="N6986" s="142"/>
      <c r="O6986" s="142"/>
    </row>
    <row r="6987" spans="3:15" x14ac:dyDescent="0.2">
      <c r="C6987" s="142"/>
      <c r="D6987" s="142"/>
      <c r="E6987" s="142"/>
      <c r="F6987" s="142"/>
      <c r="G6987" s="142"/>
      <c r="H6987" s="142"/>
      <c r="J6987" s="142"/>
      <c r="K6987" s="142"/>
      <c r="L6987" s="142"/>
      <c r="M6987" s="142"/>
      <c r="N6987" s="142"/>
      <c r="O6987" s="142"/>
    </row>
    <row r="6988" spans="3:15" x14ac:dyDescent="0.2">
      <c r="C6988" s="142"/>
      <c r="D6988" s="142"/>
      <c r="E6988" s="142"/>
      <c r="F6988" s="142"/>
      <c r="G6988" s="142"/>
      <c r="H6988" s="142"/>
      <c r="J6988" s="142"/>
      <c r="K6988" s="142"/>
      <c r="L6988" s="142"/>
      <c r="M6988" s="142"/>
      <c r="N6988" s="142"/>
      <c r="O6988" s="142"/>
    </row>
    <row r="6989" spans="3:15" x14ac:dyDescent="0.2">
      <c r="C6989" s="142"/>
      <c r="D6989" s="142"/>
      <c r="E6989" s="142"/>
      <c r="F6989" s="142"/>
      <c r="G6989" s="142"/>
      <c r="H6989" s="142"/>
      <c r="J6989" s="142"/>
      <c r="K6989" s="142"/>
      <c r="L6989" s="142"/>
      <c r="M6989" s="142"/>
      <c r="N6989" s="142"/>
      <c r="O6989" s="142"/>
    </row>
    <row r="6990" spans="3:15" x14ac:dyDescent="0.2">
      <c r="C6990" s="142"/>
      <c r="D6990" s="142"/>
      <c r="E6990" s="142"/>
      <c r="F6990" s="142"/>
      <c r="G6990" s="142"/>
      <c r="H6990" s="142"/>
      <c r="J6990" s="142"/>
      <c r="K6990" s="142"/>
      <c r="L6990" s="142"/>
      <c r="M6990" s="142"/>
      <c r="N6990" s="142"/>
      <c r="O6990" s="142"/>
    </row>
    <row r="6991" spans="3:15" x14ac:dyDescent="0.2">
      <c r="C6991" s="142"/>
      <c r="D6991" s="142"/>
      <c r="E6991" s="142"/>
      <c r="F6991" s="142"/>
      <c r="G6991" s="142"/>
      <c r="H6991" s="142"/>
      <c r="J6991" s="142"/>
      <c r="K6991" s="142"/>
      <c r="L6991" s="142"/>
      <c r="M6991" s="142"/>
      <c r="N6991" s="142"/>
      <c r="O6991" s="142"/>
    </row>
    <row r="6992" spans="3:15" x14ac:dyDescent="0.2">
      <c r="C6992" s="142"/>
      <c r="D6992" s="142"/>
      <c r="E6992" s="142"/>
      <c r="F6992" s="142"/>
      <c r="G6992" s="142"/>
      <c r="H6992" s="142"/>
      <c r="J6992" s="142"/>
      <c r="K6992" s="142"/>
      <c r="L6992" s="142"/>
      <c r="M6992" s="142"/>
      <c r="N6992" s="142"/>
      <c r="O6992" s="142"/>
    </row>
    <row r="6993" spans="3:15" x14ac:dyDescent="0.2">
      <c r="C6993" s="142"/>
      <c r="D6993" s="142"/>
      <c r="E6993" s="142"/>
      <c r="F6993" s="142"/>
      <c r="G6993" s="142"/>
      <c r="H6993" s="142"/>
      <c r="J6993" s="142"/>
      <c r="K6993" s="142"/>
      <c r="L6993" s="142"/>
      <c r="M6993" s="142"/>
      <c r="N6993" s="142"/>
      <c r="O6993" s="142"/>
    </row>
    <row r="6994" spans="3:15" x14ac:dyDescent="0.2">
      <c r="C6994" s="142"/>
      <c r="D6994" s="142"/>
      <c r="E6994" s="142"/>
      <c r="F6994" s="142"/>
      <c r="G6994" s="142"/>
      <c r="H6994" s="142"/>
      <c r="J6994" s="142"/>
      <c r="K6994" s="142"/>
      <c r="L6994" s="142"/>
      <c r="M6994" s="142"/>
      <c r="N6994" s="142"/>
      <c r="O6994" s="142"/>
    </row>
    <row r="6995" spans="3:15" x14ac:dyDescent="0.2">
      <c r="C6995" s="142"/>
      <c r="D6995" s="142"/>
      <c r="E6995" s="142"/>
      <c r="F6995" s="142"/>
      <c r="G6995" s="142"/>
      <c r="H6995" s="142"/>
      <c r="J6995" s="142"/>
      <c r="K6995" s="142"/>
      <c r="L6995" s="142"/>
      <c r="M6995" s="142"/>
      <c r="N6995" s="142"/>
      <c r="O6995" s="142"/>
    </row>
    <row r="6996" spans="3:15" x14ac:dyDescent="0.2">
      <c r="C6996" s="142"/>
      <c r="D6996" s="142"/>
      <c r="E6996" s="142"/>
      <c r="F6996" s="142"/>
      <c r="G6996" s="142"/>
      <c r="H6996" s="142"/>
      <c r="J6996" s="142"/>
      <c r="K6996" s="142"/>
      <c r="L6996" s="142"/>
      <c r="M6996" s="142"/>
      <c r="N6996" s="142"/>
      <c r="O6996" s="142"/>
    </row>
    <row r="6997" spans="3:15" x14ac:dyDescent="0.2">
      <c r="C6997" s="142"/>
      <c r="D6997" s="142"/>
      <c r="E6997" s="142"/>
      <c r="F6997" s="142"/>
      <c r="G6997" s="142"/>
      <c r="H6997" s="142"/>
      <c r="J6997" s="142"/>
      <c r="K6997" s="142"/>
      <c r="L6997" s="142"/>
      <c r="M6997" s="142"/>
      <c r="N6997" s="142"/>
      <c r="O6997" s="142"/>
    </row>
    <row r="6998" spans="3:15" x14ac:dyDescent="0.2">
      <c r="C6998" s="142"/>
      <c r="D6998" s="142"/>
      <c r="E6998" s="142"/>
      <c r="F6998" s="142"/>
      <c r="G6998" s="142"/>
      <c r="H6998" s="142"/>
      <c r="J6998" s="142"/>
      <c r="K6998" s="142"/>
      <c r="L6998" s="142"/>
      <c r="M6998" s="142"/>
      <c r="N6998" s="142"/>
      <c r="O6998" s="142"/>
    </row>
    <row r="6999" spans="3:15" x14ac:dyDescent="0.2">
      <c r="C6999" s="142"/>
      <c r="D6999" s="142"/>
      <c r="E6999" s="142"/>
      <c r="F6999" s="142"/>
      <c r="G6999" s="142"/>
      <c r="H6999" s="142"/>
      <c r="J6999" s="142"/>
      <c r="K6999" s="142"/>
      <c r="L6999" s="142"/>
      <c r="M6999" s="142"/>
      <c r="N6999" s="142"/>
      <c r="O6999" s="142"/>
    </row>
    <row r="7000" spans="3:15" x14ac:dyDescent="0.2">
      <c r="C7000" s="142"/>
      <c r="D7000" s="142"/>
      <c r="E7000" s="142"/>
      <c r="F7000" s="142"/>
      <c r="G7000" s="142"/>
      <c r="H7000" s="142"/>
      <c r="J7000" s="142"/>
      <c r="K7000" s="142"/>
      <c r="L7000" s="142"/>
      <c r="M7000" s="142"/>
      <c r="N7000" s="142"/>
      <c r="O7000" s="142"/>
    </row>
    <row r="7001" spans="3:15" x14ac:dyDescent="0.2">
      <c r="C7001" s="142"/>
      <c r="D7001" s="142"/>
      <c r="E7001" s="142"/>
      <c r="F7001" s="142"/>
      <c r="G7001" s="142"/>
      <c r="H7001" s="142"/>
      <c r="J7001" s="142"/>
      <c r="K7001" s="142"/>
      <c r="L7001" s="142"/>
      <c r="M7001" s="142"/>
      <c r="N7001" s="142"/>
      <c r="O7001" s="142"/>
    </row>
    <row r="7002" spans="3:15" x14ac:dyDescent="0.2">
      <c r="C7002" s="142"/>
      <c r="D7002" s="142"/>
      <c r="E7002" s="142"/>
      <c r="F7002" s="142"/>
      <c r="G7002" s="142"/>
      <c r="H7002" s="142"/>
      <c r="J7002" s="142"/>
      <c r="K7002" s="142"/>
      <c r="L7002" s="142"/>
      <c r="M7002" s="142"/>
      <c r="N7002" s="142"/>
      <c r="O7002" s="142"/>
    </row>
    <row r="7003" spans="3:15" x14ac:dyDescent="0.2">
      <c r="C7003" s="142"/>
      <c r="D7003" s="142"/>
      <c r="E7003" s="142"/>
      <c r="F7003" s="142"/>
      <c r="G7003" s="142"/>
      <c r="H7003" s="142"/>
      <c r="J7003" s="142"/>
      <c r="K7003" s="142"/>
      <c r="L7003" s="142"/>
      <c r="M7003" s="142"/>
      <c r="N7003" s="142"/>
      <c r="O7003" s="142"/>
    </row>
    <row r="7004" spans="3:15" x14ac:dyDescent="0.2">
      <c r="C7004" s="142"/>
      <c r="D7004" s="142"/>
      <c r="E7004" s="142"/>
      <c r="F7004" s="142"/>
      <c r="G7004" s="142"/>
      <c r="H7004" s="142"/>
      <c r="J7004" s="142"/>
      <c r="K7004" s="142"/>
      <c r="L7004" s="142"/>
      <c r="M7004" s="142"/>
      <c r="N7004" s="142"/>
      <c r="O7004" s="142"/>
    </row>
    <row r="7005" spans="3:15" x14ac:dyDescent="0.2">
      <c r="C7005" s="142"/>
      <c r="D7005" s="142"/>
      <c r="E7005" s="142"/>
      <c r="F7005" s="142"/>
      <c r="G7005" s="142"/>
      <c r="H7005" s="142"/>
      <c r="J7005" s="142"/>
      <c r="K7005" s="142"/>
      <c r="L7005" s="142"/>
      <c r="M7005" s="142"/>
      <c r="N7005" s="142"/>
      <c r="O7005" s="142"/>
    </row>
    <row r="7006" spans="3:15" x14ac:dyDescent="0.2">
      <c r="C7006" s="142"/>
      <c r="D7006" s="142"/>
      <c r="E7006" s="142"/>
      <c r="F7006" s="142"/>
      <c r="G7006" s="142"/>
      <c r="H7006" s="142"/>
      <c r="J7006" s="142"/>
      <c r="K7006" s="142"/>
      <c r="L7006" s="142"/>
      <c r="M7006" s="142"/>
      <c r="N7006" s="142"/>
      <c r="O7006" s="142"/>
    </row>
    <row r="7007" spans="3:15" x14ac:dyDescent="0.2">
      <c r="C7007" s="142"/>
      <c r="D7007" s="142"/>
      <c r="E7007" s="142"/>
      <c r="F7007" s="142"/>
      <c r="G7007" s="142"/>
      <c r="H7007" s="142"/>
      <c r="J7007" s="142"/>
      <c r="K7007" s="142"/>
      <c r="L7007" s="142"/>
      <c r="M7007" s="142"/>
      <c r="N7007" s="142"/>
      <c r="O7007" s="142"/>
    </row>
    <row r="7008" spans="3:15" x14ac:dyDescent="0.2">
      <c r="C7008" s="142"/>
      <c r="D7008" s="142"/>
      <c r="E7008" s="142"/>
      <c r="F7008" s="142"/>
      <c r="G7008" s="142"/>
      <c r="H7008" s="142"/>
      <c r="J7008" s="142"/>
      <c r="K7008" s="142"/>
      <c r="L7008" s="142"/>
      <c r="M7008" s="142"/>
      <c r="N7008" s="142"/>
      <c r="O7008" s="142"/>
    </row>
    <row r="7009" spans="3:15" x14ac:dyDescent="0.2">
      <c r="C7009" s="142"/>
      <c r="D7009" s="142"/>
      <c r="E7009" s="142"/>
      <c r="F7009" s="142"/>
      <c r="G7009" s="142"/>
      <c r="H7009" s="142"/>
      <c r="J7009" s="142"/>
      <c r="K7009" s="142"/>
      <c r="L7009" s="142"/>
      <c r="M7009" s="142"/>
      <c r="N7009" s="142"/>
      <c r="O7009" s="142"/>
    </row>
    <row r="7010" spans="3:15" x14ac:dyDescent="0.2">
      <c r="C7010" s="142"/>
      <c r="D7010" s="142"/>
      <c r="E7010" s="142"/>
      <c r="F7010" s="142"/>
      <c r="G7010" s="142"/>
      <c r="H7010" s="142"/>
      <c r="J7010" s="142"/>
      <c r="K7010" s="142"/>
      <c r="L7010" s="142"/>
      <c r="M7010" s="142"/>
      <c r="N7010" s="142"/>
      <c r="O7010" s="142"/>
    </row>
    <row r="7011" spans="3:15" x14ac:dyDescent="0.2">
      <c r="C7011" s="142"/>
      <c r="D7011" s="142"/>
      <c r="E7011" s="142"/>
      <c r="F7011" s="142"/>
      <c r="G7011" s="142"/>
      <c r="H7011" s="142"/>
      <c r="J7011" s="142"/>
      <c r="K7011" s="142"/>
      <c r="L7011" s="142"/>
      <c r="M7011" s="142"/>
      <c r="N7011" s="142"/>
      <c r="O7011" s="142"/>
    </row>
    <row r="7012" spans="3:15" x14ac:dyDescent="0.2">
      <c r="C7012" s="142"/>
      <c r="D7012" s="142"/>
      <c r="E7012" s="142"/>
      <c r="F7012" s="142"/>
      <c r="G7012" s="142"/>
      <c r="H7012" s="142"/>
      <c r="J7012" s="142"/>
      <c r="K7012" s="142"/>
      <c r="L7012" s="142"/>
      <c r="M7012" s="142"/>
      <c r="N7012" s="142"/>
      <c r="O7012" s="142"/>
    </row>
    <row r="7013" spans="3:15" x14ac:dyDescent="0.2">
      <c r="C7013" s="142"/>
      <c r="D7013" s="142"/>
      <c r="E7013" s="142"/>
      <c r="F7013" s="142"/>
      <c r="G7013" s="142"/>
      <c r="H7013" s="142"/>
      <c r="J7013" s="142"/>
      <c r="K7013" s="142"/>
      <c r="L7013" s="142"/>
      <c r="M7013" s="142"/>
      <c r="N7013" s="142"/>
      <c r="O7013" s="142"/>
    </row>
    <row r="7014" spans="3:15" x14ac:dyDescent="0.2">
      <c r="C7014" s="142"/>
      <c r="D7014" s="142"/>
      <c r="E7014" s="142"/>
      <c r="F7014" s="142"/>
      <c r="G7014" s="142"/>
      <c r="H7014" s="142"/>
      <c r="J7014" s="142"/>
      <c r="K7014" s="142"/>
      <c r="L7014" s="142"/>
      <c r="M7014" s="142"/>
      <c r="N7014" s="142"/>
      <c r="O7014" s="142"/>
    </row>
    <row r="7015" spans="3:15" x14ac:dyDescent="0.2">
      <c r="C7015" s="142"/>
      <c r="D7015" s="142"/>
      <c r="E7015" s="142"/>
      <c r="F7015" s="142"/>
      <c r="G7015" s="142"/>
      <c r="H7015" s="142"/>
      <c r="J7015" s="142"/>
      <c r="K7015" s="142"/>
      <c r="L7015" s="142"/>
      <c r="M7015" s="142"/>
      <c r="N7015" s="142"/>
      <c r="O7015" s="142"/>
    </row>
    <row r="7016" spans="3:15" x14ac:dyDescent="0.2">
      <c r="C7016" s="142"/>
      <c r="D7016" s="142"/>
      <c r="E7016" s="142"/>
      <c r="F7016" s="142"/>
      <c r="G7016" s="142"/>
      <c r="H7016" s="142"/>
      <c r="J7016" s="142"/>
      <c r="K7016" s="142"/>
      <c r="L7016" s="142"/>
      <c r="M7016" s="142"/>
      <c r="N7016" s="142"/>
      <c r="O7016" s="142"/>
    </row>
    <row r="7017" spans="3:15" x14ac:dyDescent="0.2">
      <c r="C7017" s="142"/>
      <c r="D7017" s="142"/>
      <c r="E7017" s="142"/>
      <c r="F7017" s="142"/>
      <c r="G7017" s="142"/>
      <c r="H7017" s="142"/>
      <c r="J7017" s="142"/>
      <c r="K7017" s="142"/>
      <c r="L7017" s="142"/>
      <c r="M7017" s="142"/>
      <c r="N7017" s="142"/>
      <c r="O7017" s="142"/>
    </row>
    <row r="7018" spans="3:15" x14ac:dyDescent="0.2">
      <c r="C7018" s="142"/>
      <c r="D7018" s="142"/>
      <c r="E7018" s="142"/>
      <c r="F7018" s="142"/>
      <c r="G7018" s="142"/>
      <c r="H7018" s="142"/>
      <c r="J7018" s="142"/>
      <c r="K7018" s="142"/>
      <c r="L7018" s="142"/>
      <c r="M7018" s="142"/>
      <c r="N7018" s="142"/>
      <c r="O7018" s="142"/>
    </row>
    <row r="7019" spans="3:15" x14ac:dyDescent="0.2">
      <c r="C7019" s="142"/>
      <c r="D7019" s="142"/>
      <c r="E7019" s="142"/>
      <c r="F7019" s="142"/>
      <c r="G7019" s="142"/>
      <c r="H7019" s="142"/>
      <c r="J7019" s="142"/>
      <c r="K7019" s="142"/>
      <c r="L7019" s="142"/>
      <c r="M7019" s="142"/>
      <c r="N7019" s="142"/>
      <c r="O7019" s="142"/>
    </row>
    <row r="7020" spans="3:15" x14ac:dyDescent="0.2">
      <c r="C7020" s="142"/>
      <c r="D7020" s="142"/>
      <c r="E7020" s="142"/>
      <c r="F7020" s="142"/>
      <c r="G7020" s="142"/>
      <c r="H7020" s="142"/>
      <c r="J7020" s="142"/>
      <c r="K7020" s="142"/>
      <c r="L7020" s="142"/>
      <c r="M7020" s="142"/>
      <c r="N7020" s="142"/>
      <c r="O7020" s="142"/>
    </row>
    <row r="7021" spans="3:15" x14ac:dyDescent="0.2">
      <c r="C7021" s="142"/>
      <c r="D7021" s="142"/>
      <c r="E7021" s="142"/>
      <c r="F7021" s="142"/>
      <c r="G7021" s="142"/>
      <c r="H7021" s="142"/>
      <c r="J7021" s="142"/>
      <c r="K7021" s="142"/>
      <c r="L7021" s="142"/>
      <c r="M7021" s="142"/>
      <c r="N7021" s="142"/>
      <c r="O7021" s="142"/>
    </row>
    <row r="7022" spans="3:15" x14ac:dyDescent="0.2">
      <c r="C7022" s="142"/>
      <c r="D7022" s="142"/>
      <c r="E7022" s="142"/>
      <c r="F7022" s="142"/>
      <c r="G7022" s="142"/>
      <c r="H7022" s="142"/>
      <c r="J7022" s="142"/>
      <c r="K7022" s="142"/>
      <c r="L7022" s="142"/>
      <c r="M7022" s="142"/>
      <c r="N7022" s="142"/>
      <c r="O7022" s="142"/>
    </row>
    <row r="7023" spans="3:15" x14ac:dyDescent="0.2">
      <c r="C7023" s="142"/>
      <c r="D7023" s="142"/>
      <c r="E7023" s="142"/>
      <c r="F7023" s="142"/>
      <c r="G7023" s="142"/>
      <c r="H7023" s="142"/>
      <c r="J7023" s="142"/>
      <c r="K7023" s="142"/>
      <c r="L7023" s="142"/>
      <c r="M7023" s="142"/>
      <c r="N7023" s="142"/>
      <c r="O7023" s="142"/>
    </row>
    <row r="7024" spans="3:15" x14ac:dyDescent="0.2">
      <c r="C7024" s="142"/>
      <c r="D7024" s="142"/>
      <c r="E7024" s="142"/>
      <c r="F7024" s="142"/>
      <c r="G7024" s="142"/>
      <c r="H7024" s="142"/>
      <c r="J7024" s="142"/>
      <c r="K7024" s="142"/>
      <c r="L7024" s="142"/>
      <c r="M7024" s="142"/>
      <c r="N7024" s="142"/>
      <c r="O7024" s="142"/>
    </row>
    <row r="7025" spans="3:15" x14ac:dyDescent="0.2">
      <c r="C7025" s="142"/>
      <c r="D7025" s="142"/>
      <c r="E7025" s="142"/>
      <c r="F7025" s="142"/>
      <c r="G7025" s="142"/>
      <c r="H7025" s="142"/>
      <c r="J7025" s="142"/>
      <c r="K7025" s="142"/>
      <c r="L7025" s="142"/>
      <c r="M7025" s="142"/>
      <c r="N7025" s="142"/>
      <c r="O7025" s="142"/>
    </row>
    <row r="7026" spans="3:15" x14ac:dyDescent="0.2">
      <c r="C7026" s="142"/>
      <c r="D7026" s="142"/>
      <c r="E7026" s="142"/>
      <c r="F7026" s="142"/>
      <c r="G7026" s="142"/>
      <c r="H7026" s="142"/>
      <c r="J7026" s="142"/>
      <c r="K7026" s="142"/>
      <c r="L7026" s="142"/>
      <c r="M7026" s="142"/>
      <c r="N7026" s="142"/>
      <c r="O7026" s="142"/>
    </row>
    <row r="7027" spans="3:15" x14ac:dyDescent="0.2">
      <c r="C7027" s="142"/>
      <c r="D7027" s="142"/>
      <c r="E7027" s="142"/>
      <c r="F7027" s="142"/>
      <c r="G7027" s="142"/>
      <c r="H7027" s="142"/>
      <c r="J7027" s="142"/>
      <c r="K7027" s="142"/>
      <c r="L7027" s="142"/>
      <c r="M7027" s="142"/>
      <c r="N7027" s="142"/>
      <c r="O7027" s="142"/>
    </row>
    <row r="7028" spans="3:15" x14ac:dyDescent="0.2">
      <c r="C7028" s="142"/>
      <c r="D7028" s="142"/>
      <c r="E7028" s="142"/>
      <c r="F7028" s="142"/>
      <c r="G7028" s="142"/>
      <c r="H7028" s="142"/>
      <c r="J7028" s="142"/>
      <c r="K7028" s="142"/>
      <c r="L7028" s="142"/>
      <c r="M7028" s="142"/>
      <c r="N7028" s="142"/>
      <c r="O7028" s="142"/>
    </row>
    <row r="7029" spans="3:15" x14ac:dyDescent="0.2">
      <c r="C7029" s="142"/>
      <c r="D7029" s="142"/>
      <c r="E7029" s="142"/>
      <c r="F7029" s="142"/>
      <c r="G7029" s="142"/>
      <c r="H7029" s="142"/>
      <c r="J7029" s="142"/>
      <c r="K7029" s="142"/>
      <c r="L7029" s="142"/>
      <c r="M7029" s="142"/>
      <c r="N7029" s="142"/>
      <c r="O7029" s="142"/>
    </row>
    <row r="7030" spans="3:15" x14ac:dyDescent="0.2">
      <c r="C7030" s="142"/>
      <c r="D7030" s="142"/>
      <c r="E7030" s="142"/>
      <c r="F7030" s="142"/>
      <c r="G7030" s="142"/>
      <c r="H7030" s="142"/>
      <c r="J7030" s="142"/>
      <c r="K7030" s="142"/>
      <c r="L7030" s="142"/>
      <c r="M7030" s="142"/>
      <c r="N7030" s="142"/>
      <c r="O7030" s="142"/>
    </row>
    <row r="7031" spans="3:15" x14ac:dyDescent="0.2">
      <c r="C7031" s="142"/>
      <c r="D7031" s="142"/>
      <c r="E7031" s="142"/>
      <c r="F7031" s="142"/>
      <c r="G7031" s="142"/>
      <c r="H7031" s="142"/>
      <c r="J7031" s="142"/>
      <c r="K7031" s="142"/>
      <c r="L7031" s="142"/>
      <c r="M7031" s="142"/>
      <c r="N7031" s="142"/>
      <c r="O7031" s="142"/>
    </row>
    <row r="7032" spans="3:15" x14ac:dyDescent="0.2">
      <c r="C7032" s="142"/>
      <c r="D7032" s="142"/>
      <c r="E7032" s="142"/>
      <c r="F7032" s="142"/>
      <c r="G7032" s="142"/>
      <c r="H7032" s="142"/>
      <c r="J7032" s="142"/>
      <c r="K7032" s="142"/>
      <c r="L7032" s="142"/>
      <c r="M7032" s="142"/>
      <c r="N7032" s="142"/>
      <c r="O7032" s="142"/>
    </row>
    <row r="7033" spans="3:15" x14ac:dyDescent="0.2">
      <c r="C7033" s="142"/>
      <c r="D7033" s="142"/>
      <c r="E7033" s="142"/>
      <c r="F7033" s="142"/>
      <c r="G7033" s="142"/>
      <c r="H7033" s="142"/>
      <c r="J7033" s="142"/>
      <c r="K7033" s="142"/>
      <c r="L7033" s="142"/>
      <c r="M7033" s="142"/>
      <c r="N7033" s="142"/>
      <c r="O7033" s="142"/>
    </row>
    <row r="7034" spans="3:15" x14ac:dyDescent="0.2">
      <c r="C7034" s="142"/>
      <c r="D7034" s="142"/>
      <c r="E7034" s="142"/>
      <c r="F7034" s="142"/>
      <c r="G7034" s="142"/>
      <c r="H7034" s="142"/>
      <c r="J7034" s="142"/>
      <c r="K7034" s="142"/>
      <c r="L7034" s="142"/>
      <c r="M7034" s="142"/>
      <c r="N7034" s="142"/>
      <c r="O7034" s="142"/>
    </row>
    <row r="7035" spans="3:15" x14ac:dyDescent="0.2">
      <c r="C7035" s="142"/>
      <c r="D7035" s="142"/>
      <c r="E7035" s="142"/>
      <c r="F7035" s="142"/>
      <c r="G7035" s="142"/>
      <c r="H7035" s="142"/>
      <c r="J7035" s="142"/>
      <c r="K7035" s="142"/>
      <c r="L7035" s="142"/>
      <c r="M7035" s="142"/>
      <c r="N7035" s="142"/>
      <c r="O7035" s="142"/>
    </row>
    <row r="7036" spans="3:15" x14ac:dyDescent="0.2">
      <c r="C7036" s="142"/>
      <c r="D7036" s="142"/>
      <c r="E7036" s="142"/>
      <c r="F7036" s="142"/>
      <c r="G7036" s="142"/>
      <c r="H7036" s="142"/>
      <c r="J7036" s="142"/>
      <c r="K7036" s="142"/>
      <c r="L7036" s="142"/>
      <c r="M7036" s="142"/>
      <c r="N7036" s="142"/>
      <c r="O7036" s="142"/>
    </row>
    <row r="7037" spans="3:15" x14ac:dyDescent="0.2">
      <c r="C7037" s="142"/>
      <c r="D7037" s="142"/>
      <c r="E7037" s="142"/>
      <c r="F7037" s="142"/>
      <c r="G7037" s="142"/>
      <c r="H7037" s="142"/>
      <c r="J7037" s="142"/>
      <c r="K7037" s="142"/>
      <c r="L7037" s="142"/>
      <c r="M7037" s="142"/>
      <c r="N7037" s="142"/>
      <c r="O7037" s="142"/>
    </row>
    <row r="7038" spans="3:15" x14ac:dyDescent="0.2">
      <c r="C7038" s="142"/>
      <c r="D7038" s="142"/>
      <c r="E7038" s="142"/>
      <c r="F7038" s="142"/>
      <c r="G7038" s="142"/>
      <c r="H7038" s="142"/>
      <c r="J7038" s="142"/>
      <c r="K7038" s="142"/>
      <c r="L7038" s="142"/>
      <c r="M7038" s="142"/>
      <c r="N7038" s="142"/>
      <c r="O7038" s="142"/>
    </row>
    <row r="7039" spans="3:15" x14ac:dyDescent="0.2">
      <c r="C7039" s="142"/>
      <c r="D7039" s="142"/>
      <c r="E7039" s="142"/>
      <c r="F7039" s="142"/>
      <c r="G7039" s="142"/>
      <c r="H7039" s="142"/>
      <c r="J7039" s="142"/>
      <c r="K7039" s="142"/>
      <c r="L7039" s="142"/>
      <c r="M7039" s="142"/>
      <c r="N7039" s="142"/>
      <c r="O7039" s="142"/>
    </row>
    <row r="7040" spans="3:15" x14ac:dyDescent="0.2">
      <c r="C7040" s="142"/>
      <c r="D7040" s="142"/>
      <c r="E7040" s="142"/>
      <c r="F7040" s="142"/>
      <c r="G7040" s="142"/>
      <c r="H7040" s="142"/>
      <c r="J7040" s="142"/>
      <c r="K7040" s="142"/>
      <c r="L7040" s="142"/>
      <c r="M7040" s="142"/>
      <c r="N7040" s="142"/>
      <c r="O7040" s="142"/>
    </row>
    <row r="7041" spans="3:15" x14ac:dyDescent="0.2">
      <c r="C7041" s="142"/>
      <c r="D7041" s="142"/>
      <c r="E7041" s="142"/>
      <c r="F7041" s="142"/>
      <c r="G7041" s="142"/>
      <c r="H7041" s="142"/>
      <c r="J7041" s="142"/>
      <c r="K7041" s="142"/>
      <c r="L7041" s="142"/>
      <c r="M7041" s="142"/>
      <c r="N7041" s="142"/>
      <c r="O7041" s="142"/>
    </row>
    <row r="7042" spans="3:15" x14ac:dyDescent="0.2">
      <c r="C7042" s="142"/>
      <c r="D7042" s="142"/>
      <c r="E7042" s="142"/>
      <c r="F7042" s="142"/>
      <c r="G7042" s="142"/>
      <c r="H7042" s="142"/>
      <c r="J7042" s="142"/>
      <c r="K7042" s="142"/>
      <c r="L7042" s="142"/>
      <c r="M7042" s="142"/>
      <c r="N7042" s="142"/>
      <c r="O7042" s="142"/>
    </row>
    <row r="7043" spans="3:15" x14ac:dyDescent="0.2">
      <c r="C7043" s="142"/>
      <c r="D7043" s="142"/>
      <c r="E7043" s="142"/>
      <c r="F7043" s="142"/>
      <c r="G7043" s="142"/>
      <c r="H7043" s="142"/>
      <c r="J7043" s="142"/>
      <c r="K7043" s="142"/>
      <c r="L7043" s="142"/>
      <c r="M7043" s="142"/>
      <c r="N7043" s="142"/>
      <c r="O7043" s="142"/>
    </row>
    <row r="7044" spans="3:15" x14ac:dyDescent="0.2">
      <c r="C7044" s="142"/>
      <c r="D7044" s="142"/>
      <c r="E7044" s="142"/>
      <c r="F7044" s="142"/>
      <c r="G7044" s="142"/>
      <c r="H7044" s="142"/>
      <c r="J7044" s="142"/>
      <c r="K7044" s="142"/>
      <c r="L7044" s="142"/>
      <c r="M7044" s="142"/>
      <c r="N7044" s="142"/>
      <c r="O7044" s="142"/>
    </row>
    <row r="7045" spans="3:15" x14ac:dyDescent="0.2">
      <c r="C7045" s="142"/>
      <c r="D7045" s="142"/>
      <c r="E7045" s="142"/>
      <c r="F7045" s="142"/>
      <c r="G7045" s="142"/>
      <c r="H7045" s="142"/>
      <c r="J7045" s="142"/>
      <c r="K7045" s="142"/>
      <c r="L7045" s="142"/>
      <c r="M7045" s="142"/>
      <c r="N7045" s="142"/>
      <c r="O7045" s="142"/>
    </row>
    <row r="7046" spans="3:15" x14ac:dyDescent="0.2">
      <c r="C7046" s="142"/>
      <c r="D7046" s="142"/>
      <c r="E7046" s="142"/>
      <c r="F7046" s="142"/>
      <c r="G7046" s="142"/>
      <c r="H7046" s="142"/>
      <c r="J7046" s="142"/>
      <c r="K7046" s="142"/>
      <c r="L7046" s="142"/>
      <c r="M7046" s="142"/>
      <c r="N7046" s="142"/>
      <c r="O7046" s="142"/>
    </row>
    <row r="7047" spans="3:15" x14ac:dyDescent="0.2">
      <c r="C7047" s="142"/>
      <c r="D7047" s="142"/>
      <c r="E7047" s="142"/>
      <c r="F7047" s="142"/>
      <c r="G7047" s="142"/>
      <c r="H7047" s="142"/>
      <c r="J7047" s="142"/>
      <c r="K7047" s="142"/>
      <c r="L7047" s="142"/>
      <c r="M7047" s="142"/>
      <c r="N7047" s="142"/>
      <c r="O7047" s="142"/>
    </row>
    <row r="7048" spans="3:15" x14ac:dyDescent="0.2">
      <c r="C7048" s="142"/>
      <c r="D7048" s="142"/>
      <c r="E7048" s="142"/>
      <c r="F7048" s="142"/>
      <c r="G7048" s="142"/>
      <c r="H7048" s="142"/>
      <c r="J7048" s="142"/>
      <c r="K7048" s="142"/>
      <c r="L7048" s="142"/>
      <c r="M7048" s="142"/>
      <c r="N7048" s="142"/>
      <c r="O7048" s="142"/>
    </row>
    <row r="7049" spans="3:15" x14ac:dyDescent="0.2">
      <c r="C7049" s="142"/>
      <c r="D7049" s="142"/>
      <c r="E7049" s="142"/>
      <c r="F7049" s="142"/>
      <c r="G7049" s="142"/>
      <c r="H7049" s="142"/>
      <c r="J7049" s="142"/>
      <c r="K7049" s="142"/>
      <c r="L7049" s="142"/>
      <c r="M7049" s="142"/>
      <c r="N7049" s="142"/>
      <c r="O7049" s="142"/>
    </row>
    <row r="7050" spans="3:15" x14ac:dyDescent="0.2">
      <c r="C7050" s="142"/>
      <c r="D7050" s="142"/>
      <c r="E7050" s="142"/>
      <c r="F7050" s="142"/>
      <c r="G7050" s="142"/>
      <c r="H7050" s="142"/>
      <c r="J7050" s="142"/>
      <c r="K7050" s="142"/>
      <c r="L7050" s="142"/>
      <c r="M7050" s="142"/>
      <c r="N7050" s="142"/>
      <c r="O7050" s="142"/>
    </row>
    <row r="7051" spans="3:15" x14ac:dyDescent="0.2">
      <c r="C7051" s="142"/>
      <c r="D7051" s="142"/>
      <c r="E7051" s="142"/>
      <c r="F7051" s="142"/>
      <c r="G7051" s="142"/>
      <c r="H7051" s="142"/>
      <c r="J7051" s="142"/>
      <c r="K7051" s="142"/>
      <c r="L7051" s="142"/>
      <c r="M7051" s="142"/>
      <c r="N7051" s="142"/>
      <c r="O7051" s="142"/>
    </row>
    <row r="7052" spans="3:15" x14ac:dyDescent="0.2">
      <c r="C7052" s="142"/>
      <c r="D7052" s="142"/>
      <c r="E7052" s="142"/>
      <c r="F7052" s="142"/>
      <c r="G7052" s="142"/>
      <c r="H7052" s="142"/>
      <c r="J7052" s="142"/>
      <c r="K7052" s="142"/>
      <c r="L7052" s="142"/>
      <c r="M7052" s="142"/>
      <c r="N7052" s="142"/>
      <c r="O7052" s="142"/>
    </row>
    <row r="7053" spans="3:15" x14ac:dyDescent="0.2">
      <c r="C7053" s="142"/>
      <c r="D7053" s="142"/>
      <c r="E7053" s="142"/>
      <c r="F7053" s="142"/>
      <c r="G7053" s="142"/>
      <c r="H7053" s="142"/>
      <c r="J7053" s="142"/>
      <c r="K7053" s="142"/>
      <c r="L7053" s="142"/>
      <c r="M7053" s="142"/>
      <c r="N7053" s="142"/>
      <c r="O7053" s="142"/>
    </row>
    <row r="7054" spans="3:15" x14ac:dyDescent="0.2">
      <c r="C7054" s="142"/>
      <c r="D7054" s="142"/>
      <c r="E7054" s="142"/>
      <c r="F7054" s="142"/>
      <c r="G7054" s="142"/>
      <c r="H7054" s="142"/>
      <c r="J7054" s="142"/>
      <c r="K7054" s="142"/>
      <c r="L7054" s="142"/>
      <c r="M7054" s="142"/>
      <c r="N7054" s="142"/>
      <c r="O7054" s="142"/>
    </row>
    <row r="7055" spans="3:15" x14ac:dyDescent="0.2">
      <c r="C7055" s="142"/>
      <c r="D7055" s="142"/>
      <c r="E7055" s="142"/>
      <c r="F7055" s="142"/>
      <c r="G7055" s="142"/>
      <c r="H7055" s="142"/>
      <c r="J7055" s="142"/>
      <c r="K7055" s="142"/>
      <c r="L7055" s="142"/>
      <c r="M7055" s="142"/>
      <c r="N7055" s="142"/>
      <c r="O7055" s="142"/>
    </row>
    <row r="7056" spans="3:15" x14ac:dyDescent="0.2">
      <c r="C7056" s="142"/>
      <c r="D7056" s="142"/>
      <c r="E7056" s="142"/>
      <c r="F7056" s="142"/>
      <c r="G7056" s="142"/>
      <c r="H7056" s="142"/>
      <c r="J7056" s="142"/>
      <c r="K7056" s="142"/>
      <c r="L7056" s="142"/>
      <c r="M7056" s="142"/>
      <c r="N7056" s="142"/>
      <c r="O7056" s="142"/>
    </row>
    <row r="7057" spans="3:15" x14ac:dyDescent="0.2">
      <c r="C7057" s="142"/>
      <c r="D7057" s="142"/>
      <c r="E7057" s="142"/>
      <c r="F7057" s="142"/>
      <c r="G7057" s="142"/>
      <c r="H7057" s="142"/>
      <c r="J7057" s="142"/>
      <c r="K7057" s="142"/>
      <c r="L7057" s="142"/>
      <c r="M7057" s="142"/>
      <c r="N7057" s="142"/>
      <c r="O7057" s="142"/>
    </row>
    <row r="7058" spans="3:15" x14ac:dyDescent="0.2">
      <c r="C7058" s="142"/>
      <c r="D7058" s="142"/>
      <c r="E7058" s="142"/>
      <c r="F7058" s="142"/>
      <c r="G7058" s="142"/>
      <c r="H7058" s="142"/>
      <c r="J7058" s="142"/>
      <c r="K7058" s="142"/>
      <c r="L7058" s="142"/>
      <c r="M7058" s="142"/>
      <c r="N7058" s="142"/>
      <c r="O7058" s="142"/>
    </row>
    <row r="7059" spans="3:15" x14ac:dyDescent="0.2">
      <c r="C7059" s="142"/>
      <c r="D7059" s="142"/>
      <c r="E7059" s="142"/>
      <c r="F7059" s="142"/>
      <c r="G7059" s="142"/>
      <c r="H7059" s="142"/>
      <c r="J7059" s="142"/>
      <c r="K7059" s="142"/>
      <c r="L7059" s="142"/>
      <c r="M7059" s="142"/>
      <c r="N7059" s="142"/>
      <c r="O7059" s="142"/>
    </row>
    <row r="7060" spans="3:15" x14ac:dyDescent="0.2">
      <c r="C7060" s="142"/>
      <c r="D7060" s="142"/>
      <c r="E7060" s="142"/>
      <c r="F7060" s="142"/>
      <c r="G7060" s="142"/>
      <c r="H7060" s="142"/>
      <c r="J7060" s="142"/>
      <c r="K7060" s="142"/>
      <c r="L7060" s="142"/>
      <c r="M7060" s="142"/>
      <c r="N7060" s="142"/>
      <c r="O7060" s="142"/>
    </row>
    <row r="7061" spans="3:15" x14ac:dyDescent="0.2">
      <c r="C7061" s="142"/>
      <c r="D7061" s="142"/>
      <c r="E7061" s="142"/>
      <c r="F7061" s="142"/>
      <c r="G7061" s="142"/>
      <c r="H7061" s="142"/>
      <c r="J7061" s="142"/>
      <c r="K7061" s="142"/>
      <c r="L7061" s="142"/>
      <c r="M7061" s="142"/>
      <c r="N7061" s="142"/>
      <c r="O7061" s="142"/>
    </row>
    <row r="7062" spans="3:15" x14ac:dyDescent="0.2">
      <c r="C7062" s="142"/>
      <c r="D7062" s="142"/>
      <c r="E7062" s="142"/>
      <c r="F7062" s="142"/>
      <c r="G7062" s="142"/>
      <c r="H7062" s="142"/>
      <c r="J7062" s="142"/>
      <c r="K7062" s="142"/>
      <c r="L7062" s="142"/>
      <c r="M7062" s="142"/>
      <c r="N7062" s="142"/>
      <c r="O7062" s="142"/>
    </row>
    <row r="7063" spans="3:15" x14ac:dyDescent="0.2">
      <c r="C7063" s="142"/>
      <c r="D7063" s="142"/>
      <c r="E7063" s="142"/>
      <c r="F7063" s="142"/>
      <c r="G7063" s="142"/>
      <c r="H7063" s="142"/>
      <c r="J7063" s="142"/>
      <c r="K7063" s="142"/>
      <c r="L7063" s="142"/>
      <c r="M7063" s="142"/>
      <c r="N7063" s="142"/>
      <c r="O7063" s="142"/>
    </row>
    <row r="7064" spans="3:15" x14ac:dyDescent="0.2">
      <c r="C7064" s="142"/>
      <c r="D7064" s="142"/>
      <c r="E7064" s="142"/>
      <c r="F7064" s="142"/>
      <c r="G7064" s="142"/>
      <c r="H7064" s="142"/>
      <c r="J7064" s="142"/>
      <c r="K7064" s="142"/>
      <c r="L7064" s="142"/>
      <c r="M7064" s="142"/>
      <c r="N7064" s="142"/>
      <c r="O7064" s="142"/>
    </row>
    <row r="7065" spans="3:15" x14ac:dyDescent="0.2">
      <c r="C7065" s="142"/>
      <c r="D7065" s="142"/>
      <c r="E7065" s="142"/>
      <c r="F7065" s="142"/>
      <c r="G7065" s="142"/>
      <c r="H7065" s="142"/>
      <c r="J7065" s="142"/>
      <c r="K7065" s="142"/>
      <c r="L7065" s="142"/>
      <c r="M7065" s="142"/>
      <c r="N7065" s="142"/>
      <c r="O7065" s="142"/>
    </row>
    <row r="7066" spans="3:15" x14ac:dyDescent="0.2">
      <c r="C7066" s="142"/>
      <c r="D7066" s="142"/>
      <c r="E7066" s="142"/>
      <c r="F7066" s="142"/>
      <c r="G7066" s="142"/>
      <c r="H7066" s="142"/>
      <c r="J7066" s="142"/>
      <c r="K7066" s="142"/>
      <c r="L7066" s="142"/>
      <c r="M7066" s="142"/>
      <c r="N7066" s="142"/>
      <c r="O7066" s="142"/>
    </row>
    <row r="7067" spans="3:15" x14ac:dyDescent="0.2">
      <c r="C7067" s="142"/>
      <c r="D7067" s="142"/>
      <c r="E7067" s="142"/>
      <c r="F7067" s="142"/>
      <c r="G7067" s="142"/>
      <c r="H7067" s="142"/>
      <c r="J7067" s="142"/>
      <c r="K7067" s="142"/>
      <c r="L7067" s="142"/>
      <c r="M7067" s="142"/>
      <c r="N7067" s="142"/>
      <c r="O7067" s="142"/>
    </row>
    <row r="7068" spans="3:15" x14ac:dyDescent="0.2">
      <c r="C7068" s="142"/>
      <c r="D7068" s="142"/>
      <c r="E7068" s="142"/>
      <c r="F7068" s="142"/>
      <c r="G7068" s="142"/>
      <c r="H7068" s="142"/>
      <c r="J7068" s="142"/>
      <c r="K7068" s="142"/>
      <c r="L7068" s="142"/>
      <c r="M7068" s="142"/>
      <c r="N7068" s="142"/>
      <c r="O7068" s="142"/>
    </row>
    <row r="7069" spans="3:15" x14ac:dyDescent="0.2">
      <c r="C7069" s="142"/>
      <c r="D7069" s="142"/>
      <c r="E7069" s="142"/>
      <c r="F7069" s="142"/>
      <c r="G7069" s="142"/>
      <c r="H7069" s="142"/>
      <c r="J7069" s="142"/>
      <c r="K7069" s="142"/>
      <c r="L7069" s="142"/>
      <c r="M7069" s="142"/>
      <c r="N7069" s="142"/>
      <c r="O7069" s="142"/>
    </row>
    <row r="7070" spans="3:15" x14ac:dyDescent="0.2">
      <c r="C7070" s="142"/>
      <c r="D7070" s="142"/>
      <c r="E7070" s="142"/>
      <c r="F7070" s="142"/>
      <c r="G7070" s="142"/>
      <c r="H7070" s="142"/>
      <c r="J7070" s="142"/>
      <c r="K7070" s="142"/>
      <c r="L7070" s="142"/>
      <c r="M7070" s="142"/>
      <c r="N7070" s="142"/>
      <c r="O7070" s="142"/>
    </row>
    <row r="7071" spans="3:15" x14ac:dyDescent="0.2">
      <c r="C7071" s="142"/>
      <c r="D7071" s="142"/>
      <c r="E7071" s="142"/>
      <c r="F7071" s="142"/>
      <c r="G7071" s="142"/>
      <c r="H7071" s="142"/>
      <c r="J7071" s="142"/>
      <c r="K7071" s="142"/>
      <c r="L7071" s="142"/>
      <c r="M7071" s="142"/>
      <c r="N7071" s="142"/>
      <c r="O7071" s="142"/>
    </row>
    <row r="7072" spans="3:15" x14ac:dyDescent="0.2">
      <c r="C7072" s="142"/>
      <c r="D7072" s="142"/>
      <c r="E7072" s="142"/>
      <c r="F7072" s="142"/>
      <c r="G7072" s="142"/>
      <c r="H7072" s="142"/>
      <c r="J7072" s="142"/>
      <c r="K7072" s="142"/>
      <c r="L7072" s="142"/>
      <c r="M7072" s="142"/>
      <c r="N7072" s="142"/>
      <c r="O7072" s="142"/>
    </row>
    <row r="7073" spans="3:15" x14ac:dyDescent="0.2">
      <c r="C7073" s="142"/>
      <c r="D7073" s="142"/>
      <c r="E7073" s="142"/>
      <c r="F7073" s="142"/>
      <c r="G7073" s="142"/>
      <c r="H7073" s="142"/>
      <c r="J7073" s="142"/>
      <c r="K7073" s="142"/>
      <c r="L7073" s="142"/>
      <c r="M7073" s="142"/>
      <c r="N7073" s="142"/>
      <c r="O7073" s="142"/>
    </row>
    <row r="7074" spans="3:15" x14ac:dyDescent="0.2">
      <c r="C7074" s="142"/>
      <c r="D7074" s="142"/>
      <c r="E7074" s="142"/>
      <c r="F7074" s="142"/>
      <c r="G7074" s="142"/>
      <c r="H7074" s="142"/>
      <c r="J7074" s="142"/>
      <c r="K7074" s="142"/>
      <c r="L7074" s="142"/>
      <c r="M7074" s="142"/>
      <c r="N7074" s="142"/>
      <c r="O7074" s="142"/>
    </row>
    <row r="7075" spans="3:15" x14ac:dyDescent="0.2">
      <c r="C7075" s="142"/>
      <c r="D7075" s="142"/>
      <c r="E7075" s="142"/>
      <c r="F7075" s="142"/>
      <c r="G7075" s="142"/>
      <c r="H7075" s="142"/>
      <c r="J7075" s="142"/>
      <c r="K7075" s="142"/>
      <c r="L7075" s="142"/>
      <c r="M7075" s="142"/>
      <c r="N7075" s="142"/>
      <c r="O7075" s="142"/>
    </row>
    <row r="7076" spans="3:15" x14ac:dyDescent="0.2">
      <c r="C7076" s="142"/>
      <c r="D7076" s="142"/>
      <c r="E7076" s="142"/>
      <c r="F7076" s="142"/>
      <c r="G7076" s="142"/>
      <c r="H7076" s="142"/>
      <c r="J7076" s="142"/>
      <c r="K7076" s="142"/>
      <c r="L7076" s="142"/>
      <c r="M7076" s="142"/>
      <c r="N7076" s="142"/>
      <c r="O7076" s="142"/>
    </row>
    <row r="7077" spans="3:15" x14ac:dyDescent="0.2">
      <c r="C7077" s="142"/>
      <c r="D7077" s="142"/>
      <c r="E7077" s="142"/>
      <c r="F7077" s="142"/>
      <c r="G7077" s="142"/>
      <c r="H7077" s="142"/>
      <c r="J7077" s="142"/>
      <c r="K7077" s="142"/>
      <c r="L7077" s="142"/>
      <c r="M7077" s="142"/>
      <c r="N7077" s="142"/>
      <c r="O7077" s="142"/>
    </row>
    <row r="7078" spans="3:15" x14ac:dyDescent="0.2">
      <c r="C7078" s="142"/>
      <c r="D7078" s="142"/>
      <c r="E7078" s="142"/>
      <c r="F7078" s="142"/>
      <c r="G7078" s="142"/>
      <c r="H7078" s="142"/>
      <c r="J7078" s="142"/>
      <c r="K7078" s="142"/>
      <c r="L7078" s="142"/>
      <c r="M7078" s="142"/>
      <c r="N7078" s="142"/>
      <c r="O7078" s="142"/>
    </row>
    <row r="7079" spans="3:15" x14ac:dyDescent="0.2">
      <c r="C7079" s="142"/>
      <c r="D7079" s="142"/>
      <c r="E7079" s="142"/>
      <c r="F7079" s="142"/>
      <c r="G7079" s="142"/>
      <c r="H7079" s="142"/>
      <c r="J7079" s="142"/>
      <c r="K7079" s="142"/>
      <c r="L7079" s="142"/>
      <c r="M7079" s="142"/>
      <c r="N7079" s="142"/>
      <c r="O7079" s="142"/>
    </row>
    <row r="7080" spans="3:15" x14ac:dyDescent="0.2">
      <c r="C7080" s="142"/>
      <c r="D7080" s="142"/>
      <c r="E7080" s="142"/>
      <c r="F7080" s="142"/>
      <c r="G7080" s="142"/>
      <c r="H7080" s="142"/>
      <c r="J7080" s="142"/>
      <c r="K7080" s="142"/>
      <c r="L7080" s="142"/>
      <c r="M7080" s="142"/>
      <c r="N7080" s="142"/>
      <c r="O7080" s="142"/>
    </row>
    <row r="7081" spans="3:15" x14ac:dyDescent="0.2">
      <c r="C7081" s="142"/>
      <c r="D7081" s="142"/>
      <c r="E7081" s="142"/>
      <c r="F7081" s="142"/>
      <c r="G7081" s="142"/>
      <c r="H7081" s="142"/>
      <c r="J7081" s="142"/>
      <c r="K7081" s="142"/>
      <c r="L7081" s="142"/>
      <c r="M7081" s="142"/>
      <c r="N7081" s="142"/>
      <c r="O7081" s="142"/>
    </row>
    <row r="7082" spans="3:15" x14ac:dyDescent="0.2">
      <c r="C7082" s="142"/>
      <c r="D7082" s="142"/>
      <c r="E7082" s="142"/>
      <c r="F7082" s="142"/>
      <c r="G7082" s="142"/>
      <c r="H7082" s="142"/>
      <c r="J7082" s="142"/>
      <c r="K7082" s="142"/>
      <c r="L7082" s="142"/>
      <c r="M7082" s="142"/>
      <c r="N7082" s="142"/>
      <c r="O7082" s="142"/>
    </row>
    <row r="7083" spans="3:15" x14ac:dyDescent="0.2">
      <c r="C7083" s="142"/>
      <c r="D7083" s="142"/>
      <c r="E7083" s="142"/>
      <c r="F7083" s="142"/>
      <c r="G7083" s="142"/>
      <c r="H7083" s="142"/>
      <c r="J7083" s="142"/>
      <c r="K7083" s="142"/>
      <c r="L7083" s="142"/>
      <c r="M7083" s="142"/>
      <c r="N7083" s="142"/>
      <c r="O7083" s="142"/>
    </row>
    <row r="7084" spans="3:15" x14ac:dyDescent="0.2">
      <c r="C7084" s="142"/>
      <c r="D7084" s="142"/>
      <c r="E7084" s="142"/>
      <c r="F7084" s="142"/>
      <c r="G7084" s="142"/>
      <c r="H7084" s="142"/>
      <c r="J7084" s="142"/>
      <c r="K7084" s="142"/>
      <c r="L7084" s="142"/>
      <c r="M7084" s="142"/>
      <c r="N7084" s="142"/>
      <c r="O7084" s="142"/>
    </row>
    <row r="7085" spans="3:15" x14ac:dyDescent="0.2">
      <c r="C7085" s="142"/>
      <c r="D7085" s="142"/>
      <c r="E7085" s="142"/>
      <c r="F7085" s="142"/>
      <c r="G7085" s="142"/>
      <c r="H7085" s="142"/>
      <c r="J7085" s="142"/>
      <c r="K7085" s="142"/>
      <c r="L7085" s="142"/>
      <c r="M7085" s="142"/>
      <c r="N7085" s="142"/>
      <c r="O7085" s="142"/>
    </row>
    <row r="7086" spans="3:15" x14ac:dyDescent="0.2">
      <c r="C7086" s="142"/>
      <c r="D7086" s="142"/>
      <c r="E7086" s="142"/>
      <c r="F7086" s="142"/>
      <c r="G7086" s="142"/>
      <c r="H7086" s="142"/>
      <c r="J7086" s="142"/>
      <c r="K7086" s="142"/>
      <c r="L7086" s="142"/>
      <c r="M7086" s="142"/>
      <c r="N7086" s="142"/>
      <c r="O7086" s="142"/>
    </row>
    <row r="7087" spans="3:15" x14ac:dyDescent="0.2">
      <c r="C7087" s="142"/>
      <c r="D7087" s="142"/>
      <c r="E7087" s="142"/>
      <c r="F7087" s="142"/>
      <c r="G7087" s="142"/>
      <c r="H7087" s="142"/>
      <c r="J7087" s="142"/>
      <c r="K7087" s="142"/>
      <c r="L7087" s="142"/>
      <c r="M7087" s="142"/>
      <c r="N7087" s="142"/>
      <c r="O7087" s="142"/>
    </row>
    <row r="7088" spans="3:15" x14ac:dyDescent="0.2">
      <c r="C7088" s="142"/>
      <c r="D7088" s="142"/>
      <c r="E7088" s="142"/>
      <c r="F7088" s="142"/>
      <c r="G7088" s="142"/>
      <c r="H7088" s="142"/>
      <c r="J7088" s="142"/>
      <c r="K7088" s="142"/>
      <c r="L7088" s="142"/>
      <c r="M7088" s="142"/>
      <c r="N7088" s="142"/>
      <c r="O7088" s="142"/>
    </row>
    <row r="7089" spans="3:15" x14ac:dyDescent="0.2">
      <c r="C7089" s="142"/>
      <c r="D7089" s="142"/>
      <c r="E7089" s="142"/>
      <c r="F7089" s="142"/>
      <c r="G7089" s="142"/>
      <c r="H7089" s="142"/>
      <c r="J7089" s="142"/>
      <c r="K7089" s="142"/>
      <c r="L7089" s="142"/>
      <c r="M7089" s="142"/>
      <c r="N7089" s="142"/>
      <c r="O7089" s="142"/>
    </row>
    <row r="7090" spans="3:15" x14ac:dyDescent="0.2">
      <c r="C7090" s="142"/>
      <c r="D7090" s="142"/>
      <c r="E7090" s="142"/>
      <c r="F7090" s="142"/>
      <c r="G7090" s="142"/>
      <c r="H7090" s="142"/>
      <c r="J7090" s="142"/>
      <c r="K7090" s="142"/>
      <c r="L7090" s="142"/>
      <c r="M7090" s="142"/>
      <c r="N7090" s="142"/>
      <c r="O7090" s="142"/>
    </row>
    <row r="7091" spans="3:15" x14ac:dyDescent="0.2">
      <c r="C7091" s="142"/>
      <c r="D7091" s="142"/>
      <c r="E7091" s="142"/>
      <c r="F7091" s="142"/>
      <c r="G7091" s="142"/>
      <c r="H7091" s="142"/>
      <c r="J7091" s="142"/>
      <c r="K7091" s="142"/>
      <c r="L7091" s="142"/>
      <c r="M7091" s="142"/>
      <c r="N7091" s="142"/>
      <c r="O7091" s="142"/>
    </row>
    <row r="7092" spans="3:15" x14ac:dyDescent="0.2">
      <c r="C7092" s="142"/>
      <c r="D7092" s="142"/>
      <c r="E7092" s="142"/>
      <c r="F7092" s="142"/>
      <c r="G7092" s="142"/>
      <c r="H7092" s="142"/>
      <c r="J7092" s="142"/>
      <c r="K7092" s="142"/>
      <c r="L7092" s="142"/>
      <c r="M7092" s="142"/>
      <c r="N7092" s="142"/>
      <c r="O7092" s="142"/>
    </row>
    <row r="7093" spans="3:15" x14ac:dyDescent="0.2">
      <c r="C7093" s="142"/>
      <c r="D7093" s="142"/>
      <c r="E7093" s="142"/>
      <c r="F7093" s="142"/>
      <c r="G7093" s="142"/>
      <c r="H7093" s="142"/>
      <c r="J7093" s="142"/>
      <c r="K7093" s="142"/>
      <c r="L7093" s="142"/>
      <c r="M7093" s="142"/>
      <c r="N7093" s="142"/>
      <c r="O7093" s="142"/>
    </row>
    <row r="7094" spans="3:15" x14ac:dyDescent="0.2">
      <c r="C7094" s="142"/>
      <c r="D7094" s="142"/>
      <c r="E7094" s="142"/>
      <c r="F7094" s="142"/>
      <c r="G7094" s="142"/>
      <c r="H7094" s="142"/>
      <c r="J7094" s="142"/>
      <c r="K7094" s="142"/>
      <c r="L7094" s="142"/>
      <c r="M7094" s="142"/>
      <c r="N7094" s="142"/>
      <c r="O7094" s="142"/>
    </row>
    <row r="7095" spans="3:15" x14ac:dyDescent="0.2">
      <c r="C7095" s="142"/>
      <c r="D7095" s="142"/>
      <c r="E7095" s="142"/>
      <c r="F7095" s="142"/>
      <c r="G7095" s="142"/>
      <c r="H7095" s="142"/>
      <c r="J7095" s="142"/>
      <c r="K7095" s="142"/>
      <c r="L7095" s="142"/>
      <c r="M7095" s="142"/>
      <c r="N7095" s="142"/>
      <c r="O7095" s="142"/>
    </row>
    <row r="7096" spans="3:15" x14ac:dyDescent="0.2">
      <c r="C7096" s="142"/>
      <c r="D7096" s="142"/>
      <c r="E7096" s="142"/>
      <c r="F7096" s="142"/>
      <c r="G7096" s="142"/>
      <c r="H7096" s="142"/>
      <c r="J7096" s="142"/>
      <c r="K7096" s="142"/>
      <c r="L7096" s="142"/>
      <c r="M7096" s="142"/>
      <c r="N7096" s="142"/>
      <c r="O7096" s="142"/>
    </row>
    <row r="7097" spans="3:15" x14ac:dyDescent="0.2">
      <c r="C7097" s="142"/>
      <c r="D7097" s="142"/>
      <c r="E7097" s="142"/>
      <c r="F7097" s="142"/>
      <c r="G7097" s="142"/>
      <c r="H7097" s="142"/>
      <c r="J7097" s="142"/>
      <c r="K7097" s="142"/>
      <c r="L7097" s="142"/>
      <c r="M7097" s="142"/>
      <c r="N7097" s="142"/>
      <c r="O7097" s="142"/>
    </row>
    <row r="7098" spans="3:15" x14ac:dyDescent="0.2">
      <c r="C7098" s="142"/>
      <c r="D7098" s="142"/>
      <c r="E7098" s="142"/>
      <c r="F7098" s="142"/>
      <c r="G7098" s="142"/>
      <c r="H7098" s="142"/>
      <c r="J7098" s="142"/>
      <c r="K7098" s="142"/>
      <c r="L7098" s="142"/>
      <c r="M7098" s="142"/>
      <c r="N7098" s="142"/>
      <c r="O7098" s="142"/>
    </row>
    <row r="7099" spans="3:15" x14ac:dyDescent="0.2">
      <c r="C7099" s="142"/>
      <c r="D7099" s="142"/>
      <c r="E7099" s="142"/>
      <c r="F7099" s="142"/>
      <c r="G7099" s="142"/>
      <c r="H7099" s="142"/>
      <c r="J7099" s="142"/>
      <c r="K7099" s="142"/>
      <c r="L7099" s="142"/>
      <c r="M7099" s="142"/>
      <c r="N7099" s="142"/>
      <c r="O7099" s="142"/>
    </row>
    <row r="7100" spans="3:15" x14ac:dyDescent="0.2">
      <c r="C7100" s="142"/>
      <c r="D7100" s="142"/>
      <c r="E7100" s="142"/>
      <c r="F7100" s="142"/>
      <c r="G7100" s="142"/>
      <c r="H7100" s="142"/>
      <c r="J7100" s="142"/>
      <c r="K7100" s="142"/>
      <c r="L7100" s="142"/>
      <c r="M7100" s="142"/>
      <c r="N7100" s="142"/>
      <c r="O7100" s="142"/>
    </row>
    <row r="7101" spans="3:15" x14ac:dyDescent="0.2">
      <c r="C7101" s="142"/>
      <c r="D7101" s="142"/>
      <c r="E7101" s="142"/>
      <c r="F7101" s="142"/>
      <c r="G7101" s="142"/>
      <c r="H7101" s="142"/>
      <c r="J7101" s="142"/>
      <c r="K7101" s="142"/>
      <c r="L7101" s="142"/>
      <c r="M7101" s="142"/>
      <c r="N7101" s="142"/>
      <c r="O7101" s="142"/>
    </row>
    <row r="7102" spans="3:15" x14ac:dyDescent="0.2">
      <c r="C7102" s="142"/>
      <c r="D7102" s="142"/>
      <c r="E7102" s="142"/>
      <c r="F7102" s="142"/>
      <c r="G7102" s="142"/>
      <c r="H7102" s="142"/>
      <c r="J7102" s="142"/>
      <c r="K7102" s="142"/>
      <c r="L7102" s="142"/>
      <c r="M7102" s="142"/>
      <c r="N7102" s="142"/>
      <c r="O7102" s="142"/>
    </row>
    <row r="7103" spans="3:15" x14ac:dyDescent="0.2">
      <c r="C7103" s="142"/>
      <c r="D7103" s="142"/>
      <c r="E7103" s="142"/>
      <c r="F7103" s="142"/>
      <c r="G7103" s="142"/>
      <c r="H7103" s="142"/>
      <c r="J7103" s="142"/>
      <c r="K7103" s="142"/>
      <c r="L7103" s="142"/>
      <c r="M7103" s="142"/>
      <c r="N7103" s="142"/>
      <c r="O7103" s="142"/>
    </row>
    <row r="7104" spans="3:15" x14ac:dyDescent="0.2">
      <c r="C7104" s="142"/>
      <c r="D7104" s="142"/>
      <c r="E7104" s="142"/>
      <c r="F7104" s="142"/>
      <c r="G7104" s="142"/>
      <c r="H7104" s="142"/>
      <c r="J7104" s="142"/>
      <c r="K7104" s="142"/>
      <c r="L7104" s="142"/>
      <c r="M7104" s="142"/>
      <c r="N7104" s="142"/>
      <c r="O7104" s="142"/>
    </row>
    <row r="7105" spans="3:15" x14ac:dyDescent="0.2">
      <c r="C7105" s="142"/>
      <c r="D7105" s="142"/>
      <c r="E7105" s="142"/>
      <c r="F7105" s="142"/>
      <c r="G7105" s="142"/>
      <c r="H7105" s="142"/>
      <c r="J7105" s="142"/>
      <c r="K7105" s="142"/>
      <c r="L7105" s="142"/>
      <c r="M7105" s="142"/>
      <c r="N7105" s="142"/>
      <c r="O7105" s="142"/>
    </row>
    <row r="7106" spans="3:15" x14ac:dyDescent="0.2">
      <c r="C7106" s="142"/>
      <c r="D7106" s="142"/>
      <c r="E7106" s="142"/>
      <c r="F7106" s="142"/>
      <c r="G7106" s="142"/>
      <c r="H7106" s="142"/>
      <c r="J7106" s="142"/>
      <c r="K7106" s="142"/>
      <c r="L7106" s="142"/>
      <c r="M7106" s="142"/>
      <c r="N7106" s="142"/>
      <c r="O7106" s="142"/>
    </row>
    <row r="7107" spans="3:15" x14ac:dyDescent="0.2">
      <c r="C7107" s="142"/>
      <c r="D7107" s="142"/>
      <c r="E7107" s="142"/>
      <c r="F7107" s="142"/>
      <c r="G7107" s="142"/>
      <c r="H7107" s="142"/>
      <c r="J7107" s="142"/>
      <c r="K7107" s="142"/>
      <c r="L7107" s="142"/>
      <c r="M7107" s="142"/>
      <c r="N7107" s="142"/>
      <c r="O7107" s="142"/>
    </row>
    <row r="7108" spans="3:15" x14ac:dyDescent="0.2">
      <c r="C7108" s="142"/>
      <c r="D7108" s="142"/>
      <c r="E7108" s="142"/>
      <c r="F7108" s="142"/>
      <c r="G7108" s="142"/>
      <c r="H7108" s="142"/>
      <c r="J7108" s="142"/>
      <c r="K7108" s="142"/>
      <c r="L7108" s="142"/>
      <c r="M7108" s="142"/>
      <c r="N7108" s="142"/>
      <c r="O7108" s="142"/>
    </row>
    <row r="7109" spans="3:15" x14ac:dyDescent="0.2">
      <c r="C7109" s="142"/>
      <c r="D7109" s="142"/>
      <c r="E7109" s="142"/>
      <c r="F7109" s="142"/>
      <c r="G7109" s="142"/>
      <c r="H7109" s="142"/>
      <c r="J7109" s="142"/>
      <c r="K7109" s="142"/>
      <c r="L7109" s="142"/>
      <c r="M7109" s="142"/>
      <c r="N7109" s="142"/>
      <c r="O7109" s="142"/>
    </row>
    <row r="7110" spans="3:15" x14ac:dyDescent="0.2">
      <c r="C7110" s="142"/>
      <c r="D7110" s="142"/>
      <c r="E7110" s="142"/>
      <c r="F7110" s="142"/>
      <c r="G7110" s="142"/>
      <c r="H7110" s="142"/>
      <c r="J7110" s="142"/>
      <c r="K7110" s="142"/>
      <c r="L7110" s="142"/>
      <c r="M7110" s="142"/>
      <c r="N7110" s="142"/>
      <c r="O7110" s="142"/>
    </row>
    <row r="7111" spans="3:15" x14ac:dyDescent="0.2">
      <c r="C7111" s="142"/>
      <c r="D7111" s="142"/>
      <c r="E7111" s="142"/>
      <c r="F7111" s="142"/>
      <c r="G7111" s="142"/>
      <c r="H7111" s="142"/>
      <c r="J7111" s="142"/>
      <c r="K7111" s="142"/>
      <c r="L7111" s="142"/>
      <c r="M7111" s="142"/>
      <c r="N7111" s="142"/>
      <c r="O7111" s="142"/>
    </row>
    <row r="7112" spans="3:15" x14ac:dyDescent="0.2">
      <c r="C7112" s="142"/>
      <c r="D7112" s="142"/>
      <c r="E7112" s="142"/>
      <c r="F7112" s="142"/>
      <c r="G7112" s="142"/>
      <c r="H7112" s="142"/>
      <c r="J7112" s="142"/>
      <c r="K7112" s="142"/>
      <c r="L7112" s="142"/>
      <c r="M7112" s="142"/>
      <c r="N7112" s="142"/>
      <c r="O7112" s="142"/>
    </row>
    <row r="7113" spans="3:15" x14ac:dyDescent="0.2">
      <c r="C7113" s="142"/>
      <c r="D7113" s="142"/>
      <c r="E7113" s="142"/>
      <c r="F7113" s="142"/>
      <c r="G7113" s="142"/>
      <c r="H7113" s="142"/>
      <c r="J7113" s="142"/>
      <c r="K7113" s="142"/>
      <c r="L7113" s="142"/>
      <c r="M7113" s="142"/>
      <c r="N7113" s="142"/>
      <c r="O7113" s="142"/>
    </row>
    <row r="7114" spans="3:15" x14ac:dyDescent="0.2">
      <c r="C7114" s="142"/>
      <c r="D7114" s="142"/>
      <c r="E7114" s="142"/>
      <c r="F7114" s="142"/>
      <c r="G7114" s="142"/>
      <c r="H7114" s="142"/>
      <c r="J7114" s="142"/>
      <c r="K7114" s="142"/>
      <c r="L7114" s="142"/>
      <c r="M7114" s="142"/>
      <c r="N7114" s="142"/>
      <c r="O7114" s="142"/>
    </row>
    <row r="7115" spans="3:15" x14ac:dyDescent="0.2">
      <c r="C7115" s="142"/>
      <c r="D7115" s="142"/>
      <c r="E7115" s="142"/>
      <c r="F7115" s="142"/>
      <c r="G7115" s="142"/>
      <c r="H7115" s="142"/>
      <c r="J7115" s="142"/>
      <c r="K7115" s="142"/>
      <c r="L7115" s="142"/>
      <c r="M7115" s="142"/>
      <c r="N7115" s="142"/>
      <c r="O7115" s="142"/>
    </row>
    <row r="7116" spans="3:15" x14ac:dyDescent="0.2">
      <c r="C7116" s="142"/>
      <c r="D7116" s="142"/>
      <c r="E7116" s="142"/>
      <c r="F7116" s="142"/>
      <c r="G7116" s="142"/>
      <c r="H7116" s="142"/>
      <c r="J7116" s="142"/>
      <c r="K7116" s="142"/>
      <c r="L7116" s="142"/>
      <c r="M7116" s="142"/>
      <c r="N7116" s="142"/>
      <c r="O7116" s="142"/>
    </row>
    <row r="7117" spans="3:15" x14ac:dyDescent="0.2">
      <c r="C7117" s="142"/>
      <c r="D7117" s="142"/>
      <c r="E7117" s="142"/>
      <c r="F7117" s="142"/>
      <c r="G7117" s="142"/>
      <c r="H7117" s="142"/>
      <c r="J7117" s="142"/>
      <c r="K7117" s="142"/>
      <c r="L7117" s="142"/>
      <c r="M7117" s="142"/>
      <c r="N7117" s="142"/>
      <c r="O7117" s="142"/>
    </row>
    <row r="7118" spans="3:15" x14ac:dyDescent="0.2">
      <c r="C7118" s="142"/>
      <c r="D7118" s="142"/>
      <c r="E7118" s="142"/>
      <c r="F7118" s="142"/>
      <c r="G7118" s="142"/>
      <c r="H7118" s="142"/>
      <c r="J7118" s="142"/>
      <c r="K7118" s="142"/>
      <c r="L7118" s="142"/>
      <c r="M7118" s="142"/>
      <c r="N7118" s="142"/>
      <c r="O7118" s="142"/>
    </row>
    <row r="7119" spans="3:15" x14ac:dyDescent="0.2">
      <c r="C7119" s="142"/>
      <c r="D7119" s="142"/>
      <c r="E7119" s="142"/>
      <c r="F7119" s="142"/>
      <c r="G7119" s="142"/>
      <c r="H7119" s="142"/>
      <c r="J7119" s="142"/>
      <c r="K7119" s="142"/>
      <c r="L7119" s="142"/>
      <c r="M7119" s="142"/>
      <c r="N7119" s="142"/>
      <c r="O7119" s="142"/>
    </row>
    <row r="7120" spans="3:15" x14ac:dyDescent="0.2">
      <c r="C7120" s="142"/>
      <c r="D7120" s="142"/>
      <c r="E7120" s="142"/>
      <c r="F7120" s="142"/>
      <c r="G7120" s="142"/>
      <c r="H7120" s="142"/>
      <c r="J7120" s="142"/>
      <c r="K7120" s="142"/>
      <c r="L7120" s="142"/>
      <c r="M7120" s="142"/>
      <c r="N7120" s="142"/>
      <c r="O7120" s="142"/>
    </row>
    <row r="7121" spans="3:15" x14ac:dyDescent="0.2">
      <c r="C7121" s="142"/>
      <c r="D7121" s="142"/>
      <c r="E7121" s="142"/>
      <c r="F7121" s="142"/>
      <c r="G7121" s="142"/>
      <c r="H7121" s="142"/>
      <c r="J7121" s="142"/>
      <c r="K7121" s="142"/>
      <c r="L7121" s="142"/>
      <c r="M7121" s="142"/>
      <c r="N7121" s="142"/>
      <c r="O7121" s="142"/>
    </row>
    <row r="7122" spans="3:15" x14ac:dyDescent="0.2">
      <c r="C7122" s="142"/>
      <c r="D7122" s="142"/>
      <c r="E7122" s="142"/>
      <c r="F7122" s="142"/>
      <c r="G7122" s="142"/>
      <c r="H7122" s="142"/>
      <c r="J7122" s="142"/>
      <c r="K7122" s="142"/>
      <c r="L7122" s="142"/>
      <c r="M7122" s="142"/>
      <c r="N7122" s="142"/>
      <c r="O7122" s="142"/>
    </row>
    <row r="7123" spans="3:15" x14ac:dyDescent="0.2">
      <c r="C7123" s="142"/>
      <c r="D7123" s="142"/>
      <c r="E7123" s="142"/>
      <c r="F7123" s="142"/>
      <c r="G7123" s="142"/>
      <c r="H7123" s="142"/>
      <c r="J7123" s="142"/>
      <c r="K7123" s="142"/>
      <c r="L7123" s="142"/>
      <c r="M7123" s="142"/>
      <c r="N7123" s="142"/>
      <c r="O7123" s="142"/>
    </row>
    <row r="7124" spans="3:15" x14ac:dyDescent="0.2">
      <c r="C7124" s="142"/>
      <c r="D7124" s="142"/>
      <c r="E7124" s="142"/>
      <c r="F7124" s="142"/>
      <c r="G7124" s="142"/>
      <c r="H7124" s="142"/>
      <c r="J7124" s="142"/>
      <c r="K7124" s="142"/>
      <c r="L7124" s="142"/>
      <c r="M7124" s="142"/>
      <c r="N7124" s="142"/>
      <c r="O7124" s="142"/>
    </row>
    <row r="7125" spans="3:15" x14ac:dyDescent="0.2">
      <c r="C7125" s="142"/>
      <c r="D7125" s="142"/>
      <c r="E7125" s="142"/>
      <c r="F7125" s="142"/>
      <c r="G7125" s="142"/>
      <c r="H7125" s="142"/>
      <c r="J7125" s="142"/>
      <c r="K7125" s="142"/>
      <c r="L7125" s="142"/>
      <c r="M7125" s="142"/>
      <c r="N7125" s="142"/>
      <c r="O7125" s="142"/>
    </row>
    <row r="7126" spans="3:15" x14ac:dyDescent="0.2">
      <c r="C7126" s="142"/>
      <c r="D7126" s="142"/>
      <c r="E7126" s="142"/>
      <c r="F7126" s="142"/>
      <c r="G7126" s="142"/>
      <c r="H7126" s="142"/>
      <c r="J7126" s="142"/>
      <c r="K7126" s="142"/>
      <c r="L7126" s="142"/>
      <c r="M7126" s="142"/>
      <c r="N7126" s="142"/>
      <c r="O7126" s="142"/>
    </row>
    <row r="7127" spans="3:15" x14ac:dyDescent="0.2">
      <c r="C7127" s="142"/>
      <c r="D7127" s="142"/>
      <c r="E7127" s="142"/>
      <c r="F7127" s="142"/>
      <c r="G7127" s="142"/>
      <c r="H7127" s="142"/>
      <c r="J7127" s="142"/>
      <c r="K7127" s="142"/>
      <c r="L7127" s="142"/>
      <c r="M7127" s="142"/>
      <c r="N7127" s="142"/>
      <c r="O7127" s="142"/>
    </row>
    <row r="7128" spans="3:15" x14ac:dyDescent="0.2">
      <c r="C7128" s="142"/>
      <c r="D7128" s="142"/>
      <c r="E7128" s="142"/>
      <c r="F7128" s="142"/>
      <c r="G7128" s="142"/>
      <c r="H7128" s="142"/>
      <c r="J7128" s="142"/>
      <c r="K7128" s="142"/>
      <c r="L7128" s="142"/>
      <c r="M7128" s="142"/>
      <c r="N7128" s="142"/>
      <c r="O7128" s="142"/>
    </row>
    <row r="7129" spans="3:15" x14ac:dyDescent="0.2">
      <c r="C7129" s="142"/>
      <c r="D7129" s="142"/>
      <c r="E7129" s="142"/>
      <c r="F7129" s="142"/>
      <c r="G7129" s="142"/>
      <c r="H7129" s="142"/>
      <c r="J7129" s="142"/>
      <c r="K7129" s="142"/>
      <c r="L7129" s="142"/>
      <c r="M7129" s="142"/>
      <c r="N7129" s="142"/>
      <c r="O7129" s="142"/>
    </row>
    <row r="7130" spans="3:15" x14ac:dyDescent="0.2">
      <c r="C7130" s="142"/>
      <c r="D7130" s="142"/>
      <c r="E7130" s="142"/>
      <c r="F7130" s="142"/>
      <c r="G7130" s="142"/>
      <c r="H7130" s="142"/>
      <c r="J7130" s="142"/>
      <c r="K7130" s="142"/>
      <c r="L7130" s="142"/>
      <c r="M7130" s="142"/>
      <c r="N7130" s="142"/>
      <c r="O7130" s="142"/>
    </row>
    <row r="7131" spans="3:15" x14ac:dyDescent="0.2">
      <c r="C7131" s="142"/>
      <c r="D7131" s="142"/>
      <c r="E7131" s="142"/>
      <c r="F7131" s="142"/>
      <c r="G7131" s="142"/>
      <c r="H7131" s="142"/>
      <c r="J7131" s="142"/>
      <c r="K7131" s="142"/>
      <c r="L7131" s="142"/>
      <c r="M7131" s="142"/>
      <c r="N7131" s="142"/>
      <c r="O7131" s="142"/>
    </row>
    <row r="7132" spans="3:15" x14ac:dyDescent="0.2">
      <c r="C7132" s="142"/>
      <c r="D7132" s="142"/>
      <c r="E7132" s="142"/>
      <c r="F7132" s="142"/>
      <c r="G7132" s="142"/>
      <c r="H7132" s="142"/>
      <c r="J7132" s="142"/>
      <c r="K7132" s="142"/>
      <c r="L7132" s="142"/>
      <c r="M7132" s="142"/>
      <c r="N7132" s="142"/>
      <c r="O7132" s="142"/>
    </row>
    <row r="7133" spans="3:15" x14ac:dyDescent="0.2">
      <c r="C7133" s="142"/>
      <c r="D7133" s="142"/>
      <c r="E7133" s="142"/>
      <c r="F7133" s="142"/>
      <c r="G7133" s="142"/>
      <c r="H7133" s="142"/>
      <c r="J7133" s="142"/>
      <c r="K7133" s="142"/>
      <c r="L7133" s="142"/>
      <c r="M7133" s="142"/>
      <c r="N7133" s="142"/>
      <c r="O7133" s="142"/>
    </row>
    <row r="7134" spans="3:15" x14ac:dyDescent="0.2">
      <c r="C7134" s="142"/>
      <c r="D7134" s="142"/>
      <c r="E7134" s="142"/>
      <c r="F7134" s="142"/>
      <c r="G7134" s="142"/>
      <c r="H7134" s="142"/>
      <c r="J7134" s="142"/>
      <c r="K7134" s="142"/>
      <c r="L7134" s="142"/>
      <c r="M7134" s="142"/>
      <c r="N7134" s="142"/>
      <c r="O7134" s="142"/>
    </row>
    <row r="7135" spans="3:15" x14ac:dyDescent="0.2">
      <c r="C7135" s="142"/>
      <c r="D7135" s="142"/>
      <c r="E7135" s="142"/>
      <c r="F7135" s="142"/>
      <c r="G7135" s="142"/>
      <c r="H7135" s="142"/>
      <c r="J7135" s="142"/>
      <c r="K7135" s="142"/>
      <c r="L7135" s="142"/>
      <c r="M7135" s="142"/>
      <c r="N7135" s="142"/>
      <c r="O7135" s="142"/>
    </row>
    <row r="7136" spans="3:15" x14ac:dyDescent="0.2">
      <c r="C7136" s="142"/>
      <c r="D7136" s="142"/>
      <c r="E7136" s="142"/>
      <c r="F7136" s="142"/>
      <c r="G7136" s="142"/>
      <c r="H7136" s="142"/>
      <c r="J7136" s="142"/>
      <c r="K7136" s="142"/>
      <c r="L7136" s="142"/>
      <c r="M7136" s="142"/>
      <c r="N7136" s="142"/>
      <c r="O7136" s="142"/>
    </row>
    <row r="7137" spans="3:15" x14ac:dyDescent="0.2">
      <c r="C7137" s="142"/>
      <c r="D7137" s="142"/>
      <c r="E7137" s="142"/>
      <c r="F7137" s="142"/>
      <c r="G7137" s="142"/>
      <c r="H7137" s="142"/>
      <c r="J7137" s="142"/>
      <c r="K7137" s="142"/>
      <c r="L7137" s="142"/>
      <c r="M7137" s="142"/>
      <c r="N7137" s="142"/>
      <c r="O7137" s="142"/>
    </row>
    <row r="7138" spans="3:15" x14ac:dyDescent="0.2">
      <c r="C7138" s="142"/>
      <c r="D7138" s="142"/>
      <c r="E7138" s="142"/>
      <c r="F7138" s="142"/>
      <c r="G7138" s="142"/>
      <c r="H7138" s="142"/>
      <c r="J7138" s="142"/>
      <c r="K7138" s="142"/>
      <c r="L7138" s="142"/>
      <c r="M7138" s="142"/>
      <c r="N7138" s="142"/>
      <c r="O7138" s="142"/>
    </row>
    <row r="7139" spans="3:15" x14ac:dyDescent="0.2">
      <c r="C7139" s="142"/>
      <c r="D7139" s="142"/>
      <c r="E7139" s="142"/>
      <c r="F7139" s="142"/>
      <c r="G7139" s="142"/>
      <c r="H7139" s="142"/>
      <c r="J7139" s="142"/>
      <c r="K7139" s="142"/>
      <c r="L7139" s="142"/>
      <c r="M7139" s="142"/>
      <c r="N7139" s="142"/>
      <c r="O7139" s="142"/>
    </row>
    <row r="7140" spans="3:15" x14ac:dyDescent="0.2">
      <c r="C7140" s="142"/>
      <c r="D7140" s="142"/>
      <c r="E7140" s="142"/>
      <c r="F7140" s="142"/>
      <c r="G7140" s="142"/>
      <c r="H7140" s="142"/>
      <c r="J7140" s="142"/>
      <c r="K7140" s="142"/>
      <c r="L7140" s="142"/>
      <c r="M7140" s="142"/>
      <c r="N7140" s="142"/>
      <c r="O7140" s="142"/>
    </row>
    <row r="7141" spans="3:15" x14ac:dyDescent="0.2">
      <c r="C7141" s="142"/>
      <c r="D7141" s="142"/>
      <c r="E7141" s="142"/>
      <c r="F7141" s="142"/>
      <c r="G7141" s="142"/>
      <c r="H7141" s="142"/>
      <c r="J7141" s="142"/>
      <c r="K7141" s="142"/>
      <c r="L7141" s="142"/>
      <c r="M7141" s="142"/>
      <c r="N7141" s="142"/>
      <c r="O7141" s="142"/>
    </row>
    <row r="7142" spans="3:15" x14ac:dyDescent="0.2">
      <c r="C7142" s="142"/>
      <c r="D7142" s="142"/>
      <c r="E7142" s="142"/>
      <c r="F7142" s="142"/>
      <c r="G7142" s="142"/>
      <c r="H7142" s="142"/>
      <c r="J7142" s="142"/>
      <c r="K7142" s="142"/>
      <c r="L7142" s="142"/>
      <c r="M7142" s="142"/>
      <c r="N7142" s="142"/>
      <c r="O7142" s="142"/>
    </row>
    <row r="7143" spans="3:15" x14ac:dyDescent="0.2">
      <c r="C7143" s="142"/>
      <c r="D7143" s="142"/>
      <c r="E7143" s="142"/>
      <c r="F7143" s="142"/>
      <c r="G7143" s="142"/>
      <c r="H7143" s="142"/>
      <c r="J7143" s="142"/>
      <c r="K7143" s="142"/>
      <c r="L7143" s="142"/>
      <c r="M7143" s="142"/>
      <c r="N7143" s="142"/>
      <c r="O7143" s="142"/>
    </row>
    <row r="7144" spans="3:15" x14ac:dyDescent="0.2">
      <c r="C7144" s="142"/>
      <c r="D7144" s="142"/>
      <c r="E7144" s="142"/>
      <c r="F7144" s="142"/>
      <c r="G7144" s="142"/>
      <c r="H7144" s="142"/>
      <c r="J7144" s="142"/>
      <c r="K7144" s="142"/>
      <c r="L7144" s="142"/>
      <c r="M7144" s="142"/>
      <c r="N7144" s="142"/>
      <c r="O7144" s="142"/>
    </row>
    <row r="7145" spans="3:15" x14ac:dyDescent="0.2">
      <c r="C7145" s="142"/>
      <c r="D7145" s="142"/>
      <c r="E7145" s="142"/>
      <c r="F7145" s="142"/>
      <c r="G7145" s="142"/>
      <c r="H7145" s="142"/>
      <c r="J7145" s="142"/>
      <c r="K7145" s="142"/>
      <c r="L7145" s="142"/>
      <c r="M7145" s="142"/>
      <c r="N7145" s="142"/>
      <c r="O7145" s="142"/>
    </row>
    <row r="7146" spans="3:15" x14ac:dyDescent="0.2">
      <c r="C7146" s="142"/>
      <c r="D7146" s="142"/>
      <c r="E7146" s="142"/>
      <c r="F7146" s="142"/>
      <c r="G7146" s="142"/>
      <c r="H7146" s="142"/>
      <c r="J7146" s="142"/>
      <c r="K7146" s="142"/>
      <c r="L7146" s="142"/>
      <c r="M7146" s="142"/>
      <c r="N7146" s="142"/>
      <c r="O7146" s="142"/>
    </row>
    <row r="7147" spans="3:15" x14ac:dyDescent="0.2">
      <c r="C7147" s="142"/>
      <c r="D7147" s="142"/>
      <c r="E7147" s="142"/>
      <c r="F7147" s="142"/>
      <c r="G7147" s="142"/>
      <c r="H7147" s="142"/>
      <c r="J7147" s="142"/>
      <c r="K7147" s="142"/>
      <c r="L7147" s="142"/>
      <c r="M7147" s="142"/>
      <c r="N7147" s="142"/>
      <c r="O7147" s="142"/>
    </row>
    <row r="7148" spans="3:15" x14ac:dyDescent="0.2">
      <c r="C7148" s="142"/>
      <c r="D7148" s="142"/>
      <c r="E7148" s="142"/>
      <c r="F7148" s="142"/>
      <c r="G7148" s="142"/>
      <c r="H7148" s="142"/>
      <c r="J7148" s="142"/>
      <c r="K7148" s="142"/>
      <c r="L7148" s="142"/>
      <c r="M7148" s="142"/>
      <c r="N7148" s="142"/>
      <c r="O7148" s="142"/>
    </row>
    <row r="7149" spans="3:15" x14ac:dyDescent="0.2">
      <c r="C7149" s="142"/>
      <c r="D7149" s="142"/>
      <c r="E7149" s="142"/>
      <c r="F7149" s="142"/>
      <c r="G7149" s="142"/>
      <c r="H7149" s="142"/>
      <c r="J7149" s="142"/>
      <c r="K7149" s="142"/>
      <c r="L7149" s="142"/>
      <c r="M7149" s="142"/>
      <c r="N7149" s="142"/>
      <c r="O7149" s="142"/>
    </row>
    <row r="7150" spans="3:15" x14ac:dyDescent="0.2">
      <c r="C7150" s="142"/>
      <c r="D7150" s="142"/>
      <c r="E7150" s="142"/>
      <c r="F7150" s="142"/>
      <c r="G7150" s="142"/>
      <c r="H7150" s="142"/>
      <c r="J7150" s="142"/>
      <c r="K7150" s="142"/>
      <c r="L7150" s="142"/>
      <c r="M7150" s="142"/>
      <c r="N7150" s="142"/>
      <c r="O7150" s="142"/>
    </row>
    <row r="7151" spans="3:15" x14ac:dyDescent="0.2">
      <c r="C7151" s="142"/>
      <c r="D7151" s="142"/>
      <c r="E7151" s="142"/>
      <c r="F7151" s="142"/>
      <c r="G7151" s="142"/>
      <c r="H7151" s="142"/>
      <c r="J7151" s="142"/>
      <c r="K7151" s="142"/>
      <c r="L7151" s="142"/>
      <c r="M7151" s="142"/>
      <c r="N7151" s="142"/>
      <c r="O7151" s="142"/>
    </row>
    <row r="7152" spans="3:15" x14ac:dyDescent="0.2">
      <c r="C7152" s="142"/>
      <c r="D7152" s="142"/>
      <c r="E7152" s="142"/>
      <c r="F7152" s="142"/>
      <c r="G7152" s="142"/>
      <c r="H7152" s="142"/>
      <c r="J7152" s="142"/>
      <c r="K7152" s="142"/>
      <c r="L7152" s="142"/>
      <c r="M7152" s="142"/>
      <c r="N7152" s="142"/>
      <c r="O7152" s="142"/>
    </row>
    <row r="7153" spans="3:15" x14ac:dyDescent="0.2">
      <c r="C7153" s="142"/>
      <c r="D7153" s="142"/>
      <c r="E7153" s="142"/>
      <c r="F7153" s="142"/>
      <c r="G7153" s="142"/>
      <c r="H7153" s="142"/>
      <c r="J7153" s="142"/>
      <c r="K7153" s="142"/>
      <c r="L7153" s="142"/>
      <c r="M7153" s="142"/>
      <c r="N7153" s="142"/>
      <c r="O7153" s="142"/>
    </row>
    <row r="7154" spans="3:15" x14ac:dyDescent="0.2">
      <c r="C7154" s="142"/>
      <c r="D7154" s="142"/>
      <c r="E7154" s="142"/>
      <c r="F7154" s="142"/>
      <c r="G7154" s="142"/>
      <c r="H7154" s="142"/>
      <c r="J7154" s="142"/>
      <c r="K7154" s="142"/>
      <c r="L7154" s="142"/>
      <c r="M7154" s="142"/>
      <c r="N7154" s="142"/>
      <c r="O7154" s="142"/>
    </row>
    <row r="7155" spans="3:15" x14ac:dyDescent="0.2">
      <c r="C7155" s="142"/>
      <c r="D7155" s="142"/>
      <c r="E7155" s="142"/>
      <c r="F7155" s="142"/>
      <c r="G7155" s="142"/>
      <c r="H7155" s="142"/>
      <c r="J7155" s="142"/>
      <c r="K7155" s="142"/>
      <c r="L7155" s="142"/>
      <c r="M7155" s="142"/>
      <c r="N7155" s="142"/>
      <c r="O7155" s="142"/>
    </row>
    <row r="7156" spans="3:15" x14ac:dyDescent="0.2">
      <c r="C7156" s="142"/>
      <c r="D7156" s="142"/>
      <c r="E7156" s="142"/>
      <c r="F7156" s="142"/>
      <c r="G7156" s="142"/>
      <c r="H7156" s="142"/>
      <c r="J7156" s="142"/>
      <c r="K7156" s="142"/>
      <c r="L7156" s="142"/>
      <c r="M7156" s="142"/>
      <c r="N7156" s="142"/>
      <c r="O7156" s="142"/>
    </row>
    <row r="7157" spans="3:15" x14ac:dyDescent="0.2">
      <c r="C7157" s="142"/>
      <c r="D7157" s="142"/>
      <c r="E7157" s="142"/>
      <c r="F7157" s="142"/>
      <c r="G7157" s="142"/>
      <c r="H7157" s="142"/>
      <c r="J7157" s="142"/>
      <c r="K7157" s="142"/>
      <c r="L7157" s="142"/>
      <c r="M7157" s="142"/>
      <c r="N7157" s="142"/>
      <c r="O7157" s="142"/>
    </row>
    <row r="7158" spans="3:15" x14ac:dyDescent="0.2">
      <c r="C7158" s="142"/>
      <c r="D7158" s="142"/>
      <c r="E7158" s="142"/>
      <c r="F7158" s="142"/>
      <c r="G7158" s="142"/>
      <c r="H7158" s="142"/>
      <c r="J7158" s="142"/>
      <c r="K7158" s="142"/>
      <c r="L7158" s="142"/>
      <c r="M7158" s="142"/>
      <c r="N7158" s="142"/>
      <c r="O7158" s="142"/>
    </row>
    <row r="7159" spans="3:15" x14ac:dyDescent="0.2">
      <c r="C7159" s="142"/>
      <c r="D7159" s="142"/>
      <c r="E7159" s="142"/>
      <c r="F7159" s="142"/>
      <c r="G7159" s="142"/>
      <c r="H7159" s="142"/>
      <c r="J7159" s="142"/>
      <c r="K7159" s="142"/>
      <c r="L7159" s="142"/>
      <c r="M7159" s="142"/>
      <c r="N7159" s="142"/>
      <c r="O7159" s="142"/>
    </row>
    <row r="7160" spans="3:15" x14ac:dyDescent="0.2">
      <c r="C7160" s="142"/>
      <c r="D7160" s="142"/>
      <c r="E7160" s="142"/>
      <c r="F7160" s="142"/>
      <c r="G7160" s="142"/>
      <c r="H7160" s="142"/>
      <c r="J7160" s="142"/>
      <c r="K7160" s="142"/>
      <c r="L7160" s="142"/>
      <c r="M7160" s="142"/>
      <c r="N7160" s="142"/>
      <c r="O7160" s="142"/>
    </row>
    <row r="7161" spans="3:15" x14ac:dyDescent="0.2">
      <c r="C7161" s="142"/>
      <c r="D7161" s="142"/>
      <c r="E7161" s="142"/>
      <c r="F7161" s="142"/>
      <c r="G7161" s="142"/>
      <c r="H7161" s="142"/>
      <c r="J7161" s="142"/>
      <c r="K7161" s="142"/>
      <c r="L7161" s="142"/>
      <c r="M7161" s="142"/>
      <c r="N7161" s="142"/>
      <c r="O7161" s="142"/>
    </row>
    <row r="7162" spans="3:15" x14ac:dyDescent="0.2">
      <c r="C7162" s="142"/>
      <c r="D7162" s="142"/>
      <c r="E7162" s="142"/>
      <c r="F7162" s="142"/>
      <c r="G7162" s="142"/>
      <c r="H7162" s="142"/>
      <c r="J7162" s="142"/>
      <c r="K7162" s="142"/>
      <c r="L7162" s="142"/>
      <c r="M7162" s="142"/>
      <c r="N7162" s="142"/>
      <c r="O7162" s="142"/>
    </row>
    <row r="7163" spans="3:15" x14ac:dyDescent="0.2">
      <c r="C7163" s="142"/>
      <c r="D7163" s="142"/>
      <c r="E7163" s="142"/>
      <c r="F7163" s="142"/>
      <c r="G7163" s="142"/>
      <c r="H7163" s="142"/>
      <c r="J7163" s="142"/>
      <c r="K7163" s="142"/>
      <c r="L7163" s="142"/>
      <c r="M7163" s="142"/>
      <c r="N7163" s="142"/>
      <c r="O7163" s="142"/>
    </row>
    <row r="7164" spans="3:15" x14ac:dyDescent="0.2">
      <c r="C7164" s="142"/>
      <c r="D7164" s="142"/>
      <c r="E7164" s="142"/>
      <c r="F7164" s="142"/>
      <c r="G7164" s="142"/>
      <c r="H7164" s="142"/>
      <c r="J7164" s="142"/>
      <c r="K7164" s="142"/>
      <c r="L7164" s="142"/>
      <c r="M7164" s="142"/>
      <c r="N7164" s="142"/>
      <c r="O7164" s="142"/>
    </row>
    <row r="7165" spans="3:15" x14ac:dyDescent="0.2">
      <c r="C7165" s="142"/>
      <c r="D7165" s="142"/>
      <c r="E7165" s="142"/>
      <c r="F7165" s="142"/>
      <c r="G7165" s="142"/>
      <c r="H7165" s="142"/>
      <c r="J7165" s="142"/>
      <c r="K7165" s="142"/>
      <c r="L7165" s="142"/>
      <c r="M7165" s="142"/>
      <c r="N7165" s="142"/>
      <c r="O7165" s="142"/>
    </row>
    <row r="7166" spans="3:15" x14ac:dyDescent="0.2">
      <c r="C7166" s="142"/>
      <c r="D7166" s="142"/>
      <c r="E7166" s="142"/>
      <c r="F7166" s="142"/>
      <c r="G7166" s="142"/>
      <c r="H7166" s="142"/>
      <c r="J7166" s="142"/>
      <c r="K7166" s="142"/>
      <c r="L7166" s="142"/>
      <c r="M7166" s="142"/>
      <c r="N7166" s="142"/>
      <c r="O7166" s="142"/>
    </row>
    <row r="7167" spans="3:15" x14ac:dyDescent="0.2">
      <c r="C7167" s="142"/>
      <c r="D7167" s="142"/>
      <c r="E7167" s="142"/>
      <c r="F7167" s="142"/>
      <c r="G7167" s="142"/>
      <c r="H7167" s="142"/>
      <c r="J7167" s="142"/>
      <c r="K7167" s="142"/>
      <c r="L7167" s="142"/>
      <c r="M7167" s="142"/>
      <c r="N7167" s="142"/>
      <c r="O7167" s="142"/>
    </row>
    <row r="7168" spans="3:15" x14ac:dyDescent="0.2">
      <c r="C7168" s="142"/>
      <c r="D7168" s="142"/>
      <c r="E7168" s="142"/>
      <c r="F7168" s="142"/>
      <c r="G7168" s="142"/>
      <c r="H7168" s="142"/>
      <c r="J7168" s="142"/>
      <c r="K7168" s="142"/>
      <c r="L7168" s="142"/>
      <c r="M7168" s="142"/>
      <c r="N7168" s="142"/>
      <c r="O7168" s="142"/>
    </row>
    <row r="7169" spans="3:15" x14ac:dyDescent="0.2">
      <c r="C7169" s="142"/>
      <c r="D7169" s="142"/>
      <c r="E7169" s="142"/>
      <c r="F7169" s="142"/>
      <c r="G7169" s="142"/>
      <c r="H7169" s="142"/>
      <c r="J7169" s="142"/>
      <c r="K7169" s="142"/>
      <c r="L7169" s="142"/>
      <c r="M7169" s="142"/>
      <c r="N7169" s="142"/>
      <c r="O7169" s="142"/>
    </row>
    <row r="7170" spans="3:15" x14ac:dyDescent="0.2">
      <c r="C7170" s="142"/>
      <c r="D7170" s="142"/>
      <c r="E7170" s="142"/>
      <c r="F7170" s="142"/>
      <c r="G7170" s="142"/>
      <c r="H7170" s="142"/>
      <c r="J7170" s="142"/>
      <c r="K7170" s="142"/>
      <c r="L7170" s="142"/>
      <c r="M7170" s="142"/>
      <c r="N7170" s="142"/>
      <c r="O7170" s="142"/>
    </row>
    <row r="7171" spans="3:15" x14ac:dyDescent="0.2">
      <c r="C7171" s="142"/>
      <c r="D7171" s="142"/>
      <c r="E7171" s="142"/>
      <c r="F7171" s="142"/>
      <c r="G7171" s="142"/>
      <c r="H7171" s="142"/>
      <c r="J7171" s="142"/>
      <c r="K7171" s="142"/>
      <c r="L7171" s="142"/>
      <c r="M7171" s="142"/>
      <c r="N7171" s="142"/>
      <c r="O7171" s="142"/>
    </row>
    <row r="7172" spans="3:15" x14ac:dyDescent="0.2">
      <c r="C7172" s="142"/>
      <c r="D7172" s="142"/>
      <c r="E7172" s="142"/>
      <c r="F7172" s="142"/>
      <c r="G7172" s="142"/>
      <c r="H7172" s="142"/>
      <c r="J7172" s="142"/>
      <c r="K7172" s="142"/>
      <c r="L7172" s="142"/>
      <c r="M7172" s="142"/>
      <c r="N7172" s="142"/>
      <c r="O7172" s="142"/>
    </row>
    <row r="7173" spans="3:15" x14ac:dyDescent="0.2">
      <c r="C7173" s="142"/>
      <c r="D7173" s="142"/>
      <c r="E7173" s="142"/>
      <c r="F7173" s="142"/>
      <c r="G7173" s="142"/>
      <c r="H7173" s="142"/>
      <c r="J7173" s="142"/>
      <c r="K7173" s="142"/>
      <c r="L7173" s="142"/>
      <c r="M7173" s="142"/>
      <c r="N7173" s="142"/>
      <c r="O7173" s="142"/>
    </row>
    <row r="7174" spans="3:15" x14ac:dyDescent="0.2">
      <c r="C7174" s="142"/>
      <c r="D7174" s="142"/>
      <c r="E7174" s="142"/>
      <c r="F7174" s="142"/>
      <c r="G7174" s="142"/>
      <c r="H7174" s="142"/>
      <c r="J7174" s="142"/>
      <c r="K7174" s="142"/>
      <c r="L7174" s="142"/>
      <c r="M7174" s="142"/>
      <c r="N7174" s="142"/>
      <c r="O7174" s="142"/>
    </row>
    <row r="7175" spans="3:15" x14ac:dyDescent="0.2">
      <c r="C7175" s="142"/>
      <c r="D7175" s="142"/>
      <c r="E7175" s="142"/>
      <c r="F7175" s="142"/>
      <c r="G7175" s="142"/>
      <c r="H7175" s="142"/>
      <c r="J7175" s="142"/>
      <c r="K7175" s="142"/>
      <c r="L7175" s="142"/>
      <c r="M7175" s="142"/>
      <c r="N7175" s="142"/>
      <c r="O7175" s="142"/>
    </row>
    <row r="7176" spans="3:15" x14ac:dyDescent="0.2">
      <c r="C7176" s="142"/>
      <c r="D7176" s="142"/>
      <c r="E7176" s="142"/>
      <c r="F7176" s="142"/>
      <c r="G7176" s="142"/>
      <c r="H7176" s="142"/>
      <c r="J7176" s="142"/>
      <c r="K7176" s="142"/>
      <c r="L7176" s="142"/>
      <c r="M7176" s="142"/>
      <c r="N7176" s="142"/>
      <c r="O7176" s="142"/>
    </row>
    <row r="7177" spans="3:15" x14ac:dyDescent="0.2">
      <c r="C7177" s="142"/>
      <c r="D7177" s="142"/>
      <c r="E7177" s="142"/>
      <c r="F7177" s="142"/>
      <c r="G7177" s="142"/>
      <c r="H7177" s="142"/>
      <c r="J7177" s="142"/>
      <c r="K7177" s="142"/>
      <c r="L7177" s="142"/>
      <c r="M7177" s="142"/>
      <c r="N7177" s="142"/>
      <c r="O7177" s="142"/>
    </row>
    <row r="7178" spans="3:15" x14ac:dyDescent="0.2">
      <c r="C7178" s="142"/>
      <c r="D7178" s="142"/>
      <c r="E7178" s="142"/>
      <c r="F7178" s="142"/>
      <c r="G7178" s="142"/>
      <c r="H7178" s="142"/>
      <c r="J7178" s="142"/>
      <c r="K7178" s="142"/>
      <c r="L7178" s="142"/>
      <c r="M7178" s="142"/>
      <c r="N7178" s="142"/>
      <c r="O7178" s="142"/>
    </row>
    <row r="7179" spans="3:15" x14ac:dyDescent="0.2">
      <c r="C7179" s="142"/>
      <c r="D7179" s="142"/>
      <c r="E7179" s="142"/>
      <c r="F7179" s="142"/>
      <c r="G7179" s="142"/>
      <c r="H7179" s="142"/>
      <c r="J7179" s="142"/>
      <c r="K7179" s="142"/>
      <c r="L7179" s="142"/>
      <c r="M7179" s="142"/>
      <c r="N7179" s="142"/>
      <c r="O7179" s="142"/>
    </row>
    <row r="7180" spans="3:15" x14ac:dyDescent="0.2">
      <c r="C7180" s="142"/>
      <c r="D7180" s="142"/>
      <c r="E7180" s="142"/>
      <c r="F7180" s="142"/>
      <c r="G7180" s="142"/>
      <c r="H7180" s="142"/>
      <c r="J7180" s="142"/>
      <c r="K7180" s="142"/>
      <c r="L7180" s="142"/>
      <c r="M7180" s="142"/>
      <c r="N7180" s="142"/>
      <c r="O7180" s="142"/>
    </row>
    <row r="7181" spans="3:15" x14ac:dyDescent="0.2">
      <c r="C7181" s="142"/>
      <c r="D7181" s="142"/>
      <c r="E7181" s="142"/>
      <c r="F7181" s="142"/>
      <c r="G7181" s="142"/>
      <c r="H7181" s="142"/>
      <c r="J7181" s="142"/>
      <c r="K7181" s="142"/>
      <c r="L7181" s="142"/>
      <c r="M7181" s="142"/>
      <c r="N7181" s="142"/>
      <c r="O7181" s="142"/>
    </row>
    <row r="7182" spans="3:15" x14ac:dyDescent="0.2">
      <c r="C7182" s="142"/>
      <c r="D7182" s="142"/>
      <c r="E7182" s="142"/>
      <c r="F7182" s="142"/>
      <c r="G7182" s="142"/>
      <c r="H7182" s="142"/>
      <c r="J7182" s="142"/>
      <c r="K7182" s="142"/>
      <c r="L7182" s="142"/>
      <c r="M7182" s="142"/>
      <c r="N7182" s="142"/>
      <c r="O7182" s="142"/>
    </row>
    <row r="7183" spans="3:15" x14ac:dyDescent="0.2">
      <c r="C7183" s="142"/>
      <c r="D7183" s="142"/>
      <c r="E7183" s="142"/>
      <c r="F7183" s="142"/>
      <c r="G7183" s="142"/>
      <c r="H7183" s="142"/>
      <c r="J7183" s="142"/>
      <c r="K7183" s="142"/>
      <c r="L7183" s="142"/>
      <c r="M7183" s="142"/>
      <c r="N7183" s="142"/>
      <c r="O7183" s="142"/>
    </row>
    <row r="7184" spans="3:15" x14ac:dyDescent="0.2">
      <c r="C7184" s="142"/>
      <c r="D7184" s="142"/>
      <c r="E7184" s="142"/>
      <c r="F7184" s="142"/>
      <c r="G7184" s="142"/>
      <c r="H7184" s="142"/>
      <c r="J7184" s="142"/>
      <c r="K7184" s="142"/>
      <c r="L7184" s="142"/>
      <c r="M7184" s="142"/>
      <c r="N7184" s="142"/>
      <c r="O7184" s="142"/>
    </row>
    <row r="7185" spans="3:15" x14ac:dyDescent="0.2">
      <c r="C7185" s="142"/>
      <c r="D7185" s="142"/>
      <c r="E7185" s="142"/>
      <c r="F7185" s="142"/>
      <c r="G7185" s="142"/>
      <c r="H7185" s="142"/>
      <c r="J7185" s="142"/>
      <c r="K7185" s="142"/>
      <c r="L7185" s="142"/>
      <c r="M7185" s="142"/>
      <c r="N7185" s="142"/>
      <c r="O7185" s="142"/>
    </row>
    <row r="7186" spans="3:15" x14ac:dyDescent="0.2">
      <c r="C7186" s="142"/>
      <c r="D7186" s="142"/>
      <c r="E7186" s="142"/>
      <c r="F7186" s="142"/>
      <c r="G7186" s="142"/>
      <c r="H7186" s="142"/>
      <c r="J7186" s="142"/>
      <c r="K7186" s="142"/>
      <c r="L7186" s="142"/>
      <c r="M7186" s="142"/>
      <c r="N7186" s="142"/>
      <c r="O7186" s="142"/>
    </row>
    <row r="7187" spans="3:15" x14ac:dyDescent="0.2">
      <c r="C7187" s="142"/>
      <c r="D7187" s="142"/>
      <c r="E7187" s="142"/>
      <c r="F7187" s="142"/>
      <c r="G7187" s="142"/>
      <c r="H7187" s="142"/>
      <c r="J7187" s="142"/>
      <c r="K7187" s="142"/>
      <c r="L7187" s="142"/>
      <c r="M7187" s="142"/>
      <c r="N7187" s="142"/>
      <c r="O7187" s="142"/>
    </row>
    <row r="7188" spans="3:15" x14ac:dyDescent="0.2">
      <c r="C7188" s="142"/>
      <c r="D7188" s="142"/>
      <c r="E7188" s="142"/>
      <c r="F7188" s="142"/>
      <c r="G7188" s="142"/>
      <c r="H7188" s="142"/>
      <c r="J7188" s="142"/>
      <c r="K7188" s="142"/>
      <c r="L7188" s="142"/>
      <c r="M7188" s="142"/>
      <c r="N7188" s="142"/>
      <c r="O7188" s="142"/>
    </row>
    <row r="7189" spans="3:15" x14ac:dyDescent="0.2">
      <c r="C7189" s="142"/>
      <c r="D7189" s="142"/>
      <c r="E7189" s="142"/>
      <c r="F7189" s="142"/>
      <c r="G7189" s="142"/>
      <c r="H7189" s="142"/>
      <c r="J7189" s="142"/>
      <c r="K7189" s="142"/>
      <c r="L7189" s="142"/>
      <c r="M7189" s="142"/>
      <c r="N7189" s="142"/>
      <c r="O7189" s="142"/>
    </row>
    <row r="7190" spans="3:15" x14ac:dyDescent="0.2">
      <c r="C7190" s="142"/>
      <c r="D7190" s="142"/>
      <c r="E7190" s="142"/>
      <c r="F7190" s="142"/>
      <c r="G7190" s="142"/>
      <c r="H7190" s="142"/>
      <c r="J7190" s="142"/>
      <c r="K7190" s="142"/>
      <c r="L7190" s="142"/>
      <c r="M7190" s="142"/>
      <c r="N7190" s="142"/>
      <c r="O7190" s="142"/>
    </row>
    <row r="7191" spans="3:15" x14ac:dyDescent="0.2">
      <c r="C7191" s="142"/>
      <c r="D7191" s="142"/>
      <c r="E7191" s="142"/>
      <c r="F7191" s="142"/>
      <c r="G7191" s="142"/>
      <c r="H7191" s="142"/>
      <c r="J7191" s="142"/>
      <c r="K7191" s="142"/>
      <c r="L7191" s="142"/>
      <c r="M7191" s="142"/>
      <c r="N7191" s="142"/>
      <c r="O7191" s="142"/>
    </row>
    <row r="7192" spans="3:15" x14ac:dyDescent="0.2">
      <c r="C7192" s="142"/>
      <c r="D7192" s="142"/>
      <c r="E7192" s="142"/>
      <c r="F7192" s="142"/>
      <c r="G7192" s="142"/>
      <c r="H7192" s="142"/>
      <c r="J7192" s="142"/>
      <c r="K7192" s="142"/>
      <c r="L7192" s="142"/>
      <c r="M7192" s="142"/>
      <c r="N7192" s="142"/>
      <c r="O7192" s="142"/>
    </row>
    <row r="7193" spans="3:15" x14ac:dyDescent="0.2">
      <c r="C7193" s="142"/>
      <c r="D7193" s="142"/>
      <c r="E7193" s="142"/>
      <c r="F7193" s="142"/>
      <c r="G7193" s="142"/>
      <c r="H7193" s="142"/>
      <c r="J7193" s="142"/>
      <c r="K7193" s="142"/>
      <c r="L7193" s="142"/>
      <c r="M7193" s="142"/>
      <c r="N7193" s="142"/>
      <c r="O7193" s="142"/>
    </row>
    <row r="7194" spans="3:15" x14ac:dyDescent="0.2">
      <c r="C7194" s="142"/>
      <c r="D7194" s="142"/>
      <c r="E7194" s="142"/>
      <c r="F7194" s="142"/>
      <c r="G7194" s="142"/>
      <c r="H7194" s="142"/>
      <c r="J7194" s="142"/>
      <c r="K7194" s="142"/>
      <c r="L7194" s="142"/>
      <c r="M7194" s="142"/>
      <c r="N7194" s="142"/>
      <c r="O7194" s="142"/>
    </row>
    <row r="7195" spans="3:15" x14ac:dyDescent="0.2">
      <c r="C7195" s="142"/>
      <c r="D7195" s="142"/>
      <c r="E7195" s="142"/>
      <c r="F7195" s="142"/>
      <c r="G7195" s="142"/>
      <c r="H7195" s="142"/>
      <c r="J7195" s="142"/>
      <c r="K7195" s="142"/>
      <c r="L7195" s="142"/>
      <c r="M7195" s="142"/>
      <c r="N7195" s="142"/>
      <c r="O7195" s="142"/>
    </row>
    <row r="7196" spans="3:15" x14ac:dyDescent="0.2">
      <c r="C7196" s="142"/>
      <c r="D7196" s="142"/>
      <c r="E7196" s="142"/>
      <c r="F7196" s="142"/>
      <c r="G7196" s="142"/>
      <c r="H7196" s="142"/>
      <c r="J7196" s="142"/>
      <c r="K7196" s="142"/>
      <c r="L7196" s="142"/>
      <c r="M7196" s="142"/>
      <c r="N7196" s="142"/>
      <c r="O7196" s="142"/>
    </row>
    <row r="7197" spans="3:15" x14ac:dyDescent="0.2">
      <c r="C7197" s="142"/>
      <c r="D7197" s="142"/>
      <c r="E7197" s="142"/>
      <c r="F7197" s="142"/>
      <c r="G7197" s="142"/>
      <c r="H7197" s="142"/>
      <c r="J7197" s="142"/>
      <c r="K7197" s="142"/>
      <c r="L7197" s="142"/>
      <c r="M7197" s="142"/>
      <c r="N7197" s="142"/>
      <c r="O7197" s="142"/>
    </row>
    <row r="7198" spans="3:15" x14ac:dyDescent="0.2">
      <c r="C7198" s="142"/>
      <c r="D7198" s="142"/>
      <c r="E7198" s="142"/>
      <c r="F7198" s="142"/>
      <c r="G7198" s="142"/>
      <c r="H7198" s="142"/>
      <c r="J7198" s="142"/>
      <c r="K7198" s="142"/>
      <c r="L7198" s="142"/>
      <c r="M7198" s="142"/>
      <c r="N7198" s="142"/>
      <c r="O7198" s="142"/>
    </row>
    <row r="7199" spans="3:15" x14ac:dyDescent="0.2">
      <c r="C7199" s="142"/>
      <c r="D7199" s="142"/>
      <c r="E7199" s="142"/>
      <c r="F7199" s="142"/>
      <c r="G7199" s="142"/>
      <c r="H7199" s="142"/>
      <c r="J7199" s="142"/>
      <c r="K7199" s="142"/>
      <c r="L7199" s="142"/>
      <c r="M7199" s="142"/>
      <c r="N7199" s="142"/>
      <c r="O7199" s="142"/>
    </row>
    <row r="7200" spans="3:15" x14ac:dyDescent="0.2">
      <c r="C7200" s="142"/>
      <c r="D7200" s="142"/>
      <c r="E7200" s="142"/>
      <c r="F7200" s="142"/>
      <c r="G7200" s="142"/>
      <c r="H7200" s="142"/>
      <c r="J7200" s="142"/>
      <c r="K7200" s="142"/>
      <c r="L7200" s="142"/>
      <c r="M7200" s="142"/>
      <c r="N7200" s="142"/>
      <c r="O7200" s="142"/>
    </row>
    <row r="7201" spans="3:15" x14ac:dyDescent="0.2">
      <c r="C7201" s="142"/>
      <c r="D7201" s="142"/>
      <c r="E7201" s="142"/>
      <c r="F7201" s="142"/>
      <c r="G7201" s="142"/>
      <c r="H7201" s="142"/>
      <c r="J7201" s="142"/>
      <c r="K7201" s="142"/>
      <c r="L7201" s="142"/>
      <c r="M7201" s="142"/>
      <c r="N7201" s="142"/>
      <c r="O7201" s="142"/>
    </row>
    <row r="7202" spans="3:15" x14ac:dyDescent="0.2">
      <c r="C7202" s="142"/>
      <c r="D7202" s="142"/>
      <c r="E7202" s="142"/>
      <c r="F7202" s="142"/>
      <c r="G7202" s="142"/>
      <c r="H7202" s="142"/>
      <c r="J7202" s="142"/>
      <c r="K7202" s="142"/>
      <c r="L7202" s="142"/>
      <c r="M7202" s="142"/>
      <c r="N7202" s="142"/>
      <c r="O7202" s="142"/>
    </row>
    <row r="7203" spans="3:15" x14ac:dyDescent="0.2">
      <c r="C7203" s="142"/>
      <c r="D7203" s="142"/>
      <c r="E7203" s="142"/>
      <c r="F7203" s="142"/>
      <c r="G7203" s="142"/>
      <c r="H7203" s="142"/>
      <c r="J7203" s="142"/>
      <c r="K7203" s="142"/>
      <c r="L7203" s="142"/>
      <c r="M7203" s="142"/>
      <c r="N7203" s="142"/>
      <c r="O7203" s="142"/>
    </row>
    <row r="7204" spans="3:15" x14ac:dyDescent="0.2">
      <c r="C7204" s="142"/>
      <c r="D7204" s="142"/>
      <c r="E7204" s="142"/>
      <c r="F7204" s="142"/>
      <c r="G7204" s="142"/>
      <c r="H7204" s="142"/>
      <c r="J7204" s="142"/>
      <c r="K7204" s="142"/>
      <c r="L7204" s="142"/>
      <c r="M7204" s="142"/>
      <c r="N7204" s="142"/>
      <c r="O7204" s="142"/>
    </row>
    <row r="7205" spans="3:15" x14ac:dyDescent="0.2">
      <c r="C7205" s="142"/>
      <c r="D7205" s="142"/>
      <c r="E7205" s="142"/>
      <c r="F7205" s="142"/>
      <c r="G7205" s="142"/>
      <c r="H7205" s="142"/>
      <c r="J7205" s="142"/>
      <c r="K7205" s="142"/>
      <c r="L7205" s="142"/>
      <c r="M7205" s="142"/>
      <c r="N7205" s="142"/>
      <c r="O7205" s="142"/>
    </row>
    <row r="7206" spans="3:15" x14ac:dyDescent="0.2">
      <c r="C7206" s="142"/>
      <c r="D7206" s="142"/>
      <c r="E7206" s="142"/>
      <c r="F7206" s="142"/>
      <c r="G7206" s="142"/>
      <c r="H7206" s="142"/>
      <c r="J7206" s="142"/>
      <c r="K7206" s="142"/>
      <c r="L7206" s="142"/>
      <c r="M7206" s="142"/>
      <c r="N7206" s="142"/>
      <c r="O7206" s="142"/>
    </row>
    <row r="7207" spans="3:15" x14ac:dyDescent="0.2">
      <c r="C7207" s="142"/>
      <c r="D7207" s="142"/>
      <c r="E7207" s="142"/>
      <c r="F7207" s="142"/>
      <c r="G7207" s="142"/>
      <c r="H7207" s="142"/>
      <c r="J7207" s="142"/>
      <c r="K7207" s="142"/>
      <c r="L7207" s="142"/>
      <c r="M7207" s="142"/>
      <c r="N7207" s="142"/>
      <c r="O7207" s="142"/>
    </row>
    <row r="7208" spans="3:15" x14ac:dyDescent="0.2">
      <c r="C7208" s="142"/>
      <c r="D7208" s="142"/>
      <c r="E7208" s="142"/>
      <c r="F7208" s="142"/>
      <c r="G7208" s="142"/>
      <c r="H7208" s="142"/>
      <c r="J7208" s="142"/>
      <c r="K7208" s="142"/>
      <c r="L7208" s="142"/>
      <c r="M7208" s="142"/>
      <c r="N7208" s="142"/>
      <c r="O7208" s="142"/>
    </row>
    <row r="7209" spans="3:15" x14ac:dyDescent="0.2">
      <c r="C7209" s="142"/>
      <c r="D7209" s="142"/>
      <c r="E7209" s="142"/>
      <c r="F7209" s="142"/>
      <c r="G7209" s="142"/>
      <c r="H7209" s="142"/>
      <c r="J7209" s="142"/>
      <c r="K7209" s="142"/>
      <c r="L7209" s="142"/>
      <c r="M7209" s="142"/>
      <c r="N7209" s="142"/>
      <c r="O7209" s="142"/>
    </row>
    <row r="7210" spans="3:15" x14ac:dyDescent="0.2">
      <c r="C7210" s="142"/>
      <c r="D7210" s="142"/>
      <c r="E7210" s="142"/>
      <c r="F7210" s="142"/>
      <c r="G7210" s="142"/>
      <c r="H7210" s="142"/>
      <c r="J7210" s="142"/>
      <c r="K7210" s="142"/>
      <c r="L7210" s="142"/>
      <c r="M7210" s="142"/>
      <c r="N7210" s="142"/>
      <c r="O7210" s="142"/>
    </row>
    <row r="7211" spans="3:15" x14ac:dyDescent="0.2">
      <c r="C7211" s="142"/>
      <c r="D7211" s="142"/>
      <c r="E7211" s="142"/>
      <c r="F7211" s="142"/>
      <c r="G7211" s="142"/>
      <c r="H7211" s="142"/>
      <c r="J7211" s="142"/>
      <c r="K7211" s="142"/>
      <c r="L7211" s="142"/>
      <c r="M7211" s="142"/>
      <c r="N7211" s="142"/>
      <c r="O7211" s="142"/>
    </row>
    <row r="7212" spans="3:15" x14ac:dyDescent="0.2">
      <c r="C7212" s="142"/>
      <c r="D7212" s="142"/>
      <c r="E7212" s="142"/>
      <c r="F7212" s="142"/>
      <c r="G7212" s="142"/>
      <c r="H7212" s="142"/>
      <c r="J7212" s="142"/>
      <c r="K7212" s="142"/>
      <c r="L7212" s="142"/>
      <c r="M7212" s="142"/>
      <c r="N7212" s="142"/>
      <c r="O7212" s="142"/>
    </row>
    <row r="7213" spans="3:15" x14ac:dyDescent="0.2">
      <c r="C7213" s="142"/>
      <c r="D7213" s="142"/>
      <c r="E7213" s="142"/>
      <c r="F7213" s="142"/>
      <c r="G7213" s="142"/>
      <c r="H7213" s="142"/>
      <c r="J7213" s="142"/>
      <c r="K7213" s="142"/>
      <c r="L7213" s="142"/>
      <c r="M7213" s="142"/>
      <c r="N7213" s="142"/>
      <c r="O7213" s="142"/>
    </row>
    <row r="7214" spans="3:15" x14ac:dyDescent="0.2">
      <c r="C7214" s="142"/>
      <c r="D7214" s="142"/>
      <c r="E7214" s="142"/>
      <c r="F7214" s="142"/>
      <c r="G7214" s="142"/>
      <c r="H7214" s="142"/>
      <c r="J7214" s="142"/>
      <c r="K7214" s="142"/>
      <c r="L7214" s="142"/>
      <c r="M7214" s="142"/>
      <c r="N7214" s="142"/>
      <c r="O7214" s="142"/>
    </row>
    <row r="7215" spans="3:15" x14ac:dyDescent="0.2">
      <c r="C7215" s="142"/>
      <c r="D7215" s="142"/>
      <c r="E7215" s="142"/>
      <c r="F7215" s="142"/>
      <c r="G7215" s="142"/>
      <c r="H7215" s="142"/>
      <c r="J7215" s="142"/>
      <c r="K7215" s="142"/>
      <c r="L7215" s="142"/>
      <c r="M7215" s="142"/>
      <c r="N7215" s="142"/>
      <c r="O7215" s="142"/>
    </row>
    <row r="7216" spans="3:15" x14ac:dyDescent="0.2">
      <c r="C7216" s="142"/>
      <c r="D7216" s="142"/>
      <c r="E7216" s="142"/>
      <c r="F7216" s="142"/>
      <c r="G7216" s="142"/>
      <c r="H7216" s="142"/>
      <c r="J7216" s="142"/>
      <c r="K7216" s="142"/>
      <c r="L7216" s="142"/>
      <c r="M7216" s="142"/>
      <c r="N7216" s="142"/>
      <c r="O7216" s="142"/>
    </row>
    <row r="7217" spans="3:15" x14ac:dyDescent="0.2">
      <c r="C7217" s="142"/>
      <c r="D7217" s="142"/>
      <c r="E7217" s="142"/>
      <c r="F7217" s="142"/>
      <c r="G7217" s="142"/>
      <c r="H7217" s="142"/>
      <c r="J7217" s="142"/>
      <c r="K7217" s="142"/>
      <c r="L7217" s="142"/>
      <c r="M7217" s="142"/>
      <c r="N7217" s="142"/>
      <c r="O7217" s="142"/>
    </row>
    <row r="7218" spans="3:15" x14ac:dyDescent="0.2">
      <c r="C7218" s="142"/>
      <c r="D7218" s="142"/>
      <c r="E7218" s="142"/>
      <c r="F7218" s="142"/>
      <c r="G7218" s="142"/>
      <c r="H7218" s="142"/>
      <c r="J7218" s="142"/>
      <c r="K7218" s="142"/>
      <c r="L7218" s="142"/>
      <c r="M7218" s="142"/>
      <c r="N7218" s="142"/>
      <c r="O7218" s="142"/>
    </row>
    <row r="7219" spans="3:15" x14ac:dyDescent="0.2">
      <c r="C7219" s="142"/>
      <c r="D7219" s="142"/>
      <c r="E7219" s="142"/>
      <c r="F7219" s="142"/>
      <c r="G7219" s="142"/>
      <c r="H7219" s="142"/>
      <c r="J7219" s="142"/>
      <c r="K7219" s="142"/>
      <c r="L7219" s="142"/>
      <c r="M7219" s="142"/>
      <c r="N7219" s="142"/>
      <c r="O7219" s="142"/>
    </row>
    <row r="7220" spans="3:15" x14ac:dyDescent="0.2">
      <c r="C7220" s="142"/>
      <c r="D7220" s="142"/>
      <c r="E7220" s="142"/>
      <c r="F7220" s="142"/>
      <c r="G7220" s="142"/>
      <c r="H7220" s="142"/>
      <c r="J7220" s="142"/>
      <c r="K7220" s="142"/>
      <c r="L7220" s="142"/>
      <c r="M7220" s="142"/>
      <c r="N7220" s="142"/>
      <c r="O7220" s="142"/>
    </row>
    <row r="7221" spans="3:15" x14ac:dyDescent="0.2">
      <c r="C7221" s="142"/>
      <c r="D7221" s="142"/>
      <c r="E7221" s="142"/>
      <c r="F7221" s="142"/>
      <c r="G7221" s="142"/>
      <c r="H7221" s="142"/>
      <c r="J7221" s="142"/>
      <c r="K7221" s="142"/>
      <c r="L7221" s="142"/>
      <c r="M7221" s="142"/>
      <c r="N7221" s="142"/>
      <c r="O7221" s="142"/>
    </row>
    <row r="7222" spans="3:15" x14ac:dyDescent="0.2">
      <c r="C7222" s="142"/>
      <c r="D7222" s="142"/>
      <c r="E7222" s="142"/>
      <c r="F7222" s="142"/>
      <c r="G7222" s="142"/>
      <c r="H7222" s="142"/>
      <c r="J7222" s="142"/>
      <c r="K7222" s="142"/>
      <c r="L7222" s="142"/>
      <c r="M7222" s="142"/>
      <c r="N7222" s="142"/>
      <c r="O7222" s="142"/>
    </row>
    <row r="7223" spans="3:15" x14ac:dyDescent="0.2">
      <c r="C7223" s="142"/>
      <c r="D7223" s="142"/>
      <c r="E7223" s="142"/>
      <c r="F7223" s="142"/>
      <c r="G7223" s="142"/>
      <c r="H7223" s="142"/>
      <c r="J7223" s="142"/>
      <c r="K7223" s="142"/>
      <c r="L7223" s="142"/>
      <c r="M7223" s="142"/>
      <c r="N7223" s="142"/>
      <c r="O7223" s="142"/>
    </row>
    <row r="7224" spans="3:15" x14ac:dyDescent="0.2">
      <c r="C7224" s="142"/>
      <c r="D7224" s="142"/>
      <c r="E7224" s="142"/>
      <c r="F7224" s="142"/>
      <c r="G7224" s="142"/>
      <c r="H7224" s="142"/>
      <c r="J7224" s="142"/>
      <c r="K7224" s="142"/>
      <c r="L7224" s="142"/>
      <c r="M7224" s="142"/>
      <c r="N7224" s="142"/>
      <c r="O7224" s="142"/>
    </row>
    <row r="7225" spans="3:15" x14ac:dyDescent="0.2">
      <c r="C7225" s="142"/>
      <c r="D7225" s="142"/>
      <c r="E7225" s="142"/>
      <c r="F7225" s="142"/>
      <c r="G7225" s="142"/>
      <c r="H7225" s="142"/>
      <c r="J7225" s="142"/>
      <c r="K7225" s="142"/>
      <c r="L7225" s="142"/>
      <c r="M7225" s="142"/>
      <c r="N7225" s="142"/>
      <c r="O7225" s="142"/>
    </row>
    <row r="7226" spans="3:15" x14ac:dyDescent="0.2">
      <c r="C7226" s="142"/>
      <c r="D7226" s="142"/>
      <c r="E7226" s="142"/>
      <c r="F7226" s="142"/>
      <c r="G7226" s="142"/>
      <c r="H7226" s="142"/>
      <c r="J7226" s="142"/>
      <c r="K7226" s="142"/>
      <c r="L7226" s="142"/>
      <c r="M7226" s="142"/>
      <c r="N7226" s="142"/>
      <c r="O7226" s="142"/>
    </row>
    <row r="7227" spans="3:15" x14ac:dyDescent="0.2">
      <c r="C7227" s="142"/>
      <c r="D7227" s="142"/>
      <c r="E7227" s="142"/>
      <c r="F7227" s="142"/>
      <c r="G7227" s="142"/>
      <c r="H7227" s="142"/>
      <c r="J7227" s="142"/>
      <c r="K7227" s="142"/>
      <c r="L7227" s="142"/>
      <c r="M7227" s="142"/>
      <c r="N7227" s="142"/>
      <c r="O7227" s="142"/>
    </row>
    <row r="7228" spans="3:15" x14ac:dyDescent="0.2">
      <c r="C7228" s="142"/>
      <c r="D7228" s="142"/>
      <c r="E7228" s="142"/>
      <c r="F7228" s="142"/>
      <c r="G7228" s="142"/>
      <c r="H7228" s="142"/>
      <c r="J7228" s="142"/>
      <c r="K7228" s="142"/>
      <c r="L7228" s="142"/>
      <c r="M7228" s="142"/>
      <c r="N7228" s="142"/>
      <c r="O7228" s="142"/>
    </row>
    <row r="7229" spans="3:15" x14ac:dyDescent="0.2">
      <c r="C7229" s="142"/>
      <c r="D7229" s="142"/>
      <c r="E7229" s="142"/>
      <c r="F7229" s="142"/>
      <c r="G7229" s="142"/>
      <c r="H7229" s="142"/>
      <c r="J7229" s="142"/>
      <c r="K7229" s="142"/>
      <c r="L7229" s="142"/>
      <c r="M7229" s="142"/>
      <c r="N7229" s="142"/>
      <c r="O7229" s="142"/>
    </row>
    <row r="7230" spans="3:15" x14ac:dyDescent="0.2">
      <c r="C7230" s="142"/>
      <c r="D7230" s="142"/>
      <c r="E7230" s="142"/>
      <c r="F7230" s="142"/>
      <c r="G7230" s="142"/>
      <c r="H7230" s="142"/>
      <c r="J7230" s="142"/>
      <c r="K7230" s="142"/>
      <c r="L7230" s="142"/>
      <c r="M7230" s="142"/>
      <c r="N7230" s="142"/>
      <c r="O7230" s="142"/>
    </row>
    <row r="7231" spans="3:15" x14ac:dyDescent="0.2">
      <c r="C7231" s="142"/>
      <c r="D7231" s="142"/>
      <c r="E7231" s="142"/>
      <c r="F7231" s="142"/>
      <c r="G7231" s="142"/>
      <c r="H7231" s="142"/>
      <c r="J7231" s="142"/>
      <c r="K7231" s="142"/>
      <c r="L7231" s="142"/>
      <c r="M7231" s="142"/>
      <c r="N7231" s="142"/>
      <c r="O7231" s="142"/>
    </row>
    <row r="7232" spans="3:15" x14ac:dyDescent="0.2">
      <c r="C7232" s="142"/>
      <c r="D7232" s="142"/>
      <c r="E7232" s="142"/>
      <c r="F7232" s="142"/>
      <c r="G7232" s="142"/>
      <c r="H7232" s="142"/>
      <c r="J7232" s="142"/>
      <c r="K7232" s="142"/>
      <c r="L7232" s="142"/>
      <c r="M7232" s="142"/>
      <c r="N7232" s="142"/>
      <c r="O7232" s="142"/>
    </row>
    <row r="7233" spans="3:15" x14ac:dyDescent="0.2">
      <c r="C7233" s="142"/>
      <c r="D7233" s="142"/>
      <c r="E7233" s="142"/>
      <c r="F7233" s="142"/>
      <c r="G7233" s="142"/>
      <c r="H7233" s="142"/>
      <c r="J7233" s="142"/>
      <c r="K7233" s="142"/>
      <c r="L7233" s="142"/>
      <c r="M7233" s="142"/>
      <c r="N7233" s="142"/>
      <c r="O7233" s="142"/>
    </row>
    <row r="7234" spans="3:15" x14ac:dyDescent="0.2">
      <c r="C7234" s="142"/>
      <c r="D7234" s="142"/>
      <c r="E7234" s="142"/>
      <c r="F7234" s="142"/>
      <c r="G7234" s="142"/>
      <c r="H7234" s="142"/>
      <c r="J7234" s="142"/>
      <c r="K7234" s="142"/>
      <c r="L7234" s="142"/>
      <c r="M7234" s="142"/>
      <c r="N7234" s="142"/>
      <c r="O7234" s="142"/>
    </row>
    <row r="7235" spans="3:15" x14ac:dyDescent="0.2">
      <c r="C7235" s="142"/>
      <c r="D7235" s="142"/>
      <c r="E7235" s="142"/>
      <c r="F7235" s="142"/>
      <c r="G7235" s="142"/>
      <c r="H7235" s="142"/>
      <c r="J7235" s="142"/>
      <c r="K7235" s="142"/>
      <c r="L7235" s="142"/>
      <c r="M7235" s="142"/>
      <c r="N7235" s="142"/>
      <c r="O7235" s="142"/>
    </row>
    <row r="7236" spans="3:15" x14ac:dyDescent="0.2">
      <c r="C7236" s="142"/>
      <c r="D7236" s="142"/>
      <c r="E7236" s="142"/>
      <c r="F7236" s="142"/>
      <c r="G7236" s="142"/>
      <c r="H7236" s="142"/>
      <c r="J7236" s="142"/>
      <c r="K7236" s="142"/>
      <c r="L7236" s="142"/>
      <c r="M7236" s="142"/>
      <c r="N7236" s="142"/>
      <c r="O7236" s="142"/>
    </row>
    <row r="7237" spans="3:15" x14ac:dyDescent="0.2">
      <c r="C7237" s="142"/>
      <c r="D7237" s="142"/>
      <c r="E7237" s="142"/>
      <c r="F7237" s="142"/>
      <c r="G7237" s="142"/>
      <c r="H7237" s="142"/>
      <c r="J7237" s="142"/>
      <c r="K7237" s="142"/>
      <c r="L7237" s="142"/>
      <c r="M7237" s="142"/>
      <c r="N7237" s="142"/>
      <c r="O7237" s="142"/>
    </row>
    <row r="7238" spans="3:15" x14ac:dyDescent="0.2">
      <c r="C7238" s="142"/>
      <c r="D7238" s="142"/>
      <c r="E7238" s="142"/>
      <c r="F7238" s="142"/>
      <c r="G7238" s="142"/>
      <c r="H7238" s="142"/>
      <c r="J7238" s="142"/>
      <c r="K7238" s="142"/>
      <c r="L7238" s="142"/>
      <c r="M7238" s="142"/>
      <c r="N7238" s="142"/>
      <c r="O7238" s="142"/>
    </row>
    <row r="7239" spans="3:15" x14ac:dyDescent="0.2">
      <c r="C7239" s="142"/>
      <c r="D7239" s="142"/>
      <c r="E7239" s="142"/>
      <c r="F7239" s="142"/>
      <c r="G7239" s="142"/>
      <c r="H7239" s="142"/>
      <c r="J7239" s="142"/>
      <c r="K7239" s="142"/>
      <c r="L7239" s="142"/>
      <c r="M7239" s="142"/>
      <c r="N7239" s="142"/>
      <c r="O7239" s="142"/>
    </row>
    <row r="7240" spans="3:15" x14ac:dyDescent="0.2">
      <c r="C7240" s="142"/>
      <c r="D7240" s="142"/>
      <c r="E7240" s="142"/>
      <c r="F7240" s="142"/>
      <c r="G7240" s="142"/>
      <c r="H7240" s="142"/>
      <c r="J7240" s="142"/>
      <c r="K7240" s="142"/>
      <c r="L7240" s="142"/>
      <c r="M7240" s="142"/>
      <c r="N7240" s="142"/>
      <c r="O7240" s="142"/>
    </row>
    <row r="7241" spans="3:15" x14ac:dyDescent="0.2">
      <c r="C7241" s="142"/>
      <c r="D7241" s="142"/>
      <c r="E7241" s="142"/>
      <c r="F7241" s="142"/>
      <c r="G7241" s="142"/>
      <c r="H7241" s="142"/>
      <c r="J7241" s="142"/>
      <c r="K7241" s="142"/>
      <c r="L7241" s="142"/>
      <c r="M7241" s="142"/>
      <c r="N7241" s="142"/>
      <c r="O7241" s="142"/>
    </row>
    <row r="7242" spans="3:15" x14ac:dyDescent="0.2">
      <c r="C7242" s="142"/>
      <c r="D7242" s="142"/>
      <c r="E7242" s="142"/>
      <c r="F7242" s="142"/>
      <c r="G7242" s="142"/>
      <c r="H7242" s="142"/>
      <c r="J7242" s="142"/>
      <c r="K7242" s="142"/>
      <c r="L7242" s="142"/>
      <c r="M7242" s="142"/>
      <c r="N7242" s="142"/>
      <c r="O7242" s="142"/>
    </row>
    <row r="7243" spans="3:15" x14ac:dyDescent="0.2">
      <c r="C7243" s="142"/>
      <c r="D7243" s="142"/>
      <c r="E7243" s="142"/>
      <c r="F7243" s="142"/>
      <c r="G7243" s="142"/>
      <c r="H7243" s="142"/>
      <c r="J7243" s="142"/>
      <c r="K7243" s="142"/>
      <c r="L7243" s="142"/>
      <c r="M7243" s="142"/>
      <c r="N7243" s="142"/>
      <c r="O7243" s="142"/>
    </row>
    <row r="7244" spans="3:15" x14ac:dyDescent="0.2">
      <c r="C7244" s="142"/>
      <c r="D7244" s="142"/>
      <c r="E7244" s="142"/>
      <c r="F7244" s="142"/>
      <c r="G7244" s="142"/>
      <c r="H7244" s="142"/>
      <c r="J7244" s="142"/>
      <c r="K7244" s="142"/>
      <c r="L7244" s="142"/>
      <c r="M7244" s="142"/>
      <c r="N7244" s="142"/>
      <c r="O7244" s="142"/>
    </row>
    <row r="7245" spans="3:15" x14ac:dyDescent="0.2">
      <c r="C7245" s="142"/>
      <c r="D7245" s="142"/>
      <c r="E7245" s="142"/>
      <c r="F7245" s="142"/>
      <c r="G7245" s="142"/>
      <c r="H7245" s="142"/>
      <c r="J7245" s="142"/>
      <c r="K7245" s="142"/>
      <c r="L7245" s="142"/>
      <c r="M7245" s="142"/>
      <c r="N7245" s="142"/>
      <c r="O7245" s="142"/>
    </row>
    <row r="7246" spans="3:15" x14ac:dyDescent="0.2">
      <c r="C7246" s="142"/>
      <c r="D7246" s="142"/>
      <c r="E7246" s="142"/>
      <c r="F7246" s="142"/>
      <c r="G7246" s="142"/>
      <c r="H7246" s="142"/>
      <c r="J7246" s="142"/>
      <c r="K7246" s="142"/>
      <c r="L7246" s="142"/>
      <c r="M7246" s="142"/>
      <c r="N7246" s="142"/>
      <c r="O7246" s="142"/>
    </row>
    <row r="7247" spans="3:15" x14ac:dyDescent="0.2">
      <c r="C7247" s="142"/>
      <c r="D7247" s="142"/>
      <c r="E7247" s="142"/>
      <c r="F7247" s="142"/>
      <c r="G7247" s="142"/>
      <c r="H7247" s="142"/>
      <c r="J7247" s="142"/>
      <c r="K7247" s="142"/>
      <c r="L7247" s="142"/>
      <c r="M7247" s="142"/>
      <c r="N7247" s="142"/>
      <c r="O7247" s="142"/>
    </row>
    <row r="7248" spans="3:15" x14ac:dyDescent="0.2">
      <c r="C7248" s="142"/>
      <c r="D7248" s="142"/>
      <c r="E7248" s="142"/>
      <c r="F7248" s="142"/>
      <c r="G7248" s="142"/>
      <c r="H7248" s="142"/>
      <c r="J7248" s="142"/>
      <c r="K7248" s="142"/>
      <c r="L7248" s="142"/>
      <c r="M7248" s="142"/>
      <c r="N7248" s="142"/>
      <c r="O7248" s="142"/>
    </row>
    <row r="7249" spans="3:15" x14ac:dyDescent="0.2">
      <c r="C7249" s="142"/>
      <c r="D7249" s="142"/>
      <c r="E7249" s="142"/>
      <c r="F7249" s="142"/>
      <c r="G7249" s="142"/>
      <c r="H7249" s="142"/>
      <c r="J7249" s="142"/>
      <c r="K7249" s="142"/>
      <c r="L7249" s="142"/>
      <c r="M7249" s="142"/>
      <c r="N7249" s="142"/>
      <c r="O7249" s="142"/>
    </row>
    <row r="7250" spans="3:15" x14ac:dyDescent="0.2">
      <c r="C7250" s="142"/>
      <c r="D7250" s="142"/>
      <c r="E7250" s="142"/>
      <c r="F7250" s="142"/>
      <c r="G7250" s="142"/>
      <c r="H7250" s="142"/>
      <c r="J7250" s="142"/>
      <c r="K7250" s="142"/>
      <c r="L7250" s="142"/>
      <c r="M7250" s="142"/>
      <c r="N7250" s="142"/>
      <c r="O7250" s="142"/>
    </row>
    <row r="7251" spans="3:15" x14ac:dyDescent="0.2">
      <c r="C7251" s="142"/>
      <c r="D7251" s="142"/>
      <c r="E7251" s="142"/>
      <c r="F7251" s="142"/>
      <c r="G7251" s="142"/>
      <c r="H7251" s="142"/>
      <c r="J7251" s="142"/>
      <c r="K7251" s="142"/>
      <c r="L7251" s="142"/>
      <c r="M7251" s="142"/>
      <c r="N7251" s="142"/>
      <c r="O7251" s="142"/>
    </row>
    <row r="7252" spans="3:15" x14ac:dyDescent="0.2">
      <c r="C7252" s="142"/>
      <c r="D7252" s="142"/>
      <c r="E7252" s="142"/>
      <c r="F7252" s="142"/>
      <c r="G7252" s="142"/>
      <c r="H7252" s="142"/>
      <c r="J7252" s="142"/>
      <c r="K7252" s="142"/>
      <c r="L7252" s="142"/>
      <c r="M7252" s="142"/>
      <c r="N7252" s="142"/>
      <c r="O7252" s="142"/>
    </row>
    <row r="7253" spans="3:15" x14ac:dyDescent="0.2">
      <c r="C7253" s="142"/>
      <c r="D7253" s="142"/>
      <c r="E7253" s="142"/>
      <c r="F7253" s="142"/>
      <c r="G7253" s="142"/>
      <c r="H7253" s="142"/>
      <c r="J7253" s="142"/>
      <c r="K7253" s="142"/>
      <c r="L7253" s="142"/>
      <c r="M7253" s="142"/>
      <c r="N7253" s="142"/>
      <c r="O7253" s="142"/>
    </row>
    <row r="7254" spans="3:15" x14ac:dyDescent="0.2">
      <c r="C7254" s="142"/>
      <c r="D7254" s="142"/>
      <c r="E7254" s="142"/>
      <c r="F7254" s="142"/>
      <c r="G7254" s="142"/>
      <c r="H7254" s="142"/>
      <c r="J7254" s="142"/>
      <c r="K7254" s="142"/>
      <c r="L7254" s="142"/>
      <c r="M7254" s="142"/>
      <c r="N7254" s="142"/>
      <c r="O7254" s="142"/>
    </row>
    <row r="7255" spans="3:15" x14ac:dyDescent="0.2">
      <c r="C7255" s="142"/>
      <c r="D7255" s="142"/>
      <c r="E7255" s="142"/>
      <c r="F7255" s="142"/>
      <c r="G7255" s="142"/>
      <c r="H7255" s="142"/>
      <c r="J7255" s="142"/>
      <c r="K7255" s="142"/>
      <c r="L7255" s="142"/>
      <c r="M7255" s="142"/>
      <c r="N7255" s="142"/>
      <c r="O7255" s="142"/>
    </row>
    <row r="7256" spans="3:15" x14ac:dyDescent="0.2">
      <c r="C7256" s="142"/>
      <c r="D7256" s="142"/>
      <c r="E7256" s="142"/>
      <c r="F7256" s="142"/>
      <c r="G7256" s="142"/>
      <c r="H7256" s="142"/>
      <c r="J7256" s="142"/>
      <c r="K7256" s="142"/>
      <c r="L7256" s="142"/>
      <c r="M7256" s="142"/>
      <c r="N7256" s="142"/>
      <c r="O7256" s="142"/>
    </row>
    <row r="7257" spans="3:15" x14ac:dyDescent="0.2">
      <c r="C7257" s="142"/>
      <c r="D7257" s="142"/>
      <c r="E7257" s="142"/>
      <c r="F7257" s="142"/>
      <c r="G7257" s="142"/>
      <c r="H7257" s="142"/>
      <c r="J7257" s="142"/>
      <c r="K7257" s="142"/>
      <c r="L7257" s="142"/>
      <c r="M7257" s="142"/>
      <c r="N7257" s="142"/>
      <c r="O7257" s="142"/>
    </row>
    <row r="7258" spans="3:15" x14ac:dyDescent="0.2">
      <c r="C7258" s="142"/>
      <c r="D7258" s="142"/>
      <c r="E7258" s="142"/>
      <c r="F7258" s="142"/>
      <c r="G7258" s="142"/>
      <c r="H7258" s="142"/>
      <c r="J7258" s="142"/>
      <c r="K7258" s="142"/>
      <c r="L7258" s="142"/>
      <c r="M7258" s="142"/>
      <c r="N7258" s="142"/>
      <c r="O7258" s="142"/>
    </row>
    <row r="7259" spans="3:15" x14ac:dyDescent="0.2">
      <c r="C7259" s="142"/>
      <c r="D7259" s="142"/>
      <c r="E7259" s="142"/>
      <c r="F7259" s="142"/>
      <c r="G7259" s="142"/>
      <c r="H7259" s="142"/>
      <c r="J7259" s="142"/>
      <c r="K7259" s="142"/>
      <c r="L7259" s="142"/>
      <c r="M7259" s="142"/>
      <c r="N7259" s="142"/>
      <c r="O7259" s="142"/>
    </row>
    <row r="7260" spans="3:15" x14ac:dyDescent="0.2">
      <c r="C7260" s="142"/>
      <c r="D7260" s="142"/>
      <c r="E7260" s="142"/>
      <c r="F7260" s="142"/>
      <c r="G7260" s="142"/>
      <c r="H7260" s="142"/>
      <c r="J7260" s="142"/>
      <c r="K7260" s="142"/>
      <c r="L7260" s="142"/>
      <c r="M7260" s="142"/>
      <c r="N7260" s="142"/>
      <c r="O7260" s="142"/>
    </row>
    <row r="7261" spans="3:15" x14ac:dyDescent="0.2">
      <c r="C7261" s="142"/>
      <c r="D7261" s="142"/>
      <c r="E7261" s="142"/>
      <c r="F7261" s="142"/>
      <c r="G7261" s="142"/>
      <c r="H7261" s="142"/>
      <c r="J7261" s="142"/>
      <c r="K7261" s="142"/>
      <c r="L7261" s="142"/>
      <c r="M7261" s="142"/>
      <c r="N7261" s="142"/>
      <c r="O7261" s="142"/>
    </row>
    <row r="7262" spans="3:15" x14ac:dyDescent="0.2">
      <c r="C7262" s="142"/>
      <c r="D7262" s="142"/>
      <c r="E7262" s="142"/>
      <c r="F7262" s="142"/>
      <c r="G7262" s="142"/>
      <c r="H7262" s="142"/>
      <c r="J7262" s="142"/>
      <c r="K7262" s="142"/>
      <c r="L7262" s="142"/>
      <c r="M7262" s="142"/>
      <c r="N7262" s="142"/>
      <c r="O7262" s="142"/>
    </row>
    <row r="7263" spans="3:15" x14ac:dyDescent="0.2">
      <c r="C7263" s="142"/>
      <c r="D7263" s="142"/>
      <c r="E7263" s="142"/>
      <c r="F7263" s="142"/>
      <c r="G7263" s="142"/>
      <c r="H7263" s="142"/>
      <c r="J7263" s="142"/>
      <c r="K7263" s="142"/>
      <c r="L7263" s="142"/>
      <c r="M7263" s="142"/>
      <c r="N7263" s="142"/>
      <c r="O7263" s="142"/>
    </row>
    <row r="7264" spans="3:15" x14ac:dyDescent="0.2">
      <c r="C7264" s="142"/>
      <c r="D7264" s="142"/>
      <c r="E7264" s="142"/>
      <c r="F7264" s="142"/>
      <c r="G7264" s="142"/>
      <c r="H7264" s="142"/>
      <c r="J7264" s="142"/>
      <c r="K7264" s="142"/>
      <c r="L7264" s="142"/>
      <c r="M7264" s="142"/>
      <c r="N7264" s="142"/>
      <c r="O7264" s="142"/>
    </row>
    <row r="7265" spans="3:15" x14ac:dyDescent="0.2">
      <c r="C7265" s="142"/>
      <c r="D7265" s="142"/>
      <c r="E7265" s="142"/>
      <c r="F7265" s="142"/>
      <c r="G7265" s="142"/>
      <c r="H7265" s="142"/>
      <c r="J7265" s="142"/>
      <c r="K7265" s="142"/>
      <c r="L7265" s="142"/>
      <c r="M7265" s="142"/>
      <c r="N7265" s="142"/>
      <c r="O7265" s="142"/>
    </row>
    <row r="7266" spans="3:15" x14ac:dyDescent="0.2">
      <c r="C7266" s="142"/>
      <c r="D7266" s="142"/>
      <c r="E7266" s="142"/>
      <c r="F7266" s="142"/>
      <c r="G7266" s="142"/>
      <c r="H7266" s="142"/>
      <c r="J7266" s="142"/>
      <c r="K7266" s="142"/>
      <c r="L7266" s="142"/>
      <c r="M7266" s="142"/>
      <c r="N7266" s="142"/>
      <c r="O7266" s="142"/>
    </row>
    <row r="7267" spans="3:15" x14ac:dyDescent="0.2">
      <c r="C7267" s="142"/>
      <c r="D7267" s="142"/>
      <c r="E7267" s="142"/>
      <c r="F7267" s="142"/>
      <c r="G7267" s="142"/>
      <c r="H7267" s="142"/>
      <c r="J7267" s="142"/>
      <c r="K7267" s="142"/>
      <c r="L7267" s="142"/>
      <c r="M7267" s="142"/>
      <c r="N7267" s="142"/>
      <c r="O7267" s="142"/>
    </row>
    <row r="7268" spans="3:15" x14ac:dyDescent="0.2">
      <c r="C7268" s="142"/>
      <c r="D7268" s="142"/>
      <c r="E7268" s="142"/>
      <c r="F7268" s="142"/>
      <c r="G7268" s="142"/>
      <c r="H7268" s="142"/>
      <c r="J7268" s="142"/>
      <c r="K7268" s="142"/>
      <c r="L7268" s="142"/>
      <c r="M7268" s="142"/>
      <c r="N7268" s="142"/>
      <c r="O7268" s="142"/>
    </row>
    <row r="7269" spans="3:15" x14ac:dyDescent="0.2">
      <c r="C7269" s="142"/>
      <c r="D7269" s="142"/>
      <c r="E7269" s="142"/>
      <c r="F7269" s="142"/>
      <c r="G7269" s="142"/>
      <c r="H7269" s="142"/>
      <c r="J7269" s="142"/>
      <c r="K7269" s="142"/>
      <c r="L7269" s="142"/>
      <c r="M7269" s="142"/>
      <c r="N7269" s="142"/>
      <c r="O7269" s="142"/>
    </row>
    <row r="7270" spans="3:15" x14ac:dyDescent="0.2">
      <c r="C7270" s="142"/>
      <c r="D7270" s="142"/>
      <c r="E7270" s="142"/>
      <c r="F7270" s="142"/>
      <c r="G7270" s="142"/>
      <c r="H7270" s="142"/>
      <c r="J7270" s="142"/>
      <c r="K7270" s="142"/>
      <c r="L7270" s="142"/>
      <c r="M7270" s="142"/>
      <c r="N7270" s="142"/>
      <c r="O7270" s="142"/>
    </row>
    <row r="7271" spans="3:15" x14ac:dyDescent="0.2">
      <c r="C7271" s="142"/>
      <c r="D7271" s="142"/>
      <c r="E7271" s="142"/>
      <c r="F7271" s="142"/>
      <c r="G7271" s="142"/>
      <c r="H7271" s="142"/>
      <c r="J7271" s="142"/>
      <c r="K7271" s="142"/>
      <c r="L7271" s="142"/>
      <c r="M7271" s="142"/>
      <c r="N7271" s="142"/>
      <c r="O7271" s="142"/>
    </row>
    <row r="7272" spans="3:15" x14ac:dyDescent="0.2">
      <c r="C7272" s="142"/>
      <c r="D7272" s="142"/>
      <c r="E7272" s="142"/>
      <c r="F7272" s="142"/>
      <c r="G7272" s="142"/>
      <c r="H7272" s="142"/>
      <c r="J7272" s="142"/>
      <c r="K7272" s="142"/>
      <c r="L7272" s="142"/>
      <c r="M7272" s="142"/>
      <c r="N7272" s="142"/>
      <c r="O7272" s="142"/>
    </row>
    <row r="7273" spans="3:15" x14ac:dyDescent="0.2">
      <c r="C7273" s="142"/>
      <c r="D7273" s="142"/>
      <c r="E7273" s="142"/>
      <c r="F7273" s="142"/>
      <c r="G7273" s="142"/>
      <c r="H7273" s="142"/>
      <c r="J7273" s="142"/>
      <c r="K7273" s="142"/>
      <c r="L7273" s="142"/>
      <c r="M7273" s="142"/>
      <c r="N7273" s="142"/>
      <c r="O7273" s="142"/>
    </row>
    <row r="7274" spans="3:15" x14ac:dyDescent="0.2">
      <c r="C7274" s="142"/>
      <c r="D7274" s="142"/>
      <c r="E7274" s="142"/>
      <c r="F7274" s="142"/>
      <c r="G7274" s="142"/>
      <c r="H7274" s="142"/>
      <c r="J7274" s="142"/>
      <c r="K7274" s="142"/>
      <c r="L7274" s="142"/>
      <c r="M7274" s="142"/>
      <c r="N7274" s="142"/>
      <c r="O7274" s="142"/>
    </row>
    <row r="7275" spans="3:15" x14ac:dyDescent="0.2">
      <c r="C7275" s="142"/>
      <c r="D7275" s="142"/>
      <c r="E7275" s="142"/>
      <c r="F7275" s="142"/>
      <c r="G7275" s="142"/>
      <c r="H7275" s="142"/>
      <c r="J7275" s="142"/>
      <c r="K7275" s="142"/>
      <c r="L7275" s="142"/>
      <c r="M7275" s="142"/>
      <c r="N7275" s="142"/>
      <c r="O7275" s="142"/>
    </row>
    <row r="7276" spans="3:15" x14ac:dyDescent="0.2">
      <c r="C7276" s="142"/>
      <c r="D7276" s="142"/>
      <c r="E7276" s="142"/>
      <c r="F7276" s="142"/>
      <c r="G7276" s="142"/>
      <c r="H7276" s="142"/>
      <c r="J7276" s="142"/>
      <c r="K7276" s="142"/>
      <c r="L7276" s="142"/>
      <c r="M7276" s="142"/>
      <c r="N7276" s="142"/>
      <c r="O7276" s="142"/>
    </row>
    <row r="7277" spans="3:15" x14ac:dyDescent="0.2">
      <c r="C7277" s="142"/>
      <c r="D7277" s="142"/>
      <c r="E7277" s="142"/>
      <c r="F7277" s="142"/>
      <c r="G7277" s="142"/>
      <c r="H7277" s="142"/>
      <c r="J7277" s="142"/>
      <c r="K7277" s="142"/>
      <c r="L7277" s="142"/>
      <c r="M7277" s="142"/>
      <c r="N7277" s="142"/>
      <c r="O7277" s="142"/>
    </row>
    <row r="7278" spans="3:15" x14ac:dyDescent="0.2">
      <c r="C7278" s="142"/>
      <c r="D7278" s="142"/>
      <c r="E7278" s="142"/>
      <c r="F7278" s="142"/>
      <c r="G7278" s="142"/>
      <c r="H7278" s="142"/>
      <c r="J7278" s="142"/>
      <c r="K7278" s="142"/>
      <c r="L7278" s="142"/>
      <c r="M7278" s="142"/>
      <c r="N7278" s="142"/>
      <c r="O7278" s="142"/>
    </row>
    <row r="7279" spans="3:15" x14ac:dyDescent="0.2">
      <c r="C7279" s="142"/>
      <c r="D7279" s="142"/>
      <c r="E7279" s="142"/>
      <c r="F7279" s="142"/>
      <c r="G7279" s="142"/>
      <c r="H7279" s="142"/>
      <c r="J7279" s="142"/>
      <c r="K7279" s="142"/>
      <c r="L7279" s="142"/>
      <c r="M7279" s="142"/>
      <c r="N7279" s="142"/>
      <c r="O7279" s="142"/>
    </row>
    <row r="7280" spans="3:15" x14ac:dyDescent="0.2">
      <c r="C7280" s="142"/>
      <c r="D7280" s="142"/>
      <c r="E7280" s="142"/>
      <c r="F7280" s="142"/>
      <c r="G7280" s="142"/>
      <c r="H7280" s="142"/>
      <c r="J7280" s="142"/>
      <c r="K7280" s="142"/>
      <c r="L7280" s="142"/>
      <c r="M7280" s="142"/>
      <c r="N7280" s="142"/>
      <c r="O7280" s="142"/>
    </row>
    <row r="7281" spans="3:15" x14ac:dyDescent="0.2">
      <c r="C7281" s="142"/>
      <c r="D7281" s="142"/>
      <c r="E7281" s="142"/>
      <c r="F7281" s="142"/>
      <c r="G7281" s="142"/>
      <c r="H7281" s="142"/>
      <c r="J7281" s="142"/>
      <c r="K7281" s="142"/>
      <c r="L7281" s="142"/>
      <c r="M7281" s="142"/>
      <c r="N7281" s="142"/>
      <c r="O7281" s="142"/>
    </row>
    <row r="7282" spans="3:15" x14ac:dyDescent="0.2">
      <c r="C7282" s="142"/>
      <c r="D7282" s="142"/>
      <c r="E7282" s="142"/>
      <c r="F7282" s="142"/>
      <c r="G7282" s="142"/>
      <c r="H7282" s="142"/>
      <c r="J7282" s="142"/>
      <c r="K7282" s="142"/>
      <c r="L7282" s="142"/>
      <c r="M7282" s="142"/>
      <c r="N7282" s="142"/>
      <c r="O7282" s="142"/>
    </row>
    <row r="7283" spans="3:15" x14ac:dyDescent="0.2">
      <c r="C7283" s="142"/>
      <c r="D7283" s="142"/>
      <c r="E7283" s="142"/>
      <c r="F7283" s="142"/>
      <c r="G7283" s="142"/>
      <c r="H7283" s="142"/>
      <c r="J7283" s="142"/>
      <c r="K7283" s="142"/>
      <c r="L7283" s="142"/>
      <c r="M7283" s="142"/>
      <c r="N7283" s="142"/>
      <c r="O7283" s="142"/>
    </row>
    <row r="7284" spans="3:15" x14ac:dyDescent="0.2">
      <c r="C7284" s="142"/>
      <c r="D7284" s="142"/>
      <c r="E7284" s="142"/>
      <c r="F7284" s="142"/>
      <c r="G7284" s="142"/>
      <c r="H7284" s="142"/>
      <c r="J7284" s="142"/>
      <c r="K7284" s="142"/>
      <c r="L7284" s="142"/>
      <c r="M7284" s="142"/>
      <c r="N7284" s="142"/>
      <c r="O7284" s="142"/>
    </row>
    <row r="7285" spans="3:15" x14ac:dyDescent="0.2">
      <c r="C7285" s="142"/>
      <c r="D7285" s="142"/>
      <c r="E7285" s="142"/>
      <c r="F7285" s="142"/>
      <c r="G7285" s="142"/>
      <c r="H7285" s="142"/>
      <c r="J7285" s="142"/>
      <c r="K7285" s="142"/>
      <c r="L7285" s="142"/>
      <c r="M7285" s="142"/>
      <c r="N7285" s="142"/>
      <c r="O7285" s="142"/>
    </row>
    <row r="7286" spans="3:15" x14ac:dyDescent="0.2">
      <c r="C7286" s="142"/>
      <c r="D7286" s="142"/>
      <c r="E7286" s="142"/>
      <c r="F7286" s="142"/>
      <c r="G7286" s="142"/>
      <c r="H7286" s="142"/>
      <c r="J7286" s="142"/>
      <c r="K7286" s="142"/>
      <c r="L7286" s="142"/>
      <c r="M7286" s="142"/>
      <c r="N7286" s="142"/>
      <c r="O7286" s="142"/>
    </row>
    <row r="7287" spans="3:15" x14ac:dyDescent="0.2">
      <c r="C7287" s="142"/>
      <c r="D7287" s="142"/>
      <c r="E7287" s="142"/>
      <c r="F7287" s="142"/>
      <c r="G7287" s="142"/>
      <c r="H7287" s="142"/>
      <c r="J7287" s="142"/>
      <c r="K7287" s="142"/>
      <c r="L7287" s="142"/>
      <c r="M7287" s="142"/>
      <c r="N7287" s="142"/>
      <c r="O7287" s="142"/>
    </row>
    <row r="7288" spans="3:15" x14ac:dyDescent="0.2">
      <c r="C7288" s="142"/>
      <c r="D7288" s="142"/>
      <c r="E7288" s="142"/>
      <c r="F7288" s="142"/>
      <c r="G7288" s="142"/>
      <c r="H7288" s="142"/>
      <c r="J7288" s="142"/>
      <c r="K7288" s="142"/>
      <c r="L7288" s="142"/>
      <c r="M7288" s="142"/>
      <c r="N7288" s="142"/>
      <c r="O7288" s="142"/>
    </row>
    <row r="7289" spans="3:15" x14ac:dyDescent="0.2">
      <c r="C7289" s="142"/>
      <c r="D7289" s="142"/>
      <c r="E7289" s="142"/>
      <c r="F7289" s="142"/>
      <c r="G7289" s="142"/>
      <c r="H7289" s="142"/>
      <c r="J7289" s="142"/>
      <c r="K7289" s="142"/>
      <c r="L7289" s="142"/>
      <c r="M7289" s="142"/>
      <c r="N7289" s="142"/>
      <c r="O7289" s="142"/>
    </row>
    <row r="7290" spans="3:15" x14ac:dyDescent="0.2">
      <c r="C7290" s="142"/>
      <c r="D7290" s="142"/>
      <c r="E7290" s="142"/>
      <c r="F7290" s="142"/>
      <c r="G7290" s="142"/>
      <c r="H7290" s="142"/>
      <c r="J7290" s="142"/>
      <c r="K7290" s="142"/>
      <c r="L7290" s="142"/>
      <c r="M7290" s="142"/>
      <c r="N7290" s="142"/>
      <c r="O7290" s="142"/>
    </row>
    <row r="7291" spans="3:15" x14ac:dyDescent="0.2">
      <c r="C7291" s="142"/>
      <c r="D7291" s="142"/>
      <c r="E7291" s="142"/>
      <c r="F7291" s="142"/>
      <c r="G7291" s="142"/>
      <c r="H7291" s="142"/>
      <c r="J7291" s="142"/>
      <c r="K7291" s="142"/>
      <c r="L7291" s="142"/>
      <c r="M7291" s="142"/>
      <c r="N7291" s="142"/>
      <c r="O7291" s="142"/>
    </row>
    <row r="7292" spans="3:15" x14ac:dyDescent="0.2">
      <c r="C7292" s="142"/>
      <c r="D7292" s="142"/>
      <c r="E7292" s="142"/>
      <c r="F7292" s="142"/>
      <c r="G7292" s="142"/>
      <c r="H7292" s="142"/>
      <c r="J7292" s="142"/>
      <c r="K7292" s="142"/>
      <c r="L7292" s="142"/>
      <c r="M7292" s="142"/>
      <c r="N7292" s="142"/>
      <c r="O7292" s="142"/>
    </row>
    <row r="7293" spans="3:15" x14ac:dyDescent="0.2">
      <c r="C7293" s="142"/>
      <c r="D7293" s="142"/>
      <c r="E7293" s="142"/>
      <c r="F7293" s="142"/>
      <c r="G7293" s="142"/>
      <c r="H7293" s="142"/>
      <c r="J7293" s="142"/>
      <c r="K7293" s="142"/>
      <c r="L7293" s="142"/>
      <c r="M7293" s="142"/>
      <c r="N7293" s="142"/>
      <c r="O7293" s="142"/>
    </row>
    <row r="7294" spans="3:15" x14ac:dyDescent="0.2">
      <c r="C7294" s="142"/>
      <c r="D7294" s="142"/>
      <c r="E7294" s="142"/>
      <c r="F7294" s="142"/>
      <c r="G7294" s="142"/>
      <c r="H7294" s="142"/>
      <c r="J7294" s="142"/>
      <c r="K7294" s="142"/>
      <c r="L7294" s="142"/>
      <c r="M7294" s="142"/>
      <c r="N7294" s="142"/>
      <c r="O7294" s="142"/>
    </row>
    <row r="7295" spans="3:15" x14ac:dyDescent="0.2">
      <c r="C7295" s="142"/>
      <c r="D7295" s="142"/>
      <c r="E7295" s="142"/>
      <c r="F7295" s="142"/>
      <c r="G7295" s="142"/>
      <c r="H7295" s="142"/>
      <c r="J7295" s="142"/>
      <c r="K7295" s="142"/>
      <c r="L7295" s="142"/>
      <c r="M7295" s="142"/>
      <c r="N7295" s="142"/>
      <c r="O7295" s="142"/>
    </row>
    <row r="7296" spans="3:15" x14ac:dyDescent="0.2">
      <c r="C7296" s="142"/>
      <c r="D7296" s="142"/>
      <c r="E7296" s="142"/>
      <c r="F7296" s="142"/>
      <c r="G7296" s="142"/>
      <c r="H7296" s="142"/>
      <c r="J7296" s="142"/>
      <c r="K7296" s="142"/>
      <c r="L7296" s="142"/>
      <c r="M7296" s="142"/>
      <c r="N7296" s="142"/>
      <c r="O7296" s="142"/>
    </row>
    <row r="7297" spans="3:15" x14ac:dyDescent="0.2">
      <c r="C7297" s="142"/>
      <c r="D7297" s="142"/>
      <c r="E7297" s="142"/>
      <c r="F7297" s="142"/>
      <c r="G7297" s="142"/>
      <c r="H7297" s="142"/>
      <c r="J7297" s="142"/>
      <c r="K7297" s="142"/>
      <c r="L7297" s="142"/>
      <c r="M7297" s="142"/>
      <c r="N7297" s="142"/>
      <c r="O7297" s="142"/>
    </row>
    <row r="7298" spans="3:15" x14ac:dyDescent="0.2">
      <c r="C7298" s="142"/>
      <c r="D7298" s="142"/>
      <c r="E7298" s="142"/>
      <c r="F7298" s="142"/>
      <c r="G7298" s="142"/>
      <c r="H7298" s="142"/>
      <c r="J7298" s="142"/>
      <c r="K7298" s="142"/>
      <c r="L7298" s="142"/>
      <c r="M7298" s="142"/>
      <c r="N7298" s="142"/>
      <c r="O7298" s="142"/>
    </row>
    <row r="7299" spans="3:15" x14ac:dyDescent="0.2">
      <c r="C7299" s="142"/>
      <c r="D7299" s="142"/>
      <c r="E7299" s="142"/>
      <c r="F7299" s="142"/>
      <c r="G7299" s="142"/>
      <c r="H7299" s="142"/>
      <c r="J7299" s="142"/>
      <c r="K7299" s="142"/>
      <c r="L7299" s="142"/>
      <c r="M7299" s="142"/>
      <c r="N7299" s="142"/>
      <c r="O7299" s="142"/>
    </row>
    <row r="7300" spans="3:15" x14ac:dyDescent="0.2">
      <c r="C7300" s="142"/>
      <c r="D7300" s="142"/>
      <c r="E7300" s="142"/>
      <c r="F7300" s="142"/>
      <c r="G7300" s="142"/>
      <c r="H7300" s="142"/>
      <c r="J7300" s="142"/>
      <c r="K7300" s="142"/>
      <c r="L7300" s="142"/>
      <c r="M7300" s="142"/>
      <c r="N7300" s="142"/>
      <c r="O7300" s="142"/>
    </row>
    <row r="7301" spans="3:15" x14ac:dyDescent="0.2">
      <c r="C7301" s="142"/>
      <c r="D7301" s="142"/>
      <c r="E7301" s="142"/>
      <c r="F7301" s="142"/>
      <c r="G7301" s="142"/>
      <c r="H7301" s="142"/>
      <c r="J7301" s="142"/>
      <c r="K7301" s="142"/>
      <c r="L7301" s="142"/>
      <c r="M7301" s="142"/>
      <c r="N7301" s="142"/>
      <c r="O7301" s="142"/>
    </row>
    <row r="7302" spans="3:15" x14ac:dyDescent="0.2">
      <c r="C7302" s="142"/>
      <c r="D7302" s="142"/>
      <c r="E7302" s="142"/>
      <c r="F7302" s="142"/>
      <c r="G7302" s="142"/>
      <c r="H7302" s="142"/>
      <c r="J7302" s="142"/>
      <c r="K7302" s="142"/>
      <c r="L7302" s="142"/>
      <c r="M7302" s="142"/>
      <c r="N7302" s="142"/>
      <c r="O7302" s="142"/>
    </row>
    <row r="7303" spans="3:15" x14ac:dyDescent="0.2">
      <c r="C7303" s="142"/>
      <c r="D7303" s="142"/>
      <c r="E7303" s="142"/>
      <c r="F7303" s="142"/>
      <c r="G7303" s="142"/>
      <c r="H7303" s="142"/>
      <c r="J7303" s="142"/>
      <c r="K7303" s="142"/>
      <c r="L7303" s="142"/>
      <c r="M7303" s="142"/>
      <c r="N7303" s="142"/>
      <c r="O7303" s="142"/>
    </row>
    <row r="7304" spans="3:15" x14ac:dyDescent="0.2">
      <c r="C7304" s="142"/>
      <c r="D7304" s="142"/>
      <c r="E7304" s="142"/>
      <c r="F7304" s="142"/>
      <c r="G7304" s="142"/>
      <c r="H7304" s="142"/>
      <c r="J7304" s="142"/>
      <c r="K7304" s="142"/>
      <c r="L7304" s="142"/>
      <c r="M7304" s="142"/>
      <c r="N7304" s="142"/>
      <c r="O7304" s="142"/>
    </row>
    <row r="7305" spans="3:15" x14ac:dyDescent="0.2">
      <c r="C7305" s="142"/>
      <c r="D7305" s="142"/>
      <c r="E7305" s="142"/>
      <c r="F7305" s="142"/>
      <c r="G7305" s="142"/>
      <c r="H7305" s="142"/>
      <c r="J7305" s="142"/>
      <c r="K7305" s="142"/>
      <c r="L7305" s="142"/>
      <c r="M7305" s="142"/>
      <c r="N7305" s="142"/>
      <c r="O7305" s="142"/>
    </row>
    <row r="7306" spans="3:15" x14ac:dyDescent="0.2">
      <c r="C7306" s="142"/>
      <c r="D7306" s="142"/>
      <c r="E7306" s="142"/>
      <c r="F7306" s="142"/>
      <c r="G7306" s="142"/>
      <c r="H7306" s="142"/>
      <c r="J7306" s="142"/>
      <c r="K7306" s="142"/>
      <c r="L7306" s="142"/>
      <c r="M7306" s="142"/>
      <c r="N7306" s="142"/>
      <c r="O7306" s="142"/>
    </row>
    <row r="7307" spans="3:15" x14ac:dyDescent="0.2">
      <c r="C7307" s="142"/>
      <c r="D7307" s="142"/>
      <c r="E7307" s="142"/>
      <c r="F7307" s="142"/>
      <c r="G7307" s="142"/>
      <c r="H7307" s="142"/>
      <c r="J7307" s="142"/>
      <c r="K7307" s="142"/>
      <c r="L7307" s="142"/>
      <c r="M7307" s="142"/>
      <c r="N7307" s="142"/>
      <c r="O7307" s="142"/>
    </row>
    <row r="7308" spans="3:15" x14ac:dyDescent="0.2">
      <c r="C7308" s="142"/>
      <c r="D7308" s="142"/>
      <c r="E7308" s="142"/>
      <c r="F7308" s="142"/>
      <c r="G7308" s="142"/>
      <c r="H7308" s="142"/>
      <c r="J7308" s="142"/>
      <c r="K7308" s="142"/>
      <c r="L7308" s="142"/>
      <c r="M7308" s="142"/>
      <c r="N7308" s="142"/>
      <c r="O7308" s="142"/>
    </row>
    <row r="7309" spans="3:15" x14ac:dyDescent="0.2">
      <c r="C7309" s="142"/>
      <c r="D7309" s="142"/>
      <c r="E7309" s="142"/>
      <c r="F7309" s="142"/>
      <c r="G7309" s="142"/>
      <c r="H7309" s="142"/>
      <c r="J7309" s="142"/>
      <c r="K7309" s="142"/>
      <c r="L7309" s="142"/>
      <c r="M7309" s="142"/>
      <c r="N7309" s="142"/>
      <c r="O7309" s="142"/>
    </row>
    <row r="7310" spans="3:15" x14ac:dyDescent="0.2">
      <c r="C7310" s="142"/>
      <c r="D7310" s="142"/>
      <c r="E7310" s="142"/>
      <c r="F7310" s="142"/>
      <c r="G7310" s="142"/>
      <c r="H7310" s="142"/>
      <c r="J7310" s="142"/>
      <c r="K7310" s="142"/>
      <c r="L7310" s="142"/>
      <c r="M7310" s="142"/>
      <c r="N7310" s="142"/>
      <c r="O7310" s="142"/>
    </row>
    <row r="7311" spans="3:15" x14ac:dyDescent="0.2">
      <c r="C7311" s="142"/>
      <c r="D7311" s="142"/>
      <c r="E7311" s="142"/>
      <c r="F7311" s="142"/>
      <c r="G7311" s="142"/>
      <c r="H7311" s="142"/>
      <c r="J7311" s="142"/>
      <c r="K7311" s="142"/>
      <c r="L7311" s="142"/>
      <c r="M7311" s="142"/>
      <c r="N7311" s="142"/>
      <c r="O7311" s="142"/>
    </row>
    <row r="7312" spans="3:15" x14ac:dyDescent="0.2">
      <c r="C7312" s="142"/>
      <c r="D7312" s="142"/>
      <c r="E7312" s="142"/>
      <c r="F7312" s="142"/>
      <c r="G7312" s="142"/>
      <c r="H7312" s="142"/>
      <c r="J7312" s="142"/>
      <c r="K7312" s="142"/>
      <c r="L7312" s="142"/>
      <c r="M7312" s="142"/>
      <c r="N7312" s="142"/>
      <c r="O7312" s="142"/>
    </row>
    <row r="7313" spans="3:15" x14ac:dyDescent="0.2">
      <c r="C7313" s="142"/>
      <c r="D7313" s="142"/>
      <c r="E7313" s="142"/>
      <c r="F7313" s="142"/>
      <c r="G7313" s="142"/>
      <c r="H7313" s="142"/>
      <c r="J7313" s="142"/>
      <c r="K7313" s="142"/>
      <c r="L7313" s="142"/>
      <c r="M7313" s="142"/>
      <c r="N7313" s="142"/>
      <c r="O7313" s="142"/>
    </row>
    <row r="7314" spans="3:15" x14ac:dyDescent="0.2">
      <c r="C7314" s="142"/>
      <c r="D7314" s="142"/>
      <c r="E7314" s="142"/>
      <c r="F7314" s="142"/>
      <c r="G7314" s="142"/>
      <c r="H7314" s="142"/>
      <c r="J7314" s="142"/>
      <c r="K7314" s="142"/>
      <c r="L7314" s="142"/>
      <c r="M7314" s="142"/>
      <c r="N7314" s="142"/>
      <c r="O7314" s="142"/>
    </row>
    <row r="7315" spans="3:15" x14ac:dyDescent="0.2">
      <c r="C7315" s="142"/>
      <c r="D7315" s="142"/>
      <c r="E7315" s="142"/>
      <c r="F7315" s="142"/>
      <c r="G7315" s="142"/>
      <c r="H7315" s="142"/>
      <c r="J7315" s="142"/>
      <c r="K7315" s="142"/>
      <c r="L7315" s="142"/>
      <c r="M7315" s="142"/>
      <c r="N7315" s="142"/>
      <c r="O7315" s="142"/>
    </row>
    <row r="7316" spans="3:15" x14ac:dyDescent="0.2">
      <c r="C7316" s="142"/>
      <c r="D7316" s="142"/>
      <c r="E7316" s="142"/>
      <c r="F7316" s="142"/>
      <c r="G7316" s="142"/>
      <c r="H7316" s="142"/>
      <c r="J7316" s="142"/>
      <c r="K7316" s="142"/>
      <c r="L7316" s="142"/>
      <c r="M7316" s="142"/>
      <c r="N7316" s="142"/>
      <c r="O7316" s="142"/>
    </row>
    <row r="7317" spans="3:15" x14ac:dyDescent="0.2">
      <c r="C7317" s="142"/>
      <c r="D7317" s="142"/>
      <c r="E7317" s="142"/>
      <c r="F7317" s="142"/>
      <c r="G7317" s="142"/>
      <c r="H7317" s="142"/>
      <c r="J7317" s="142"/>
      <c r="K7317" s="142"/>
      <c r="L7317" s="142"/>
      <c r="M7317" s="142"/>
      <c r="N7317" s="142"/>
      <c r="O7317" s="142"/>
    </row>
    <row r="7318" spans="3:15" x14ac:dyDescent="0.2">
      <c r="C7318" s="142"/>
      <c r="D7318" s="142"/>
      <c r="E7318" s="142"/>
      <c r="F7318" s="142"/>
      <c r="G7318" s="142"/>
      <c r="H7318" s="142"/>
      <c r="J7318" s="142"/>
      <c r="K7318" s="142"/>
      <c r="L7318" s="142"/>
      <c r="M7318" s="142"/>
      <c r="N7318" s="142"/>
      <c r="O7318" s="142"/>
    </row>
    <row r="7319" spans="3:15" x14ac:dyDescent="0.2">
      <c r="C7319" s="142"/>
      <c r="D7319" s="142"/>
      <c r="E7319" s="142"/>
      <c r="F7319" s="142"/>
      <c r="G7319" s="142"/>
      <c r="H7319" s="142"/>
      <c r="J7319" s="142"/>
      <c r="K7319" s="142"/>
      <c r="L7319" s="142"/>
      <c r="M7319" s="142"/>
      <c r="N7319" s="142"/>
      <c r="O7319" s="142"/>
    </row>
    <row r="7320" spans="3:15" x14ac:dyDescent="0.2">
      <c r="C7320" s="142"/>
      <c r="D7320" s="142"/>
      <c r="E7320" s="142"/>
      <c r="F7320" s="142"/>
      <c r="G7320" s="142"/>
      <c r="H7320" s="142"/>
      <c r="J7320" s="142"/>
      <c r="K7320" s="142"/>
      <c r="L7320" s="142"/>
      <c r="M7320" s="142"/>
      <c r="N7320" s="142"/>
      <c r="O7320" s="142"/>
    </row>
    <row r="7321" spans="3:15" x14ac:dyDescent="0.2">
      <c r="C7321" s="142"/>
      <c r="D7321" s="142"/>
      <c r="E7321" s="142"/>
      <c r="F7321" s="142"/>
      <c r="G7321" s="142"/>
      <c r="H7321" s="142"/>
      <c r="J7321" s="142"/>
      <c r="K7321" s="142"/>
      <c r="L7321" s="142"/>
      <c r="M7321" s="142"/>
      <c r="N7321" s="142"/>
      <c r="O7321" s="142"/>
    </row>
    <row r="7322" spans="3:15" x14ac:dyDescent="0.2">
      <c r="C7322" s="142"/>
      <c r="D7322" s="142"/>
      <c r="E7322" s="142"/>
      <c r="F7322" s="142"/>
      <c r="G7322" s="142"/>
      <c r="H7322" s="142"/>
      <c r="J7322" s="142"/>
      <c r="K7322" s="142"/>
      <c r="L7322" s="142"/>
      <c r="M7322" s="142"/>
      <c r="N7322" s="142"/>
      <c r="O7322" s="142"/>
    </row>
    <row r="7323" spans="3:15" x14ac:dyDescent="0.2">
      <c r="C7323" s="142"/>
      <c r="D7323" s="142"/>
      <c r="E7323" s="142"/>
      <c r="F7323" s="142"/>
      <c r="G7323" s="142"/>
      <c r="H7323" s="142"/>
      <c r="J7323" s="142"/>
      <c r="K7323" s="142"/>
      <c r="L7323" s="142"/>
      <c r="M7323" s="142"/>
      <c r="N7323" s="142"/>
      <c r="O7323" s="142"/>
    </row>
    <row r="7324" spans="3:15" x14ac:dyDescent="0.2">
      <c r="C7324" s="142"/>
      <c r="D7324" s="142"/>
      <c r="E7324" s="142"/>
      <c r="F7324" s="142"/>
      <c r="G7324" s="142"/>
      <c r="H7324" s="142"/>
      <c r="J7324" s="142"/>
      <c r="K7324" s="142"/>
      <c r="L7324" s="142"/>
      <c r="M7324" s="142"/>
      <c r="N7324" s="142"/>
      <c r="O7324" s="142"/>
    </row>
    <row r="7325" spans="3:15" x14ac:dyDescent="0.2">
      <c r="C7325" s="142"/>
      <c r="D7325" s="142"/>
      <c r="E7325" s="142"/>
      <c r="F7325" s="142"/>
      <c r="G7325" s="142"/>
      <c r="H7325" s="142"/>
      <c r="J7325" s="142"/>
      <c r="K7325" s="142"/>
      <c r="L7325" s="142"/>
      <c r="M7325" s="142"/>
      <c r="N7325" s="142"/>
      <c r="O7325" s="142"/>
    </row>
    <row r="7326" spans="3:15" x14ac:dyDescent="0.2">
      <c r="C7326" s="142"/>
      <c r="D7326" s="142"/>
      <c r="E7326" s="142"/>
      <c r="F7326" s="142"/>
      <c r="G7326" s="142"/>
      <c r="H7326" s="142"/>
      <c r="J7326" s="142"/>
      <c r="K7326" s="142"/>
      <c r="L7326" s="142"/>
      <c r="M7326" s="142"/>
      <c r="N7326" s="142"/>
      <c r="O7326" s="142"/>
    </row>
    <row r="7327" spans="3:15" x14ac:dyDescent="0.2">
      <c r="C7327" s="142"/>
      <c r="D7327" s="142"/>
      <c r="E7327" s="142"/>
      <c r="F7327" s="142"/>
      <c r="G7327" s="142"/>
      <c r="H7327" s="142"/>
      <c r="J7327" s="142"/>
      <c r="K7327" s="142"/>
      <c r="L7327" s="142"/>
      <c r="M7327" s="142"/>
      <c r="N7327" s="142"/>
      <c r="O7327" s="142"/>
    </row>
    <row r="7328" spans="3:15" x14ac:dyDescent="0.2">
      <c r="C7328" s="142"/>
      <c r="D7328" s="142"/>
      <c r="E7328" s="142"/>
      <c r="F7328" s="142"/>
      <c r="G7328" s="142"/>
      <c r="H7328" s="142"/>
      <c r="J7328" s="142"/>
      <c r="K7328" s="142"/>
      <c r="L7328" s="142"/>
      <c r="M7328" s="142"/>
      <c r="N7328" s="142"/>
      <c r="O7328" s="142"/>
    </row>
    <row r="7329" spans="3:15" x14ac:dyDescent="0.2">
      <c r="C7329" s="142"/>
      <c r="D7329" s="142"/>
      <c r="E7329" s="142"/>
      <c r="F7329" s="142"/>
      <c r="G7329" s="142"/>
      <c r="H7329" s="142"/>
      <c r="J7329" s="142"/>
      <c r="K7329" s="142"/>
      <c r="L7329" s="142"/>
      <c r="M7329" s="142"/>
      <c r="N7329" s="142"/>
      <c r="O7329" s="142"/>
    </row>
    <row r="7330" spans="3:15" x14ac:dyDescent="0.2">
      <c r="C7330" s="142"/>
      <c r="D7330" s="142"/>
      <c r="E7330" s="142"/>
      <c r="F7330" s="142"/>
      <c r="G7330" s="142"/>
      <c r="H7330" s="142"/>
      <c r="J7330" s="142"/>
      <c r="K7330" s="142"/>
      <c r="L7330" s="142"/>
      <c r="M7330" s="142"/>
      <c r="N7330" s="142"/>
      <c r="O7330" s="142"/>
    </row>
    <row r="7331" spans="3:15" x14ac:dyDescent="0.2">
      <c r="C7331" s="142"/>
      <c r="D7331" s="142"/>
      <c r="E7331" s="142"/>
      <c r="F7331" s="142"/>
      <c r="G7331" s="142"/>
      <c r="H7331" s="142"/>
      <c r="J7331" s="142"/>
      <c r="K7331" s="142"/>
      <c r="L7331" s="142"/>
      <c r="M7331" s="142"/>
      <c r="N7331" s="142"/>
      <c r="O7331" s="142"/>
    </row>
    <row r="7332" spans="3:15" x14ac:dyDescent="0.2">
      <c r="C7332" s="142"/>
      <c r="D7332" s="142"/>
      <c r="E7332" s="142"/>
      <c r="F7332" s="142"/>
      <c r="G7332" s="142"/>
      <c r="H7332" s="142"/>
      <c r="J7332" s="142"/>
      <c r="K7332" s="142"/>
      <c r="L7332" s="142"/>
      <c r="M7332" s="142"/>
      <c r="N7332" s="142"/>
      <c r="O7332" s="142"/>
    </row>
    <row r="7333" spans="3:15" x14ac:dyDescent="0.2">
      <c r="C7333" s="142"/>
      <c r="D7333" s="142"/>
      <c r="E7333" s="142"/>
      <c r="F7333" s="142"/>
      <c r="G7333" s="142"/>
      <c r="H7333" s="142"/>
      <c r="J7333" s="142"/>
      <c r="K7333" s="142"/>
      <c r="L7333" s="142"/>
      <c r="M7333" s="142"/>
      <c r="N7333" s="142"/>
      <c r="O7333" s="142"/>
    </row>
    <row r="7334" spans="3:15" x14ac:dyDescent="0.2">
      <c r="C7334" s="142"/>
      <c r="D7334" s="142"/>
      <c r="E7334" s="142"/>
      <c r="F7334" s="142"/>
      <c r="G7334" s="142"/>
      <c r="H7334" s="142"/>
      <c r="J7334" s="142"/>
      <c r="K7334" s="142"/>
      <c r="L7334" s="142"/>
      <c r="M7334" s="142"/>
      <c r="N7334" s="142"/>
      <c r="O7334" s="142"/>
    </row>
    <row r="7335" spans="3:15" x14ac:dyDescent="0.2">
      <c r="C7335" s="142"/>
      <c r="D7335" s="142"/>
      <c r="E7335" s="142"/>
      <c r="F7335" s="142"/>
      <c r="G7335" s="142"/>
      <c r="H7335" s="142"/>
      <c r="J7335" s="142"/>
      <c r="K7335" s="142"/>
      <c r="L7335" s="142"/>
      <c r="M7335" s="142"/>
      <c r="N7335" s="142"/>
      <c r="O7335" s="142"/>
    </row>
    <row r="7336" spans="3:15" x14ac:dyDescent="0.2">
      <c r="C7336" s="142"/>
      <c r="D7336" s="142"/>
      <c r="E7336" s="142"/>
      <c r="F7336" s="142"/>
      <c r="G7336" s="142"/>
      <c r="H7336" s="142"/>
      <c r="J7336" s="142"/>
      <c r="K7336" s="142"/>
      <c r="L7336" s="142"/>
      <c r="M7336" s="142"/>
      <c r="N7336" s="142"/>
      <c r="O7336" s="142"/>
    </row>
    <row r="7337" spans="3:15" x14ac:dyDescent="0.2">
      <c r="C7337" s="142"/>
      <c r="D7337" s="142"/>
      <c r="E7337" s="142"/>
      <c r="F7337" s="142"/>
      <c r="G7337" s="142"/>
      <c r="H7337" s="142"/>
      <c r="J7337" s="142"/>
      <c r="K7337" s="142"/>
      <c r="L7337" s="142"/>
      <c r="M7337" s="142"/>
      <c r="N7337" s="142"/>
      <c r="O7337" s="142"/>
    </row>
    <row r="7338" spans="3:15" x14ac:dyDescent="0.2">
      <c r="C7338" s="142"/>
      <c r="D7338" s="142"/>
      <c r="E7338" s="142"/>
      <c r="F7338" s="142"/>
      <c r="G7338" s="142"/>
      <c r="H7338" s="142"/>
      <c r="J7338" s="142"/>
      <c r="K7338" s="142"/>
      <c r="L7338" s="142"/>
      <c r="M7338" s="142"/>
      <c r="N7338" s="142"/>
      <c r="O7338" s="142"/>
    </row>
    <row r="7339" spans="3:15" x14ac:dyDescent="0.2">
      <c r="C7339" s="142"/>
      <c r="D7339" s="142"/>
      <c r="E7339" s="142"/>
      <c r="F7339" s="142"/>
      <c r="G7339" s="142"/>
      <c r="H7339" s="142"/>
      <c r="J7339" s="142"/>
      <c r="K7339" s="142"/>
      <c r="L7339" s="142"/>
      <c r="M7339" s="142"/>
      <c r="N7339" s="142"/>
      <c r="O7339" s="142"/>
    </row>
    <row r="7340" spans="3:15" x14ac:dyDescent="0.2">
      <c r="C7340" s="142"/>
      <c r="D7340" s="142"/>
      <c r="E7340" s="142"/>
      <c r="F7340" s="142"/>
      <c r="G7340" s="142"/>
      <c r="H7340" s="142"/>
      <c r="J7340" s="142"/>
      <c r="K7340" s="142"/>
      <c r="L7340" s="142"/>
      <c r="M7340" s="142"/>
      <c r="N7340" s="142"/>
      <c r="O7340" s="142"/>
    </row>
    <row r="7341" spans="3:15" x14ac:dyDescent="0.2">
      <c r="C7341" s="142"/>
      <c r="D7341" s="142"/>
      <c r="E7341" s="142"/>
      <c r="F7341" s="142"/>
      <c r="G7341" s="142"/>
      <c r="H7341" s="142"/>
      <c r="J7341" s="142"/>
      <c r="K7341" s="142"/>
      <c r="L7341" s="142"/>
      <c r="M7341" s="142"/>
      <c r="N7341" s="142"/>
      <c r="O7341" s="142"/>
    </row>
    <row r="7342" spans="3:15" x14ac:dyDescent="0.2">
      <c r="C7342" s="142"/>
      <c r="D7342" s="142"/>
      <c r="E7342" s="142"/>
      <c r="F7342" s="142"/>
      <c r="G7342" s="142"/>
      <c r="H7342" s="142"/>
      <c r="J7342" s="142"/>
      <c r="K7342" s="142"/>
      <c r="L7342" s="142"/>
      <c r="M7342" s="142"/>
      <c r="N7342" s="142"/>
      <c r="O7342" s="142"/>
    </row>
    <row r="7343" spans="3:15" x14ac:dyDescent="0.2">
      <c r="C7343" s="142"/>
      <c r="D7343" s="142"/>
      <c r="E7343" s="142"/>
      <c r="F7343" s="142"/>
      <c r="G7343" s="142"/>
      <c r="H7343" s="142"/>
      <c r="J7343" s="142"/>
      <c r="K7343" s="142"/>
      <c r="L7343" s="142"/>
      <c r="M7343" s="142"/>
      <c r="N7343" s="142"/>
      <c r="O7343" s="142"/>
    </row>
    <row r="7344" spans="3:15" x14ac:dyDescent="0.2">
      <c r="C7344" s="142"/>
      <c r="D7344" s="142"/>
      <c r="E7344" s="142"/>
      <c r="F7344" s="142"/>
      <c r="G7344" s="142"/>
      <c r="H7344" s="142"/>
      <c r="J7344" s="142"/>
      <c r="K7344" s="142"/>
      <c r="L7344" s="142"/>
      <c r="M7344" s="142"/>
      <c r="N7344" s="142"/>
      <c r="O7344" s="142"/>
    </row>
    <row r="7345" spans="3:15" x14ac:dyDescent="0.2">
      <c r="C7345" s="142"/>
      <c r="D7345" s="142"/>
      <c r="E7345" s="142"/>
      <c r="F7345" s="142"/>
      <c r="G7345" s="142"/>
      <c r="H7345" s="142"/>
      <c r="J7345" s="142"/>
      <c r="K7345" s="142"/>
      <c r="L7345" s="142"/>
      <c r="M7345" s="142"/>
      <c r="N7345" s="142"/>
      <c r="O7345" s="142"/>
    </row>
    <row r="7346" spans="3:15" x14ac:dyDescent="0.2">
      <c r="C7346" s="142"/>
      <c r="D7346" s="142"/>
      <c r="E7346" s="142"/>
      <c r="F7346" s="142"/>
      <c r="G7346" s="142"/>
      <c r="H7346" s="142"/>
      <c r="J7346" s="142"/>
      <c r="K7346" s="142"/>
      <c r="L7346" s="142"/>
      <c r="M7346" s="142"/>
      <c r="N7346" s="142"/>
      <c r="O7346" s="142"/>
    </row>
    <row r="7347" spans="3:15" x14ac:dyDescent="0.2">
      <c r="C7347" s="142"/>
      <c r="D7347" s="142"/>
      <c r="E7347" s="142"/>
      <c r="F7347" s="142"/>
      <c r="G7347" s="142"/>
      <c r="H7347" s="142"/>
      <c r="J7347" s="142"/>
      <c r="K7347" s="142"/>
      <c r="L7347" s="142"/>
      <c r="M7347" s="142"/>
      <c r="N7347" s="142"/>
      <c r="O7347" s="142"/>
    </row>
    <row r="7348" spans="3:15" x14ac:dyDescent="0.2">
      <c r="C7348" s="142"/>
      <c r="D7348" s="142"/>
      <c r="E7348" s="142"/>
      <c r="F7348" s="142"/>
      <c r="G7348" s="142"/>
      <c r="H7348" s="142"/>
      <c r="J7348" s="142"/>
      <c r="K7348" s="142"/>
      <c r="L7348" s="142"/>
      <c r="M7348" s="142"/>
      <c r="N7348" s="142"/>
      <c r="O7348" s="142"/>
    </row>
    <row r="7349" spans="3:15" x14ac:dyDescent="0.2">
      <c r="C7349" s="142"/>
      <c r="D7349" s="142"/>
      <c r="E7349" s="142"/>
      <c r="F7349" s="142"/>
      <c r="G7349" s="142"/>
      <c r="H7349" s="142"/>
      <c r="J7349" s="142"/>
      <c r="K7349" s="142"/>
      <c r="L7349" s="142"/>
      <c r="M7349" s="142"/>
      <c r="N7349" s="142"/>
      <c r="O7349" s="142"/>
    </row>
    <row r="7350" spans="3:15" x14ac:dyDescent="0.2">
      <c r="C7350" s="142"/>
      <c r="D7350" s="142"/>
      <c r="E7350" s="142"/>
      <c r="F7350" s="142"/>
      <c r="G7350" s="142"/>
      <c r="H7350" s="142"/>
      <c r="J7350" s="142"/>
      <c r="K7350" s="142"/>
      <c r="L7350" s="142"/>
      <c r="M7350" s="142"/>
      <c r="N7350" s="142"/>
      <c r="O7350" s="142"/>
    </row>
    <row r="7351" spans="3:15" x14ac:dyDescent="0.2">
      <c r="C7351" s="142"/>
      <c r="D7351" s="142"/>
      <c r="E7351" s="142"/>
      <c r="F7351" s="142"/>
      <c r="G7351" s="142"/>
      <c r="H7351" s="142"/>
      <c r="J7351" s="142"/>
      <c r="K7351" s="142"/>
      <c r="L7351" s="142"/>
      <c r="M7351" s="142"/>
      <c r="N7351" s="142"/>
      <c r="O7351" s="142"/>
    </row>
    <row r="7352" spans="3:15" x14ac:dyDescent="0.2">
      <c r="C7352" s="142"/>
      <c r="D7352" s="142"/>
      <c r="E7352" s="142"/>
      <c r="F7352" s="142"/>
      <c r="G7352" s="142"/>
      <c r="H7352" s="142"/>
      <c r="J7352" s="142"/>
      <c r="K7352" s="142"/>
      <c r="L7352" s="142"/>
      <c r="M7352" s="142"/>
      <c r="N7352" s="142"/>
      <c r="O7352" s="142"/>
    </row>
    <row r="7353" spans="3:15" x14ac:dyDescent="0.2">
      <c r="C7353" s="142"/>
      <c r="D7353" s="142"/>
      <c r="E7353" s="142"/>
      <c r="F7353" s="142"/>
      <c r="G7353" s="142"/>
      <c r="H7353" s="142"/>
      <c r="J7353" s="142"/>
      <c r="K7353" s="142"/>
      <c r="L7353" s="142"/>
      <c r="M7353" s="142"/>
      <c r="N7353" s="142"/>
      <c r="O7353" s="142"/>
    </row>
    <row r="7354" spans="3:15" x14ac:dyDescent="0.2">
      <c r="C7354" s="142"/>
      <c r="D7354" s="142"/>
      <c r="E7354" s="142"/>
      <c r="F7354" s="142"/>
      <c r="G7354" s="142"/>
      <c r="H7354" s="142"/>
      <c r="J7354" s="142"/>
      <c r="K7354" s="142"/>
      <c r="L7354" s="142"/>
      <c r="M7354" s="142"/>
      <c r="N7354" s="142"/>
      <c r="O7354" s="142"/>
    </row>
    <row r="7355" spans="3:15" x14ac:dyDescent="0.2">
      <c r="C7355" s="142"/>
      <c r="D7355" s="142"/>
      <c r="E7355" s="142"/>
      <c r="F7355" s="142"/>
      <c r="G7355" s="142"/>
      <c r="H7355" s="142"/>
      <c r="J7355" s="142"/>
      <c r="K7355" s="142"/>
      <c r="L7355" s="142"/>
      <c r="M7355" s="142"/>
      <c r="N7355" s="142"/>
      <c r="O7355" s="142"/>
    </row>
    <row r="7356" spans="3:15" x14ac:dyDescent="0.2">
      <c r="C7356" s="142"/>
      <c r="D7356" s="142"/>
      <c r="E7356" s="142"/>
      <c r="F7356" s="142"/>
      <c r="G7356" s="142"/>
      <c r="H7356" s="142"/>
      <c r="J7356" s="142"/>
      <c r="K7356" s="142"/>
      <c r="L7356" s="142"/>
      <c r="M7356" s="142"/>
      <c r="N7356" s="142"/>
      <c r="O7356" s="142"/>
    </row>
    <row r="7357" spans="3:15" x14ac:dyDescent="0.2">
      <c r="C7357" s="142"/>
      <c r="D7357" s="142"/>
      <c r="E7357" s="142"/>
      <c r="F7357" s="142"/>
      <c r="G7357" s="142"/>
      <c r="H7357" s="142"/>
      <c r="J7357" s="142"/>
      <c r="K7357" s="142"/>
      <c r="L7357" s="142"/>
      <c r="M7357" s="142"/>
      <c r="N7357" s="142"/>
      <c r="O7357" s="142"/>
    </row>
    <row r="7358" spans="3:15" x14ac:dyDescent="0.2">
      <c r="C7358" s="142"/>
      <c r="D7358" s="142"/>
      <c r="E7358" s="142"/>
      <c r="F7358" s="142"/>
      <c r="G7358" s="142"/>
      <c r="H7358" s="142"/>
      <c r="J7358" s="142"/>
      <c r="K7358" s="142"/>
      <c r="L7358" s="142"/>
      <c r="M7358" s="142"/>
      <c r="N7358" s="142"/>
      <c r="O7358" s="142"/>
    </row>
    <row r="7359" spans="3:15" x14ac:dyDescent="0.2">
      <c r="C7359" s="142"/>
      <c r="D7359" s="142"/>
      <c r="E7359" s="142"/>
      <c r="F7359" s="142"/>
      <c r="G7359" s="142"/>
      <c r="H7359" s="142"/>
      <c r="J7359" s="142"/>
      <c r="K7359" s="142"/>
      <c r="L7359" s="142"/>
      <c r="M7359" s="142"/>
      <c r="N7359" s="142"/>
      <c r="O7359" s="142"/>
    </row>
    <row r="7360" spans="3:15" x14ac:dyDescent="0.2">
      <c r="C7360" s="142"/>
      <c r="D7360" s="142"/>
      <c r="E7360" s="142"/>
      <c r="F7360" s="142"/>
      <c r="G7360" s="142"/>
      <c r="H7360" s="142"/>
      <c r="J7360" s="142"/>
      <c r="K7360" s="142"/>
      <c r="L7360" s="142"/>
      <c r="M7360" s="142"/>
      <c r="N7360" s="142"/>
      <c r="O7360" s="142"/>
    </row>
    <row r="7361" spans="3:15" x14ac:dyDescent="0.2">
      <c r="C7361" s="142"/>
      <c r="D7361" s="142"/>
      <c r="E7361" s="142"/>
      <c r="F7361" s="142"/>
      <c r="G7361" s="142"/>
      <c r="H7361" s="142"/>
      <c r="J7361" s="142"/>
      <c r="K7361" s="142"/>
      <c r="L7361" s="142"/>
      <c r="M7361" s="142"/>
      <c r="N7361" s="142"/>
      <c r="O7361" s="142"/>
    </row>
    <row r="7362" spans="3:15" x14ac:dyDescent="0.2">
      <c r="C7362" s="142"/>
      <c r="D7362" s="142"/>
      <c r="E7362" s="142"/>
      <c r="F7362" s="142"/>
      <c r="G7362" s="142"/>
      <c r="H7362" s="142"/>
      <c r="J7362" s="142"/>
      <c r="K7362" s="142"/>
      <c r="L7362" s="142"/>
      <c r="M7362" s="142"/>
      <c r="N7362" s="142"/>
      <c r="O7362" s="142"/>
    </row>
    <row r="7363" spans="3:15" x14ac:dyDescent="0.2">
      <c r="C7363" s="142"/>
      <c r="D7363" s="142"/>
      <c r="E7363" s="142"/>
      <c r="F7363" s="142"/>
      <c r="G7363" s="142"/>
      <c r="H7363" s="142"/>
      <c r="J7363" s="142"/>
      <c r="K7363" s="142"/>
      <c r="L7363" s="142"/>
      <c r="M7363" s="142"/>
      <c r="N7363" s="142"/>
      <c r="O7363" s="142"/>
    </row>
    <row r="7364" spans="3:15" x14ac:dyDescent="0.2">
      <c r="C7364" s="142"/>
      <c r="D7364" s="142"/>
      <c r="E7364" s="142"/>
      <c r="F7364" s="142"/>
      <c r="G7364" s="142"/>
      <c r="H7364" s="142"/>
      <c r="J7364" s="142"/>
      <c r="K7364" s="142"/>
      <c r="L7364" s="142"/>
      <c r="M7364" s="142"/>
      <c r="N7364" s="142"/>
      <c r="O7364" s="142"/>
    </row>
    <row r="7365" spans="3:15" x14ac:dyDescent="0.2">
      <c r="C7365" s="142"/>
      <c r="D7365" s="142"/>
      <c r="E7365" s="142"/>
      <c r="F7365" s="142"/>
      <c r="G7365" s="142"/>
      <c r="H7365" s="142"/>
      <c r="J7365" s="142"/>
      <c r="K7365" s="142"/>
      <c r="L7365" s="142"/>
      <c r="M7365" s="142"/>
      <c r="N7365" s="142"/>
      <c r="O7365" s="142"/>
    </row>
    <row r="7366" spans="3:15" x14ac:dyDescent="0.2">
      <c r="C7366" s="142"/>
      <c r="D7366" s="142"/>
      <c r="E7366" s="142"/>
      <c r="F7366" s="142"/>
      <c r="G7366" s="142"/>
      <c r="H7366" s="142"/>
      <c r="J7366" s="142"/>
      <c r="K7366" s="142"/>
      <c r="L7366" s="142"/>
      <c r="M7366" s="142"/>
      <c r="N7366" s="142"/>
      <c r="O7366" s="142"/>
    </row>
    <row r="7367" spans="3:15" x14ac:dyDescent="0.2">
      <c r="C7367" s="142"/>
      <c r="D7367" s="142"/>
      <c r="E7367" s="142"/>
      <c r="F7367" s="142"/>
      <c r="G7367" s="142"/>
      <c r="H7367" s="142"/>
      <c r="J7367" s="142"/>
      <c r="K7367" s="142"/>
      <c r="L7367" s="142"/>
      <c r="M7367" s="142"/>
      <c r="N7367" s="142"/>
      <c r="O7367" s="142"/>
    </row>
    <row r="7368" spans="3:15" x14ac:dyDescent="0.2">
      <c r="C7368" s="142"/>
      <c r="D7368" s="142"/>
      <c r="E7368" s="142"/>
      <c r="F7368" s="142"/>
      <c r="G7368" s="142"/>
      <c r="H7368" s="142"/>
      <c r="J7368" s="142"/>
      <c r="K7368" s="142"/>
      <c r="L7368" s="142"/>
      <c r="M7368" s="142"/>
      <c r="N7368" s="142"/>
      <c r="O7368" s="142"/>
    </row>
    <row r="7369" spans="3:15" x14ac:dyDescent="0.2">
      <c r="C7369" s="142"/>
      <c r="D7369" s="142"/>
      <c r="E7369" s="142"/>
      <c r="F7369" s="142"/>
      <c r="G7369" s="142"/>
      <c r="H7369" s="142"/>
      <c r="J7369" s="142"/>
      <c r="K7369" s="142"/>
      <c r="L7369" s="142"/>
      <c r="M7369" s="142"/>
      <c r="N7369" s="142"/>
      <c r="O7369" s="142"/>
    </row>
    <row r="7370" spans="3:15" x14ac:dyDescent="0.2">
      <c r="C7370" s="142"/>
      <c r="D7370" s="142"/>
      <c r="E7370" s="142"/>
      <c r="F7370" s="142"/>
      <c r="G7370" s="142"/>
      <c r="H7370" s="142"/>
      <c r="J7370" s="142"/>
      <c r="K7370" s="142"/>
      <c r="L7370" s="142"/>
      <c r="M7370" s="142"/>
      <c r="N7370" s="142"/>
      <c r="O7370" s="142"/>
    </row>
    <row r="7371" spans="3:15" x14ac:dyDescent="0.2">
      <c r="C7371" s="142"/>
      <c r="D7371" s="142"/>
      <c r="E7371" s="142"/>
      <c r="F7371" s="142"/>
      <c r="G7371" s="142"/>
      <c r="H7371" s="142"/>
      <c r="J7371" s="142"/>
      <c r="K7371" s="142"/>
      <c r="L7371" s="142"/>
      <c r="M7371" s="142"/>
      <c r="N7371" s="142"/>
      <c r="O7371" s="142"/>
    </row>
    <row r="7372" spans="3:15" x14ac:dyDescent="0.2">
      <c r="C7372" s="142"/>
      <c r="D7372" s="142"/>
      <c r="E7372" s="142"/>
      <c r="F7372" s="142"/>
      <c r="G7372" s="142"/>
      <c r="H7372" s="142"/>
      <c r="J7372" s="142"/>
      <c r="K7372" s="142"/>
      <c r="L7372" s="142"/>
      <c r="M7372" s="142"/>
      <c r="N7372" s="142"/>
      <c r="O7372" s="142"/>
    </row>
    <row r="7373" spans="3:15" x14ac:dyDescent="0.2">
      <c r="C7373" s="142"/>
      <c r="D7373" s="142"/>
      <c r="E7373" s="142"/>
      <c r="F7373" s="142"/>
      <c r="G7373" s="142"/>
      <c r="H7373" s="142"/>
      <c r="J7373" s="142"/>
      <c r="K7373" s="142"/>
      <c r="L7373" s="142"/>
      <c r="M7373" s="142"/>
      <c r="N7373" s="142"/>
      <c r="O7373" s="142"/>
    </row>
    <row r="7374" spans="3:15" x14ac:dyDescent="0.2">
      <c r="C7374" s="142"/>
      <c r="D7374" s="142"/>
      <c r="E7374" s="142"/>
      <c r="F7374" s="142"/>
      <c r="G7374" s="142"/>
      <c r="H7374" s="142"/>
      <c r="J7374" s="142"/>
      <c r="K7374" s="142"/>
      <c r="L7374" s="142"/>
      <c r="M7374" s="142"/>
      <c r="N7374" s="142"/>
      <c r="O7374" s="142"/>
    </row>
    <row r="7375" spans="3:15" x14ac:dyDescent="0.2">
      <c r="C7375" s="142"/>
      <c r="D7375" s="142"/>
      <c r="E7375" s="142"/>
      <c r="F7375" s="142"/>
      <c r="G7375" s="142"/>
      <c r="H7375" s="142"/>
      <c r="J7375" s="142"/>
      <c r="K7375" s="142"/>
      <c r="L7375" s="142"/>
      <c r="M7375" s="142"/>
      <c r="N7375" s="142"/>
      <c r="O7375" s="142"/>
    </row>
    <row r="7376" spans="3:15" x14ac:dyDescent="0.2">
      <c r="C7376" s="142"/>
      <c r="D7376" s="142"/>
      <c r="E7376" s="142"/>
      <c r="F7376" s="142"/>
      <c r="G7376" s="142"/>
      <c r="H7376" s="142"/>
      <c r="J7376" s="142"/>
      <c r="K7376" s="142"/>
      <c r="L7376" s="142"/>
      <c r="M7376" s="142"/>
      <c r="N7376" s="142"/>
      <c r="O7376" s="142"/>
    </row>
    <row r="7377" spans="3:15" x14ac:dyDescent="0.2">
      <c r="C7377" s="142"/>
      <c r="D7377" s="142"/>
      <c r="E7377" s="142"/>
      <c r="F7377" s="142"/>
      <c r="G7377" s="142"/>
      <c r="H7377" s="142"/>
      <c r="J7377" s="142"/>
      <c r="K7377" s="142"/>
      <c r="L7377" s="142"/>
      <c r="M7377" s="142"/>
      <c r="N7377" s="142"/>
      <c r="O7377" s="142"/>
    </row>
    <row r="7378" spans="3:15" x14ac:dyDescent="0.2">
      <c r="C7378" s="142"/>
      <c r="D7378" s="142"/>
      <c r="E7378" s="142"/>
      <c r="F7378" s="142"/>
      <c r="G7378" s="142"/>
      <c r="H7378" s="142"/>
      <c r="J7378" s="142"/>
      <c r="K7378" s="142"/>
      <c r="L7378" s="142"/>
      <c r="M7378" s="142"/>
      <c r="N7378" s="142"/>
      <c r="O7378" s="142"/>
    </row>
    <row r="7379" spans="3:15" x14ac:dyDescent="0.2">
      <c r="C7379" s="142"/>
      <c r="D7379" s="142"/>
      <c r="E7379" s="142"/>
      <c r="F7379" s="142"/>
      <c r="G7379" s="142"/>
      <c r="H7379" s="142"/>
      <c r="J7379" s="142"/>
      <c r="K7379" s="142"/>
      <c r="L7379" s="142"/>
      <c r="M7379" s="142"/>
      <c r="N7379" s="142"/>
      <c r="O7379" s="142"/>
    </row>
    <row r="7380" spans="3:15" x14ac:dyDescent="0.2">
      <c r="C7380" s="142"/>
      <c r="D7380" s="142"/>
      <c r="E7380" s="142"/>
      <c r="F7380" s="142"/>
      <c r="G7380" s="142"/>
      <c r="H7380" s="142"/>
      <c r="J7380" s="142"/>
      <c r="K7380" s="142"/>
      <c r="L7380" s="142"/>
      <c r="M7380" s="142"/>
      <c r="N7380" s="142"/>
      <c r="O7380" s="142"/>
    </row>
    <row r="7381" spans="3:15" x14ac:dyDescent="0.2">
      <c r="C7381" s="142"/>
      <c r="D7381" s="142"/>
      <c r="E7381" s="142"/>
      <c r="F7381" s="142"/>
      <c r="G7381" s="142"/>
      <c r="H7381" s="142"/>
      <c r="J7381" s="142"/>
      <c r="K7381" s="142"/>
      <c r="L7381" s="142"/>
      <c r="M7381" s="142"/>
      <c r="N7381" s="142"/>
      <c r="O7381" s="142"/>
    </row>
    <row r="7382" spans="3:15" x14ac:dyDescent="0.2">
      <c r="C7382" s="142"/>
      <c r="D7382" s="142"/>
      <c r="E7382" s="142"/>
      <c r="F7382" s="142"/>
      <c r="G7382" s="142"/>
      <c r="H7382" s="142"/>
      <c r="J7382" s="142"/>
      <c r="K7382" s="142"/>
      <c r="L7382" s="142"/>
      <c r="M7382" s="142"/>
      <c r="N7382" s="142"/>
      <c r="O7382" s="142"/>
    </row>
    <row r="7383" spans="3:15" x14ac:dyDescent="0.2">
      <c r="C7383" s="142"/>
      <c r="D7383" s="142"/>
      <c r="E7383" s="142"/>
      <c r="F7383" s="142"/>
      <c r="G7383" s="142"/>
      <c r="H7383" s="142"/>
      <c r="J7383" s="142"/>
      <c r="K7383" s="142"/>
      <c r="L7383" s="142"/>
      <c r="M7383" s="142"/>
      <c r="N7383" s="142"/>
      <c r="O7383" s="142"/>
    </row>
    <row r="7384" spans="3:15" x14ac:dyDescent="0.2">
      <c r="C7384" s="142"/>
      <c r="D7384" s="142"/>
      <c r="E7384" s="142"/>
      <c r="F7384" s="142"/>
      <c r="G7384" s="142"/>
      <c r="H7384" s="142"/>
      <c r="J7384" s="142"/>
      <c r="K7384" s="142"/>
      <c r="L7384" s="142"/>
      <c r="M7384" s="142"/>
      <c r="N7384" s="142"/>
      <c r="O7384" s="142"/>
    </row>
    <row r="7385" spans="3:15" x14ac:dyDescent="0.2">
      <c r="C7385" s="142"/>
      <c r="D7385" s="142"/>
      <c r="E7385" s="142"/>
      <c r="F7385" s="142"/>
      <c r="G7385" s="142"/>
      <c r="H7385" s="142"/>
      <c r="J7385" s="142"/>
      <c r="K7385" s="142"/>
      <c r="L7385" s="142"/>
      <c r="M7385" s="142"/>
      <c r="N7385" s="142"/>
      <c r="O7385" s="142"/>
    </row>
    <row r="7386" spans="3:15" x14ac:dyDescent="0.2">
      <c r="C7386" s="142"/>
      <c r="D7386" s="142"/>
      <c r="E7386" s="142"/>
      <c r="F7386" s="142"/>
      <c r="G7386" s="142"/>
      <c r="H7386" s="142"/>
      <c r="J7386" s="142"/>
      <c r="K7386" s="142"/>
      <c r="L7386" s="142"/>
      <c r="M7386" s="142"/>
      <c r="N7386" s="142"/>
      <c r="O7386" s="142"/>
    </row>
    <row r="7387" spans="3:15" x14ac:dyDescent="0.2">
      <c r="C7387" s="142"/>
      <c r="D7387" s="142"/>
      <c r="E7387" s="142"/>
      <c r="F7387" s="142"/>
      <c r="G7387" s="142"/>
      <c r="H7387" s="142"/>
      <c r="J7387" s="142"/>
      <c r="K7387" s="142"/>
      <c r="L7387" s="142"/>
      <c r="M7387" s="142"/>
      <c r="N7387" s="142"/>
      <c r="O7387" s="142"/>
    </row>
    <row r="7388" spans="3:15" x14ac:dyDescent="0.2">
      <c r="C7388" s="142"/>
      <c r="D7388" s="142"/>
      <c r="E7388" s="142"/>
      <c r="F7388" s="142"/>
      <c r="G7388" s="142"/>
      <c r="H7388" s="142"/>
      <c r="J7388" s="142"/>
      <c r="K7388" s="142"/>
      <c r="L7388" s="142"/>
      <c r="M7388" s="142"/>
      <c r="N7388" s="142"/>
      <c r="O7388" s="142"/>
    </row>
    <row r="7389" spans="3:15" x14ac:dyDescent="0.2">
      <c r="C7389" s="142"/>
      <c r="D7389" s="142"/>
      <c r="E7389" s="142"/>
      <c r="F7389" s="142"/>
      <c r="G7389" s="142"/>
      <c r="H7389" s="142"/>
      <c r="J7389" s="142"/>
      <c r="K7389" s="142"/>
      <c r="L7389" s="142"/>
      <c r="M7389" s="142"/>
      <c r="N7389" s="142"/>
      <c r="O7389" s="142"/>
    </row>
    <row r="7390" spans="3:15" x14ac:dyDescent="0.2">
      <c r="C7390" s="142"/>
      <c r="D7390" s="142"/>
      <c r="E7390" s="142"/>
      <c r="F7390" s="142"/>
      <c r="G7390" s="142"/>
      <c r="H7390" s="142"/>
      <c r="J7390" s="142"/>
      <c r="K7390" s="142"/>
      <c r="L7390" s="142"/>
      <c r="M7390" s="142"/>
      <c r="N7390" s="142"/>
      <c r="O7390" s="142"/>
    </row>
    <row r="7391" spans="3:15" x14ac:dyDescent="0.2">
      <c r="C7391" s="142"/>
      <c r="D7391" s="142"/>
      <c r="E7391" s="142"/>
      <c r="F7391" s="142"/>
      <c r="G7391" s="142"/>
      <c r="H7391" s="142"/>
      <c r="J7391" s="142"/>
      <c r="K7391" s="142"/>
      <c r="L7391" s="142"/>
      <c r="M7391" s="142"/>
      <c r="N7391" s="142"/>
      <c r="O7391" s="142"/>
    </row>
    <row r="7392" spans="3:15" x14ac:dyDescent="0.2">
      <c r="C7392" s="142"/>
      <c r="D7392" s="142"/>
      <c r="E7392" s="142"/>
      <c r="F7392" s="142"/>
      <c r="G7392" s="142"/>
      <c r="H7392" s="142"/>
      <c r="J7392" s="142"/>
      <c r="K7392" s="142"/>
      <c r="L7392" s="142"/>
      <c r="M7392" s="142"/>
      <c r="N7392" s="142"/>
      <c r="O7392" s="142"/>
    </row>
    <row r="7393" spans="3:15" x14ac:dyDescent="0.2">
      <c r="C7393" s="142"/>
      <c r="D7393" s="142"/>
      <c r="E7393" s="142"/>
      <c r="F7393" s="142"/>
      <c r="G7393" s="142"/>
      <c r="H7393" s="142"/>
      <c r="J7393" s="142"/>
      <c r="K7393" s="142"/>
      <c r="L7393" s="142"/>
      <c r="M7393" s="142"/>
      <c r="N7393" s="142"/>
      <c r="O7393" s="142"/>
    </row>
    <row r="7394" spans="3:15" x14ac:dyDescent="0.2">
      <c r="C7394" s="142"/>
      <c r="D7394" s="142"/>
      <c r="E7394" s="142"/>
      <c r="F7394" s="142"/>
      <c r="G7394" s="142"/>
      <c r="H7394" s="142"/>
      <c r="J7394" s="142"/>
      <c r="K7394" s="142"/>
      <c r="L7394" s="142"/>
      <c r="M7394" s="142"/>
      <c r="N7394" s="142"/>
      <c r="O7394" s="142"/>
    </row>
    <row r="7395" spans="3:15" x14ac:dyDescent="0.2">
      <c r="C7395" s="142"/>
      <c r="D7395" s="142"/>
      <c r="E7395" s="142"/>
      <c r="F7395" s="142"/>
      <c r="G7395" s="142"/>
      <c r="H7395" s="142"/>
      <c r="J7395" s="142"/>
      <c r="K7395" s="142"/>
      <c r="L7395" s="142"/>
      <c r="M7395" s="142"/>
      <c r="N7395" s="142"/>
      <c r="O7395" s="142"/>
    </row>
    <row r="7396" spans="3:15" x14ac:dyDescent="0.2">
      <c r="C7396" s="142"/>
      <c r="D7396" s="142"/>
      <c r="E7396" s="142"/>
      <c r="F7396" s="142"/>
      <c r="G7396" s="142"/>
      <c r="H7396" s="142"/>
      <c r="J7396" s="142"/>
      <c r="K7396" s="142"/>
      <c r="L7396" s="142"/>
      <c r="M7396" s="142"/>
      <c r="N7396" s="142"/>
      <c r="O7396" s="142"/>
    </row>
    <row r="7397" spans="3:15" x14ac:dyDescent="0.2">
      <c r="C7397" s="142"/>
      <c r="D7397" s="142"/>
      <c r="E7397" s="142"/>
      <c r="F7397" s="142"/>
      <c r="G7397" s="142"/>
      <c r="H7397" s="142"/>
      <c r="J7397" s="142"/>
      <c r="K7397" s="142"/>
      <c r="L7397" s="142"/>
      <c r="M7397" s="142"/>
      <c r="N7397" s="142"/>
      <c r="O7397" s="142"/>
    </row>
    <row r="7398" spans="3:15" x14ac:dyDescent="0.2">
      <c r="C7398" s="142"/>
      <c r="D7398" s="142"/>
      <c r="E7398" s="142"/>
      <c r="F7398" s="142"/>
      <c r="G7398" s="142"/>
      <c r="H7398" s="142"/>
      <c r="J7398" s="142"/>
      <c r="K7398" s="142"/>
      <c r="L7398" s="142"/>
      <c r="M7398" s="142"/>
      <c r="N7398" s="142"/>
      <c r="O7398" s="142"/>
    </row>
    <row r="7399" spans="3:15" x14ac:dyDescent="0.2">
      <c r="C7399" s="142"/>
      <c r="D7399" s="142"/>
      <c r="E7399" s="142"/>
      <c r="F7399" s="142"/>
      <c r="G7399" s="142"/>
      <c r="H7399" s="142"/>
      <c r="J7399" s="142"/>
      <c r="K7399" s="142"/>
      <c r="L7399" s="142"/>
      <c r="M7399" s="142"/>
      <c r="N7399" s="142"/>
      <c r="O7399" s="142"/>
    </row>
    <row r="7400" spans="3:15" x14ac:dyDescent="0.2">
      <c r="C7400" s="142"/>
      <c r="D7400" s="142"/>
      <c r="E7400" s="142"/>
      <c r="F7400" s="142"/>
      <c r="G7400" s="142"/>
      <c r="H7400" s="142"/>
      <c r="J7400" s="142"/>
      <c r="K7400" s="142"/>
      <c r="L7400" s="142"/>
      <c r="M7400" s="142"/>
      <c r="N7400" s="142"/>
      <c r="O7400" s="142"/>
    </row>
    <row r="7401" spans="3:15" x14ac:dyDescent="0.2">
      <c r="C7401" s="142"/>
      <c r="D7401" s="142"/>
      <c r="E7401" s="142"/>
      <c r="F7401" s="142"/>
      <c r="G7401" s="142"/>
      <c r="H7401" s="142"/>
      <c r="J7401" s="142"/>
      <c r="K7401" s="142"/>
      <c r="L7401" s="142"/>
      <c r="M7401" s="142"/>
      <c r="N7401" s="142"/>
      <c r="O7401" s="142"/>
    </row>
    <row r="7402" spans="3:15" x14ac:dyDescent="0.2">
      <c r="C7402" s="142"/>
      <c r="D7402" s="142"/>
      <c r="E7402" s="142"/>
      <c r="F7402" s="142"/>
      <c r="G7402" s="142"/>
      <c r="H7402" s="142"/>
      <c r="J7402" s="142"/>
      <c r="K7402" s="142"/>
      <c r="L7402" s="142"/>
      <c r="M7402" s="142"/>
      <c r="N7402" s="142"/>
      <c r="O7402" s="142"/>
    </row>
    <row r="7403" spans="3:15" x14ac:dyDescent="0.2">
      <c r="C7403" s="142"/>
      <c r="D7403" s="142"/>
      <c r="E7403" s="142"/>
      <c r="F7403" s="142"/>
      <c r="G7403" s="142"/>
      <c r="H7403" s="142"/>
      <c r="J7403" s="142"/>
      <c r="K7403" s="142"/>
      <c r="L7403" s="142"/>
      <c r="M7403" s="142"/>
      <c r="N7403" s="142"/>
      <c r="O7403" s="142"/>
    </row>
    <row r="7404" spans="3:15" x14ac:dyDescent="0.2">
      <c r="C7404" s="142"/>
      <c r="D7404" s="142"/>
      <c r="E7404" s="142"/>
      <c r="F7404" s="142"/>
      <c r="G7404" s="142"/>
      <c r="H7404" s="142"/>
      <c r="J7404" s="142"/>
      <c r="K7404" s="142"/>
      <c r="L7404" s="142"/>
      <c r="M7404" s="142"/>
      <c r="N7404" s="142"/>
      <c r="O7404" s="142"/>
    </row>
    <row r="7405" spans="3:15" x14ac:dyDescent="0.2">
      <c r="C7405" s="142"/>
      <c r="D7405" s="142"/>
      <c r="E7405" s="142"/>
      <c r="F7405" s="142"/>
      <c r="G7405" s="142"/>
      <c r="H7405" s="142"/>
      <c r="J7405" s="142"/>
      <c r="K7405" s="142"/>
      <c r="L7405" s="142"/>
      <c r="M7405" s="142"/>
      <c r="N7405" s="142"/>
      <c r="O7405" s="142"/>
    </row>
    <row r="7406" spans="3:15" x14ac:dyDescent="0.2">
      <c r="C7406" s="142"/>
      <c r="D7406" s="142"/>
      <c r="E7406" s="142"/>
      <c r="F7406" s="142"/>
      <c r="G7406" s="142"/>
      <c r="H7406" s="142"/>
      <c r="J7406" s="142"/>
      <c r="K7406" s="142"/>
      <c r="L7406" s="142"/>
      <c r="M7406" s="142"/>
      <c r="N7406" s="142"/>
      <c r="O7406" s="142"/>
    </row>
    <row r="7407" spans="3:15" x14ac:dyDescent="0.2">
      <c r="C7407" s="142"/>
      <c r="D7407" s="142"/>
      <c r="E7407" s="142"/>
      <c r="F7407" s="142"/>
      <c r="G7407" s="142"/>
      <c r="H7407" s="142"/>
      <c r="J7407" s="142"/>
      <c r="K7407" s="142"/>
      <c r="L7407" s="142"/>
      <c r="M7407" s="142"/>
      <c r="N7407" s="142"/>
      <c r="O7407" s="142"/>
    </row>
    <row r="7408" spans="3:15" x14ac:dyDescent="0.2">
      <c r="C7408" s="142"/>
      <c r="D7408" s="142"/>
      <c r="E7408" s="142"/>
      <c r="F7408" s="142"/>
      <c r="G7408" s="142"/>
      <c r="H7408" s="142"/>
      <c r="J7408" s="142"/>
      <c r="K7408" s="142"/>
      <c r="L7408" s="142"/>
      <c r="M7408" s="142"/>
      <c r="N7408" s="142"/>
      <c r="O7408" s="142"/>
    </row>
    <row r="7409" spans="3:15" x14ac:dyDescent="0.2">
      <c r="C7409" s="142"/>
      <c r="D7409" s="142"/>
      <c r="E7409" s="142"/>
      <c r="F7409" s="142"/>
      <c r="G7409" s="142"/>
      <c r="H7409" s="142"/>
      <c r="J7409" s="142"/>
      <c r="K7409" s="142"/>
      <c r="L7409" s="142"/>
      <c r="M7409" s="142"/>
      <c r="N7409" s="142"/>
      <c r="O7409" s="142"/>
    </row>
    <row r="7410" spans="3:15" x14ac:dyDescent="0.2">
      <c r="C7410" s="142"/>
      <c r="D7410" s="142"/>
      <c r="E7410" s="142"/>
      <c r="F7410" s="142"/>
      <c r="G7410" s="142"/>
      <c r="H7410" s="142"/>
      <c r="J7410" s="142"/>
      <c r="K7410" s="142"/>
      <c r="L7410" s="142"/>
      <c r="M7410" s="142"/>
      <c r="N7410" s="142"/>
      <c r="O7410" s="142"/>
    </row>
    <row r="7411" spans="3:15" x14ac:dyDescent="0.2">
      <c r="C7411" s="142"/>
      <c r="D7411" s="142"/>
      <c r="E7411" s="142"/>
      <c r="F7411" s="142"/>
      <c r="G7411" s="142"/>
      <c r="H7411" s="142"/>
      <c r="J7411" s="142"/>
      <c r="K7411" s="142"/>
      <c r="L7411" s="142"/>
      <c r="M7411" s="142"/>
      <c r="N7411" s="142"/>
      <c r="O7411" s="142"/>
    </row>
    <row r="7412" spans="3:15" x14ac:dyDescent="0.2">
      <c r="C7412" s="142"/>
      <c r="D7412" s="142"/>
      <c r="E7412" s="142"/>
      <c r="F7412" s="142"/>
      <c r="G7412" s="142"/>
      <c r="H7412" s="142"/>
      <c r="J7412" s="142"/>
      <c r="K7412" s="142"/>
      <c r="L7412" s="142"/>
      <c r="M7412" s="142"/>
      <c r="N7412" s="142"/>
      <c r="O7412" s="142"/>
    </row>
    <row r="7413" spans="3:15" x14ac:dyDescent="0.2">
      <c r="C7413" s="142"/>
      <c r="D7413" s="142"/>
      <c r="E7413" s="142"/>
      <c r="F7413" s="142"/>
      <c r="G7413" s="142"/>
      <c r="H7413" s="142"/>
      <c r="J7413" s="142"/>
      <c r="K7413" s="142"/>
      <c r="L7413" s="142"/>
      <c r="M7413" s="142"/>
      <c r="N7413" s="142"/>
      <c r="O7413" s="142"/>
    </row>
    <row r="7414" spans="3:15" x14ac:dyDescent="0.2">
      <c r="C7414" s="142"/>
      <c r="D7414" s="142"/>
      <c r="E7414" s="142"/>
      <c r="F7414" s="142"/>
      <c r="G7414" s="142"/>
      <c r="H7414" s="142"/>
      <c r="J7414" s="142"/>
      <c r="K7414" s="142"/>
      <c r="L7414" s="142"/>
      <c r="M7414" s="142"/>
      <c r="N7414" s="142"/>
      <c r="O7414" s="142"/>
    </row>
    <row r="7415" spans="3:15" x14ac:dyDescent="0.2">
      <c r="C7415" s="142"/>
      <c r="D7415" s="142"/>
      <c r="E7415" s="142"/>
      <c r="F7415" s="142"/>
      <c r="G7415" s="142"/>
      <c r="H7415" s="142"/>
      <c r="J7415" s="142"/>
      <c r="K7415" s="142"/>
      <c r="L7415" s="142"/>
      <c r="M7415" s="142"/>
      <c r="N7415" s="142"/>
      <c r="O7415" s="142"/>
    </row>
    <row r="7416" spans="3:15" x14ac:dyDescent="0.2">
      <c r="C7416" s="142"/>
      <c r="D7416" s="142"/>
      <c r="E7416" s="142"/>
      <c r="F7416" s="142"/>
      <c r="G7416" s="142"/>
      <c r="H7416" s="142"/>
      <c r="J7416" s="142"/>
      <c r="K7416" s="142"/>
      <c r="L7416" s="142"/>
      <c r="M7416" s="142"/>
      <c r="N7416" s="142"/>
      <c r="O7416" s="142"/>
    </row>
    <row r="7417" spans="3:15" x14ac:dyDescent="0.2">
      <c r="C7417" s="142"/>
      <c r="D7417" s="142"/>
      <c r="E7417" s="142"/>
      <c r="F7417" s="142"/>
      <c r="G7417" s="142"/>
      <c r="H7417" s="142"/>
      <c r="J7417" s="142"/>
      <c r="K7417" s="142"/>
      <c r="L7417" s="142"/>
      <c r="M7417" s="142"/>
      <c r="N7417" s="142"/>
      <c r="O7417" s="142"/>
    </row>
    <row r="7418" spans="3:15" x14ac:dyDescent="0.2">
      <c r="C7418" s="142"/>
      <c r="D7418" s="142"/>
      <c r="E7418" s="142"/>
      <c r="F7418" s="142"/>
      <c r="G7418" s="142"/>
      <c r="H7418" s="142"/>
      <c r="J7418" s="142"/>
      <c r="K7418" s="142"/>
      <c r="L7418" s="142"/>
      <c r="M7418" s="142"/>
      <c r="N7418" s="142"/>
      <c r="O7418" s="142"/>
    </row>
    <row r="7419" spans="3:15" x14ac:dyDescent="0.2">
      <c r="C7419" s="142"/>
      <c r="D7419" s="142"/>
      <c r="E7419" s="142"/>
      <c r="F7419" s="142"/>
      <c r="G7419" s="142"/>
      <c r="H7419" s="142"/>
      <c r="J7419" s="142"/>
      <c r="K7419" s="142"/>
      <c r="L7419" s="142"/>
      <c r="M7419" s="142"/>
      <c r="N7419" s="142"/>
      <c r="O7419" s="142"/>
    </row>
    <row r="7420" spans="3:15" x14ac:dyDescent="0.2">
      <c r="C7420" s="142"/>
      <c r="D7420" s="142"/>
      <c r="E7420" s="142"/>
      <c r="F7420" s="142"/>
      <c r="G7420" s="142"/>
      <c r="H7420" s="142"/>
      <c r="J7420" s="142"/>
      <c r="K7420" s="142"/>
      <c r="L7420" s="142"/>
      <c r="M7420" s="142"/>
      <c r="N7420" s="142"/>
      <c r="O7420" s="142"/>
    </row>
    <row r="7421" spans="3:15" x14ac:dyDescent="0.2">
      <c r="C7421" s="142"/>
      <c r="D7421" s="142"/>
      <c r="E7421" s="142"/>
      <c r="F7421" s="142"/>
      <c r="G7421" s="142"/>
      <c r="H7421" s="142"/>
      <c r="J7421" s="142"/>
      <c r="K7421" s="142"/>
      <c r="L7421" s="142"/>
      <c r="M7421" s="142"/>
      <c r="N7421" s="142"/>
      <c r="O7421" s="142"/>
    </row>
    <row r="7422" spans="3:15" x14ac:dyDescent="0.2">
      <c r="C7422" s="142"/>
      <c r="D7422" s="142"/>
      <c r="E7422" s="142"/>
      <c r="F7422" s="142"/>
      <c r="G7422" s="142"/>
      <c r="H7422" s="142"/>
      <c r="J7422" s="142"/>
      <c r="K7422" s="142"/>
      <c r="L7422" s="142"/>
      <c r="M7422" s="142"/>
      <c r="N7422" s="142"/>
      <c r="O7422" s="142"/>
    </row>
    <row r="7423" spans="3:15" x14ac:dyDescent="0.2">
      <c r="C7423" s="142"/>
      <c r="D7423" s="142"/>
      <c r="E7423" s="142"/>
      <c r="F7423" s="142"/>
      <c r="G7423" s="142"/>
      <c r="H7423" s="142"/>
      <c r="J7423" s="142"/>
      <c r="K7423" s="142"/>
      <c r="L7423" s="142"/>
      <c r="M7423" s="142"/>
      <c r="N7423" s="142"/>
      <c r="O7423" s="142"/>
    </row>
    <row r="7424" spans="3:15" x14ac:dyDescent="0.2">
      <c r="C7424" s="142"/>
      <c r="D7424" s="142"/>
      <c r="E7424" s="142"/>
      <c r="F7424" s="142"/>
      <c r="G7424" s="142"/>
      <c r="H7424" s="142"/>
      <c r="J7424" s="142"/>
      <c r="K7424" s="142"/>
      <c r="L7424" s="142"/>
      <c r="M7424" s="142"/>
      <c r="N7424" s="142"/>
      <c r="O7424" s="142"/>
    </row>
    <row r="7425" spans="3:15" x14ac:dyDescent="0.2">
      <c r="C7425" s="142"/>
      <c r="D7425" s="142"/>
      <c r="E7425" s="142"/>
      <c r="F7425" s="142"/>
      <c r="G7425" s="142"/>
      <c r="H7425" s="142"/>
      <c r="J7425" s="142"/>
      <c r="K7425" s="142"/>
      <c r="L7425" s="142"/>
      <c r="M7425" s="142"/>
      <c r="N7425" s="142"/>
      <c r="O7425" s="142"/>
    </row>
    <row r="7426" spans="3:15" x14ac:dyDescent="0.2">
      <c r="C7426" s="142"/>
      <c r="D7426" s="142"/>
      <c r="E7426" s="142"/>
      <c r="F7426" s="142"/>
      <c r="G7426" s="142"/>
      <c r="H7426" s="142"/>
      <c r="J7426" s="142"/>
      <c r="K7426" s="142"/>
      <c r="L7426" s="142"/>
      <c r="M7426" s="142"/>
      <c r="N7426" s="142"/>
      <c r="O7426" s="142"/>
    </row>
    <row r="7427" spans="3:15" x14ac:dyDescent="0.2">
      <c r="C7427" s="142"/>
      <c r="D7427" s="142"/>
      <c r="E7427" s="142"/>
      <c r="F7427" s="142"/>
      <c r="G7427" s="142"/>
      <c r="H7427" s="142"/>
      <c r="J7427" s="142"/>
      <c r="K7427" s="142"/>
      <c r="L7427" s="142"/>
      <c r="M7427" s="142"/>
      <c r="N7427" s="142"/>
      <c r="O7427" s="142"/>
    </row>
    <row r="7428" spans="3:15" x14ac:dyDescent="0.2">
      <c r="C7428" s="142"/>
      <c r="D7428" s="142"/>
      <c r="E7428" s="142"/>
      <c r="F7428" s="142"/>
      <c r="G7428" s="142"/>
      <c r="H7428" s="142"/>
      <c r="J7428" s="142"/>
      <c r="K7428" s="142"/>
      <c r="L7428" s="142"/>
      <c r="M7428" s="142"/>
      <c r="N7428" s="142"/>
      <c r="O7428" s="142"/>
    </row>
    <row r="7429" spans="3:15" x14ac:dyDescent="0.2">
      <c r="C7429" s="142"/>
      <c r="D7429" s="142"/>
      <c r="E7429" s="142"/>
      <c r="F7429" s="142"/>
      <c r="G7429" s="142"/>
      <c r="H7429" s="142"/>
      <c r="J7429" s="142"/>
      <c r="K7429" s="142"/>
      <c r="L7429" s="142"/>
      <c r="M7429" s="142"/>
      <c r="N7429" s="142"/>
      <c r="O7429" s="142"/>
    </row>
    <row r="7430" spans="3:15" x14ac:dyDescent="0.2">
      <c r="C7430" s="142"/>
      <c r="D7430" s="142"/>
      <c r="E7430" s="142"/>
      <c r="F7430" s="142"/>
      <c r="G7430" s="142"/>
      <c r="H7430" s="142"/>
      <c r="J7430" s="142"/>
      <c r="K7430" s="142"/>
      <c r="L7430" s="142"/>
      <c r="M7430" s="142"/>
      <c r="N7430" s="142"/>
      <c r="O7430" s="142"/>
    </row>
    <row r="7431" spans="3:15" x14ac:dyDescent="0.2">
      <c r="C7431" s="142"/>
      <c r="D7431" s="142"/>
      <c r="E7431" s="142"/>
      <c r="F7431" s="142"/>
      <c r="G7431" s="142"/>
      <c r="H7431" s="142"/>
      <c r="J7431" s="142"/>
      <c r="K7431" s="142"/>
      <c r="L7431" s="142"/>
      <c r="M7431" s="142"/>
      <c r="N7431" s="142"/>
      <c r="O7431" s="142"/>
    </row>
    <row r="7432" spans="3:15" x14ac:dyDescent="0.2">
      <c r="C7432" s="142"/>
      <c r="D7432" s="142"/>
      <c r="E7432" s="142"/>
      <c r="F7432" s="142"/>
      <c r="G7432" s="142"/>
      <c r="H7432" s="142"/>
      <c r="J7432" s="142"/>
      <c r="K7432" s="142"/>
      <c r="L7432" s="142"/>
      <c r="M7432" s="142"/>
      <c r="N7432" s="142"/>
      <c r="O7432" s="142"/>
    </row>
    <row r="7433" spans="3:15" x14ac:dyDescent="0.2">
      <c r="C7433" s="142"/>
      <c r="D7433" s="142"/>
      <c r="E7433" s="142"/>
      <c r="F7433" s="142"/>
      <c r="G7433" s="142"/>
      <c r="H7433" s="142"/>
      <c r="J7433" s="142"/>
      <c r="K7433" s="142"/>
      <c r="L7433" s="142"/>
      <c r="M7433" s="142"/>
      <c r="N7433" s="142"/>
      <c r="O7433" s="142"/>
    </row>
    <row r="7434" spans="3:15" x14ac:dyDescent="0.2">
      <c r="C7434" s="142"/>
      <c r="D7434" s="142"/>
      <c r="E7434" s="142"/>
      <c r="F7434" s="142"/>
      <c r="G7434" s="142"/>
      <c r="H7434" s="142"/>
      <c r="J7434" s="142"/>
      <c r="K7434" s="142"/>
      <c r="L7434" s="142"/>
      <c r="M7434" s="142"/>
      <c r="N7434" s="142"/>
      <c r="O7434" s="142"/>
    </row>
    <row r="7435" spans="3:15" x14ac:dyDescent="0.2">
      <c r="C7435" s="142"/>
      <c r="D7435" s="142"/>
      <c r="E7435" s="142"/>
      <c r="F7435" s="142"/>
      <c r="G7435" s="142"/>
      <c r="H7435" s="142"/>
      <c r="J7435" s="142"/>
      <c r="K7435" s="142"/>
      <c r="L7435" s="142"/>
      <c r="M7435" s="142"/>
      <c r="N7435" s="142"/>
      <c r="O7435" s="142"/>
    </row>
    <row r="7436" spans="3:15" x14ac:dyDescent="0.2">
      <c r="C7436" s="142"/>
      <c r="D7436" s="142"/>
      <c r="E7436" s="142"/>
      <c r="F7436" s="142"/>
      <c r="G7436" s="142"/>
      <c r="H7436" s="142"/>
      <c r="J7436" s="142"/>
      <c r="K7436" s="142"/>
      <c r="L7436" s="142"/>
      <c r="M7436" s="142"/>
      <c r="N7436" s="142"/>
      <c r="O7436" s="142"/>
    </row>
    <row r="7437" spans="3:15" x14ac:dyDescent="0.2">
      <c r="C7437" s="142"/>
      <c r="D7437" s="142"/>
      <c r="E7437" s="142"/>
      <c r="F7437" s="142"/>
      <c r="G7437" s="142"/>
      <c r="H7437" s="142"/>
      <c r="J7437" s="142"/>
      <c r="K7437" s="142"/>
      <c r="L7437" s="142"/>
      <c r="M7437" s="142"/>
      <c r="N7437" s="142"/>
      <c r="O7437" s="142"/>
    </row>
    <row r="7438" spans="3:15" x14ac:dyDescent="0.2">
      <c r="C7438" s="142"/>
      <c r="D7438" s="142"/>
      <c r="E7438" s="142"/>
      <c r="F7438" s="142"/>
      <c r="G7438" s="142"/>
      <c r="H7438" s="142"/>
      <c r="J7438" s="142"/>
      <c r="K7438" s="142"/>
      <c r="L7438" s="142"/>
      <c r="M7438" s="142"/>
      <c r="N7438" s="142"/>
      <c r="O7438" s="142"/>
    </row>
    <row r="7439" spans="3:15" x14ac:dyDescent="0.2">
      <c r="C7439" s="142"/>
      <c r="D7439" s="142"/>
      <c r="E7439" s="142"/>
      <c r="F7439" s="142"/>
      <c r="G7439" s="142"/>
      <c r="H7439" s="142"/>
      <c r="J7439" s="142"/>
      <c r="K7439" s="142"/>
      <c r="L7439" s="142"/>
      <c r="M7439" s="142"/>
      <c r="N7439" s="142"/>
      <c r="O7439" s="142"/>
    </row>
    <row r="7440" spans="3:15" x14ac:dyDescent="0.2">
      <c r="C7440" s="142"/>
      <c r="D7440" s="142"/>
      <c r="E7440" s="142"/>
      <c r="F7440" s="142"/>
      <c r="G7440" s="142"/>
      <c r="H7440" s="142"/>
      <c r="J7440" s="142"/>
      <c r="K7440" s="142"/>
      <c r="L7440" s="142"/>
      <c r="M7440" s="142"/>
      <c r="N7440" s="142"/>
      <c r="O7440" s="142"/>
    </row>
    <row r="7441" spans="3:15" x14ac:dyDescent="0.2">
      <c r="C7441" s="142"/>
      <c r="D7441" s="142"/>
      <c r="E7441" s="142"/>
      <c r="F7441" s="142"/>
      <c r="G7441" s="142"/>
      <c r="H7441" s="142"/>
      <c r="J7441" s="142"/>
      <c r="K7441" s="142"/>
      <c r="L7441" s="142"/>
      <c r="M7441" s="142"/>
      <c r="N7441" s="142"/>
      <c r="O7441" s="142"/>
    </row>
    <row r="7442" spans="3:15" x14ac:dyDescent="0.2">
      <c r="C7442" s="142"/>
      <c r="D7442" s="142"/>
      <c r="E7442" s="142"/>
      <c r="F7442" s="142"/>
      <c r="G7442" s="142"/>
      <c r="H7442" s="142"/>
      <c r="J7442" s="142"/>
      <c r="K7442" s="142"/>
      <c r="L7442" s="142"/>
      <c r="M7442" s="142"/>
      <c r="N7442" s="142"/>
      <c r="O7442" s="142"/>
    </row>
    <row r="7443" spans="3:15" x14ac:dyDescent="0.2">
      <c r="C7443" s="142"/>
      <c r="D7443" s="142"/>
      <c r="E7443" s="142"/>
      <c r="F7443" s="142"/>
      <c r="G7443" s="142"/>
      <c r="H7443" s="142"/>
      <c r="J7443" s="142"/>
      <c r="K7443" s="142"/>
      <c r="L7443" s="142"/>
      <c r="M7443" s="142"/>
      <c r="N7443" s="142"/>
      <c r="O7443" s="142"/>
    </row>
    <row r="7444" spans="3:15" x14ac:dyDescent="0.2">
      <c r="C7444" s="142"/>
      <c r="D7444" s="142"/>
      <c r="E7444" s="142"/>
      <c r="F7444" s="142"/>
      <c r="G7444" s="142"/>
      <c r="H7444" s="142"/>
      <c r="J7444" s="142"/>
      <c r="K7444" s="142"/>
      <c r="L7444" s="142"/>
      <c r="M7444" s="142"/>
      <c r="N7444" s="142"/>
      <c r="O7444" s="142"/>
    </row>
    <row r="7445" spans="3:15" x14ac:dyDescent="0.2">
      <c r="C7445" s="142"/>
      <c r="D7445" s="142"/>
      <c r="E7445" s="142"/>
      <c r="F7445" s="142"/>
      <c r="G7445" s="142"/>
      <c r="H7445" s="142"/>
      <c r="J7445" s="142"/>
      <c r="K7445" s="142"/>
      <c r="L7445" s="142"/>
      <c r="M7445" s="142"/>
      <c r="N7445" s="142"/>
      <c r="O7445" s="142"/>
    </row>
    <row r="7446" spans="3:15" x14ac:dyDescent="0.2">
      <c r="C7446" s="142"/>
      <c r="D7446" s="142"/>
      <c r="E7446" s="142"/>
      <c r="F7446" s="142"/>
      <c r="G7446" s="142"/>
      <c r="H7446" s="142"/>
      <c r="J7446" s="142"/>
      <c r="K7446" s="142"/>
      <c r="L7446" s="142"/>
      <c r="M7446" s="142"/>
      <c r="N7446" s="142"/>
      <c r="O7446" s="142"/>
    </row>
    <row r="7447" spans="3:15" x14ac:dyDescent="0.2">
      <c r="C7447" s="142"/>
      <c r="D7447" s="142"/>
      <c r="E7447" s="142"/>
      <c r="F7447" s="142"/>
      <c r="G7447" s="142"/>
      <c r="H7447" s="142"/>
      <c r="J7447" s="142"/>
      <c r="K7447" s="142"/>
      <c r="L7447" s="142"/>
      <c r="M7447" s="142"/>
      <c r="N7447" s="142"/>
      <c r="O7447" s="142"/>
    </row>
    <row r="7448" spans="3:15" x14ac:dyDescent="0.2">
      <c r="C7448" s="142"/>
      <c r="D7448" s="142"/>
      <c r="E7448" s="142"/>
      <c r="F7448" s="142"/>
      <c r="G7448" s="142"/>
      <c r="H7448" s="142"/>
      <c r="J7448" s="142"/>
      <c r="K7448" s="142"/>
      <c r="L7448" s="142"/>
      <c r="M7448" s="142"/>
      <c r="N7448" s="142"/>
      <c r="O7448" s="142"/>
    </row>
    <row r="7449" spans="3:15" x14ac:dyDescent="0.2">
      <c r="C7449" s="142"/>
      <c r="D7449" s="142"/>
      <c r="E7449" s="142"/>
      <c r="F7449" s="142"/>
      <c r="G7449" s="142"/>
      <c r="H7449" s="142"/>
      <c r="J7449" s="142"/>
      <c r="K7449" s="142"/>
      <c r="L7449" s="142"/>
      <c r="M7449" s="142"/>
      <c r="N7449" s="142"/>
      <c r="O7449" s="142"/>
    </row>
    <row r="7450" spans="3:15" x14ac:dyDescent="0.2">
      <c r="C7450" s="142"/>
      <c r="D7450" s="142"/>
      <c r="E7450" s="142"/>
      <c r="F7450" s="142"/>
      <c r="G7450" s="142"/>
      <c r="H7450" s="142"/>
      <c r="J7450" s="142"/>
      <c r="K7450" s="142"/>
      <c r="L7450" s="142"/>
      <c r="M7450" s="142"/>
      <c r="N7450" s="142"/>
      <c r="O7450" s="142"/>
    </row>
    <row r="7451" spans="3:15" x14ac:dyDescent="0.2">
      <c r="C7451" s="142"/>
      <c r="D7451" s="142"/>
      <c r="E7451" s="142"/>
      <c r="F7451" s="142"/>
      <c r="G7451" s="142"/>
      <c r="H7451" s="142"/>
      <c r="J7451" s="142"/>
      <c r="K7451" s="142"/>
      <c r="L7451" s="142"/>
      <c r="M7451" s="142"/>
      <c r="N7451" s="142"/>
      <c r="O7451" s="142"/>
    </row>
    <row r="7452" spans="3:15" x14ac:dyDescent="0.2">
      <c r="C7452" s="142"/>
      <c r="D7452" s="142"/>
      <c r="E7452" s="142"/>
      <c r="F7452" s="142"/>
      <c r="G7452" s="142"/>
      <c r="H7452" s="142"/>
      <c r="J7452" s="142"/>
      <c r="K7452" s="142"/>
      <c r="L7452" s="142"/>
      <c r="M7452" s="142"/>
      <c r="N7452" s="142"/>
      <c r="O7452" s="142"/>
    </row>
    <row r="7453" spans="3:15" x14ac:dyDescent="0.2">
      <c r="C7453" s="142"/>
      <c r="D7453" s="142"/>
      <c r="E7453" s="142"/>
      <c r="F7453" s="142"/>
      <c r="G7453" s="142"/>
      <c r="H7453" s="142"/>
      <c r="J7453" s="142"/>
      <c r="K7453" s="142"/>
      <c r="L7453" s="142"/>
      <c r="M7453" s="142"/>
      <c r="N7453" s="142"/>
      <c r="O7453" s="142"/>
    </row>
    <row r="7454" spans="3:15" x14ac:dyDescent="0.2">
      <c r="C7454" s="142"/>
      <c r="D7454" s="142"/>
      <c r="E7454" s="142"/>
      <c r="F7454" s="142"/>
      <c r="G7454" s="142"/>
      <c r="H7454" s="142"/>
      <c r="J7454" s="142"/>
      <c r="K7454" s="142"/>
      <c r="L7454" s="142"/>
      <c r="M7454" s="142"/>
      <c r="N7454" s="142"/>
      <c r="O7454" s="142"/>
    </row>
    <row r="7455" spans="3:15" x14ac:dyDescent="0.2">
      <c r="C7455" s="142"/>
      <c r="D7455" s="142"/>
      <c r="E7455" s="142"/>
      <c r="F7455" s="142"/>
      <c r="G7455" s="142"/>
      <c r="H7455" s="142"/>
      <c r="J7455" s="142"/>
      <c r="K7455" s="142"/>
      <c r="L7455" s="142"/>
      <c r="M7455" s="142"/>
      <c r="N7455" s="142"/>
      <c r="O7455" s="142"/>
    </row>
    <row r="7456" spans="3:15" x14ac:dyDescent="0.2">
      <c r="C7456" s="142"/>
      <c r="D7456" s="142"/>
      <c r="E7456" s="142"/>
      <c r="F7456" s="142"/>
      <c r="G7456" s="142"/>
      <c r="H7456" s="142"/>
      <c r="J7456" s="142"/>
      <c r="K7456" s="142"/>
      <c r="L7456" s="142"/>
      <c r="M7456" s="142"/>
      <c r="N7456" s="142"/>
      <c r="O7456" s="142"/>
    </row>
    <row r="7457" spans="3:15" x14ac:dyDescent="0.2">
      <c r="C7457" s="142"/>
      <c r="D7457" s="142"/>
      <c r="E7457" s="142"/>
      <c r="F7457" s="142"/>
      <c r="G7457" s="142"/>
      <c r="H7457" s="142"/>
      <c r="J7457" s="142"/>
      <c r="K7457" s="142"/>
      <c r="L7457" s="142"/>
      <c r="M7457" s="142"/>
      <c r="N7457" s="142"/>
      <c r="O7457" s="142"/>
    </row>
    <row r="7458" spans="3:15" x14ac:dyDescent="0.2">
      <c r="C7458" s="142"/>
      <c r="D7458" s="142"/>
      <c r="E7458" s="142"/>
      <c r="F7458" s="142"/>
      <c r="G7458" s="142"/>
      <c r="H7458" s="142"/>
      <c r="J7458" s="142"/>
      <c r="K7458" s="142"/>
      <c r="L7458" s="142"/>
      <c r="M7458" s="142"/>
      <c r="N7458" s="142"/>
      <c r="O7458" s="142"/>
    </row>
    <row r="7459" spans="3:15" x14ac:dyDescent="0.2">
      <c r="C7459" s="142"/>
      <c r="D7459" s="142"/>
      <c r="E7459" s="142"/>
      <c r="F7459" s="142"/>
      <c r="G7459" s="142"/>
      <c r="H7459" s="142"/>
      <c r="J7459" s="142"/>
      <c r="K7459" s="142"/>
      <c r="L7459" s="142"/>
      <c r="M7459" s="142"/>
      <c r="N7459" s="142"/>
      <c r="O7459" s="142"/>
    </row>
    <row r="7460" spans="3:15" x14ac:dyDescent="0.2">
      <c r="C7460" s="142"/>
      <c r="D7460" s="142"/>
      <c r="E7460" s="142"/>
      <c r="F7460" s="142"/>
      <c r="G7460" s="142"/>
      <c r="H7460" s="142"/>
      <c r="J7460" s="142"/>
      <c r="K7460" s="142"/>
      <c r="L7460" s="142"/>
      <c r="M7460" s="142"/>
      <c r="N7460" s="142"/>
      <c r="O7460" s="142"/>
    </row>
    <row r="7461" spans="3:15" x14ac:dyDescent="0.2">
      <c r="C7461" s="142"/>
      <c r="D7461" s="142"/>
      <c r="E7461" s="142"/>
      <c r="F7461" s="142"/>
      <c r="G7461" s="142"/>
      <c r="H7461" s="142"/>
      <c r="J7461" s="142"/>
      <c r="K7461" s="142"/>
      <c r="L7461" s="142"/>
      <c r="M7461" s="142"/>
      <c r="N7461" s="142"/>
      <c r="O7461" s="142"/>
    </row>
    <row r="7462" spans="3:15" x14ac:dyDescent="0.2">
      <c r="C7462" s="142"/>
      <c r="D7462" s="142"/>
      <c r="E7462" s="142"/>
      <c r="F7462" s="142"/>
      <c r="G7462" s="142"/>
      <c r="H7462" s="142"/>
      <c r="J7462" s="142"/>
      <c r="K7462" s="142"/>
      <c r="L7462" s="142"/>
      <c r="M7462" s="142"/>
      <c r="N7462" s="142"/>
      <c r="O7462" s="142"/>
    </row>
    <row r="7463" spans="3:15" x14ac:dyDescent="0.2">
      <c r="C7463" s="142"/>
      <c r="D7463" s="142"/>
      <c r="E7463" s="142"/>
      <c r="F7463" s="142"/>
      <c r="G7463" s="142"/>
      <c r="H7463" s="142"/>
      <c r="J7463" s="142"/>
      <c r="K7463" s="142"/>
      <c r="L7463" s="142"/>
      <c r="M7463" s="142"/>
      <c r="N7463" s="142"/>
      <c r="O7463" s="142"/>
    </row>
    <row r="7464" spans="3:15" x14ac:dyDescent="0.2">
      <c r="C7464" s="142"/>
      <c r="D7464" s="142"/>
      <c r="E7464" s="142"/>
      <c r="F7464" s="142"/>
      <c r="G7464" s="142"/>
      <c r="H7464" s="142"/>
      <c r="J7464" s="142"/>
      <c r="K7464" s="142"/>
      <c r="L7464" s="142"/>
      <c r="M7464" s="142"/>
      <c r="N7464" s="142"/>
      <c r="O7464" s="142"/>
    </row>
    <row r="7465" spans="3:15" x14ac:dyDescent="0.2">
      <c r="C7465" s="142"/>
      <c r="D7465" s="142"/>
      <c r="E7465" s="142"/>
      <c r="F7465" s="142"/>
      <c r="G7465" s="142"/>
      <c r="H7465" s="142"/>
      <c r="J7465" s="142"/>
      <c r="K7465" s="142"/>
      <c r="L7465" s="142"/>
      <c r="M7465" s="142"/>
      <c r="N7465" s="142"/>
      <c r="O7465" s="142"/>
    </row>
    <row r="7466" spans="3:15" x14ac:dyDescent="0.2">
      <c r="C7466" s="142"/>
      <c r="D7466" s="142"/>
      <c r="E7466" s="142"/>
      <c r="F7466" s="142"/>
      <c r="G7466" s="142"/>
      <c r="H7466" s="142"/>
      <c r="J7466" s="142"/>
      <c r="K7466" s="142"/>
      <c r="L7466" s="142"/>
      <c r="M7466" s="142"/>
      <c r="N7466" s="142"/>
      <c r="O7466" s="142"/>
    </row>
    <row r="7467" spans="3:15" x14ac:dyDescent="0.2">
      <c r="C7467" s="142"/>
      <c r="D7467" s="142"/>
      <c r="E7467" s="142"/>
      <c r="F7467" s="142"/>
      <c r="G7467" s="142"/>
      <c r="H7467" s="142"/>
      <c r="J7467" s="142"/>
      <c r="K7467" s="142"/>
      <c r="L7467" s="142"/>
      <c r="M7467" s="142"/>
      <c r="N7467" s="142"/>
      <c r="O7467" s="142"/>
    </row>
    <row r="7468" spans="3:15" x14ac:dyDescent="0.2">
      <c r="C7468" s="142"/>
      <c r="D7468" s="142"/>
      <c r="E7468" s="142"/>
      <c r="F7468" s="142"/>
      <c r="G7468" s="142"/>
      <c r="H7468" s="142"/>
      <c r="J7468" s="142"/>
      <c r="K7468" s="142"/>
      <c r="L7468" s="142"/>
      <c r="M7468" s="142"/>
      <c r="N7468" s="142"/>
      <c r="O7468" s="142"/>
    </row>
    <row r="7469" spans="3:15" x14ac:dyDescent="0.2">
      <c r="C7469" s="142"/>
      <c r="D7469" s="142"/>
      <c r="E7469" s="142"/>
      <c r="F7469" s="142"/>
      <c r="G7469" s="142"/>
      <c r="H7469" s="142"/>
      <c r="J7469" s="142"/>
      <c r="K7469" s="142"/>
      <c r="L7469" s="142"/>
      <c r="M7469" s="142"/>
      <c r="N7469" s="142"/>
      <c r="O7469" s="142"/>
    </row>
    <row r="7470" spans="3:15" x14ac:dyDescent="0.2">
      <c r="C7470" s="142"/>
      <c r="D7470" s="142"/>
      <c r="E7470" s="142"/>
      <c r="F7470" s="142"/>
      <c r="G7470" s="142"/>
      <c r="H7470" s="142"/>
      <c r="J7470" s="142"/>
      <c r="K7470" s="142"/>
      <c r="L7470" s="142"/>
      <c r="M7470" s="142"/>
      <c r="N7470" s="142"/>
      <c r="O7470" s="142"/>
    </row>
    <row r="7471" spans="3:15" x14ac:dyDescent="0.2">
      <c r="C7471" s="142"/>
      <c r="D7471" s="142"/>
      <c r="E7471" s="142"/>
      <c r="F7471" s="142"/>
      <c r="G7471" s="142"/>
      <c r="H7471" s="142"/>
      <c r="J7471" s="142"/>
      <c r="K7471" s="142"/>
      <c r="L7471" s="142"/>
      <c r="M7471" s="142"/>
      <c r="N7471" s="142"/>
      <c r="O7471" s="142"/>
    </row>
    <row r="7472" spans="3:15" x14ac:dyDescent="0.2">
      <c r="C7472" s="142"/>
      <c r="D7472" s="142"/>
      <c r="E7472" s="142"/>
      <c r="F7472" s="142"/>
      <c r="G7472" s="142"/>
      <c r="H7472" s="142"/>
      <c r="J7472" s="142"/>
      <c r="K7472" s="142"/>
      <c r="L7472" s="142"/>
      <c r="M7472" s="142"/>
      <c r="N7472" s="142"/>
      <c r="O7472" s="142"/>
    </row>
    <row r="7473" spans="3:15" x14ac:dyDescent="0.2">
      <c r="C7473" s="142"/>
      <c r="D7473" s="142"/>
      <c r="E7473" s="142"/>
      <c r="F7473" s="142"/>
      <c r="G7473" s="142"/>
      <c r="H7473" s="142"/>
      <c r="J7473" s="142"/>
      <c r="K7473" s="142"/>
      <c r="L7473" s="142"/>
      <c r="M7473" s="142"/>
      <c r="N7473" s="142"/>
      <c r="O7473" s="142"/>
    </row>
    <row r="7474" spans="3:15" x14ac:dyDescent="0.2">
      <c r="C7474" s="142"/>
      <c r="D7474" s="142"/>
      <c r="E7474" s="142"/>
      <c r="F7474" s="142"/>
      <c r="G7474" s="142"/>
      <c r="H7474" s="142"/>
      <c r="J7474" s="142"/>
      <c r="K7474" s="142"/>
      <c r="L7474" s="142"/>
      <c r="M7474" s="142"/>
      <c r="N7474" s="142"/>
      <c r="O7474" s="142"/>
    </row>
    <row r="7475" spans="3:15" x14ac:dyDescent="0.2">
      <c r="C7475" s="142"/>
      <c r="D7475" s="142"/>
      <c r="E7475" s="142"/>
      <c r="F7475" s="142"/>
      <c r="G7475" s="142"/>
      <c r="H7475" s="142"/>
      <c r="J7475" s="142"/>
      <c r="K7475" s="142"/>
      <c r="L7475" s="142"/>
      <c r="M7475" s="142"/>
      <c r="N7475" s="142"/>
      <c r="O7475" s="142"/>
    </row>
    <row r="7476" spans="3:15" x14ac:dyDescent="0.2">
      <c r="C7476" s="142"/>
      <c r="D7476" s="142"/>
      <c r="E7476" s="142"/>
      <c r="F7476" s="142"/>
      <c r="G7476" s="142"/>
      <c r="H7476" s="142"/>
      <c r="J7476" s="142"/>
      <c r="K7476" s="142"/>
      <c r="L7476" s="142"/>
      <c r="M7476" s="142"/>
      <c r="N7476" s="142"/>
      <c r="O7476" s="142"/>
    </row>
    <row r="7477" spans="3:15" x14ac:dyDescent="0.2">
      <c r="C7477" s="142"/>
      <c r="D7477" s="142"/>
      <c r="E7477" s="142"/>
      <c r="F7477" s="142"/>
      <c r="G7477" s="142"/>
      <c r="H7477" s="142"/>
      <c r="J7477" s="142"/>
      <c r="K7477" s="142"/>
      <c r="L7477" s="142"/>
      <c r="M7477" s="142"/>
      <c r="N7477" s="142"/>
      <c r="O7477" s="142"/>
    </row>
    <row r="7478" spans="3:15" x14ac:dyDescent="0.2">
      <c r="C7478" s="142"/>
      <c r="D7478" s="142"/>
      <c r="E7478" s="142"/>
      <c r="F7478" s="142"/>
      <c r="G7478" s="142"/>
      <c r="H7478" s="142"/>
      <c r="J7478" s="142"/>
      <c r="K7478" s="142"/>
      <c r="L7478" s="142"/>
      <c r="M7478" s="142"/>
      <c r="N7478" s="142"/>
      <c r="O7478" s="142"/>
    </row>
    <row r="7479" spans="3:15" x14ac:dyDescent="0.2">
      <c r="C7479" s="142"/>
      <c r="D7479" s="142"/>
      <c r="E7479" s="142"/>
      <c r="F7479" s="142"/>
      <c r="G7479" s="142"/>
      <c r="H7479" s="142"/>
      <c r="J7479" s="142"/>
      <c r="K7479" s="142"/>
      <c r="L7479" s="142"/>
      <c r="M7479" s="142"/>
      <c r="N7479" s="142"/>
      <c r="O7479" s="142"/>
    </row>
    <row r="7480" spans="3:15" x14ac:dyDescent="0.2">
      <c r="C7480" s="142"/>
      <c r="D7480" s="142"/>
      <c r="E7480" s="142"/>
      <c r="F7480" s="142"/>
      <c r="G7480" s="142"/>
      <c r="H7480" s="142"/>
      <c r="J7480" s="142"/>
      <c r="K7480" s="142"/>
      <c r="L7480" s="142"/>
      <c r="M7480" s="142"/>
      <c r="N7480" s="142"/>
      <c r="O7480" s="142"/>
    </row>
    <row r="7481" spans="3:15" x14ac:dyDescent="0.2">
      <c r="C7481" s="142"/>
      <c r="D7481" s="142"/>
      <c r="E7481" s="142"/>
      <c r="F7481" s="142"/>
      <c r="G7481" s="142"/>
      <c r="H7481" s="142"/>
      <c r="J7481" s="142"/>
      <c r="K7481" s="142"/>
      <c r="L7481" s="142"/>
      <c r="M7481" s="142"/>
      <c r="N7481" s="142"/>
      <c r="O7481" s="142"/>
    </row>
    <row r="7482" spans="3:15" x14ac:dyDescent="0.2">
      <c r="C7482" s="142"/>
      <c r="D7482" s="142"/>
      <c r="E7482" s="142"/>
      <c r="F7482" s="142"/>
      <c r="G7482" s="142"/>
      <c r="H7482" s="142"/>
      <c r="J7482" s="142"/>
      <c r="K7482" s="142"/>
      <c r="L7482" s="142"/>
      <c r="M7482" s="142"/>
      <c r="N7482" s="142"/>
      <c r="O7482" s="142"/>
    </row>
    <row r="7483" spans="3:15" x14ac:dyDescent="0.2">
      <c r="C7483" s="142"/>
      <c r="D7483" s="142"/>
      <c r="E7483" s="142"/>
      <c r="F7483" s="142"/>
      <c r="G7483" s="142"/>
      <c r="H7483" s="142"/>
      <c r="J7483" s="142"/>
      <c r="K7483" s="142"/>
      <c r="L7483" s="142"/>
      <c r="M7483" s="142"/>
      <c r="N7483" s="142"/>
      <c r="O7483" s="142"/>
    </row>
    <row r="7484" spans="3:15" x14ac:dyDescent="0.2">
      <c r="C7484" s="142"/>
      <c r="D7484" s="142"/>
      <c r="E7484" s="142"/>
      <c r="F7484" s="142"/>
      <c r="G7484" s="142"/>
      <c r="H7484" s="142"/>
      <c r="J7484" s="142"/>
      <c r="K7484" s="142"/>
      <c r="L7484" s="142"/>
      <c r="M7484" s="142"/>
      <c r="N7484" s="142"/>
      <c r="O7484" s="142"/>
    </row>
    <row r="7485" spans="3:15" x14ac:dyDescent="0.2">
      <c r="C7485" s="142"/>
      <c r="D7485" s="142"/>
      <c r="E7485" s="142"/>
      <c r="F7485" s="142"/>
      <c r="G7485" s="142"/>
      <c r="H7485" s="142"/>
      <c r="J7485" s="142"/>
      <c r="K7485" s="142"/>
      <c r="L7485" s="142"/>
      <c r="M7485" s="142"/>
      <c r="N7485" s="142"/>
      <c r="O7485" s="142"/>
    </row>
    <row r="7486" spans="3:15" x14ac:dyDescent="0.2">
      <c r="C7486" s="142"/>
      <c r="D7486" s="142"/>
      <c r="E7486" s="142"/>
      <c r="F7486" s="142"/>
      <c r="G7486" s="142"/>
      <c r="H7486" s="142"/>
      <c r="J7486" s="142"/>
      <c r="K7486" s="142"/>
      <c r="L7486" s="142"/>
      <c r="M7486" s="142"/>
      <c r="N7486" s="142"/>
      <c r="O7486" s="142"/>
    </row>
    <row r="7487" spans="3:15" x14ac:dyDescent="0.2">
      <c r="C7487" s="142"/>
      <c r="D7487" s="142"/>
      <c r="E7487" s="142"/>
      <c r="F7487" s="142"/>
      <c r="G7487" s="142"/>
      <c r="H7487" s="142"/>
      <c r="J7487" s="142"/>
      <c r="K7487" s="142"/>
      <c r="L7487" s="142"/>
      <c r="M7487" s="142"/>
      <c r="N7487" s="142"/>
      <c r="O7487" s="142"/>
    </row>
    <row r="7488" spans="3:15" x14ac:dyDescent="0.2">
      <c r="C7488" s="142"/>
      <c r="D7488" s="142"/>
      <c r="E7488" s="142"/>
      <c r="F7488" s="142"/>
      <c r="G7488" s="142"/>
      <c r="H7488" s="142"/>
      <c r="J7488" s="142"/>
      <c r="K7488" s="142"/>
      <c r="L7488" s="142"/>
      <c r="M7488" s="142"/>
      <c r="N7488" s="142"/>
      <c r="O7488" s="142"/>
    </row>
    <row r="7489" spans="3:15" x14ac:dyDescent="0.2">
      <c r="C7489" s="142"/>
      <c r="D7489" s="142"/>
      <c r="E7489" s="142"/>
      <c r="F7489" s="142"/>
      <c r="G7489" s="142"/>
      <c r="H7489" s="142"/>
      <c r="J7489" s="142"/>
      <c r="K7489" s="142"/>
      <c r="L7489" s="142"/>
      <c r="M7489" s="142"/>
      <c r="N7489" s="142"/>
      <c r="O7489" s="142"/>
    </row>
    <row r="7490" spans="3:15" x14ac:dyDescent="0.2">
      <c r="C7490" s="142"/>
      <c r="D7490" s="142"/>
      <c r="E7490" s="142"/>
      <c r="F7490" s="142"/>
      <c r="G7490" s="142"/>
      <c r="H7490" s="142"/>
      <c r="J7490" s="142"/>
      <c r="K7490" s="142"/>
      <c r="L7490" s="142"/>
      <c r="M7490" s="142"/>
      <c r="N7490" s="142"/>
      <c r="O7490" s="142"/>
    </row>
    <row r="7491" spans="3:15" x14ac:dyDescent="0.2">
      <c r="C7491" s="142"/>
      <c r="D7491" s="142"/>
      <c r="E7491" s="142"/>
      <c r="F7491" s="142"/>
      <c r="G7491" s="142"/>
      <c r="H7491" s="142"/>
      <c r="J7491" s="142"/>
      <c r="K7491" s="142"/>
      <c r="L7491" s="142"/>
      <c r="M7491" s="142"/>
      <c r="N7491" s="142"/>
      <c r="O7491" s="142"/>
    </row>
    <row r="7492" spans="3:15" x14ac:dyDescent="0.2">
      <c r="C7492" s="142"/>
      <c r="D7492" s="142"/>
      <c r="E7492" s="142"/>
      <c r="F7492" s="142"/>
      <c r="G7492" s="142"/>
      <c r="H7492" s="142"/>
      <c r="J7492" s="142"/>
      <c r="K7492" s="142"/>
      <c r="L7492" s="142"/>
      <c r="M7492" s="142"/>
      <c r="N7492" s="142"/>
      <c r="O7492" s="142"/>
    </row>
    <row r="7493" spans="3:15" x14ac:dyDescent="0.2">
      <c r="C7493" s="142"/>
      <c r="D7493" s="142"/>
      <c r="E7493" s="142"/>
      <c r="F7493" s="142"/>
      <c r="G7493" s="142"/>
      <c r="H7493" s="142"/>
      <c r="J7493" s="142"/>
      <c r="K7493" s="142"/>
      <c r="L7493" s="142"/>
      <c r="M7493" s="142"/>
      <c r="N7493" s="142"/>
      <c r="O7493" s="142"/>
    </row>
    <row r="7494" spans="3:15" x14ac:dyDescent="0.2">
      <c r="C7494" s="142"/>
      <c r="D7494" s="142"/>
      <c r="E7494" s="142"/>
      <c r="F7494" s="142"/>
      <c r="G7494" s="142"/>
      <c r="H7494" s="142"/>
      <c r="J7494" s="142"/>
      <c r="K7494" s="142"/>
      <c r="L7494" s="142"/>
      <c r="M7494" s="142"/>
      <c r="N7494" s="142"/>
      <c r="O7494" s="142"/>
    </row>
    <row r="7495" spans="3:15" x14ac:dyDescent="0.2">
      <c r="C7495" s="142"/>
      <c r="D7495" s="142"/>
      <c r="E7495" s="142"/>
      <c r="F7495" s="142"/>
      <c r="G7495" s="142"/>
      <c r="H7495" s="142"/>
      <c r="J7495" s="142"/>
      <c r="K7495" s="142"/>
      <c r="L7495" s="142"/>
      <c r="M7495" s="142"/>
      <c r="N7495" s="142"/>
      <c r="O7495" s="142"/>
    </row>
    <row r="7496" spans="3:15" x14ac:dyDescent="0.2">
      <c r="C7496" s="142"/>
      <c r="D7496" s="142"/>
      <c r="E7496" s="142"/>
      <c r="F7496" s="142"/>
      <c r="G7496" s="142"/>
      <c r="H7496" s="142"/>
      <c r="J7496" s="142"/>
      <c r="K7496" s="142"/>
      <c r="L7496" s="142"/>
      <c r="M7496" s="142"/>
      <c r="N7496" s="142"/>
      <c r="O7496" s="142"/>
    </row>
    <row r="7497" spans="3:15" x14ac:dyDescent="0.2">
      <c r="C7497" s="142"/>
      <c r="D7497" s="142"/>
      <c r="E7497" s="142"/>
      <c r="F7497" s="142"/>
      <c r="G7497" s="142"/>
      <c r="H7497" s="142"/>
      <c r="J7497" s="142"/>
      <c r="K7497" s="142"/>
      <c r="L7497" s="142"/>
      <c r="M7497" s="142"/>
      <c r="N7497" s="142"/>
      <c r="O7497" s="142"/>
    </row>
    <row r="7498" spans="3:15" x14ac:dyDescent="0.2">
      <c r="C7498" s="142"/>
      <c r="D7498" s="142"/>
      <c r="E7498" s="142"/>
      <c r="F7498" s="142"/>
      <c r="G7498" s="142"/>
      <c r="H7498" s="142"/>
      <c r="J7498" s="142"/>
      <c r="K7498" s="142"/>
      <c r="L7498" s="142"/>
      <c r="M7498" s="142"/>
      <c r="N7498" s="142"/>
      <c r="O7498" s="142"/>
    </row>
    <row r="7499" spans="3:15" x14ac:dyDescent="0.2">
      <c r="C7499" s="142"/>
      <c r="D7499" s="142"/>
      <c r="E7499" s="142"/>
      <c r="F7499" s="142"/>
      <c r="G7499" s="142"/>
      <c r="H7499" s="142"/>
      <c r="J7499" s="142"/>
      <c r="K7499" s="142"/>
      <c r="L7499" s="142"/>
      <c r="M7499" s="142"/>
      <c r="N7499" s="142"/>
      <c r="O7499" s="142"/>
    </row>
    <row r="7500" spans="3:15" x14ac:dyDescent="0.2">
      <c r="C7500" s="142"/>
      <c r="D7500" s="142"/>
      <c r="E7500" s="142"/>
      <c r="F7500" s="142"/>
      <c r="G7500" s="142"/>
      <c r="H7500" s="142"/>
      <c r="J7500" s="142"/>
      <c r="K7500" s="142"/>
      <c r="L7500" s="142"/>
      <c r="M7500" s="142"/>
      <c r="N7500" s="142"/>
      <c r="O7500" s="142"/>
    </row>
    <row r="7501" spans="3:15" x14ac:dyDescent="0.2">
      <c r="C7501" s="142"/>
      <c r="D7501" s="142"/>
      <c r="E7501" s="142"/>
      <c r="F7501" s="142"/>
      <c r="G7501" s="142"/>
      <c r="H7501" s="142"/>
      <c r="J7501" s="142"/>
      <c r="K7501" s="142"/>
      <c r="L7501" s="142"/>
      <c r="M7501" s="142"/>
      <c r="N7501" s="142"/>
      <c r="O7501" s="142"/>
    </row>
    <row r="7502" spans="3:15" x14ac:dyDescent="0.2">
      <c r="C7502" s="142"/>
      <c r="D7502" s="142"/>
      <c r="E7502" s="142"/>
      <c r="F7502" s="142"/>
      <c r="G7502" s="142"/>
      <c r="H7502" s="142"/>
      <c r="J7502" s="142"/>
      <c r="K7502" s="142"/>
      <c r="L7502" s="142"/>
      <c r="M7502" s="142"/>
      <c r="N7502" s="142"/>
      <c r="O7502" s="142"/>
    </row>
    <row r="7503" spans="3:15" x14ac:dyDescent="0.2">
      <c r="C7503" s="142"/>
      <c r="D7503" s="142"/>
      <c r="E7503" s="142"/>
      <c r="F7503" s="142"/>
      <c r="G7503" s="142"/>
      <c r="H7503" s="142"/>
      <c r="J7503" s="142"/>
      <c r="K7503" s="142"/>
      <c r="L7503" s="142"/>
      <c r="M7503" s="142"/>
      <c r="N7503" s="142"/>
      <c r="O7503" s="142"/>
    </row>
    <row r="7504" spans="3:15" x14ac:dyDescent="0.2">
      <c r="C7504" s="142"/>
      <c r="D7504" s="142"/>
      <c r="E7504" s="142"/>
      <c r="F7504" s="142"/>
      <c r="G7504" s="142"/>
      <c r="H7504" s="142"/>
      <c r="J7504" s="142"/>
      <c r="K7504" s="142"/>
      <c r="L7504" s="142"/>
      <c r="M7504" s="142"/>
      <c r="N7504" s="142"/>
      <c r="O7504" s="142"/>
    </row>
    <row r="7505" spans="3:15" x14ac:dyDescent="0.2">
      <c r="C7505" s="142"/>
      <c r="D7505" s="142"/>
      <c r="E7505" s="142"/>
      <c r="F7505" s="142"/>
      <c r="G7505" s="142"/>
      <c r="H7505" s="142"/>
      <c r="J7505" s="142"/>
      <c r="K7505" s="142"/>
      <c r="L7505" s="142"/>
      <c r="M7505" s="142"/>
      <c r="N7505" s="142"/>
      <c r="O7505" s="142"/>
    </row>
    <row r="7506" spans="3:15" x14ac:dyDescent="0.2">
      <c r="C7506" s="142"/>
      <c r="D7506" s="142"/>
      <c r="E7506" s="142"/>
      <c r="F7506" s="142"/>
      <c r="G7506" s="142"/>
      <c r="H7506" s="142"/>
      <c r="J7506" s="142"/>
      <c r="K7506" s="142"/>
      <c r="L7506" s="142"/>
      <c r="M7506" s="142"/>
      <c r="N7506" s="142"/>
      <c r="O7506" s="142"/>
    </row>
    <row r="7507" spans="3:15" x14ac:dyDescent="0.2">
      <c r="C7507" s="142"/>
      <c r="D7507" s="142"/>
      <c r="E7507" s="142"/>
      <c r="F7507" s="142"/>
      <c r="G7507" s="142"/>
      <c r="H7507" s="142"/>
      <c r="J7507" s="142"/>
      <c r="K7507" s="142"/>
      <c r="L7507" s="142"/>
      <c r="M7507" s="142"/>
      <c r="N7507" s="142"/>
      <c r="O7507" s="142"/>
    </row>
    <row r="7508" spans="3:15" x14ac:dyDescent="0.2">
      <c r="C7508" s="142"/>
      <c r="D7508" s="142"/>
      <c r="E7508" s="142"/>
      <c r="F7508" s="142"/>
      <c r="G7508" s="142"/>
      <c r="H7508" s="142"/>
      <c r="J7508" s="142"/>
      <c r="K7508" s="142"/>
      <c r="L7508" s="142"/>
      <c r="M7508" s="142"/>
      <c r="N7508" s="142"/>
      <c r="O7508" s="142"/>
    </row>
    <row r="7509" spans="3:15" x14ac:dyDescent="0.2">
      <c r="C7509" s="142"/>
      <c r="D7509" s="142"/>
      <c r="E7509" s="142"/>
      <c r="F7509" s="142"/>
      <c r="G7509" s="142"/>
      <c r="H7509" s="142"/>
      <c r="J7509" s="142"/>
      <c r="K7509" s="142"/>
      <c r="L7509" s="142"/>
      <c r="M7509" s="142"/>
      <c r="N7509" s="142"/>
      <c r="O7509" s="142"/>
    </row>
    <row r="7510" spans="3:15" x14ac:dyDescent="0.2">
      <c r="C7510" s="142"/>
      <c r="D7510" s="142"/>
      <c r="E7510" s="142"/>
      <c r="F7510" s="142"/>
      <c r="G7510" s="142"/>
      <c r="H7510" s="142"/>
      <c r="J7510" s="142"/>
      <c r="K7510" s="142"/>
      <c r="L7510" s="142"/>
      <c r="M7510" s="142"/>
      <c r="N7510" s="142"/>
      <c r="O7510" s="142"/>
    </row>
    <row r="7511" spans="3:15" x14ac:dyDescent="0.2">
      <c r="C7511" s="142"/>
      <c r="D7511" s="142"/>
      <c r="E7511" s="142"/>
      <c r="F7511" s="142"/>
      <c r="G7511" s="142"/>
      <c r="H7511" s="142"/>
      <c r="J7511" s="142"/>
      <c r="K7511" s="142"/>
      <c r="L7511" s="142"/>
      <c r="M7511" s="142"/>
      <c r="N7511" s="142"/>
      <c r="O7511" s="142"/>
    </row>
    <row r="7512" spans="3:15" x14ac:dyDescent="0.2">
      <c r="C7512" s="142"/>
      <c r="D7512" s="142"/>
      <c r="E7512" s="142"/>
      <c r="F7512" s="142"/>
      <c r="G7512" s="142"/>
      <c r="H7512" s="142"/>
      <c r="J7512" s="142"/>
      <c r="K7512" s="142"/>
      <c r="L7512" s="142"/>
      <c r="M7512" s="142"/>
      <c r="N7512" s="142"/>
      <c r="O7512" s="142"/>
    </row>
    <row r="7513" spans="3:15" x14ac:dyDescent="0.2">
      <c r="C7513" s="142"/>
      <c r="D7513" s="142"/>
      <c r="E7513" s="142"/>
      <c r="F7513" s="142"/>
      <c r="G7513" s="142"/>
      <c r="H7513" s="142"/>
      <c r="J7513" s="142"/>
      <c r="K7513" s="142"/>
      <c r="L7513" s="142"/>
      <c r="M7513" s="142"/>
      <c r="N7513" s="142"/>
      <c r="O7513" s="142"/>
    </row>
    <row r="7514" spans="3:15" x14ac:dyDescent="0.2">
      <c r="C7514" s="142"/>
      <c r="D7514" s="142"/>
      <c r="E7514" s="142"/>
      <c r="F7514" s="142"/>
      <c r="G7514" s="142"/>
      <c r="H7514" s="142"/>
      <c r="J7514" s="142"/>
      <c r="K7514" s="142"/>
      <c r="L7514" s="142"/>
      <c r="M7514" s="142"/>
      <c r="N7514" s="142"/>
      <c r="O7514" s="142"/>
    </row>
    <row r="7515" spans="3:15" x14ac:dyDescent="0.2">
      <c r="C7515" s="142"/>
      <c r="D7515" s="142"/>
      <c r="E7515" s="142"/>
      <c r="F7515" s="142"/>
      <c r="G7515" s="142"/>
      <c r="H7515" s="142"/>
      <c r="J7515" s="142"/>
      <c r="K7515" s="142"/>
      <c r="L7515" s="142"/>
      <c r="M7515" s="142"/>
      <c r="N7515" s="142"/>
      <c r="O7515" s="142"/>
    </row>
    <row r="7516" spans="3:15" x14ac:dyDescent="0.2">
      <c r="C7516" s="142"/>
      <c r="D7516" s="142"/>
      <c r="E7516" s="142"/>
      <c r="F7516" s="142"/>
      <c r="G7516" s="142"/>
      <c r="H7516" s="142"/>
      <c r="J7516" s="142"/>
      <c r="K7516" s="142"/>
      <c r="L7516" s="142"/>
      <c r="M7516" s="142"/>
      <c r="N7516" s="142"/>
      <c r="O7516" s="142"/>
    </row>
    <row r="7517" spans="3:15" x14ac:dyDescent="0.2">
      <c r="C7517" s="142"/>
      <c r="D7517" s="142"/>
      <c r="E7517" s="142"/>
      <c r="F7517" s="142"/>
      <c r="G7517" s="142"/>
      <c r="H7517" s="142"/>
      <c r="J7517" s="142"/>
      <c r="K7517" s="142"/>
      <c r="L7517" s="142"/>
      <c r="M7517" s="142"/>
      <c r="N7517" s="142"/>
      <c r="O7517" s="142"/>
    </row>
    <row r="7518" spans="3:15" x14ac:dyDescent="0.2">
      <c r="C7518" s="142"/>
      <c r="D7518" s="142"/>
      <c r="E7518" s="142"/>
      <c r="F7518" s="142"/>
      <c r="G7518" s="142"/>
      <c r="H7518" s="142"/>
      <c r="J7518" s="142"/>
      <c r="K7518" s="142"/>
      <c r="L7518" s="142"/>
      <c r="M7518" s="142"/>
      <c r="N7518" s="142"/>
      <c r="O7518" s="142"/>
    </row>
    <row r="7519" spans="3:15" x14ac:dyDescent="0.2">
      <c r="C7519" s="142"/>
      <c r="D7519" s="142"/>
      <c r="E7519" s="142"/>
      <c r="F7519" s="142"/>
      <c r="G7519" s="142"/>
      <c r="H7519" s="142"/>
      <c r="J7519" s="142"/>
      <c r="K7519" s="142"/>
      <c r="L7519" s="142"/>
      <c r="M7519" s="142"/>
      <c r="N7519" s="142"/>
      <c r="O7519" s="142"/>
    </row>
    <row r="7520" spans="3:15" x14ac:dyDescent="0.2">
      <c r="C7520" s="142"/>
      <c r="D7520" s="142"/>
      <c r="E7520" s="142"/>
      <c r="F7520" s="142"/>
      <c r="G7520" s="142"/>
      <c r="H7520" s="142"/>
      <c r="J7520" s="142"/>
      <c r="K7520" s="142"/>
      <c r="L7520" s="142"/>
      <c r="M7520" s="142"/>
      <c r="N7520" s="142"/>
      <c r="O7520" s="142"/>
    </row>
    <row r="7521" spans="3:15" x14ac:dyDescent="0.2">
      <c r="C7521" s="142"/>
      <c r="D7521" s="142"/>
      <c r="E7521" s="142"/>
      <c r="F7521" s="142"/>
      <c r="G7521" s="142"/>
      <c r="H7521" s="142"/>
      <c r="J7521" s="142"/>
      <c r="K7521" s="142"/>
      <c r="L7521" s="142"/>
      <c r="M7521" s="142"/>
      <c r="N7521" s="142"/>
      <c r="O7521" s="142"/>
    </row>
    <row r="7522" spans="3:15" x14ac:dyDescent="0.2">
      <c r="C7522" s="142"/>
      <c r="D7522" s="142"/>
      <c r="E7522" s="142"/>
      <c r="F7522" s="142"/>
      <c r="G7522" s="142"/>
      <c r="H7522" s="142"/>
      <c r="J7522" s="142"/>
      <c r="K7522" s="142"/>
      <c r="L7522" s="142"/>
      <c r="M7522" s="142"/>
      <c r="N7522" s="142"/>
      <c r="O7522" s="142"/>
    </row>
    <row r="7523" spans="3:15" x14ac:dyDescent="0.2">
      <c r="C7523" s="142"/>
      <c r="D7523" s="142"/>
      <c r="E7523" s="142"/>
      <c r="F7523" s="142"/>
      <c r="G7523" s="142"/>
      <c r="H7523" s="142"/>
      <c r="J7523" s="142"/>
      <c r="K7523" s="142"/>
      <c r="L7523" s="142"/>
      <c r="M7523" s="142"/>
      <c r="N7523" s="142"/>
      <c r="O7523" s="142"/>
    </row>
    <row r="7524" spans="3:15" x14ac:dyDescent="0.2">
      <c r="C7524" s="142"/>
      <c r="D7524" s="142"/>
      <c r="E7524" s="142"/>
      <c r="F7524" s="142"/>
      <c r="G7524" s="142"/>
      <c r="H7524" s="142"/>
      <c r="J7524" s="142"/>
      <c r="K7524" s="142"/>
      <c r="L7524" s="142"/>
      <c r="M7524" s="142"/>
      <c r="N7524" s="142"/>
      <c r="O7524" s="142"/>
    </row>
    <row r="7525" spans="3:15" x14ac:dyDescent="0.2">
      <c r="C7525" s="142"/>
      <c r="D7525" s="142"/>
      <c r="E7525" s="142"/>
      <c r="F7525" s="142"/>
      <c r="G7525" s="142"/>
      <c r="H7525" s="142"/>
      <c r="J7525" s="142"/>
      <c r="K7525" s="142"/>
      <c r="L7525" s="142"/>
      <c r="M7525" s="142"/>
      <c r="N7525" s="142"/>
      <c r="O7525" s="142"/>
    </row>
    <row r="7526" spans="3:15" x14ac:dyDescent="0.2">
      <c r="C7526" s="142"/>
      <c r="D7526" s="142"/>
      <c r="E7526" s="142"/>
      <c r="F7526" s="142"/>
      <c r="G7526" s="142"/>
      <c r="H7526" s="142"/>
      <c r="J7526" s="142"/>
      <c r="K7526" s="142"/>
      <c r="L7526" s="142"/>
      <c r="M7526" s="142"/>
      <c r="N7526" s="142"/>
      <c r="O7526" s="142"/>
    </row>
    <row r="7527" spans="3:15" x14ac:dyDescent="0.2">
      <c r="C7527" s="142"/>
      <c r="D7527" s="142"/>
      <c r="E7527" s="142"/>
      <c r="F7527" s="142"/>
      <c r="G7527" s="142"/>
      <c r="H7527" s="142"/>
      <c r="J7527" s="142"/>
      <c r="K7527" s="142"/>
      <c r="L7527" s="142"/>
      <c r="M7527" s="142"/>
      <c r="N7527" s="142"/>
      <c r="O7527" s="142"/>
    </row>
    <row r="7528" spans="3:15" x14ac:dyDescent="0.2">
      <c r="C7528" s="142"/>
      <c r="D7528" s="142"/>
      <c r="E7528" s="142"/>
      <c r="F7528" s="142"/>
      <c r="G7528" s="142"/>
      <c r="H7528" s="142"/>
      <c r="J7528" s="142"/>
      <c r="K7528" s="142"/>
      <c r="L7528" s="142"/>
      <c r="M7528" s="142"/>
      <c r="N7528" s="142"/>
      <c r="O7528" s="142"/>
    </row>
    <row r="7529" spans="3:15" x14ac:dyDescent="0.2">
      <c r="C7529" s="142"/>
      <c r="D7529" s="142"/>
      <c r="E7529" s="142"/>
      <c r="F7529" s="142"/>
      <c r="G7529" s="142"/>
      <c r="H7529" s="142"/>
      <c r="J7529" s="142"/>
      <c r="K7529" s="142"/>
      <c r="L7529" s="142"/>
      <c r="M7529" s="142"/>
      <c r="N7529" s="142"/>
      <c r="O7529" s="142"/>
    </row>
    <row r="7530" spans="3:15" x14ac:dyDescent="0.2">
      <c r="C7530" s="142"/>
      <c r="D7530" s="142"/>
      <c r="E7530" s="142"/>
      <c r="F7530" s="142"/>
      <c r="G7530" s="142"/>
      <c r="H7530" s="142"/>
      <c r="J7530" s="142"/>
      <c r="K7530" s="142"/>
      <c r="L7530" s="142"/>
      <c r="M7530" s="142"/>
      <c r="N7530" s="142"/>
      <c r="O7530" s="142"/>
    </row>
    <row r="7531" spans="3:15" x14ac:dyDescent="0.2">
      <c r="C7531" s="142"/>
      <c r="D7531" s="142"/>
      <c r="E7531" s="142"/>
      <c r="F7531" s="142"/>
      <c r="G7531" s="142"/>
      <c r="H7531" s="142"/>
      <c r="J7531" s="142"/>
      <c r="K7531" s="142"/>
      <c r="L7531" s="142"/>
      <c r="M7531" s="142"/>
      <c r="N7531" s="142"/>
      <c r="O7531" s="142"/>
    </row>
    <row r="7532" spans="3:15" x14ac:dyDescent="0.2">
      <c r="C7532" s="142"/>
      <c r="D7532" s="142"/>
      <c r="E7532" s="142"/>
      <c r="F7532" s="142"/>
      <c r="G7532" s="142"/>
      <c r="H7532" s="142"/>
      <c r="J7532" s="142"/>
      <c r="K7532" s="142"/>
      <c r="L7532" s="142"/>
      <c r="M7532" s="142"/>
      <c r="N7532" s="142"/>
      <c r="O7532" s="142"/>
    </row>
    <row r="7533" spans="3:15" x14ac:dyDescent="0.2">
      <c r="C7533" s="142"/>
      <c r="D7533" s="142"/>
      <c r="E7533" s="142"/>
      <c r="F7533" s="142"/>
      <c r="G7533" s="142"/>
      <c r="H7533" s="142"/>
      <c r="J7533" s="142"/>
      <c r="K7533" s="142"/>
      <c r="L7533" s="142"/>
      <c r="M7533" s="142"/>
      <c r="N7533" s="142"/>
      <c r="O7533" s="142"/>
    </row>
    <row r="7534" spans="3:15" x14ac:dyDescent="0.2">
      <c r="C7534" s="142"/>
      <c r="D7534" s="142"/>
      <c r="E7534" s="142"/>
      <c r="F7534" s="142"/>
      <c r="G7534" s="142"/>
      <c r="H7534" s="142"/>
      <c r="J7534" s="142"/>
      <c r="K7534" s="142"/>
      <c r="L7534" s="142"/>
      <c r="M7534" s="142"/>
      <c r="N7534" s="142"/>
      <c r="O7534" s="142"/>
    </row>
    <row r="7535" spans="3:15" x14ac:dyDescent="0.2">
      <c r="C7535" s="142"/>
      <c r="D7535" s="142"/>
      <c r="E7535" s="142"/>
      <c r="F7535" s="142"/>
      <c r="G7535" s="142"/>
      <c r="H7535" s="142"/>
      <c r="J7535" s="142"/>
      <c r="K7535" s="142"/>
      <c r="L7535" s="142"/>
      <c r="M7535" s="142"/>
      <c r="N7535" s="142"/>
      <c r="O7535" s="142"/>
    </row>
    <row r="7536" spans="3:15" x14ac:dyDescent="0.2">
      <c r="C7536" s="142"/>
      <c r="D7536" s="142"/>
      <c r="E7536" s="142"/>
      <c r="F7536" s="142"/>
      <c r="G7536" s="142"/>
      <c r="H7536" s="142"/>
      <c r="J7536" s="142"/>
      <c r="K7536" s="142"/>
      <c r="L7536" s="142"/>
      <c r="M7536" s="142"/>
      <c r="N7536" s="142"/>
      <c r="O7536" s="142"/>
    </row>
    <row r="7537" spans="3:15" x14ac:dyDescent="0.2">
      <c r="C7537" s="142"/>
      <c r="D7537" s="142"/>
      <c r="E7537" s="142"/>
      <c r="F7537" s="142"/>
      <c r="G7537" s="142"/>
      <c r="H7537" s="142"/>
      <c r="J7537" s="142"/>
      <c r="K7537" s="142"/>
      <c r="L7537" s="142"/>
      <c r="M7537" s="142"/>
      <c r="N7537" s="142"/>
      <c r="O7537" s="142"/>
    </row>
    <row r="7538" spans="3:15" x14ac:dyDescent="0.2">
      <c r="C7538" s="142"/>
      <c r="D7538" s="142"/>
      <c r="E7538" s="142"/>
      <c r="F7538" s="142"/>
      <c r="G7538" s="142"/>
      <c r="H7538" s="142"/>
      <c r="J7538" s="142"/>
      <c r="K7538" s="142"/>
      <c r="L7538" s="142"/>
      <c r="M7538" s="142"/>
      <c r="N7538" s="142"/>
      <c r="O7538" s="142"/>
    </row>
    <row r="7539" spans="3:15" x14ac:dyDescent="0.2">
      <c r="C7539" s="142"/>
      <c r="D7539" s="142"/>
      <c r="E7539" s="142"/>
      <c r="F7539" s="142"/>
      <c r="G7539" s="142"/>
      <c r="H7539" s="142"/>
      <c r="J7539" s="142"/>
      <c r="K7539" s="142"/>
      <c r="L7539" s="142"/>
      <c r="M7539" s="142"/>
      <c r="N7539" s="142"/>
      <c r="O7539" s="142"/>
    </row>
    <row r="7540" spans="3:15" x14ac:dyDescent="0.2">
      <c r="C7540" s="142"/>
      <c r="D7540" s="142"/>
      <c r="E7540" s="142"/>
      <c r="F7540" s="142"/>
      <c r="G7540" s="142"/>
      <c r="H7540" s="142"/>
      <c r="J7540" s="142"/>
      <c r="K7540" s="142"/>
      <c r="L7540" s="142"/>
      <c r="M7540" s="142"/>
      <c r="N7540" s="142"/>
      <c r="O7540" s="142"/>
    </row>
    <row r="7541" spans="3:15" x14ac:dyDescent="0.2">
      <c r="C7541" s="142"/>
      <c r="D7541" s="142"/>
      <c r="E7541" s="142"/>
      <c r="F7541" s="142"/>
      <c r="G7541" s="142"/>
      <c r="H7541" s="142"/>
      <c r="J7541" s="142"/>
      <c r="K7541" s="142"/>
      <c r="L7541" s="142"/>
      <c r="M7541" s="142"/>
      <c r="N7541" s="142"/>
      <c r="O7541" s="142"/>
    </row>
    <row r="7542" spans="3:15" x14ac:dyDescent="0.2">
      <c r="C7542" s="142"/>
      <c r="D7542" s="142"/>
      <c r="E7542" s="142"/>
      <c r="F7542" s="142"/>
      <c r="G7542" s="142"/>
      <c r="H7542" s="142"/>
      <c r="J7542" s="142"/>
      <c r="K7542" s="142"/>
      <c r="L7542" s="142"/>
      <c r="M7542" s="142"/>
      <c r="N7542" s="142"/>
      <c r="O7542" s="142"/>
    </row>
    <row r="7543" spans="3:15" x14ac:dyDescent="0.2">
      <c r="C7543" s="142"/>
      <c r="D7543" s="142"/>
      <c r="E7543" s="142"/>
      <c r="F7543" s="142"/>
      <c r="G7543" s="142"/>
      <c r="H7543" s="142"/>
      <c r="J7543" s="142"/>
      <c r="K7543" s="142"/>
      <c r="L7543" s="142"/>
      <c r="M7543" s="142"/>
      <c r="N7543" s="142"/>
      <c r="O7543" s="142"/>
    </row>
    <row r="7544" spans="3:15" x14ac:dyDescent="0.2">
      <c r="C7544" s="142"/>
      <c r="D7544" s="142"/>
      <c r="E7544" s="142"/>
      <c r="F7544" s="142"/>
      <c r="G7544" s="142"/>
      <c r="H7544" s="142"/>
      <c r="J7544" s="142"/>
      <c r="K7544" s="142"/>
      <c r="L7544" s="142"/>
      <c r="M7544" s="142"/>
      <c r="N7544" s="142"/>
      <c r="O7544" s="142"/>
    </row>
    <row r="7545" spans="3:15" x14ac:dyDescent="0.2">
      <c r="C7545" s="142"/>
      <c r="D7545" s="142"/>
      <c r="E7545" s="142"/>
      <c r="F7545" s="142"/>
      <c r="G7545" s="142"/>
      <c r="H7545" s="142"/>
      <c r="J7545" s="142"/>
      <c r="K7545" s="142"/>
      <c r="L7545" s="142"/>
      <c r="M7545" s="142"/>
      <c r="N7545" s="142"/>
      <c r="O7545" s="142"/>
    </row>
    <row r="7546" spans="3:15" x14ac:dyDescent="0.2">
      <c r="C7546" s="142"/>
      <c r="D7546" s="142"/>
      <c r="E7546" s="142"/>
      <c r="F7546" s="142"/>
      <c r="G7546" s="142"/>
      <c r="H7546" s="142"/>
      <c r="J7546" s="142"/>
      <c r="K7546" s="142"/>
      <c r="L7546" s="142"/>
      <c r="M7546" s="142"/>
      <c r="N7546" s="142"/>
      <c r="O7546" s="142"/>
    </row>
    <row r="7547" spans="3:15" x14ac:dyDescent="0.2">
      <c r="C7547" s="142"/>
      <c r="D7547" s="142"/>
      <c r="E7547" s="142"/>
      <c r="F7547" s="142"/>
      <c r="G7547" s="142"/>
      <c r="H7547" s="142"/>
      <c r="J7547" s="142"/>
      <c r="K7547" s="142"/>
      <c r="L7547" s="142"/>
      <c r="M7547" s="142"/>
      <c r="N7547" s="142"/>
      <c r="O7547" s="142"/>
    </row>
    <row r="7548" spans="3:15" x14ac:dyDescent="0.2">
      <c r="C7548" s="142"/>
      <c r="D7548" s="142"/>
      <c r="E7548" s="142"/>
      <c r="F7548" s="142"/>
      <c r="G7548" s="142"/>
      <c r="H7548" s="142"/>
      <c r="J7548" s="142"/>
      <c r="K7548" s="142"/>
      <c r="L7548" s="142"/>
      <c r="M7548" s="142"/>
      <c r="N7548" s="142"/>
      <c r="O7548" s="142"/>
    </row>
    <row r="7549" spans="3:15" x14ac:dyDescent="0.2">
      <c r="C7549" s="142"/>
      <c r="D7549" s="142"/>
      <c r="E7549" s="142"/>
      <c r="F7549" s="142"/>
      <c r="G7549" s="142"/>
      <c r="H7549" s="142"/>
      <c r="J7549" s="142"/>
      <c r="K7549" s="142"/>
      <c r="L7549" s="142"/>
      <c r="M7549" s="142"/>
      <c r="N7549" s="142"/>
      <c r="O7549" s="142"/>
    </row>
    <row r="7550" spans="3:15" x14ac:dyDescent="0.2">
      <c r="C7550" s="142"/>
      <c r="D7550" s="142"/>
      <c r="E7550" s="142"/>
      <c r="F7550" s="142"/>
      <c r="G7550" s="142"/>
      <c r="H7550" s="142"/>
      <c r="J7550" s="142"/>
      <c r="K7550" s="142"/>
      <c r="L7550" s="142"/>
      <c r="M7550" s="142"/>
      <c r="N7550" s="142"/>
      <c r="O7550" s="142"/>
    </row>
    <row r="7551" spans="3:15" x14ac:dyDescent="0.2">
      <c r="C7551" s="142"/>
      <c r="D7551" s="142"/>
      <c r="E7551" s="142"/>
      <c r="F7551" s="142"/>
      <c r="G7551" s="142"/>
      <c r="H7551" s="142"/>
      <c r="J7551" s="142"/>
      <c r="K7551" s="142"/>
      <c r="L7551" s="142"/>
      <c r="M7551" s="142"/>
      <c r="N7551" s="142"/>
      <c r="O7551" s="142"/>
    </row>
    <row r="7552" spans="3:15" x14ac:dyDescent="0.2">
      <c r="C7552" s="142"/>
      <c r="D7552" s="142"/>
      <c r="E7552" s="142"/>
      <c r="F7552" s="142"/>
      <c r="G7552" s="142"/>
      <c r="H7552" s="142"/>
      <c r="J7552" s="142"/>
      <c r="K7552" s="142"/>
      <c r="L7552" s="142"/>
      <c r="M7552" s="142"/>
      <c r="N7552" s="142"/>
      <c r="O7552" s="142"/>
    </row>
    <row r="7553" spans="3:15" x14ac:dyDescent="0.2">
      <c r="C7553" s="142"/>
      <c r="D7553" s="142"/>
      <c r="E7553" s="142"/>
      <c r="F7553" s="142"/>
      <c r="G7553" s="142"/>
      <c r="H7553" s="142"/>
      <c r="J7553" s="142"/>
      <c r="K7553" s="142"/>
      <c r="L7553" s="142"/>
      <c r="M7553" s="142"/>
      <c r="N7553" s="142"/>
      <c r="O7553" s="142"/>
    </row>
    <row r="7554" spans="3:15" x14ac:dyDescent="0.2">
      <c r="C7554" s="142"/>
      <c r="D7554" s="142"/>
      <c r="E7554" s="142"/>
      <c r="F7554" s="142"/>
      <c r="G7554" s="142"/>
      <c r="H7554" s="142"/>
      <c r="J7554" s="142"/>
      <c r="K7554" s="142"/>
      <c r="L7554" s="142"/>
      <c r="M7554" s="142"/>
      <c r="N7554" s="142"/>
      <c r="O7554" s="142"/>
    </row>
    <row r="7555" spans="3:15" x14ac:dyDescent="0.2">
      <c r="C7555" s="142"/>
      <c r="D7555" s="142"/>
      <c r="E7555" s="142"/>
      <c r="F7555" s="142"/>
      <c r="G7555" s="142"/>
      <c r="H7555" s="142"/>
      <c r="J7555" s="142"/>
      <c r="K7555" s="142"/>
      <c r="L7555" s="142"/>
      <c r="M7555" s="142"/>
      <c r="N7555" s="142"/>
      <c r="O7555" s="142"/>
    </row>
    <row r="7556" spans="3:15" x14ac:dyDescent="0.2">
      <c r="C7556" s="142"/>
      <c r="D7556" s="142"/>
      <c r="E7556" s="142"/>
      <c r="F7556" s="142"/>
      <c r="G7556" s="142"/>
      <c r="H7556" s="142"/>
      <c r="J7556" s="142"/>
      <c r="K7556" s="142"/>
      <c r="L7556" s="142"/>
      <c r="M7556" s="142"/>
      <c r="N7556" s="142"/>
      <c r="O7556" s="142"/>
    </row>
    <row r="7557" spans="3:15" x14ac:dyDescent="0.2">
      <c r="C7557" s="142"/>
      <c r="D7557" s="142"/>
      <c r="E7557" s="142"/>
      <c r="F7557" s="142"/>
      <c r="G7557" s="142"/>
      <c r="H7557" s="142"/>
      <c r="J7557" s="142"/>
      <c r="K7557" s="142"/>
      <c r="L7557" s="142"/>
      <c r="M7557" s="142"/>
      <c r="N7557" s="142"/>
      <c r="O7557" s="142"/>
    </row>
    <row r="7558" spans="3:15" x14ac:dyDescent="0.2">
      <c r="C7558" s="142"/>
      <c r="D7558" s="142"/>
      <c r="E7558" s="142"/>
      <c r="F7558" s="142"/>
      <c r="G7558" s="142"/>
      <c r="H7558" s="142"/>
      <c r="J7558" s="142"/>
      <c r="K7558" s="142"/>
      <c r="L7558" s="142"/>
      <c r="M7558" s="142"/>
      <c r="N7558" s="142"/>
      <c r="O7558" s="142"/>
    </row>
    <row r="7559" spans="3:15" x14ac:dyDescent="0.2">
      <c r="C7559" s="142"/>
      <c r="D7559" s="142"/>
      <c r="E7559" s="142"/>
      <c r="F7559" s="142"/>
      <c r="G7559" s="142"/>
      <c r="H7559" s="142"/>
      <c r="J7559" s="142"/>
      <c r="K7559" s="142"/>
      <c r="L7559" s="142"/>
      <c r="M7559" s="142"/>
      <c r="N7559" s="142"/>
      <c r="O7559" s="142"/>
    </row>
    <row r="7560" spans="3:15" x14ac:dyDescent="0.2">
      <c r="C7560" s="142"/>
      <c r="D7560" s="142"/>
      <c r="E7560" s="142"/>
      <c r="F7560" s="142"/>
      <c r="G7560" s="142"/>
      <c r="H7560" s="142"/>
      <c r="J7560" s="142"/>
      <c r="K7560" s="142"/>
      <c r="L7560" s="142"/>
      <c r="M7560" s="142"/>
      <c r="N7560" s="142"/>
      <c r="O7560" s="142"/>
    </row>
    <row r="7561" spans="3:15" x14ac:dyDescent="0.2">
      <c r="C7561" s="142"/>
      <c r="D7561" s="142"/>
      <c r="E7561" s="142"/>
      <c r="F7561" s="142"/>
      <c r="G7561" s="142"/>
      <c r="H7561" s="142"/>
      <c r="J7561" s="142"/>
      <c r="K7561" s="142"/>
      <c r="L7561" s="142"/>
      <c r="M7561" s="142"/>
      <c r="N7561" s="142"/>
      <c r="O7561" s="142"/>
    </row>
    <row r="7562" spans="3:15" x14ac:dyDescent="0.2">
      <c r="C7562" s="142"/>
      <c r="D7562" s="142"/>
      <c r="E7562" s="142"/>
      <c r="F7562" s="142"/>
      <c r="G7562" s="142"/>
      <c r="H7562" s="142"/>
      <c r="J7562" s="142"/>
      <c r="K7562" s="142"/>
      <c r="L7562" s="142"/>
      <c r="M7562" s="142"/>
      <c r="N7562" s="142"/>
      <c r="O7562" s="142"/>
    </row>
    <row r="7563" spans="3:15" x14ac:dyDescent="0.2">
      <c r="C7563" s="142"/>
      <c r="D7563" s="142"/>
      <c r="E7563" s="142"/>
      <c r="F7563" s="142"/>
      <c r="G7563" s="142"/>
      <c r="H7563" s="142"/>
      <c r="J7563" s="142"/>
      <c r="K7563" s="142"/>
      <c r="L7563" s="142"/>
      <c r="M7563" s="142"/>
      <c r="N7563" s="142"/>
      <c r="O7563" s="142"/>
    </row>
    <row r="7564" spans="3:15" x14ac:dyDescent="0.2">
      <c r="C7564" s="142"/>
      <c r="D7564" s="142"/>
      <c r="E7564" s="142"/>
      <c r="F7564" s="142"/>
      <c r="G7564" s="142"/>
      <c r="H7564" s="142"/>
      <c r="J7564" s="142"/>
      <c r="K7564" s="142"/>
      <c r="L7564" s="142"/>
      <c r="M7564" s="142"/>
      <c r="N7564" s="142"/>
      <c r="O7564" s="142"/>
    </row>
    <row r="7565" spans="3:15" x14ac:dyDescent="0.2">
      <c r="C7565" s="142"/>
      <c r="D7565" s="142"/>
      <c r="E7565" s="142"/>
      <c r="F7565" s="142"/>
      <c r="G7565" s="142"/>
      <c r="H7565" s="142"/>
      <c r="J7565" s="142"/>
      <c r="K7565" s="142"/>
      <c r="L7565" s="142"/>
      <c r="M7565" s="142"/>
      <c r="N7565" s="142"/>
      <c r="O7565" s="142"/>
    </row>
    <row r="7566" spans="3:15" x14ac:dyDescent="0.2">
      <c r="C7566" s="142"/>
      <c r="D7566" s="142"/>
      <c r="E7566" s="142"/>
      <c r="F7566" s="142"/>
      <c r="G7566" s="142"/>
      <c r="H7566" s="142"/>
      <c r="J7566" s="142"/>
      <c r="K7566" s="142"/>
      <c r="L7566" s="142"/>
      <c r="M7566" s="142"/>
      <c r="N7566" s="142"/>
      <c r="O7566" s="142"/>
    </row>
    <row r="7567" spans="3:15" x14ac:dyDescent="0.2">
      <c r="C7567" s="142"/>
      <c r="D7567" s="142"/>
      <c r="E7567" s="142"/>
      <c r="F7567" s="142"/>
      <c r="G7567" s="142"/>
      <c r="H7567" s="142"/>
      <c r="J7567" s="142"/>
      <c r="K7567" s="142"/>
      <c r="L7567" s="142"/>
      <c r="M7567" s="142"/>
      <c r="N7567" s="142"/>
      <c r="O7567" s="142"/>
    </row>
    <row r="7568" spans="3:15" x14ac:dyDescent="0.2">
      <c r="C7568" s="142"/>
      <c r="D7568" s="142"/>
      <c r="E7568" s="142"/>
      <c r="F7568" s="142"/>
      <c r="G7568" s="142"/>
      <c r="H7568" s="142"/>
      <c r="J7568" s="142"/>
      <c r="K7568" s="142"/>
      <c r="L7568" s="142"/>
      <c r="M7568" s="142"/>
      <c r="N7568" s="142"/>
      <c r="O7568" s="142"/>
    </row>
    <row r="7569" spans="3:15" x14ac:dyDescent="0.2">
      <c r="C7569" s="142"/>
      <c r="D7569" s="142"/>
      <c r="E7569" s="142"/>
      <c r="F7569" s="142"/>
      <c r="G7569" s="142"/>
      <c r="H7569" s="142"/>
      <c r="J7569" s="142"/>
      <c r="K7569" s="142"/>
      <c r="L7569" s="142"/>
      <c r="M7569" s="142"/>
      <c r="N7569" s="142"/>
      <c r="O7569" s="142"/>
    </row>
    <row r="7570" spans="3:15" x14ac:dyDescent="0.2">
      <c r="C7570" s="142"/>
      <c r="D7570" s="142"/>
      <c r="E7570" s="142"/>
      <c r="F7570" s="142"/>
      <c r="G7570" s="142"/>
      <c r="H7570" s="142"/>
      <c r="J7570" s="142"/>
      <c r="K7570" s="142"/>
      <c r="L7570" s="142"/>
      <c r="M7570" s="142"/>
      <c r="N7570" s="142"/>
      <c r="O7570" s="142"/>
    </row>
    <row r="7571" spans="3:15" x14ac:dyDescent="0.2">
      <c r="C7571" s="142"/>
      <c r="D7571" s="142"/>
      <c r="E7571" s="142"/>
      <c r="F7571" s="142"/>
      <c r="G7571" s="142"/>
      <c r="H7571" s="142"/>
      <c r="J7571" s="142"/>
      <c r="K7571" s="142"/>
      <c r="L7571" s="142"/>
      <c r="M7571" s="142"/>
      <c r="N7571" s="142"/>
      <c r="O7571" s="142"/>
    </row>
    <row r="7572" spans="3:15" x14ac:dyDescent="0.2">
      <c r="C7572" s="142"/>
      <c r="D7572" s="142"/>
      <c r="E7572" s="142"/>
      <c r="F7572" s="142"/>
      <c r="G7572" s="142"/>
      <c r="H7572" s="142"/>
      <c r="J7572" s="142"/>
      <c r="K7572" s="142"/>
      <c r="L7572" s="142"/>
      <c r="M7572" s="142"/>
      <c r="N7572" s="142"/>
      <c r="O7572" s="142"/>
    </row>
    <row r="7573" spans="3:15" x14ac:dyDescent="0.2">
      <c r="C7573" s="142"/>
      <c r="D7573" s="142"/>
      <c r="E7573" s="142"/>
      <c r="F7573" s="142"/>
      <c r="G7573" s="142"/>
      <c r="H7573" s="142"/>
      <c r="J7573" s="142"/>
      <c r="K7573" s="142"/>
      <c r="L7573" s="142"/>
      <c r="M7573" s="142"/>
      <c r="N7573" s="142"/>
      <c r="O7573" s="142"/>
    </row>
    <row r="7574" spans="3:15" x14ac:dyDescent="0.2">
      <c r="C7574" s="142"/>
      <c r="D7574" s="142"/>
      <c r="E7574" s="142"/>
      <c r="F7574" s="142"/>
      <c r="G7574" s="142"/>
      <c r="H7574" s="142"/>
      <c r="J7574" s="142"/>
      <c r="K7574" s="142"/>
      <c r="L7574" s="142"/>
      <c r="M7574" s="142"/>
      <c r="N7574" s="142"/>
      <c r="O7574" s="142"/>
    </row>
    <row r="7575" spans="3:15" x14ac:dyDescent="0.2">
      <c r="C7575" s="142"/>
      <c r="D7575" s="142"/>
      <c r="E7575" s="142"/>
      <c r="F7575" s="142"/>
      <c r="G7575" s="142"/>
      <c r="H7575" s="142"/>
      <c r="J7575" s="142"/>
      <c r="K7575" s="142"/>
      <c r="L7575" s="142"/>
      <c r="M7575" s="142"/>
      <c r="N7575" s="142"/>
      <c r="O7575" s="142"/>
    </row>
    <row r="7576" spans="3:15" x14ac:dyDescent="0.2">
      <c r="C7576" s="142"/>
      <c r="D7576" s="142"/>
      <c r="E7576" s="142"/>
      <c r="F7576" s="142"/>
      <c r="G7576" s="142"/>
      <c r="H7576" s="142"/>
      <c r="J7576" s="142"/>
      <c r="K7576" s="142"/>
      <c r="L7576" s="142"/>
      <c r="M7576" s="142"/>
      <c r="N7576" s="142"/>
      <c r="O7576" s="142"/>
    </row>
    <row r="7577" spans="3:15" x14ac:dyDescent="0.2">
      <c r="C7577" s="142"/>
      <c r="D7577" s="142"/>
      <c r="E7577" s="142"/>
      <c r="F7577" s="142"/>
      <c r="G7577" s="142"/>
      <c r="H7577" s="142"/>
      <c r="J7577" s="142"/>
      <c r="K7577" s="142"/>
      <c r="L7577" s="142"/>
      <c r="M7577" s="142"/>
      <c r="N7577" s="142"/>
      <c r="O7577" s="142"/>
    </row>
    <row r="7578" spans="3:15" x14ac:dyDescent="0.2">
      <c r="C7578" s="142"/>
      <c r="D7578" s="142"/>
      <c r="E7578" s="142"/>
      <c r="F7578" s="142"/>
      <c r="G7578" s="142"/>
      <c r="H7578" s="142"/>
      <c r="J7578" s="142"/>
      <c r="K7578" s="142"/>
      <c r="L7578" s="142"/>
      <c r="M7578" s="142"/>
      <c r="N7578" s="142"/>
      <c r="O7578" s="142"/>
    </row>
    <row r="7579" spans="3:15" x14ac:dyDescent="0.2">
      <c r="C7579" s="142"/>
      <c r="D7579" s="142"/>
      <c r="E7579" s="142"/>
      <c r="F7579" s="142"/>
      <c r="G7579" s="142"/>
      <c r="H7579" s="142"/>
      <c r="J7579" s="142"/>
      <c r="K7579" s="142"/>
      <c r="L7579" s="142"/>
      <c r="M7579" s="142"/>
      <c r="N7579" s="142"/>
      <c r="O7579" s="142"/>
    </row>
    <row r="7580" spans="3:15" x14ac:dyDescent="0.2">
      <c r="C7580" s="142"/>
      <c r="D7580" s="142"/>
      <c r="E7580" s="142"/>
      <c r="F7580" s="142"/>
      <c r="G7580" s="142"/>
      <c r="H7580" s="142"/>
      <c r="J7580" s="142"/>
      <c r="K7580" s="142"/>
      <c r="L7580" s="142"/>
      <c r="M7580" s="142"/>
      <c r="N7580" s="142"/>
      <c r="O7580" s="142"/>
    </row>
    <row r="7581" spans="3:15" x14ac:dyDescent="0.2">
      <c r="C7581" s="142"/>
      <c r="D7581" s="142"/>
      <c r="E7581" s="142"/>
      <c r="F7581" s="142"/>
      <c r="G7581" s="142"/>
      <c r="H7581" s="142"/>
      <c r="J7581" s="142"/>
      <c r="K7581" s="142"/>
      <c r="L7581" s="142"/>
      <c r="M7581" s="142"/>
      <c r="N7581" s="142"/>
      <c r="O7581" s="142"/>
    </row>
    <row r="7582" spans="3:15" x14ac:dyDescent="0.2">
      <c r="C7582" s="142"/>
      <c r="D7582" s="142"/>
      <c r="E7582" s="142"/>
      <c r="F7582" s="142"/>
      <c r="G7582" s="142"/>
      <c r="H7582" s="142"/>
      <c r="J7582" s="142"/>
      <c r="K7582" s="142"/>
      <c r="L7582" s="142"/>
      <c r="M7582" s="142"/>
      <c r="N7582" s="142"/>
      <c r="O7582" s="142"/>
    </row>
    <row r="7583" spans="3:15" x14ac:dyDescent="0.2">
      <c r="C7583" s="142"/>
      <c r="D7583" s="142"/>
      <c r="E7583" s="142"/>
      <c r="F7583" s="142"/>
      <c r="G7583" s="142"/>
      <c r="H7583" s="142"/>
      <c r="J7583" s="142"/>
      <c r="K7583" s="142"/>
      <c r="L7583" s="142"/>
      <c r="M7583" s="142"/>
      <c r="N7583" s="142"/>
      <c r="O7583" s="142"/>
    </row>
    <row r="7584" spans="3:15" x14ac:dyDescent="0.2">
      <c r="C7584" s="142"/>
      <c r="D7584" s="142"/>
      <c r="E7584" s="142"/>
      <c r="F7584" s="142"/>
      <c r="G7584" s="142"/>
      <c r="H7584" s="142"/>
      <c r="J7584" s="142"/>
      <c r="K7584" s="142"/>
      <c r="L7584" s="142"/>
      <c r="M7584" s="142"/>
      <c r="N7584" s="142"/>
      <c r="O7584" s="142"/>
    </row>
    <row r="7585" spans="3:15" x14ac:dyDescent="0.2">
      <c r="C7585" s="142"/>
      <c r="D7585" s="142"/>
      <c r="E7585" s="142"/>
      <c r="F7585" s="142"/>
      <c r="G7585" s="142"/>
      <c r="H7585" s="142"/>
      <c r="J7585" s="142"/>
      <c r="K7585" s="142"/>
      <c r="L7585" s="142"/>
      <c r="M7585" s="142"/>
      <c r="N7585" s="142"/>
      <c r="O7585" s="142"/>
    </row>
    <row r="7586" spans="3:15" x14ac:dyDescent="0.2">
      <c r="C7586" s="142"/>
      <c r="D7586" s="142"/>
      <c r="E7586" s="142"/>
      <c r="F7586" s="142"/>
      <c r="G7586" s="142"/>
      <c r="H7586" s="142"/>
      <c r="J7586" s="142"/>
      <c r="K7586" s="142"/>
      <c r="L7586" s="142"/>
      <c r="M7586" s="142"/>
      <c r="N7586" s="142"/>
      <c r="O7586" s="142"/>
    </row>
    <row r="7587" spans="3:15" x14ac:dyDescent="0.2">
      <c r="C7587" s="142"/>
      <c r="D7587" s="142"/>
      <c r="E7587" s="142"/>
      <c r="F7587" s="142"/>
      <c r="G7587" s="142"/>
      <c r="H7587" s="142"/>
      <c r="J7587" s="142"/>
      <c r="K7587" s="142"/>
      <c r="L7587" s="142"/>
      <c r="M7587" s="142"/>
      <c r="N7587" s="142"/>
      <c r="O7587" s="142"/>
    </row>
    <row r="7588" spans="3:15" x14ac:dyDescent="0.2">
      <c r="C7588" s="142"/>
      <c r="D7588" s="142"/>
      <c r="E7588" s="142"/>
      <c r="F7588" s="142"/>
      <c r="G7588" s="142"/>
      <c r="H7588" s="142"/>
      <c r="J7588" s="142"/>
      <c r="K7588" s="142"/>
      <c r="L7588" s="142"/>
      <c r="M7588" s="142"/>
      <c r="N7588" s="142"/>
      <c r="O7588" s="142"/>
    </row>
    <row r="7589" spans="3:15" x14ac:dyDescent="0.2">
      <c r="C7589" s="142"/>
      <c r="D7589" s="142"/>
      <c r="E7589" s="142"/>
      <c r="F7589" s="142"/>
      <c r="G7589" s="142"/>
      <c r="H7589" s="142"/>
      <c r="J7589" s="142"/>
      <c r="K7589" s="142"/>
      <c r="L7589" s="142"/>
      <c r="M7589" s="142"/>
      <c r="N7589" s="142"/>
      <c r="O7589" s="142"/>
    </row>
    <row r="7590" spans="3:15" x14ac:dyDescent="0.2">
      <c r="C7590" s="142"/>
      <c r="D7590" s="142"/>
      <c r="E7590" s="142"/>
      <c r="F7590" s="142"/>
      <c r="G7590" s="142"/>
      <c r="H7590" s="142"/>
      <c r="J7590" s="142"/>
      <c r="K7590" s="142"/>
      <c r="L7590" s="142"/>
      <c r="M7590" s="142"/>
      <c r="N7590" s="142"/>
      <c r="O7590" s="142"/>
    </row>
    <row r="7591" spans="3:15" x14ac:dyDescent="0.2">
      <c r="C7591" s="142"/>
      <c r="D7591" s="142"/>
      <c r="E7591" s="142"/>
      <c r="F7591" s="142"/>
      <c r="G7591" s="142"/>
      <c r="H7591" s="142"/>
      <c r="J7591" s="142"/>
      <c r="K7591" s="142"/>
      <c r="L7591" s="142"/>
      <c r="M7591" s="142"/>
      <c r="N7591" s="142"/>
      <c r="O7591" s="142"/>
    </row>
    <row r="7592" spans="3:15" x14ac:dyDescent="0.2">
      <c r="C7592" s="142"/>
      <c r="D7592" s="142"/>
      <c r="E7592" s="142"/>
      <c r="F7592" s="142"/>
      <c r="G7592" s="142"/>
      <c r="H7592" s="142"/>
      <c r="J7592" s="142"/>
      <c r="K7592" s="142"/>
      <c r="L7592" s="142"/>
      <c r="M7592" s="142"/>
      <c r="N7592" s="142"/>
      <c r="O7592" s="142"/>
    </row>
    <row r="7593" spans="3:15" x14ac:dyDescent="0.2">
      <c r="C7593" s="142"/>
      <c r="D7593" s="142"/>
      <c r="E7593" s="142"/>
      <c r="F7593" s="142"/>
      <c r="G7593" s="142"/>
      <c r="H7593" s="142"/>
      <c r="J7593" s="142"/>
      <c r="K7593" s="142"/>
      <c r="L7593" s="142"/>
      <c r="M7593" s="142"/>
      <c r="N7593" s="142"/>
      <c r="O7593" s="142"/>
    </row>
    <row r="7594" spans="3:15" x14ac:dyDescent="0.2">
      <c r="C7594" s="142"/>
      <c r="D7594" s="142"/>
      <c r="E7594" s="142"/>
      <c r="F7594" s="142"/>
      <c r="G7594" s="142"/>
      <c r="H7594" s="142"/>
      <c r="J7594" s="142"/>
      <c r="K7594" s="142"/>
      <c r="L7594" s="142"/>
      <c r="M7594" s="142"/>
      <c r="N7594" s="142"/>
      <c r="O7594" s="142"/>
    </row>
    <row r="7595" spans="3:15" x14ac:dyDescent="0.2">
      <c r="C7595" s="142"/>
      <c r="D7595" s="142"/>
      <c r="E7595" s="142"/>
      <c r="F7595" s="142"/>
      <c r="G7595" s="142"/>
      <c r="H7595" s="142"/>
      <c r="J7595" s="142"/>
      <c r="K7595" s="142"/>
      <c r="L7595" s="142"/>
      <c r="M7595" s="142"/>
      <c r="N7595" s="142"/>
      <c r="O7595" s="142"/>
    </row>
    <row r="7596" spans="3:15" x14ac:dyDescent="0.2">
      <c r="C7596" s="142"/>
      <c r="D7596" s="142"/>
      <c r="E7596" s="142"/>
      <c r="F7596" s="142"/>
      <c r="G7596" s="142"/>
      <c r="H7596" s="142"/>
      <c r="J7596" s="142"/>
      <c r="K7596" s="142"/>
      <c r="L7596" s="142"/>
      <c r="M7596" s="142"/>
      <c r="N7596" s="142"/>
      <c r="O7596" s="142"/>
    </row>
    <row r="7597" spans="3:15" x14ac:dyDescent="0.2">
      <c r="C7597" s="142"/>
      <c r="D7597" s="142"/>
      <c r="E7597" s="142"/>
      <c r="F7597" s="142"/>
      <c r="G7597" s="142"/>
      <c r="H7597" s="142"/>
      <c r="J7597" s="142"/>
      <c r="K7597" s="142"/>
      <c r="L7597" s="142"/>
      <c r="M7597" s="142"/>
      <c r="N7597" s="142"/>
      <c r="O7597" s="142"/>
    </row>
    <row r="7598" spans="3:15" x14ac:dyDescent="0.2">
      <c r="C7598" s="142"/>
      <c r="D7598" s="142"/>
      <c r="E7598" s="142"/>
      <c r="F7598" s="142"/>
      <c r="G7598" s="142"/>
      <c r="H7598" s="142"/>
      <c r="J7598" s="142"/>
      <c r="K7598" s="142"/>
      <c r="L7598" s="142"/>
      <c r="M7598" s="142"/>
      <c r="N7598" s="142"/>
      <c r="O7598" s="142"/>
    </row>
    <row r="7599" spans="3:15" x14ac:dyDescent="0.2">
      <c r="C7599" s="142"/>
      <c r="D7599" s="142"/>
      <c r="E7599" s="142"/>
      <c r="F7599" s="142"/>
      <c r="G7599" s="142"/>
      <c r="H7599" s="142"/>
      <c r="J7599" s="142"/>
      <c r="K7599" s="142"/>
      <c r="L7599" s="142"/>
      <c r="M7599" s="142"/>
      <c r="N7599" s="142"/>
      <c r="O7599" s="142"/>
    </row>
    <row r="7600" spans="3:15" x14ac:dyDescent="0.2">
      <c r="C7600" s="142"/>
      <c r="D7600" s="142"/>
      <c r="E7600" s="142"/>
      <c r="F7600" s="142"/>
      <c r="G7600" s="142"/>
      <c r="H7600" s="142"/>
      <c r="J7600" s="142"/>
      <c r="K7600" s="142"/>
      <c r="L7600" s="142"/>
      <c r="M7600" s="142"/>
      <c r="N7600" s="142"/>
      <c r="O7600" s="142"/>
    </row>
    <row r="7601" spans="3:15" x14ac:dyDescent="0.2">
      <c r="C7601" s="142"/>
      <c r="D7601" s="142"/>
      <c r="E7601" s="142"/>
      <c r="F7601" s="142"/>
      <c r="G7601" s="142"/>
      <c r="H7601" s="142"/>
      <c r="J7601" s="142"/>
      <c r="K7601" s="142"/>
      <c r="L7601" s="142"/>
      <c r="M7601" s="142"/>
      <c r="N7601" s="142"/>
      <c r="O7601" s="142"/>
    </row>
    <row r="7602" spans="3:15" x14ac:dyDescent="0.2">
      <c r="C7602" s="142"/>
      <c r="D7602" s="142"/>
      <c r="E7602" s="142"/>
      <c r="F7602" s="142"/>
      <c r="G7602" s="142"/>
      <c r="H7602" s="142"/>
      <c r="J7602" s="142"/>
      <c r="K7602" s="142"/>
      <c r="L7602" s="142"/>
      <c r="M7602" s="142"/>
      <c r="N7602" s="142"/>
      <c r="O7602" s="142"/>
    </row>
    <row r="7603" spans="3:15" x14ac:dyDescent="0.2">
      <c r="C7603" s="142"/>
      <c r="D7603" s="142"/>
      <c r="E7603" s="142"/>
      <c r="F7603" s="142"/>
      <c r="G7603" s="142"/>
      <c r="H7603" s="142"/>
      <c r="J7603" s="142"/>
      <c r="K7603" s="142"/>
      <c r="L7603" s="142"/>
      <c r="M7603" s="142"/>
      <c r="N7603" s="142"/>
      <c r="O7603" s="142"/>
    </row>
    <row r="7604" spans="3:15" x14ac:dyDescent="0.2">
      <c r="C7604" s="142"/>
      <c r="D7604" s="142"/>
      <c r="E7604" s="142"/>
      <c r="F7604" s="142"/>
      <c r="G7604" s="142"/>
      <c r="H7604" s="142"/>
      <c r="J7604" s="142"/>
      <c r="K7604" s="142"/>
      <c r="L7604" s="142"/>
      <c r="M7604" s="142"/>
      <c r="N7604" s="142"/>
      <c r="O7604" s="142"/>
    </row>
    <row r="7605" spans="3:15" x14ac:dyDescent="0.2">
      <c r="C7605" s="142"/>
      <c r="D7605" s="142"/>
      <c r="E7605" s="142"/>
      <c r="F7605" s="142"/>
      <c r="G7605" s="142"/>
      <c r="H7605" s="142"/>
      <c r="J7605" s="142"/>
      <c r="K7605" s="142"/>
      <c r="L7605" s="142"/>
      <c r="M7605" s="142"/>
      <c r="N7605" s="142"/>
      <c r="O7605" s="142"/>
    </row>
    <row r="7606" spans="3:15" x14ac:dyDescent="0.2">
      <c r="C7606" s="142"/>
      <c r="D7606" s="142"/>
      <c r="E7606" s="142"/>
      <c r="F7606" s="142"/>
      <c r="G7606" s="142"/>
      <c r="H7606" s="142"/>
      <c r="J7606" s="142"/>
      <c r="K7606" s="142"/>
      <c r="L7606" s="142"/>
      <c r="M7606" s="142"/>
      <c r="N7606" s="142"/>
      <c r="O7606" s="142"/>
    </row>
    <row r="7607" spans="3:15" x14ac:dyDescent="0.2">
      <c r="C7607" s="142"/>
      <c r="D7607" s="142"/>
      <c r="E7607" s="142"/>
      <c r="F7607" s="142"/>
      <c r="G7607" s="142"/>
      <c r="H7607" s="142"/>
      <c r="J7607" s="142"/>
      <c r="K7607" s="142"/>
      <c r="L7607" s="142"/>
      <c r="M7607" s="142"/>
      <c r="N7607" s="142"/>
      <c r="O7607" s="142"/>
    </row>
    <row r="7608" spans="3:15" x14ac:dyDescent="0.2">
      <c r="C7608" s="142"/>
      <c r="D7608" s="142"/>
      <c r="E7608" s="142"/>
      <c r="F7608" s="142"/>
      <c r="G7608" s="142"/>
      <c r="H7608" s="142"/>
      <c r="J7608" s="142"/>
      <c r="K7608" s="142"/>
      <c r="L7608" s="142"/>
      <c r="M7608" s="142"/>
      <c r="N7608" s="142"/>
      <c r="O7608" s="142"/>
    </row>
    <row r="7609" spans="3:15" x14ac:dyDescent="0.2">
      <c r="C7609" s="142"/>
      <c r="D7609" s="142"/>
      <c r="E7609" s="142"/>
      <c r="F7609" s="142"/>
      <c r="G7609" s="142"/>
      <c r="H7609" s="142"/>
      <c r="J7609" s="142"/>
      <c r="K7609" s="142"/>
      <c r="L7609" s="142"/>
      <c r="M7609" s="142"/>
      <c r="N7609" s="142"/>
      <c r="O7609" s="142"/>
    </row>
    <row r="7610" spans="3:15" x14ac:dyDescent="0.2">
      <c r="C7610" s="142"/>
      <c r="D7610" s="142"/>
      <c r="E7610" s="142"/>
      <c r="F7610" s="142"/>
      <c r="G7610" s="142"/>
      <c r="H7610" s="142"/>
      <c r="J7610" s="142"/>
      <c r="K7610" s="142"/>
      <c r="L7610" s="142"/>
      <c r="M7610" s="142"/>
      <c r="N7610" s="142"/>
      <c r="O7610" s="142"/>
    </row>
    <row r="7611" spans="3:15" x14ac:dyDescent="0.2">
      <c r="C7611" s="142"/>
      <c r="D7611" s="142"/>
      <c r="E7611" s="142"/>
      <c r="F7611" s="142"/>
      <c r="G7611" s="142"/>
      <c r="H7611" s="142"/>
      <c r="J7611" s="142"/>
      <c r="K7611" s="142"/>
      <c r="L7611" s="142"/>
      <c r="M7611" s="142"/>
      <c r="N7611" s="142"/>
      <c r="O7611" s="142"/>
    </row>
    <row r="7612" spans="3:15" x14ac:dyDescent="0.2">
      <c r="C7612" s="142"/>
      <c r="D7612" s="142"/>
      <c r="E7612" s="142"/>
      <c r="F7612" s="142"/>
      <c r="G7612" s="142"/>
      <c r="H7612" s="142"/>
      <c r="J7612" s="142"/>
      <c r="K7612" s="142"/>
      <c r="L7612" s="142"/>
      <c r="M7612" s="142"/>
      <c r="N7612" s="142"/>
      <c r="O7612" s="142"/>
    </row>
    <row r="7613" spans="3:15" x14ac:dyDescent="0.2">
      <c r="C7613" s="142"/>
      <c r="D7613" s="142"/>
      <c r="E7613" s="142"/>
      <c r="F7613" s="142"/>
      <c r="G7613" s="142"/>
      <c r="H7613" s="142"/>
      <c r="J7613" s="142"/>
      <c r="K7613" s="142"/>
      <c r="L7613" s="142"/>
      <c r="M7613" s="142"/>
      <c r="N7613" s="142"/>
      <c r="O7613" s="142"/>
    </row>
    <row r="7614" spans="3:15" x14ac:dyDescent="0.2">
      <c r="C7614" s="142"/>
      <c r="D7614" s="142"/>
      <c r="E7614" s="142"/>
      <c r="F7614" s="142"/>
      <c r="G7614" s="142"/>
      <c r="H7614" s="142"/>
      <c r="J7614" s="142"/>
      <c r="K7614" s="142"/>
      <c r="L7614" s="142"/>
      <c r="M7614" s="142"/>
      <c r="N7614" s="142"/>
      <c r="O7614" s="142"/>
    </row>
    <row r="7615" spans="3:15" x14ac:dyDescent="0.2">
      <c r="C7615" s="142"/>
      <c r="D7615" s="142"/>
      <c r="E7615" s="142"/>
      <c r="F7615" s="142"/>
      <c r="G7615" s="142"/>
      <c r="H7615" s="142"/>
      <c r="J7615" s="142"/>
      <c r="K7615" s="142"/>
      <c r="L7615" s="142"/>
      <c r="M7615" s="142"/>
      <c r="N7615" s="142"/>
      <c r="O7615" s="142"/>
    </row>
    <row r="7616" spans="3:15" x14ac:dyDescent="0.2">
      <c r="C7616" s="142"/>
      <c r="D7616" s="142"/>
      <c r="E7616" s="142"/>
      <c r="F7616" s="142"/>
      <c r="G7616" s="142"/>
      <c r="H7616" s="142"/>
      <c r="J7616" s="142"/>
      <c r="K7616" s="142"/>
      <c r="L7616" s="142"/>
      <c r="M7616" s="142"/>
      <c r="N7616" s="142"/>
      <c r="O7616" s="142"/>
    </row>
    <row r="7617" spans="3:15" x14ac:dyDescent="0.2">
      <c r="C7617" s="142"/>
      <c r="D7617" s="142"/>
      <c r="E7617" s="142"/>
      <c r="F7617" s="142"/>
      <c r="G7617" s="142"/>
      <c r="H7617" s="142"/>
      <c r="J7617" s="142"/>
      <c r="K7617" s="142"/>
      <c r="L7617" s="142"/>
      <c r="M7617" s="142"/>
      <c r="N7617" s="142"/>
      <c r="O7617" s="142"/>
    </row>
    <row r="7618" spans="3:15" x14ac:dyDescent="0.2">
      <c r="C7618" s="142"/>
      <c r="D7618" s="142"/>
      <c r="E7618" s="142"/>
      <c r="F7618" s="142"/>
      <c r="G7618" s="142"/>
      <c r="H7618" s="142"/>
      <c r="J7618" s="142"/>
      <c r="K7618" s="142"/>
      <c r="L7618" s="142"/>
      <c r="M7618" s="142"/>
      <c r="N7618" s="142"/>
      <c r="O7618" s="142"/>
    </row>
    <row r="7619" spans="3:15" x14ac:dyDescent="0.2">
      <c r="C7619" s="142"/>
      <c r="D7619" s="142"/>
      <c r="E7619" s="142"/>
      <c r="F7619" s="142"/>
      <c r="G7619" s="142"/>
      <c r="H7619" s="142"/>
      <c r="J7619" s="142"/>
      <c r="K7619" s="142"/>
      <c r="L7619" s="142"/>
      <c r="M7619" s="142"/>
      <c r="N7619" s="142"/>
      <c r="O7619" s="142"/>
    </row>
    <row r="7620" spans="3:15" x14ac:dyDescent="0.2">
      <c r="C7620" s="142"/>
      <c r="D7620" s="142"/>
      <c r="E7620" s="142"/>
      <c r="F7620" s="142"/>
      <c r="G7620" s="142"/>
      <c r="H7620" s="142"/>
      <c r="J7620" s="142"/>
      <c r="K7620" s="142"/>
      <c r="L7620" s="142"/>
      <c r="M7620" s="142"/>
      <c r="N7620" s="142"/>
      <c r="O7620" s="142"/>
    </row>
    <row r="7621" spans="3:15" x14ac:dyDescent="0.2">
      <c r="C7621" s="142"/>
      <c r="D7621" s="142"/>
      <c r="E7621" s="142"/>
      <c r="F7621" s="142"/>
      <c r="G7621" s="142"/>
      <c r="H7621" s="142"/>
      <c r="J7621" s="142"/>
      <c r="K7621" s="142"/>
      <c r="L7621" s="142"/>
      <c r="M7621" s="142"/>
      <c r="N7621" s="142"/>
      <c r="O7621" s="142"/>
    </row>
    <row r="7622" spans="3:15" x14ac:dyDescent="0.2">
      <c r="C7622" s="142"/>
      <c r="D7622" s="142"/>
      <c r="E7622" s="142"/>
      <c r="F7622" s="142"/>
      <c r="G7622" s="142"/>
      <c r="H7622" s="142"/>
      <c r="J7622" s="142"/>
      <c r="K7622" s="142"/>
      <c r="L7622" s="142"/>
      <c r="M7622" s="142"/>
      <c r="N7622" s="142"/>
      <c r="O7622" s="142"/>
    </row>
    <row r="7623" spans="3:15" x14ac:dyDescent="0.2">
      <c r="C7623" s="142"/>
      <c r="D7623" s="142"/>
      <c r="E7623" s="142"/>
      <c r="F7623" s="142"/>
      <c r="G7623" s="142"/>
      <c r="H7623" s="142"/>
      <c r="J7623" s="142"/>
      <c r="K7623" s="142"/>
      <c r="L7623" s="142"/>
      <c r="M7623" s="142"/>
      <c r="N7623" s="142"/>
      <c r="O7623" s="142"/>
    </row>
    <row r="7624" spans="3:15" x14ac:dyDescent="0.2">
      <c r="C7624" s="142"/>
      <c r="D7624" s="142"/>
      <c r="E7624" s="142"/>
      <c r="F7624" s="142"/>
      <c r="G7624" s="142"/>
      <c r="H7624" s="142"/>
      <c r="J7624" s="142"/>
      <c r="K7624" s="142"/>
      <c r="L7624" s="142"/>
      <c r="M7624" s="142"/>
      <c r="N7624" s="142"/>
      <c r="O7624" s="142"/>
    </row>
    <row r="7625" spans="3:15" x14ac:dyDescent="0.2">
      <c r="C7625" s="142"/>
      <c r="D7625" s="142"/>
      <c r="E7625" s="142"/>
      <c r="F7625" s="142"/>
      <c r="G7625" s="142"/>
      <c r="H7625" s="142"/>
      <c r="J7625" s="142"/>
      <c r="K7625" s="142"/>
      <c r="L7625" s="142"/>
      <c r="M7625" s="142"/>
      <c r="N7625" s="142"/>
      <c r="O7625" s="142"/>
    </row>
    <row r="7626" spans="3:15" x14ac:dyDescent="0.2">
      <c r="C7626" s="142"/>
      <c r="D7626" s="142"/>
      <c r="E7626" s="142"/>
      <c r="F7626" s="142"/>
      <c r="G7626" s="142"/>
      <c r="H7626" s="142"/>
      <c r="J7626" s="142"/>
      <c r="K7626" s="142"/>
      <c r="L7626" s="142"/>
      <c r="M7626" s="142"/>
      <c r="N7626" s="142"/>
      <c r="O7626" s="142"/>
    </row>
    <row r="7627" spans="3:15" x14ac:dyDescent="0.2">
      <c r="C7627" s="142"/>
      <c r="D7627" s="142"/>
      <c r="E7627" s="142"/>
      <c r="F7627" s="142"/>
      <c r="G7627" s="142"/>
      <c r="H7627" s="142"/>
      <c r="J7627" s="142"/>
      <c r="K7627" s="142"/>
      <c r="L7627" s="142"/>
      <c r="M7627" s="142"/>
      <c r="N7627" s="142"/>
      <c r="O7627" s="142"/>
    </row>
    <row r="7628" spans="3:15" x14ac:dyDescent="0.2">
      <c r="C7628" s="142"/>
      <c r="D7628" s="142"/>
      <c r="E7628" s="142"/>
      <c r="F7628" s="142"/>
      <c r="G7628" s="142"/>
      <c r="H7628" s="142"/>
      <c r="J7628" s="142"/>
      <c r="K7628" s="142"/>
      <c r="L7628" s="142"/>
      <c r="M7628" s="142"/>
      <c r="N7628" s="142"/>
      <c r="O7628" s="142"/>
    </row>
    <row r="7629" spans="3:15" x14ac:dyDescent="0.2">
      <c r="C7629" s="142"/>
      <c r="D7629" s="142"/>
      <c r="E7629" s="142"/>
      <c r="F7629" s="142"/>
      <c r="G7629" s="142"/>
      <c r="H7629" s="142"/>
      <c r="J7629" s="142"/>
      <c r="K7629" s="142"/>
      <c r="L7629" s="142"/>
      <c r="M7629" s="142"/>
      <c r="N7629" s="142"/>
      <c r="O7629" s="142"/>
    </row>
    <row r="7630" spans="3:15" x14ac:dyDescent="0.2">
      <c r="C7630" s="142"/>
      <c r="D7630" s="142"/>
      <c r="E7630" s="142"/>
      <c r="F7630" s="142"/>
      <c r="G7630" s="142"/>
      <c r="H7630" s="142"/>
      <c r="J7630" s="142"/>
      <c r="K7630" s="142"/>
      <c r="L7630" s="142"/>
      <c r="M7630" s="142"/>
      <c r="N7630" s="142"/>
      <c r="O7630" s="142"/>
    </row>
    <row r="7631" spans="3:15" x14ac:dyDescent="0.2">
      <c r="C7631" s="142"/>
      <c r="D7631" s="142"/>
      <c r="E7631" s="142"/>
      <c r="F7631" s="142"/>
      <c r="G7631" s="142"/>
      <c r="H7631" s="142"/>
      <c r="J7631" s="142"/>
      <c r="K7631" s="142"/>
      <c r="L7631" s="142"/>
      <c r="M7631" s="142"/>
      <c r="N7631" s="142"/>
      <c r="O7631" s="142"/>
    </row>
    <row r="7632" spans="3:15" x14ac:dyDescent="0.2">
      <c r="C7632" s="142"/>
      <c r="D7632" s="142"/>
      <c r="E7632" s="142"/>
      <c r="F7632" s="142"/>
      <c r="G7632" s="142"/>
      <c r="H7632" s="142"/>
      <c r="J7632" s="142"/>
      <c r="K7632" s="142"/>
      <c r="L7632" s="142"/>
      <c r="M7632" s="142"/>
      <c r="N7632" s="142"/>
      <c r="O7632" s="142"/>
    </row>
    <row r="7633" spans="3:15" x14ac:dyDescent="0.2">
      <c r="C7633" s="142"/>
      <c r="D7633" s="142"/>
      <c r="E7633" s="142"/>
      <c r="F7633" s="142"/>
      <c r="G7633" s="142"/>
      <c r="H7633" s="142"/>
      <c r="J7633" s="142"/>
      <c r="K7633" s="142"/>
      <c r="L7633" s="142"/>
      <c r="M7633" s="142"/>
      <c r="N7633" s="142"/>
      <c r="O7633" s="142"/>
    </row>
    <row r="7634" spans="3:15" x14ac:dyDescent="0.2">
      <c r="C7634" s="142"/>
      <c r="D7634" s="142"/>
      <c r="E7634" s="142"/>
      <c r="F7634" s="142"/>
      <c r="G7634" s="142"/>
      <c r="H7634" s="142"/>
      <c r="J7634" s="142"/>
      <c r="K7634" s="142"/>
      <c r="L7634" s="142"/>
      <c r="M7634" s="142"/>
      <c r="N7634" s="142"/>
      <c r="O7634" s="142"/>
    </row>
    <row r="7635" spans="3:15" x14ac:dyDescent="0.2">
      <c r="C7635" s="142"/>
      <c r="D7635" s="142"/>
      <c r="E7635" s="142"/>
      <c r="F7635" s="142"/>
      <c r="G7635" s="142"/>
      <c r="H7635" s="142"/>
      <c r="J7635" s="142"/>
      <c r="K7635" s="142"/>
      <c r="L7635" s="142"/>
      <c r="M7635" s="142"/>
      <c r="N7635" s="142"/>
      <c r="O7635" s="142"/>
    </row>
    <row r="7636" spans="3:15" x14ac:dyDescent="0.2">
      <c r="C7636" s="142"/>
      <c r="D7636" s="142"/>
      <c r="E7636" s="142"/>
      <c r="F7636" s="142"/>
      <c r="G7636" s="142"/>
      <c r="H7636" s="142"/>
      <c r="J7636" s="142"/>
      <c r="K7636" s="142"/>
      <c r="L7636" s="142"/>
      <c r="M7636" s="142"/>
      <c r="N7636" s="142"/>
      <c r="O7636" s="142"/>
    </row>
    <row r="7637" spans="3:15" x14ac:dyDescent="0.2">
      <c r="C7637" s="142"/>
      <c r="D7637" s="142"/>
      <c r="E7637" s="142"/>
      <c r="F7637" s="142"/>
      <c r="G7637" s="142"/>
      <c r="H7637" s="142"/>
      <c r="J7637" s="142"/>
      <c r="K7637" s="142"/>
      <c r="L7637" s="142"/>
      <c r="M7637" s="142"/>
      <c r="N7637" s="142"/>
      <c r="O7637" s="142"/>
    </row>
    <row r="7638" spans="3:15" x14ac:dyDescent="0.2">
      <c r="C7638" s="142"/>
      <c r="D7638" s="142"/>
      <c r="E7638" s="142"/>
      <c r="F7638" s="142"/>
      <c r="G7638" s="142"/>
      <c r="H7638" s="142"/>
      <c r="J7638" s="142"/>
      <c r="K7638" s="142"/>
      <c r="L7638" s="142"/>
      <c r="M7638" s="142"/>
      <c r="N7638" s="142"/>
      <c r="O7638" s="142"/>
    </row>
    <row r="7639" spans="3:15" x14ac:dyDescent="0.2">
      <c r="C7639" s="142"/>
      <c r="D7639" s="142"/>
      <c r="E7639" s="142"/>
      <c r="F7639" s="142"/>
      <c r="G7639" s="142"/>
      <c r="H7639" s="142"/>
      <c r="J7639" s="142"/>
      <c r="K7639" s="142"/>
      <c r="L7639" s="142"/>
      <c r="M7639" s="142"/>
      <c r="N7639" s="142"/>
      <c r="O7639" s="142"/>
    </row>
    <row r="7640" spans="3:15" x14ac:dyDescent="0.2">
      <c r="C7640" s="142"/>
      <c r="D7640" s="142"/>
      <c r="E7640" s="142"/>
      <c r="F7640" s="142"/>
      <c r="G7640" s="142"/>
      <c r="H7640" s="142"/>
      <c r="J7640" s="142"/>
      <c r="K7640" s="142"/>
      <c r="L7640" s="142"/>
      <c r="M7640" s="142"/>
      <c r="N7640" s="142"/>
      <c r="O7640" s="142"/>
    </row>
    <row r="7641" spans="3:15" x14ac:dyDescent="0.2">
      <c r="C7641" s="142"/>
      <c r="D7641" s="142"/>
      <c r="E7641" s="142"/>
      <c r="F7641" s="142"/>
      <c r="G7641" s="142"/>
      <c r="H7641" s="142"/>
      <c r="J7641" s="142"/>
      <c r="K7641" s="142"/>
      <c r="L7641" s="142"/>
      <c r="M7641" s="142"/>
      <c r="N7641" s="142"/>
      <c r="O7641" s="142"/>
    </row>
    <row r="7642" spans="3:15" x14ac:dyDescent="0.2">
      <c r="C7642" s="142"/>
      <c r="D7642" s="142"/>
      <c r="E7642" s="142"/>
      <c r="F7642" s="142"/>
      <c r="G7642" s="142"/>
      <c r="H7642" s="142"/>
      <c r="J7642" s="142"/>
      <c r="K7642" s="142"/>
      <c r="L7642" s="142"/>
      <c r="M7642" s="142"/>
      <c r="N7642" s="142"/>
      <c r="O7642" s="142"/>
    </row>
    <row r="7643" spans="3:15" x14ac:dyDescent="0.2">
      <c r="C7643" s="142"/>
      <c r="D7643" s="142"/>
      <c r="E7643" s="142"/>
      <c r="F7643" s="142"/>
      <c r="G7643" s="142"/>
      <c r="H7643" s="142"/>
      <c r="J7643" s="142"/>
      <c r="K7643" s="142"/>
      <c r="L7643" s="142"/>
      <c r="M7643" s="142"/>
      <c r="N7643" s="142"/>
      <c r="O7643" s="142"/>
    </row>
    <row r="7644" spans="3:15" x14ac:dyDescent="0.2">
      <c r="C7644" s="142"/>
      <c r="D7644" s="142"/>
      <c r="E7644" s="142"/>
      <c r="F7644" s="142"/>
      <c r="G7644" s="142"/>
      <c r="H7644" s="142"/>
      <c r="J7644" s="142"/>
      <c r="K7644" s="142"/>
      <c r="L7644" s="142"/>
      <c r="M7644" s="142"/>
      <c r="N7644" s="142"/>
      <c r="O7644" s="142"/>
    </row>
    <row r="7645" spans="3:15" x14ac:dyDescent="0.2">
      <c r="C7645" s="142"/>
      <c r="D7645" s="142"/>
      <c r="E7645" s="142"/>
      <c r="F7645" s="142"/>
      <c r="G7645" s="142"/>
      <c r="H7645" s="142"/>
      <c r="J7645" s="142"/>
      <c r="K7645" s="142"/>
      <c r="L7645" s="142"/>
      <c r="M7645" s="142"/>
      <c r="N7645" s="142"/>
      <c r="O7645" s="142"/>
    </row>
    <row r="7646" spans="3:15" x14ac:dyDescent="0.2">
      <c r="C7646" s="142"/>
      <c r="D7646" s="142"/>
      <c r="E7646" s="142"/>
      <c r="F7646" s="142"/>
      <c r="G7646" s="142"/>
      <c r="H7646" s="142"/>
      <c r="J7646" s="142"/>
      <c r="K7646" s="142"/>
      <c r="L7646" s="142"/>
      <c r="M7646" s="142"/>
      <c r="N7646" s="142"/>
      <c r="O7646" s="142"/>
    </row>
    <row r="7647" spans="3:15" x14ac:dyDescent="0.2">
      <c r="C7647" s="142"/>
      <c r="D7647" s="142"/>
      <c r="E7647" s="142"/>
      <c r="F7647" s="142"/>
      <c r="G7647" s="142"/>
      <c r="H7647" s="142"/>
      <c r="J7647" s="142"/>
      <c r="K7647" s="142"/>
      <c r="L7647" s="142"/>
      <c r="M7647" s="142"/>
      <c r="N7647" s="142"/>
      <c r="O7647" s="142"/>
    </row>
    <row r="7648" spans="3:15" x14ac:dyDescent="0.2">
      <c r="C7648" s="142"/>
      <c r="D7648" s="142"/>
      <c r="E7648" s="142"/>
      <c r="F7648" s="142"/>
      <c r="G7648" s="142"/>
      <c r="H7648" s="142"/>
      <c r="J7648" s="142"/>
      <c r="K7648" s="142"/>
      <c r="L7648" s="142"/>
      <c r="M7648" s="142"/>
      <c r="N7648" s="142"/>
      <c r="O7648" s="142"/>
    </row>
    <row r="7649" spans="3:15" x14ac:dyDescent="0.2">
      <c r="C7649" s="142"/>
      <c r="D7649" s="142"/>
      <c r="E7649" s="142"/>
      <c r="F7649" s="142"/>
      <c r="G7649" s="142"/>
      <c r="H7649" s="142"/>
      <c r="J7649" s="142"/>
      <c r="K7649" s="142"/>
      <c r="L7649" s="142"/>
      <c r="M7649" s="142"/>
      <c r="N7649" s="142"/>
      <c r="O7649" s="142"/>
    </row>
    <row r="7650" spans="3:15" x14ac:dyDescent="0.2">
      <c r="C7650" s="142"/>
      <c r="D7650" s="142"/>
      <c r="E7650" s="142"/>
      <c r="F7650" s="142"/>
      <c r="G7650" s="142"/>
      <c r="H7650" s="142"/>
      <c r="J7650" s="142"/>
      <c r="K7650" s="142"/>
      <c r="L7650" s="142"/>
      <c r="M7650" s="142"/>
      <c r="N7650" s="142"/>
      <c r="O7650" s="142"/>
    </row>
    <row r="7651" spans="3:15" x14ac:dyDescent="0.2">
      <c r="C7651" s="142"/>
      <c r="D7651" s="142"/>
      <c r="E7651" s="142"/>
      <c r="F7651" s="142"/>
      <c r="G7651" s="142"/>
      <c r="H7651" s="142"/>
      <c r="J7651" s="142"/>
      <c r="K7651" s="142"/>
      <c r="L7651" s="142"/>
      <c r="M7651" s="142"/>
      <c r="N7651" s="142"/>
      <c r="O7651" s="142"/>
    </row>
    <row r="7652" spans="3:15" x14ac:dyDescent="0.2">
      <c r="C7652" s="142"/>
      <c r="D7652" s="142"/>
      <c r="E7652" s="142"/>
      <c r="F7652" s="142"/>
      <c r="G7652" s="142"/>
      <c r="H7652" s="142"/>
      <c r="J7652" s="142"/>
      <c r="K7652" s="142"/>
      <c r="L7652" s="142"/>
      <c r="M7652" s="142"/>
      <c r="N7652" s="142"/>
      <c r="O7652" s="142"/>
    </row>
    <row r="7653" spans="3:15" x14ac:dyDescent="0.2">
      <c r="C7653" s="142"/>
      <c r="D7653" s="142"/>
      <c r="E7653" s="142"/>
      <c r="F7653" s="142"/>
      <c r="G7653" s="142"/>
      <c r="H7653" s="142"/>
      <c r="J7653" s="142"/>
      <c r="K7653" s="142"/>
      <c r="L7653" s="142"/>
      <c r="M7653" s="142"/>
      <c r="N7653" s="142"/>
      <c r="O7653" s="142"/>
    </row>
    <row r="7654" spans="3:15" x14ac:dyDescent="0.2">
      <c r="C7654" s="142"/>
      <c r="D7654" s="142"/>
      <c r="E7654" s="142"/>
      <c r="F7654" s="142"/>
      <c r="G7654" s="142"/>
      <c r="H7654" s="142"/>
      <c r="J7654" s="142"/>
      <c r="K7654" s="142"/>
      <c r="L7654" s="142"/>
      <c r="M7654" s="142"/>
      <c r="N7654" s="142"/>
      <c r="O7654" s="142"/>
    </row>
    <row r="7655" spans="3:15" x14ac:dyDescent="0.2">
      <c r="C7655" s="142"/>
      <c r="D7655" s="142"/>
      <c r="E7655" s="142"/>
      <c r="F7655" s="142"/>
      <c r="G7655" s="142"/>
      <c r="H7655" s="142"/>
      <c r="J7655" s="142"/>
      <c r="K7655" s="142"/>
      <c r="L7655" s="142"/>
      <c r="M7655" s="142"/>
      <c r="N7655" s="142"/>
      <c r="O7655" s="142"/>
    </row>
    <row r="7656" spans="3:15" x14ac:dyDescent="0.2">
      <c r="C7656" s="142"/>
      <c r="D7656" s="142"/>
      <c r="E7656" s="142"/>
      <c r="F7656" s="142"/>
      <c r="G7656" s="142"/>
      <c r="H7656" s="142"/>
      <c r="J7656" s="142"/>
      <c r="K7656" s="142"/>
      <c r="L7656" s="142"/>
      <c r="M7656" s="142"/>
      <c r="N7656" s="142"/>
      <c r="O7656" s="142"/>
    </row>
    <row r="7657" spans="3:15" x14ac:dyDescent="0.2">
      <c r="C7657" s="142"/>
      <c r="D7657" s="142"/>
      <c r="E7657" s="142"/>
      <c r="F7657" s="142"/>
      <c r="G7657" s="142"/>
      <c r="H7657" s="142"/>
      <c r="J7657" s="142"/>
      <c r="K7657" s="142"/>
      <c r="L7657" s="142"/>
      <c r="M7657" s="142"/>
      <c r="N7657" s="142"/>
      <c r="O7657" s="142"/>
    </row>
    <row r="7658" spans="3:15" x14ac:dyDescent="0.2">
      <c r="C7658" s="142"/>
      <c r="D7658" s="142"/>
      <c r="E7658" s="142"/>
      <c r="F7658" s="142"/>
      <c r="G7658" s="142"/>
      <c r="H7658" s="142"/>
      <c r="J7658" s="142"/>
      <c r="K7658" s="142"/>
      <c r="L7658" s="142"/>
      <c r="M7658" s="142"/>
      <c r="N7658" s="142"/>
      <c r="O7658" s="142"/>
    </row>
    <row r="7659" spans="3:15" x14ac:dyDescent="0.2">
      <c r="C7659" s="142"/>
      <c r="D7659" s="142"/>
      <c r="E7659" s="142"/>
      <c r="F7659" s="142"/>
      <c r="G7659" s="142"/>
      <c r="H7659" s="142"/>
      <c r="J7659" s="142"/>
      <c r="K7659" s="142"/>
      <c r="L7659" s="142"/>
      <c r="M7659" s="142"/>
      <c r="N7659" s="142"/>
      <c r="O7659" s="142"/>
    </row>
    <row r="7660" spans="3:15" x14ac:dyDescent="0.2">
      <c r="C7660" s="142"/>
      <c r="D7660" s="142"/>
      <c r="E7660" s="142"/>
      <c r="F7660" s="142"/>
      <c r="G7660" s="142"/>
      <c r="H7660" s="142"/>
      <c r="J7660" s="142"/>
      <c r="K7660" s="142"/>
      <c r="L7660" s="142"/>
      <c r="M7660" s="142"/>
      <c r="N7660" s="142"/>
      <c r="O7660" s="142"/>
    </row>
    <row r="7661" spans="3:15" x14ac:dyDescent="0.2">
      <c r="C7661" s="142"/>
      <c r="D7661" s="142"/>
      <c r="E7661" s="142"/>
      <c r="F7661" s="142"/>
      <c r="G7661" s="142"/>
      <c r="H7661" s="142"/>
      <c r="J7661" s="142"/>
      <c r="K7661" s="142"/>
      <c r="L7661" s="142"/>
      <c r="M7661" s="142"/>
      <c r="N7661" s="142"/>
      <c r="O7661" s="142"/>
    </row>
    <row r="7662" spans="3:15" x14ac:dyDescent="0.2">
      <c r="C7662" s="142"/>
      <c r="D7662" s="142"/>
      <c r="E7662" s="142"/>
      <c r="F7662" s="142"/>
      <c r="G7662" s="142"/>
      <c r="H7662" s="142"/>
      <c r="J7662" s="142"/>
      <c r="K7662" s="142"/>
      <c r="L7662" s="142"/>
      <c r="M7662" s="142"/>
      <c r="N7662" s="142"/>
      <c r="O7662" s="142"/>
    </row>
    <row r="7663" spans="3:15" x14ac:dyDescent="0.2">
      <c r="C7663" s="142"/>
      <c r="D7663" s="142"/>
      <c r="E7663" s="142"/>
      <c r="F7663" s="142"/>
      <c r="G7663" s="142"/>
      <c r="H7663" s="142"/>
      <c r="J7663" s="142"/>
      <c r="K7663" s="142"/>
      <c r="L7663" s="142"/>
      <c r="M7663" s="142"/>
      <c r="N7663" s="142"/>
      <c r="O7663" s="142"/>
    </row>
    <row r="7664" spans="3:15" x14ac:dyDescent="0.2">
      <c r="C7664" s="142"/>
      <c r="D7664" s="142"/>
      <c r="E7664" s="142"/>
      <c r="F7664" s="142"/>
      <c r="G7664" s="142"/>
      <c r="H7664" s="142"/>
      <c r="J7664" s="142"/>
      <c r="K7664" s="142"/>
      <c r="L7664" s="142"/>
      <c r="M7664" s="142"/>
      <c r="N7664" s="142"/>
      <c r="O7664" s="142"/>
    </row>
    <row r="7665" spans="3:15" x14ac:dyDescent="0.2">
      <c r="C7665" s="142"/>
      <c r="D7665" s="142"/>
      <c r="E7665" s="142"/>
      <c r="F7665" s="142"/>
      <c r="G7665" s="142"/>
      <c r="H7665" s="142"/>
      <c r="J7665" s="142"/>
      <c r="K7665" s="142"/>
      <c r="L7665" s="142"/>
      <c r="M7665" s="142"/>
      <c r="N7665" s="142"/>
      <c r="O7665" s="142"/>
    </row>
    <row r="7666" spans="3:15" x14ac:dyDescent="0.2">
      <c r="C7666" s="142"/>
      <c r="D7666" s="142"/>
      <c r="E7666" s="142"/>
      <c r="F7666" s="142"/>
      <c r="G7666" s="142"/>
      <c r="H7666" s="142"/>
      <c r="J7666" s="142"/>
      <c r="K7666" s="142"/>
      <c r="L7666" s="142"/>
      <c r="M7666" s="142"/>
      <c r="N7666" s="142"/>
      <c r="O7666" s="142"/>
    </row>
    <row r="7667" spans="3:15" x14ac:dyDescent="0.2">
      <c r="C7667" s="142"/>
      <c r="D7667" s="142"/>
      <c r="E7667" s="142"/>
      <c r="F7667" s="142"/>
      <c r="G7667" s="142"/>
      <c r="H7667" s="142"/>
      <c r="J7667" s="142"/>
      <c r="K7667" s="142"/>
      <c r="L7667" s="142"/>
      <c r="M7667" s="142"/>
      <c r="N7667" s="142"/>
      <c r="O7667" s="142"/>
    </row>
    <row r="7668" spans="3:15" x14ac:dyDescent="0.2">
      <c r="C7668" s="142"/>
      <c r="D7668" s="142"/>
      <c r="E7668" s="142"/>
      <c r="F7668" s="142"/>
      <c r="G7668" s="142"/>
      <c r="H7668" s="142"/>
      <c r="J7668" s="142"/>
      <c r="K7668" s="142"/>
      <c r="L7668" s="142"/>
      <c r="M7668" s="142"/>
      <c r="N7668" s="142"/>
      <c r="O7668" s="142"/>
    </row>
    <row r="7669" spans="3:15" x14ac:dyDescent="0.2">
      <c r="C7669" s="142"/>
      <c r="D7669" s="142"/>
      <c r="E7669" s="142"/>
      <c r="F7669" s="142"/>
      <c r="G7669" s="142"/>
      <c r="H7669" s="142"/>
      <c r="J7669" s="142"/>
      <c r="K7669" s="142"/>
      <c r="L7669" s="142"/>
      <c r="M7669" s="142"/>
      <c r="N7669" s="142"/>
      <c r="O7669" s="142"/>
    </row>
    <row r="7670" spans="3:15" x14ac:dyDescent="0.2">
      <c r="C7670" s="142"/>
      <c r="D7670" s="142"/>
      <c r="E7670" s="142"/>
      <c r="F7670" s="142"/>
      <c r="G7670" s="142"/>
      <c r="H7670" s="142"/>
      <c r="J7670" s="142"/>
      <c r="K7670" s="142"/>
      <c r="L7670" s="142"/>
      <c r="M7670" s="142"/>
      <c r="N7670" s="142"/>
      <c r="O7670" s="142"/>
    </row>
    <row r="7671" spans="3:15" x14ac:dyDescent="0.2">
      <c r="C7671" s="142"/>
      <c r="D7671" s="142"/>
      <c r="E7671" s="142"/>
      <c r="F7671" s="142"/>
      <c r="G7671" s="142"/>
      <c r="H7671" s="142"/>
      <c r="J7671" s="142"/>
      <c r="K7671" s="142"/>
      <c r="L7671" s="142"/>
      <c r="M7671" s="142"/>
      <c r="N7671" s="142"/>
      <c r="O7671" s="142"/>
    </row>
    <row r="7672" spans="3:15" x14ac:dyDescent="0.2">
      <c r="C7672" s="142"/>
      <c r="D7672" s="142"/>
      <c r="E7672" s="142"/>
      <c r="F7672" s="142"/>
      <c r="G7672" s="142"/>
      <c r="H7672" s="142"/>
      <c r="J7672" s="142"/>
      <c r="K7672" s="142"/>
      <c r="L7672" s="142"/>
      <c r="M7672" s="142"/>
      <c r="N7672" s="142"/>
      <c r="O7672" s="142"/>
    </row>
    <row r="7673" spans="3:15" x14ac:dyDescent="0.2">
      <c r="C7673" s="142"/>
      <c r="D7673" s="142"/>
      <c r="E7673" s="142"/>
      <c r="F7673" s="142"/>
      <c r="G7673" s="142"/>
      <c r="H7673" s="142"/>
      <c r="J7673" s="142"/>
      <c r="K7673" s="142"/>
      <c r="L7673" s="142"/>
      <c r="M7673" s="142"/>
      <c r="N7673" s="142"/>
      <c r="O7673" s="142"/>
    </row>
    <row r="7674" spans="3:15" x14ac:dyDescent="0.2">
      <c r="C7674" s="142"/>
      <c r="D7674" s="142"/>
      <c r="E7674" s="142"/>
      <c r="F7674" s="142"/>
      <c r="G7674" s="142"/>
      <c r="H7674" s="142"/>
      <c r="J7674" s="142"/>
      <c r="K7674" s="142"/>
      <c r="L7674" s="142"/>
      <c r="M7674" s="142"/>
      <c r="N7674" s="142"/>
      <c r="O7674" s="142"/>
    </row>
    <row r="7675" spans="3:15" x14ac:dyDescent="0.2">
      <c r="C7675" s="142"/>
      <c r="D7675" s="142"/>
      <c r="E7675" s="142"/>
      <c r="F7675" s="142"/>
      <c r="G7675" s="142"/>
      <c r="H7675" s="142"/>
      <c r="J7675" s="142"/>
      <c r="K7675" s="142"/>
      <c r="L7675" s="142"/>
      <c r="M7675" s="142"/>
      <c r="N7675" s="142"/>
      <c r="O7675" s="142"/>
    </row>
    <row r="7676" spans="3:15" x14ac:dyDescent="0.2">
      <c r="C7676" s="142"/>
      <c r="D7676" s="142"/>
      <c r="E7676" s="142"/>
      <c r="F7676" s="142"/>
      <c r="G7676" s="142"/>
      <c r="H7676" s="142"/>
      <c r="J7676" s="142"/>
      <c r="K7676" s="142"/>
      <c r="L7676" s="142"/>
      <c r="M7676" s="142"/>
      <c r="N7676" s="142"/>
      <c r="O7676" s="142"/>
    </row>
    <row r="7677" spans="3:15" x14ac:dyDescent="0.2">
      <c r="C7677" s="142"/>
      <c r="D7677" s="142"/>
      <c r="E7677" s="142"/>
      <c r="F7677" s="142"/>
      <c r="G7677" s="142"/>
      <c r="H7677" s="142"/>
      <c r="J7677" s="142"/>
      <c r="K7677" s="142"/>
      <c r="L7677" s="142"/>
      <c r="M7677" s="142"/>
      <c r="N7677" s="142"/>
      <c r="O7677" s="142"/>
    </row>
    <row r="7678" spans="3:15" x14ac:dyDescent="0.2">
      <c r="C7678" s="142"/>
      <c r="D7678" s="142"/>
      <c r="E7678" s="142"/>
      <c r="F7678" s="142"/>
      <c r="G7678" s="142"/>
      <c r="H7678" s="142"/>
      <c r="J7678" s="142"/>
      <c r="K7678" s="142"/>
      <c r="L7678" s="142"/>
      <c r="M7678" s="142"/>
      <c r="N7678" s="142"/>
      <c r="O7678" s="142"/>
    </row>
    <row r="7679" spans="3:15" x14ac:dyDescent="0.2">
      <c r="C7679" s="142"/>
      <c r="D7679" s="142"/>
      <c r="E7679" s="142"/>
      <c r="F7679" s="142"/>
      <c r="G7679" s="142"/>
      <c r="H7679" s="142"/>
      <c r="J7679" s="142"/>
      <c r="K7679" s="142"/>
      <c r="L7679" s="142"/>
      <c r="M7679" s="142"/>
      <c r="N7679" s="142"/>
      <c r="O7679" s="142"/>
    </row>
    <row r="7680" spans="3:15" x14ac:dyDescent="0.2">
      <c r="C7680" s="142"/>
      <c r="D7680" s="142"/>
      <c r="E7680" s="142"/>
      <c r="F7680" s="142"/>
      <c r="G7680" s="142"/>
      <c r="H7680" s="142"/>
      <c r="J7680" s="142"/>
      <c r="K7680" s="142"/>
      <c r="L7680" s="142"/>
      <c r="M7680" s="142"/>
      <c r="N7680" s="142"/>
      <c r="O7680" s="142"/>
    </row>
    <row r="7681" spans="3:15" x14ac:dyDescent="0.2">
      <c r="C7681" s="142"/>
      <c r="D7681" s="142"/>
      <c r="E7681" s="142"/>
      <c r="F7681" s="142"/>
      <c r="G7681" s="142"/>
      <c r="H7681" s="142"/>
      <c r="J7681" s="142"/>
      <c r="K7681" s="142"/>
      <c r="L7681" s="142"/>
      <c r="M7681" s="142"/>
      <c r="N7681" s="142"/>
      <c r="O7681" s="142"/>
    </row>
    <row r="7682" spans="3:15" x14ac:dyDescent="0.2">
      <c r="C7682" s="142"/>
      <c r="D7682" s="142"/>
      <c r="E7682" s="142"/>
      <c r="F7682" s="142"/>
      <c r="G7682" s="142"/>
      <c r="H7682" s="142"/>
      <c r="J7682" s="142"/>
      <c r="K7682" s="142"/>
      <c r="L7682" s="142"/>
      <c r="M7682" s="142"/>
      <c r="N7682" s="142"/>
      <c r="O7682" s="142"/>
    </row>
    <row r="7683" spans="3:15" x14ac:dyDescent="0.2">
      <c r="C7683" s="142"/>
      <c r="D7683" s="142"/>
      <c r="E7683" s="142"/>
      <c r="F7683" s="142"/>
      <c r="G7683" s="142"/>
      <c r="H7683" s="142"/>
      <c r="J7683" s="142"/>
      <c r="K7683" s="142"/>
      <c r="L7683" s="142"/>
      <c r="M7683" s="142"/>
      <c r="N7683" s="142"/>
      <c r="O7683" s="142"/>
    </row>
    <row r="7684" spans="3:15" x14ac:dyDescent="0.2">
      <c r="C7684" s="142"/>
      <c r="D7684" s="142"/>
      <c r="E7684" s="142"/>
      <c r="F7684" s="142"/>
      <c r="G7684" s="142"/>
      <c r="H7684" s="142"/>
      <c r="J7684" s="142"/>
      <c r="K7684" s="142"/>
      <c r="L7684" s="142"/>
      <c r="M7684" s="142"/>
      <c r="N7684" s="142"/>
      <c r="O7684" s="142"/>
    </row>
    <row r="7685" spans="3:15" x14ac:dyDescent="0.2">
      <c r="C7685" s="142"/>
      <c r="D7685" s="142"/>
      <c r="E7685" s="142"/>
      <c r="F7685" s="142"/>
      <c r="G7685" s="142"/>
      <c r="H7685" s="142"/>
      <c r="J7685" s="142"/>
      <c r="K7685" s="142"/>
      <c r="L7685" s="142"/>
      <c r="M7685" s="142"/>
      <c r="N7685" s="142"/>
      <c r="O7685" s="142"/>
    </row>
    <row r="7686" spans="3:15" x14ac:dyDescent="0.2">
      <c r="C7686" s="142"/>
      <c r="D7686" s="142"/>
      <c r="E7686" s="142"/>
      <c r="F7686" s="142"/>
      <c r="G7686" s="142"/>
      <c r="H7686" s="142"/>
      <c r="J7686" s="142"/>
      <c r="K7686" s="142"/>
      <c r="L7686" s="142"/>
      <c r="M7686" s="142"/>
      <c r="N7686" s="142"/>
      <c r="O7686" s="142"/>
    </row>
    <row r="7687" spans="3:15" x14ac:dyDescent="0.2">
      <c r="C7687" s="142"/>
      <c r="D7687" s="142"/>
      <c r="E7687" s="142"/>
      <c r="F7687" s="142"/>
      <c r="G7687" s="142"/>
      <c r="H7687" s="142"/>
      <c r="J7687" s="142"/>
      <c r="K7687" s="142"/>
      <c r="L7687" s="142"/>
      <c r="M7687" s="142"/>
      <c r="N7687" s="142"/>
      <c r="O7687" s="142"/>
    </row>
    <row r="7688" spans="3:15" x14ac:dyDescent="0.2">
      <c r="C7688" s="142"/>
      <c r="D7688" s="142"/>
      <c r="E7688" s="142"/>
      <c r="F7688" s="142"/>
      <c r="G7688" s="142"/>
      <c r="H7688" s="142"/>
      <c r="J7688" s="142"/>
      <c r="K7688" s="142"/>
      <c r="L7688" s="142"/>
      <c r="M7688" s="142"/>
      <c r="N7688" s="142"/>
      <c r="O7688" s="142"/>
    </row>
    <row r="7689" spans="3:15" x14ac:dyDescent="0.2">
      <c r="C7689" s="142"/>
      <c r="D7689" s="142"/>
      <c r="E7689" s="142"/>
      <c r="F7689" s="142"/>
      <c r="G7689" s="142"/>
      <c r="H7689" s="142"/>
      <c r="J7689" s="142"/>
      <c r="K7689" s="142"/>
      <c r="L7689" s="142"/>
      <c r="M7689" s="142"/>
      <c r="N7689" s="142"/>
      <c r="O7689" s="142"/>
    </row>
    <row r="7690" spans="3:15" x14ac:dyDescent="0.2">
      <c r="C7690" s="142"/>
      <c r="D7690" s="142"/>
      <c r="E7690" s="142"/>
      <c r="F7690" s="142"/>
      <c r="G7690" s="142"/>
      <c r="H7690" s="142"/>
      <c r="J7690" s="142"/>
      <c r="K7690" s="142"/>
      <c r="L7690" s="142"/>
      <c r="M7690" s="142"/>
      <c r="N7690" s="142"/>
      <c r="O7690" s="142"/>
    </row>
    <row r="7691" spans="3:15" x14ac:dyDescent="0.2">
      <c r="C7691" s="142"/>
      <c r="D7691" s="142"/>
      <c r="E7691" s="142"/>
      <c r="F7691" s="142"/>
      <c r="G7691" s="142"/>
      <c r="H7691" s="142"/>
      <c r="J7691" s="142"/>
      <c r="K7691" s="142"/>
      <c r="L7691" s="142"/>
      <c r="M7691" s="142"/>
      <c r="N7691" s="142"/>
      <c r="O7691" s="142"/>
    </row>
    <row r="7692" spans="3:15" x14ac:dyDescent="0.2">
      <c r="C7692" s="142"/>
      <c r="D7692" s="142"/>
      <c r="E7692" s="142"/>
      <c r="F7692" s="142"/>
      <c r="G7692" s="142"/>
      <c r="H7692" s="142"/>
      <c r="J7692" s="142"/>
      <c r="K7692" s="142"/>
      <c r="L7692" s="142"/>
      <c r="M7692" s="142"/>
      <c r="N7692" s="142"/>
      <c r="O7692" s="142"/>
    </row>
    <row r="7693" spans="3:15" x14ac:dyDescent="0.2">
      <c r="C7693" s="142"/>
      <c r="D7693" s="142"/>
      <c r="E7693" s="142"/>
      <c r="F7693" s="142"/>
      <c r="G7693" s="142"/>
      <c r="H7693" s="142"/>
      <c r="J7693" s="142"/>
      <c r="K7693" s="142"/>
      <c r="L7693" s="142"/>
      <c r="M7693" s="142"/>
      <c r="N7693" s="142"/>
      <c r="O7693" s="142"/>
    </row>
    <row r="7694" spans="3:15" x14ac:dyDescent="0.2">
      <c r="C7694" s="142"/>
      <c r="D7694" s="142"/>
      <c r="E7694" s="142"/>
      <c r="F7694" s="142"/>
      <c r="G7694" s="142"/>
      <c r="H7694" s="142"/>
      <c r="J7694" s="142"/>
      <c r="K7694" s="142"/>
      <c r="L7694" s="142"/>
      <c r="M7694" s="142"/>
      <c r="N7694" s="142"/>
      <c r="O7694" s="142"/>
    </row>
    <row r="7695" spans="3:15" x14ac:dyDescent="0.2">
      <c r="C7695" s="142"/>
      <c r="D7695" s="142"/>
      <c r="E7695" s="142"/>
      <c r="F7695" s="142"/>
      <c r="G7695" s="142"/>
      <c r="H7695" s="142"/>
      <c r="J7695" s="142"/>
      <c r="K7695" s="142"/>
      <c r="L7695" s="142"/>
      <c r="M7695" s="142"/>
      <c r="N7695" s="142"/>
      <c r="O7695" s="142"/>
    </row>
    <row r="7696" spans="3:15" x14ac:dyDescent="0.2">
      <c r="C7696" s="142"/>
      <c r="D7696" s="142"/>
      <c r="E7696" s="142"/>
      <c r="F7696" s="142"/>
      <c r="G7696" s="142"/>
      <c r="H7696" s="142"/>
      <c r="J7696" s="142"/>
      <c r="K7696" s="142"/>
      <c r="L7696" s="142"/>
      <c r="M7696" s="142"/>
      <c r="N7696" s="142"/>
      <c r="O7696" s="142"/>
    </row>
    <row r="7697" spans="3:15" x14ac:dyDescent="0.2">
      <c r="C7697" s="142"/>
      <c r="D7697" s="142"/>
      <c r="E7697" s="142"/>
      <c r="F7697" s="142"/>
      <c r="G7697" s="142"/>
      <c r="H7697" s="142"/>
      <c r="J7697" s="142"/>
      <c r="K7697" s="142"/>
      <c r="L7697" s="142"/>
      <c r="M7697" s="142"/>
      <c r="N7697" s="142"/>
      <c r="O7697" s="142"/>
    </row>
    <row r="7698" spans="3:15" x14ac:dyDescent="0.2">
      <c r="C7698" s="142"/>
      <c r="D7698" s="142"/>
      <c r="E7698" s="142"/>
      <c r="F7698" s="142"/>
      <c r="G7698" s="142"/>
      <c r="H7698" s="142"/>
      <c r="J7698" s="142"/>
      <c r="K7698" s="142"/>
      <c r="L7698" s="142"/>
      <c r="M7698" s="142"/>
      <c r="N7698" s="142"/>
      <c r="O7698" s="142"/>
    </row>
    <row r="7699" spans="3:15" x14ac:dyDescent="0.2">
      <c r="C7699" s="142"/>
      <c r="D7699" s="142"/>
      <c r="E7699" s="142"/>
      <c r="F7699" s="142"/>
      <c r="G7699" s="142"/>
      <c r="H7699" s="142"/>
      <c r="J7699" s="142"/>
      <c r="K7699" s="142"/>
      <c r="L7699" s="142"/>
      <c r="M7699" s="142"/>
      <c r="N7699" s="142"/>
      <c r="O7699" s="142"/>
    </row>
    <row r="7700" spans="3:15" x14ac:dyDescent="0.2">
      <c r="C7700" s="142"/>
      <c r="D7700" s="142"/>
      <c r="E7700" s="142"/>
      <c r="F7700" s="142"/>
      <c r="G7700" s="142"/>
      <c r="H7700" s="142"/>
      <c r="J7700" s="142"/>
      <c r="K7700" s="142"/>
      <c r="L7700" s="142"/>
      <c r="M7700" s="142"/>
      <c r="N7700" s="142"/>
      <c r="O7700" s="142"/>
    </row>
    <row r="7701" spans="3:15" x14ac:dyDescent="0.2">
      <c r="C7701" s="142"/>
      <c r="D7701" s="142"/>
      <c r="E7701" s="142"/>
      <c r="F7701" s="142"/>
      <c r="G7701" s="142"/>
      <c r="H7701" s="142"/>
      <c r="J7701" s="142"/>
      <c r="K7701" s="142"/>
      <c r="L7701" s="142"/>
      <c r="M7701" s="142"/>
      <c r="N7701" s="142"/>
      <c r="O7701" s="142"/>
    </row>
    <row r="7702" spans="3:15" x14ac:dyDescent="0.2">
      <c r="C7702" s="142"/>
      <c r="D7702" s="142"/>
      <c r="E7702" s="142"/>
      <c r="F7702" s="142"/>
      <c r="G7702" s="142"/>
      <c r="H7702" s="142"/>
      <c r="J7702" s="142"/>
      <c r="K7702" s="142"/>
      <c r="L7702" s="142"/>
      <c r="M7702" s="142"/>
      <c r="N7702" s="142"/>
      <c r="O7702" s="142"/>
    </row>
    <row r="7703" spans="3:15" x14ac:dyDescent="0.2">
      <c r="C7703" s="142"/>
      <c r="D7703" s="142"/>
      <c r="E7703" s="142"/>
      <c r="F7703" s="142"/>
      <c r="G7703" s="142"/>
      <c r="H7703" s="142"/>
      <c r="J7703" s="142"/>
      <c r="K7703" s="142"/>
      <c r="L7703" s="142"/>
      <c r="M7703" s="142"/>
      <c r="N7703" s="142"/>
      <c r="O7703" s="142"/>
    </row>
    <row r="7704" spans="3:15" x14ac:dyDescent="0.2">
      <c r="C7704" s="142"/>
      <c r="D7704" s="142"/>
      <c r="E7704" s="142"/>
      <c r="F7704" s="142"/>
      <c r="G7704" s="142"/>
      <c r="H7704" s="142"/>
      <c r="J7704" s="142"/>
      <c r="K7704" s="142"/>
      <c r="L7704" s="142"/>
      <c r="M7704" s="142"/>
      <c r="N7704" s="142"/>
      <c r="O7704" s="142"/>
    </row>
    <row r="7705" spans="3:15" x14ac:dyDescent="0.2">
      <c r="C7705" s="142"/>
      <c r="D7705" s="142"/>
      <c r="E7705" s="142"/>
      <c r="F7705" s="142"/>
      <c r="G7705" s="142"/>
      <c r="H7705" s="142"/>
      <c r="J7705" s="142"/>
      <c r="K7705" s="142"/>
      <c r="L7705" s="142"/>
      <c r="M7705" s="142"/>
      <c r="N7705" s="142"/>
      <c r="O7705" s="142"/>
    </row>
    <row r="7706" spans="3:15" x14ac:dyDescent="0.2">
      <c r="C7706" s="142"/>
      <c r="D7706" s="142"/>
      <c r="E7706" s="142"/>
      <c r="F7706" s="142"/>
      <c r="G7706" s="142"/>
      <c r="H7706" s="142"/>
      <c r="J7706" s="142"/>
      <c r="K7706" s="142"/>
      <c r="L7706" s="142"/>
      <c r="M7706" s="142"/>
      <c r="N7706" s="142"/>
      <c r="O7706" s="142"/>
    </row>
    <row r="7707" spans="3:15" x14ac:dyDescent="0.2">
      <c r="C7707" s="142"/>
      <c r="D7707" s="142"/>
      <c r="E7707" s="142"/>
      <c r="F7707" s="142"/>
      <c r="G7707" s="142"/>
      <c r="H7707" s="142"/>
      <c r="J7707" s="142"/>
      <c r="K7707" s="142"/>
      <c r="L7707" s="142"/>
      <c r="M7707" s="142"/>
      <c r="N7707" s="142"/>
      <c r="O7707" s="142"/>
    </row>
    <row r="7708" spans="3:15" x14ac:dyDescent="0.2">
      <c r="C7708" s="142"/>
      <c r="D7708" s="142"/>
      <c r="E7708" s="142"/>
      <c r="F7708" s="142"/>
      <c r="G7708" s="142"/>
      <c r="H7708" s="142"/>
      <c r="J7708" s="142"/>
      <c r="K7708" s="142"/>
      <c r="L7708" s="142"/>
      <c r="M7708" s="142"/>
      <c r="N7708" s="142"/>
      <c r="O7708" s="142"/>
    </row>
    <row r="7709" spans="3:15" x14ac:dyDescent="0.2">
      <c r="C7709" s="142"/>
      <c r="D7709" s="142"/>
      <c r="E7709" s="142"/>
      <c r="F7709" s="142"/>
      <c r="G7709" s="142"/>
      <c r="H7709" s="142"/>
      <c r="J7709" s="142"/>
      <c r="K7709" s="142"/>
      <c r="L7709" s="142"/>
      <c r="M7709" s="142"/>
      <c r="N7709" s="142"/>
      <c r="O7709" s="142"/>
    </row>
    <row r="7710" spans="3:15" x14ac:dyDescent="0.2">
      <c r="C7710" s="142"/>
      <c r="D7710" s="142"/>
      <c r="E7710" s="142"/>
      <c r="F7710" s="142"/>
      <c r="G7710" s="142"/>
      <c r="H7710" s="142"/>
      <c r="J7710" s="142"/>
      <c r="K7710" s="142"/>
      <c r="L7710" s="142"/>
      <c r="M7710" s="142"/>
      <c r="N7710" s="142"/>
      <c r="O7710" s="142"/>
    </row>
    <row r="7711" spans="3:15" x14ac:dyDescent="0.2">
      <c r="C7711" s="142"/>
      <c r="D7711" s="142"/>
      <c r="E7711" s="142"/>
      <c r="F7711" s="142"/>
      <c r="G7711" s="142"/>
      <c r="H7711" s="142"/>
      <c r="J7711" s="142"/>
      <c r="K7711" s="142"/>
      <c r="L7711" s="142"/>
      <c r="M7711" s="142"/>
      <c r="N7711" s="142"/>
      <c r="O7711" s="142"/>
    </row>
    <row r="7712" spans="3:15" x14ac:dyDescent="0.2">
      <c r="C7712" s="142"/>
      <c r="D7712" s="142"/>
      <c r="E7712" s="142"/>
      <c r="F7712" s="142"/>
      <c r="G7712" s="142"/>
      <c r="H7712" s="142"/>
      <c r="J7712" s="142"/>
      <c r="K7712" s="142"/>
      <c r="L7712" s="142"/>
      <c r="M7712" s="142"/>
      <c r="N7712" s="142"/>
      <c r="O7712" s="142"/>
    </row>
    <row r="7713" spans="3:15" x14ac:dyDescent="0.2">
      <c r="C7713" s="142"/>
      <c r="D7713" s="142"/>
      <c r="E7713" s="142"/>
      <c r="F7713" s="142"/>
      <c r="G7713" s="142"/>
      <c r="H7713" s="142"/>
      <c r="J7713" s="142"/>
      <c r="K7713" s="142"/>
      <c r="L7713" s="142"/>
      <c r="M7713" s="142"/>
      <c r="N7713" s="142"/>
      <c r="O7713" s="142"/>
    </row>
    <row r="7714" spans="3:15" x14ac:dyDescent="0.2">
      <c r="C7714" s="142"/>
      <c r="D7714" s="142"/>
      <c r="E7714" s="142"/>
      <c r="F7714" s="142"/>
      <c r="G7714" s="142"/>
      <c r="H7714" s="142"/>
      <c r="J7714" s="142"/>
      <c r="K7714" s="142"/>
      <c r="L7714" s="142"/>
      <c r="M7714" s="142"/>
      <c r="N7714" s="142"/>
      <c r="O7714" s="142"/>
    </row>
    <row r="7715" spans="3:15" x14ac:dyDescent="0.2">
      <c r="C7715" s="142"/>
      <c r="D7715" s="142"/>
      <c r="E7715" s="142"/>
      <c r="F7715" s="142"/>
      <c r="G7715" s="142"/>
      <c r="H7715" s="142"/>
      <c r="J7715" s="142"/>
      <c r="K7715" s="142"/>
      <c r="L7715" s="142"/>
      <c r="M7715" s="142"/>
      <c r="N7715" s="142"/>
      <c r="O7715" s="142"/>
    </row>
    <row r="7716" spans="3:15" x14ac:dyDescent="0.2">
      <c r="C7716" s="142"/>
      <c r="D7716" s="142"/>
      <c r="E7716" s="142"/>
      <c r="F7716" s="142"/>
      <c r="G7716" s="142"/>
      <c r="H7716" s="142"/>
      <c r="J7716" s="142"/>
      <c r="K7716" s="142"/>
      <c r="L7716" s="142"/>
      <c r="M7716" s="142"/>
      <c r="N7716" s="142"/>
      <c r="O7716" s="142"/>
    </row>
    <row r="7717" spans="3:15" x14ac:dyDescent="0.2">
      <c r="C7717" s="142"/>
      <c r="D7717" s="142"/>
      <c r="E7717" s="142"/>
      <c r="F7717" s="142"/>
      <c r="G7717" s="142"/>
      <c r="H7717" s="142"/>
      <c r="J7717" s="142"/>
      <c r="K7717" s="142"/>
      <c r="L7717" s="142"/>
      <c r="M7717" s="142"/>
      <c r="N7717" s="142"/>
      <c r="O7717" s="142"/>
    </row>
    <row r="7718" spans="3:15" x14ac:dyDescent="0.2">
      <c r="C7718" s="142"/>
      <c r="D7718" s="142"/>
      <c r="E7718" s="142"/>
      <c r="F7718" s="142"/>
      <c r="G7718" s="142"/>
      <c r="H7718" s="142"/>
      <c r="J7718" s="142"/>
      <c r="K7718" s="142"/>
      <c r="L7718" s="142"/>
      <c r="M7718" s="142"/>
      <c r="N7718" s="142"/>
      <c r="O7718" s="142"/>
    </row>
    <row r="7719" spans="3:15" x14ac:dyDescent="0.2">
      <c r="C7719" s="142"/>
      <c r="D7719" s="142"/>
      <c r="E7719" s="142"/>
      <c r="F7719" s="142"/>
      <c r="G7719" s="142"/>
      <c r="H7719" s="142"/>
      <c r="J7719" s="142"/>
      <c r="K7719" s="142"/>
      <c r="L7719" s="142"/>
      <c r="M7719" s="142"/>
      <c r="N7719" s="142"/>
      <c r="O7719" s="142"/>
    </row>
    <row r="7720" spans="3:15" x14ac:dyDescent="0.2">
      <c r="C7720" s="142"/>
      <c r="D7720" s="142"/>
      <c r="E7720" s="142"/>
      <c r="F7720" s="142"/>
      <c r="G7720" s="142"/>
      <c r="H7720" s="142"/>
      <c r="J7720" s="142"/>
      <c r="K7720" s="142"/>
      <c r="L7720" s="142"/>
      <c r="M7720" s="142"/>
      <c r="N7720" s="142"/>
      <c r="O7720" s="142"/>
    </row>
    <row r="7721" spans="3:15" x14ac:dyDescent="0.2">
      <c r="C7721" s="142"/>
      <c r="D7721" s="142"/>
      <c r="E7721" s="142"/>
      <c r="F7721" s="142"/>
      <c r="G7721" s="142"/>
      <c r="H7721" s="142"/>
      <c r="J7721" s="142"/>
      <c r="K7721" s="142"/>
      <c r="L7721" s="142"/>
      <c r="M7721" s="142"/>
      <c r="N7721" s="142"/>
      <c r="O7721" s="142"/>
    </row>
    <row r="7722" spans="3:15" x14ac:dyDescent="0.2">
      <c r="C7722" s="142"/>
      <c r="D7722" s="142"/>
      <c r="E7722" s="142"/>
      <c r="F7722" s="142"/>
      <c r="G7722" s="142"/>
      <c r="H7722" s="142"/>
      <c r="J7722" s="142"/>
      <c r="K7722" s="142"/>
      <c r="L7722" s="142"/>
      <c r="M7722" s="142"/>
      <c r="N7722" s="142"/>
      <c r="O7722" s="142"/>
    </row>
    <row r="7723" spans="3:15" x14ac:dyDescent="0.2">
      <c r="C7723" s="142"/>
      <c r="D7723" s="142"/>
      <c r="E7723" s="142"/>
      <c r="F7723" s="142"/>
      <c r="G7723" s="142"/>
      <c r="H7723" s="142"/>
      <c r="J7723" s="142"/>
      <c r="K7723" s="142"/>
      <c r="L7723" s="142"/>
      <c r="M7723" s="142"/>
      <c r="N7723" s="142"/>
      <c r="O7723" s="142"/>
    </row>
    <row r="7724" spans="3:15" x14ac:dyDescent="0.2">
      <c r="C7724" s="142"/>
      <c r="D7724" s="142"/>
      <c r="E7724" s="142"/>
      <c r="F7724" s="142"/>
      <c r="G7724" s="142"/>
      <c r="H7724" s="142"/>
      <c r="J7724" s="142"/>
      <c r="K7724" s="142"/>
      <c r="L7724" s="142"/>
      <c r="M7724" s="142"/>
      <c r="N7724" s="142"/>
      <c r="O7724" s="142"/>
    </row>
    <row r="7725" spans="3:15" x14ac:dyDescent="0.2">
      <c r="C7725" s="142"/>
      <c r="D7725" s="142"/>
      <c r="E7725" s="142"/>
      <c r="F7725" s="142"/>
      <c r="G7725" s="142"/>
      <c r="H7725" s="142"/>
      <c r="J7725" s="142"/>
      <c r="K7725" s="142"/>
      <c r="L7725" s="142"/>
      <c r="M7725" s="142"/>
      <c r="N7725" s="142"/>
      <c r="O7725" s="142"/>
    </row>
    <row r="7726" spans="3:15" x14ac:dyDescent="0.2">
      <c r="C7726" s="142"/>
      <c r="D7726" s="142"/>
      <c r="E7726" s="142"/>
      <c r="F7726" s="142"/>
      <c r="G7726" s="142"/>
      <c r="H7726" s="142"/>
      <c r="J7726" s="142"/>
      <c r="K7726" s="142"/>
      <c r="L7726" s="142"/>
      <c r="M7726" s="142"/>
      <c r="N7726" s="142"/>
      <c r="O7726" s="142"/>
    </row>
    <row r="7727" spans="3:15" x14ac:dyDescent="0.2">
      <c r="C7727" s="142"/>
      <c r="D7727" s="142"/>
      <c r="E7727" s="142"/>
      <c r="F7727" s="142"/>
      <c r="G7727" s="142"/>
      <c r="H7727" s="142"/>
      <c r="J7727" s="142"/>
      <c r="K7727" s="142"/>
      <c r="L7727" s="142"/>
      <c r="M7727" s="142"/>
      <c r="N7727" s="142"/>
      <c r="O7727" s="142"/>
    </row>
    <row r="7728" spans="3:15" x14ac:dyDescent="0.2">
      <c r="C7728" s="142"/>
      <c r="D7728" s="142"/>
      <c r="E7728" s="142"/>
      <c r="F7728" s="142"/>
      <c r="G7728" s="142"/>
      <c r="H7728" s="142"/>
      <c r="J7728" s="142"/>
      <c r="K7728" s="142"/>
      <c r="L7728" s="142"/>
      <c r="M7728" s="142"/>
      <c r="N7728" s="142"/>
      <c r="O7728" s="142"/>
    </row>
    <row r="7729" spans="3:15" x14ac:dyDescent="0.2">
      <c r="C7729" s="142"/>
      <c r="D7729" s="142"/>
      <c r="E7729" s="142"/>
      <c r="F7729" s="142"/>
      <c r="G7729" s="142"/>
      <c r="H7729" s="142"/>
      <c r="J7729" s="142"/>
      <c r="K7729" s="142"/>
      <c r="L7729" s="142"/>
      <c r="M7729" s="142"/>
      <c r="N7729" s="142"/>
      <c r="O7729" s="142"/>
    </row>
    <row r="7730" spans="3:15" x14ac:dyDescent="0.2">
      <c r="C7730" s="142"/>
      <c r="D7730" s="142"/>
      <c r="E7730" s="142"/>
      <c r="F7730" s="142"/>
      <c r="G7730" s="142"/>
      <c r="H7730" s="142"/>
      <c r="J7730" s="142"/>
      <c r="K7730" s="142"/>
      <c r="L7730" s="142"/>
      <c r="M7730" s="142"/>
      <c r="N7730" s="142"/>
      <c r="O7730" s="142"/>
    </row>
    <row r="7731" spans="3:15" x14ac:dyDescent="0.2">
      <c r="C7731" s="142"/>
      <c r="D7731" s="142"/>
      <c r="E7731" s="142"/>
      <c r="F7731" s="142"/>
      <c r="G7731" s="142"/>
      <c r="H7731" s="142"/>
      <c r="J7731" s="142"/>
      <c r="K7731" s="142"/>
      <c r="L7731" s="142"/>
      <c r="M7731" s="142"/>
      <c r="N7731" s="142"/>
      <c r="O7731" s="142"/>
    </row>
    <row r="7732" spans="3:15" x14ac:dyDescent="0.2">
      <c r="C7732" s="142"/>
      <c r="D7732" s="142"/>
      <c r="E7732" s="142"/>
      <c r="F7732" s="142"/>
      <c r="G7732" s="142"/>
      <c r="H7732" s="142"/>
      <c r="J7732" s="142"/>
      <c r="K7732" s="142"/>
      <c r="L7732" s="142"/>
      <c r="M7732" s="142"/>
      <c r="N7732" s="142"/>
      <c r="O7732" s="142"/>
    </row>
    <row r="7733" spans="3:15" x14ac:dyDescent="0.2">
      <c r="C7733" s="142"/>
      <c r="D7733" s="142"/>
      <c r="E7733" s="142"/>
      <c r="F7733" s="142"/>
      <c r="G7733" s="142"/>
      <c r="H7733" s="142"/>
      <c r="J7733" s="142"/>
      <c r="K7733" s="142"/>
      <c r="L7733" s="142"/>
      <c r="M7733" s="142"/>
      <c r="N7733" s="142"/>
      <c r="O7733" s="142"/>
    </row>
    <row r="7734" spans="3:15" x14ac:dyDescent="0.2">
      <c r="C7734" s="142"/>
      <c r="D7734" s="142"/>
      <c r="E7734" s="142"/>
      <c r="F7734" s="142"/>
      <c r="G7734" s="142"/>
      <c r="H7734" s="142"/>
      <c r="J7734" s="142"/>
      <c r="K7734" s="142"/>
      <c r="L7734" s="142"/>
      <c r="M7734" s="142"/>
      <c r="N7734" s="142"/>
      <c r="O7734" s="142"/>
    </row>
    <row r="7735" spans="3:15" x14ac:dyDescent="0.2">
      <c r="C7735" s="142"/>
      <c r="D7735" s="142"/>
      <c r="E7735" s="142"/>
      <c r="F7735" s="142"/>
      <c r="G7735" s="142"/>
      <c r="H7735" s="142"/>
      <c r="J7735" s="142"/>
      <c r="K7735" s="142"/>
      <c r="L7735" s="142"/>
      <c r="M7735" s="142"/>
      <c r="N7735" s="142"/>
      <c r="O7735" s="142"/>
    </row>
    <row r="7736" spans="3:15" x14ac:dyDescent="0.2">
      <c r="C7736" s="142"/>
      <c r="D7736" s="142"/>
      <c r="E7736" s="142"/>
      <c r="F7736" s="142"/>
      <c r="G7736" s="142"/>
      <c r="H7736" s="142"/>
      <c r="J7736" s="142"/>
      <c r="K7736" s="142"/>
      <c r="L7736" s="142"/>
      <c r="M7736" s="142"/>
      <c r="N7736" s="142"/>
      <c r="O7736" s="142"/>
    </row>
    <row r="7737" spans="3:15" x14ac:dyDescent="0.2">
      <c r="C7737" s="142"/>
      <c r="D7737" s="142"/>
      <c r="E7737" s="142"/>
      <c r="F7737" s="142"/>
      <c r="G7737" s="142"/>
      <c r="H7737" s="142"/>
      <c r="J7737" s="142"/>
      <c r="K7737" s="142"/>
      <c r="L7737" s="142"/>
      <c r="M7737" s="142"/>
      <c r="N7737" s="142"/>
      <c r="O7737" s="142"/>
    </row>
    <row r="7738" spans="3:15" x14ac:dyDescent="0.2">
      <c r="C7738" s="142"/>
      <c r="D7738" s="142"/>
      <c r="E7738" s="142"/>
      <c r="F7738" s="142"/>
      <c r="G7738" s="142"/>
      <c r="H7738" s="142"/>
      <c r="J7738" s="142"/>
      <c r="K7738" s="142"/>
      <c r="L7738" s="142"/>
      <c r="M7738" s="142"/>
      <c r="N7738" s="142"/>
      <c r="O7738" s="142"/>
    </row>
    <row r="7739" spans="3:15" x14ac:dyDescent="0.2">
      <c r="C7739" s="142"/>
      <c r="D7739" s="142"/>
      <c r="E7739" s="142"/>
      <c r="F7739" s="142"/>
      <c r="G7739" s="142"/>
      <c r="H7739" s="142"/>
      <c r="J7739" s="142"/>
      <c r="K7739" s="142"/>
      <c r="L7739" s="142"/>
      <c r="M7739" s="142"/>
      <c r="N7739" s="142"/>
      <c r="O7739" s="142"/>
    </row>
    <row r="7740" spans="3:15" x14ac:dyDescent="0.2">
      <c r="C7740" s="142"/>
      <c r="D7740" s="142"/>
      <c r="E7740" s="142"/>
      <c r="F7740" s="142"/>
      <c r="G7740" s="142"/>
      <c r="H7740" s="142"/>
      <c r="J7740" s="142"/>
      <c r="K7740" s="142"/>
      <c r="L7740" s="142"/>
      <c r="M7740" s="142"/>
      <c r="N7740" s="142"/>
      <c r="O7740" s="142"/>
    </row>
    <row r="7741" spans="3:15" x14ac:dyDescent="0.2">
      <c r="C7741" s="142"/>
      <c r="D7741" s="142"/>
      <c r="E7741" s="142"/>
      <c r="F7741" s="142"/>
      <c r="G7741" s="142"/>
      <c r="H7741" s="142"/>
      <c r="J7741" s="142"/>
      <c r="K7741" s="142"/>
      <c r="L7741" s="142"/>
      <c r="M7741" s="142"/>
      <c r="N7741" s="142"/>
      <c r="O7741" s="142"/>
    </row>
    <row r="7742" spans="3:15" x14ac:dyDescent="0.2">
      <c r="C7742" s="142"/>
      <c r="D7742" s="142"/>
      <c r="E7742" s="142"/>
      <c r="F7742" s="142"/>
      <c r="G7742" s="142"/>
      <c r="H7742" s="142"/>
      <c r="J7742" s="142"/>
      <c r="K7742" s="142"/>
      <c r="L7742" s="142"/>
      <c r="M7742" s="142"/>
      <c r="N7742" s="142"/>
      <c r="O7742" s="142"/>
    </row>
    <row r="7743" spans="3:15" x14ac:dyDescent="0.2">
      <c r="C7743" s="142"/>
      <c r="D7743" s="142"/>
      <c r="E7743" s="142"/>
      <c r="F7743" s="142"/>
      <c r="G7743" s="142"/>
      <c r="H7743" s="142"/>
      <c r="J7743" s="142"/>
      <c r="K7743" s="142"/>
      <c r="L7743" s="142"/>
      <c r="M7743" s="142"/>
      <c r="N7743" s="142"/>
      <c r="O7743" s="142"/>
    </row>
    <row r="7744" spans="3:15" x14ac:dyDescent="0.2">
      <c r="C7744" s="142"/>
      <c r="D7744" s="142"/>
      <c r="E7744" s="142"/>
      <c r="F7744" s="142"/>
      <c r="G7744" s="142"/>
      <c r="H7744" s="142"/>
      <c r="J7744" s="142"/>
      <c r="K7744" s="142"/>
      <c r="L7744" s="142"/>
      <c r="M7744" s="142"/>
      <c r="N7744" s="142"/>
      <c r="O7744" s="142"/>
    </row>
    <row r="7745" spans="3:15" x14ac:dyDescent="0.2">
      <c r="C7745" s="142"/>
      <c r="D7745" s="142"/>
      <c r="E7745" s="142"/>
      <c r="F7745" s="142"/>
      <c r="G7745" s="142"/>
      <c r="H7745" s="142"/>
      <c r="J7745" s="142"/>
      <c r="K7745" s="142"/>
      <c r="L7745" s="142"/>
      <c r="M7745" s="142"/>
      <c r="N7745" s="142"/>
      <c r="O7745" s="142"/>
    </row>
    <row r="7746" spans="3:15" x14ac:dyDescent="0.2">
      <c r="C7746" s="142"/>
      <c r="D7746" s="142"/>
      <c r="E7746" s="142"/>
      <c r="F7746" s="142"/>
      <c r="G7746" s="142"/>
      <c r="H7746" s="142"/>
      <c r="J7746" s="142"/>
      <c r="K7746" s="142"/>
      <c r="L7746" s="142"/>
      <c r="M7746" s="142"/>
      <c r="N7746" s="142"/>
      <c r="O7746" s="142"/>
    </row>
    <row r="7747" spans="3:15" x14ac:dyDescent="0.2">
      <c r="C7747" s="142"/>
      <c r="D7747" s="142"/>
      <c r="E7747" s="142"/>
      <c r="F7747" s="142"/>
      <c r="G7747" s="142"/>
      <c r="H7747" s="142"/>
      <c r="J7747" s="142"/>
      <c r="K7747" s="142"/>
      <c r="L7747" s="142"/>
      <c r="M7747" s="142"/>
      <c r="N7747" s="142"/>
      <c r="O7747" s="142"/>
    </row>
    <row r="7748" spans="3:15" x14ac:dyDescent="0.2">
      <c r="C7748" s="142"/>
      <c r="D7748" s="142"/>
      <c r="E7748" s="142"/>
      <c r="F7748" s="142"/>
      <c r="G7748" s="142"/>
      <c r="H7748" s="142"/>
      <c r="J7748" s="142"/>
      <c r="K7748" s="142"/>
      <c r="L7748" s="142"/>
      <c r="M7748" s="142"/>
      <c r="N7748" s="142"/>
      <c r="O7748" s="142"/>
    </row>
    <row r="7749" spans="3:15" x14ac:dyDescent="0.2">
      <c r="C7749" s="142"/>
      <c r="D7749" s="142"/>
      <c r="E7749" s="142"/>
      <c r="F7749" s="142"/>
      <c r="G7749" s="142"/>
      <c r="H7749" s="142"/>
      <c r="J7749" s="142"/>
      <c r="K7749" s="142"/>
      <c r="L7749" s="142"/>
      <c r="M7749" s="142"/>
      <c r="N7749" s="142"/>
      <c r="O7749" s="142"/>
    </row>
    <row r="7750" spans="3:15" x14ac:dyDescent="0.2">
      <c r="C7750" s="142"/>
      <c r="D7750" s="142"/>
      <c r="E7750" s="142"/>
      <c r="F7750" s="142"/>
      <c r="G7750" s="142"/>
      <c r="H7750" s="142"/>
      <c r="J7750" s="142"/>
      <c r="K7750" s="142"/>
      <c r="L7750" s="142"/>
      <c r="M7750" s="142"/>
      <c r="N7750" s="142"/>
      <c r="O7750" s="142"/>
    </row>
    <row r="7751" spans="3:15" x14ac:dyDescent="0.2">
      <c r="C7751" s="142"/>
      <c r="D7751" s="142"/>
      <c r="E7751" s="142"/>
      <c r="F7751" s="142"/>
      <c r="G7751" s="142"/>
      <c r="H7751" s="142"/>
      <c r="J7751" s="142"/>
      <c r="K7751" s="142"/>
      <c r="L7751" s="142"/>
      <c r="M7751" s="142"/>
      <c r="N7751" s="142"/>
      <c r="O7751" s="142"/>
    </row>
    <row r="7752" spans="3:15" x14ac:dyDescent="0.2">
      <c r="C7752" s="142"/>
      <c r="D7752" s="142"/>
      <c r="E7752" s="142"/>
      <c r="F7752" s="142"/>
      <c r="G7752" s="142"/>
      <c r="H7752" s="142"/>
      <c r="J7752" s="142"/>
      <c r="K7752" s="142"/>
      <c r="L7752" s="142"/>
      <c r="M7752" s="142"/>
      <c r="N7752" s="142"/>
      <c r="O7752" s="142"/>
    </row>
    <row r="7753" spans="3:15" x14ac:dyDescent="0.2">
      <c r="C7753" s="142"/>
      <c r="D7753" s="142"/>
      <c r="E7753" s="142"/>
      <c r="F7753" s="142"/>
      <c r="G7753" s="142"/>
      <c r="H7753" s="142"/>
      <c r="J7753" s="142"/>
      <c r="K7753" s="142"/>
      <c r="L7753" s="142"/>
      <c r="M7753" s="142"/>
      <c r="N7753" s="142"/>
      <c r="O7753" s="142"/>
    </row>
    <row r="7754" spans="3:15" x14ac:dyDescent="0.2">
      <c r="C7754" s="142"/>
      <c r="D7754" s="142"/>
      <c r="E7754" s="142"/>
      <c r="F7754" s="142"/>
      <c r="G7754" s="142"/>
      <c r="H7754" s="142"/>
      <c r="J7754" s="142"/>
      <c r="K7754" s="142"/>
      <c r="L7754" s="142"/>
      <c r="M7754" s="142"/>
      <c r="N7754" s="142"/>
      <c r="O7754" s="142"/>
    </row>
    <row r="7755" spans="3:15" x14ac:dyDescent="0.2">
      <c r="C7755" s="142"/>
      <c r="D7755" s="142"/>
      <c r="E7755" s="142"/>
      <c r="F7755" s="142"/>
      <c r="G7755" s="142"/>
      <c r="H7755" s="142"/>
      <c r="J7755" s="142"/>
      <c r="K7755" s="142"/>
      <c r="L7755" s="142"/>
      <c r="M7755" s="142"/>
      <c r="N7755" s="142"/>
      <c r="O7755" s="142"/>
    </row>
    <row r="7756" spans="3:15" x14ac:dyDescent="0.2">
      <c r="C7756" s="142"/>
      <c r="D7756" s="142"/>
      <c r="E7756" s="142"/>
      <c r="F7756" s="142"/>
      <c r="G7756" s="142"/>
      <c r="H7756" s="142"/>
      <c r="J7756" s="142"/>
      <c r="K7756" s="142"/>
      <c r="L7756" s="142"/>
      <c r="M7756" s="142"/>
      <c r="N7756" s="142"/>
      <c r="O7756" s="142"/>
    </row>
    <row r="7757" spans="3:15" x14ac:dyDescent="0.2">
      <c r="C7757" s="142"/>
      <c r="D7757" s="142"/>
      <c r="E7757" s="142"/>
      <c r="F7757" s="142"/>
      <c r="G7757" s="142"/>
      <c r="H7757" s="142"/>
      <c r="J7757" s="142"/>
      <c r="K7757" s="142"/>
      <c r="L7757" s="142"/>
      <c r="M7757" s="142"/>
      <c r="N7757" s="142"/>
      <c r="O7757" s="142"/>
    </row>
    <row r="7758" spans="3:15" x14ac:dyDescent="0.2">
      <c r="C7758" s="142"/>
      <c r="D7758" s="142"/>
      <c r="E7758" s="142"/>
      <c r="F7758" s="142"/>
      <c r="G7758" s="142"/>
      <c r="H7758" s="142"/>
      <c r="J7758" s="142"/>
      <c r="K7758" s="142"/>
      <c r="L7758" s="142"/>
      <c r="M7758" s="142"/>
      <c r="N7758" s="142"/>
      <c r="O7758" s="142"/>
    </row>
    <row r="7759" spans="3:15" x14ac:dyDescent="0.2">
      <c r="C7759" s="142"/>
      <c r="D7759" s="142"/>
      <c r="E7759" s="142"/>
      <c r="F7759" s="142"/>
      <c r="G7759" s="142"/>
      <c r="H7759" s="142"/>
      <c r="J7759" s="142"/>
      <c r="K7759" s="142"/>
      <c r="L7759" s="142"/>
      <c r="M7759" s="142"/>
      <c r="N7759" s="142"/>
      <c r="O7759" s="142"/>
    </row>
    <row r="7760" spans="3:15" x14ac:dyDescent="0.2">
      <c r="C7760" s="142"/>
      <c r="D7760" s="142"/>
      <c r="E7760" s="142"/>
      <c r="F7760" s="142"/>
      <c r="G7760" s="142"/>
      <c r="H7760" s="142"/>
      <c r="J7760" s="142"/>
      <c r="K7760" s="142"/>
      <c r="L7760" s="142"/>
      <c r="M7760" s="142"/>
      <c r="N7760" s="142"/>
      <c r="O7760" s="142"/>
    </row>
    <row r="7761" spans="3:15" x14ac:dyDescent="0.2">
      <c r="C7761" s="142"/>
      <c r="D7761" s="142"/>
      <c r="E7761" s="142"/>
      <c r="F7761" s="142"/>
      <c r="G7761" s="142"/>
      <c r="H7761" s="142"/>
      <c r="J7761" s="142"/>
      <c r="K7761" s="142"/>
      <c r="L7761" s="142"/>
      <c r="M7761" s="142"/>
      <c r="N7761" s="142"/>
      <c r="O7761" s="142"/>
    </row>
    <row r="7762" spans="3:15" x14ac:dyDescent="0.2">
      <c r="C7762" s="142"/>
      <c r="D7762" s="142"/>
      <c r="E7762" s="142"/>
      <c r="F7762" s="142"/>
      <c r="G7762" s="142"/>
      <c r="H7762" s="142"/>
      <c r="J7762" s="142"/>
      <c r="K7762" s="142"/>
      <c r="L7762" s="142"/>
      <c r="M7762" s="142"/>
      <c r="N7762" s="142"/>
      <c r="O7762" s="142"/>
    </row>
    <row r="7763" spans="3:15" x14ac:dyDescent="0.2">
      <c r="C7763" s="142"/>
      <c r="D7763" s="142"/>
      <c r="E7763" s="142"/>
      <c r="F7763" s="142"/>
      <c r="G7763" s="142"/>
      <c r="H7763" s="142"/>
      <c r="J7763" s="142"/>
      <c r="K7763" s="142"/>
      <c r="L7763" s="142"/>
      <c r="M7763" s="142"/>
      <c r="N7763" s="142"/>
      <c r="O7763" s="142"/>
    </row>
    <row r="7764" spans="3:15" x14ac:dyDescent="0.2">
      <c r="C7764" s="142"/>
      <c r="D7764" s="142"/>
      <c r="E7764" s="142"/>
      <c r="F7764" s="142"/>
      <c r="G7764" s="142"/>
      <c r="H7764" s="142"/>
      <c r="J7764" s="142"/>
      <c r="K7764" s="142"/>
      <c r="L7764" s="142"/>
      <c r="M7764" s="142"/>
      <c r="N7764" s="142"/>
      <c r="O7764" s="142"/>
    </row>
    <row r="7765" spans="3:15" x14ac:dyDescent="0.2">
      <c r="C7765" s="142"/>
      <c r="D7765" s="142"/>
      <c r="E7765" s="142"/>
      <c r="F7765" s="142"/>
      <c r="G7765" s="142"/>
      <c r="H7765" s="142"/>
      <c r="J7765" s="142"/>
      <c r="K7765" s="142"/>
      <c r="L7765" s="142"/>
      <c r="M7765" s="142"/>
      <c r="N7765" s="142"/>
      <c r="O7765" s="142"/>
    </row>
    <row r="7766" spans="3:15" x14ac:dyDescent="0.2">
      <c r="C7766" s="142"/>
      <c r="D7766" s="142"/>
      <c r="E7766" s="142"/>
      <c r="F7766" s="142"/>
      <c r="G7766" s="142"/>
      <c r="H7766" s="142"/>
      <c r="J7766" s="142"/>
      <c r="K7766" s="142"/>
      <c r="L7766" s="142"/>
      <c r="M7766" s="142"/>
      <c r="N7766" s="142"/>
      <c r="O7766" s="142"/>
    </row>
    <row r="7767" spans="3:15" x14ac:dyDescent="0.2">
      <c r="C7767" s="142"/>
      <c r="D7767" s="142"/>
      <c r="E7767" s="142"/>
      <c r="F7767" s="142"/>
      <c r="G7767" s="142"/>
      <c r="H7767" s="142"/>
      <c r="J7767" s="142"/>
      <c r="K7767" s="142"/>
      <c r="L7767" s="142"/>
      <c r="M7767" s="142"/>
      <c r="N7767" s="142"/>
      <c r="O7767" s="142"/>
    </row>
    <row r="7768" spans="3:15" x14ac:dyDescent="0.2">
      <c r="C7768" s="142"/>
      <c r="D7768" s="142"/>
      <c r="E7768" s="142"/>
      <c r="F7768" s="142"/>
      <c r="G7768" s="142"/>
      <c r="H7768" s="142"/>
      <c r="J7768" s="142"/>
      <c r="K7768" s="142"/>
      <c r="L7768" s="142"/>
      <c r="M7768" s="142"/>
      <c r="N7768" s="142"/>
      <c r="O7768" s="142"/>
    </row>
    <row r="7769" spans="3:15" x14ac:dyDescent="0.2">
      <c r="C7769" s="142"/>
      <c r="D7769" s="142"/>
      <c r="E7769" s="142"/>
      <c r="F7769" s="142"/>
      <c r="G7769" s="142"/>
      <c r="H7769" s="142"/>
      <c r="J7769" s="142"/>
      <c r="K7769" s="142"/>
      <c r="L7769" s="142"/>
      <c r="M7769" s="142"/>
      <c r="N7769" s="142"/>
      <c r="O7769" s="142"/>
    </row>
    <row r="7770" spans="3:15" x14ac:dyDescent="0.2">
      <c r="C7770" s="142"/>
      <c r="D7770" s="142"/>
      <c r="E7770" s="142"/>
      <c r="F7770" s="142"/>
      <c r="G7770" s="142"/>
      <c r="H7770" s="142"/>
      <c r="J7770" s="142"/>
      <c r="K7770" s="142"/>
      <c r="L7770" s="142"/>
      <c r="M7770" s="142"/>
      <c r="N7770" s="142"/>
      <c r="O7770" s="142"/>
    </row>
    <row r="7771" spans="3:15" x14ac:dyDescent="0.2">
      <c r="C7771" s="142"/>
      <c r="D7771" s="142"/>
      <c r="E7771" s="142"/>
      <c r="F7771" s="142"/>
      <c r="G7771" s="142"/>
      <c r="H7771" s="142"/>
      <c r="J7771" s="142"/>
      <c r="K7771" s="142"/>
      <c r="L7771" s="142"/>
      <c r="M7771" s="142"/>
      <c r="N7771" s="142"/>
      <c r="O7771" s="142"/>
    </row>
    <row r="7772" spans="3:15" x14ac:dyDescent="0.2">
      <c r="C7772" s="142"/>
      <c r="D7772" s="142"/>
      <c r="E7772" s="142"/>
      <c r="F7772" s="142"/>
      <c r="G7772" s="142"/>
      <c r="H7772" s="142"/>
      <c r="J7772" s="142"/>
      <c r="K7772" s="142"/>
      <c r="L7772" s="142"/>
      <c r="M7772" s="142"/>
      <c r="N7772" s="142"/>
      <c r="O7772" s="142"/>
    </row>
    <row r="7773" spans="3:15" x14ac:dyDescent="0.2">
      <c r="C7773" s="142"/>
      <c r="D7773" s="142"/>
      <c r="E7773" s="142"/>
      <c r="F7773" s="142"/>
      <c r="G7773" s="142"/>
      <c r="H7773" s="142"/>
      <c r="J7773" s="142"/>
      <c r="K7773" s="142"/>
      <c r="L7773" s="142"/>
      <c r="M7773" s="142"/>
      <c r="N7773" s="142"/>
      <c r="O7773" s="142"/>
    </row>
    <row r="7774" spans="3:15" x14ac:dyDescent="0.2">
      <c r="C7774" s="142"/>
      <c r="D7774" s="142"/>
      <c r="E7774" s="142"/>
      <c r="F7774" s="142"/>
      <c r="G7774" s="142"/>
      <c r="H7774" s="142"/>
      <c r="J7774" s="142"/>
      <c r="K7774" s="142"/>
      <c r="L7774" s="142"/>
      <c r="M7774" s="142"/>
      <c r="N7774" s="142"/>
      <c r="O7774" s="142"/>
    </row>
    <row r="7775" spans="3:15" x14ac:dyDescent="0.2">
      <c r="C7775" s="142"/>
      <c r="D7775" s="142"/>
      <c r="E7775" s="142"/>
      <c r="F7775" s="142"/>
      <c r="G7775" s="142"/>
      <c r="H7775" s="142"/>
      <c r="J7775" s="142"/>
      <c r="K7775" s="142"/>
      <c r="L7775" s="142"/>
      <c r="M7775" s="142"/>
      <c r="N7775" s="142"/>
      <c r="O7775" s="142"/>
    </row>
    <row r="7776" spans="3:15" x14ac:dyDescent="0.2">
      <c r="C7776" s="142"/>
      <c r="D7776" s="142"/>
      <c r="E7776" s="142"/>
      <c r="F7776" s="142"/>
      <c r="G7776" s="142"/>
      <c r="H7776" s="142"/>
      <c r="J7776" s="142"/>
      <c r="K7776" s="142"/>
      <c r="L7776" s="142"/>
      <c r="M7776" s="142"/>
      <c r="N7776" s="142"/>
      <c r="O7776" s="142"/>
    </row>
    <row r="7777" spans="3:15" x14ac:dyDescent="0.2">
      <c r="C7777" s="142"/>
      <c r="D7777" s="142"/>
      <c r="E7777" s="142"/>
      <c r="F7777" s="142"/>
      <c r="G7777" s="142"/>
      <c r="H7777" s="142"/>
      <c r="J7777" s="142"/>
      <c r="K7777" s="142"/>
      <c r="L7777" s="142"/>
      <c r="M7777" s="142"/>
      <c r="N7777" s="142"/>
      <c r="O7777" s="142"/>
    </row>
    <row r="7778" spans="3:15" x14ac:dyDescent="0.2">
      <c r="C7778" s="142"/>
      <c r="D7778" s="142"/>
      <c r="E7778" s="142"/>
      <c r="F7778" s="142"/>
      <c r="G7778" s="142"/>
      <c r="H7778" s="142"/>
      <c r="J7778" s="142"/>
      <c r="K7778" s="142"/>
      <c r="L7778" s="142"/>
      <c r="M7778" s="142"/>
      <c r="N7778" s="142"/>
      <c r="O7778" s="142"/>
    </row>
    <row r="7779" spans="3:15" x14ac:dyDescent="0.2">
      <c r="C7779" s="142"/>
      <c r="D7779" s="142"/>
      <c r="E7779" s="142"/>
      <c r="F7779" s="142"/>
      <c r="G7779" s="142"/>
      <c r="H7779" s="142"/>
      <c r="J7779" s="142"/>
      <c r="K7779" s="142"/>
      <c r="L7779" s="142"/>
      <c r="M7779" s="142"/>
      <c r="N7779" s="142"/>
      <c r="O7779" s="142"/>
    </row>
    <row r="7780" spans="3:15" x14ac:dyDescent="0.2">
      <c r="C7780" s="142"/>
      <c r="D7780" s="142"/>
      <c r="E7780" s="142"/>
      <c r="F7780" s="142"/>
      <c r="G7780" s="142"/>
      <c r="H7780" s="142"/>
      <c r="J7780" s="142"/>
      <c r="K7780" s="142"/>
      <c r="L7780" s="142"/>
      <c r="M7780" s="142"/>
      <c r="N7780" s="142"/>
      <c r="O7780" s="142"/>
    </row>
    <row r="7781" spans="3:15" x14ac:dyDescent="0.2">
      <c r="C7781" s="142"/>
      <c r="D7781" s="142"/>
      <c r="E7781" s="142"/>
      <c r="F7781" s="142"/>
      <c r="G7781" s="142"/>
      <c r="H7781" s="142"/>
      <c r="J7781" s="142"/>
      <c r="K7781" s="142"/>
      <c r="L7781" s="142"/>
      <c r="M7781" s="142"/>
      <c r="N7781" s="142"/>
      <c r="O7781" s="142"/>
    </row>
    <row r="7782" spans="3:15" x14ac:dyDescent="0.2">
      <c r="C7782" s="142"/>
      <c r="D7782" s="142"/>
      <c r="E7782" s="142"/>
      <c r="F7782" s="142"/>
      <c r="G7782" s="142"/>
      <c r="H7782" s="142"/>
      <c r="J7782" s="142"/>
      <c r="K7782" s="142"/>
      <c r="L7782" s="142"/>
      <c r="M7782" s="142"/>
      <c r="N7782" s="142"/>
      <c r="O7782" s="142"/>
    </row>
    <row r="7783" spans="3:15" x14ac:dyDescent="0.2">
      <c r="C7783" s="142"/>
      <c r="D7783" s="142"/>
      <c r="E7783" s="142"/>
      <c r="F7783" s="142"/>
      <c r="G7783" s="142"/>
      <c r="H7783" s="142"/>
      <c r="J7783" s="142"/>
      <c r="K7783" s="142"/>
      <c r="L7783" s="142"/>
      <c r="M7783" s="142"/>
      <c r="N7783" s="142"/>
      <c r="O7783" s="142"/>
    </row>
    <row r="7784" spans="3:15" x14ac:dyDescent="0.2">
      <c r="C7784" s="142"/>
      <c r="D7784" s="142"/>
      <c r="E7784" s="142"/>
      <c r="F7784" s="142"/>
      <c r="G7784" s="142"/>
      <c r="H7784" s="142"/>
      <c r="J7784" s="142"/>
      <c r="K7784" s="142"/>
      <c r="L7784" s="142"/>
      <c r="M7784" s="142"/>
      <c r="N7784" s="142"/>
      <c r="O7784" s="142"/>
    </row>
    <row r="7785" spans="3:15" x14ac:dyDescent="0.2">
      <c r="C7785" s="142"/>
      <c r="D7785" s="142"/>
      <c r="E7785" s="142"/>
      <c r="F7785" s="142"/>
      <c r="G7785" s="142"/>
      <c r="H7785" s="142"/>
      <c r="J7785" s="142"/>
      <c r="K7785" s="142"/>
      <c r="L7785" s="142"/>
      <c r="M7785" s="142"/>
      <c r="N7785" s="142"/>
      <c r="O7785" s="142"/>
    </row>
    <row r="7786" spans="3:15" x14ac:dyDescent="0.2">
      <c r="C7786" s="142"/>
      <c r="D7786" s="142"/>
      <c r="E7786" s="142"/>
      <c r="F7786" s="142"/>
      <c r="G7786" s="142"/>
      <c r="H7786" s="142"/>
      <c r="J7786" s="142"/>
      <c r="K7786" s="142"/>
      <c r="L7786" s="142"/>
      <c r="M7786" s="142"/>
      <c r="N7786" s="142"/>
      <c r="O7786" s="142"/>
    </row>
    <row r="7787" spans="3:15" x14ac:dyDescent="0.2">
      <c r="C7787" s="142"/>
      <c r="D7787" s="142"/>
      <c r="E7787" s="142"/>
      <c r="F7787" s="142"/>
      <c r="G7787" s="142"/>
      <c r="H7787" s="142"/>
      <c r="J7787" s="142"/>
      <c r="K7787" s="142"/>
      <c r="L7787" s="142"/>
      <c r="M7787" s="142"/>
      <c r="N7787" s="142"/>
      <c r="O7787" s="142"/>
    </row>
    <row r="7788" spans="3:15" x14ac:dyDescent="0.2">
      <c r="C7788" s="142"/>
      <c r="D7788" s="142"/>
      <c r="E7788" s="142"/>
      <c r="F7788" s="142"/>
      <c r="G7788" s="142"/>
      <c r="H7788" s="142"/>
      <c r="J7788" s="142"/>
      <c r="K7788" s="142"/>
      <c r="L7788" s="142"/>
      <c r="M7788" s="142"/>
      <c r="N7788" s="142"/>
      <c r="O7788" s="142"/>
    </row>
    <row r="7789" spans="3:15" x14ac:dyDescent="0.2">
      <c r="C7789" s="142"/>
      <c r="D7789" s="142"/>
      <c r="E7789" s="142"/>
      <c r="F7789" s="142"/>
      <c r="G7789" s="142"/>
      <c r="H7789" s="142"/>
      <c r="J7789" s="142"/>
      <c r="K7789" s="142"/>
      <c r="L7789" s="142"/>
      <c r="M7789" s="142"/>
      <c r="N7789" s="142"/>
      <c r="O7789" s="142"/>
    </row>
    <row r="7790" spans="3:15" x14ac:dyDescent="0.2">
      <c r="C7790" s="142"/>
      <c r="D7790" s="142"/>
      <c r="E7790" s="142"/>
      <c r="F7790" s="142"/>
      <c r="G7790" s="142"/>
      <c r="H7790" s="142"/>
      <c r="J7790" s="142"/>
      <c r="K7790" s="142"/>
      <c r="L7790" s="142"/>
      <c r="M7790" s="142"/>
      <c r="N7790" s="142"/>
      <c r="O7790" s="142"/>
    </row>
    <row r="7791" spans="3:15" x14ac:dyDescent="0.2">
      <c r="C7791" s="142"/>
      <c r="D7791" s="142"/>
      <c r="E7791" s="142"/>
      <c r="F7791" s="142"/>
      <c r="G7791" s="142"/>
      <c r="H7791" s="142"/>
      <c r="J7791" s="142"/>
      <c r="K7791" s="142"/>
      <c r="L7791" s="142"/>
      <c r="M7791" s="142"/>
      <c r="N7791" s="142"/>
      <c r="O7791" s="142"/>
    </row>
    <row r="7792" spans="3:15" x14ac:dyDescent="0.2">
      <c r="C7792" s="142"/>
      <c r="D7792" s="142"/>
      <c r="E7792" s="142"/>
      <c r="F7792" s="142"/>
      <c r="G7792" s="142"/>
      <c r="H7792" s="142"/>
      <c r="J7792" s="142"/>
      <c r="K7792" s="142"/>
      <c r="L7792" s="142"/>
      <c r="M7792" s="142"/>
      <c r="N7792" s="142"/>
      <c r="O7792" s="142"/>
    </row>
    <row r="7793" spans="3:15" x14ac:dyDescent="0.2">
      <c r="C7793" s="142"/>
      <c r="D7793" s="142"/>
      <c r="E7793" s="142"/>
      <c r="F7793" s="142"/>
      <c r="G7793" s="142"/>
      <c r="H7793" s="142"/>
      <c r="J7793" s="142"/>
      <c r="K7793" s="142"/>
      <c r="L7793" s="142"/>
      <c r="M7793" s="142"/>
      <c r="N7793" s="142"/>
      <c r="O7793" s="142"/>
    </row>
    <row r="7794" spans="3:15" x14ac:dyDescent="0.2">
      <c r="C7794" s="142"/>
      <c r="D7794" s="142"/>
      <c r="E7794" s="142"/>
      <c r="F7794" s="142"/>
      <c r="G7794" s="142"/>
      <c r="H7794" s="142"/>
      <c r="J7794" s="142"/>
      <c r="K7794" s="142"/>
      <c r="L7794" s="142"/>
      <c r="M7794" s="142"/>
      <c r="N7794" s="142"/>
      <c r="O7794" s="142"/>
    </row>
    <row r="7795" spans="3:15" x14ac:dyDescent="0.2">
      <c r="C7795" s="142"/>
      <c r="D7795" s="142"/>
      <c r="E7795" s="142"/>
      <c r="F7795" s="142"/>
      <c r="G7795" s="142"/>
      <c r="H7795" s="142"/>
      <c r="J7795" s="142"/>
      <c r="K7795" s="142"/>
      <c r="L7795" s="142"/>
      <c r="M7795" s="142"/>
      <c r="N7795" s="142"/>
      <c r="O7795" s="142"/>
    </row>
    <row r="7796" spans="3:15" x14ac:dyDescent="0.2">
      <c r="C7796" s="142"/>
      <c r="D7796" s="142"/>
      <c r="E7796" s="142"/>
      <c r="F7796" s="142"/>
      <c r="G7796" s="142"/>
      <c r="H7796" s="142"/>
      <c r="J7796" s="142"/>
      <c r="K7796" s="142"/>
      <c r="L7796" s="142"/>
      <c r="M7796" s="142"/>
      <c r="N7796" s="142"/>
      <c r="O7796" s="142"/>
    </row>
    <row r="7797" spans="3:15" x14ac:dyDescent="0.2">
      <c r="C7797" s="142"/>
      <c r="D7797" s="142"/>
      <c r="E7797" s="142"/>
      <c r="F7797" s="142"/>
      <c r="G7797" s="142"/>
      <c r="H7797" s="142"/>
      <c r="J7797" s="142"/>
      <c r="K7797" s="142"/>
      <c r="L7797" s="142"/>
      <c r="M7797" s="142"/>
      <c r="N7797" s="142"/>
      <c r="O7797" s="142"/>
    </row>
    <row r="7798" spans="3:15" x14ac:dyDescent="0.2">
      <c r="C7798" s="142"/>
      <c r="D7798" s="142"/>
      <c r="E7798" s="142"/>
      <c r="F7798" s="142"/>
      <c r="G7798" s="142"/>
      <c r="H7798" s="142"/>
      <c r="J7798" s="142"/>
      <c r="K7798" s="142"/>
      <c r="L7798" s="142"/>
      <c r="M7798" s="142"/>
      <c r="N7798" s="142"/>
      <c r="O7798" s="142"/>
    </row>
    <row r="7799" spans="3:15" x14ac:dyDescent="0.2">
      <c r="C7799" s="142"/>
      <c r="D7799" s="142"/>
      <c r="E7799" s="142"/>
      <c r="F7799" s="142"/>
      <c r="G7799" s="142"/>
      <c r="H7799" s="142"/>
      <c r="J7799" s="142"/>
      <c r="K7799" s="142"/>
      <c r="L7799" s="142"/>
      <c r="M7799" s="142"/>
      <c r="N7799" s="142"/>
      <c r="O7799" s="142"/>
    </row>
    <row r="7800" spans="3:15" x14ac:dyDescent="0.2">
      <c r="C7800" s="142"/>
      <c r="D7800" s="142"/>
      <c r="E7800" s="142"/>
      <c r="F7800" s="142"/>
      <c r="G7800" s="142"/>
      <c r="H7800" s="142"/>
      <c r="J7800" s="142"/>
      <c r="K7800" s="142"/>
      <c r="L7800" s="142"/>
      <c r="M7800" s="142"/>
      <c r="N7800" s="142"/>
      <c r="O7800" s="142"/>
    </row>
    <row r="7801" spans="3:15" x14ac:dyDescent="0.2">
      <c r="C7801" s="142"/>
      <c r="D7801" s="142"/>
      <c r="E7801" s="142"/>
      <c r="F7801" s="142"/>
      <c r="G7801" s="142"/>
      <c r="H7801" s="142"/>
      <c r="J7801" s="142"/>
      <c r="K7801" s="142"/>
      <c r="L7801" s="142"/>
      <c r="M7801" s="142"/>
      <c r="N7801" s="142"/>
      <c r="O7801" s="142"/>
    </row>
    <row r="7802" spans="3:15" x14ac:dyDescent="0.2">
      <c r="C7802" s="142"/>
      <c r="D7802" s="142"/>
      <c r="E7802" s="142"/>
      <c r="F7802" s="142"/>
      <c r="G7802" s="142"/>
      <c r="H7802" s="142"/>
      <c r="J7802" s="142"/>
      <c r="K7802" s="142"/>
      <c r="L7802" s="142"/>
      <c r="M7802" s="142"/>
      <c r="N7802" s="142"/>
      <c r="O7802" s="142"/>
    </row>
    <row r="7803" spans="3:15" x14ac:dyDescent="0.2">
      <c r="C7803" s="142"/>
      <c r="D7803" s="142"/>
      <c r="E7803" s="142"/>
      <c r="F7803" s="142"/>
      <c r="G7803" s="142"/>
      <c r="H7803" s="142"/>
      <c r="J7803" s="142"/>
      <c r="K7803" s="142"/>
      <c r="L7803" s="142"/>
      <c r="M7803" s="142"/>
      <c r="N7803" s="142"/>
      <c r="O7803" s="142"/>
    </row>
    <row r="7804" spans="3:15" x14ac:dyDescent="0.2">
      <c r="C7804" s="142"/>
      <c r="D7804" s="142"/>
      <c r="E7804" s="142"/>
      <c r="F7804" s="142"/>
      <c r="G7804" s="142"/>
      <c r="H7804" s="142"/>
      <c r="J7804" s="142"/>
      <c r="K7804" s="142"/>
      <c r="L7804" s="142"/>
      <c r="M7804" s="142"/>
      <c r="N7804" s="142"/>
      <c r="O7804" s="142"/>
    </row>
    <row r="7805" spans="3:15" x14ac:dyDescent="0.2">
      <c r="C7805" s="142"/>
      <c r="D7805" s="142"/>
      <c r="E7805" s="142"/>
      <c r="F7805" s="142"/>
      <c r="G7805" s="142"/>
      <c r="H7805" s="142"/>
      <c r="J7805" s="142"/>
      <c r="K7805" s="142"/>
      <c r="L7805" s="142"/>
      <c r="M7805" s="142"/>
      <c r="N7805" s="142"/>
      <c r="O7805" s="142"/>
    </row>
    <row r="7806" spans="3:15" x14ac:dyDescent="0.2">
      <c r="C7806" s="142"/>
      <c r="D7806" s="142"/>
      <c r="E7806" s="142"/>
      <c r="F7806" s="142"/>
      <c r="G7806" s="142"/>
      <c r="H7806" s="142"/>
      <c r="J7806" s="142"/>
      <c r="K7806" s="142"/>
      <c r="L7806" s="142"/>
      <c r="M7806" s="142"/>
      <c r="N7806" s="142"/>
      <c r="O7806" s="142"/>
    </row>
    <row r="7807" spans="3:15" x14ac:dyDescent="0.2">
      <c r="C7807" s="142"/>
      <c r="D7807" s="142"/>
      <c r="E7807" s="142"/>
      <c r="F7807" s="142"/>
      <c r="G7807" s="142"/>
      <c r="H7807" s="142"/>
      <c r="J7807" s="142"/>
      <c r="K7807" s="142"/>
      <c r="L7807" s="142"/>
      <c r="M7807" s="142"/>
      <c r="N7807" s="142"/>
      <c r="O7807" s="142"/>
    </row>
    <row r="7808" spans="3:15" x14ac:dyDescent="0.2">
      <c r="C7808" s="142"/>
      <c r="D7808" s="142"/>
      <c r="E7808" s="142"/>
      <c r="F7808" s="142"/>
      <c r="G7808" s="142"/>
      <c r="H7808" s="142"/>
      <c r="J7808" s="142"/>
      <c r="K7808" s="142"/>
      <c r="L7808" s="142"/>
      <c r="M7808" s="142"/>
      <c r="N7808" s="142"/>
      <c r="O7808" s="142"/>
    </row>
    <row r="7809" spans="3:15" x14ac:dyDescent="0.2">
      <c r="C7809" s="142"/>
      <c r="D7809" s="142"/>
      <c r="E7809" s="142"/>
      <c r="F7809" s="142"/>
      <c r="G7809" s="142"/>
      <c r="H7809" s="142"/>
      <c r="J7809" s="142"/>
      <c r="K7809" s="142"/>
      <c r="L7809" s="142"/>
      <c r="M7809" s="142"/>
      <c r="N7809" s="142"/>
      <c r="O7809" s="142"/>
    </row>
    <row r="7810" spans="3:15" x14ac:dyDescent="0.2">
      <c r="C7810" s="142"/>
      <c r="D7810" s="142"/>
      <c r="E7810" s="142"/>
      <c r="F7810" s="142"/>
      <c r="G7810" s="142"/>
      <c r="H7810" s="142"/>
      <c r="J7810" s="142"/>
      <c r="K7810" s="142"/>
      <c r="L7810" s="142"/>
      <c r="M7810" s="142"/>
      <c r="N7810" s="142"/>
      <c r="O7810" s="142"/>
    </row>
    <row r="7811" spans="3:15" x14ac:dyDescent="0.2">
      <c r="C7811" s="142"/>
      <c r="D7811" s="142"/>
      <c r="E7811" s="142"/>
      <c r="F7811" s="142"/>
      <c r="G7811" s="142"/>
      <c r="H7811" s="142"/>
      <c r="J7811" s="142"/>
      <c r="K7811" s="142"/>
      <c r="L7811" s="142"/>
      <c r="M7811" s="142"/>
      <c r="N7811" s="142"/>
      <c r="O7811" s="142"/>
    </row>
    <row r="7812" spans="3:15" x14ac:dyDescent="0.2">
      <c r="C7812" s="142"/>
      <c r="D7812" s="142"/>
      <c r="E7812" s="142"/>
      <c r="F7812" s="142"/>
      <c r="G7812" s="142"/>
      <c r="H7812" s="142"/>
      <c r="J7812" s="142"/>
      <c r="K7812" s="142"/>
      <c r="L7812" s="142"/>
      <c r="M7812" s="142"/>
      <c r="N7812" s="142"/>
      <c r="O7812" s="142"/>
    </row>
    <row r="7813" spans="3:15" x14ac:dyDescent="0.2">
      <c r="C7813" s="142"/>
      <c r="D7813" s="142"/>
      <c r="E7813" s="142"/>
      <c r="F7813" s="142"/>
      <c r="G7813" s="142"/>
      <c r="H7813" s="142"/>
      <c r="J7813" s="142"/>
      <c r="K7813" s="142"/>
      <c r="L7813" s="142"/>
      <c r="M7813" s="142"/>
      <c r="N7813" s="142"/>
      <c r="O7813" s="142"/>
    </row>
    <row r="7814" spans="3:15" x14ac:dyDescent="0.2">
      <c r="C7814" s="142"/>
      <c r="D7814" s="142"/>
      <c r="E7814" s="142"/>
      <c r="F7814" s="142"/>
      <c r="G7814" s="142"/>
      <c r="H7814" s="142"/>
      <c r="J7814" s="142"/>
      <c r="K7814" s="142"/>
      <c r="L7814" s="142"/>
      <c r="M7814" s="142"/>
      <c r="N7814" s="142"/>
      <c r="O7814" s="142"/>
    </row>
    <row r="7815" spans="3:15" x14ac:dyDescent="0.2">
      <c r="C7815" s="142"/>
      <c r="D7815" s="142"/>
      <c r="E7815" s="142"/>
      <c r="F7815" s="142"/>
      <c r="G7815" s="142"/>
      <c r="H7815" s="142"/>
      <c r="J7815" s="142"/>
      <c r="K7815" s="142"/>
      <c r="L7815" s="142"/>
      <c r="M7815" s="142"/>
      <c r="N7815" s="142"/>
      <c r="O7815" s="142"/>
    </row>
    <row r="7816" spans="3:15" x14ac:dyDescent="0.2">
      <c r="C7816" s="142"/>
      <c r="D7816" s="142"/>
      <c r="E7816" s="142"/>
      <c r="F7816" s="142"/>
      <c r="G7816" s="142"/>
      <c r="H7816" s="142"/>
      <c r="J7816" s="142"/>
      <c r="K7816" s="142"/>
      <c r="L7816" s="142"/>
      <c r="M7816" s="142"/>
      <c r="N7816" s="142"/>
      <c r="O7816" s="142"/>
    </row>
    <row r="7817" spans="3:15" x14ac:dyDescent="0.2">
      <c r="C7817" s="142"/>
      <c r="D7817" s="142"/>
      <c r="E7817" s="142"/>
      <c r="F7817" s="142"/>
      <c r="G7817" s="142"/>
      <c r="H7817" s="142"/>
      <c r="J7817" s="142"/>
      <c r="K7817" s="142"/>
      <c r="L7817" s="142"/>
      <c r="M7817" s="142"/>
      <c r="N7817" s="142"/>
      <c r="O7817" s="142"/>
    </row>
    <row r="7818" spans="3:15" x14ac:dyDescent="0.2">
      <c r="C7818" s="142"/>
      <c r="D7818" s="142"/>
      <c r="E7818" s="142"/>
      <c r="F7818" s="142"/>
      <c r="G7818" s="142"/>
      <c r="H7818" s="142"/>
      <c r="J7818" s="142"/>
      <c r="K7818" s="142"/>
      <c r="L7818" s="142"/>
      <c r="M7818" s="142"/>
      <c r="N7818" s="142"/>
      <c r="O7818" s="142"/>
    </row>
    <row r="7819" spans="3:15" x14ac:dyDescent="0.2">
      <c r="C7819" s="142"/>
      <c r="D7819" s="142"/>
      <c r="E7819" s="142"/>
      <c r="F7819" s="142"/>
      <c r="G7819" s="142"/>
      <c r="H7819" s="142"/>
      <c r="J7819" s="142"/>
      <c r="K7819" s="142"/>
      <c r="L7819" s="142"/>
      <c r="M7819" s="142"/>
      <c r="N7819" s="142"/>
      <c r="O7819" s="142"/>
    </row>
    <row r="7820" spans="3:15" x14ac:dyDescent="0.2">
      <c r="C7820" s="142"/>
      <c r="D7820" s="142"/>
      <c r="E7820" s="142"/>
      <c r="F7820" s="142"/>
      <c r="G7820" s="142"/>
      <c r="H7820" s="142"/>
      <c r="J7820" s="142"/>
      <c r="K7820" s="142"/>
      <c r="L7820" s="142"/>
      <c r="M7820" s="142"/>
      <c r="N7820" s="142"/>
      <c r="O7820" s="142"/>
    </row>
    <row r="7821" spans="3:15" x14ac:dyDescent="0.2">
      <c r="C7821" s="142"/>
      <c r="D7821" s="142"/>
      <c r="E7821" s="142"/>
      <c r="F7821" s="142"/>
      <c r="G7821" s="142"/>
      <c r="H7821" s="142"/>
      <c r="J7821" s="142"/>
      <c r="K7821" s="142"/>
      <c r="L7821" s="142"/>
      <c r="M7821" s="142"/>
      <c r="N7821" s="142"/>
      <c r="O7821" s="142"/>
    </row>
    <row r="7822" spans="3:15" x14ac:dyDescent="0.2">
      <c r="C7822" s="142"/>
      <c r="D7822" s="142"/>
      <c r="E7822" s="142"/>
      <c r="F7822" s="142"/>
      <c r="G7822" s="142"/>
      <c r="H7822" s="142"/>
      <c r="J7822" s="142"/>
      <c r="K7822" s="142"/>
      <c r="L7822" s="142"/>
      <c r="M7822" s="142"/>
      <c r="N7822" s="142"/>
      <c r="O7822" s="142"/>
    </row>
    <row r="7823" spans="3:15" x14ac:dyDescent="0.2">
      <c r="C7823" s="142"/>
      <c r="D7823" s="142"/>
      <c r="E7823" s="142"/>
      <c r="F7823" s="142"/>
      <c r="G7823" s="142"/>
      <c r="H7823" s="142"/>
      <c r="J7823" s="142"/>
      <c r="K7823" s="142"/>
      <c r="L7823" s="142"/>
      <c r="M7823" s="142"/>
      <c r="N7823" s="142"/>
      <c r="O7823" s="142"/>
    </row>
    <row r="7824" spans="3:15" x14ac:dyDescent="0.2">
      <c r="C7824" s="142"/>
      <c r="D7824" s="142"/>
      <c r="E7824" s="142"/>
      <c r="F7824" s="142"/>
      <c r="G7824" s="142"/>
      <c r="H7824" s="142"/>
      <c r="J7824" s="142"/>
      <c r="K7824" s="142"/>
      <c r="L7824" s="142"/>
      <c r="M7824" s="142"/>
      <c r="N7824" s="142"/>
      <c r="O7824" s="142"/>
    </row>
    <row r="7825" spans="3:15" x14ac:dyDescent="0.2">
      <c r="C7825" s="142"/>
      <c r="D7825" s="142"/>
      <c r="E7825" s="142"/>
      <c r="F7825" s="142"/>
      <c r="G7825" s="142"/>
      <c r="H7825" s="142"/>
      <c r="J7825" s="142"/>
      <c r="K7825" s="142"/>
      <c r="L7825" s="142"/>
      <c r="M7825" s="142"/>
      <c r="N7825" s="142"/>
      <c r="O7825" s="142"/>
    </row>
    <row r="7826" spans="3:15" x14ac:dyDescent="0.2">
      <c r="C7826" s="142"/>
      <c r="D7826" s="142"/>
      <c r="E7826" s="142"/>
      <c r="F7826" s="142"/>
      <c r="G7826" s="142"/>
      <c r="H7826" s="142"/>
      <c r="J7826" s="142"/>
      <c r="K7826" s="142"/>
      <c r="L7826" s="142"/>
      <c r="M7826" s="142"/>
      <c r="N7826" s="142"/>
      <c r="O7826" s="142"/>
    </row>
    <row r="7827" spans="3:15" x14ac:dyDescent="0.2">
      <c r="C7827" s="142"/>
      <c r="D7827" s="142"/>
      <c r="E7827" s="142"/>
      <c r="F7827" s="142"/>
      <c r="G7827" s="142"/>
      <c r="H7827" s="142"/>
      <c r="J7827" s="142"/>
      <c r="K7827" s="142"/>
      <c r="L7827" s="142"/>
      <c r="M7827" s="142"/>
      <c r="N7827" s="142"/>
      <c r="O7827" s="142"/>
    </row>
    <row r="7828" spans="3:15" x14ac:dyDescent="0.2">
      <c r="C7828" s="142"/>
      <c r="D7828" s="142"/>
      <c r="E7828" s="142"/>
      <c r="F7828" s="142"/>
      <c r="G7828" s="142"/>
      <c r="H7828" s="142"/>
      <c r="J7828" s="142"/>
      <c r="K7828" s="142"/>
      <c r="L7828" s="142"/>
      <c r="M7828" s="142"/>
      <c r="N7828" s="142"/>
      <c r="O7828" s="142"/>
    </row>
    <row r="7829" spans="3:15" x14ac:dyDescent="0.2">
      <c r="C7829" s="142"/>
      <c r="D7829" s="142"/>
      <c r="E7829" s="142"/>
      <c r="F7829" s="142"/>
      <c r="G7829" s="142"/>
      <c r="H7829" s="142"/>
      <c r="J7829" s="142"/>
      <c r="K7829" s="142"/>
      <c r="L7829" s="142"/>
      <c r="M7829" s="142"/>
      <c r="N7829" s="142"/>
      <c r="O7829" s="142"/>
    </row>
    <row r="7830" spans="3:15" x14ac:dyDescent="0.2">
      <c r="C7830" s="142"/>
      <c r="D7830" s="142"/>
      <c r="E7830" s="142"/>
      <c r="F7830" s="142"/>
      <c r="G7830" s="142"/>
      <c r="H7830" s="142"/>
      <c r="J7830" s="142"/>
      <c r="K7830" s="142"/>
      <c r="L7830" s="142"/>
      <c r="M7830" s="142"/>
      <c r="N7830" s="142"/>
      <c r="O7830" s="142"/>
    </row>
    <row r="7831" spans="3:15" x14ac:dyDescent="0.2">
      <c r="C7831" s="142"/>
      <c r="D7831" s="142"/>
      <c r="E7831" s="142"/>
      <c r="F7831" s="142"/>
      <c r="G7831" s="142"/>
      <c r="H7831" s="142"/>
      <c r="J7831" s="142"/>
      <c r="K7831" s="142"/>
      <c r="L7831" s="142"/>
      <c r="M7831" s="142"/>
      <c r="N7831" s="142"/>
      <c r="O7831" s="142"/>
    </row>
    <row r="7832" spans="3:15" x14ac:dyDescent="0.2">
      <c r="C7832" s="142"/>
      <c r="D7832" s="142"/>
      <c r="E7832" s="142"/>
      <c r="F7832" s="142"/>
      <c r="G7832" s="142"/>
      <c r="H7832" s="142"/>
      <c r="J7832" s="142"/>
      <c r="K7832" s="142"/>
      <c r="L7832" s="142"/>
      <c r="M7832" s="142"/>
      <c r="N7832" s="142"/>
      <c r="O7832" s="142"/>
    </row>
    <row r="7833" spans="3:15" x14ac:dyDescent="0.2">
      <c r="C7833" s="142"/>
      <c r="D7833" s="142"/>
      <c r="E7833" s="142"/>
      <c r="F7833" s="142"/>
      <c r="G7833" s="142"/>
      <c r="H7833" s="142"/>
      <c r="J7833" s="142"/>
      <c r="K7833" s="142"/>
      <c r="L7833" s="142"/>
      <c r="M7833" s="142"/>
      <c r="N7833" s="142"/>
      <c r="O7833" s="142"/>
    </row>
    <row r="7834" spans="3:15" x14ac:dyDescent="0.2">
      <c r="C7834" s="142"/>
      <c r="D7834" s="142"/>
      <c r="E7834" s="142"/>
      <c r="F7834" s="142"/>
      <c r="G7834" s="142"/>
      <c r="H7834" s="142"/>
      <c r="J7834" s="142"/>
      <c r="K7834" s="142"/>
      <c r="L7834" s="142"/>
      <c r="M7834" s="142"/>
      <c r="N7834" s="142"/>
      <c r="O7834" s="142"/>
    </row>
    <row r="7835" spans="3:15" x14ac:dyDescent="0.2">
      <c r="C7835" s="142"/>
      <c r="D7835" s="142"/>
      <c r="E7835" s="142"/>
      <c r="F7835" s="142"/>
      <c r="G7835" s="142"/>
      <c r="H7835" s="142"/>
      <c r="J7835" s="142"/>
      <c r="K7835" s="142"/>
      <c r="L7835" s="142"/>
      <c r="M7835" s="142"/>
      <c r="N7835" s="142"/>
      <c r="O7835" s="142"/>
    </row>
    <row r="7836" spans="3:15" x14ac:dyDescent="0.2">
      <c r="C7836" s="142"/>
      <c r="D7836" s="142"/>
      <c r="E7836" s="142"/>
      <c r="F7836" s="142"/>
      <c r="G7836" s="142"/>
      <c r="H7836" s="142"/>
      <c r="J7836" s="142"/>
      <c r="K7836" s="142"/>
      <c r="L7836" s="142"/>
      <c r="M7836" s="142"/>
      <c r="N7836" s="142"/>
      <c r="O7836" s="142"/>
    </row>
    <row r="7837" spans="3:15" x14ac:dyDescent="0.2">
      <c r="C7837" s="142"/>
      <c r="D7837" s="142"/>
      <c r="E7837" s="142"/>
      <c r="F7837" s="142"/>
      <c r="G7837" s="142"/>
      <c r="H7837" s="142"/>
      <c r="J7837" s="142"/>
      <c r="K7837" s="142"/>
      <c r="L7837" s="142"/>
      <c r="M7837" s="142"/>
      <c r="N7837" s="142"/>
      <c r="O7837" s="142"/>
    </row>
    <row r="7838" spans="3:15" x14ac:dyDescent="0.2">
      <c r="C7838" s="142"/>
      <c r="D7838" s="142"/>
      <c r="E7838" s="142"/>
      <c r="F7838" s="142"/>
      <c r="G7838" s="142"/>
      <c r="H7838" s="142"/>
      <c r="J7838" s="142"/>
      <c r="K7838" s="142"/>
      <c r="L7838" s="142"/>
      <c r="M7838" s="142"/>
      <c r="N7838" s="142"/>
      <c r="O7838" s="142"/>
    </row>
    <row r="7839" spans="3:15" x14ac:dyDescent="0.2">
      <c r="C7839" s="142"/>
      <c r="D7839" s="142"/>
      <c r="E7839" s="142"/>
      <c r="F7839" s="142"/>
      <c r="G7839" s="142"/>
      <c r="H7839" s="142"/>
      <c r="J7839" s="142"/>
      <c r="K7839" s="142"/>
      <c r="L7839" s="142"/>
      <c r="M7839" s="142"/>
      <c r="N7839" s="142"/>
      <c r="O7839" s="142"/>
    </row>
    <row r="7840" spans="3:15" x14ac:dyDescent="0.2">
      <c r="C7840" s="142"/>
      <c r="D7840" s="142"/>
      <c r="E7840" s="142"/>
      <c r="F7840" s="142"/>
      <c r="G7840" s="142"/>
      <c r="H7840" s="142"/>
      <c r="J7840" s="142"/>
      <c r="K7840" s="142"/>
      <c r="L7840" s="142"/>
      <c r="M7840" s="142"/>
      <c r="N7840" s="142"/>
      <c r="O7840" s="142"/>
    </row>
    <row r="7841" spans="3:15" x14ac:dyDescent="0.2">
      <c r="C7841" s="142"/>
      <c r="D7841" s="142"/>
      <c r="E7841" s="142"/>
      <c r="F7841" s="142"/>
      <c r="G7841" s="142"/>
      <c r="H7841" s="142"/>
      <c r="J7841" s="142"/>
      <c r="K7841" s="142"/>
      <c r="L7841" s="142"/>
      <c r="M7841" s="142"/>
      <c r="N7841" s="142"/>
      <c r="O7841" s="142"/>
    </row>
    <row r="7842" spans="3:15" x14ac:dyDescent="0.2">
      <c r="C7842" s="142"/>
      <c r="D7842" s="142"/>
      <c r="E7842" s="142"/>
      <c r="F7842" s="142"/>
      <c r="G7842" s="142"/>
      <c r="H7842" s="142"/>
      <c r="J7842" s="142"/>
      <c r="K7842" s="142"/>
      <c r="L7842" s="142"/>
      <c r="M7842" s="142"/>
      <c r="N7842" s="142"/>
      <c r="O7842" s="142"/>
    </row>
    <row r="7843" spans="3:15" x14ac:dyDescent="0.2">
      <c r="C7843" s="142"/>
      <c r="D7843" s="142"/>
      <c r="E7843" s="142"/>
      <c r="F7843" s="142"/>
      <c r="G7843" s="142"/>
      <c r="H7843" s="142"/>
      <c r="J7843" s="142"/>
      <c r="K7843" s="142"/>
      <c r="L7843" s="142"/>
      <c r="M7843" s="142"/>
      <c r="N7843" s="142"/>
      <c r="O7843" s="142"/>
    </row>
    <row r="7844" spans="3:15" x14ac:dyDescent="0.2">
      <c r="C7844" s="142"/>
      <c r="D7844" s="142"/>
      <c r="E7844" s="142"/>
      <c r="F7844" s="142"/>
      <c r="G7844" s="142"/>
      <c r="H7844" s="142"/>
      <c r="J7844" s="142"/>
      <c r="K7844" s="142"/>
      <c r="L7844" s="142"/>
      <c r="M7844" s="142"/>
      <c r="N7844" s="142"/>
      <c r="O7844" s="142"/>
    </row>
    <row r="7845" spans="3:15" x14ac:dyDescent="0.2">
      <c r="C7845" s="142"/>
      <c r="D7845" s="142"/>
      <c r="E7845" s="142"/>
      <c r="F7845" s="142"/>
      <c r="G7845" s="142"/>
      <c r="H7845" s="142"/>
      <c r="J7845" s="142"/>
      <c r="K7845" s="142"/>
      <c r="L7845" s="142"/>
      <c r="M7845" s="142"/>
      <c r="N7845" s="142"/>
      <c r="O7845" s="142"/>
    </row>
    <row r="7846" spans="3:15" x14ac:dyDescent="0.2">
      <c r="C7846" s="142"/>
      <c r="D7846" s="142"/>
      <c r="E7846" s="142"/>
      <c r="F7846" s="142"/>
      <c r="G7846" s="142"/>
      <c r="H7846" s="142"/>
      <c r="J7846" s="142"/>
      <c r="K7846" s="142"/>
      <c r="L7846" s="142"/>
      <c r="M7846" s="142"/>
      <c r="N7846" s="142"/>
      <c r="O7846" s="142"/>
    </row>
    <row r="7847" spans="3:15" x14ac:dyDescent="0.2">
      <c r="C7847" s="142"/>
      <c r="D7847" s="142"/>
      <c r="E7847" s="142"/>
      <c r="F7847" s="142"/>
      <c r="G7847" s="142"/>
      <c r="H7847" s="142"/>
      <c r="J7847" s="142"/>
      <c r="K7847" s="142"/>
      <c r="L7847" s="142"/>
      <c r="M7847" s="142"/>
      <c r="N7847" s="142"/>
      <c r="O7847" s="142"/>
    </row>
    <row r="7848" spans="3:15" x14ac:dyDescent="0.2">
      <c r="C7848" s="142"/>
      <c r="D7848" s="142"/>
      <c r="E7848" s="142"/>
      <c r="F7848" s="142"/>
      <c r="G7848" s="142"/>
      <c r="H7848" s="142"/>
      <c r="J7848" s="142"/>
      <c r="K7848" s="142"/>
      <c r="L7848" s="142"/>
      <c r="M7848" s="142"/>
      <c r="N7848" s="142"/>
      <c r="O7848" s="142"/>
    </row>
    <row r="7849" spans="3:15" x14ac:dyDescent="0.2">
      <c r="C7849" s="142"/>
      <c r="D7849" s="142"/>
      <c r="E7849" s="142"/>
      <c r="F7849" s="142"/>
      <c r="G7849" s="142"/>
      <c r="H7849" s="142"/>
      <c r="J7849" s="142"/>
      <c r="K7849" s="142"/>
      <c r="L7849" s="142"/>
      <c r="M7849" s="142"/>
      <c r="N7849" s="142"/>
      <c r="O7849" s="142"/>
    </row>
    <row r="7850" spans="3:15" x14ac:dyDescent="0.2">
      <c r="C7850" s="142"/>
      <c r="D7850" s="142"/>
      <c r="E7850" s="142"/>
      <c r="F7850" s="142"/>
      <c r="G7850" s="142"/>
      <c r="H7850" s="142"/>
      <c r="J7850" s="142"/>
      <c r="K7850" s="142"/>
      <c r="L7850" s="142"/>
      <c r="M7850" s="142"/>
      <c r="N7850" s="142"/>
      <c r="O7850" s="142"/>
    </row>
    <row r="7851" spans="3:15" x14ac:dyDescent="0.2">
      <c r="C7851" s="142"/>
      <c r="D7851" s="142"/>
      <c r="E7851" s="142"/>
      <c r="F7851" s="142"/>
      <c r="G7851" s="142"/>
      <c r="H7851" s="142"/>
      <c r="J7851" s="142"/>
      <c r="K7851" s="142"/>
      <c r="L7851" s="142"/>
      <c r="M7851" s="142"/>
      <c r="N7851" s="142"/>
      <c r="O7851" s="142"/>
    </row>
    <row r="7852" spans="3:15" x14ac:dyDescent="0.2">
      <c r="C7852" s="142"/>
      <c r="D7852" s="142"/>
      <c r="E7852" s="142"/>
      <c r="F7852" s="142"/>
      <c r="G7852" s="142"/>
      <c r="H7852" s="142"/>
      <c r="J7852" s="142"/>
      <c r="K7852" s="142"/>
      <c r="L7852" s="142"/>
      <c r="M7852" s="142"/>
      <c r="N7852" s="142"/>
      <c r="O7852" s="142"/>
    </row>
    <row r="7853" spans="3:15" x14ac:dyDescent="0.2">
      <c r="C7853" s="142"/>
      <c r="D7853" s="142"/>
      <c r="E7853" s="142"/>
      <c r="F7853" s="142"/>
      <c r="G7853" s="142"/>
      <c r="H7853" s="142"/>
      <c r="J7853" s="142"/>
      <c r="K7853" s="142"/>
      <c r="L7853" s="142"/>
      <c r="M7853" s="142"/>
      <c r="N7853" s="142"/>
      <c r="O7853" s="142"/>
    </row>
    <row r="7854" spans="3:15" x14ac:dyDescent="0.2">
      <c r="C7854" s="142"/>
      <c r="D7854" s="142"/>
      <c r="E7854" s="142"/>
      <c r="F7854" s="142"/>
      <c r="G7854" s="142"/>
      <c r="H7854" s="142"/>
      <c r="J7854" s="142"/>
      <c r="K7854" s="142"/>
      <c r="L7854" s="142"/>
      <c r="M7854" s="142"/>
      <c r="N7854" s="142"/>
      <c r="O7854" s="142"/>
    </row>
    <row r="7855" spans="3:15" x14ac:dyDescent="0.2">
      <c r="C7855" s="142"/>
      <c r="D7855" s="142"/>
      <c r="E7855" s="142"/>
      <c r="F7855" s="142"/>
      <c r="G7855" s="142"/>
      <c r="H7855" s="142"/>
      <c r="J7855" s="142"/>
      <c r="K7855" s="142"/>
      <c r="L7855" s="142"/>
      <c r="M7855" s="142"/>
      <c r="N7855" s="142"/>
      <c r="O7855" s="142"/>
    </row>
    <row r="7856" spans="3:15" x14ac:dyDescent="0.2">
      <c r="C7856" s="142"/>
      <c r="D7856" s="142"/>
      <c r="E7856" s="142"/>
      <c r="F7856" s="142"/>
      <c r="G7856" s="142"/>
      <c r="H7856" s="142"/>
      <c r="J7856" s="142"/>
      <c r="K7856" s="142"/>
      <c r="L7856" s="142"/>
      <c r="M7856" s="142"/>
      <c r="N7856" s="142"/>
      <c r="O7856" s="142"/>
    </row>
    <row r="7857" spans="3:15" x14ac:dyDescent="0.2">
      <c r="C7857" s="142"/>
      <c r="D7857" s="142"/>
      <c r="E7857" s="142"/>
      <c r="F7857" s="142"/>
      <c r="G7857" s="142"/>
      <c r="H7857" s="142"/>
      <c r="J7857" s="142"/>
      <c r="K7857" s="142"/>
      <c r="L7857" s="142"/>
      <c r="M7857" s="142"/>
      <c r="N7857" s="142"/>
      <c r="O7857" s="142"/>
    </row>
    <row r="7858" spans="3:15" x14ac:dyDescent="0.2">
      <c r="C7858" s="142"/>
      <c r="D7858" s="142"/>
      <c r="E7858" s="142"/>
      <c r="F7858" s="142"/>
      <c r="G7858" s="142"/>
      <c r="H7858" s="142"/>
      <c r="J7858" s="142"/>
      <c r="K7858" s="142"/>
      <c r="L7858" s="142"/>
      <c r="M7858" s="142"/>
      <c r="N7858" s="142"/>
      <c r="O7858" s="142"/>
    </row>
    <row r="7859" spans="3:15" x14ac:dyDescent="0.2">
      <c r="C7859" s="142"/>
      <c r="D7859" s="142"/>
      <c r="E7859" s="142"/>
      <c r="F7859" s="142"/>
      <c r="G7859" s="142"/>
      <c r="H7859" s="142"/>
      <c r="J7859" s="142"/>
      <c r="K7859" s="142"/>
      <c r="L7859" s="142"/>
      <c r="M7859" s="142"/>
      <c r="N7859" s="142"/>
      <c r="O7859" s="142"/>
    </row>
    <row r="7860" spans="3:15" x14ac:dyDescent="0.2">
      <c r="C7860" s="142"/>
      <c r="D7860" s="142"/>
      <c r="E7860" s="142"/>
      <c r="F7860" s="142"/>
      <c r="G7860" s="142"/>
      <c r="H7860" s="142"/>
      <c r="J7860" s="142"/>
      <c r="K7860" s="142"/>
      <c r="L7860" s="142"/>
      <c r="M7860" s="142"/>
      <c r="N7860" s="142"/>
      <c r="O7860" s="142"/>
    </row>
    <row r="7861" spans="3:15" x14ac:dyDescent="0.2">
      <c r="C7861" s="142"/>
      <c r="D7861" s="142"/>
      <c r="E7861" s="142"/>
      <c r="F7861" s="142"/>
      <c r="G7861" s="142"/>
      <c r="H7861" s="142"/>
      <c r="J7861" s="142"/>
      <c r="K7861" s="142"/>
      <c r="L7861" s="142"/>
      <c r="M7861" s="142"/>
      <c r="N7861" s="142"/>
      <c r="O7861" s="142"/>
    </row>
    <row r="7862" spans="3:15" x14ac:dyDescent="0.2">
      <c r="C7862" s="142"/>
      <c r="D7862" s="142"/>
      <c r="E7862" s="142"/>
      <c r="F7862" s="142"/>
      <c r="G7862" s="142"/>
      <c r="H7862" s="142"/>
      <c r="J7862" s="142"/>
      <c r="K7862" s="142"/>
      <c r="L7862" s="142"/>
      <c r="M7862" s="142"/>
      <c r="N7862" s="142"/>
      <c r="O7862" s="142"/>
    </row>
    <row r="7863" spans="3:15" x14ac:dyDescent="0.2">
      <c r="C7863" s="142"/>
      <c r="D7863" s="142"/>
      <c r="E7863" s="142"/>
      <c r="F7863" s="142"/>
      <c r="G7863" s="142"/>
      <c r="H7863" s="142"/>
      <c r="J7863" s="142"/>
      <c r="K7863" s="142"/>
      <c r="L7863" s="142"/>
      <c r="M7863" s="142"/>
      <c r="N7863" s="142"/>
      <c r="O7863" s="142"/>
    </row>
    <row r="7864" spans="3:15" x14ac:dyDescent="0.2">
      <c r="C7864" s="142"/>
      <c r="D7864" s="142"/>
      <c r="E7864" s="142"/>
      <c r="F7864" s="142"/>
      <c r="G7864" s="142"/>
      <c r="H7864" s="142"/>
      <c r="J7864" s="142"/>
      <c r="K7864" s="142"/>
      <c r="L7864" s="142"/>
      <c r="M7864" s="142"/>
      <c r="N7864" s="142"/>
      <c r="O7864" s="142"/>
    </row>
    <row r="7865" spans="3:15" x14ac:dyDescent="0.2">
      <c r="C7865" s="142"/>
      <c r="D7865" s="142"/>
      <c r="E7865" s="142"/>
      <c r="F7865" s="142"/>
      <c r="G7865" s="142"/>
      <c r="H7865" s="142"/>
      <c r="J7865" s="142"/>
      <c r="K7865" s="142"/>
      <c r="L7865" s="142"/>
      <c r="M7865" s="142"/>
      <c r="N7865" s="142"/>
      <c r="O7865" s="142"/>
    </row>
    <row r="7866" spans="3:15" x14ac:dyDescent="0.2">
      <c r="C7866" s="142"/>
      <c r="D7866" s="142"/>
      <c r="E7866" s="142"/>
      <c r="F7866" s="142"/>
      <c r="G7866" s="142"/>
      <c r="H7866" s="142"/>
      <c r="J7866" s="142"/>
      <c r="K7866" s="142"/>
      <c r="L7866" s="142"/>
      <c r="M7866" s="142"/>
      <c r="N7866" s="142"/>
      <c r="O7866" s="142"/>
    </row>
    <row r="7867" spans="3:15" x14ac:dyDescent="0.2">
      <c r="C7867" s="142"/>
      <c r="D7867" s="142"/>
      <c r="E7867" s="142"/>
      <c r="F7867" s="142"/>
      <c r="G7867" s="142"/>
      <c r="H7867" s="142"/>
      <c r="J7867" s="142"/>
      <c r="K7867" s="142"/>
      <c r="L7867" s="142"/>
      <c r="M7867" s="142"/>
      <c r="N7867" s="142"/>
      <c r="O7867" s="142"/>
    </row>
    <row r="7868" spans="3:15" x14ac:dyDescent="0.2">
      <c r="C7868" s="142"/>
      <c r="D7868" s="142"/>
      <c r="E7868" s="142"/>
      <c r="F7868" s="142"/>
      <c r="G7868" s="142"/>
      <c r="H7868" s="142"/>
      <c r="J7868" s="142"/>
      <c r="K7868" s="142"/>
      <c r="L7868" s="142"/>
      <c r="M7868" s="142"/>
      <c r="N7868" s="142"/>
      <c r="O7868" s="142"/>
    </row>
    <row r="7869" spans="3:15" x14ac:dyDescent="0.2">
      <c r="C7869" s="142"/>
      <c r="D7869" s="142"/>
      <c r="E7869" s="142"/>
      <c r="F7869" s="142"/>
      <c r="G7869" s="142"/>
      <c r="H7869" s="142"/>
      <c r="J7869" s="142"/>
      <c r="K7869" s="142"/>
      <c r="L7869" s="142"/>
      <c r="M7869" s="142"/>
      <c r="N7869" s="142"/>
      <c r="O7869" s="142"/>
    </row>
    <row r="7870" spans="3:15" x14ac:dyDescent="0.2">
      <c r="C7870" s="142"/>
      <c r="D7870" s="142"/>
      <c r="E7870" s="142"/>
      <c r="F7870" s="142"/>
      <c r="G7870" s="142"/>
      <c r="H7870" s="142"/>
      <c r="J7870" s="142"/>
      <c r="K7870" s="142"/>
      <c r="L7870" s="142"/>
      <c r="M7870" s="142"/>
      <c r="N7870" s="142"/>
      <c r="O7870" s="142"/>
    </row>
    <row r="7871" spans="3:15" x14ac:dyDescent="0.2">
      <c r="C7871" s="142"/>
      <c r="D7871" s="142"/>
      <c r="E7871" s="142"/>
      <c r="F7871" s="142"/>
      <c r="G7871" s="142"/>
      <c r="H7871" s="142"/>
      <c r="J7871" s="142"/>
      <c r="K7871" s="142"/>
      <c r="L7871" s="142"/>
      <c r="M7871" s="142"/>
      <c r="N7871" s="142"/>
      <c r="O7871" s="142"/>
    </row>
    <row r="7872" spans="3:15" x14ac:dyDescent="0.2">
      <c r="C7872" s="142"/>
      <c r="D7872" s="142"/>
      <c r="E7872" s="142"/>
      <c r="F7872" s="142"/>
      <c r="G7872" s="142"/>
      <c r="H7872" s="142"/>
      <c r="J7872" s="142"/>
      <c r="K7872" s="142"/>
      <c r="L7872" s="142"/>
      <c r="M7872" s="142"/>
      <c r="N7872" s="142"/>
      <c r="O7872" s="142"/>
    </row>
    <row r="7873" spans="3:15" x14ac:dyDescent="0.2">
      <c r="C7873" s="142"/>
      <c r="D7873" s="142"/>
      <c r="E7873" s="142"/>
      <c r="F7873" s="142"/>
      <c r="G7873" s="142"/>
      <c r="H7873" s="142"/>
      <c r="J7873" s="142"/>
      <c r="K7873" s="142"/>
      <c r="L7873" s="142"/>
      <c r="M7873" s="142"/>
      <c r="N7873" s="142"/>
      <c r="O7873" s="142"/>
    </row>
    <row r="7874" spans="3:15" x14ac:dyDescent="0.2">
      <c r="C7874" s="142"/>
      <c r="D7874" s="142"/>
      <c r="E7874" s="142"/>
      <c r="F7874" s="142"/>
      <c r="G7874" s="142"/>
      <c r="H7874" s="142"/>
      <c r="J7874" s="142"/>
      <c r="K7874" s="142"/>
      <c r="L7874" s="142"/>
      <c r="M7874" s="142"/>
      <c r="N7874" s="142"/>
      <c r="O7874" s="142"/>
    </row>
    <row r="7875" spans="3:15" x14ac:dyDescent="0.2">
      <c r="C7875" s="142"/>
      <c r="D7875" s="142"/>
      <c r="E7875" s="142"/>
      <c r="F7875" s="142"/>
      <c r="G7875" s="142"/>
      <c r="H7875" s="142"/>
      <c r="J7875" s="142"/>
      <c r="K7875" s="142"/>
      <c r="L7875" s="142"/>
      <c r="M7875" s="142"/>
      <c r="N7875" s="142"/>
      <c r="O7875" s="142"/>
    </row>
    <row r="7876" spans="3:15" x14ac:dyDescent="0.2">
      <c r="C7876" s="142"/>
      <c r="D7876" s="142"/>
      <c r="E7876" s="142"/>
      <c r="F7876" s="142"/>
      <c r="G7876" s="142"/>
      <c r="H7876" s="142"/>
      <c r="J7876" s="142"/>
      <c r="K7876" s="142"/>
      <c r="L7876" s="142"/>
      <c r="M7876" s="142"/>
      <c r="N7876" s="142"/>
      <c r="O7876" s="142"/>
    </row>
    <row r="7877" spans="3:15" x14ac:dyDescent="0.2">
      <c r="C7877" s="142"/>
      <c r="D7877" s="142"/>
      <c r="E7877" s="142"/>
      <c r="F7877" s="142"/>
      <c r="G7877" s="142"/>
      <c r="H7877" s="142"/>
      <c r="J7877" s="142"/>
      <c r="K7877" s="142"/>
      <c r="L7877" s="142"/>
      <c r="M7877" s="142"/>
      <c r="N7877" s="142"/>
      <c r="O7877" s="142"/>
    </row>
    <row r="7878" spans="3:15" x14ac:dyDescent="0.2">
      <c r="C7878" s="142"/>
      <c r="D7878" s="142"/>
      <c r="E7878" s="142"/>
      <c r="F7878" s="142"/>
      <c r="G7878" s="142"/>
      <c r="H7878" s="142"/>
      <c r="J7878" s="142"/>
      <c r="K7878" s="142"/>
      <c r="L7878" s="142"/>
      <c r="M7878" s="142"/>
      <c r="N7878" s="142"/>
      <c r="O7878" s="142"/>
    </row>
    <row r="7879" spans="3:15" x14ac:dyDescent="0.2">
      <c r="C7879" s="142"/>
      <c r="D7879" s="142"/>
      <c r="E7879" s="142"/>
      <c r="F7879" s="142"/>
      <c r="G7879" s="142"/>
      <c r="H7879" s="142"/>
      <c r="J7879" s="142"/>
      <c r="K7879" s="142"/>
      <c r="L7879" s="142"/>
      <c r="M7879" s="142"/>
      <c r="N7879" s="142"/>
      <c r="O7879" s="142"/>
    </row>
    <row r="7880" spans="3:15" x14ac:dyDescent="0.2">
      <c r="C7880" s="142"/>
      <c r="D7880" s="142"/>
      <c r="E7880" s="142"/>
      <c r="F7880" s="142"/>
      <c r="G7880" s="142"/>
      <c r="H7880" s="142"/>
      <c r="J7880" s="142"/>
      <c r="K7880" s="142"/>
      <c r="L7880" s="142"/>
      <c r="M7880" s="142"/>
      <c r="N7880" s="142"/>
      <c r="O7880" s="142"/>
    </row>
    <row r="7881" spans="3:15" x14ac:dyDescent="0.2">
      <c r="C7881" s="142"/>
      <c r="D7881" s="142"/>
      <c r="E7881" s="142"/>
      <c r="F7881" s="142"/>
      <c r="G7881" s="142"/>
      <c r="H7881" s="142"/>
      <c r="J7881" s="142"/>
      <c r="K7881" s="142"/>
      <c r="L7881" s="142"/>
      <c r="M7881" s="142"/>
      <c r="N7881" s="142"/>
      <c r="O7881" s="142"/>
    </row>
    <row r="7882" spans="3:15" x14ac:dyDescent="0.2">
      <c r="C7882" s="142"/>
      <c r="D7882" s="142"/>
      <c r="E7882" s="142"/>
      <c r="F7882" s="142"/>
      <c r="G7882" s="142"/>
      <c r="H7882" s="142"/>
      <c r="J7882" s="142"/>
      <c r="K7882" s="142"/>
      <c r="L7882" s="142"/>
      <c r="M7882" s="142"/>
      <c r="N7882" s="142"/>
      <c r="O7882" s="142"/>
    </row>
    <row r="7883" spans="3:15" x14ac:dyDescent="0.2">
      <c r="C7883" s="142"/>
      <c r="D7883" s="142"/>
      <c r="E7883" s="142"/>
      <c r="F7883" s="142"/>
      <c r="G7883" s="142"/>
      <c r="H7883" s="142"/>
      <c r="J7883" s="142"/>
      <c r="K7883" s="142"/>
      <c r="L7883" s="142"/>
      <c r="M7883" s="142"/>
      <c r="N7883" s="142"/>
      <c r="O7883" s="142"/>
    </row>
    <row r="7884" spans="3:15" x14ac:dyDescent="0.2">
      <c r="C7884" s="142"/>
      <c r="D7884" s="142"/>
      <c r="E7884" s="142"/>
      <c r="F7884" s="142"/>
      <c r="G7884" s="142"/>
      <c r="H7884" s="142"/>
      <c r="J7884" s="142"/>
      <c r="K7884" s="142"/>
      <c r="L7884" s="142"/>
      <c r="M7884" s="142"/>
      <c r="N7884" s="142"/>
      <c r="O7884" s="142"/>
    </row>
    <row r="7885" spans="3:15" x14ac:dyDescent="0.2">
      <c r="C7885" s="142"/>
      <c r="D7885" s="142"/>
      <c r="E7885" s="142"/>
      <c r="F7885" s="142"/>
      <c r="G7885" s="142"/>
      <c r="H7885" s="142"/>
      <c r="J7885" s="142"/>
      <c r="K7885" s="142"/>
      <c r="L7885" s="142"/>
      <c r="M7885" s="142"/>
      <c r="N7885" s="142"/>
      <c r="O7885" s="142"/>
    </row>
    <row r="7886" spans="3:15" x14ac:dyDescent="0.2">
      <c r="C7886" s="142"/>
      <c r="D7886" s="142"/>
      <c r="E7886" s="142"/>
      <c r="F7886" s="142"/>
      <c r="G7886" s="142"/>
      <c r="H7886" s="142"/>
      <c r="J7886" s="142"/>
      <c r="K7886" s="142"/>
      <c r="L7886" s="142"/>
      <c r="M7886" s="142"/>
      <c r="N7886" s="142"/>
      <c r="O7886" s="142"/>
    </row>
    <row r="7887" spans="3:15" x14ac:dyDescent="0.2">
      <c r="C7887" s="142"/>
      <c r="D7887" s="142"/>
      <c r="E7887" s="142"/>
      <c r="F7887" s="142"/>
      <c r="G7887" s="142"/>
      <c r="H7887" s="142"/>
      <c r="J7887" s="142"/>
      <c r="K7887" s="142"/>
      <c r="L7887" s="142"/>
      <c r="M7887" s="142"/>
      <c r="N7887" s="142"/>
      <c r="O7887" s="142"/>
    </row>
    <row r="7888" spans="3:15" x14ac:dyDescent="0.2">
      <c r="C7888" s="142"/>
      <c r="D7888" s="142"/>
      <c r="E7888" s="142"/>
      <c r="F7888" s="142"/>
      <c r="G7888" s="142"/>
      <c r="H7888" s="142"/>
      <c r="J7888" s="142"/>
      <c r="K7888" s="142"/>
      <c r="L7888" s="142"/>
      <c r="M7888" s="142"/>
      <c r="N7888" s="142"/>
      <c r="O7888" s="142"/>
    </row>
    <row r="7889" spans="3:15" x14ac:dyDescent="0.2">
      <c r="C7889" s="142"/>
      <c r="D7889" s="142"/>
      <c r="E7889" s="142"/>
      <c r="F7889" s="142"/>
      <c r="G7889" s="142"/>
      <c r="H7889" s="142"/>
      <c r="J7889" s="142"/>
      <c r="K7889" s="142"/>
      <c r="L7889" s="142"/>
      <c r="M7889" s="142"/>
      <c r="N7889" s="142"/>
      <c r="O7889" s="142"/>
    </row>
    <row r="7890" spans="3:15" x14ac:dyDescent="0.2">
      <c r="C7890" s="142"/>
      <c r="D7890" s="142"/>
      <c r="E7890" s="142"/>
      <c r="F7890" s="142"/>
      <c r="G7890" s="142"/>
      <c r="H7890" s="142"/>
      <c r="J7890" s="142"/>
      <c r="K7890" s="142"/>
      <c r="L7890" s="142"/>
      <c r="M7890" s="142"/>
      <c r="N7890" s="142"/>
      <c r="O7890" s="142"/>
    </row>
    <row r="7891" spans="3:15" x14ac:dyDescent="0.2">
      <c r="C7891" s="142"/>
      <c r="D7891" s="142"/>
      <c r="E7891" s="142"/>
      <c r="F7891" s="142"/>
      <c r="G7891" s="142"/>
      <c r="H7891" s="142"/>
      <c r="J7891" s="142"/>
      <c r="K7891" s="142"/>
      <c r="L7891" s="142"/>
      <c r="M7891" s="142"/>
      <c r="N7891" s="142"/>
      <c r="O7891" s="142"/>
    </row>
    <row r="7892" spans="3:15" x14ac:dyDescent="0.2">
      <c r="C7892" s="142"/>
      <c r="D7892" s="142"/>
      <c r="E7892" s="142"/>
      <c r="F7892" s="142"/>
      <c r="G7892" s="142"/>
      <c r="H7892" s="142"/>
      <c r="J7892" s="142"/>
      <c r="K7892" s="142"/>
      <c r="L7892" s="142"/>
      <c r="M7892" s="142"/>
      <c r="N7892" s="142"/>
      <c r="O7892" s="142"/>
    </row>
    <row r="7893" spans="3:15" x14ac:dyDescent="0.2">
      <c r="C7893" s="142"/>
      <c r="D7893" s="142"/>
      <c r="E7893" s="142"/>
      <c r="F7893" s="142"/>
      <c r="G7893" s="142"/>
      <c r="H7893" s="142"/>
      <c r="J7893" s="142"/>
      <c r="K7893" s="142"/>
      <c r="L7893" s="142"/>
      <c r="M7893" s="142"/>
      <c r="N7893" s="142"/>
      <c r="O7893" s="142"/>
    </row>
    <row r="7894" spans="3:15" x14ac:dyDescent="0.2">
      <c r="C7894" s="142"/>
      <c r="D7894" s="142"/>
      <c r="E7894" s="142"/>
      <c r="F7894" s="142"/>
      <c r="G7894" s="142"/>
      <c r="H7894" s="142"/>
      <c r="J7894" s="142"/>
      <c r="K7894" s="142"/>
      <c r="L7894" s="142"/>
      <c r="M7894" s="142"/>
      <c r="N7894" s="142"/>
      <c r="O7894" s="142"/>
    </row>
    <row r="7895" spans="3:15" x14ac:dyDescent="0.2">
      <c r="C7895" s="142"/>
      <c r="D7895" s="142"/>
      <c r="E7895" s="142"/>
      <c r="F7895" s="142"/>
      <c r="G7895" s="142"/>
      <c r="H7895" s="142"/>
      <c r="J7895" s="142"/>
      <c r="K7895" s="142"/>
      <c r="L7895" s="142"/>
      <c r="M7895" s="142"/>
      <c r="N7895" s="142"/>
      <c r="O7895" s="142"/>
    </row>
    <row r="7896" spans="3:15" x14ac:dyDescent="0.2">
      <c r="C7896" s="142"/>
      <c r="D7896" s="142"/>
      <c r="E7896" s="142"/>
      <c r="F7896" s="142"/>
      <c r="G7896" s="142"/>
      <c r="H7896" s="142"/>
      <c r="J7896" s="142"/>
      <c r="K7896" s="142"/>
      <c r="L7896" s="142"/>
      <c r="M7896" s="142"/>
      <c r="N7896" s="142"/>
      <c r="O7896" s="142"/>
    </row>
    <row r="7897" spans="3:15" x14ac:dyDescent="0.2">
      <c r="C7897" s="142"/>
      <c r="D7897" s="142"/>
      <c r="E7897" s="142"/>
      <c r="F7897" s="142"/>
      <c r="G7897" s="142"/>
      <c r="H7897" s="142"/>
      <c r="J7897" s="142"/>
      <c r="K7897" s="142"/>
      <c r="L7897" s="142"/>
      <c r="M7897" s="142"/>
      <c r="N7897" s="142"/>
      <c r="O7897" s="142"/>
    </row>
    <row r="7898" spans="3:15" x14ac:dyDescent="0.2">
      <c r="C7898" s="142"/>
      <c r="D7898" s="142"/>
      <c r="E7898" s="142"/>
      <c r="F7898" s="142"/>
      <c r="G7898" s="142"/>
      <c r="H7898" s="142"/>
      <c r="J7898" s="142"/>
      <c r="K7898" s="142"/>
      <c r="L7898" s="142"/>
      <c r="M7898" s="142"/>
      <c r="N7898" s="142"/>
      <c r="O7898" s="142"/>
    </row>
    <row r="7899" spans="3:15" x14ac:dyDescent="0.2">
      <c r="C7899" s="142"/>
      <c r="D7899" s="142"/>
      <c r="E7899" s="142"/>
      <c r="F7899" s="142"/>
      <c r="G7899" s="142"/>
      <c r="H7899" s="142"/>
      <c r="J7899" s="142"/>
      <c r="K7899" s="142"/>
      <c r="L7899" s="142"/>
      <c r="M7899" s="142"/>
      <c r="N7899" s="142"/>
      <c r="O7899" s="142"/>
    </row>
    <row r="7900" spans="3:15" x14ac:dyDescent="0.2">
      <c r="C7900" s="142"/>
      <c r="D7900" s="142"/>
      <c r="E7900" s="142"/>
      <c r="F7900" s="142"/>
      <c r="G7900" s="142"/>
      <c r="H7900" s="142"/>
      <c r="J7900" s="142"/>
      <c r="K7900" s="142"/>
      <c r="L7900" s="142"/>
      <c r="M7900" s="142"/>
      <c r="N7900" s="142"/>
      <c r="O7900" s="142"/>
    </row>
    <row r="7901" spans="3:15" x14ac:dyDescent="0.2">
      <c r="C7901" s="142"/>
      <c r="D7901" s="142"/>
      <c r="E7901" s="142"/>
      <c r="F7901" s="142"/>
      <c r="G7901" s="142"/>
      <c r="H7901" s="142"/>
      <c r="J7901" s="142"/>
      <c r="K7901" s="142"/>
      <c r="L7901" s="142"/>
      <c r="M7901" s="142"/>
      <c r="N7901" s="142"/>
      <c r="O7901" s="142"/>
    </row>
    <row r="7902" spans="3:15" x14ac:dyDescent="0.2">
      <c r="C7902" s="142"/>
      <c r="D7902" s="142"/>
      <c r="E7902" s="142"/>
      <c r="F7902" s="142"/>
      <c r="G7902" s="142"/>
      <c r="H7902" s="142"/>
      <c r="J7902" s="142"/>
      <c r="K7902" s="142"/>
      <c r="L7902" s="142"/>
      <c r="M7902" s="142"/>
      <c r="N7902" s="142"/>
      <c r="O7902" s="142"/>
    </row>
    <row r="7903" spans="3:15" x14ac:dyDescent="0.2">
      <c r="C7903" s="142"/>
      <c r="D7903" s="142"/>
      <c r="E7903" s="142"/>
      <c r="F7903" s="142"/>
      <c r="G7903" s="142"/>
      <c r="H7903" s="142"/>
      <c r="J7903" s="142"/>
      <c r="K7903" s="142"/>
      <c r="L7903" s="142"/>
      <c r="M7903" s="142"/>
      <c r="N7903" s="142"/>
      <c r="O7903" s="142"/>
    </row>
    <row r="7904" spans="3:15" x14ac:dyDescent="0.2">
      <c r="C7904" s="142"/>
      <c r="D7904" s="142"/>
      <c r="E7904" s="142"/>
      <c r="F7904" s="142"/>
      <c r="G7904" s="142"/>
      <c r="H7904" s="142"/>
      <c r="J7904" s="142"/>
      <c r="K7904" s="142"/>
      <c r="L7904" s="142"/>
      <c r="M7904" s="142"/>
      <c r="N7904" s="142"/>
      <c r="O7904" s="142"/>
    </row>
    <row r="7905" spans="3:15" x14ac:dyDescent="0.2">
      <c r="C7905" s="142"/>
      <c r="D7905" s="142"/>
      <c r="E7905" s="142"/>
      <c r="F7905" s="142"/>
      <c r="G7905" s="142"/>
      <c r="H7905" s="142"/>
      <c r="J7905" s="142"/>
      <c r="K7905" s="142"/>
      <c r="L7905" s="142"/>
      <c r="M7905" s="142"/>
      <c r="N7905" s="142"/>
      <c r="O7905" s="142"/>
    </row>
    <row r="7906" spans="3:15" x14ac:dyDescent="0.2">
      <c r="C7906" s="142"/>
      <c r="D7906" s="142"/>
      <c r="E7906" s="142"/>
      <c r="F7906" s="142"/>
      <c r="G7906" s="142"/>
      <c r="H7906" s="142"/>
      <c r="J7906" s="142"/>
      <c r="K7906" s="142"/>
      <c r="L7906" s="142"/>
      <c r="M7906" s="142"/>
      <c r="N7906" s="142"/>
      <c r="O7906" s="142"/>
    </row>
    <row r="7907" spans="3:15" x14ac:dyDescent="0.2">
      <c r="C7907" s="142"/>
      <c r="D7907" s="142"/>
      <c r="E7907" s="142"/>
      <c r="F7907" s="142"/>
      <c r="G7907" s="142"/>
      <c r="H7907" s="142"/>
      <c r="J7907" s="142"/>
      <c r="K7907" s="142"/>
      <c r="L7907" s="142"/>
      <c r="M7907" s="142"/>
      <c r="N7907" s="142"/>
      <c r="O7907" s="142"/>
    </row>
    <row r="7908" spans="3:15" x14ac:dyDescent="0.2">
      <c r="C7908" s="142"/>
      <c r="D7908" s="142"/>
      <c r="E7908" s="142"/>
      <c r="F7908" s="142"/>
      <c r="G7908" s="142"/>
      <c r="H7908" s="142"/>
      <c r="J7908" s="142"/>
      <c r="K7908" s="142"/>
      <c r="L7908" s="142"/>
      <c r="M7908" s="142"/>
      <c r="N7908" s="142"/>
      <c r="O7908" s="142"/>
    </row>
    <row r="7909" spans="3:15" x14ac:dyDescent="0.2">
      <c r="C7909" s="142"/>
      <c r="D7909" s="142"/>
      <c r="E7909" s="142"/>
      <c r="F7909" s="142"/>
      <c r="G7909" s="142"/>
      <c r="H7909" s="142"/>
      <c r="J7909" s="142"/>
      <c r="K7909" s="142"/>
      <c r="L7909" s="142"/>
      <c r="M7909" s="142"/>
      <c r="N7909" s="142"/>
      <c r="O7909" s="142"/>
    </row>
    <row r="7910" spans="3:15" x14ac:dyDescent="0.2">
      <c r="C7910" s="142"/>
      <c r="D7910" s="142"/>
      <c r="E7910" s="142"/>
      <c r="F7910" s="142"/>
      <c r="G7910" s="142"/>
      <c r="H7910" s="142"/>
      <c r="J7910" s="142"/>
      <c r="K7910" s="142"/>
      <c r="L7910" s="142"/>
      <c r="M7910" s="142"/>
      <c r="N7910" s="142"/>
      <c r="O7910" s="142"/>
    </row>
    <row r="7911" spans="3:15" x14ac:dyDescent="0.2">
      <c r="C7911" s="142"/>
      <c r="D7911" s="142"/>
      <c r="E7911" s="142"/>
      <c r="F7911" s="142"/>
      <c r="G7911" s="142"/>
      <c r="H7911" s="142"/>
      <c r="J7911" s="142"/>
      <c r="K7911" s="142"/>
      <c r="L7911" s="142"/>
      <c r="M7911" s="142"/>
      <c r="N7911" s="142"/>
      <c r="O7911" s="142"/>
    </row>
    <row r="7912" spans="3:15" x14ac:dyDescent="0.2">
      <c r="C7912" s="142"/>
      <c r="D7912" s="142"/>
      <c r="E7912" s="142"/>
      <c r="F7912" s="142"/>
      <c r="G7912" s="142"/>
      <c r="H7912" s="142"/>
      <c r="J7912" s="142"/>
      <c r="K7912" s="142"/>
      <c r="L7912" s="142"/>
      <c r="M7912" s="142"/>
      <c r="N7912" s="142"/>
      <c r="O7912" s="142"/>
    </row>
    <row r="7913" spans="3:15" x14ac:dyDescent="0.2">
      <c r="C7913" s="142"/>
      <c r="D7913" s="142"/>
      <c r="E7913" s="142"/>
      <c r="F7913" s="142"/>
      <c r="G7913" s="142"/>
      <c r="H7913" s="142"/>
      <c r="J7913" s="142"/>
      <c r="K7913" s="142"/>
      <c r="L7913" s="142"/>
      <c r="M7913" s="142"/>
      <c r="N7913" s="142"/>
      <c r="O7913" s="142"/>
    </row>
    <row r="7914" spans="3:15" x14ac:dyDescent="0.2">
      <c r="C7914" s="142"/>
      <c r="D7914" s="142"/>
      <c r="E7914" s="142"/>
      <c r="F7914" s="142"/>
      <c r="G7914" s="142"/>
      <c r="H7914" s="142"/>
      <c r="J7914" s="142"/>
      <c r="K7914" s="142"/>
      <c r="L7914" s="142"/>
      <c r="M7914" s="142"/>
      <c r="N7914" s="142"/>
      <c r="O7914" s="142"/>
    </row>
    <row r="7915" spans="3:15" x14ac:dyDescent="0.2">
      <c r="C7915" s="142"/>
      <c r="D7915" s="142"/>
      <c r="E7915" s="142"/>
      <c r="F7915" s="142"/>
      <c r="G7915" s="142"/>
      <c r="H7915" s="142"/>
      <c r="J7915" s="142"/>
      <c r="K7915" s="142"/>
      <c r="L7915" s="142"/>
      <c r="M7915" s="142"/>
      <c r="N7915" s="142"/>
      <c r="O7915" s="142"/>
    </row>
    <row r="7916" spans="3:15" x14ac:dyDescent="0.2">
      <c r="C7916" s="142"/>
      <c r="D7916" s="142"/>
      <c r="E7916" s="142"/>
      <c r="F7916" s="142"/>
      <c r="G7916" s="142"/>
      <c r="H7916" s="142"/>
      <c r="J7916" s="142"/>
      <c r="K7916" s="142"/>
      <c r="L7916" s="142"/>
      <c r="M7916" s="142"/>
      <c r="N7916" s="142"/>
      <c r="O7916" s="142"/>
    </row>
    <row r="7917" spans="3:15" x14ac:dyDescent="0.2">
      <c r="C7917" s="142"/>
      <c r="D7917" s="142"/>
      <c r="E7917" s="142"/>
      <c r="F7917" s="142"/>
      <c r="G7917" s="142"/>
      <c r="H7917" s="142"/>
      <c r="J7917" s="142"/>
      <c r="K7917" s="142"/>
      <c r="L7917" s="142"/>
      <c r="M7917" s="142"/>
      <c r="N7917" s="142"/>
      <c r="O7917" s="142"/>
    </row>
    <row r="7918" spans="3:15" x14ac:dyDescent="0.2">
      <c r="C7918" s="142"/>
      <c r="D7918" s="142"/>
      <c r="E7918" s="142"/>
      <c r="F7918" s="142"/>
      <c r="G7918" s="142"/>
      <c r="H7918" s="142"/>
      <c r="J7918" s="142"/>
      <c r="K7918" s="142"/>
      <c r="L7918" s="142"/>
      <c r="M7918" s="142"/>
      <c r="N7918" s="142"/>
      <c r="O7918" s="142"/>
    </row>
    <row r="7919" spans="3:15" x14ac:dyDescent="0.2">
      <c r="C7919" s="142"/>
      <c r="D7919" s="142"/>
      <c r="E7919" s="142"/>
      <c r="F7919" s="142"/>
      <c r="G7919" s="142"/>
      <c r="H7919" s="142"/>
      <c r="J7919" s="142"/>
      <c r="K7919" s="142"/>
      <c r="L7919" s="142"/>
      <c r="M7919" s="142"/>
      <c r="N7919" s="142"/>
      <c r="O7919" s="142"/>
    </row>
    <row r="7920" spans="3:15" x14ac:dyDescent="0.2">
      <c r="C7920" s="142"/>
      <c r="D7920" s="142"/>
      <c r="E7920" s="142"/>
      <c r="F7920" s="142"/>
      <c r="G7920" s="142"/>
      <c r="H7920" s="142"/>
      <c r="J7920" s="142"/>
      <c r="K7920" s="142"/>
      <c r="L7920" s="142"/>
      <c r="M7920" s="142"/>
      <c r="N7920" s="142"/>
      <c r="O7920" s="142"/>
    </row>
    <row r="7921" spans="3:15" x14ac:dyDescent="0.2">
      <c r="C7921" s="142"/>
      <c r="D7921" s="142"/>
      <c r="E7921" s="142"/>
      <c r="F7921" s="142"/>
      <c r="G7921" s="142"/>
      <c r="H7921" s="142"/>
      <c r="J7921" s="142"/>
      <c r="K7921" s="142"/>
      <c r="L7921" s="142"/>
      <c r="M7921" s="142"/>
      <c r="N7921" s="142"/>
      <c r="O7921" s="142"/>
    </row>
    <row r="7922" spans="3:15" x14ac:dyDescent="0.2">
      <c r="C7922" s="142"/>
      <c r="D7922" s="142"/>
      <c r="E7922" s="142"/>
      <c r="F7922" s="142"/>
      <c r="G7922" s="142"/>
      <c r="H7922" s="142"/>
      <c r="J7922" s="142"/>
      <c r="K7922" s="142"/>
      <c r="L7922" s="142"/>
      <c r="M7922" s="142"/>
      <c r="N7922" s="142"/>
      <c r="O7922" s="142"/>
    </row>
    <row r="7923" spans="3:15" x14ac:dyDescent="0.2">
      <c r="C7923" s="142"/>
      <c r="D7923" s="142"/>
      <c r="E7923" s="142"/>
      <c r="F7923" s="142"/>
      <c r="G7923" s="142"/>
      <c r="H7923" s="142"/>
      <c r="J7923" s="142"/>
      <c r="K7923" s="142"/>
      <c r="L7923" s="142"/>
      <c r="M7923" s="142"/>
      <c r="N7923" s="142"/>
      <c r="O7923" s="142"/>
    </row>
    <row r="7924" spans="3:15" x14ac:dyDescent="0.2">
      <c r="C7924" s="142"/>
      <c r="D7924" s="142"/>
      <c r="E7924" s="142"/>
      <c r="F7924" s="142"/>
      <c r="G7924" s="142"/>
      <c r="H7924" s="142"/>
      <c r="J7924" s="142"/>
      <c r="K7924" s="142"/>
      <c r="L7924" s="142"/>
      <c r="M7924" s="142"/>
      <c r="N7924" s="142"/>
      <c r="O7924" s="142"/>
    </row>
    <row r="7925" spans="3:15" x14ac:dyDescent="0.2">
      <c r="C7925" s="142"/>
      <c r="D7925" s="142"/>
      <c r="E7925" s="142"/>
      <c r="F7925" s="142"/>
      <c r="G7925" s="142"/>
      <c r="H7925" s="142"/>
      <c r="J7925" s="142"/>
      <c r="K7925" s="142"/>
      <c r="L7925" s="142"/>
      <c r="M7925" s="142"/>
      <c r="N7925" s="142"/>
      <c r="O7925" s="142"/>
    </row>
    <row r="7926" spans="3:15" x14ac:dyDescent="0.2">
      <c r="C7926" s="142"/>
      <c r="D7926" s="142"/>
      <c r="E7926" s="142"/>
      <c r="F7926" s="142"/>
      <c r="G7926" s="142"/>
      <c r="H7926" s="142"/>
      <c r="J7926" s="142"/>
      <c r="K7926" s="142"/>
      <c r="L7926" s="142"/>
      <c r="M7926" s="142"/>
      <c r="N7926" s="142"/>
      <c r="O7926" s="142"/>
    </row>
    <row r="7927" spans="3:15" x14ac:dyDescent="0.2">
      <c r="C7927" s="142"/>
      <c r="D7927" s="142"/>
      <c r="E7927" s="142"/>
      <c r="F7927" s="142"/>
      <c r="G7927" s="142"/>
      <c r="H7927" s="142"/>
      <c r="J7927" s="142"/>
      <c r="K7927" s="142"/>
      <c r="L7927" s="142"/>
      <c r="M7927" s="142"/>
      <c r="N7927" s="142"/>
      <c r="O7927" s="142"/>
    </row>
    <row r="7928" spans="3:15" x14ac:dyDescent="0.2">
      <c r="C7928" s="142"/>
      <c r="D7928" s="142"/>
      <c r="E7928" s="142"/>
      <c r="F7928" s="142"/>
      <c r="G7928" s="142"/>
      <c r="H7928" s="142"/>
      <c r="J7928" s="142"/>
      <c r="K7928" s="142"/>
      <c r="L7928" s="142"/>
      <c r="M7928" s="142"/>
      <c r="N7928" s="142"/>
      <c r="O7928" s="142"/>
    </row>
    <row r="7929" spans="3:15" x14ac:dyDescent="0.2">
      <c r="C7929" s="142"/>
      <c r="D7929" s="142"/>
      <c r="E7929" s="142"/>
      <c r="F7929" s="142"/>
      <c r="G7929" s="142"/>
      <c r="H7929" s="142"/>
      <c r="J7929" s="142"/>
      <c r="K7929" s="142"/>
      <c r="L7929" s="142"/>
      <c r="M7929" s="142"/>
      <c r="N7929" s="142"/>
      <c r="O7929" s="142"/>
    </row>
    <row r="7930" spans="3:15" x14ac:dyDescent="0.2">
      <c r="C7930" s="142"/>
      <c r="D7930" s="142"/>
      <c r="E7930" s="142"/>
      <c r="F7930" s="142"/>
      <c r="G7930" s="142"/>
      <c r="H7930" s="142"/>
      <c r="J7930" s="142"/>
      <c r="K7930" s="142"/>
      <c r="L7930" s="142"/>
      <c r="M7930" s="142"/>
      <c r="N7930" s="142"/>
      <c r="O7930" s="142"/>
    </row>
    <row r="7931" spans="3:15" x14ac:dyDescent="0.2">
      <c r="C7931" s="142"/>
      <c r="D7931" s="142"/>
      <c r="E7931" s="142"/>
      <c r="F7931" s="142"/>
      <c r="G7931" s="142"/>
      <c r="H7931" s="142"/>
      <c r="J7931" s="142"/>
      <c r="K7931" s="142"/>
      <c r="L7931" s="142"/>
      <c r="M7931" s="142"/>
      <c r="N7931" s="142"/>
      <c r="O7931" s="142"/>
    </row>
    <row r="7932" spans="3:15" x14ac:dyDescent="0.2">
      <c r="C7932" s="142"/>
      <c r="D7932" s="142"/>
      <c r="E7932" s="142"/>
      <c r="F7932" s="142"/>
      <c r="G7932" s="142"/>
      <c r="H7932" s="142"/>
      <c r="J7932" s="142"/>
      <c r="K7932" s="142"/>
      <c r="L7932" s="142"/>
      <c r="M7932" s="142"/>
      <c r="N7932" s="142"/>
      <c r="O7932" s="142"/>
    </row>
    <row r="7933" spans="3:15" x14ac:dyDescent="0.2">
      <c r="C7933" s="142"/>
      <c r="D7933" s="142"/>
      <c r="E7933" s="142"/>
      <c r="F7933" s="142"/>
      <c r="G7933" s="142"/>
      <c r="H7933" s="142"/>
      <c r="J7933" s="142"/>
      <c r="K7933" s="142"/>
      <c r="L7933" s="142"/>
      <c r="M7933" s="142"/>
      <c r="N7933" s="142"/>
      <c r="O7933" s="142"/>
    </row>
    <row r="7934" spans="3:15" x14ac:dyDescent="0.2">
      <c r="C7934" s="142"/>
      <c r="D7934" s="142"/>
      <c r="E7934" s="142"/>
      <c r="F7934" s="142"/>
      <c r="G7934" s="142"/>
      <c r="H7934" s="142"/>
      <c r="J7934" s="142"/>
      <c r="K7934" s="142"/>
      <c r="L7934" s="142"/>
      <c r="M7934" s="142"/>
      <c r="N7934" s="142"/>
      <c r="O7934" s="142"/>
    </row>
    <row r="7935" spans="3:15" x14ac:dyDescent="0.2">
      <c r="C7935" s="142"/>
      <c r="D7935" s="142"/>
      <c r="E7935" s="142"/>
      <c r="F7935" s="142"/>
      <c r="G7935" s="142"/>
      <c r="H7935" s="142"/>
      <c r="J7935" s="142"/>
      <c r="K7935" s="142"/>
      <c r="L7935" s="142"/>
      <c r="M7935" s="142"/>
      <c r="N7935" s="142"/>
      <c r="O7935" s="142"/>
    </row>
    <row r="7936" spans="3:15" x14ac:dyDescent="0.2">
      <c r="C7936" s="142"/>
      <c r="D7936" s="142"/>
      <c r="E7936" s="142"/>
      <c r="F7936" s="142"/>
      <c r="G7936" s="142"/>
      <c r="H7936" s="142"/>
      <c r="J7936" s="142"/>
      <c r="K7936" s="142"/>
      <c r="L7936" s="142"/>
      <c r="M7936" s="142"/>
      <c r="N7936" s="142"/>
      <c r="O7936" s="142"/>
    </row>
    <row r="7937" spans="3:15" x14ac:dyDescent="0.2">
      <c r="C7937" s="142"/>
      <c r="D7937" s="142"/>
      <c r="E7937" s="142"/>
      <c r="F7937" s="142"/>
      <c r="G7937" s="142"/>
      <c r="H7937" s="142"/>
      <c r="J7937" s="142"/>
      <c r="K7937" s="142"/>
      <c r="L7937" s="142"/>
      <c r="M7937" s="142"/>
      <c r="N7937" s="142"/>
      <c r="O7937" s="142"/>
    </row>
    <row r="7938" spans="3:15" x14ac:dyDescent="0.2">
      <c r="C7938" s="142"/>
      <c r="D7938" s="142"/>
      <c r="E7938" s="142"/>
      <c r="F7938" s="142"/>
      <c r="G7938" s="142"/>
      <c r="H7938" s="142"/>
      <c r="J7938" s="142"/>
      <c r="K7938" s="142"/>
      <c r="L7938" s="142"/>
      <c r="M7938" s="142"/>
      <c r="N7938" s="142"/>
      <c r="O7938" s="142"/>
    </row>
    <row r="7939" spans="3:15" x14ac:dyDescent="0.2">
      <c r="C7939" s="142"/>
      <c r="D7939" s="142"/>
      <c r="E7939" s="142"/>
      <c r="F7939" s="142"/>
      <c r="G7939" s="142"/>
      <c r="H7939" s="142"/>
      <c r="J7939" s="142"/>
      <c r="K7939" s="142"/>
      <c r="L7939" s="142"/>
      <c r="M7939" s="142"/>
      <c r="N7939" s="142"/>
      <c r="O7939" s="142"/>
    </row>
    <row r="7940" spans="3:15" x14ac:dyDescent="0.2">
      <c r="C7940" s="142"/>
      <c r="D7940" s="142"/>
      <c r="E7940" s="142"/>
      <c r="F7940" s="142"/>
      <c r="G7940" s="142"/>
      <c r="H7940" s="142"/>
      <c r="J7940" s="142"/>
      <c r="K7940" s="142"/>
      <c r="L7940" s="142"/>
      <c r="M7940" s="142"/>
      <c r="N7940" s="142"/>
      <c r="O7940" s="142"/>
    </row>
    <row r="7941" spans="3:15" x14ac:dyDescent="0.2">
      <c r="C7941" s="142"/>
      <c r="D7941" s="142"/>
      <c r="E7941" s="142"/>
      <c r="F7941" s="142"/>
      <c r="G7941" s="142"/>
      <c r="H7941" s="142"/>
      <c r="J7941" s="142"/>
      <c r="K7941" s="142"/>
      <c r="L7941" s="142"/>
      <c r="M7941" s="142"/>
      <c r="N7941" s="142"/>
      <c r="O7941" s="142"/>
    </row>
    <row r="7942" spans="3:15" x14ac:dyDescent="0.2">
      <c r="C7942" s="142"/>
      <c r="D7942" s="142"/>
      <c r="E7942" s="142"/>
      <c r="F7942" s="142"/>
      <c r="G7942" s="142"/>
      <c r="H7942" s="142"/>
      <c r="J7942" s="142"/>
      <c r="K7942" s="142"/>
      <c r="L7942" s="142"/>
      <c r="M7942" s="142"/>
      <c r="N7942" s="142"/>
      <c r="O7942" s="142"/>
    </row>
    <row r="7943" spans="3:15" x14ac:dyDescent="0.2">
      <c r="C7943" s="142"/>
      <c r="D7943" s="142"/>
      <c r="E7943" s="142"/>
      <c r="F7943" s="142"/>
      <c r="G7943" s="142"/>
      <c r="H7943" s="142"/>
      <c r="J7943" s="142"/>
      <c r="K7943" s="142"/>
      <c r="L7943" s="142"/>
      <c r="M7943" s="142"/>
      <c r="N7943" s="142"/>
      <c r="O7943" s="142"/>
    </row>
    <row r="7944" spans="3:15" x14ac:dyDescent="0.2">
      <c r="C7944" s="142"/>
      <c r="D7944" s="142"/>
      <c r="E7944" s="142"/>
      <c r="F7944" s="142"/>
      <c r="G7944" s="142"/>
      <c r="H7944" s="142"/>
      <c r="J7944" s="142"/>
      <c r="K7944" s="142"/>
      <c r="L7944" s="142"/>
      <c r="M7944" s="142"/>
      <c r="N7944" s="142"/>
      <c r="O7944" s="142"/>
    </row>
    <row r="7945" spans="3:15" x14ac:dyDescent="0.2">
      <c r="C7945" s="142"/>
      <c r="D7945" s="142"/>
      <c r="E7945" s="142"/>
      <c r="F7945" s="142"/>
      <c r="G7945" s="142"/>
      <c r="H7945" s="142"/>
      <c r="J7945" s="142"/>
      <c r="K7945" s="142"/>
      <c r="L7945" s="142"/>
      <c r="M7945" s="142"/>
      <c r="N7945" s="142"/>
      <c r="O7945" s="142"/>
    </row>
    <row r="7946" spans="3:15" x14ac:dyDescent="0.2">
      <c r="C7946" s="142"/>
      <c r="D7946" s="142"/>
      <c r="E7946" s="142"/>
      <c r="F7946" s="142"/>
      <c r="G7946" s="142"/>
      <c r="H7946" s="142"/>
      <c r="J7946" s="142"/>
      <c r="K7946" s="142"/>
      <c r="L7946" s="142"/>
      <c r="M7946" s="142"/>
      <c r="N7946" s="142"/>
      <c r="O7946" s="142"/>
    </row>
    <row r="7947" spans="3:15" x14ac:dyDescent="0.2">
      <c r="C7947" s="142"/>
      <c r="D7947" s="142"/>
      <c r="E7947" s="142"/>
      <c r="F7947" s="142"/>
      <c r="G7947" s="142"/>
      <c r="H7947" s="142"/>
      <c r="J7947" s="142"/>
      <c r="K7947" s="142"/>
      <c r="L7947" s="142"/>
      <c r="M7947" s="142"/>
      <c r="N7947" s="142"/>
      <c r="O7947" s="142"/>
    </row>
    <row r="7948" spans="3:15" x14ac:dyDescent="0.2">
      <c r="C7948" s="142"/>
      <c r="D7948" s="142"/>
      <c r="E7948" s="142"/>
      <c r="F7948" s="142"/>
      <c r="G7948" s="142"/>
      <c r="H7948" s="142"/>
      <c r="J7948" s="142"/>
      <c r="K7948" s="142"/>
      <c r="L7948" s="142"/>
      <c r="M7948" s="142"/>
      <c r="N7948" s="142"/>
      <c r="O7948" s="142"/>
    </row>
    <row r="7949" spans="3:15" x14ac:dyDescent="0.2">
      <c r="C7949" s="142"/>
      <c r="D7949" s="142"/>
      <c r="E7949" s="142"/>
      <c r="F7949" s="142"/>
      <c r="G7949" s="142"/>
      <c r="H7949" s="142"/>
      <c r="J7949" s="142"/>
      <c r="K7949" s="142"/>
      <c r="L7949" s="142"/>
      <c r="M7949" s="142"/>
      <c r="N7949" s="142"/>
      <c r="O7949" s="142"/>
    </row>
    <row r="7950" spans="3:15" x14ac:dyDescent="0.2">
      <c r="C7950" s="142"/>
      <c r="D7950" s="142"/>
      <c r="E7950" s="142"/>
      <c r="F7950" s="142"/>
      <c r="G7950" s="142"/>
      <c r="H7950" s="142"/>
      <c r="J7950" s="142"/>
      <c r="K7950" s="142"/>
      <c r="L7950" s="142"/>
      <c r="M7950" s="142"/>
      <c r="N7950" s="142"/>
      <c r="O7950" s="142"/>
    </row>
    <row r="7951" spans="3:15" x14ac:dyDescent="0.2">
      <c r="C7951" s="142"/>
      <c r="D7951" s="142"/>
      <c r="E7951" s="142"/>
      <c r="F7951" s="142"/>
      <c r="G7951" s="142"/>
      <c r="H7951" s="142"/>
      <c r="J7951" s="142"/>
      <c r="K7951" s="142"/>
      <c r="L7951" s="142"/>
      <c r="M7951" s="142"/>
      <c r="N7951" s="142"/>
      <c r="O7951" s="142"/>
    </row>
    <row r="7952" spans="3:15" x14ac:dyDescent="0.2">
      <c r="C7952" s="142"/>
      <c r="D7952" s="142"/>
      <c r="E7952" s="142"/>
      <c r="F7952" s="142"/>
      <c r="G7952" s="142"/>
      <c r="H7952" s="142"/>
      <c r="J7952" s="142"/>
      <c r="K7952" s="142"/>
      <c r="L7952" s="142"/>
      <c r="M7952" s="142"/>
      <c r="N7952" s="142"/>
      <c r="O7952" s="142"/>
    </row>
    <row r="7953" spans="3:15" x14ac:dyDescent="0.2">
      <c r="C7953" s="142"/>
      <c r="D7953" s="142"/>
      <c r="E7953" s="142"/>
      <c r="F7953" s="142"/>
      <c r="G7953" s="142"/>
      <c r="H7953" s="142"/>
      <c r="J7953" s="142"/>
      <c r="K7953" s="142"/>
      <c r="L7953" s="142"/>
      <c r="M7953" s="142"/>
      <c r="N7953" s="142"/>
      <c r="O7953" s="142"/>
    </row>
    <row r="7954" spans="3:15" x14ac:dyDescent="0.2">
      <c r="C7954" s="142"/>
      <c r="D7954" s="142"/>
      <c r="E7954" s="142"/>
      <c r="F7954" s="142"/>
      <c r="G7954" s="142"/>
      <c r="H7954" s="142"/>
      <c r="J7954" s="142"/>
      <c r="K7954" s="142"/>
      <c r="L7954" s="142"/>
      <c r="M7954" s="142"/>
      <c r="N7954" s="142"/>
      <c r="O7954" s="142"/>
    </row>
    <row r="7955" spans="3:15" x14ac:dyDescent="0.2">
      <c r="C7955" s="142"/>
      <c r="D7955" s="142"/>
      <c r="E7955" s="142"/>
      <c r="F7955" s="142"/>
      <c r="G7955" s="142"/>
      <c r="H7955" s="142"/>
      <c r="J7955" s="142"/>
      <c r="K7955" s="142"/>
      <c r="L7955" s="142"/>
      <c r="M7955" s="142"/>
      <c r="N7955" s="142"/>
      <c r="O7955" s="142"/>
    </row>
    <row r="7956" spans="3:15" x14ac:dyDescent="0.2">
      <c r="C7956" s="142"/>
      <c r="D7956" s="142"/>
      <c r="E7956" s="142"/>
      <c r="F7956" s="142"/>
      <c r="G7956" s="142"/>
      <c r="H7956" s="142"/>
      <c r="J7956" s="142"/>
      <c r="K7956" s="142"/>
      <c r="L7956" s="142"/>
      <c r="M7956" s="142"/>
      <c r="N7956" s="142"/>
      <c r="O7956" s="142"/>
    </row>
    <row r="7957" spans="3:15" x14ac:dyDescent="0.2">
      <c r="C7957" s="142"/>
      <c r="D7957" s="142"/>
      <c r="E7957" s="142"/>
      <c r="F7957" s="142"/>
      <c r="G7957" s="142"/>
      <c r="H7957" s="142"/>
      <c r="J7957" s="142"/>
      <c r="K7957" s="142"/>
      <c r="L7957" s="142"/>
      <c r="M7957" s="142"/>
      <c r="N7957" s="142"/>
      <c r="O7957" s="142"/>
    </row>
    <row r="7958" spans="3:15" x14ac:dyDescent="0.2">
      <c r="C7958" s="142"/>
      <c r="D7958" s="142"/>
      <c r="E7958" s="142"/>
      <c r="F7958" s="142"/>
      <c r="G7958" s="142"/>
      <c r="H7958" s="142"/>
      <c r="J7958" s="142"/>
      <c r="K7958" s="142"/>
      <c r="L7958" s="142"/>
      <c r="M7958" s="142"/>
      <c r="N7958" s="142"/>
      <c r="O7958" s="142"/>
    </row>
    <row r="7959" spans="3:15" x14ac:dyDescent="0.2">
      <c r="C7959" s="142"/>
      <c r="D7959" s="142"/>
      <c r="E7959" s="142"/>
      <c r="F7959" s="142"/>
      <c r="G7959" s="142"/>
      <c r="H7959" s="142"/>
      <c r="J7959" s="142"/>
      <c r="K7959" s="142"/>
      <c r="L7959" s="142"/>
      <c r="M7959" s="142"/>
      <c r="N7959" s="142"/>
      <c r="O7959" s="142"/>
    </row>
    <row r="7960" spans="3:15" x14ac:dyDescent="0.2">
      <c r="C7960" s="142"/>
      <c r="D7960" s="142"/>
      <c r="E7960" s="142"/>
      <c r="F7960" s="142"/>
      <c r="G7960" s="142"/>
      <c r="H7960" s="142"/>
      <c r="J7960" s="142"/>
      <c r="K7960" s="142"/>
      <c r="L7960" s="142"/>
      <c r="M7960" s="142"/>
      <c r="N7960" s="142"/>
      <c r="O7960" s="142"/>
    </row>
    <row r="7961" spans="3:15" x14ac:dyDescent="0.2">
      <c r="C7961" s="142"/>
      <c r="D7961" s="142"/>
      <c r="E7961" s="142"/>
      <c r="F7961" s="142"/>
      <c r="G7961" s="142"/>
      <c r="H7961" s="142"/>
      <c r="J7961" s="142"/>
      <c r="K7961" s="142"/>
      <c r="L7961" s="142"/>
      <c r="M7961" s="142"/>
      <c r="N7961" s="142"/>
      <c r="O7961" s="142"/>
    </row>
    <row r="7962" spans="3:15" x14ac:dyDescent="0.2">
      <c r="C7962" s="142"/>
      <c r="D7962" s="142"/>
      <c r="E7962" s="142"/>
      <c r="F7962" s="142"/>
      <c r="G7962" s="142"/>
      <c r="H7962" s="142"/>
      <c r="J7962" s="142"/>
      <c r="K7962" s="142"/>
      <c r="L7962" s="142"/>
      <c r="M7962" s="142"/>
      <c r="N7962" s="142"/>
      <c r="O7962" s="142"/>
    </row>
    <row r="7963" spans="3:15" x14ac:dyDescent="0.2">
      <c r="C7963" s="142"/>
      <c r="D7963" s="142"/>
      <c r="E7963" s="142"/>
      <c r="F7963" s="142"/>
      <c r="G7963" s="142"/>
      <c r="H7963" s="142"/>
      <c r="J7963" s="142"/>
      <c r="K7963" s="142"/>
      <c r="L7963" s="142"/>
      <c r="M7963" s="142"/>
      <c r="N7963" s="142"/>
      <c r="O7963" s="142"/>
    </row>
    <row r="7964" spans="3:15" x14ac:dyDescent="0.2">
      <c r="C7964" s="142"/>
      <c r="D7964" s="142"/>
      <c r="E7964" s="142"/>
      <c r="F7964" s="142"/>
      <c r="G7964" s="142"/>
      <c r="H7964" s="142"/>
      <c r="J7964" s="142"/>
      <c r="K7964" s="142"/>
      <c r="L7964" s="142"/>
      <c r="M7964" s="142"/>
      <c r="N7964" s="142"/>
      <c r="O7964" s="142"/>
    </row>
    <row r="7965" spans="3:15" x14ac:dyDescent="0.2">
      <c r="C7965" s="142"/>
      <c r="D7965" s="142"/>
      <c r="E7965" s="142"/>
      <c r="F7965" s="142"/>
      <c r="G7965" s="142"/>
      <c r="H7965" s="142"/>
      <c r="J7965" s="142"/>
      <c r="K7965" s="142"/>
      <c r="L7965" s="142"/>
      <c r="M7965" s="142"/>
      <c r="N7965" s="142"/>
      <c r="O7965" s="142"/>
    </row>
    <row r="7966" spans="3:15" x14ac:dyDescent="0.2">
      <c r="C7966" s="142"/>
      <c r="D7966" s="142"/>
      <c r="E7966" s="142"/>
      <c r="F7966" s="142"/>
      <c r="G7966" s="142"/>
      <c r="H7966" s="142"/>
      <c r="J7966" s="142"/>
      <c r="K7966" s="142"/>
      <c r="L7966" s="142"/>
      <c r="M7966" s="142"/>
      <c r="N7966" s="142"/>
      <c r="O7966" s="142"/>
    </row>
    <row r="7967" spans="3:15" x14ac:dyDescent="0.2">
      <c r="C7967" s="142"/>
      <c r="D7967" s="142"/>
      <c r="E7967" s="142"/>
      <c r="F7967" s="142"/>
      <c r="G7967" s="142"/>
      <c r="H7967" s="142"/>
      <c r="J7967" s="142"/>
      <c r="K7967" s="142"/>
      <c r="L7967" s="142"/>
      <c r="M7967" s="142"/>
      <c r="N7967" s="142"/>
      <c r="O7967" s="142"/>
    </row>
    <row r="7968" spans="3:15" x14ac:dyDescent="0.2">
      <c r="C7968" s="142"/>
      <c r="D7968" s="142"/>
      <c r="E7968" s="142"/>
      <c r="F7968" s="142"/>
      <c r="G7968" s="142"/>
      <c r="H7968" s="142"/>
      <c r="J7968" s="142"/>
      <c r="K7968" s="142"/>
      <c r="L7968" s="142"/>
      <c r="M7968" s="142"/>
      <c r="N7968" s="142"/>
      <c r="O7968" s="142"/>
    </row>
    <row r="7969" spans="3:15" x14ac:dyDescent="0.2">
      <c r="C7969" s="142"/>
      <c r="D7969" s="142"/>
      <c r="E7969" s="142"/>
      <c r="F7969" s="142"/>
      <c r="G7969" s="142"/>
      <c r="H7969" s="142"/>
      <c r="J7969" s="142"/>
      <c r="K7969" s="142"/>
      <c r="L7969" s="142"/>
      <c r="M7969" s="142"/>
      <c r="N7969" s="142"/>
      <c r="O7969" s="142"/>
    </row>
    <row r="7970" spans="3:15" x14ac:dyDescent="0.2">
      <c r="C7970" s="142"/>
      <c r="D7970" s="142"/>
      <c r="E7970" s="142"/>
      <c r="F7970" s="142"/>
      <c r="G7970" s="142"/>
      <c r="H7970" s="142"/>
      <c r="J7970" s="142"/>
      <c r="K7970" s="142"/>
      <c r="L7970" s="142"/>
      <c r="M7970" s="142"/>
      <c r="N7970" s="142"/>
      <c r="O7970" s="142"/>
    </row>
    <row r="7971" spans="3:15" x14ac:dyDescent="0.2">
      <c r="C7971" s="142"/>
      <c r="D7971" s="142"/>
      <c r="E7971" s="142"/>
      <c r="F7971" s="142"/>
      <c r="G7971" s="142"/>
      <c r="H7971" s="142"/>
      <c r="J7971" s="142"/>
      <c r="K7971" s="142"/>
      <c r="L7971" s="142"/>
      <c r="M7971" s="142"/>
      <c r="N7971" s="142"/>
      <c r="O7971" s="142"/>
    </row>
    <row r="7972" spans="3:15" x14ac:dyDescent="0.2">
      <c r="C7972" s="142"/>
      <c r="D7972" s="142"/>
      <c r="E7972" s="142"/>
      <c r="F7972" s="142"/>
      <c r="G7972" s="142"/>
      <c r="H7972" s="142"/>
      <c r="J7972" s="142"/>
      <c r="K7972" s="142"/>
      <c r="L7972" s="142"/>
      <c r="M7972" s="142"/>
      <c r="N7972" s="142"/>
      <c r="O7972" s="142"/>
    </row>
    <row r="7973" spans="3:15" x14ac:dyDescent="0.2">
      <c r="C7973" s="142"/>
      <c r="D7973" s="142"/>
      <c r="E7973" s="142"/>
      <c r="F7973" s="142"/>
      <c r="G7973" s="142"/>
      <c r="H7973" s="142"/>
      <c r="J7973" s="142"/>
      <c r="K7973" s="142"/>
      <c r="L7973" s="142"/>
      <c r="M7973" s="142"/>
      <c r="N7973" s="142"/>
      <c r="O7973" s="142"/>
    </row>
    <row r="7974" spans="3:15" x14ac:dyDescent="0.2">
      <c r="C7974" s="142"/>
      <c r="D7974" s="142"/>
      <c r="E7974" s="142"/>
      <c r="F7974" s="142"/>
      <c r="G7974" s="142"/>
      <c r="H7974" s="142"/>
      <c r="J7974" s="142"/>
      <c r="K7974" s="142"/>
      <c r="L7974" s="142"/>
      <c r="M7974" s="142"/>
      <c r="N7974" s="142"/>
      <c r="O7974" s="142"/>
    </row>
    <row r="7975" spans="3:15" x14ac:dyDescent="0.2">
      <c r="C7975" s="142"/>
      <c r="D7975" s="142"/>
      <c r="E7975" s="142"/>
      <c r="F7975" s="142"/>
      <c r="G7975" s="142"/>
      <c r="H7975" s="142"/>
      <c r="J7975" s="142"/>
      <c r="K7975" s="142"/>
      <c r="L7975" s="142"/>
      <c r="M7975" s="142"/>
      <c r="N7975" s="142"/>
      <c r="O7975" s="142"/>
    </row>
    <row r="7976" spans="3:15" x14ac:dyDescent="0.2">
      <c r="C7976" s="142"/>
      <c r="D7976" s="142"/>
      <c r="E7976" s="142"/>
      <c r="F7976" s="142"/>
      <c r="G7976" s="142"/>
      <c r="H7976" s="142"/>
      <c r="J7976" s="142"/>
      <c r="K7976" s="142"/>
      <c r="L7976" s="142"/>
      <c r="M7976" s="142"/>
      <c r="N7976" s="142"/>
      <c r="O7976" s="142"/>
    </row>
    <row r="7977" spans="3:15" x14ac:dyDescent="0.2">
      <c r="C7977" s="142"/>
      <c r="D7977" s="142"/>
      <c r="E7977" s="142"/>
      <c r="F7977" s="142"/>
      <c r="G7977" s="142"/>
      <c r="H7977" s="142"/>
      <c r="J7977" s="142"/>
      <c r="K7977" s="142"/>
      <c r="L7977" s="142"/>
      <c r="M7977" s="142"/>
      <c r="N7977" s="142"/>
      <c r="O7977" s="142"/>
    </row>
    <row r="7978" spans="3:15" x14ac:dyDescent="0.2">
      <c r="C7978" s="142"/>
      <c r="D7978" s="142"/>
      <c r="E7978" s="142"/>
      <c r="F7978" s="142"/>
      <c r="G7978" s="142"/>
      <c r="H7978" s="142"/>
      <c r="J7978" s="142"/>
      <c r="K7978" s="142"/>
      <c r="L7978" s="142"/>
      <c r="M7978" s="142"/>
      <c r="N7978" s="142"/>
      <c r="O7978" s="142"/>
    </row>
    <row r="7979" spans="3:15" x14ac:dyDescent="0.2">
      <c r="C7979" s="142"/>
      <c r="D7979" s="142"/>
      <c r="E7979" s="142"/>
      <c r="F7979" s="142"/>
      <c r="G7979" s="142"/>
      <c r="H7979" s="142"/>
      <c r="J7979" s="142"/>
      <c r="K7979" s="142"/>
      <c r="L7979" s="142"/>
      <c r="M7979" s="142"/>
      <c r="N7979" s="142"/>
      <c r="O7979" s="142"/>
    </row>
    <row r="7980" spans="3:15" x14ac:dyDescent="0.2">
      <c r="C7980" s="142"/>
      <c r="D7980" s="142"/>
      <c r="E7980" s="142"/>
      <c r="F7980" s="142"/>
      <c r="G7980" s="142"/>
      <c r="H7980" s="142"/>
      <c r="J7980" s="142"/>
      <c r="K7980" s="142"/>
      <c r="L7980" s="142"/>
      <c r="M7980" s="142"/>
      <c r="N7980" s="142"/>
      <c r="O7980" s="142"/>
    </row>
    <row r="7981" spans="3:15" x14ac:dyDescent="0.2">
      <c r="C7981" s="142"/>
      <c r="D7981" s="142"/>
      <c r="E7981" s="142"/>
      <c r="F7981" s="142"/>
      <c r="G7981" s="142"/>
      <c r="H7981" s="142"/>
      <c r="J7981" s="142"/>
      <c r="K7981" s="142"/>
      <c r="L7981" s="142"/>
      <c r="M7981" s="142"/>
      <c r="N7981" s="142"/>
      <c r="O7981" s="142"/>
    </row>
    <row r="7982" spans="3:15" x14ac:dyDescent="0.2">
      <c r="C7982" s="142"/>
      <c r="D7982" s="142"/>
      <c r="E7982" s="142"/>
      <c r="F7982" s="142"/>
      <c r="G7982" s="142"/>
      <c r="H7982" s="142"/>
      <c r="J7982" s="142"/>
      <c r="K7982" s="142"/>
      <c r="L7982" s="142"/>
      <c r="M7982" s="142"/>
      <c r="N7982" s="142"/>
      <c r="O7982" s="142"/>
    </row>
    <row r="7983" spans="3:15" x14ac:dyDescent="0.2">
      <c r="C7983" s="142"/>
      <c r="D7983" s="142"/>
      <c r="E7983" s="142"/>
      <c r="F7983" s="142"/>
      <c r="G7983" s="142"/>
      <c r="H7983" s="142"/>
      <c r="J7983" s="142"/>
      <c r="K7983" s="142"/>
      <c r="L7983" s="142"/>
      <c r="M7983" s="142"/>
      <c r="N7983" s="142"/>
      <c r="O7983" s="142"/>
    </row>
    <row r="7984" spans="3:15" x14ac:dyDescent="0.2">
      <c r="C7984" s="142"/>
      <c r="D7984" s="142"/>
      <c r="E7984" s="142"/>
      <c r="F7984" s="142"/>
      <c r="G7984" s="142"/>
      <c r="H7984" s="142"/>
      <c r="J7984" s="142"/>
      <c r="K7984" s="142"/>
      <c r="L7984" s="142"/>
      <c r="M7984" s="142"/>
      <c r="N7984" s="142"/>
      <c r="O7984" s="142"/>
    </row>
    <row r="7985" spans="3:15" x14ac:dyDescent="0.2">
      <c r="C7985" s="142"/>
      <c r="D7985" s="142"/>
      <c r="E7985" s="142"/>
      <c r="F7985" s="142"/>
      <c r="G7985" s="142"/>
      <c r="H7985" s="142"/>
      <c r="J7985" s="142"/>
      <c r="K7985" s="142"/>
      <c r="L7985" s="142"/>
      <c r="M7985" s="142"/>
      <c r="N7985" s="142"/>
      <c r="O7985" s="142"/>
    </row>
    <row r="7986" spans="3:15" x14ac:dyDescent="0.2">
      <c r="C7986" s="142"/>
      <c r="D7986" s="142"/>
      <c r="E7986" s="142"/>
      <c r="F7986" s="142"/>
      <c r="G7986" s="142"/>
      <c r="H7986" s="142"/>
      <c r="J7986" s="142"/>
      <c r="K7986" s="142"/>
      <c r="L7986" s="142"/>
      <c r="M7986" s="142"/>
      <c r="N7986" s="142"/>
      <c r="O7986" s="142"/>
    </row>
    <row r="7987" spans="3:15" x14ac:dyDescent="0.2">
      <c r="C7987" s="142"/>
      <c r="D7987" s="142"/>
      <c r="E7987" s="142"/>
      <c r="F7987" s="142"/>
      <c r="G7987" s="142"/>
      <c r="H7987" s="142"/>
      <c r="J7987" s="142"/>
      <c r="K7987" s="142"/>
      <c r="L7987" s="142"/>
      <c r="M7987" s="142"/>
      <c r="N7987" s="142"/>
      <c r="O7987" s="142"/>
    </row>
    <row r="7988" spans="3:15" x14ac:dyDescent="0.2">
      <c r="C7988" s="142"/>
      <c r="D7988" s="142"/>
      <c r="E7988" s="142"/>
      <c r="F7988" s="142"/>
      <c r="G7988" s="142"/>
      <c r="H7988" s="142"/>
      <c r="J7988" s="142"/>
      <c r="K7988" s="142"/>
      <c r="L7988" s="142"/>
      <c r="M7988" s="142"/>
      <c r="N7988" s="142"/>
      <c r="O7988" s="142"/>
    </row>
    <row r="7989" spans="3:15" x14ac:dyDescent="0.2">
      <c r="C7989" s="142"/>
      <c r="D7989" s="142"/>
      <c r="E7989" s="142"/>
      <c r="F7989" s="142"/>
      <c r="G7989" s="142"/>
      <c r="H7989" s="142"/>
      <c r="J7989" s="142"/>
      <c r="K7989" s="142"/>
      <c r="L7989" s="142"/>
      <c r="M7989" s="142"/>
      <c r="N7989" s="142"/>
      <c r="O7989" s="142"/>
    </row>
    <row r="7990" spans="3:15" x14ac:dyDescent="0.2">
      <c r="C7990" s="142"/>
      <c r="D7990" s="142"/>
      <c r="E7990" s="142"/>
      <c r="F7990" s="142"/>
      <c r="G7990" s="142"/>
      <c r="H7990" s="142"/>
      <c r="J7990" s="142"/>
      <c r="K7990" s="142"/>
      <c r="L7990" s="142"/>
      <c r="M7990" s="142"/>
      <c r="N7990" s="142"/>
      <c r="O7990" s="142"/>
    </row>
    <row r="7991" spans="3:15" x14ac:dyDescent="0.2">
      <c r="C7991" s="142"/>
      <c r="D7991" s="142"/>
      <c r="E7991" s="142"/>
      <c r="F7991" s="142"/>
      <c r="G7991" s="142"/>
      <c r="H7991" s="142"/>
      <c r="J7991" s="142"/>
      <c r="K7991" s="142"/>
      <c r="L7991" s="142"/>
      <c r="M7991" s="142"/>
      <c r="N7991" s="142"/>
      <c r="O7991" s="142"/>
    </row>
    <row r="7992" spans="3:15" x14ac:dyDescent="0.2">
      <c r="C7992" s="142"/>
      <c r="D7992" s="142"/>
      <c r="E7992" s="142"/>
      <c r="F7992" s="142"/>
      <c r="G7992" s="142"/>
      <c r="H7992" s="142"/>
      <c r="J7992" s="142"/>
      <c r="K7992" s="142"/>
      <c r="L7992" s="142"/>
      <c r="M7992" s="142"/>
      <c r="N7992" s="142"/>
      <c r="O7992" s="142"/>
    </row>
    <row r="7993" spans="3:15" x14ac:dyDescent="0.2">
      <c r="C7993" s="142"/>
      <c r="D7993" s="142"/>
      <c r="E7993" s="142"/>
      <c r="F7993" s="142"/>
      <c r="G7993" s="142"/>
      <c r="H7993" s="142"/>
      <c r="J7993" s="142"/>
      <c r="K7993" s="142"/>
      <c r="L7993" s="142"/>
      <c r="M7993" s="142"/>
      <c r="N7993" s="142"/>
      <c r="O7993" s="142"/>
    </row>
    <row r="7994" spans="3:15" x14ac:dyDescent="0.2">
      <c r="C7994" s="142"/>
      <c r="D7994" s="142"/>
      <c r="E7994" s="142"/>
      <c r="F7994" s="142"/>
      <c r="G7994" s="142"/>
      <c r="H7994" s="142"/>
      <c r="J7994" s="142"/>
      <c r="K7994" s="142"/>
      <c r="L7994" s="142"/>
      <c r="M7994" s="142"/>
      <c r="N7994" s="142"/>
      <c r="O7994" s="142"/>
    </row>
    <row r="7995" spans="3:15" x14ac:dyDescent="0.2">
      <c r="C7995" s="142"/>
      <c r="D7995" s="142"/>
      <c r="E7995" s="142"/>
      <c r="F7995" s="142"/>
      <c r="G7995" s="142"/>
      <c r="H7995" s="142"/>
      <c r="J7995" s="142"/>
      <c r="K7995" s="142"/>
      <c r="L7995" s="142"/>
      <c r="M7995" s="142"/>
      <c r="N7995" s="142"/>
      <c r="O7995" s="142"/>
    </row>
    <row r="7996" spans="3:15" x14ac:dyDescent="0.2">
      <c r="C7996" s="142"/>
      <c r="D7996" s="142"/>
      <c r="E7996" s="142"/>
      <c r="F7996" s="142"/>
      <c r="G7996" s="142"/>
      <c r="H7996" s="142"/>
      <c r="J7996" s="142"/>
      <c r="K7996" s="142"/>
      <c r="L7996" s="142"/>
      <c r="M7996" s="142"/>
      <c r="N7996" s="142"/>
      <c r="O7996" s="142"/>
    </row>
    <row r="7997" spans="3:15" x14ac:dyDescent="0.2">
      <c r="C7997" s="142"/>
      <c r="D7997" s="142"/>
      <c r="E7997" s="142"/>
      <c r="F7997" s="142"/>
      <c r="G7997" s="142"/>
      <c r="H7997" s="142"/>
      <c r="J7997" s="142"/>
      <c r="K7997" s="142"/>
      <c r="L7997" s="142"/>
      <c r="M7997" s="142"/>
      <c r="N7997" s="142"/>
      <c r="O7997" s="142"/>
    </row>
    <row r="7998" spans="3:15" x14ac:dyDescent="0.2">
      <c r="C7998" s="142"/>
      <c r="D7998" s="142"/>
      <c r="E7998" s="142"/>
      <c r="F7998" s="142"/>
      <c r="G7998" s="142"/>
      <c r="H7998" s="142"/>
      <c r="J7998" s="142"/>
      <c r="K7998" s="142"/>
      <c r="L7998" s="142"/>
      <c r="M7998" s="142"/>
      <c r="N7998" s="142"/>
      <c r="O7998" s="142"/>
    </row>
    <row r="7999" spans="3:15" x14ac:dyDescent="0.2">
      <c r="C7999" s="142"/>
      <c r="D7999" s="142"/>
      <c r="E7999" s="142"/>
      <c r="F7999" s="142"/>
      <c r="G7999" s="142"/>
      <c r="H7999" s="142"/>
      <c r="J7999" s="142"/>
      <c r="K7999" s="142"/>
      <c r="L7999" s="142"/>
      <c r="M7999" s="142"/>
      <c r="N7999" s="142"/>
      <c r="O7999" s="142"/>
    </row>
    <row r="8000" spans="3:15" x14ac:dyDescent="0.2">
      <c r="C8000" s="142"/>
      <c r="D8000" s="142"/>
      <c r="E8000" s="142"/>
      <c r="F8000" s="142"/>
      <c r="G8000" s="142"/>
      <c r="H8000" s="142"/>
      <c r="J8000" s="142"/>
      <c r="K8000" s="142"/>
      <c r="L8000" s="142"/>
      <c r="M8000" s="142"/>
      <c r="N8000" s="142"/>
      <c r="O8000" s="142"/>
    </row>
    <row r="8001" spans="3:15" x14ac:dyDescent="0.2">
      <c r="C8001" s="142"/>
      <c r="D8001" s="142"/>
      <c r="E8001" s="142"/>
      <c r="F8001" s="142"/>
      <c r="G8001" s="142"/>
      <c r="H8001" s="142"/>
      <c r="J8001" s="142"/>
      <c r="K8001" s="142"/>
      <c r="L8001" s="142"/>
      <c r="M8001" s="142"/>
      <c r="N8001" s="142"/>
      <c r="O8001" s="142"/>
    </row>
    <row r="8002" spans="3:15" x14ac:dyDescent="0.2">
      <c r="C8002" s="142"/>
      <c r="D8002" s="142"/>
      <c r="E8002" s="142"/>
      <c r="F8002" s="142"/>
      <c r="G8002" s="142"/>
      <c r="H8002" s="142"/>
      <c r="J8002" s="142"/>
      <c r="K8002" s="142"/>
      <c r="L8002" s="142"/>
      <c r="M8002" s="142"/>
      <c r="N8002" s="142"/>
      <c r="O8002" s="142"/>
    </row>
    <row r="8003" spans="3:15" x14ac:dyDescent="0.2">
      <c r="C8003" s="142"/>
      <c r="D8003" s="142"/>
      <c r="E8003" s="142"/>
      <c r="F8003" s="142"/>
      <c r="G8003" s="142"/>
      <c r="H8003" s="142"/>
      <c r="J8003" s="142"/>
      <c r="K8003" s="142"/>
      <c r="L8003" s="142"/>
      <c r="M8003" s="142"/>
      <c r="N8003" s="142"/>
      <c r="O8003" s="142"/>
    </row>
    <row r="8004" spans="3:15" x14ac:dyDescent="0.2">
      <c r="C8004" s="142"/>
      <c r="D8004" s="142"/>
      <c r="E8004" s="142"/>
      <c r="F8004" s="142"/>
      <c r="G8004" s="142"/>
      <c r="H8004" s="142"/>
      <c r="J8004" s="142"/>
      <c r="K8004" s="142"/>
      <c r="L8004" s="142"/>
      <c r="M8004" s="142"/>
      <c r="N8004" s="142"/>
      <c r="O8004" s="142"/>
    </row>
    <row r="8005" spans="3:15" x14ac:dyDescent="0.2">
      <c r="C8005" s="142"/>
      <c r="D8005" s="142"/>
      <c r="E8005" s="142"/>
      <c r="F8005" s="142"/>
      <c r="G8005" s="142"/>
      <c r="H8005" s="142"/>
      <c r="J8005" s="142"/>
      <c r="K8005" s="142"/>
      <c r="L8005" s="142"/>
      <c r="M8005" s="142"/>
      <c r="N8005" s="142"/>
      <c r="O8005" s="142"/>
    </row>
    <row r="8006" spans="3:15" x14ac:dyDescent="0.2">
      <c r="C8006" s="142"/>
      <c r="D8006" s="142"/>
      <c r="E8006" s="142"/>
      <c r="F8006" s="142"/>
      <c r="G8006" s="142"/>
      <c r="H8006" s="142"/>
      <c r="J8006" s="142"/>
      <c r="K8006" s="142"/>
      <c r="L8006" s="142"/>
      <c r="M8006" s="142"/>
      <c r="N8006" s="142"/>
      <c r="O8006" s="142"/>
    </row>
    <row r="8007" spans="3:15" x14ac:dyDescent="0.2">
      <c r="C8007" s="142"/>
      <c r="D8007" s="142"/>
      <c r="E8007" s="142"/>
      <c r="F8007" s="142"/>
      <c r="G8007" s="142"/>
      <c r="H8007" s="142"/>
      <c r="J8007" s="142"/>
      <c r="K8007" s="142"/>
      <c r="L8007" s="142"/>
      <c r="M8007" s="142"/>
      <c r="N8007" s="142"/>
      <c r="O8007" s="142"/>
    </row>
    <row r="8008" spans="3:15" x14ac:dyDescent="0.2">
      <c r="C8008" s="142"/>
      <c r="D8008" s="142"/>
      <c r="E8008" s="142"/>
      <c r="F8008" s="142"/>
      <c r="G8008" s="142"/>
      <c r="H8008" s="142"/>
      <c r="J8008" s="142"/>
      <c r="K8008" s="142"/>
      <c r="L8008" s="142"/>
      <c r="M8008" s="142"/>
      <c r="N8008" s="142"/>
      <c r="O8008" s="142"/>
    </row>
    <row r="8009" spans="3:15" x14ac:dyDescent="0.2">
      <c r="C8009" s="142"/>
      <c r="D8009" s="142"/>
      <c r="E8009" s="142"/>
      <c r="F8009" s="142"/>
      <c r="G8009" s="142"/>
      <c r="H8009" s="142"/>
      <c r="J8009" s="142"/>
      <c r="K8009" s="142"/>
      <c r="L8009" s="142"/>
      <c r="M8009" s="142"/>
      <c r="N8009" s="142"/>
      <c r="O8009" s="142"/>
    </row>
    <row r="8010" spans="3:15" x14ac:dyDescent="0.2">
      <c r="C8010" s="142"/>
      <c r="D8010" s="142"/>
      <c r="E8010" s="142"/>
      <c r="F8010" s="142"/>
      <c r="G8010" s="142"/>
      <c r="H8010" s="142"/>
      <c r="J8010" s="142"/>
      <c r="K8010" s="142"/>
      <c r="L8010" s="142"/>
      <c r="M8010" s="142"/>
      <c r="N8010" s="142"/>
      <c r="O8010" s="142"/>
    </row>
    <row r="8011" spans="3:15" x14ac:dyDescent="0.2">
      <c r="C8011" s="142"/>
      <c r="D8011" s="142"/>
      <c r="E8011" s="142"/>
      <c r="F8011" s="142"/>
      <c r="G8011" s="142"/>
      <c r="H8011" s="142"/>
      <c r="J8011" s="142"/>
      <c r="K8011" s="142"/>
      <c r="L8011" s="142"/>
      <c r="M8011" s="142"/>
      <c r="N8011" s="142"/>
      <c r="O8011" s="142"/>
    </row>
    <row r="8012" spans="3:15" x14ac:dyDescent="0.2">
      <c r="C8012" s="142"/>
      <c r="D8012" s="142"/>
      <c r="E8012" s="142"/>
      <c r="F8012" s="142"/>
      <c r="G8012" s="142"/>
      <c r="H8012" s="142"/>
      <c r="J8012" s="142"/>
      <c r="K8012" s="142"/>
      <c r="L8012" s="142"/>
      <c r="M8012" s="142"/>
      <c r="N8012" s="142"/>
      <c r="O8012" s="142"/>
    </row>
    <row r="8013" spans="3:15" x14ac:dyDescent="0.2">
      <c r="C8013" s="142"/>
      <c r="D8013" s="142"/>
      <c r="E8013" s="142"/>
      <c r="F8013" s="142"/>
      <c r="G8013" s="142"/>
      <c r="H8013" s="142"/>
      <c r="J8013" s="142"/>
      <c r="K8013" s="142"/>
      <c r="L8013" s="142"/>
      <c r="M8013" s="142"/>
      <c r="N8013" s="142"/>
      <c r="O8013" s="142"/>
    </row>
    <row r="8014" spans="3:15" x14ac:dyDescent="0.2">
      <c r="C8014" s="142"/>
      <c r="D8014" s="142"/>
      <c r="E8014" s="142"/>
      <c r="F8014" s="142"/>
      <c r="G8014" s="142"/>
      <c r="H8014" s="142"/>
      <c r="J8014" s="142"/>
      <c r="K8014" s="142"/>
      <c r="L8014" s="142"/>
      <c r="M8014" s="142"/>
      <c r="N8014" s="142"/>
      <c r="O8014" s="142"/>
    </row>
    <row r="8015" spans="3:15" x14ac:dyDescent="0.2">
      <c r="C8015" s="142"/>
      <c r="D8015" s="142"/>
      <c r="E8015" s="142"/>
      <c r="F8015" s="142"/>
      <c r="G8015" s="142"/>
      <c r="H8015" s="142"/>
      <c r="J8015" s="142"/>
      <c r="K8015" s="142"/>
      <c r="L8015" s="142"/>
      <c r="M8015" s="142"/>
      <c r="N8015" s="142"/>
      <c r="O8015" s="142"/>
    </row>
    <row r="8016" spans="3:15" x14ac:dyDescent="0.2">
      <c r="C8016" s="142"/>
      <c r="D8016" s="142"/>
      <c r="E8016" s="142"/>
      <c r="F8016" s="142"/>
      <c r="G8016" s="142"/>
      <c r="H8016" s="142"/>
      <c r="J8016" s="142"/>
      <c r="K8016" s="142"/>
      <c r="L8016" s="142"/>
      <c r="M8016" s="142"/>
      <c r="N8016" s="142"/>
      <c r="O8016" s="142"/>
    </row>
    <row r="8017" spans="3:15" x14ac:dyDescent="0.2">
      <c r="C8017" s="142"/>
      <c r="D8017" s="142"/>
      <c r="E8017" s="142"/>
      <c r="F8017" s="142"/>
      <c r="G8017" s="142"/>
      <c r="H8017" s="142"/>
      <c r="J8017" s="142"/>
      <c r="K8017" s="142"/>
      <c r="L8017" s="142"/>
      <c r="M8017" s="142"/>
      <c r="N8017" s="142"/>
      <c r="O8017" s="142"/>
    </row>
    <row r="8018" spans="3:15" x14ac:dyDescent="0.2">
      <c r="C8018" s="142"/>
      <c r="D8018" s="142"/>
      <c r="E8018" s="142"/>
      <c r="F8018" s="142"/>
      <c r="G8018" s="142"/>
      <c r="H8018" s="142"/>
      <c r="J8018" s="142"/>
      <c r="K8018" s="142"/>
      <c r="L8018" s="142"/>
      <c r="M8018" s="142"/>
      <c r="N8018" s="142"/>
      <c r="O8018" s="142"/>
    </row>
    <row r="8019" spans="3:15" x14ac:dyDescent="0.2">
      <c r="C8019" s="142"/>
      <c r="D8019" s="142"/>
      <c r="E8019" s="142"/>
      <c r="F8019" s="142"/>
      <c r="G8019" s="142"/>
      <c r="H8019" s="142"/>
      <c r="J8019" s="142"/>
      <c r="K8019" s="142"/>
      <c r="L8019" s="142"/>
      <c r="M8019" s="142"/>
      <c r="N8019" s="142"/>
      <c r="O8019" s="142"/>
    </row>
    <row r="8020" spans="3:15" x14ac:dyDescent="0.2">
      <c r="C8020" s="142"/>
      <c r="D8020" s="142"/>
      <c r="E8020" s="142"/>
      <c r="F8020" s="142"/>
      <c r="G8020" s="142"/>
      <c r="H8020" s="142"/>
      <c r="J8020" s="142"/>
      <c r="K8020" s="142"/>
      <c r="L8020" s="142"/>
      <c r="M8020" s="142"/>
      <c r="N8020" s="142"/>
      <c r="O8020" s="142"/>
    </row>
    <row r="8021" spans="3:15" x14ac:dyDescent="0.2">
      <c r="C8021" s="142"/>
      <c r="D8021" s="142"/>
      <c r="E8021" s="142"/>
      <c r="F8021" s="142"/>
      <c r="G8021" s="142"/>
      <c r="H8021" s="142"/>
      <c r="J8021" s="142"/>
      <c r="K8021" s="142"/>
      <c r="L8021" s="142"/>
      <c r="M8021" s="142"/>
      <c r="N8021" s="142"/>
      <c r="O8021" s="142"/>
    </row>
    <row r="8022" spans="3:15" x14ac:dyDescent="0.2">
      <c r="C8022" s="142"/>
      <c r="D8022" s="142"/>
      <c r="E8022" s="142"/>
      <c r="F8022" s="142"/>
      <c r="G8022" s="142"/>
      <c r="H8022" s="142"/>
      <c r="J8022" s="142"/>
      <c r="K8022" s="142"/>
      <c r="L8022" s="142"/>
      <c r="M8022" s="142"/>
      <c r="N8022" s="142"/>
      <c r="O8022" s="142"/>
    </row>
    <row r="8023" spans="3:15" x14ac:dyDescent="0.2">
      <c r="C8023" s="142"/>
      <c r="D8023" s="142"/>
      <c r="E8023" s="142"/>
      <c r="F8023" s="142"/>
      <c r="G8023" s="142"/>
      <c r="H8023" s="142"/>
      <c r="J8023" s="142"/>
      <c r="K8023" s="142"/>
      <c r="L8023" s="142"/>
      <c r="M8023" s="142"/>
      <c r="N8023" s="142"/>
      <c r="O8023" s="142"/>
    </row>
    <row r="8024" spans="3:15" x14ac:dyDescent="0.2">
      <c r="C8024" s="142"/>
      <c r="D8024" s="142"/>
      <c r="E8024" s="142"/>
      <c r="F8024" s="142"/>
      <c r="G8024" s="142"/>
      <c r="H8024" s="142"/>
      <c r="J8024" s="142"/>
      <c r="K8024" s="142"/>
      <c r="L8024" s="142"/>
      <c r="M8024" s="142"/>
      <c r="N8024" s="142"/>
      <c r="O8024" s="142"/>
    </row>
    <row r="8025" spans="3:15" x14ac:dyDescent="0.2">
      <c r="C8025" s="142"/>
      <c r="D8025" s="142"/>
      <c r="E8025" s="142"/>
      <c r="F8025" s="142"/>
      <c r="G8025" s="142"/>
      <c r="H8025" s="142"/>
      <c r="J8025" s="142"/>
      <c r="K8025" s="142"/>
      <c r="L8025" s="142"/>
      <c r="M8025" s="142"/>
      <c r="N8025" s="142"/>
      <c r="O8025" s="142"/>
    </row>
    <row r="8026" spans="3:15" x14ac:dyDescent="0.2">
      <c r="C8026" s="142"/>
      <c r="D8026" s="142"/>
      <c r="E8026" s="142"/>
      <c r="F8026" s="142"/>
      <c r="G8026" s="142"/>
      <c r="H8026" s="142"/>
      <c r="J8026" s="142"/>
      <c r="K8026" s="142"/>
      <c r="L8026" s="142"/>
      <c r="M8026" s="142"/>
      <c r="N8026" s="142"/>
      <c r="O8026" s="142"/>
    </row>
    <row r="8027" spans="3:15" x14ac:dyDescent="0.2">
      <c r="C8027" s="142"/>
      <c r="D8027" s="142"/>
      <c r="E8027" s="142"/>
      <c r="F8027" s="142"/>
      <c r="G8027" s="142"/>
      <c r="H8027" s="142"/>
      <c r="J8027" s="142"/>
      <c r="K8027" s="142"/>
      <c r="L8027" s="142"/>
      <c r="M8027" s="142"/>
      <c r="N8027" s="142"/>
      <c r="O8027" s="142"/>
    </row>
    <row r="8028" spans="3:15" x14ac:dyDescent="0.2">
      <c r="C8028" s="142"/>
      <c r="D8028" s="142"/>
      <c r="E8028" s="142"/>
      <c r="F8028" s="142"/>
      <c r="G8028" s="142"/>
      <c r="H8028" s="142"/>
      <c r="J8028" s="142"/>
      <c r="K8028" s="142"/>
      <c r="L8028" s="142"/>
      <c r="M8028" s="142"/>
      <c r="N8028" s="142"/>
      <c r="O8028" s="142"/>
    </row>
    <row r="8029" spans="3:15" x14ac:dyDescent="0.2">
      <c r="C8029" s="142"/>
      <c r="D8029" s="142"/>
      <c r="E8029" s="142"/>
      <c r="F8029" s="142"/>
      <c r="G8029" s="142"/>
      <c r="H8029" s="142"/>
      <c r="J8029" s="142"/>
      <c r="K8029" s="142"/>
      <c r="L8029" s="142"/>
      <c r="M8029" s="142"/>
      <c r="N8029" s="142"/>
      <c r="O8029" s="142"/>
    </row>
    <row r="8030" spans="3:15" x14ac:dyDescent="0.2">
      <c r="C8030" s="142"/>
      <c r="D8030" s="142"/>
      <c r="E8030" s="142"/>
      <c r="F8030" s="142"/>
      <c r="G8030" s="142"/>
      <c r="H8030" s="142"/>
      <c r="J8030" s="142"/>
      <c r="K8030" s="142"/>
      <c r="L8030" s="142"/>
      <c r="M8030" s="142"/>
      <c r="N8030" s="142"/>
      <c r="O8030" s="142"/>
    </row>
    <row r="8031" spans="3:15" x14ac:dyDescent="0.2">
      <c r="C8031" s="142"/>
      <c r="D8031" s="142"/>
      <c r="E8031" s="142"/>
      <c r="F8031" s="142"/>
      <c r="G8031" s="142"/>
      <c r="H8031" s="142"/>
      <c r="J8031" s="142"/>
      <c r="K8031" s="142"/>
      <c r="L8031" s="142"/>
      <c r="M8031" s="142"/>
      <c r="N8031" s="142"/>
      <c r="O8031" s="142"/>
    </row>
    <row r="8032" spans="3:15" x14ac:dyDescent="0.2">
      <c r="C8032" s="142"/>
      <c r="D8032" s="142"/>
      <c r="E8032" s="142"/>
      <c r="F8032" s="142"/>
      <c r="G8032" s="142"/>
      <c r="H8032" s="142"/>
      <c r="J8032" s="142"/>
      <c r="K8032" s="142"/>
      <c r="L8032" s="142"/>
      <c r="M8032" s="142"/>
      <c r="N8032" s="142"/>
      <c r="O8032" s="142"/>
    </row>
    <row r="8033" spans="3:15" x14ac:dyDescent="0.2">
      <c r="C8033" s="142"/>
      <c r="D8033" s="142"/>
      <c r="E8033" s="142"/>
      <c r="F8033" s="142"/>
      <c r="G8033" s="142"/>
      <c r="H8033" s="142"/>
      <c r="J8033" s="142"/>
      <c r="K8033" s="142"/>
      <c r="L8033" s="142"/>
      <c r="M8033" s="142"/>
      <c r="N8033" s="142"/>
      <c r="O8033" s="142"/>
    </row>
    <row r="8034" spans="3:15" x14ac:dyDescent="0.2">
      <c r="C8034" s="142"/>
      <c r="D8034" s="142"/>
      <c r="E8034" s="142"/>
      <c r="F8034" s="142"/>
      <c r="G8034" s="142"/>
      <c r="H8034" s="142"/>
      <c r="J8034" s="142"/>
      <c r="K8034" s="142"/>
      <c r="L8034" s="142"/>
      <c r="M8034" s="142"/>
      <c r="N8034" s="142"/>
      <c r="O8034" s="142"/>
    </row>
    <row r="8035" spans="3:15" x14ac:dyDescent="0.2">
      <c r="C8035" s="142"/>
      <c r="D8035" s="142"/>
      <c r="E8035" s="142"/>
      <c r="F8035" s="142"/>
      <c r="G8035" s="142"/>
      <c r="H8035" s="142"/>
      <c r="J8035" s="142"/>
      <c r="K8035" s="142"/>
      <c r="L8035" s="142"/>
      <c r="M8035" s="142"/>
      <c r="N8035" s="142"/>
      <c r="O8035" s="142"/>
    </row>
    <row r="8036" spans="3:15" x14ac:dyDescent="0.2">
      <c r="C8036" s="142"/>
      <c r="D8036" s="142"/>
      <c r="E8036" s="142"/>
      <c r="F8036" s="142"/>
      <c r="G8036" s="142"/>
      <c r="H8036" s="142"/>
      <c r="J8036" s="142"/>
      <c r="K8036" s="142"/>
      <c r="L8036" s="142"/>
      <c r="M8036" s="142"/>
      <c r="N8036" s="142"/>
      <c r="O8036" s="142"/>
    </row>
    <row r="8037" spans="3:15" x14ac:dyDescent="0.2">
      <c r="C8037" s="142"/>
      <c r="D8037" s="142"/>
      <c r="E8037" s="142"/>
      <c r="F8037" s="142"/>
      <c r="G8037" s="142"/>
      <c r="H8037" s="142"/>
      <c r="J8037" s="142"/>
      <c r="K8037" s="142"/>
      <c r="L8037" s="142"/>
      <c r="M8037" s="142"/>
      <c r="N8037" s="142"/>
      <c r="O8037" s="142"/>
    </row>
    <row r="8038" spans="3:15" x14ac:dyDescent="0.2">
      <c r="C8038" s="142"/>
      <c r="D8038" s="142"/>
      <c r="E8038" s="142"/>
      <c r="F8038" s="142"/>
      <c r="G8038" s="142"/>
      <c r="H8038" s="142"/>
      <c r="J8038" s="142"/>
      <c r="K8038" s="142"/>
      <c r="L8038" s="142"/>
      <c r="M8038" s="142"/>
      <c r="N8038" s="142"/>
      <c r="O8038" s="142"/>
    </row>
    <row r="8039" spans="3:15" x14ac:dyDescent="0.2">
      <c r="C8039" s="142"/>
      <c r="D8039" s="142"/>
      <c r="E8039" s="142"/>
      <c r="F8039" s="142"/>
      <c r="G8039" s="142"/>
      <c r="H8039" s="142"/>
      <c r="J8039" s="142"/>
      <c r="K8039" s="142"/>
      <c r="L8039" s="142"/>
      <c r="M8039" s="142"/>
      <c r="N8039" s="142"/>
      <c r="O8039" s="142"/>
    </row>
    <row r="8040" spans="3:15" x14ac:dyDescent="0.2">
      <c r="C8040" s="142"/>
      <c r="D8040" s="142"/>
      <c r="E8040" s="142"/>
      <c r="F8040" s="142"/>
      <c r="G8040" s="142"/>
      <c r="H8040" s="142"/>
      <c r="J8040" s="142"/>
      <c r="K8040" s="142"/>
      <c r="L8040" s="142"/>
      <c r="M8040" s="142"/>
      <c r="N8040" s="142"/>
      <c r="O8040" s="142"/>
    </row>
    <row r="8041" spans="3:15" x14ac:dyDescent="0.2">
      <c r="C8041" s="142"/>
      <c r="D8041" s="142"/>
      <c r="E8041" s="142"/>
      <c r="F8041" s="142"/>
      <c r="G8041" s="142"/>
      <c r="H8041" s="142"/>
      <c r="J8041" s="142"/>
      <c r="K8041" s="142"/>
      <c r="L8041" s="142"/>
      <c r="M8041" s="142"/>
      <c r="N8041" s="142"/>
      <c r="O8041" s="142"/>
    </row>
    <row r="8042" spans="3:15" x14ac:dyDescent="0.2">
      <c r="C8042" s="142"/>
      <c r="D8042" s="142"/>
      <c r="E8042" s="142"/>
      <c r="F8042" s="142"/>
      <c r="G8042" s="142"/>
      <c r="H8042" s="142"/>
      <c r="J8042" s="142"/>
      <c r="K8042" s="142"/>
      <c r="L8042" s="142"/>
      <c r="M8042" s="142"/>
      <c r="N8042" s="142"/>
      <c r="O8042" s="142"/>
    </row>
    <row r="8043" spans="3:15" x14ac:dyDescent="0.2">
      <c r="C8043" s="142"/>
      <c r="D8043" s="142"/>
      <c r="E8043" s="142"/>
      <c r="F8043" s="142"/>
      <c r="G8043" s="142"/>
      <c r="H8043" s="142"/>
      <c r="J8043" s="142"/>
      <c r="K8043" s="142"/>
      <c r="L8043" s="142"/>
      <c r="M8043" s="142"/>
      <c r="N8043" s="142"/>
      <c r="O8043" s="142"/>
    </row>
    <row r="8044" spans="3:15" x14ac:dyDescent="0.2">
      <c r="C8044" s="142"/>
      <c r="D8044" s="142"/>
      <c r="E8044" s="142"/>
      <c r="F8044" s="142"/>
      <c r="G8044" s="142"/>
      <c r="H8044" s="142"/>
      <c r="J8044" s="142"/>
      <c r="K8044" s="142"/>
      <c r="L8044" s="142"/>
      <c r="M8044" s="142"/>
      <c r="N8044" s="142"/>
      <c r="O8044" s="142"/>
    </row>
    <row r="8045" spans="3:15" x14ac:dyDescent="0.2">
      <c r="C8045" s="142"/>
      <c r="D8045" s="142"/>
      <c r="E8045" s="142"/>
      <c r="F8045" s="142"/>
      <c r="G8045" s="142"/>
      <c r="H8045" s="142"/>
      <c r="J8045" s="142"/>
      <c r="K8045" s="142"/>
      <c r="L8045" s="142"/>
      <c r="M8045" s="142"/>
      <c r="N8045" s="142"/>
      <c r="O8045" s="142"/>
    </row>
    <row r="8046" spans="3:15" x14ac:dyDescent="0.2">
      <c r="C8046" s="142"/>
      <c r="D8046" s="142"/>
      <c r="E8046" s="142"/>
      <c r="F8046" s="142"/>
      <c r="G8046" s="142"/>
      <c r="H8046" s="142"/>
      <c r="J8046" s="142"/>
      <c r="K8046" s="142"/>
      <c r="L8046" s="142"/>
      <c r="M8046" s="142"/>
      <c r="N8046" s="142"/>
      <c r="O8046" s="142"/>
    </row>
    <row r="8047" spans="3:15" x14ac:dyDescent="0.2">
      <c r="C8047" s="142"/>
      <c r="D8047" s="142"/>
      <c r="E8047" s="142"/>
      <c r="F8047" s="142"/>
      <c r="G8047" s="142"/>
      <c r="H8047" s="142"/>
      <c r="J8047" s="142"/>
      <c r="K8047" s="142"/>
      <c r="L8047" s="142"/>
      <c r="M8047" s="142"/>
      <c r="N8047" s="142"/>
      <c r="O8047" s="142"/>
    </row>
    <row r="8048" spans="3:15" x14ac:dyDescent="0.2">
      <c r="C8048" s="142"/>
      <c r="D8048" s="142"/>
      <c r="E8048" s="142"/>
      <c r="F8048" s="142"/>
      <c r="G8048" s="142"/>
      <c r="H8048" s="142"/>
      <c r="J8048" s="142"/>
      <c r="K8048" s="142"/>
      <c r="L8048" s="142"/>
      <c r="M8048" s="142"/>
      <c r="N8048" s="142"/>
      <c r="O8048" s="142"/>
    </row>
    <row r="8049" spans="3:15" x14ac:dyDescent="0.2">
      <c r="C8049" s="142"/>
      <c r="D8049" s="142"/>
      <c r="E8049" s="142"/>
      <c r="F8049" s="142"/>
      <c r="G8049" s="142"/>
      <c r="H8049" s="142"/>
      <c r="J8049" s="142"/>
      <c r="K8049" s="142"/>
      <c r="L8049" s="142"/>
      <c r="M8049" s="142"/>
      <c r="N8049" s="142"/>
      <c r="O8049" s="142"/>
    </row>
    <row r="8050" spans="3:15" x14ac:dyDescent="0.2">
      <c r="C8050" s="142"/>
      <c r="D8050" s="142"/>
      <c r="E8050" s="142"/>
      <c r="F8050" s="142"/>
      <c r="G8050" s="142"/>
      <c r="H8050" s="142"/>
      <c r="J8050" s="142"/>
      <c r="K8050" s="142"/>
      <c r="L8050" s="142"/>
      <c r="M8050" s="142"/>
      <c r="N8050" s="142"/>
      <c r="O8050" s="142"/>
    </row>
    <row r="8051" spans="3:15" x14ac:dyDescent="0.2">
      <c r="C8051" s="142"/>
      <c r="D8051" s="142"/>
      <c r="E8051" s="142"/>
      <c r="F8051" s="142"/>
      <c r="G8051" s="142"/>
      <c r="H8051" s="142"/>
      <c r="J8051" s="142"/>
      <c r="K8051" s="142"/>
      <c r="L8051" s="142"/>
      <c r="M8051" s="142"/>
      <c r="N8051" s="142"/>
      <c r="O8051" s="142"/>
    </row>
    <row r="8052" spans="3:15" x14ac:dyDescent="0.2">
      <c r="C8052" s="142"/>
      <c r="D8052" s="142"/>
      <c r="E8052" s="142"/>
      <c r="F8052" s="142"/>
      <c r="G8052" s="142"/>
      <c r="H8052" s="142"/>
      <c r="J8052" s="142"/>
      <c r="K8052" s="142"/>
      <c r="L8052" s="142"/>
      <c r="M8052" s="142"/>
      <c r="N8052" s="142"/>
      <c r="O8052" s="142"/>
    </row>
    <row r="8053" spans="3:15" x14ac:dyDescent="0.2">
      <c r="C8053" s="142"/>
      <c r="D8053" s="142"/>
      <c r="E8053" s="142"/>
      <c r="F8053" s="142"/>
      <c r="G8053" s="142"/>
      <c r="H8053" s="142"/>
      <c r="J8053" s="142"/>
      <c r="K8053" s="142"/>
      <c r="L8053" s="142"/>
      <c r="M8053" s="142"/>
      <c r="N8053" s="142"/>
      <c r="O8053" s="142"/>
    </row>
    <row r="8054" spans="3:15" x14ac:dyDescent="0.2">
      <c r="C8054" s="142"/>
      <c r="D8054" s="142"/>
      <c r="E8054" s="142"/>
      <c r="F8054" s="142"/>
      <c r="G8054" s="142"/>
      <c r="H8054" s="142"/>
      <c r="J8054" s="142"/>
      <c r="K8054" s="142"/>
      <c r="L8054" s="142"/>
      <c r="M8054" s="142"/>
      <c r="N8054" s="142"/>
      <c r="O8054" s="142"/>
    </row>
    <row r="8055" spans="3:15" x14ac:dyDescent="0.2">
      <c r="C8055" s="142"/>
      <c r="D8055" s="142"/>
      <c r="E8055" s="142"/>
      <c r="F8055" s="142"/>
      <c r="G8055" s="142"/>
      <c r="H8055" s="142"/>
      <c r="J8055" s="142"/>
      <c r="K8055" s="142"/>
      <c r="L8055" s="142"/>
      <c r="M8055" s="142"/>
      <c r="N8055" s="142"/>
      <c r="O8055" s="142"/>
    </row>
    <row r="8056" spans="3:15" x14ac:dyDescent="0.2">
      <c r="C8056" s="142"/>
      <c r="D8056" s="142"/>
      <c r="E8056" s="142"/>
      <c r="F8056" s="142"/>
      <c r="G8056" s="142"/>
      <c r="H8056" s="142"/>
      <c r="J8056" s="142"/>
      <c r="K8056" s="142"/>
      <c r="L8056" s="142"/>
      <c r="M8056" s="142"/>
      <c r="N8056" s="142"/>
      <c r="O8056" s="142"/>
    </row>
    <row r="8057" spans="3:15" x14ac:dyDescent="0.2">
      <c r="C8057" s="142"/>
      <c r="D8057" s="142"/>
      <c r="E8057" s="142"/>
      <c r="F8057" s="142"/>
      <c r="G8057" s="142"/>
      <c r="H8057" s="142"/>
      <c r="J8057" s="142"/>
      <c r="K8057" s="142"/>
      <c r="L8057" s="142"/>
      <c r="M8057" s="142"/>
      <c r="N8057" s="142"/>
      <c r="O8057" s="142"/>
    </row>
    <row r="8058" spans="3:15" x14ac:dyDescent="0.2">
      <c r="C8058" s="142"/>
      <c r="D8058" s="142"/>
      <c r="E8058" s="142"/>
      <c r="F8058" s="142"/>
      <c r="G8058" s="142"/>
      <c r="H8058" s="142"/>
      <c r="J8058" s="142"/>
      <c r="K8058" s="142"/>
      <c r="L8058" s="142"/>
      <c r="M8058" s="142"/>
      <c r="N8058" s="142"/>
      <c r="O8058" s="142"/>
    </row>
    <row r="8059" spans="3:15" x14ac:dyDescent="0.2">
      <c r="C8059" s="142"/>
      <c r="D8059" s="142"/>
      <c r="E8059" s="142"/>
      <c r="F8059" s="142"/>
      <c r="G8059" s="142"/>
      <c r="H8059" s="142"/>
      <c r="J8059" s="142"/>
      <c r="K8059" s="142"/>
      <c r="L8059" s="142"/>
      <c r="M8059" s="142"/>
      <c r="N8059" s="142"/>
      <c r="O8059" s="142"/>
    </row>
    <row r="8060" spans="3:15" x14ac:dyDescent="0.2">
      <c r="C8060" s="142"/>
      <c r="D8060" s="142"/>
      <c r="E8060" s="142"/>
      <c r="F8060" s="142"/>
      <c r="G8060" s="142"/>
      <c r="H8060" s="142"/>
      <c r="J8060" s="142"/>
      <c r="K8060" s="142"/>
      <c r="L8060" s="142"/>
      <c r="M8060" s="142"/>
      <c r="N8060" s="142"/>
      <c r="O8060" s="142"/>
    </row>
    <row r="8061" spans="3:15" x14ac:dyDescent="0.2">
      <c r="C8061" s="142"/>
      <c r="D8061" s="142"/>
      <c r="E8061" s="142"/>
      <c r="F8061" s="142"/>
      <c r="G8061" s="142"/>
      <c r="H8061" s="142"/>
      <c r="J8061" s="142"/>
      <c r="K8061" s="142"/>
      <c r="L8061" s="142"/>
      <c r="M8061" s="142"/>
      <c r="N8061" s="142"/>
      <c r="O8061" s="142"/>
    </row>
    <row r="8062" spans="3:15" x14ac:dyDescent="0.2">
      <c r="C8062" s="142"/>
      <c r="D8062" s="142"/>
      <c r="E8062" s="142"/>
      <c r="F8062" s="142"/>
      <c r="G8062" s="142"/>
      <c r="H8062" s="142"/>
      <c r="J8062" s="142"/>
      <c r="K8062" s="142"/>
      <c r="L8062" s="142"/>
      <c r="M8062" s="142"/>
      <c r="N8062" s="142"/>
      <c r="O8062" s="142"/>
    </row>
    <row r="8063" spans="3:15" x14ac:dyDescent="0.2">
      <c r="C8063" s="142"/>
      <c r="D8063" s="142"/>
      <c r="E8063" s="142"/>
      <c r="F8063" s="142"/>
      <c r="G8063" s="142"/>
      <c r="H8063" s="142"/>
      <c r="J8063" s="142"/>
      <c r="K8063" s="142"/>
      <c r="L8063" s="142"/>
      <c r="M8063" s="142"/>
      <c r="N8063" s="142"/>
      <c r="O8063" s="142"/>
    </row>
    <row r="8064" spans="3:15" x14ac:dyDescent="0.2">
      <c r="C8064" s="142"/>
      <c r="D8064" s="142"/>
      <c r="E8064" s="142"/>
      <c r="F8064" s="142"/>
      <c r="G8064" s="142"/>
      <c r="H8064" s="142"/>
      <c r="J8064" s="142"/>
      <c r="K8064" s="142"/>
      <c r="L8064" s="142"/>
      <c r="M8064" s="142"/>
      <c r="N8064" s="142"/>
      <c r="O8064" s="142"/>
    </row>
    <row r="8065" spans="3:15" x14ac:dyDescent="0.2">
      <c r="C8065" s="142"/>
      <c r="D8065" s="142"/>
      <c r="E8065" s="142"/>
      <c r="F8065" s="142"/>
      <c r="G8065" s="142"/>
      <c r="H8065" s="142"/>
      <c r="J8065" s="142"/>
      <c r="K8065" s="142"/>
      <c r="L8065" s="142"/>
      <c r="M8065" s="142"/>
      <c r="N8065" s="142"/>
      <c r="O8065" s="142"/>
    </row>
    <row r="8066" spans="3:15" x14ac:dyDescent="0.2">
      <c r="C8066" s="142"/>
      <c r="D8066" s="142"/>
      <c r="E8066" s="142"/>
      <c r="F8066" s="142"/>
      <c r="G8066" s="142"/>
      <c r="H8066" s="142"/>
      <c r="J8066" s="142"/>
      <c r="K8066" s="142"/>
      <c r="L8066" s="142"/>
      <c r="M8066" s="142"/>
      <c r="N8066" s="142"/>
      <c r="O8066" s="142"/>
    </row>
    <row r="8067" spans="3:15" x14ac:dyDescent="0.2">
      <c r="C8067" s="142"/>
      <c r="D8067" s="142"/>
      <c r="E8067" s="142"/>
      <c r="F8067" s="142"/>
      <c r="G8067" s="142"/>
      <c r="H8067" s="142"/>
      <c r="J8067" s="142"/>
      <c r="K8067" s="142"/>
      <c r="L8067" s="142"/>
      <c r="M8067" s="142"/>
      <c r="N8067" s="142"/>
      <c r="O8067" s="142"/>
    </row>
    <row r="8068" spans="3:15" x14ac:dyDescent="0.2">
      <c r="C8068" s="142"/>
      <c r="D8068" s="142"/>
      <c r="E8068" s="142"/>
      <c r="F8068" s="142"/>
      <c r="G8068" s="142"/>
      <c r="H8068" s="142"/>
      <c r="J8068" s="142"/>
      <c r="K8068" s="142"/>
      <c r="L8068" s="142"/>
      <c r="M8068" s="142"/>
      <c r="N8068" s="142"/>
      <c r="O8068" s="142"/>
    </row>
    <row r="8069" spans="3:15" x14ac:dyDescent="0.2">
      <c r="C8069" s="142"/>
      <c r="D8069" s="142"/>
      <c r="E8069" s="142"/>
      <c r="F8069" s="142"/>
      <c r="G8069" s="142"/>
      <c r="H8069" s="142"/>
      <c r="J8069" s="142"/>
      <c r="K8069" s="142"/>
      <c r="L8069" s="142"/>
      <c r="M8069" s="142"/>
      <c r="N8069" s="142"/>
      <c r="O8069" s="142"/>
    </row>
    <row r="8070" spans="3:15" x14ac:dyDescent="0.2">
      <c r="C8070" s="142"/>
      <c r="D8070" s="142"/>
      <c r="E8070" s="142"/>
      <c r="F8070" s="142"/>
      <c r="G8070" s="142"/>
      <c r="H8070" s="142"/>
      <c r="J8070" s="142"/>
      <c r="K8070" s="142"/>
      <c r="L8070" s="142"/>
      <c r="M8070" s="142"/>
      <c r="N8070" s="142"/>
      <c r="O8070" s="142"/>
    </row>
    <row r="8071" spans="3:15" x14ac:dyDescent="0.2">
      <c r="C8071" s="142"/>
      <c r="D8071" s="142"/>
      <c r="E8071" s="142"/>
      <c r="F8071" s="142"/>
      <c r="G8071" s="142"/>
      <c r="H8071" s="142"/>
      <c r="J8071" s="142"/>
      <c r="K8071" s="142"/>
      <c r="L8071" s="142"/>
      <c r="M8071" s="142"/>
      <c r="N8071" s="142"/>
      <c r="O8071" s="142"/>
    </row>
    <row r="8072" spans="3:15" x14ac:dyDescent="0.2">
      <c r="C8072" s="142"/>
      <c r="D8072" s="142"/>
      <c r="E8072" s="142"/>
      <c r="F8072" s="142"/>
      <c r="G8072" s="142"/>
      <c r="H8072" s="142"/>
      <c r="J8072" s="142"/>
      <c r="K8072" s="142"/>
      <c r="L8072" s="142"/>
      <c r="M8072" s="142"/>
      <c r="N8072" s="142"/>
      <c r="O8072" s="142"/>
    </row>
    <row r="8073" spans="3:15" x14ac:dyDescent="0.2">
      <c r="C8073" s="142"/>
      <c r="D8073" s="142"/>
      <c r="E8073" s="142"/>
      <c r="F8073" s="142"/>
      <c r="G8073" s="142"/>
      <c r="H8073" s="142"/>
      <c r="J8073" s="142"/>
      <c r="K8073" s="142"/>
      <c r="L8073" s="142"/>
      <c r="M8073" s="142"/>
      <c r="N8073" s="142"/>
      <c r="O8073" s="142"/>
    </row>
    <row r="8074" spans="3:15" x14ac:dyDescent="0.2">
      <c r="C8074" s="142"/>
      <c r="D8074" s="142"/>
      <c r="E8074" s="142"/>
      <c r="F8074" s="142"/>
      <c r="G8074" s="142"/>
      <c r="H8074" s="142"/>
      <c r="J8074" s="142"/>
      <c r="K8074" s="142"/>
      <c r="L8074" s="142"/>
      <c r="M8074" s="142"/>
      <c r="N8074" s="142"/>
      <c r="O8074" s="142"/>
    </row>
    <row r="8075" spans="3:15" x14ac:dyDescent="0.2">
      <c r="C8075" s="142"/>
      <c r="D8075" s="142"/>
      <c r="E8075" s="142"/>
      <c r="F8075" s="142"/>
      <c r="G8075" s="142"/>
      <c r="H8075" s="142"/>
      <c r="J8075" s="142"/>
      <c r="K8075" s="142"/>
      <c r="L8075" s="142"/>
      <c r="M8075" s="142"/>
      <c r="N8075" s="142"/>
      <c r="O8075" s="142"/>
    </row>
    <row r="8076" spans="3:15" x14ac:dyDescent="0.2">
      <c r="C8076" s="142"/>
      <c r="D8076" s="142"/>
      <c r="E8076" s="142"/>
      <c r="F8076" s="142"/>
      <c r="G8076" s="142"/>
      <c r="H8076" s="142"/>
      <c r="J8076" s="142"/>
      <c r="K8076" s="142"/>
      <c r="L8076" s="142"/>
      <c r="M8076" s="142"/>
      <c r="N8076" s="142"/>
      <c r="O8076" s="142"/>
    </row>
    <row r="8077" spans="3:15" x14ac:dyDescent="0.2">
      <c r="C8077" s="142"/>
      <c r="D8077" s="142"/>
      <c r="E8077" s="142"/>
      <c r="F8077" s="142"/>
      <c r="G8077" s="142"/>
      <c r="H8077" s="142"/>
      <c r="J8077" s="142"/>
      <c r="K8077" s="142"/>
      <c r="L8077" s="142"/>
      <c r="M8077" s="142"/>
      <c r="N8077" s="142"/>
      <c r="O8077" s="142"/>
    </row>
    <row r="8078" spans="3:15" x14ac:dyDescent="0.2">
      <c r="C8078" s="142"/>
      <c r="D8078" s="142"/>
      <c r="E8078" s="142"/>
      <c r="F8078" s="142"/>
      <c r="G8078" s="142"/>
      <c r="H8078" s="142"/>
      <c r="J8078" s="142"/>
      <c r="K8078" s="142"/>
      <c r="L8078" s="142"/>
      <c r="M8078" s="142"/>
      <c r="N8078" s="142"/>
      <c r="O8078" s="142"/>
    </row>
    <row r="8079" spans="3:15" x14ac:dyDescent="0.2">
      <c r="C8079" s="142"/>
      <c r="D8079" s="142"/>
      <c r="E8079" s="142"/>
      <c r="F8079" s="142"/>
      <c r="G8079" s="142"/>
      <c r="H8079" s="142"/>
      <c r="J8079" s="142"/>
      <c r="K8079" s="142"/>
      <c r="L8079" s="142"/>
      <c r="M8079" s="142"/>
      <c r="N8079" s="142"/>
      <c r="O8079" s="142"/>
    </row>
    <row r="8080" spans="3:15" x14ac:dyDescent="0.2">
      <c r="C8080" s="142"/>
      <c r="D8080" s="142"/>
      <c r="E8080" s="142"/>
      <c r="F8080" s="142"/>
      <c r="G8080" s="142"/>
      <c r="H8080" s="142"/>
      <c r="J8080" s="142"/>
      <c r="K8080" s="142"/>
      <c r="L8080" s="142"/>
      <c r="M8080" s="142"/>
      <c r="N8080" s="142"/>
      <c r="O8080" s="142"/>
    </row>
    <row r="8081" spans="3:15" x14ac:dyDescent="0.2">
      <c r="C8081" s="142"/>
      <c r="D8081" s="142"/>
      <c r="E8081" s="142"/>
      <c r="F8081" s="142"/>
      <c r="G8081" s="142"/>
      <c r="H8081" s="142"/>
      <c r="J8081" s="142"/>
      <c r="K8081" s="142"/>
      <c r="L8081" s="142"/>
      <c r="M8081" s="142"/>
      <c r="N8081" s="142"/>
      <c r="O8081" s="142"/>
    </row>
    <row r="8082" spans="3:15" x14ac:dyDescent="0.2">
      <c r="C8082" s="142"/>
      <c r="D8082" s="142"/>
      <c r="E8082" s="142"/>
      <c r="F8082" s="142"/>
      <c r="G8082" s="142"/>
      <c r="H8082" s="142"/>
      <c r="J8082" s="142"/>
      <c r="K8082" s="142"/>
      <c r="L8082" s="142"/>
      <c r="M8082" s="142"/>
      <c r="N8082" s="142"/>
      <c r="O8082" s="142"/>
    </row>
    <row r="8083" spans="3:15" x14ac:dyDescent="0.2">
      <c r="C8083" s="142"/>
      <c r="D8083" s="142"/>
      <c r="E8083" s="142"/>
      <c r="F8083" s="142"/>
      <c r="G8083" s="142"/>
      <c r="H8083" s="142"/>
      <c r="J8083" s="142"/>
      <c r="K8083" s="142"/>
      <c r="L8083" s="142"/>
      <c r="M8083" s="142"/>
      <c r="N8083" s="142"/>
      <c r="O8083" s="142"/>
    </row>
    <row r="8084" spans="3:15" x14ac:dyDescent="0.2">
      <c r="C8084" s="142"/>
      <c r="D8084" s="142"/>
      <c r="E8084" s="142"/>
      <c r="F8084" s="142"/>
      <c r="G8084" s="142"/>
      <c r="H8084" s="142"/>
      <c r="J8084" s="142"/>
      <c r="K8084" s="142"/>
      <c r="L8084" s="142"/>
      <c r="M8084" s="142"/>
      <c r="N8084" s="142"/>
      <c r="O8084" s="142"/>
    </row>
    <row r="8085" spans="3:15" x14ac:dyDescent="0.2">
      <c r="C8085" s="142"/>
      <c r="D8085" s="142"/>
      <c r="E8085" s="142"/>
      <c r="F8085" s="142"/>
      <c r="G8085" s="142"/>
      <c r="H8085" s="142"/>
      <c r="J8085" s="142"/>
      <c r="K8085" s="142"/>
      <c r="L8085" s="142"/>
      <c r="M8085" s="142"/>
      <c r="N8085" s="142"/>
      <c r="O8085" s="142"/>
    </row>
    <row r="8086" spans="3:15" x14ac:dyDescent="0.2">
      <c r="C8086" s="142"/>
      <c r="D8086" s="142"/>
      <c r="E8086" s="142"/>
      <c r="F8086" s="142"/>
      <c r="G8086" s="142"/>
      <c r="H8086" s="142"/>
      <c r="J8086" s="142"/>
      <c r="K8086" s="142"/>
      <c r="L8086" s="142"/>
      <c r="M8086" s="142"/>
      <c r="N8086" s="142"/>
      <c r="O8086" s="142"/>
    </row>
    <row r="8087" spans="3:15" x14ac:dyDescent="0.2">
      <c r="C8087" s="142"/>
      <c r="D8087" s="142"/>
      <c r="E8087" s="142"/>
      <c r="F8087" s="142"/>
      <c r="G8087" s="142"/>
      <c r="H8087" s="142"/>
      <c r="J8087" s="142"/>
      <c r="K8087" s="142"/>
      <c r="L8087" s="142"/>
      <c r="M8087" s="142"/>
      <c r="N8087" s="142"/>
      <c r="O8087" s="142"/>
    </row>
    <row r="8088" spans="3:15" x14ac:dyDescent="0.2">
      <c r="C8088" s="142"/>
      <c r="D8088" s="142"/>
      <c r="E8088" s="142"/>
      <c r="F8088" s="142"/>
      <c r="G8088" s="142"/>
      <c r="H8088" s="142"/>
      <c r="J8088" s="142"/>
      <c r="K8088" s="142"/>
      <c r="L8088" s="142"/>
      <c r="M8088" s="142"/>
      <c r="N8088" s="142"/>
      <c r="O8088" s="142"/>
    </row>
    <row r="8089" spans="3:15" x14ac:dyDescent="0.2">
      <c r="C8089" s="142"/>
      <c r="D8089" s="142"/>
      <c r="E8089" s="142"/>
      <c r="F8089" s="142"/>
      <c r="G8089" s="142"/>
      <c r="H8089" s="142"/>
      <c r="J8089" s="142"/>
      <c r="K8089" s="142"/>
      <c r="L8089" s="142"/>
      <c r="M8089" s="142"/>
      <c r="N8089" s="142"/>
      <c r="O8089" s="142"/>
    </row>
    <row r="8090" spans="3:15" x14ac:dyDescent="0.2">
      <c r="C8090" s="142"/>
      <c r="D8090" s="142"/>
      <c r="E8090" s="142"/>
      <c r="F8090" s="142"/>
      <c r="G8090" s="142"/>
      <c r="H8090" s="142"/>
      <c r="J8090" s="142"/>
      <c r="K8090" s="142"/>
      <c r="L8090" s="142"/>
      <c r="M8090" s="142"/>
      <c r="N8090" s="142"/>
      <c r="O8090" s="142"/>
    </row>
    <row r="8091" spans="3:15" x14ac:dyDescent="0.2">
      <c r="C8091" s="142"/>
      <c r="D8091" s="142"/>
      <c r="E8091" s="142"/>
      <c r="F8091" s="142"/>
      <c r="G8091" s="142"/>
      <c r="H8091" s="142"/>
      <c r="J8091" s="142"/>
      <c r="K8091" s="142"/>
      <c r="L8091" s="142"/>
      <c r="M8091" s="142"/>
      <c r="N8091" s="142"/>
      <c r="O8091" s="142"/>
    </row>
    <row r="8092" spans="3:15" x14ac:dyDescent="0.2">
      <c r="C8092" s="142"/>
      <c r="D8092" s="142"/>
      <c r="E8092" s="142"/>
      <c r="F8092" s="142"/>
      <c r="G8092" s="142"/>
      <c r="H8092" s="142"/>
      <c r="J8092" s="142"/>
      <c r="K8092" s="142"/>
      <c r="L8092" s="142"/>
      <c r="M8092" s="142"/>
      <c r="N8092" s="142"/>
      <c r="O8092" s="142"/>
    </row>
    <row r="8093" spans="3:15" x14ac:dyDescent="0.2">
      <c r="C8093" s="142"/>
      <c r="D8093" s="142"/>
      <c r="E8093" s="142"/>
      <c r="F8093" s="142"/>
      <c r="G8093" s="142"/>
      <c r="H8093" s="142"/>
      <c r="J8093" s="142"/>
      <c r="K8093" s="142"/>
      <c r="L8093" s="142"/>
      <c r="M8093" s="142"/>
      <c r="N8093" s="142"/>
      <c r="O8093" s="142"/>
    </row>
    <row r="8094" spans="3:15" x14ac:dyDescent="0.2">
      <c r="C8094" s="142"/>
      <c r="D8094" s="142"/>
      <c r="E8094" s="142"/>
      <c r="F8094" s="142"/>
      <c r="G8094" s="142"/>
      <c r="H8094" s="142"/>
      <c r="J8094" s="142"/>
      <c r="K8094" s="142"/>
      <c r="L8094" s="142"/>
      <c r="M8094" s="142"/>
      <c r="N8094" s="142"/>
      <c r="O8094" s="142"/>
    </row>
    <row r="8095" spans="3:15" x14ac:dyDescent="0.2">
      <c r="C8095" s="142"/>
      <c r="D8095" s="142"/>
      <c r="E8095" s="142"/>
      <c r="F8095" s="142"/>
      <c r="G8095" s="142"/>
      <c r="H8095" s="142"/>
      <c r="J8095" s="142"/>
      <c r="K8095" s="142"/>
      <c r="L8095" s="142"/>
      <c r="M8095" s="142"/>
      <c r="N8095" s="142"/>
      <c r="O8095" s="142"/>
    </row>
    <row r="8096" spans="3:15" x14ac:dyDescent="0.2">
      <c r="C8096" s="142"/>
      <c r="D8096" s="142"/>
      <c r="E8096" s="142"/>
      <c r="F8096" s="142"/>
      <c r="G8096" s="142"/>
      <c r="H8096" s="142"/>
      <c r="J8096" s="142"/>
      <c r="K8096" s="142"/>
      <c r="L8096" s="142"/>
      <c r="M8096" s="142"/>
      <c r="N8096" s="142"/>
      <c r="O8096" s="142"/>
    </row>
    <row r="8097" spans="3:15" x14ac:dyDescent="0.2">
      <c r="C8097" s="142"/>
      <c r="D8097" s="142"/>
      <c r="E8097" s="142"/>
      <c r="F8097" s="142"/>
      <c r="G8097" s="142"/>
      <c r="H8097" s="142"/>
      <c r="J8097" s="142"/>
      <c r="K8097" s="142"/>
      <c r="L8097" s="142"/>
      <c r="M8097" s="142"/>
      <c r="N8097" s="142"/>
      <c r="O8097" s="142"/>
    </row>
    <row r="8098" spans="3:15" x14ac:dyDescent="0.2">
      <c r="C8098" s="142"/>
      <c r="D8098" s="142"/>
      <c r="E8098" s="142"/>
      <c r="F8098" s="142"/>
      <c r="G8098" s="142"/>
      <c r="H8098" s="142"/>
      <c r="J8098" s="142"/>
      <c r="K8098" s="142"/>
      <c r="L8098" s="142"/>
      <c r="M8098" s="142"/>
      <c r="N8098" s="142"/>
      <c r="O8098" s="142"/>
    </row>
    <row r="8099" spans="3:15" x14ac:dyDescent="0.2">
      <c r="C8099" s="142"/>
      <c r="D8099" s="142"/>
      <c r="E8099" s="142"/>
      <c r="F8099" s="142"/>
      <c r="G8099" s="142"/>
      <c r="H8099" s="142"/>
      <c r="J8099" s="142"/>
      <c r="K8099" s="142"/>
      <c r="L8099" s="142"/>
      <c r="M8099" s="142"/>
      <c r="N8099" s="142"/>
      <c r="O8099" s="142"/>
    </row>
    <row r="8100" spans="3:15" x14ac:dyDescent="0.2">
      <c r="C8100" s="142"/>
      <c r="D8100" s="142"/>
      <c r="E8100" s="142"/>
      <c r="F8100" s="142"/>
      <c r="G8100" s="142"/>
      <c r="H8100" s="142"/>
      <c r="J8100" s="142"/>
      <c r="K8100" s="142"/>
      <c r="L8100" s="142"/>
      <c r="M8100" s="142"/>
      <c r="N8100" s="142"/>
      <c r="O8100" s="142"/>
    </row>
    <row r="8101" spans="3:15" x14ac:dyDescent="0.2">
      <c r="C8101" s="142"/>
      <c r="D8101" s="142"/>
      <c r="E8101" s="142"/>
      <c r="F8101" s="142"/>
      <c r="G8101" s="142"/>
      <c r="H8101" s="142"/>
      <c r="J8101" s="142"/>
      <c r="K8101" s="142"/>
      <c r="L8101" s="142"/>
      <c r="M8101" s="142"/>
      <c r="N8101" s="142"/>
      <c r="O8101" s="142"/>
    </row>
    <row r="8102" spans="3:15" x14ac:dyDescent="0.2">
      <c r="C8102" s="142"/>
      <c r="D8102" s="142"/>
      <c r="E8102" s="142"/>
      <c r="F8102" s="142"/>
      <c r="G8102" s="142"/>
      <c r="H8102" s="142"/>
      <c r="J8102" s="142"/>
      <c r="K8102" s="142"/>
      <c r="L8102" s="142"/>
      <c r="M8102" s="142"/>
      <c r="N8102" s="142"/>
      <c r="O8102" s="142"/>
    </row>
    <row r="8103" spans="3:15" x14ac:dyDescent="0.2">
      <c r="C8103" s="142"/>
      <c r="D8103" s="142"/>
      <c r="E8103" s="142"/>
      <c r="F8103" s="142"/>
      <c r="G8103" s="142"/>
      <c r="H8103" s="142"/>
      <c r="J8103" s="142"/>
      <c r="K8103" s="142"/>
      <c r="L8103" s="142"/>
      <c r="M8103" s="142"/>
      <c r="N8103" s="142"/>
      <c r="O8103" s="142"/>
    </row>
    <row r="8104" spans="3:15" x14ac:dyDescent="0.2">
      <c r="C8104" s="142"/>
      <c r="D8104" s="142"/>
      <c r="E8104" s="142"/>
      <c r="F8104" s="142"/>
      <c r="G8104" s="142"/>
      <c r="H8104" s="142"/>
      <c r="J8104" s="142"/>
      <c r="K8104" s="142"/>
      <c r="L8104" s="142"/>
      <c r="M8104" s="142"/>
      <c r="N8104" s="142"/>
      <c r="O8104" s="142"/>
    </row>
    <row r="8105" spans="3:15" x14ac:dyDescent="0.2">
      <c r="C8105" s="142"/>
      <c r="D8105" s="142"/>
      <c r="E8105" s="142"/>
      <c r="F8105" s="142"/>
      <c r="G8105" s="142"/>
      <c r="H8105" s="142"/>
      <c r="J8105" s="142"/>
      <c r="K8105" s="142"/>
      <c r="L8105" s="142"/>
      <c r="M8105" s="142"/>
      <c r="N8105" s="142"/>
      <c r="O8105" s="142"/>
    </row>
    <row r="8106" spans="3:15" x14ac:dyDescent="0.2">
      <c r="C8106" s="142"/>
      <c r="D8106" s="142"/>
      <c r="E8106" s="142"/>
      <c r="F8106" s="142"/>
      <c r="G8106" s="142"/>
      <c r="H8106" s="142"/>
      <c r="J8106" s="142"/>
      <c r="K8106" s="142"/>
      <c r="L8106" s="142"/>
      <c r="M8106" s="142"/>
      <c r="N8106" s="142"/>
      <c r="O8106" s="142"/>
    </row>
    <row r="8107" spans="3:15" x14ac:dyDescent="0.2">
      <c r="C8107" s="142"/>
      <c r="D8107" s="142"/>
      <c r="E8107" s="142"/>
      <c r="F8107" s="142"/>
      <c r="G8107" s="142"/>
      <c r="H8107" s="142"/>
      <c r="J8107" s="142"/>
      <c r="K8107" s="142"/>
      <c r="L8107" s="142"/>
      <c r="M8107" s="142"/>
      <c r="N8107" s="142"/>
      <c r="O8107" s="142"/>
    </row>
    <row r="8108" spans="3:15" x14ac:dyDescent="0.2">
      <c r="C8108" s="142"/>
      <c r="D8108" s="142"/>
      <c r="E8108" s="142"/>
      <c r="F8108" s="142"/>
      <c r="G8108" s="142"/>
      <c r="H8108" s="142"/>
      <c r="J8108" s="142"/>
      <c r="K8108" s="142"/>
      <c r="L8108" s="142"/>
      <c r="M8108" s="142"/>
      <c r="N8108" s="142"/>
      <c r="O8108" s="142"/>
    </row>
    <row r="8109" spans="3:15" x14ac:dyDescent="0.2">
      <c r="C8109" s="142"/>
      <c r="D8109" s="142"/>
      <c r="E8109" s="142"/>
      <c r="F8109" s="142"/>
      <c r="G8109" s="142"/>
      <c r="H8109" s="142"/>
      <c r="J8109" s="142"/>
      <c r="K8109" s="142"/>
      <c r="L8109" s="142"/>
      <c r="M8109" s="142"/>
      <c r="N8109" s="142"/>
      <c r="O8109" s="142"/>
    </row>
    <row r="8110" spans="3:15" x14ac:dyDescent="0.2">
      <c r="C8110" s="142"/>
      <c r="D8110" s="142"/>
      <c r="E8110" s="142"/>
      <c r="F8110" s="142"/>
      <c r="G8110" s="142"/>
      <c r="H8110" s="142"/>
      <c r="J8110" s="142"/>
      <c r="K8110" s="142"/>
      <c r="L8110" s="142"/>
      <c r="M8110" s="142"/>
      <c r="N8110" s="142"/>
      <c r="O8110" s="142"/>
    </row>
    <row r="8111" spans="3:15" x14ac:dyDescent="0.2">
      <c r="C8111" s="142"/>
      <c r="D8111" s="142"/>
      <c r="E8111" s="142"/>
      <c r="F8111" s="142"/>
      <c r="G8111" s="142"/>
      <c r="H8111" s="142"/>
      <c r="J8111" s="142"/>
      <c r="K8111" s="142"/>
      <c r="L8111" s="142"/>
      <c r="M8111" s="142"/>
      <c r="N8111" s="142"/>
      <c r="O8111" s="142"/>
    </row>
    <row r="8112" spans="3:15" x14ac:dyDescent="0.2">
      <c r="C8112" s="142"/>
      <c r="D8112" s="142"/>
      <c r="E8112" s="142"/>
      <c r="F8112" s="142"/>
      <c r="G8112" s="142"/>
      <c r="H8112" s="142"/>
      <c r="J8112" s="142"/>
      <c r="K8112" s="142"/>
      <c r="L8112" s="142"/>
      <c r="M8112" s="142"/>
      <c r="N8112" s="142"/>
      <c r="O8112" s="142"/>
    </row>
    <row r="8113" spans="3:15" x14ac:dyDescent="0.2">
      <c r="C8113" s="142"/>
      <c r="D8113" s="142"/>
      <c r="E8113" s="142"/>
      <c r="F8113" s="142"/>
      <c r="G8113" s="142"/>
      <c r="H8113" s="142"/>
      <c r="J8113" s="142"/>
      <c r="K8113" s="142"/>
      <c r="L8113" s="142"/>
      <c r="M8113" s="142"/>
      <c r="N8113" s="142"/>
      <c r="O8113" s="142"/>
    </row>
    <row r="8114" spans="3:15" x14ac:dyDescent="0.2">
      <c r="C8114" s="142"/>
      <c r="D8114" s="142"/>
      <c r="E8114" s="142"/>
      <c r="F8114" s="142"/>
      <c r="G8114" s="142"/>
      <c r="H8114" s="142"/>
      <c r="J8114" s="142"/>
      <c r="K8114" s="142"/>
      <c r="L8114" s="142"/>
      <c r="M8114" s="142"/>
      <c r="N8114" s="142"/>
      <c r="O8114" s="142"/>
    </row>
    <row r="8115" spans="3:15" x14ac:dyDescent="0.2">
      <c r="C8115" s="142"/>
      <c r="D8115" s="142"/>
      <c r="E8115" s="142"/>
      <c r="F8115" s="142"/>
      <c r="G8115" s="142"/>
      <c r="H8115" s="142"/>
      <c r="J8115" s="142"/>
      <c r="K8115" s="142"/>
      <c r="L8115" s="142"/>
      <c r="M8115" s="142"/>
      <c r="N8115" s="142"/>
      <c r="O8115" s="142"/>
    </row>
    <row r="8116" spans="3:15" x14ac:dyDescent="0.2">
      <c r="C8116" s="142"/>
      <c r="D8116" s="142"/>
      <c r="E8116" s="142"/>
      <c r="F8116" s="142"/>
      <c r="G8116" s="142"/>
      <c r="H8116" s="142"/>
      <c r="J8116" s="142"/>
      <c r="K8116" s="142"/>
      <c r="L8116" s="142"/>
      <c r="M8116" s="142"/>
      <c r="N8116" s="142"/>
      <c r="O8116" s="142"/>
    </row>
    <row r="8117" spans="3:15" x14ac:dyDescent="0.2">
      <c r="C8117" s="142"/>
      <c r="D8117" s="142"/>
      <c r="E8117" s="142"/>
      <c r="F8117" s="142"/>
      <c r="G8117" s="142"/>
      <c r="H8117" s="142"/>
      <c r="J8117" s="142"/>
      <c r="K8117" s="142"/>
      <c r="L8117" s="142"/>
      <c r="M8117" s="142"/>
      <c r="N8117" s="142"/>
      <c r="O8117" s="142"/>
    </row>
    <row r="8118" spans="3:15" x14ac:dyDescent="0.2">
      <c r="C8118" s="142"/>
      <c r="D8118" s="142"/>
      <c r="E8118" s="142"/>
      <c r="F8118" s="142"/>
      <c r="G8118" s="142"/>
      <c r="H8118" s="142"/>
      <c r="J8118" s="142"/>
      <c r="K8118" s="142"/>
      <c r="L8118" s="142"/>
      <c r="M8118" s="142"/>
      <c r="N8118" s="142"/>
      <c r="O8118" s="142"/>
    </row>
    <row r="8119" spans="3:15" x14ac:dyDescent="0.2">
      <c r="C8119" s="142"/>
      <c r="D8119" s="142"/>
      <c r="E8119" s="142"/>
      <c r="F8119" s="142"/>
      <c r="G8119" s="142"/>
      <c r="H8119" s="142"/>
      <c r="J8119" s="142"/>
      <c r="K8119" s="142"/>
      <c r="L8119" s="142"/>
      <c r="M8119" s="142"/>
      <c r="N8119" s="142"/>
      <c r="O8119" s="142"/>
    </row>
    <row r="8120" spans="3:15" x14ac:dyDescent="0.2">
      <c r="C8120" s="142"/>
      <c r="D8120" s="142"/>
      <c r="E8120" s="142"/>
      <c r="F8120" s="142"/>
      <c r="G8120" s="142"/>
      <c r="H8120" s="142"/>
      <c r="J8120" s="142"/>
      <c r="K8120" s="142"/>
      <c r="L8120" s="142"/>
      <c r="M8120" s="142"/>
      <c r="N8120" s="142"/>
      <c r="O8120" s="142"/>
    </row>
    <row r="8121" spans="3:15" x14ac:dyDescent="0.2">
      <c r="C8121" s="142"/>
      <c r="D8121" s="142"/>
      <c r="E8121" s="142"/>
      <c r="F8121" s="142"/>
      <c r="G8121" s="142"/>
      <c r="H8121" s="142"/>
      <c r="J8121" s="142"/>
      <c r="K8121" s="142"/>
      <c r="L8121" s="142"/>
      <c r="M8121" s="142"/>
      <c r="N8121" s="142"/>
      <c r="O8121" s="142"/>
    </row>
    <row r="8122" spans="3:15" x14ac:dyDescent="0.2">
      <c r="C8122" s="142"/>
      <c r="D8122" s="142"/>
      <c r="E8122" s="142"/>
      <c r="F8122" s="142"/>
      <c r="G8122" s="142"/>
      <c r="H8122" s="142"/>
      <c r="J8122" s="142"/>
      <c r="K8122" s="142"/>
      <c r="L8122" s="142"/>
      <c r="M8122" s="142"/>
      <c r="N8122" s="142"/>
      <c r="O8122" s="142"/>
    </row>
    <row r="8123" spans="3:15" x14ac:dyDescent="0.2">
      <c r="C8123" s="142"/>
      <c r="D8123" s="142"/>
      <c r="E8123" s="142"/>
      <c r="F8123" s="142"/>
      <c r="G8123" s="142"/>
      <c r="H8123" s="142"/>
      <c r="J8123" s="142"/>
      <c r="K8123" s="142"/>
      <c r="L8123" s="142"/>
      <c r="M8123" s="142"/>
      <c r="N8123" s="142"/>
      <c r="O8123" s="142"/>
    </row>
    <row r="8124" spans="3:15" x14ac:dyDescent="0.2">
      <c r="C8124" s="142"/>
      <c r="D8124" s="142"/>
      <c r="E8124" s="142"/>
      <c r="F8124" s="142"/>
      <c r="G8124" s="142"/>
      <c r="H8124" s="142"/>
      <c r="J8124" s="142"/>
      <c r="K8124" s="142"/>
      <c r="L8124" s="142"/>
      <c r="M8124" s="142"/>
      <c r="N8124" s="142"/>
      <c r="O8124" s="142"/>
    </row>
    <row r="8125" spans="3:15" x14ac:dyDescent="0.2">
      <c r="C8125" s="142"/>
      <c r="D8125" s="142"/>
      <c r="E8125" s="142"/>
      <c r="F8125" s="142"/>
      <c r="G8125" s="142"/>
      <c r="H8125" s="142"/>
      <c r="J8125" s="142"/>
      <c r="K8125" s="142"/>
      <c r="L8125" s="142"/>
      <c r="M8125" s="142"/>
      <c r="N8125" s="142"/>
      <c r="O8125" s="142"/>
    </row>
    <row r="8126" spans="3:15" x14ac:dyDescent="0.2">
      <c r="C8126" s="142"/>
      <c r="D8126" s="142"/>
      <c r="E8126" s="142"/>
      <c r="F8126" s="142"/>
      <c r="G8126" s="142"/>
      <c r="H8126" s="142"/>
      <c r="J8126" s="142"/>
      <c r="K8126" s="142"/>
      <c r="L8126" s="142"/>
      <c r="M8126" s="142"/>
      <c r="N8126" s="142"/>
      <c r="O8126" s="142"/>
    </row>
    <row r="8127" spans="3:15" x14ac:dyDescent="0.2">
      <c r="C8127" s="142"/>
      <c r="D8127" s="142"/>
      <c r="E8127" s="142"/>
      <c r="F8127" s="142"/>
      <c r="G8127" s="142"/>
      <c r="H8127" s="142"/>
      <c r="J8127" s="142"/>
      <c r="K8127" s="142"/>
      <c r="L8127" s="142"/>
      <c r="M8127" s="142"/>
      <c r="N8127" s="142"/>
      <c r="O8127" s="142"/>
    </row>
    <row r="8128" spans="3:15" x14ac:dyDescent="0.2">
      <c r="C8128" s="142"/>
      <c r="D8128" s="142"/>
      <c r="E8128" s="142"/>
      <c r="F8128" s="142"/>
      <c r="G8128" s="142"/>
      <c r="H8128" s="142"/>
      <c r="J8128" s="142"/>
      <c r="K8128" s="142"/>
      <c r="L8128" s="142"/>
      <c r="M8128" s="142"/>
      <c r="N8128" s="142"/>
      <c r="O8128" s="142"/>
    </row>
    <row r="8129" spans="3:15" x14ac:dyDescent="0.2">
      <c r="C8129" s="142"/>
      <c r="D8129" s="142"/>
      <c r="E8129" s="142"/>
      <c r="F8129" s="142"/>
      <c r="G8129" s="142"/>
      <c r="H8129" s="142"/>
      <c r="J8129" s="142"/>
      <c r="K8129" s="142"/>
      <c r="L8129" s="142"/>
      <c r="M8129" s="142"/>
      <c r="N8129" s="142"/>
      <c r="O8129" s="142"/>
    </row>
    <row r="8130" spans="3:15" x14ac:dyDescent="0.2">
      <c r="C8130" s="142"/>
      <c r="D8130" s="142"/>
      <c r="E8130" s="142"/>
      <c r="F8130" s="142"/>
      <c r="G8130" s="142"/>
      <c r="H8130" s="142"/>
      <c r="J8130" s="142"/>
      <c r="K8130" s="142"/>
      <c r="L8130" s="142"/>
      <c r="M8130" s="142"/>
      <c r="N8130" s="142"/>
      <c r="O8130" s="142"/>
    </row>
    <row r="8131" spans="3:15" x14ac:dyDescent="0.2">
      <c r="C8131" s="142"/>
      <c r="D8131" s="142"/>
      <c r="E8131" s="142"/>
      <c r="F8131" s="142"/>
      <c r="G8131" s="142"/>
      <c r="H8131" s="142"/>
      <c r="J8131" s="142"/>
      <c r="K8131" s="142"/>
      <c r="L8131" s="142"/>
      <c r="M8131" s="142"/>
      <c r="N8131" s="142"/>
      <c r="O8131" s="142"/>
    </row>
    <row r="8132" spans="3:15" x14ac:dyDescent="0.2">
      <c r="C8132" s="142"/>
      <c r="D8132" s="142"/>
      <c r="E8132" s="142"/>
      <c r="F8132" s="142"/>
      <c r="G8132" s="142"/>
      <c r="H8132" s="142"/>
      <c r="J8132" s="142"/>
      <c r="K8132" s="142"/>
      <c r="L8132" s="142"/>
      <c r="M8132" s="142"/>
      <c r="N8132" s="142"/>
      <c r="O8132" s="142"/>
    </row>
    <row r="8133" spans="3:15" x14ac:dyDescent="0.2">
      <c r="C8133" s="142"/>
      <c r="D8133" s="142"/>
      <c r="E8133" s="142"/>
      <c r="F8133" s="142"/>
      <c r="G8133" s="142"/>
      <c r="H8133" s="142"/>
      <c r="J8133" s="142"/>
      <c r="K8133" s="142"/>
      <c r="L8133" s="142"/>
      <c r="M8133" s="142"/>
      <c r="N8133" s="142"/>
      <c r="O8133" s="142"/>
    </row>
    <row r="8134" spans="3:15" x14ac:dyDescent="0.2">
      <c r="C8134" s="142"/>
      <c r="D8134" s="142"/>
      <c r="E8134" s="142"/>
      <c r="F8134" s="142"/>
      <c r="G8134" s="142"/>
      <c r="H8134" s="142"/>
      <c r="J8134" s="142"/>
      <c r="K8134" s="142"/>
      <c r="L8134" s="142"/>
      <c r="M8134" s="142"/>
      <c r="N8134" s="142"/>
      <c r="O8134" s="142"/>
    </row>
    <row r="8135" spans="3:15" x14ac:dyDescent="0.2">
      <c r="C8135" s="142"/>
      <c r="D8135" s="142"/>
      <c r="E8135" s="142"/>
      <c r="F8135" s="142"/>
      <c r="G8135" s="142"/>
      <c r="H8135" s="142"/>
      <c r="J8135" s="142"/>
      <c r="K8135" s="142"/>
      <c r="L8135" s="142"/>
      <c r="M8135" s="142"/>
      <c r="N8135" s="142"/>
      <c r="O8135" s="142"/>
    </row>
    <row r="8136" spans="3:15" x14ac:dyDescent="0.2">
      <c r="C8136" s="142"/>
      <c r="D8136" s="142"/>
      <c r="E8136" s="142"/>
      <c r="F8136" s="142"/>
      <c r="G8136" s="142"/>
      <c r="H8136" s="142"/>
      <c r="J8136" s="142"/>
      <c r="K8136" s="142"/>
      <c r="L8136" s="142"/>
      <c r="M8136" s="142"/>
      <c r="N8136" s="142"/>
      <c r="O8136" s="142"/>
    </row>
    <row r="8137" spans="3:15" x14ac:dyDescent="0.2">
      <c r="C8137" s="142"/>
      <c r="D8137" s="142"/>
      <c r="E8137" s="142"/>
      <c r="F8137" s="142"/>
      <c r="G8137" s="142"/>
      <c r="H8137" s="142"/>
      <c r="J8137" s="142"/>
      <c r="K8137" s="142"/>
      <c r="L8137" s="142"/>
      <c r="M8137" s="142"/>
      <c r="N8137" s="142"/>
      <c r="O8137" s="142"/>
    </row>
    <row r="8138" spans="3:15" x14ac:dyDescent="0.2">
      <c r="C8138" s="142"/>
      <c r="D8138" s="142"/>
      <c r="E8138" s="142"/>
      <c r="F8138" s="142"/>
      <c r="G8138" s="142"/>
      <c r="H8138" s="142"/>
      <c r="J8138" s="142"/>
      <c r="K8138" s="142"/>
      <c r="L8138" s="142"/>
      <c r="M8138" s="142"/>
      <c r="N8138" s="142"/>
      <c r="O8138" s="142"/>
    </row>
    <row r="8139" spans="3:15" x14ac:dyDescent="0.2">
      <c r="C8139" s="142"/>
      <c r="D8139" s="142"/>
      <c r="E8139" s="142"/>
      <c r="F8139" s="142"/>
      <c r="G8139" s="142"/>
      <c r="H8139" s="142"/>
      <c r="J8139" s="142"/>
      <c r="K8139" s="142"/>
      <c r="L8139" s="142"/>
      <c r="M8139" s="142"/>
      <c r="N8139" s="142"/>
      <c r="O8139" s="142"/>
    </row>
    <row r="8140" spans="3:15" x14ac:dyDescent="0.2">
      <c r="C8140" s="142"/>
      <c r="D8140" s="142"/>
      <c r="E8140" s="142"/>
      <c r="F8140" s="142"/>
      <c r="G8140" s="142"/>
      <c r="H8140" s="142"/>
      <c r="J8140" s="142"/>
      <c r="K8140" s="142"/>
      <c r="L8140" s="142"/>
      <c r="M8140" s="142"/>
      <c r="N8140" s="142"/>
      <c r="O8140" s="142"/>
    </row>
    <row r="8141" spans="3:15" x14ac:dyDescent="0.2">
      <c r="C8141" s="142"/>
      <c r="D8141" s="142"/>
      <c r="E8141" s="142"/>
      <c r="F8141" s="142"/>
      <c r="G8141" s="142"/>
      <c r="H8141" s="142"/>
      <c r="J8141" s="142"/>
      <c r="K8141" s="142"/>
      <c r="L8141" s="142"/>
      <c r="M8141" s="142"/>
      <c r="N8141" s="142"/>
      <c r="O8141" s="142"/>
    </row>
    <row r="8142" spans="3:15" x14ac:dyDescent="0.2">
      <c r="C8142" s="142"/>
      <c r="D8142" s="142"/>
      <c r="E8142" s="142"/>
      <c r="F8142" s="142"/>
      <c r="G8142" s="142"/>
      <c r="H8142" s="142"/>
      <c r="J8142" s="142"/>
      <c r="K8142" s="142"/>
      <c r="L8142" s="142"/>
      <c r="M8142" s="142"/>
      <c r="N8142" s="142"/>
      <c r="O8142" s="142"/>
    </row>
    <row r="8143" spans="3:15" x14ac:dyDescent="0.2">
      <c r="C8143" s="142"/>
      <c r="D8143" s="142"/>
      <c r="E8143" s="142"/>
      <c r="F8143" s="142"/>
      <c r="G8143" s="142"/>
      <c r="H8143" s="142"/>
      <c r="J8143" s="142"/>
      <c r="K8143" s="142"/>
      <c r="L8143" s="142"/>
      <c r="M8143" s="142"/>
      <c r="N8143" s="142"/>
      <c r="O8143" s="142"/>
    </row>
    <row r="8144" spans="3:15" x14ac:dyDescent="0.2">
      <c r="C8144" s="142"/>
      <c r="D8144" s="142"/>
      <c r="E8144" s="142"/>
      <c r="F8144" s="142"/>
      <c r="G8144" s="142"/>
      <c r="H8144" s="142"/>
      <c r="J8144" s="142"/>
      <c r="K8144" s="142"/>
      <c r="L8144" s="142"/>
      <c r="M8144" s="142"/>
      <c r="N8144" s="142"/>
      <c r="O8144" s="142"/>
    </row>
    <row r="8145" spans="3:15" x14ac:dyDescent="0.2">
      <c r="C8145" s="142"/>
      <c r="D8145" s="142"/>
      <c r="E8145" s="142"/>
      <c r="F8145" s="142"/>
      <c r="G8145" s="142"/>
      <c r="H8145" s="142"/>
      <c r="J8145" s="142"/>
      <c r="K8145" s="142"/>
      <c r="L8145" s="142"/>
      <c r="M8145" s="142"/>
      <c r="N8145" s="142"/>
      <c r="O8145" s="142"/>
    </row>
    <row r="8146" spans="3:15" x14ac:dyDescent="0.2">
      <c r="C8146" s="142"/>
      <c r="D8146" s="142"/>
      <c r="E8146" s="142"/>
      <c r="F8146" s="142"/>
      <c r="G8146" s="142"/>
      <c r="H8146" s="142"/>
      <c r="J8146" s="142"/>
      <c r="K8146" s="142"/>
      <c r="L8146" s="142"/>
      <c r="M8146" s="142"/>
      <c r="N8146" s="142"/>
      <c r="O8146" s="142"/>
    </row>
    <row r="8147" spans="3:15" x14ac:dyDescent="0.2">
      <c r="C8147" s="142"/>
      <c r="D8147" s="142"/>
      <c r="E8147" s="142"/>
      <c r="F8147" s="142"/>
      <c r="G8147" s="142"/>
      <c r="H8147" s="142"/>
      <c r="J8147" s="142"/>
      <c r="K8147" s="142"/>
      <c r="L8147" s="142"/>
      <c r="M8147" s="142"/>
      <c r="N8147" s="142"/>
      <c r="O8147" s="142"/>
    </row>
    <row r="8148" spans="3:15" x14ac:dyDescent="0.2">
      <c r="C8148" s="142"/>
      <c r="D8148" s="142"/>
      <c r="E8148" s="142"/>
      <c r="F8148" s="142"/>
      <c r="G8148" s="142"/>
      <c r="H8148" s="142"/>
      <c r="J8148" s="142"/>
      <c r="K8148" s="142"/>
      <c r="L8148" s="142"/>
      <c r="M8148" s="142"/>
      <c r="N8148" s="142"/>
      <c r="O8148" s="142"/>
    </row>
    <row r="8149" spans="3:15" x14ac:dyDescent="0.2">
      <c r="C8149" s="142"/>
      <c r="D8149" s="142"/>
      <c r="E8149" s="142"/>
      <c r="F8149" s="142"/>
      <c r="G8149" s="142"/>
      <c r="H8149" s="142"/>
      <c r="J8149" s="142"/>
      <c r="K8149" s="142"/>
      <c r="L8149" s="142"/>
      <c r="M8149" s="142"/>
      <c r="N8149" s="142"/>
      <c r="O8149" s="142"/>
    </row>
    <row r="8150" spans="3:15" x14ac:dyDescent="0.2">
      <c r="C8150" s="142"/>
      <c r="D8150" s="142"/>
      <c r="E8150" s="142"/>
      <c r="F8150" s="142"/>
      <c r="G8150" s="142"/>
      <c r="H8150" s="142"/>
      <c r="J8150" s="142"/>
      <c r="K8150" s="142"/>
      <c r="L8150" s="142"/>
      <c r="M8150" s="142"/>
      <c r="N8150" s="142"/>
      <c r="O8150" s="142"/>
    </row>
    <row r="8151" spans="3:15" x14ac:dyDescent="0.2">
      <c r="C8151" s="142"/>
      <c r="D8151" s="142"/>
      <c r="E8151" s="142"/>
      <c r="F8151" s="142"/>
      <c r="G8151" s="142"/>
      <c r="H8151" s="142"/>
      <c r="J8151" s="142"/>
      <c r="K8151" s="142"/>
      <c r="L8151" s="142"/>
      <c r="M8151" s="142"/>
      <c r="N8151" s="142"/>
      <c r="O8151" s="142"/>
    </row>
    <row r="8152" spans="3:15" x14ac:dyDescent="0.2">
      <c r="C8152" s="142"/>
      <c r="D8152" s="142"/>
      <c r="E8152" s="142"/>
      <c r="F8152" s="142"/>
      <c r="G8152" s="142"/>
      <c r="H8152" s="142"/>
      <c r="J8152" s="142"/>
      <c r="K8152" s="142"/>
      <c r="L8152" s="142"/>
      <c r="M8152" s="142"/>
      <c r="N8152" s="142"/>
      <c r="O8152" s="142"/>
    </row>
    <row r="8153" spans="3:15" x14ac:dyDescent="0.2">
      <c r="C8153" s="142"/>
      <c r="D8153" s="142"/>
      <c r="E8153" s="142"/>
      <c r="F8153" s="142"/>
      <c r="G8153" s="142"/>
      <c r="H8153" s="142"/>
      <c r="J8153" s="142"/>
      <c r="K8153" s="142"/>
      <c r="L8153" s="142"/>
      <c r="M8153" s="142"/>
      <c r="N8153" s="142"/>
      <c r="O8153" s="142"/>
    </row>
    <row r="8154" spans="3:15" x14ac:dyDescent="0.2">
      <c r="C8154" s="142"/>
      <c r="D8154" s="142"/>
      <c r="E8154" s="142"/>
      <c r="F8154" s="142"/>
      <c r="G8154" s="142"/>
      <c r="H8154" s="142"/>
      <c r="J8154" s="142"/>
      <c r="K8154" s="142"/>
      <c r="L8154" s="142"/>
      <c r="M8154" s="142"/>
      <c r="N8154" s="142"/>
      <c r="O8154" s="142"/>
    </row>
    <row r="8155" spans="3:15" x14ac:dyDescent="0.2">
      <c r="C8155" s="142"/>
      <c r="D8155" s="142"/>
      <c r="E8155" s="142"/>
      <c r="F8155" s="142"/>
      <c r="G8155" s="142"/>
      <c r="H8155" s="142"/>
      <c r="J8155" s="142"/>
      <c r="K8155" s="142"/>
      <c r="L8155" s="142"/>
      <c r="M8155" s="142"/>
      <c r="N8155" s="142"/>
      <c r="O8155" s="142"/>
    </row>
    <row r="8156" spans="3:15" x14ac:dyDescent="0.2">
      <c r="C8156" s="142"/>
      <c r="D8156" s="142"/>
      <c r="E8156" s="142"/>
      <c r="F8156" s="142"/>
      <c r="G8156" s="142"/>
      <c r="H8156" s="142"/>
      <c r="J8156" s="142"/>
      <c r="K8156" s="142"/>
      <c r="L8156" s="142"/>
      <c r="M8156" s="142"/>
      <c r="N8156" s="142"/>
      <c r="O8156" s="142"/>
    </row>
    <row r="8157" spans="3:15" x14ac:dyDescent="0.2">
      <c r="C8157" s="142"/>
      <c r="D8157" s="142"/>
      <c r="E8157" s="142"/>
      <c r="F8157" s="142"/>
      <c r="G8157" s="142"/>
      <c r="H8157" s="142"/>
      <c r="J8157" s="142"/>
      <c r="K8157" s="142"/>
      <c r="L8157" s="142"/>
      <c r="M8157" s="142"/>
      <c r="N8157" s="142"/>
      <c r="O8157" s="142"/>
    </row>
    <row r="8158" spans="3:15" x14ac:dyDescent="0.2">
      <c r="C8158" s="142"/>
      <c r="D8158" s="142"/>
      <c r="E8158" s="142"/>
      <c r="F8158" s="142"/>
      <c r="G8158" s="142"/>
      <c r="H8158" s="142"/>
      <c r="J8158" s="142"/>
      <c r="K8158" s="142"/>
      <c r="L8158" s="142"/>
      <c r="M8158" s="142"/>
      <c r="N8158" s="142"/>
      <c r="O8158" s="142"/>
    </row>
    <row r="8159" spans="3:15" x14ac:dyDescent="0.2">
      <c r="C8159" s="142"/>
      <c r="D8159" s="142"/>
      <c r="E8159" s="142"/>
      <c r="F8159" s="142"/>
      <c r="G8159" s="142"/>
      <c r="H8159" s="142"/>
      <c r="J8159" s="142"/>
      <c r="K8159" s="142"/>
      <c r="L8159" s="142"/>
      <c r="M8159" s="142"/>
      <c r="N8159" s="142"/>
      <c r="O8159" s="142"/>
    </row>
    <row r="8160" spans="3:15" x14ac:dyDescent="0.2">
      <c r="C8160" s="142"/>
      <c r="D8160" s="142"/>
      <c r="E8160" s="142"/>
      <c r="F8160" s="142"/>
      <c r="G8160" s="142"/>
      <c r="H8160" s="142"/>
      <c r="J8160" s="142"/>
      <c r="K8160" s="142"/>
      <c r="L8160" s="142"/>
      <c r="M8160" s="142"/>
      <c r="N8160" s="142"/>
      <c r="O8160" s="142"/>
    </row>
    <row r="8161" spans="3:15" x14ac:dyDescent="0.2">
      <c r="C8161" s="142"/>
      <c r="D8161" s="142"/>
      <c r="E8161" s="142"/>
      <c r="F8161" s="142"/>
      <c r="G8161" s="142"/>
      <c r="H8161" s="142"/>
      <c r="J8161" s="142"/>
      <c r="K8161" s="142"/>
      <c r="L8161" s="142"/>
      <c r="M8161" s="142"/>
      <c r="N8161" s="142"/>
      <c r="O8161" s="142"/>
    </row>
    <row r="8162" spans="3:15" x14ac:dyDescent="0.2">
      <c r="C8162" s="142"/>
      <c r="D8162" s="142"/>
      <c r="E8162" s="142"/>
      <c r="F8162" s="142"/>
      <c r="G8162" s="142"/>
      <c r="H8162" s="142"/>
      <c r="J8162" s="142"/>
      <c r="K8162" s="142"/>
      <c r="L8162" s="142"/>
      <c r="M8162" s="142"/>
      <c r="N8162" s="142"/>
      <c r="O8162" s="142"/>
    </row>
    <row r="8163" spans="3:15" x14ac:dyDescent="0.2">
      <c r="C8163" s="142"/>
      <c r="D8163" s="142"/>
      <c r="E8163" s="142"/>
      <c r="F8163" s="142"/>
      <c r="G8163" s="142"/>
      <c r="H8163" s="142"/>
      <c r="J8163" s="142"/>
      <c r="K8163" s="142"/>
      <c r="L8163" s="142"/>
      <c r="M8163" s="142"/>
      <c r="N8163" s="142"/>
      <c r="O8163" s="142"/>
    </row>
    <row r="8164" spans="3:15" x14ac:dyDescent="0.2">
      <c r="C8164" s="142"/>
      <c r="D8164" s="142"/>
      <c r="E8164" s="142"/>
      <c r="F8164" s="142"/>
      <c r="G8164" s="142"/>
      <c r="H8164" s="142"/>
      <c r="J8164" s="142"/>
      <c r="K8164" s="142"/>
      <c r="L8164" s="142"/>
      <c r="M8164" s="142"/>
      <c r="N8164" s="142"/>
      <c r="O8164" s="142"/>
    </row>
    <row r="8165" spans="3:15" x14ac:dyDescent="0.2">
      <c r="C8165" s="142"/>
      <c r="D8165" s="142"/>
      <c r="E8165" s="142"/>
      <c r="F8165" s="142"/>
      <c r="G8165" s="142"/>
      <c r="H8165" s="142"/>
      <c r="J8165" s="142"/>
      <c r="K8165" s="142"/>
      <c r="L8165" s="142"/>
      <c r="M8165" s="142"/>
      <c r="N8165" s="142"/>
      <c r="O8165" s="142"/>
    </row>
    <row r="8166" spans="3:15" x14ac:dyDescent="0.2">
      <c r="C8166" s="142"/>
      <c r="D8166" s="142"/>
      <c r="E8166" s="142"/>
      <c r="F8166" s="142"/>
      <c r="G8166" s="142"/>
      <c r="H8166" s="142"/>
      <c r="J8166" s="142"/>
      <c r="K8166" s="142"/>
      <c r="L8166" s="142"/>
      <c r="M8166" s="142"/>
      <c r="N8166" s="142"/>
      <c r="O8166" s="142"/>
    </row>
    <row r="8167" spans="3:15" x14ac:dyDescent="0.2">
      <c r="C8167" s="142"/>
      <c r="D8167" s="142"/>
      <c r="E8167" s="142"/>
      <c r="F8167" s="142"/>
      <c r="G8167" s="142"/>
      <c r="H8167" s="142"/>
      <c r="J8167" s="142"/>
      <c r="K8167" s="142"/>
      <c r="L8167" s="142"/>
      <c r="M8167" s="142"/>
      <c r="N8167" s="142"/>
      <c r="O8167" s="142"/>
    </row>
    <row r="8168" spans="3:15" x14ac:dyDescent="0.2">
      <c r="C8168" s="142"/>
      <c r="D8168" s="142"/>
      <c r="E8168" s="142"/>
      <c r="F8168" s="142"/>
      <c r="G8168" s="142"/>
      <c r="H8168" s="142"/>
      <c r="J8168" s="142"/>
      <c r="K8168" s="142"/>
      <c r="L8168" s="142"/>
      <c r="M8168" s="142"/>
      <c r="N8168" s="142"/>
      <c r="O8168" s="142"/>
    </row>
    <row r="8169" spans="3:15" x14ac:dyDescent="0.2">
      <c r="C8169" s="142"/>
      <c r="D8169" s="142"/>
      <c r="E8169" s="142"/>
      <c r="F8169" s="142"/>
      <c r="G8169" s="142"/>
      <c r="H8169" s="142"/>
      <c r="J8169" s="142"/>
      <c r="K8169" s="142"/>
      <c r="L8169" s="142"/>
      <c r="M8169" s="142"/>
      <c r="N8169" s="142"/>
      <c r="O8169" s="142"/>
    </row>
    <row r="8170" spans="3:15" x14ac:dyDescent="0.2">
      <c r="C8170" s="142"/>
      <c r="D8170" s="142"/>
      <c r="E8170" s="142"/>
      <c r="F8170" s="142"/>
      <c r="G8170" s="142"/>
      <c r="H8170" s="142"/>
      <c r="J8170" s="142"/>
      <c r="K8170" s="142"/>
      <c r="L8170" s="142"/>
      <c r="M8170" s="142"/>
      <c r="N8170" s="142"/>
      <c r="O8170" s="142"/>
    </row>
    <row r="8171" spans="3:15" x14ac:dyDescent="0.2">
      <c r="C8171" s="142"/>
      <c r="D8171" s="142"/>
      <c r="E8171" s="142"/>
      <c r="F8171" s="142"/>
      <c r="G8171" s="142"/>
      <c r="H8171" s="142"/>
      <c r="J8171" s="142"/>
      <c r="K8171" s="142"/>
      <c r="L8171" s="142"/>
      <c r="M8171" s="142"/>
      <c r="N8171" s="142"/>
      <c r="O8171" s="142"/>
    </row>
    <row r="8172" spans="3:15" x14ac:dyDescent="0.2">
      <c r="C8172" s="142"/>
      <c r="D8172" s="142"/>
      <c r="E8172" s="142"/>
      <c r="F8172" s="142"/>
      <c r="G8172" s="142"/>
      <c r="H8172" s="142"/>
      <c r="J8172" s="142"/>
      <c r="K8172" s="142"/>
      <c r="L8172" s="142"/>
      <c r="M8172" s="142"/>
      <c r="N8172" s="142"/>
      <c r="O8172" s="142"/>
    </row>
    <row r="8173" spans="3:15" x14ac:dyDescent="0.2">
      <c r="C8173" s="142"/>
      <c r="D8173" s="142"/>
      <c r="E8173" s="142"/>
      <c r="F8173" s="142"/>
      <c r="G8173" s="142"/>
      <c r="H8173" s="142"/>
      <c r="J8173" s="142"/>
      <c r="K8173" s="142"/>
      <c r="L8173" s="142"/>
      <c r="M8173" s="142"/>
      <c r="N8173" s="142"/>
      <c r="O8173" s="142"/>
    </row>
    <row r="8174" spans="3:15" x14ac:dyDescent="0.2">
      <c r="C8174" s="142"/>
      <c r="D8174" s="142"/>
      <c r="E8174" s="142"/>
      <c r="F8174" s="142"/>
      <c r="G8174" s="142"/>
      <c r="H8174" s="142"/>
      <c r="J8174" s="142"/>
      <c r="K8174" s="142"/>
      <c r="L8174" s="142"/>
      <c r="M8174" s="142"/>
      <c r="N8174" s="142"/>
      <c r="O8174" s="142"/>
    </row>
    <row r="8175" spans="3:15" x14ac:dyDescent="0.2">
      <c r="C8175" s="142"/>
      <c r="D8175" s="142"/>
      <c r="E8175" s="142"/>
      <c r="F8175" s="142"/>
      <c r="G8175" s="142"/>
      <c r="H8175" s="142"/>
      <c r="J8175" s="142"/>
      <c r="K8175" s="142"/>
      <c r="L8175" s="142"/>
      <c r="M8175" s="142"/>
      <c r="N8175" s="142"/>
      <c r="O8175" s="142"/>
    </row>
    <row r="8176" spans="3:15" x14ac:dyDescent="0.2">
      <c r="C8176" s="142"/>
      <c r="D8176" s="142"/>
      <c r="E8176" s="142"/>
      <c r="F8176" s="142"/>
      <c r="G8176" s="142"/>
      <c r="H8176" s="142"/>
      <c r="J8176" s="142"/>
      <c r="K8176" s="142"/>
      <c r="L8176" s="142"/>
      <c r="M8176" s="142"/>
      <c r="N8176" s="142"/>
      <c r="O8176" s="142"/>
    </row>
    <row r="8177" spans="3:15" x14ac:dyDescent="0.2">
      <c r="C8177" s="142"/>
      <c r="D8177" s="142"/>
      <c r="E8177" s="142"/>
      <c r="F8177" s="142"/>
      <c r="G8177" s="142"/>
      <c r="H8177" s="142"/>
      <c r="J8177" s="142"/>
      <c r="K8177" s="142"/>
      <c r="L8177" s="142"/>
      <c r="M8177" s="142"/>
      <c r="N8177" s="142"/>
      <c r="O8177" s="142"/>
    </row>
    <row r="8178" spans="3:15" x14ac:dyDescent="0.2">
      <c r="C8178" s="142"/>
      <c r="D8178" s="142"/>
      <c r="E8178" s="142"/>
      <c r="F8178" s="142"/>
      <c r="G8178" s="142"/>
      <c r="H8178" s="142"/>
      <c r="J8178" s="142"/>
      <c r="K8178" s="142"/>
      <c r="L8178" s="142"/>
      <c r="M8178" s="142"/>
      <c r="N8178" s="142"/>
      <c r="O8178" s="142"/>
    </row>
    <row r="8179" spans="3:15" x14ac:dyDescent="0.2">
      <c r="C8179" s="142"/>
      <c r="D8179" s="142"/>
      <c r="E8179" s="142"/>
      <c r="F8179" s="142"/>
      <c r="G8179" s="142"/>
      <c r="H8179" s="142"/>
      <c r="J8179" s="142"/>
      <c r="K8179" s="142"/>
      <c r="L8179" s="142"/>
      <c r="M8179" s="142"/>
      <c r="N8179" s="142"/>
      <c r="O8179" s="142"/>
    </row>
    <row r="8180" spans="3:15" x14ac:dyDescent="0.2">
      <c r="C8180" s="142"/>
      <c r="D8180" s="142"/>
      <c r="E8180" s="142"/>
      <c r="F8180" s="142"/>
      <c r="G8180" s="142"/>
      <c r="H8180" s="142"/>
      <c r="J8180" s="142"/>
      <c r="K8180" s="142"/>
      <c r="L8180" s="142"/>
      <c r="M8180" s="142"/>
      <c r="N8180" s="142"/>
      <c r="O8180" s="142"/>
    </row>
    <row r="8181" spans="3:15" x14ac:dyDescent="0.2">
      <c r="C8181" s="142"/>
      <c r="D8181" s="142"/>
      <c r="E8181" s="142"/>
      <c r="F8181" s="142"/>
      <c r="G8181" s="142"/>
      <c r="H8181" s="142"/>
      <c r="J8181" s="142"/>
      <c r="K8181" s="142"/>
      <c r="L8181" s="142"/>
      <c r="M8181" s="142"/>
      <c r="N8181" s="142"/>
      <c r="O8181" s="142"/>
    </row>
    <row r="8182" spans="3:15" x14ac:dyDescent="0.2">
      <c r="C8182" s="142"/>
      <c r="D8182" s="142"/>
      <c r="E8182" s="142"/>
      <c r="F8182" s="142"/>
      <c r="G8182" s="142"/>
      <c r="H8182" s="142"/>
      <c r="J8182" s="142"/>
      <c r="K8182" s="142"/>
      <c r="L8182" s="142"/>
      <c r="M8182" s="142"/>
      <c r="N8182" s="142"/>
      <c r="O8182" s="142"/>
    </row>
    <row r="8183" spans="3:15" x14ac:dyDescent="0.2">
      <c r="C8183" s="142"/>
      <c r="D8183" s="142"/>
      <c r="E8183" s="142"/>
      <c r="F8183" s="142"/>
      <c r="G8183" s="142"/>
      <c r="H8183" s="142"/>
      <c r="J8183" s="142"/>
      <c r="K8183" s="142"/>
      <c r="L8183" s="142"/>
      <c r="M8183" s="142"/>
      <c r="N8183" s="142"/>
      <c r="O8183" s="142"/>
    </row>
    <row r="8184" spans="3:15" x14ac:dyDescent="0.2">
      <c r="C8184" s="142"/>
      <c r="D8184" s="142"/>
      <c r="E8184" s="142"/>
      <c r="F8184" s="142"/>
      <c r="G8184" s="142"/>
      <c r="H8184" s="142"/>
      <c r="J8184" s="142"/>
      <c r="K8184" s="142"/>
      <c r="L8184" s="142"/>
      <c r="M8184" s="142"/>
      <c r="N8184" s="142"/>
      <c r="O8184" s="142"/>
    </row>
    <row r="8185" spans="3:15" x14ac:dyDescent="0.2">
      <c r="C8185" s="142"/>
      <c r="D8185" s="142"/>
      <c r="E8185" s="142"/>
      <c r="F8185" s="142"/>
      <c r="G8185" s="142"/>
      <c r="H8185" s="142"/>
      <c r="J8185" s="142"/>
      <c r="K8185" s="142"/>
      <c r="L8185" s="142"/>
      <c r="M8185" s="142"/>
      <c r="N8185" s="142"/>
      <c r="O8185" s="142"/>
    </row>
    <row r="8186" spans="3:15" x14ac:dyDescent="0.2">
      <c r="C8186" s="142"/>
      <c r="D8186" s="142"/>
      <c r="E8186" s="142"/>
      <c r="F8186" s="142"/>
      <c r="G8186" s="142"/>
      <c r="H8186" s="142"/>
      <c r="J8186" s="142"/>
      <c r="K8186" s="142"/>
      <c r="L8186" s="142"/>
      <c r="M8186" s="142"/>
      <c r="N8186" s="142"/>
      <c r="O8186" s="142"/>
    </row>
    <row r="8187" spans="3:15" x14ac:dyDescent="0.2">
      <c r="C8187" s="142"/>
      <c r="D8187" s="142"/>
      <c r="E8187" s="142"/>
      <c r="F8187" s="142"/>
      <c r="G8187" s="142"/>
      <c r="H8187" s="142"/>
      <c r="J8187" s="142"/>
      <c r="K8187" s="142"/>
      <c r="L8187" s="142"/>
      <c r="M8187" s="142"/>
      <c r="N8187" s="142"/>
      <c r="O8187" s="142"/>
    </row>
    <row r="8188" spans="3:15" x14ac:dyDescent="0.2">
      <c r="C8188" s="142"/>
      <c r="D8188" s="142"/>
      <c r="E8188" s="142"/>
      <c r="F8188" s="142"/>
      <c r="G8188" s="142"/>
      <c r="H8188" s="142"/>
      <c r="J8188" s="142"/>
      <c r="K8188" s="142"/>
      <c r="L8188" s="142"/>
      <c r="M8188" s="142"/>
      <c r="N8188" s="142"/>
      <c r="O8188" s="142"/>
    </row>
    <row r="8189" spans="3:15" x14ac:dyDescent="0.2">
      <c r="C8189" s="142"/>
      <c r="D8189" s="142"/>
      <c r="E8189" s="142"/>
      <c r="F8189" s="142"/>
      <c r="G8189" s="142"/>
      <c r="H8189" s="142"/>
      <c r="J8189" s="142"/>
      <c r="K8189" s="142"/>
      <c r="L8189" s="142"/>
      <c r="M8189" s="142"/>
      <c r="N8189" s="142"/>
      <c r="O8189" s="142"/>
    </row>
    <row r="8190" spans="3:15" x14ac:dyDescent="0.2">
      <c r="C8190" s="142"/>
      <c r="D8190" s="142"/>
      <c r="E8190" s="142"/>
      <c r="F8190" s="142"/>
      <c r="G8190" s="142"/>
      <c r="H8190" s="142"/>
      <c r="J8190" s="142"/>
      <c r="K8190" s="142"/>
      <c r="L8190" s="142"/>
      <c r="M8190" s="142"/>
      <c r="N8190" s="142"/>
      <c r="O8190" s="142"/>
    </row>
    <row r="8191" spans="3:15" x14ac:dyDescent="0.2">
      <c r="C8191" s="142"/>
      <c r="D8191" s="142"/>
      <c r="E8191" s="142"/>
      <c r="F8191" s="142"/>
      <c r="G8191" s="142"/>
      <c r="H8191" s="142"/>
      <c r="J8191" s="142"/>
      <c r="K8191" s="142"/>
      <c r="L8191" s="142"/>
      <c r="M8191" s="142"/>
      <c r="N8191" s="142"/>
      <c r="O8191" s="142"/>
    </row>
    <row r="8192" spans="3:15" x14ac:dyDescent="0.2">
      <c r="C8192" s="142"/>
      <c r="D8192" s="142"/>
      <c r="E8192" s="142"/>
      <c r="F8192" s="142"/>
      <c r="G8192" s="142"/>
      <c r="H8192" s="142"/>
      <c r="J8192" s="142"/>
      <c r="K8192" s="142"/>
      <c r="L8192" s="142"/>
      <c r="M8192" s="142"/>
      <c r="N8192" s="142"/>
      <c r="O8192" s="142"/>
    </row>
    <row r="8193" spans="3:15" x14ac:dyDescent="0.2">
      <c r="C8193" s="142"/>
      <c r="D8193" s="142"/>
      <c r="E8193" s="142"/>
      <c r="F8193" s="142"/>
      <c r="G8193" s="142"/>
      <c r="H8193" s="142"/>
      <c r="J8193" s="142"/>
      <c r="K8193" s="142"/>
      <c r="L8193" s="142"/>
      <c r="M8193" s="142"/>
      <c r="N8193" s="142"/>
      <c r="O8193" s="142"/>
    </row>
    <row r="8194" spans="3:15" x14ac:dyDescent="0.2">
      <c r="C8194" s="142"/>
      <c r="D8194" s="142"/>
      <c r="E8194" s="142"/>
      <c r="F8194" s="142"/>
      <c r="G8194" s="142"/>
      <c r="H8194" s="142"/>
      <c r="J8194" s="142"/>
      <c r="K8194" s="142"/>
      <c r="L8194" s="142"/>
      <c r="M8194" s="142"/>
      <c r="N8194" s="142"/>
      <c r="O8194" s="142"/>
    </row>
    <row r="8195" spans="3:15" x14ac:dyDescent="0.2">
      <c r="C8195" s="142"/>
      <c r="D8195" s="142"/>
      <c r="E8195" s="142"/>
      <c r="F8195" s="142"/>
      <c r="G8195" s="142"/>
      <c r="H8195" s="142"/>
      <c r="J8195" s="142"/>
      <c r="K8195" s="142"/>
      <c r="L8195" s="142"/>
      <c r="M8195" s="142"/>
      <c r="N8195" s="142"/>
      <c r="O8195" s="142"/>
    </row>
    <row r="8196" spans="3:15" x14ac:dyDescent="0.2">
      <c r="C8196" s="142"/>
      <c r="D8196" s="142"/>
      <c r="E8196" s="142"/>
      <c r="F8196" s="142"/>
      <c r="G8196" s="142"/>
      <c r="H8196" s="142"/>
      <c r="J8196" s="142"/>
      <c r="K8196" s="142"/>
      <c r="L8196" s="142"/>
      <c r="M8196" s="142"/>
      <c r="N8196" s="142"/>
      <c r="O8196" s="142"/>
    </row>
    <row r="8197" spans="3:15" x14ac:dyDescent="0.2">
      <c r="C8197" s="142"/>
      <c r="D8197" s="142"/>
      <c r="E8197" s="142"/>
      <c r="F8197" s="142"/>
      <c r="G8197" s="142"/>
      <c r="H8197" s="142"/>
      <c r="J8197" s="142"/>
      <c r="K8197" s="142"/>
      <c r="L8197" s="142"/>
      <c r="M8197" s="142"/>
      <c r="N8197" s="142"/>
      <c r="O8197" s="142"/>
    </row>
    <row r="8198" spans="3:15" x14ac:dyDescent="0.2">
      <c r="C8198" s="142"/>
      <c r="D8198" s="142"/>
      <c r="E8198" s="142"/>
      <c r="F8198" s="142"/>
      <c r="G8198" s="142"/>
      <c r="H8198" s="142"/>
      <c r="J8198" s="142"/>
      <c r="K8198" s="142"/>
      <c r="L8198" s="142"/>
      <c r="M8198" s="142"/>
      <c r="N8198" s="142"/>
      <c r="O8198" s="142"/>
    </row>
    <row r="8199" spans="3:15" x14ac:dyDescent="0.2">
      <c r="C8199" s="142"/>
      <c r="D8199" s="142"/>
      <c r="E8199" s="142"/>
      <c r="F8199" s="142"/>
      <c r="G8199" s="142"/>
      <c r="H8199" s="142"/>
      <c r="J8199" s="142"/>
      <c r="K8199" s="142"/>
      <c r="L8199" s="142"/>
      <c r="M8199" s="142"/>
      <c r="N8199" s="142"/>
      <c r="O8199" s="142"/>
    </row>
    <row r="8200" spans="3:15" x14ac:dyDescent="0.2">
      <c r="C8200" s="142"/>
      <c r="D8200" s="142"/>
      <c r="E8200" s="142"/>
      <c r="F8200" s="142"/>
      <c r="G8200" s="142"/>
      <c r="H8200" s="142"/>
      <c r="J8200" s="142"/>
      <c r="K8200" s="142"/>
      <c r="L8200" s="142"/>
      <c r="M8200" s="142"/>
      <c r="N8200" s="142"/>
      <c r="O8200" s="142"/>
    </row>
    <row r="8201" spans="3:15" x14ac:dyDescent="0.2">
      <c r="C8201" s="142"/>
      <c r="D8201" s="142"/>
      <c r="E8201" s="142"/>
      <c r="F8201" s="142"/>
      <c r="G8201" s="142"/>
      <c r="H8201" s="142"/>
      <c r="J8201" s="142"/>
      <c r="K8201" s="142"/>
      <c r="L8201" s="142"/>
      <c r="M8201" s="142"/>
      <c r="N8201" s="142"/>
      <c r="O8201" s="142"/>
    </row>
    <row r="8202" spans="3:15" x14ac:dyDescent="0.2">
      <c r="C8202" s="142"/>
      <c r="D8202" s="142"/>
      <c r="E8202" s="142"/>
      <c r="F8202" s="142"/>
      <c r="G8202" s="142"/>
      <c r="H8202" s="142"/>
      <c r="J8202" s="142"/>
      <c r="K8202" s="142"/>
      <c r="L8202" s="142"/>
      <c r="M8202" s="142"/>
      <c r="N8202" s="142"/>
      <c r="O8202" s="142"/>
    </row>
    <row r="8203" spans="3:15" x14ac:dyDescent="0.2">
      <c r="C8203" s="142"/>
      <c r="D8203" s="142"/>
      <c r="E8203" s="142"/>
      <c r="F8203" s="142"/>
      <c r="G8203" s="142"/>
      <c r="H8203" s="142"/>
      <c r="J8203" s="142"/>
      <c r="K8203" s="142"/>
      <c r="L8203" s="142"/>
      <c r="M8203" s="142"/>
      <c r="N8203" s="142"/>
      <c r="O8203" s="142"/>
    </row>
    <row r="8204" spans="3:15" x14ac:dyDescent="0.2">
      <c r="C8204" s="142"/>
      <c r="D8204" s="142"/>
      <c r="E8204" s="142"/>
      <c r="F8204" s="142"/>
      <c r="G8204" s="142"/>
      <c r="H8204" s="142"/>
      <c r="J8204" s="142"/>
      <c r="K8204" s="142"/>
      <c r="L8204" s="142"/>
      <c r="M8204" s="142"/>
      <c r="N8204" s="142"/>
      <c r="O8204" s="142"/>
    </row>
    <row r="8205" spans="3:15" x14ac:dyDescent="0.2">
      <c r="C8205" s="142"/>
      <c r="D8205" s="142"/>
      <c r="E8205" s="142"/>
      <c r="F8205" s="142"/>
      <c r="G8205" s="142"/>
      <c r="H8205" s="142"/>
      <c r="J8205" s="142"/>
      <c r="K8205" s="142"/>
      <c r="L8205" s="142"/>
      <c r="M8205" s="142"/>
      <c r="N8205" s="142"/>
      <c r="O8205" s="142"/>
    </row>
    <row r="8206" spans="3:15" x14ac:dyDescent="0.2">
      <c r="C8206" s="142"/>
      <c r="D8206" s="142"/>
      <c r="E8206" s="142"/>
      <c r="F8206" s="142"/>
      <c r="G8206" s="142"/>
      <c r="H8206" s="142"/>
      <c r="J8206" s="142"/>
      <c r="K8206" s="142"/>
      <c r="L8206" s="142"/>
      <c r="M8206" s="142"/>
      <c r="N8206" s="142"/>
      <c r="O8206" s="142"/>
    </row>
    <row r="8207" spans="3:15" x14ac:dyDescent="0.2">
      <c r="C8207" s="142"/>
      <c r="D8207" s="142"/>
      <c r="E8207" s="142"/>
      <c r="F8207" s="142"/>
      <c r="G8207" s="142"/>
      <c r="H8207" s="142"/>
      <c r="J8207" s="142"/>
      <c r="K8207" s="142"/>
      <c r="L8207" s="142"/>
      <c r="M8207" s="142"/>
      <c r="N8207" s="142"/>
      <c r="O8207" s="142"/>
    </row>
    <row r="8208" spans="3:15" x14ac:dyDescent="0.2">
      <c r="C8208" s="142"/>
      <c r="D8208" s="142"/>
      <c r="E8208" s="142"/>
      <c r="F8208" s="142"/>
      <c r="G8208" s="142"/>
      <c r="H8208" s="142"/>
      <c r="J8208" s="142"/>
      <c r="K8208" s="142"/>
      <c r="L8208" s="142"/>
      <c r="M8208" s="142"/>
      <c r="N8208" s="142"/>
      <c r="O8208" s="142"/>
    </row>
    <row r="8209" spans="3:15" x14ac:dyDescent="0.2">
      <c r="C8209" s="142"/>
      <c r="D8209" s="142"/>
      <c r="E8209" s="142"/>
      <c r="F8209" s="142"/>
      <c r="G8209" s="142"/>
      <c r="H8209" s="142"/>
      <c r="J8209" s="142"/>
      <c r="K8209" s="142"/>
      <c r="L8209" s="142"/>
      <c r="M8209" s="142"/>
      <c r="N8209" s="142"/>
      <c r="O8209" s="142"/>
    </row>
    <row r="8210" spans="3:15" x14ac:dyDescent="0.2">
      <c r="C8210" s="142"/>
      <c r="D8210" s="142"/>
      <c r="E8210" s="142"/>
      <c r="F8210" s="142"/>
      <c r="G8210" s="142"/>
      <c r="H8210" s="142"/>
      <c r="J8210" s="142"/>
      <c r="K8210" s="142"/>
      <c r="L8210" s="142"/>
      <c r="M8210" s="142"/>
      <c r="N8210" s="142"/>
      <c r="O8210" s="142"/>
    </row>
    <row r="8211" spans="3:15" x14ac:dyDescent="0.2">
      <c r="C8211" s="142"/>
      <c r="D8211" s="142"/>
      <c r="E8211" s="142"/>
      <c r="F8211" s="142"/>
      <c r="G8211" s="142"/>
      <c r="H8211" s="142"/>
      <c r="J8211" s="142"/>
      <c r="K8211" s="142"/>
      <c r="L8211" s="142"/>
      <c r="M8211" s="142"/>
      <c r="N8211" s="142"/>
      <c r="O8211" s="142"/>
    </row>
    <row r="8212" spans="3:15" x14ac:dyDescent="0.2">
      <c r="C8212" s="142"/>
      <c r="D8212" s="142"/>
      <c r="E8212" s="142"/>
      <c r="F8212" s="142"/>
      <c r="G8212" s="142"/>
      <c r="H8212" s="142"/>
      <c r="J8212" s="142"/>
      <c r="K8212" s="142"/>
      <c r="L8212" s="142"/>
      <c r="M8212" s="142"/>
      <c r="N8212" s="142"/>
      <c r="O8212" s="142"/>
    </row>
    <row r="8213" spans="3:15" x14ac:dyDescent="0.2">
      <c r="C8213" s="142"/>
      <c r="D8213" s="142"/>
      <c r="E8213" s="142"/>
      <c r="F8213" s="142"/>
      <c r="G8213" s="142"/>
      <c r="H8213" s="142"/>
      <c r="J8213" s="142"/>
      <c r="K8213" s="142"/>
      <c r="L8213" s="142"/>
      <c r="M8213" s="142"/>
      <c r="N8213" s="142"/>
      <c r="O8213" s="142"/>
    </row>
    <row r="8214" spans="3:15" x14ac:dyDescent="0.2">
      <c r="C8214" s="142"/>
      <c r="D8214" s="142"/>
      <c r="E8214" s="142"/>
      <c r="F8214" s="142"/>
      <c r="G8214" s="142"/>
      <c r="H8214" s="142"/>
      <c r="J8214" s="142"/>
      <c r="K8214" s="142"/>
      <c r="L8214" s="142"/>
      <c r="M8214" s="142"/>
      <c r="N8214" s="142"/>
      <c r="O8214" s="142"/>
    </row>
    <row r="8215" spans="3:15" x14ac:dyDescent="0.2">
      <c r="C8215" s="142"/>
      <c r="D8215" s="142"/>
      <c r="E8215" s="142"/>
      <c r="F8215" s="142"/>
      <c r="G8215" s="142"/>
      <c r="H8215" s="142"/>
      <c r="J8215" s="142"/>
      <c r="K8215" s="142"/>
      <c r="L8215" s="142"/>
      <c r="M8215" s="142"/>
      <c r="N8215" s="142"/>
      <c r="O8215" s="142"/>
    </row>
    <row r="8216" spans="3:15" x14ac:dyDescent="0.2">
      <c r="C8216" s="142"/>
      <c r="D8216" s="142"/>
      <c r="E8216" s="142"/>
      <c r="F8216" s="142"/>
      <c r="G8216" s="142"/>
      <c r="H8216" s="142"/>
      <c r="J8216" s="142"/>
      <c r="K8216" s="142"/>
      <c r="L8216" s="142"/>
      <c r="M8216" s="142"/>
      <c r="N8216" s="142"/>
      <c r="O8216" s="142"/>
    </row>
    <row r="8217" spans="3:15" x14ac:dyDescent="0.2">
      <c r="C8217" s="142"/>
      <c r="D8217" s="142"/>
      <c r="E8217" s="142"/>
      <c r="F8217" s="142"/>
      <c r="G8217" s="142"/>
      <c r="H8217" s="142"/>
      <c r="J8217" s="142"/>
      <c r="K8217" s="142"/>
      <c r="L8217" s="142"/>
      <c r="M8217" s="142"/>
      <c r="N8217" s="142"/>
      <c r="O8217" s="142"/>
    </row>
    <row r="8218" spans="3:15" x14ac:dyDescent="0.2">
      <c r="C8218" s="142"/>
      <c r="D8218" s="142"/>
      <c r="E8218" s="142"/>
      <c r="F8218" s="142"/>
      <c r="G8218" s="142"/>
      <c r="H8218" s="142"/>
      <c r="J8218" s="142"/>
      <c r="K8218" s="142"/>
      <c r="L8218" s="142"/>
      <c r="M8218" s="142"/>
      <c r="N8218" s="142"/>
      <c r="O8218" s="142"/>
    </row>
    <row r="8219" spans="3:15" x14ac:dyDescent="0.2">
      <c r="C8219" s="142"/>
      <c r="D8219" s="142"/>
      <c r="E8219" s="142"/>
      <c r="F8219" s="142"/>
      <c r="G8219" s="142"/>
      <c r="H8219" s="142"/>
      <c r="J8219" s="142"/>
      <c r="K8219" s="142"/>
      <c r="L8219" s="142"/>
      <c r="M8219" s="142"/>
      <c r="N8219" s="142"/>
      <c r="O8219" s="142"/>
    </row>
    <row r="8220" spans="3:15" x14ac:dyDescent="0.2">
      <c r="C8220" s="142"/>
      <c r="D8220" s="142"/>
      <c r="E8220" s="142"/>
      <c r="F8220" s="142"/>
      <c r="G8220" s="142"/>
      <c r="H8220" s="142"/>
      <c r="J8220" s="142"/>
      <c r="K8220" s="142"/>
      <c r="L8220" s="142"/>
      <c r="M8220" s="142"/>
      <c r="N8220" s="142"/>
      <c r="O8220" s="142"/>
    </row>
    <row r="8221" spans="3:15" x14ac:dyDescent="0.2">
      <c r="C8221" s="142"/>
      <c r="D8221" s="142"/>
      <c r="E8221" s="142"/>
      <c r="F8221" s="142"/>
      <c r="G8221" s="142"/>
      <c r="H8221" s="142"/>
      <c r="J8221" s="142"/>
      <c r="K8221" s="142"/>
      <c r="L8221" s="142"/>
      <c r="M8221" s="142"/>
      <c r="N8221" s="142"/>
      <c r="O8221" s="142"/>
    </row>
    <row r="8222" spans="3:15" x14ac:dyDescent="0.2">
      <c r="C8222" s="142"/>
      <c r="D8222" s="142"/>
      <c r="E8222" s="142"/>
      <c r="F8222" s="142"/>
      <c r="G8222" s="142"/>
      <c r="H8222" s="142"/>
      <c r="J8222" s="142"/>
      <c r="K8222" s="142"/>
      <c r="L8222" s="142"/>
      <c r="M8222" s="142"/>
      <c r="N8222" s="142"/>
      <c r="O8222" s="142"/>
    </row>
    <row r="8223" spans="3:15" x14ac:dyDescent="0.2">
      <c r="C8223" s="142"/>
      <c r="D8223" s="142"/>
      <c r="E8223" s="142"/>
      <c r="F8223" s="142"/>
      <c r="G8223" s="142"/>
      <c r="H8223" s="142"/>
      <c r="J8223" s="142"/>
      <c r="K8223" s="142"/>
      <c r="L8223" s="142"/>
      <c r="M8223" s="142"/>
      <c r="N8223" s="142"/>
      <c r="O8223" s="142"/>
    </row>
    <row r="8224" spans="3:15" x14ac:dyDescent="0.2">
      <c r="C8224" s="142"/>
      <c r="D8224" s="142"/>
      <c r="E8224" s="142"/>
      <c r="F8224" s="142"/>
      <c r="G8224" s="142"/>
      <c r="H8224" s="142"/>
      <c r="J8224" s="142"/>
      <c r="K8224" s="142"/>
      <c r="L8224" s="142"/>
      <c r="M8224" s="142"/>
      <c r="N8224" s="142"/>
      <c r="O8224" s="142"/>
    </row>
    <row r="8225" spans="3:15" x14ac:dyDescent="0.2">
      <c r="C8225" s="142"/>
      <c r="D8225" s="142"/>
      <c r="E8225" s="142"/>
      <c r="F8225" s="142"/>
      <c r="G8225" s="142"/>
      <c r="H8225" s="142"/>
      <c r="J8225" s="142"/>
      <c r="K8225" s="142"/>
      <c r="L8225" s="142"/>
      <c r="M8225" s="142"/>
      <c r="N8225" s="142"/>
      <c r="O8225" s="142"/>
    </row>
    <row r="8226" spans="3:15" x14ac:dyDescent="0.2">
      <c r="C8226" s="142"/>
      <c r="D8226" s="142"/>
      <c r="E8226" s="142"/>
      <c r="F8226" s="142"/>
      <c r="G8226" s="142"/>
      <c r="H8226" s="142"/>
      <c r="J8226" s="142"/>
      <c r="K8226" s="142"/>
      <c r="L8226" s="142"/>
      <c r="M8226" s="142"/>
      <c r="N8226" s="142"/>
      <c r="O8226" s="142"/>
    </row>
    <row r="8227" spans="3:15" x14ac:dyDescent="0.2">
      <c r="C8227" s="142"/>
      <c r="D8227" s="142"/>
      <c r="E8227" s="142"/>
      <c r="F8227" s="142"/>
      <c r="G8227" s="142"/>
      <c r="H8227" s="142"/>
      <c r="J8227" s="142"/>
      <c r="K8227" s="142"/>
      <c r="L8227" s="142"/>
      <c r="M8227" s="142"/>
      <c r="N8227" s="142"/>
      <c r="O8227" s="142"/>
    </row>
    <row r="8228" spans="3:15" x14ac:dyDescent="0.2">
      <c r="C8228" s="142"/>
      <c r="D8228" s="142"/>
      <c r="E8228" s="142"/>
      <c r="F8228" s="142"/>
      <c r="G8228" s="142"/>
      <c r="H8228" s="142"/>
      <c r="J8228" s="142"/>
      <c r="K8228" s="142"/>
      <c r="L8228" s="142"/>
      <c r="M8228" s="142"/>
      <c r="N8228" s="142"/>
      <c r="O8228" s="142"/>
    </row>
    <row r="8229" spans="3:15" x14ac:dyDescent="0.2">
      <c r="C8229" s="142"/>
      <c r="D8229" s="142"/>
      <c r="E8229" s="142"/>
      <c r="F8229" s="142"/>
      <c r="G8229" s="142"/>
      <c r="H8229" s="142"/>
      <c r="J8229" s="142"/>
      <c r="K8229" s="142"/>
      <c r="L8229" s="142"/>
      <c r="M8229" s="142"/>
      <c r="N8229" s="142"/>
      <c r="O8229" s="142"/>
    </row>
    <row r="8230" spans="3:15" x14ac:dyDescent="0.2">
      <c r="C8230" s="142"/>
      <c r="D8230" s="142"/>
      <c r="E8230" s="142"/>
      <c r="F8230" s="142"/>
      <c r="G8230" s="142"/>
      <c r="H8230" s="142"/>
      <c r="J8230" s="142"/>
      <c r="K8230" s="142"/>
      <c r="L8230" s="142"/>
      <c r="M8230" s="142"/>
      <c r="N8230" s="142"/>
      <c r="O8230" s="142"/>
    </row>
    <row r="8231" spans="3:15" x14ac:dyDescent="0.2">
      <c r="C8231" s="142"/>
      <c r="D8231" s="142"/>
      <c r="E8231" s="142"/>
      <c r="F8231" s="142"/>
      <c r="G8231" s="142"/>
      <c r="H8231" s="142"/>
      <c r="J8231" s="142"/>
      <c r="K8231" s="142"/>
      <c r="L8231" s="142"/>
      <c r="M8231" s="142"/>
      <c r="N8231" s="142"/>
      <c r="O8231" s="142"/>
    </row>
    <row r="8232" spans="3:15" x14ac:dyDescent="0.2">
      <c r="C8232" s="142"/>
      <c r="D8232" s="142"/>
      <c r="E8232" s="142"/>
      <c r="F8232" s="142"/>
      <c r="G8232" s="142"/>
      <c r="H8232" s="142"/>
      <c r="J8232" s="142"/>
      <c r="K8232" s="142"/>
      <c r="L8232" s="142"/>
      <c r="M8232" s="142"/>
      <c r="N8232" s="142"/>
      <c r="O8232" s="142"/>
    </row>
    <row r="8233" spans="3:15" x14ac:dyDescent="0.2">
      <c r="C8233" s="142"/>
      <c r="D8233" s="142"/>
      <c r="E8233" s="142"/>
      <c r="F8233" s="142"/>
      <c r="G8233" s="142"/>
      <c r="H8233" s="142"/>
      <c r="J8233" s="142"/>
      <c r="K8233" s="142"/>
      <c r="L8233" s="142"/>
      <c r="M8233" s="142"/>
      <c r="N8233" s="142"/>
      <c r="O8233" s="142"/>
    </row>
    <row r="8234" spans="3:15" x14ac:dyDescent="0.2">
      <c r="C8234" s="142"/>
      <c r="D8234" s="142"/>
      <c r="E8234" s="142"/>
      <c r="F8234" s="142"/>
      <c r="G8234" s="142"/>
      <c r="H8234" s="142"/>
      <c r="J8234" s="142"/>
      <c r="K8234" s="142"/>
      <c r="L8234" s="142"/>
      <c r="M8234" s="142"/>
      <c r="N8234" s="142"/>
      <c r="O8234" s="142"/>
    </row>
    <row r="8235" spans="3:15" x14ac:dyDescent="0.2">
      <c r="C8235" s="142"/>
      <c r="D8235" s="142"/>
      <c r="E8235" s="142"/>
      <c r="F8235" s="142"/>
      <c r="G8235" s="142"/>
      <c r="H8235" s="142"/>
      <c r="J8235" s="142"/>
      <c r="K8235" s="142"/>
      <c r="L8235" s="142"/>
      <c r="M8235" s="142"/>
      <c r="N8235" s="142"/>
      <c r="O8235" s="142"/>
    </row>
    <row r="8236" spans="3:15" x14ac:dyDescent="0.2">
      <c r="C8236" s="142"/>
      <c r="D8236" s="142"/>
      <c r="E8236" s="142"/>
      <c r="F8236" s="142"/>
      <c r="G8236" s="142"/>
      <c r="H8236" s="142"/>
      <c r="J8236" s="142"/>
      <c r="K8236" s="142"/>
      <c r="L8236" s="142"/>
      <c r="M8236" s="142"/>
      <c r="N8236" s="142"/>
      <c r="O8236" s="142"/>
    </row>
    <row r="8237" spans="3:15" x14ac:dyDescent="0.2">
      <c r="C8237" s="142"/>
      <c r="D8237" s="142"/>
      <c r="E8237" s="142"/>
      <c r="F8237" s="142"/>
      <c r="G8237" s="142"/>
      <c r="H8237" s="142"/>
      <c r="J8237" s="142"/>
      <c r="K8237" s="142"/>
      <c r="L8237" s="142"/>
      <c r="M8237" s="142"/>
      <c r="N8237" s="142"/>
      <c r="O8237" s="142"/>
    </row>
    <row r="8238" spans="3:15" x14ac:dyDescent="0.2">
      <c r="C8238" s="142"/>
      <c r="D8238" s="142"/>
      <c r="E8238" s="142"/>
      <c r="F8238" s="142"/>
      <c r="G8238" s="142"/>
      <c r="H8238" s="142"/>
      <c r="J8238" s="142"/>
      <c r="K8238" s="142"/>
      <c r="L8238" s="142"/>
      <c r="M8238" s="142"/>
      <c r="N8238" s="142"/>
      <c r="O8238" s="142"/>
    </row>
    <row r="8239" spans="3:15" x14ac:dyDescent="0.2">
      <c r="C8239" s="142"/>
      <c r="D8239" s="142"/>
      <c r="E8239" s="142"/>
      <c r="F8239" s="142"/>
      <c r="G8239" s="142"/>
      <c r="H8239" s="142"/>
      <c r="J8239" s="142"/>
      <c r="K8239" s="142"/>
      <c r="L8239" s="142"/>
      <c r="M8239" s="142"/>
      <c r="N8239" s="142"/>
      <c r="O8239" s="142"/>
    </row>
    <row r="8240" spans="3:15" x14ac:dyDescent="0.2">
      <c r="C8240" s="142"/>
      <c r="D8240" s="142"/>
      <c r="E8240" s="142"/>
      <c r="F8240" s="142"/>
      <c r="G8240" s="142"/>
      <c r="H8240" s="142"/>
      <c r="J8240" s="142"/>
      <c r="K8240" s="142"/>
      <c r="L8240" s="142"/>
      <c r="M8240" s="142"/>
      <c r="N8240" s="142"/>
      <c r="O8240" s="142"/>
    </row>
    <row r="8241" spans="3:15" x14ac:dyDescent="0.2">
      <c r="C8241" s="142"/>
      <c r="D8241" s="142"/>
      <c r="E8241" s="142"/>
      <c r="F8241" s="142"/>
      <c r="G8241" s="142"/>
      <c r="H8241" s="142"/>
      <c r="J8241" s="142"/>
      <c r="K8241" s="142"/>
      <c r="L8241" s="142"/>
      <c r="M8241" s="142"/>
      <c r="N8241" s="142"/>
      <c r="O8241" s="142"/>
    </row>
    <row r="8242" spans="3:15" x14ac:dyDescent="0.2">
      <c r="C8242" s="142"/>
      <c r="D8242" s="142"/>
      <c r="E8242" s="142"/>
      <c r="F8242" s="142"/>
      <c r="G8242" s="142"/>
      <c r="H8242" s="142"/>
      <c r="J8242" s="142"/>
      <c r="K8242" s="142"/>
      <c r="L8242" s="142"/>
      <c r="M8242" s="142"/>
      <c r="N8242" s="142"/>
      <c r="O8242" s="142"/>
    </row>
    <row r="8243" spans="3:15" x14ac:dyDescent="0.2">
      <c r="C8243" s="142"/>
      <c r="D8243" s="142"/>
      <c r="E8243" s="142"/>
      <c r="F8243" s="142"/>
      <c r="G8243" s="142"/>
      <c r="H8243" s="142"/>
      <c r="J8243" s="142"/>
      <c r="K8243" s="142"/>
      <c r="L8243" s="142"/>
      <c r="M8243" s="142"/>
      <c r="N8243" s="142"/>
      <c r="O8243" s="142"/>
    </row>
    <row r="8244" spans="3:15" x14ac:dyDescent="0.2">
      <c r="C8244" s="142"/>
      <c r="D8244" s="142"/>
      <c r="E8244" s="142"/>
      <c r="F8244" s="142"/>
      <c r="G8244" s="142"/>
      <c r="H8244" s="142"/>
      <c r="J8244" s="142"/>
      <c r="K8244" s="142"/>
      <c r="L8244" s="142"/>
      <c r="M8244" s="142"/>
      <c r="N8244" s="142"/>
      <c r="O8244" s="142"/>
    </row>
    <row r="8245" spans="3:15" x14ac:dyDescent="0.2">
      <c r="C8245" s="142"/>
      <c r="D8245" s="142"/>
      <c r="E8245" s="142"/>
      <c r="F8245" s="142"/>
      <c r="G8245" s="142"/>
      <c r="H8245" s="142"/>
      <c r="J8245" s="142"/>
      <c r="K8245" s="142"/>
      <c r="L8245" s="142"/>
      <c r="M8245" s="142"/>
      <c r="N8245" s="142"/>
      <c r="O8245" s="142"/>
    </row>
    <row r="8246" spans="3:15" x14ac:dyDescent="0.2">
      <c r="C8246" s="142"/>
      <c r="D8246" s="142"/>
      <c r="E8246" s="142"/>
      <c r="F8246" s="142"/>
      <c r="G8246" s="142"/>
      <c r="H8246" s="142"/>
      <c r="J8246" s="142"/>
      <c r="K8246" s="142"/>
      <c r="L8246" s="142"/>
      <c r="M8246" s="142"/>
      <c r="N8246" s="142"/>
      <c r="O8246" s="142"/>
    </row>
    <row r="8247" spans="3:15" x14ac:dyDescent="0.2">
      <c r="C8247" s="142"/>
      <c r="D8247" s="142"/>
      <c r="E8247" s="142"/>
      <c r="F8247" s="142"/>
      <c r="G8247" s="142"/>
      <c r="H8247" s="142"/>
      <c r="J8247" s="142"/>
      <c r="K8247" s="142"/>
      <c r="L8247" s="142"/>
      <c r="M8247" s="142"/>
      <c r="N8247" s="142"/>
      <c r="O8247" s="142"/>
    </row>
    <row r="8248" spans="3:15" x14ac:dyDescent="0.2">
      <c r="C8248" s="142"/>
      <c r="D8248" s="142"/>
      <c r="E8248" s="142"/>
      <c r="F8248" s="142"/>
      <c r="G8248" s="142"/>
      <c r="H8248" s="142"/>
      <c r="J8248" s="142"/>
      <c r="K8248" s="142"/>
      <c r="L8248" s="142"/>
      <c r="M8248" s="142"/>
      <c r="N8248" s="142"/>
      <c r="O8248" s="142"/>
    </row>
    <row r="8249" spans="3:15" x14ac:dyDescent="0.2">
      <c r="C8249" s="142"/>
      <c r="D8249" s="142"/>
      <c r="E8249" s="142"/>
      <c r="F8249" s="142"/>
      <c r="G8249" s="142"/>
      <c r="H8249" s="142"/>
      <c r="J8249" s="142"/>
      <c r="K8249" s="142"/>
      <c r="L8249" s="142"/>
      <c r="M8249" s="142"/>
      <c r="N8249" s="142"/>
      <c r="O8249" s="142"/>
    </row>
    <row r="8250" spans="3:15" x14ac:dyDescent="0.2">
      <c r="C8250" s="142"/>
      <c r="D8250" s="142"/>
      <c r="E8250" s="142"/>
      <c r="F8250" s="142"/>
      <c r="G8250" s="142"/>
      <c r="H8250" s="142"/>
      <c r="J8250" s="142"/>
      <c r="K8250" s="142"/>
      <c r="L8250" s="142"/>
      <c r="M8250" s="142"/>
      <c r="N8250" s="142"/>
      <c r="O8250" s="142"/>
    </row>
    <row r="8251" spans="3:15" x14ac:dyDescent="0.2">
      <c r="C8251" s="142"/>
      <c r="D8251" s="142"/>
      <c r="E8251" s="142"/>
      <c r="F8251" s="142"/>
      <c r="G8251" s="142"/>
      <c r="H8251" s="142"/>
      <c r="J8251" s="142"/>
      <c r="K8251" s="142"/>
      <c r="L8251" s="142"/>
      <c r="M8251" s="142"/>
      <c r="N8251" s="142"/>
      <c r="O8251" s="142"/>
    </row>
    <row r="8252" spans="3:15" x14ac:dyDescent="0.2">
      <c r="C8252" s="142"/>
      <c r="D8252" s="142"/>
      <c r="E8252" s="142"/>
      <c r="F8252" s="142"/>
      <c r="G8252" s="142"/>
      <c r="H8252" s="142"/>
      <c r="J8252" s="142"/>
      <c r="K8252" s="142"/>
      <c r="L8252" s="142"/>
      <c r="M8252" s="142"/>
      <c r="N8252" s="142"/>
      <c r="O8252" s="142"/>
    </row>
    <row r="8253" spans="3:15" x14ac:dyDescent="0.2">
      <c r="C8253" s="142"/>
      <c r="D8253" s="142"/>
      <c r="E8253" s="142"/>
      <c r="F8253" s="142"/>
      <c r="G8253" s="142"/>
      <c r="H8253" s="142"/>
      <c r="J8253" s="142"/>
      <c r="K8253" s="142"/>
      <c r="L8253" s="142"/>
      <c r="M8253" s="142"/>
      <c r="N8253" s="142"/>
      <c r="O8253" s="142"/>
    </row>
    <row r="8254" spans="3:15" x14ac:dyDescent="0.2">
      <c r="C8254" s="142"/>
      <c r="D8254" s="142"/>
      <c r="E8254" s="142"/>
      <c r="F8254" s="142"/>
      <c r="G8254" s="142"/>
      <c r="H8254" s="142"/>
      <c r="J8254" s="142"/>
      <c r="K8254" s="142"/>
      <c r="L8254" s="142"/>
      <c r="M8254" s="142"/>
      <c r="N8254" s="142"/>
      <c r="O8254" s="142"/>
    </row>
    <row r="8255" spans="3:15" x14ac:dyDescent="0.2">
      <c r="C8255" s="142"/>
      <c r="D8255" s="142"/>
      <c r="E8255" s="142"/>
      <c r="F8255" s="142"/>
      <c r="G8255" s="142"/>
      <c r="H8255" s="142"/>
      <c r="J8255" s="142"/>
      <c r="K8255" s="142"/>
      <c r="L8255" s="142"/>
      <c r="M8255" s="142"/>
      <c r="N8255" s="142"/>
      <c r="O8255" s="142"/>
    </row>
    <row r="8256" spans="3:15" x14ac:dyDescent="0.2">
      <c r="C8256" s="142"/>
      <c r="D8256" s="142"/>
      <c r="E8256" s="142"/>
      <c r="F8256" s="142"/>
      <c r="G8256" s="142"/>
      <c r="H8256" s="142"/>
      <c r="J8256" s="142"/>
      <c r="K8256" s="142"/>
      <c r="L8256" s="142"/>
      <c r="M8256" s="142"/>
      <c r="N8256" s="142"/>
      <c r="O8256" s="142"/>
    </row>
    <row r="8257" spans="3:15" x14ac:dyDescent="0.2">
      <c r="C8257" s="142"/>
      <c r="D8257" s="142"/>
      <c r="E8257" s="142"/>
      <c r="F8257" s="142"/>
      <c r="G8257" s="142"/>
      <c r="H8257" s="142"/>
      <c r="J8257" s="142"/>
      <c r="K8257" s="142"/>
      <c r="L8257" s="142"/>
      <c r="M8257" s="142"/>
      <c r="N8257" s="142"/>
      <c r="O8257" s="142"/>
    </row>
    <row r="8258" spans="3:15" x14ac:dyDescent="0.2">
      <c r="C8258" s="142"/>
      <c r="D8258" s="142"/>
      <c r="E8258" s="142"/>
      <c r="F8258" s="142"/>
      <c r="G8258" s="142"/>
      <c r="H8258" s="142"/>
      <c r="J8258" s="142"/>
      <c r="K8258" s="142"/>
      <c r="L8258" s="142"/>
      <c r="M8258" s="142"/>
      <c r="N8258" s="142"/>
      <c r="O8258" s="142"/>
    </row>
    <row r="8259" spans="3:15" x14ac:dyDescent="0.2">
      <c r="C8259" s="142"/>
      <c r="D8259" s="142"/>
      <c r="E8259" s="142"/>
      <c r="F8259" s="142"/>
      <c r="G8259" s="142"/>
      <c r="H8259" s="142"/>
      <c r="J8259" s="142"/>
      <c r="K8259" s="142"/>
      <c r="L8259" s="142"/>
      <c r="M8259" s="142"/>
      <c r="N8259" s="142"/>
      <c r="O8259" s="142"/>
    </row>
    <row r="8260" spans="3:15" x14ac:dyDescent="0.2">
      <c r="C8260" s="142"/>
      <c r="D8260" s="142"/>
      <c r="E8260" s="142"/>
      <c r="F8260" s="142"/>
      <c r="G8260" s="142"/>
      <c r="H8260" s="142"/>
      <c r="J8260" s="142"/>
      <c r="K8260" s="142"/>
      <c r="L8260" s="142"/>
      <c r="M8260" s="142"/>
      <c r="N8260" s="142"/>
      <c r="O8260" s="142"/>
    </row>
    <row r="8261" spans="3:15" x14ac:dyDescent="0.2">
      <c r="C8261" s="142"/>
      <c r="D8261" s="142"/>
      <c r="E8261" s="142"/>
      <c r="F8261" s="142"/>
      <c r="G8261" s="142"/>
      <c r="H8261" s="142"/>
      <c r="J8261" s="142"/>
      <c r="K8261" s="142"/>
      <c r="L8261" s="142"/>
      <c r="M8261" s="142"/>
      <c r="N8261" s="142"/>
      <c r="O8261" s="142"/>
    </row>
    <row r="8262" spans="3:15" x14ac:dyDescent="0.2">
      <c r="C8262" s="142"/>
      <c r="D8262" s="142"/>
      <c r="E8262" s="142"/>
      <c r="F8262" s="142"/>
      <c r="G8262" s="142"/>
      <c r="H8262" s="142"/>
      <c r="J8262" s="142"/>
      <c r="K8262" s="142"/>
      <c r="L8262" s="142"/>
      <c r="M8262" s="142"/>
      <c r="N8262" s="142"/>
      <c r="O8262" s="142"/>
    </row>
    <row r="8263" spans="3:15" x14ac:dyDescent="0.2">
      <c r="C8263" s="142"/>
      <c r="D8263" s="142"/>
      <c r="E8263" s="142"/>
      <c r="F8263" s="142"/>
      <c r="G8263" s="142"/>
      <c r="H8263" s="142"/>
      <c r="J8263" s="142"/>
      <c r="K8263" s="142"/>
      <c r="L8263" s="142"/>
      <c r="M8263" s="142"/>
      <c r="N8263" s="142"/>
      <c r="O8263" s="142"/>
    </row>
    <row r="8264" spans="3:15" x14ac:dyDescent="0.2">
      <c r="C8264" s="142"/>
      <c r="D8264" s="142"/>
      <c r="E8264" s="142"/>
      <c r="F8264" s="142"/>
      <c r="G8264" s="142"/>
      <c r="H8264" s="142"/>
      <c r="J8264" s="142"/>
      <c r="K8264" s="142"/>
      <c r="L8264" s="142"/>
      <c r="M8264" s="142"/>
      <c r="N8264" s="142"/>
      <c r="O8264" s="142"/>
    </row>
    <row r="8265" spans="3:15" x14ac:dyDescent="0.2">
      <c r="C8265" s="142"/>
      <c r="D8265" s="142"/>
      <c r="E8265" s="142"/>
      <c r="F8265" s="142"/>
      <c r="G8265" s="142"/>
      <c r="H8265" s="142"/>
      <c r="J8265" s="142"/>
      <c r="K8265" s="142"/>
      <c r="L8265" s="142"/>
      <c r="M8265" s="142"/>
      <c r="N8265" s="142"/>
      <c r="O8265" s="142"/>
    </row>
    <row r="8266" spans="3:15" x14ac:dyDescent="0.2">
      <c r="C8266" s="142"/>
      <c r="D8266" s="142"/>
      <c r="E8266" s="142"/>
      <c r="F8266" s="142"/>
      <c r="G8266" s="142"/>
      <c r="H8266" s="142"/>
      <c r="J8266" s="142"/>
      <c r="K8266" s="142"/>
      <c r="L8266" s="142"/>
      <c r="M8266" s="142"/>
      <c r="N8266" s="142"/>
      <c r="O8266" s="142"/>
    </row>
    <row r="8267" spans="3:15" x14ac:dyDescent="0.2">
      <c r="C8267" s="142"/>
      <c r="D8267" s="142"/>
      <c r="E8267" s="142"/>
      <c r="F8267" s="142"/>
      <c r="G8267" s="142"/>
      <c r="H8267" s="142"/>
      <c r="J8267" s="142"/>
      <c r="K8267" s="142"/>
      <c r="L8267" s="142"/>
      <c r="M8267" s="142"/>
      <c r="N8267" s="142"/>
      <c r="O8267" s="142"/>
    </row>
    <row r="8268" spans="3:15" x14ac:dyDescent="0.2">
      <c r="C8268" s="142"/>
      <c r="D8268" s="142"/>
      <c r="E8268" s="142"/>
      <c r="F8268" s="142"/>
      <c r="G8268" s="142"/>
      <c r="H8268" s="142"/>
      <c r="J8268" s="142"/>
      <c r="K8268" s="142"/>
      <c r="L8268" s="142"/>
      <c r="M8268" s="142"/>
      <c r="N8268" s="142"/>
      <c r="O8268" s="142"/>
    </row>
    <row r="8269" spans="3:15" x14ac:dyDescent="0.2">
      <c r="C8269" s="142"/>
      <c r="D8269" s="142"/>
      <c r="E8269" s="142"/>
      <c r="F8269" s="142"/>
      <c r="G8269" s="142"/>
      <c r="H8269" s="142"/>
      <c r="J8269" s="142"/>
      <c r="K8269" s="142"/>
      <c r="L8269" s="142"/>
      <c r="M8269" s="142"/>
      <c r="N8269" s="142"/>
      <c r="O8269" s="142"/>
    </row>
    <row r="8270" spans="3:15" x14ac:dyDescent="0.2">
      <c r="C8270" s="142"/>
      <c r="D8270" s="142"/>
      <c r="E8270" s="142"/>
      <c r="F8270" s="142"/>
      <c r="G8270" s="142"/>
      <c r="H8270" s="142"/>
      <c r="J8270" s="142"/>
      <c r="K8270" s="142"/>
      <c r="L8270" s="142"/>
      <c r="M8270" s="142"/>
      <c r="N8270" s="142"/>
      <c r="O8270" s="142"/>
    </row>
    <row r="8271" spans="3:15" x14ac:dyDescent="0.2">
      <c r="C8271" s="142"/>
      <c r="D8271" s="142"/>
      <c r="E8271" s="142"/>
      <c r="F8271" s="142"/>
      <c r="G8271" s="142"/>
      <c r="H8271" s="142"/>
      <c r="J8271" s="142"/>
      <c r="K8271" s="142"/>
      <c r="L8271" s="142"/>
      <c r="M8271" s="142"/>
      <c r="N8271" s="142"/>
      <c r="O8271" s="142"/>
    </row>
    <row r="8272" spans="3:15" x14ac:dyDescent="0.2">
      <c r="C8272" s="142"/>
      <c r="D8272" s="142"/>
      <c r="E8272" s="142"/>
      <c r="F8272" s="142"/>
      <c r="G8272" s="142"/>
      <c r="H8272" s="142"/>
      <c r="J8272" s="142"/>
      <c r="K8272" s="142"/>
      <c r="L8272" s="142"/>
      <c r="M8272" s="142"/>
      <c r="N8272" s="142"/>
      <c r="O8272" s="142"/>
    </row>
    <row r="8273" spans="3:15" x14ac:dyDescent="0.2">
      <c r="C8273" s="142"/>
      <c r="D8273" s="142"/>
      <c r="E8273" s="142"/>
      <c r="F8273" s="142"/>
      <c r="G8273" s="142"/>
      <c r="H8273" s="142"/>
      <c r="J8273" s="142"/>
      <c r="K8273" s="142"/>
      <c r="L8273" s="142"/>
      <c r="M8273" s="142"/>
      <c r="N8273" s="142"/>
      <c r="O8273" s="142"/>
    </row>
    <row r="8274" spans="3:15" x14ac:dyDescent="0.2">
      <c r="C8274" s="142"/>
      <c r="D8274" s="142"/>
      <c r="E8274" s="142"/>
      <c r="F8274" s="142"/>
      <c r="G8274" s="142"/>
      <c r="H8274" s="142"/>
      <c r="J8274" s="142"/>
      <c r="K8274" s="142"/>
      <c r="L8274" s="142"/>
      <c r="M8274" s="142"/>
      <c r="N8274" s="142"/>
      <c r="O8274" s="142"/>
    </row>
    <row r="8275" spans="3:15" x14ac:dyDescent="0.2">
      <c r="C8275" s="142"/>
      <c r="D8275" s="142"/>
      <c r="E8275" s="142"/>
      <c r="F8275" s="142"/>
      <c r="G8275" s="142"/>
      <c r="H8275" s="142"/>
      <c r="J8275" s="142"/>
      <c r="K8275" s="142"/>
      <c r="L8275" s="142"/>
      <c r="M8275" s="142"/>
      <c r="N8275" s="142"/>
      <c r="O8275" s="142"/>
    </row>
    <row r="8276" spans="3:15" x14ac:dyDescent="0.2">
      <c r="C8276" s="142"/>
      <c r="D8276" s="142"/>
      <c r="E8276" s="142"/>
      <c r="F8276" s="142"/>
      <c r="G8276" s="142"/>
      <c r="H8276" s="142"/>
      <c r="J8276" s="142"/>
      <c r="K8276" s="142"/>
      <c r="L8276" s="142"/>
      <c r="M8276" s="142"/>
      <c r="N8276" s="142"/>
      <c r="O8276" s="142"/>
    </row>
    <row r="8277" spans="3:15" x14ac:dyDescent="0.2">
      <c r="C8277" s="142"/>
      <c r="D8277" s="142"/>
      <c r="E8277" s="142"/>
      <c r="F8277" s="142"/>
      <c r="G8277" s="142"/>
      <c r="H8277" s="142"/>
      <c r="J8277" s="142"/>
      <c r="K8277" s="142"/>
      <c r="L8277" s="142"/>
      <c r="M8277" s="142"/>
      <c r="N8277" s="142"/>
      <c r="O8277" s="142"/>
    </row>
    <row r="8278" spans="3:15" x14ac:dyDescent="0.2">
      <c r="C8278" s="142"/>
      <c r="D8278" s="142"/>
      <c r="E8278" s="142"/>
      <c r="F8278" s="142"/>
      <c r="G8278" s="142"/>
      <c r="H8278" s="142"/>
      <c r="J8278" s="142"/>
      <c r="K8278" s="142"/>
      <c r="L8278" s="142"/>
      <c r="M8278" s="142"/>
      <c r="N8278" s="142"/>
      <c r="O8278" s="142"/>
    </row>
    <row r="8279" spans="3:15" x14ac:dyDescent="0.2">
      <c r="C8279" s="142"/>
      <c r="D8279" s="142"/>
      <c r="E8279" s="142"/>
      <c r="F8279" s="142"/>
      <c r="G8279" s="142"/>
      <c r="H8279" s="142"/>
      <c r="J8279" s="142"/>
      <c r="K8279" s="142"/>
      <c r="L8279" s="142"/>
      <c r="M8279" s="142"/>
      <c r="N8279" s="142"/>
      <c r="O8279" s="142"/>
    </row>
    <row r="8280" spans="3:15" x14ac:dyDescent="0.2">
      <c r="C8280" s="142"/>
      <c r="D8280" s="142"/>
      <c r="E8280" s="142"/>
      <c r="F8280" s="142"/>
      <c r="G8280" s="142"/>
      <c r="H8280" s="142"/>
      <c r="J8280" s="142"/>
      <c r="K8280" s="142"/>
      <c r="L8280" s="142"/>
      <c r="M8280" s="142"/>
      <c r="N8280" s="142"/>
      <c r="O8280" s="142"/>
    </row>
    <row r="8281" spans="3:15" x14ac:dyDescent="0.2">
      <c r="C8281" s="142"/>
      <c r="D8281" s="142"/>
      <c r="E8281" s="142"/>
      <c r="F8281" s="142"/>
      <c r="G8281" s="142"/>
      <c r="H8281" s="142"/>
      <c r="J8281" s="142"/>
      <c r="K8281" s="142"/>
      <c r="L8281" s="142"/>
      <c r="M8281" s="142"/>
      <c r="N8281" s="142"/>
      <c r="O8281" s="142"/>
    </row>
    <row r="8282" spans="3:15" x14ac:dyDescent="0.2">
      <c r="C8282" s="142"/>
      <c r="D8282" s="142"/>
      <c r="E8282" s="142"/>
      <c r="F8282" s="142"/>
      <c r="G8282" s="142"/>
      <c r="H8282" s="142"/>
      <c r="J8282" s="142"/>
      <c r="K8282" s="142"/>
      <c r="L8282" s="142"/>
      <c r="M8282" s="142"/>
      <c r="N8282" s="142"/>
      <c r="O8282" s="142"/>
    </row>
    <row r="8283" spans="3:15" x14ac:dyDescent="0.2">
      <c r="C8283" s="142"/>
      <c r="D8283" s="142"/>
      <c r="E8283" s="142"/>
      <c r="F8283" s="142"/>
      <c r="G8283" s="142"/>
      <c r="H8283" s="142"/>
      <c r="J8283" s="142"/>
      <c r="K8283" s="142"/>
      <c r="L8283" s="142"/>
      <c r="M8283" s="142"/>
      <c r="N8283" s="142"/>
      <c r="O8283" s="142"/>
    </row>
    <row r="8284" spans="3:15" x14ac:dyDescent="0.2">
      <c r="C8284" s="142"/>
      <c r="D8284" s="142"/>
      <c r="E8284" s="142"/>
      <c r="F8284" s="142"/>
      <c r="G8284" s="142"/>
      <c r="H8284" s="142"/>
      <c r="J8284" s="142"/>
      <c r="K8284" s="142"/>
      <c r="L8284" s="142"/>
      <c r="M8284" s="142"/>
      <c r="N8284" s="142"/>
      <c r="O8284" s="142"/>
    </row>
    <row r="8285" spans="3:15" x14ac:dyDescent="0.2">
      <c r="C8285" s="142"/>
      <c r="D8285" s="142"/>
      <c r="E8285" s="142"/>
      <c r="F8285" s="142"/>
      <c r="G8285" s="142"/>
      <c r="H8285" s="142"/>
      <c r="J8285" s="142"/>
      <c r="K8285" s="142"/>
      <c r="L8285" s="142"/>
      <c r="M8285" s="142"/>
      <c r="N8285" s="142"/>
      <c r="O8285" s="142"/>
    </row>
    <row r="8286" spans="3:15" x14ac:dyDescent="0.2">
      <c r="C8286" s="142"/>
      <c r="D8286" s="142"/>
      <c r="E8286" s="142"/>
      <c r="F8286" s="142"/>
      <c r="G8286" s="142"/>
      <c r="H8286" s="142"/>
      <c r="J8286" s="142"/>
      <c r="K8286" s="142"/>
      <c r="L8286" s="142"/>
      <c r="M8286" s="142"/>
      <c r="N8286" s="142"/>
      <c r="O8286" s="142"/>
    </row>
    <row r="8287" spans="3:15" x14ac:dyDescent="0.2">
      <c r="C8287" s="142"/>
      <c r="D8287" s="142"/>
      <c r="E8287" s="142"/>
      <c r="F8287" s="142"/>
      <c r="G8287" s="142"/>
      <c r="H8287" s="142"/>
      <c r="J8287" s="142"/>
      <c r="K8287" s="142"/>
      <c r="L8287" s="142"/>
      <c r="M8287" s="142"/>
      <c r="N8287" s="142"/>
      <c r="O8287" s="142"/>
    </row>
    <row r="8288" spans="3:15" x14ac:dyDescent="0.2">
      <c r="C8288" s="142"/>
      <c r="D8288" s="142"/>
      <c r="E8288" s="142"/>
      <c r="F8288" s="142"/>
      <c r="G8288" s="142"/>
      <c r="H8288" s="142"/>
      <c r="J8288" s="142"/>
      <c r="K8288" s="142"/>
      <c r="L8288" s="142"/>
      <c r="M8288" s="142"/>
      <c r="N8288" s="142"/>
      <c r="O8288" s="142"/>
    </row>
    <row r="8289" spans="3:15" x14ac:dyDescent="0.2">
      <c r="C8289" s="142"/>
      <c r="D8289" s="142"/>
      <c r="E8289" s="142"/>
      <c r="F8289" s="142"/>
      <c r="G8289" s="142"/>
      <c r="H8289" s="142"/>
      <c r="J8289" s="142"/>
      <c r="K8289" s="142"/>
      <c r="L8289" s="142"/>
      <c r="M8289" s="142"/>
      <c r="N8289" s="142"/>
      <c r="O8289" s="142"/>
    </row>
    <row r="8290" spans="3:15" x14ac:dyDescent="0.2">
      <c r="C8290" s="142"/>
      <c r="D8290" s="142"/>
      <c r="E8290" s="142"/>
      <c r="F8290" s="142"/>
      <c r="G8290" s="142"/>
      <c r="H8290" s="142"/>
      <c r="J8290" s="142"/>
      <c r="K8290" s="142"/>
      <c r="L8290" s="142"/>
      <c r="M8290" s="142"/>
      <c r="N8290" s="142"/>
      <c r="O8290" s="142"/>
    </row>
    <row r="8291" spans="3:15" x14ac:dyDescent="0.2">
      <c r="C8291" s="142"/>
      <c r="D8291" s="142"/>
      <c r="E8291" s="142"/>
      <c r="F8291" s="142"/>
      <c r="G8291" s="142"/>
      <c r="H8291" s="142"/>
      <c r="J8291" s="142"/>
      <c r="K8291" s="142"/>
      <c r="L8291" s="142"/>
      <c r="M8291" s="142"/>
      <c r="N8291" s="142"/>
      <c r="O8291" s="142"/>
    </row>
    <row r="8292" spans="3:15" x14ac:dyDescent="0.2">
      <c r="C8292" s="142"/>
      <c r="D8292" s="142"/>
      <c r="E8292" s="142"/>
      <c r="F8292" s="142"/>
      <c r="G8292" s="142"/>
      <c r="H8292" s="142"/>
      <c r="J8292" s="142"/>
      <c r="K8292" s="142"/>
      <c r="L8292" s="142"/>
      <c r="M8292" s="142"/>
      <c r="N8292" s="142"/>
      <c r="O8292" s="142"/>
    </row>
    <row r="8293" spans="3:15" x14ac:dyDescent="0.2">
      <c r="C8293" s="142"/>
      <c r="D8293" s="142"/>
      <c r="E8293" s="142"/>
      <c r="F8293" s="142"/>
      <c r="G8293" s="142"/>
      <c r="H8293" s="142"/>
      <c r="J8293" s="142"/>
      <c r="K8293" s="142"/>
      <c r="L8293" s="142"/>
      <c r="M8293" s="142"/>
      <c r="N8293" s="142"/>
      <c r="O8293" s="142"/>
    </row>
    <row r="8294" spans="3:15" x14ac:dyDescent="0.2">
      <c r="C8294" s="142"/>
      <c r="D8294" s="142"/>
      <c r="E8294" s="142"/>
      <c r="F8294" s="142"/>
      <c r="G8294" s="142"/>
      <c r="H8294" s="142"/>
      <c r="J8294" s="142"/>
      <c r="K8294" s="142"/>
      <c r="L8294" s="142"/>
      <c r="M8294" s="142"/>
      <c r="N8294" s="142"/>
      <c r="O8294" s="142"/>
    </row>
    <row r="8295" spans="3:15" x14ac:dyDescent="0.2">
      <c r="C8295" s="142"/>
      <c r="D8295" s="142"/>
      <c r="E8295" s="142"/>
      <c r="F8295" s="142"/>
      <c r="G8295" s="142"/>
      <c r="H8295" s="142"/>
      <c r="J8295" s="142"/>
      <c r="K8295" s="142"/>
      <c r="L8295" s="142"/>
      <c r="M8295" s="142"/>
      <c r="N8295" s="142"/>
      <c r="O8295" s="142"/>
    </row>
    <row r="8296" spans="3:15" x14ac:dyDescent="0.2">
      <c r="C8296" s="142"/>
      <c r="D8296" s="142"/>
      <c r="E8296" s="142"/>
      <c r="F8296" s="142"/>
      <c r="G8296" s="142"/>
      <c r="H8296" s="142"/>
      <c r="J8296" s="142"/>
      <c r="K8296" s="142"/>
      <c r="L8296" s="142"/>
      <c r="M8296" s="142"/>
      <c r="N8296" s="142"/>
      <c r="O8296" s="142"/>
    </row>
    <row r="8297" spans="3:15" x14ac:dyDescent="0.2">
      <c r="C8297" s="142"/>
      <c r="D8297" s="142"/>
      <c r="E8297" s="142"/>
      <c r="F8297" s="142"/>
      <c r="G8297" s="142"/>
      <c r="H8297" s="142"/>
      <c r="J8297" s="142"/>
      <c r="K8297" s="142"/>
      <c r="L8297" s="142"/>
      <c r="M8297" s="142"/>
      <c r="N8297" s="142"/>
      <c r="O8297" s="142"/>
    </row>
    <row r="8298" spans="3:15" x14ac:dyDescent="0.2">
      <c r="C8298" s="142"/>
      <c r="D8298" s="142"/>
      <c r="E8298" s="142"/>
      <c r="F8298" s="142"/>
      <c r="G8298" s="142"/>
      <c r="H8298" s="142"/>
      <c r="J8298" s="142"/>
      <c r="K8298" s="142"/>
      <c r="L8298" s="142"/>
      <c r="M8298" s="142"/>
      <c r="N8298" s="142"/>
      <c r="O8298" s="142"/>
    </row>
    <row r="8299" spans="3:15" x14ac:dyDescent="0.2">
      <c r="C8299" s="142"/>
      <c r="D8299" s="142"/>
      <c r="E8299" s="142"/>
      <c r="F8299" s="142"/>
      <c r="G8299" s="142"/>
      <c r="H8299" s="142"/>
      <c r="J8299" s="142"/>
      <c r="K8299" s="142"/>
      <c r="L8299" s="142"/>
      <c r="M8299" s="142"/>
      <c r="N8299" s="142"/>
      <c r="O8299" s="142"/>
    </row>
    <row r="8300" spans="3:15" x14ac:dyDescent="0.2">
      <c r="C8300" s="142"/>
      <c r="D8300" s="142"/>
      <c r="E8300" s="142"/>
      <c r="F8300" s="142"/>
      <c r="G8300" s="142"/>
      <c r="H8300" s="142"/>
      <c r="J8300" s="142"/>
      <c r="K8300" s="142"/>
      <c r="L8300" s="142"/>
      <c r="M8300" s="142"/>
      <c r="N8300" s="142"/>
      <c r="O8300" s="142"/>
    </row>
    <row r="8301" spans="3:15" x14ac:dyDescent="0.2">
      <c r="C8301" s="142"/>
      <c r="D8301" s="142"/>
      <c r="E8301" s="142"/>
      <c r="F8301" s="142"/>
      <c r="G8301" s="142"/>
      <c r="H8301" s="142"/>
      <c r="J8301" s="142"/>
      <c r="K8301" s="142"/>
      <c r="L8301" s="142"/>
      <c r="M8301" s="142"/>
      <c r="N8301" s="142"/>
      <c r="O8301" s="142"/>
    </row>
    <row r="8302" spans="3:15" x14ac:dyDescent="0.2">
      <c r="C8302" s="142"/>
      <c r="D8302" s="142"/>
      <c r="E8302" s="142"/>
      <c r="F8302" s="142"/>
      <c r="G8302" s="142"/>
      <c r="H8302" s="142"/>
      <c r="J8302" s="142"/>
      <c r="K8302" s="142"/>
      <c r="L8302" s="142"/>
      <c r="M8302" s="142"/>
      <c r="N8302" s="142"/>
      <c r="O8302" s="142"/>
    </row>
    <row r="8303" spans="3:15" x14ac:dyDescent="0.2">
      <c r="C8303" s="142"/>
      <c r="D8303" s="142"/>
      <c r="E8303" s="142"/>
      <c r="F8303" s="142"/>
      <c r="G8303" s="142"/>
      <c r="H8303" s="142"/>
      <c r="J8303" s="142"/>
      <c r="K8303" s="142"/>
      <c r="L8303" s="142"/>
      <c r="M8303" s="142"/>
      <c r="N8303" s="142"/>
      <c r="O8303" s="142"/>
    </row>
    <row r="8304" spans="3:15" x14ac:dyDescent="0.2">
      <c r="C8304" s="142"/>
      <c r="D8304" s="142"/>
      <c r="E8304" s="142"/>
      <c r="F8304" s="142"/>
      <c r="G8304" s="142"/>
      <c r="H8304" s="142"/>
      <c r="J8304" s="142"/>
      <c r="K8304" s="142"/>
      <c r="L8304" s="142"/>
      <c r="M8304" s="142"/>
      <c r="N8304" s="142"/>
      <c r="O8304" s="142"/>
    </row>
    <row r="8305" spans="3:15" x14ac:dyDescent="0.2">
      <c r="C8305" s="142"/>
      <c r="D8305" s="142"/>
      <c r="E8305" s="142"/>
      <c r="F8305" s="142"/>
      <c r="G8305" s="142"/>
      <c r="H8305" s="142"/>
      <c r="J8305" s="142"/>
      <c r="K8305" s="142"/>
      <c r="L8305" s="142"/>
      <c r="M8305" s="142"/>
      <c r="N8305" s="142"/>
      <c r="O8305" s="142"/>
    </row>
    <row r="8306" spans="3:15" x14ac:dyDescent="0.2">
      <c r="C8306" s="142"/>
      <c r="D8306" s="142"/>
      <c r="E8306" s="142"/>
      <c r="F8306" s="142"/>
      <c r="G8306" s="142"/>
      <c r="H8306" s="142"/>
      <c r="J8306" s="142"/>
      <c r="K8306" s="142"/>
      <c r="L8306" s="142"/>
      <c r="M8306" s="142"/>
      <c r="N8306" s="142"/>
      <c r="O8306" s="142"/>
    </row>
    <row r="8307" spans="3:15" x14ac:dyDescent="0.2">
      <c r="C8307" s="142"/>
      <c r="D8307" s="142"/>
      <c r="E8307" s="142"/>
      <c r="F8307" s="142"/>
      <c r="G8307" s="142"/>
      <c r="H8307" s="142"/>
      <c r="J8307" s="142"/>
      <c r="K8307" s="142"/>
      <c r="L8307" s="142"/>
      <c r="M8307" s="142"/>
      <c r="N8307" s="142"/>
      <c r="O8307" s="142"/>
    </row>
    <row r="8308" spans="3:15" x14ac:dyDescent="0.2">
      <c r="C8308" s="142"/>
      <c r="D8308" s="142"/>
      <c r="E8308" s="142"/>
      <c r="F8308" s="142"/>
      <c r="G8308" s="142"/>
      <c r="H8308" s="142"/>
      <c r="J8308" s="142"/>
      <c r="K8308" s="142"/>
      <c r="L8308" s="142"/>
      <c r="M8308" s="142"/>
      <c r="N8308" s="142"/>
      <c r="O8308" s="142"/>
    </row>
    <row r="8309" spans="3:15" x14ac:dyDescent="0.2">
      <c r="C8309" s="142"/>
      <c r="D8309" s="142"/>
      <c r="E8309" s="142"/>
      <c r="F8309" s="142"/>
      <c r="G8309" s="142"/>
      <c r="H8309" s="142"/>
      <c r="J8309" s="142"/>
      <c r="K8309" s="142"/>
      <c r="L8309" s="142"/>
      <c r="M8309" s="142"/>
      <c r="N8309" s="142"/>
      <c r="O8309" s="142"/>
    </row>
    <row r="8310" spans="3:15" x14ac:dyDescent="0.2">
      <c r="C8310" s="142"/>
      <c r="D8310" s="142"/>
      <c r="E8310" s="142"/>
      <c r="F8310" s="142"/>
      <c r="G8310" s="142"/>
      <c r="H8310" s="142"/>
      <c r="J8310" s="142"/>
      <c r="K8310" s="142"/>
      <c r="L8310" s="142"/>
      <c r="M8310" s="142"/>
      <c r="N8310" s="142"/>
      <c r="O8310" s="142"/>
    </row>
    <row r="8311" spans="3:15" x14ac:dyDescent="0.2">
      <c r="C8311" s="142"/>
      <c r="D8311" s="142"/>
      <c r="E8311" s="142"/>
      <c r="F8311" s="142"/>
      <c r="G8311" s="142"/>
      <c r="H8311" s="142"/>
      <c r="J8311" s="142"/>
      <c r="K8311" s="142"/>
      <c r="L8311" s="142"/>
      <c r="M8311" s="142"/>
      <c r="N8311" s="142"/>
      <c r="O8311" s="142"/>
    </row>
    <row r="8312" spans="3:15" x14ac:dyDescent="0.2">
      <c r="C8312" s="142"/>
      <c r="D8312" s="142"/>
      <c r="E8312" s="142"/>
      <c r="F8312" s="142"/>
      <c r="G8312" s="142"/>
      <c r="H8312" s="142"/>
      <c r="J8312" s="142"/>
      <c r="K8312" s="142"/>
      <c r="L8312" s="142"/>
      <c r="M8312" s="142"/>
      <c r="N8312" s="142"/>
      <c r="O8312" s="142"/>
    </row>
    <row r="8313" spans="3:15" x14ac:dyDescent="0.2">
      <c r="C8313" s="142"/>
      <c r="D8313" s="142"/>
      <c r="E8313" s="142"/>
      <c r="F8313" s="142"/>
      <c r="G8313" s="142"/>
      <c r="H8313" s="142"/>
      <c r="J8313" s="142"/>
      <c r="K8313" s="142"/>
      <c r="L8313" s="142"/>
      <c r="M8313" s="142"/>
      <c r="N8313" s="142"/>
      <c r="O8313" s="142"/>
    </row>
    <row r="8314" spans="3:15" x14ac:dyDescent="0.2">
      <c r="C8314" s="142"/>
      <c r="D8314" s="142"/>
      <c r="E8314" s="142"/>
      <c r="F8314" s="142"/>
      <c r="G8314" s="142"/>
      <c r="H8314" s="142"/>
      <c r="J8314" s="142"/>
      <c r="K8314" s="142"/>
      <c r="L8314" s="142"/>
      <c r="M8314" s="142"/>
      <c r="N8314" s="142"/>
      <c r="O8314" s="142"/>
    </row>
    <row r="8315" spans="3:15" x14ac:dyDescent="0.2">
      <c r="C8315" s="142"/>
      <c r="D8315" s="142"/>
      <c r="E8315" s="142"/>
      <c r="F8315" s="142"/>
      <c r="G8315" s="142"/>
      <c r="H8315" s="142"/>
      <c r="J8315" s="142"/>
      <c r="K8315" s="142"/>
      <c r="L8315" s="142"/>
      <c r="M8315" s="142"/>
      <c r="N8315" s="142"/>
      <c r="O8315" s="142"/>
    </row>
    <row r="8316" spans="3:15" x14ac:dyDescent="0.2">
      <c r="C8316" s="142"/>
      <c r="D8316" s="142"/>
      <c r="E8316" s="142"/>
      <c r="F8316" s="142"/>
      <c r="G8316" s="142"/>
      <c r="H8316" s="142"/>
      <c r="J8316" s="142"/>
      <c r="K8316" s="142"/>
      <c r="L8316" s="142"/>
      <c r="M8316" s="142"/>
      <c r="N8316" s="142"/>
      <c r="O8316" s="142"/>
    </row>
    <row r="8317" spans="3:15" x14ac:dyDescent="0.2">
      <c r="C8317" s="142"/>
      <c r="D8317" s="142"/>
      <c r="E8317" s="142"/>
      <c r="F8317" s="142"/>
      <c r="G8317" s="142"/>
      <c r="H8317" s="142"/>
      <c r="J8317" s="142"/>
      <c r="K8317" s="142"/>
      <c r="L8317" s="142"/>
      <c r="M8317" s="142"/>
      <c r="N8317" s="142"/>
      <c r="O8317" s="142"/>
    </row>
    <row r="8318" spans="3:15" x14ac:dyDescent="0.2">
      <c r="C8318" s="142"/>
      <c r="D8318" s="142"/>
      <c r="E8318" s="142"/>
      <c r="F8318" s="142"/>
      <c r="G8318" s="142"/>
      <c r="H8318" s="142"/>
      <c r="J8318" s="142"/>
      <c r="K8318" s="142"/>
      <c r="L8318" s="142"/>
      <c r="M8318" s="142"/>
      <c r="N8318" s="142"/>
      <c r="O8318" s="142"/>
    </row>
    <row r="8319" spans="3:15" x14ac:dyDescent="0.2">
      <c r="C8319" s="142"/>
      <c r="D8319" s="142"/>
      <c r="E8319" s="142"/>
      <c r="F8319" s="142"/>
      <c r="G8319" s="142"/>
      <c r="H8319" s="142"/>
      <c r="J8319" s="142"/>
      <c r="K8319" s="142"/>
      <c r="L8319" s="142"/>
      <c r="M8319" s="142"/>
      <c r="N8319" s="142"/>
      <c r="O8319" s="142"/>
    </row>
    <row r="8320" spans="3:15" x14ac:dyDescent="0.2">
      <c r="C8320" s="142"/>
      <c r="D8320" s="142"/>
      <c r="E8320" s="142"/>
      <c r="F8320" s="142"/>
      <c r="G8320" s="142"/>
      <c r="H8320" s="142"/>
      <c r="J8320" s="142"/>
      <c r="K8320" s="142"/>
      <c r="L8320" s="142"/>
      <c r="M8320" s="142"/>
      <c r="N8320" s="142"/>
      <c r="O8320" s="142"/>
    </row>
    <row r="8321" spans="3:15" x14ac:dyDescent="0.2">
      <c r="C8321" s="142"/>
      <c r="D8321" s="142"/>
      <c r="E8321" s="142"/>
      <c r="F8321" s="142"/>
      <c r="G8321" s="142"/>
      <c r="H8321" s="142"/>
      <c r="J8321" s="142"/>
      <c r="K8321" s="142"/>
      <c r="L8321" s="142"/>
      <c r="M8321" s="142"/>
      <c r="N8321" s="142"/>
      <c r="O8321" s="142"/>
    </row>
    <row r="8322" spans="3:15" x14ac:dyDescent="0.2">
      <c r="C8322" s="142"/>
      <c r="D8322" s="142"/>
      <c r="E8322" s="142"/>
      <c r="F8322" s="142"/>
      <c r="G8322" s="142"/>
      <c r="H8322" s="142"/>
      <c r="J8322" s="142"/>
      <c r="K8322" s="142"/>
      <c r="L8322" s="142"/>
      <c r="M8322" s="142"/>
      <c r="N8322" s="142"/>
      <c r="O8322" s="142"/>
    </row>
    <row r="8323" spans="3:15" x14ac:dyDescent="0.2">
      <c r="C8323" s="142"/>
      <c r="D8323" s="142"/>
      <c r="E8323" s="142"/>
      <c r="F8323" s="142"/>
      <c r="G8323" s="142"/>
      <c r="H8323" s="142"/>
      <c r="J8323" s="142"/>
      <c r="K8323" s="142"/>
      <c r="L8323" s="142"/>
      <c r="M8323" s="142"/>
      <c r="N8323" s="142"/>
      <c r="O8323" s="142"/>
    </row>
    <row r="8324" spans="3:15" x14ac:dyDescent="0.2">
      <c r="C8324" s="142"/>
      <c r="D8324" s="142"/>
      <c r="E8324" s="142"/>
      <c r="F8324" s="142"/>
      <c r="G8324" s="142"/>
      <c r="H8324" s="142"/>
      <c r="J8324" s="142"/>
      <c r="K8324" s="142"/>
      <c r="L8324" s="142"/>
      <c r="M8324" s="142"/>
      <c r="N8324" s="142"/>
      <c r="O8324" s="142"/>
    </row>
    <row r="8325" spans="3:15" x14ac:dyDescent="0.2">
      <c r="C8325" s="142"/>
      <c r="D8325" s="142"/>
      <c r="E8325" s="142"/>
      <c r="F8325" s="142"/>
      <c r="G8325" s="142"/>
      <c r="H8325" s="142"/>
      <c r="J8325" s="142"/>
      <c r="K8325" s="142"/>
      <c r="L8325" s="142"/>
      <c r="M8325" s="142"/>
      <c r="N8325" s="142"/>
      <c r="O8325" s="142"/>
    </row>
    <row r="8326" spans="3:15" x14ac:dyDescent="0.2">
      <c r="C8326" s="142"/>
      <c r="D8326" s="142"/>
      <c r="E8326" s="142"/>
      <c r="F8326" s="142"/>
      <c r="G8326" s="142"/>
      <c r="H8326" s="142"/>
      <c r="J8326" s="142"/>
      <c r="K8326" s="142"/>
      <c r="L8326" s="142"/>
      <c r="M8326" s="142"/>
      <c r="N8326" s="142"/>
      <c r="O8326" s="142"/>
    </row>
    <row r="8327" spans="3:15" x14ac:dyDescent="0.2">
      <c r="C8327" s="142"/>
      <c r="D8327" s="142"/>
      <c r="E8327" s="142"/>
      <c r="F8327" s="142"/>
      <c r="G8327" s="142"/>
      <c r="H8327" s="142"/>
      <c r="J8327" s="142"/>
      <c r="K8327" s="142"/>
      <c r="L8327" s="142"/>
      <c r="M8327" s="142"/>
      <c r="N8327" s="142"/>
      <c r="O8327" s="142"/>
    </row>
    <row r="8328" spans="3:15" x14ac:dyDescent="0.2">
      <c r="C8328" s="142"/>
      <c r="D8328" s="142"/>
      <c r="E8328" s="142"/>
      <c r="F8328" s="142"/>
      <c r="G8328" s="142"/>
      <c r="H8328" s="142"/>
      <c r="J8328" s="142"/>
      <c r="K8328" s="142"/>
      <c r="L8328" s="142"/>
      <c r="M8328" s="142"/>
      <c r="N8328" s="142"/>
      <c r="O8328" s="142"/>
    </row>
    <row r="8329" spans="3:15" x14ac:dyDescent="0.2">
      <c r="C8329" s="142"/>
      <c r="D8329" s="142"/>
      <c r="E8329" s="142"/>
      <c r="F8329" s="142"/>
      <c r="G8329" s="142"/>
      <c r="H8329" s="142"/>
      <c r="J8329" s="142"/>
      <c r="K8329" s="142"/>
      <c r="L8329" s="142"/>
      <c r="M8329" s="142"/>
      <c r="N8329" s="142"/>
      <c r="O8329" s="142"/>
    </row>
    <row r="8330" spans="3:15" x14ac:dyDescent="0.2">
      <c r="C8330" s="142"/>
      <c r="D8330" s="142"/>
      <c r="E8330" s="142"/>
      <c r="F8330" s="142"/>
      <c r="G8330" s="142"/>
      <c r="H8330" s="142"/>
      <c r="J8330" s="142"/>
      <c r="K8330" s="142"/>
      <c r="L8330" s="142"/>
      <c r="M8330" s="142"/>
      <c r="N8330" s="142"/>
      <c r="O8330" s="142"/>
    </row>
    <row r="8331" spans="3:15" x14ac:dyDescent="0.2">
      <c r="C8331" s="142"/>
      <c r="D8331" s="142"/>
      <c r="E8331" s="142"/>
      <c r="F8331" s="142"/>
      <c r="G8331" s="142"/>
      <c r="H8331" s="142"/>
      <c r="J8331" s="142"/>
      <c r="K8331" s="142"/>
      <c r="L8331" s="142"/>
      <c r="M8331" s="142"/>
      <c r="N8331" s="142"/>
      <c r="O8331" s="142"/>
    </row>
    <row r="8332" spans="3:15" x14ac:dyDescent="0.2">
      <c r="C8332" s="142"/>
      <c r="D8332" s="142"/>
      <c r="E8332" s="142"/>
      <c r="F8332" s="142"/>
      <c r="G8332" s="142"/>
      <c r="H8332" s="142"/>
      <c r="J8332" s="142"/>
      <c r="K8332" s="142"/>
      <c r="L8332" s="142"/>
      <c r="M8332" s="142"/>
      <c r="N8332" s="142"/>
      <c r="O8332" s="142"/>
    </row>
    <row r="8333" spans="3:15" x14ac:dyDescent="0.2">
      <c r="C8333" s="142"/>
      <c r="D8333" s="142"/>
      <c r="E8333" s="142"/>
      <c r="F8333" s="142"/>
      <c r="G8333" s="142"/>
      <c r="H8333" s="142"/>
      <c r="J8333" s="142"/>
      <c r="K8333" s="142"/>
      <c r="L8333" s="142"/>
      <c r="M8333" s="142"/>
      <c r="N8333" s="142"/>
      <c r="O8333" s="142"/>
    </row>
    <row r="8334" spans="3:15" x14ac:dyDescent="0.2">
      <c r="C8334" s="142"/>
      <c r="D8334" s="142"/>
      <c r="E8334" s="142"/>
      <c r="F8334" s="142"/>
      <c r="G8334" s="142"/>
      <c r="H8334" s="142"/>
      <c r="J8334" s="142"/>
      <c r="K8334" s="142"/>
      <c r="L8334" s="142"/>
      <c r="M8334" s="142"/>
      <c r="N8334" s="142"/>
      <c r="O8334" s="142"/>
    </row>
    <row r="8335" spans="3:15" x14ac:dyDescent="0.2">
      <c r="C8335" s="142"/>
      <c r="D8335" s="142"/>
      <c r="E8335" s="142"/>
      <c r="F8335" s="142"/>
      <c r="G8335" s="142"/>
      <c r="H8335" s="142"/>
      <c r="J8335" s="142"/>
      <c r="K8335" s="142"/>
      <c r="L8335" s="142"/>
      <c r="M8335" s="142"/>
      <c r="N8335" s="142"/>
      <c r="O8335" s="142"/>
    </row>
    <row r="8336" spans="3:15" x14ac:dyDescent="0.2">
      <c r="C8336" s="142"/>
      <c r="D8336" s="142"/>
      <c r="E8336" s="142"/>
      <c r="F8336" s="142"/>
      <c r="G8336" s="142"/>
      <c r="H8336" s="142"/>
      <c r="J8336" s="142"/>
      <c r="K8336" s="142"/>
      <c r="L8336" s="142"/>
      <c r="M8336" s="142"/>
      <c r="N8336" s="142"/>
      <c r="O8336" s="142"/>
    </row>
    <row r="8337" spans="3:15" x14ac:dyDescent="0.2">
      <c r="C8337" s="142"/>
      <c r="D8337" s="142"/>
      <c r="E8337" s="142"/>
      <c r="F8337" s="142"/>
      <c r="G8337" s="142"/>
      <c r="H8337" s="142"/>
      <c r="J8337" s="142"/>
      <c r="K8337" s="142"/>
      <c r="L8337" s="142"/>
      <c r="M8337" s="142"/>
      <c r="N8337" s="142"/>
      <c r="O8337" s="142"/>
    </row>
    <row r="8338" spans="3:15" x14ac:dyDescent="0.2">
      <c r="C8338" s="142"/>
      <c r="D8338" s="142"/>
      <c r="E8338" s="142"/>
      <c r="F8338" s="142"/>
      <c r="G8338" s="142"/>
      <c r="H8338" s="142"/>
      <c r="J8338" s="142"/>
      <c r="K8338" s="142"/>
      <c r="L8338" s="142"/>
      <c r="M8338" s="142"/>
      <c r="N8338" s="142"/>
      <c r="O8338" s="142"/>
    </row>
    <row r="8339" spans="3:15" x14ac:dyDescent="0.2">
      <c r="C8339" s="142"/>
      <c r="D8339" s="142"/>
      <c r="E8339" s="142"/>
      <c r="F8339" s="142"/>
      <c r="G8339" s="142"/>
      <c r="H8339" s="142"/>
      <c r="J8339" s="142"/>
      <c r="K8339" s="142"/>
      <c r="L8339" s="142"/>
      <c r="M8339" s="142"/>
      <c r="N8339" s="142"/>
      <c r="O8339" s="142"/>
    </row>
    <row r="8340" spans="3:15" x14ac:dyDescent="0.2">
      <c r="C8340" s="142"/>
      <c r="D8340" s="142"/>
      <c r="E8340" s="142"/>
      <c r="F8340" s="142"/>
      <c r="G8340" s="142"/>
      <c r="H8340" s="142"/>
      <c r="J8340" s="142"/>
      <c r="K8340" s="142"/>
      <c r="L8340" s="142"/>
      <c r="M8340" s="142"/>
      <c r="N8340" s="142"/>
      <c r="O8340" s="142"/>
    </row>
    <row r="8341" spans="3:15" x14ac:dyDescent="0.2">
      <c r="C8341" s="142"/>
      <c r="D8341" s="142"/>
      <c r="E8341" s="142"/>
      <c r="F8341" s="142"/>
      <c r="G8341" s="142"/>
      <c r="H8341" s="142"/>
      <c r="J8341" s="142"/>
      <c r="K8341" s="142"/>
      <c r="L8341" s="142"/>
      <c r="M8341" s="142"/>
      <c r="N8341" s="142"/>
      <c r="O8341" s="142"/>
    </row>
    <row r="8342" spans="3:15" x14ac:dyDescent="0.2">
      <c r="C8342" s="142"/>
      <c r="D8342" s="142"/>
      <c r="E8342" s="142"/>
      <c r="F8342" s="142"/>
      <c r="G8342" s="142"/>
      <c r="H8342" s="142"/>
      <c r="J8342" s="142"/>
      <c r="K8342" s="142"/>
      <c r="L8342" s="142"/>
      <c r="M8342" s="142"/>
      <c r="N8342" s="142"/>
      <c r="O8342" s="142"/>
    </row>
    <row r="8343" spans="3:15" x14ac:dyDescent="0.2">
      <c r="C8343" s="142"/>
      <c r="D8343" s="142"/>
      <c r="E8343" s="142"/>
      <c r="F8343" s="142"/>
      <c r="G8343" s="142"/>
      <c r="H8343" s="142"/>
      <c r="J8343" s="142"/>
      <c r="K8343" s="142"/>
      <c r="L8343" s="142"/>
      <c r="M8343" s="142"/>
      <c r="N8343" s="142"/>
      <c r="O8343" s="142"/>
    </row>
    <row r="8344" spans="3:15" x14ac:dyDescent="0.2">
      <c r="C8344" s="142"/>
      <c r="D8344" s="142"/>
      <c r="E8344" s="142"/>
      <c r="F8344" s="142"/>
      <c r="G8344" s="142"/>
      <c r="H8344" s="142"/>
      <c r="J8344" s="142"/>
      <c r="K8344" s="142"/>
      <c r="L8344" s="142"/>
      <c r="M8344" s="142"/>
      <c r="N8344" s="142"/>
      <c r="O8344" s="142"/>
    </row>
    <row r="8345" spans="3:15" x14ac:dyDescent="0.2">
      <c r="C8345" s="142"/>
      <c r="D8345" s="142"/>
      <c r="E8345" s="142"/>
      <c r="F8345" s="142"/>
      <c r="G8345" s="142"/>
      <c r="H8345" s="142"/>
      <c r="J8345" s="142"/>
      <c r="K8345" s="142"/>
      <c r="L8345" s="142"/>
      <c r="M8345" s="142"/>
      <c r="N8345" s="142"/>
      <c r="O8345" s="142"/>
    </row>
    <row r="8346" spans="3:15" x14ac:dyDescent="0.2">
      <c r="C8346" s="142"/>
      <c r="D8346" s="142"/>
      <c r="E8346" s="142"/>
      <c r="F8346" s="142"/>
      <c r="G8346" s="142"/>
      <c r="H8346" s="142"/>
      <c r="J8346" s="142"/>
      <c r="K8346" s="142"/>
      <c r="L8346" s="142"/>
      <c r="M8346" s="142"/>
      <c r="N8346" s="142"/>
      <c r="O8346" s="142"/>
    </row>
    <row r="8347" spans="3:15" x14ac:dyDescent="0.2">
      <c r="C8347" s="142"/>
      <c r="D8347" s="142"/>
      <c r="E8347" s="142"/>
      <c r="F8347" s="142"/>
      <c r="G8347" s="142"/>
      <c r="H8347" s="142"/>
      <c r="J8347" s="142"/>
      <c r="K8347" s="142"/>
      <c r="L8347" s="142"/>
      <c r="M8347" s="142"/>
      <c r="N8347" s="142"/>
      <c r="O8347" s="142"/>
    </row>
    <row r="8348" spans="3:15" x14ac:dyDescent="0.2">
      <c r="C8348" s="142"/>
      <c r="D8348" s="142"/>
      <c r="E8348" s="142"/>
      <c r="F8348" s="142"/>
      <c r="G8348" s="142"/>
      <c r="H8348" s="142"/>
      <c r="J8348" s="142"/>
      <c r="K8348" s="142"/>
      <c r="L8348" s="142"/>
      <c r="M8348" s="142"/>
      <c r="N8348" s="142"/>
      <c r="O8348" s="142"/>
    </row>
    <row r="8349" spans="3:15" x14ac:dyDescent="0.2">
      <c r="C8349" s="142"/>
      <c r="D8349" s="142"/>
      <c r="E8349" s="142"/>
      <c r="F8349" s="142"/>
      <c r="G8349" s="142"/>
      <c r="H8349" s="142"/>
      <c r="J8349" s="142"/>
      <c r="K8349" s="142"/>
      <c r="L8349" s="142"/>
      <c r="M8349" s="142"/>
      <c r="N8349" s="142"/>
      <c r="O8349" s="142"/>
    </row>
    <row r="8350" spans="3:15" x14ac:dyDescent="0.2">
      <c r="C8350" s="142"/>
      <c r="D8350" s="142"/>
      <c r="E8350" s="142"/>
      <c r="F8350" s="142"/>
      <c r="G8350" s="142"/>
      <c r="H8350" s="142"/>
      <c r="J8350" s="142"/>
      <c r="K8350" s="142"/>
      <c r="L8350" s="142"/>
      <c r="M8350" s="142"/>
      <c r="N8350" s="142"/>
      <c r="O8350" s="142"/>
    </row>
    <row r="8351" spans="3:15" x14ac:dyDescent="0.2">
      <c r="C8351" s="142"/>
      <c r="D8351" s="142"/>
      <c r="E8351" s="142"/>
      <c r="F8351" s="142"/>
      <c r="G8351" s="142"/>
      <c r="H8351" s="142"/>
      <c r="J8351" s="142"/>
      <c r="K8351" s="142"/>
      <c r="L8351" s="142"/>
      <c r="M8351" s="142"/>
      <c r="N8351" s="142"/>
      <c r="O8351" s="142"/>
    </row>
    <row r="8352" spans="3:15" x14ac:dyDescent="0.2">
      <c r="C8352" s="142"/>
      <c r="D8352" s="142"/>
      <c r="E8352" s="142"/>
      <c r="F8352" s="142"/>
      <c r="G8352" s="142"/>
      <c r="H8352" s="142"/>
      <c r="J8352" s="142"/>
      <c r="K8352" s="142"/>
      <c r="L8352" s="142"/>
      <c r="M8352" s="142"/>
      <c r="N8352" s="142"/>
      <c r="O8352" s="142"/>
    </row>
    <row r="8353" spans="3:15" x14ac:dyDescent="0.2">
      <c r="C8353" s="142"/>
      <c r="D8353" s="142"/>
      <c r="E8353" s="142"/>
      <c r="F8353" s="142"/>
      <c r="G8353" s="142"/>
      <c r="H8353" s="142"/>
      <c r="J8353" s="142"/>
      <c r="K8353" s="142"/>
      <c r="L8353" s="142"/>
      <c r="M8353" s="142"/>
      <c r="N8353" s="142"/>
      <c r="O8353" s="142"/>
    </row>
    <row r="8354" spans="3:15" x14ac:dyDescent="0.2">
      <c r="C8354" s="142"/>
      <c r="D8354" s="142"/>
      <c r="E8354" s="142"/>
      <c r="F8354" s="142"/>
      <c r="G8354" s="142"/>
      <c r="H8354" s="142"/>
      <c r="J8354" s="142"/>
      <c r="K8354" s="142"/>
      <c r="L8354" s="142"/>
      <c r="M8354" s="142"/>
      <c r="N8354" s="142"/>
      <c r="O8354" s="142"/>
    </row>
    <row r="8355" spans="3:15" x14ac:dyDescent="0.2">
      <c r="C8355" s="142"/>
      <c r="D8355" s="142"/>
      <c r="E8355" s="142"/>
      <c r="F8355" s="142"/>
      <c r="G8355" s="142"/>
      <c r="H8355" s="142"/>
      <c r="J8355" s="142"/>
      <c r="K8355" s="142"/>
      <c r="L8355" s="142"/>
      <c r="M8355" s="142"/>
      <c r="N8355" s="142"/>
      <c r="O8355" s="142"/>
    </row>
    <row r="8356" spans="3:15" x14ac:dyDescent="0.2">
      <c r="C8356" s="142"/>
      <c r="D8356" s="142"/>
      <c r="E8356" s="142"/>
      <c r="F8356" s="142"/>
      <c r="G8356" s="142"/>
      <c r="H8356" s="142"/>
      <c r="J8356" s="142"/>
      <c r="K8356" s="142"/>
      <c r="L8356" s="142"/>
      <c r="M8356" s="142"/>
      <c r="N8356" s="142"/>
      <c r="O8356" s="142"/>
    </row>
    <row r="8357" spans="3:15" x14ac:dyDescent="0.2">
      <c r="C8357" s="142"/>
      <c r="D8357" s="142"/>
      <c r="E8357" s="142"/>
      <c r="F8357" s="142"/>
      <c r="G8357" s="142"/>
      <c r="H8357" s="142"/>
      <c r="J8357" s="142"/>
      <c r="K8357" s="142"/>
      <c r="L8357" s="142"/>
      <c r="M8357" s="142"/>
      <c r="N8357" s="142"/>
      <c r="O8357" s="142"/>
    </row>
    <row r="8358" spans="3:15" x14ac:dyDescent="0.2">
      <c r="C8358" s="142"/>
      <c r="D8358" s="142"/>
      <c r="E8358" s="142"/>
      <c r="F8358" s="142"/>
      <c r="G8358" s="142"/>
      <c r="H8358" s="142"/>
      <c r="J8358" s="142"/>
      <c r="K8358" s="142"/>
      <c r="L8358" s="142"/>
      <c r="M8358" s="142"/>
      <c r="N8358" s="142"/>
      <c r="O8358" s="142"/>
    </row>
    <row r="8359" spans="3:15" x14ac:dyDescent="0.2">
      <c r="C8359" s="142"/>
      <c r="D8359" s="142"/>
      <c r="E8359" s="142"/>
      <c r="F8359" s="142"/>
      <c r="G8359" s="142"/>
      <c r="H8359" s="142"/>
      <c r="J8359" s="142"/>
      <c r="K8359" s="142"/>
      <c r="L8359" s="142"/>
      <c r="M8359" s="142"/>
      <c r="N8359" s="142"/>
      <c r="O8359" s="142"/>
    </row>
    <row r="8360" spans="3:15" x14ac:dyDescent="0.2">
      <c r="C8360" s="142"/>
      <c r="D8360" s="142"/>
      <c r="E8360" s="142"/>
      <c r="F8360" s="142"/>
      <c r="G8360" s="142"/>
      <c r="H8360" s="142"/>
      <c r="J8360" s="142"/>
      <c r="K8360" s="142"/>
      <c r="L8360" s="142"/>
      <c r="M8360" s="142"/>
      <c r="N8360" s="142"/>
      <c r="O8360" s="142"/>
    </row>
    <row r="8361" spans="3:15" x14ac:dyDescent="0.2">
      <c r="C8361" s="142"/>
      <c r="D8361" s="142"/>
      <c r="E8361" s="142"/>
      <c r="F8361" s="142"/>
      <c r="G8361" s="142"/>
      <c r="H8361" s="142"/>
      <c r="J8361" s="142"/>
      <c r="K8361" s="142"/>
      <c r="L8361" s="142"/>
      <c r="M8361" s="142"/>
      <c r="N8361" s="142"/>
      <c r="O8361" s="142"/>
    </row>
    <row r="8362" spans="3:15" x14ac:dyDescent="0.2">
      <c r="C8362" s="142"/>
      <c r="D8362" s="142"/>
      <c r="E8362" s="142"/>
      <c r="F8362" s="142"/>
      <c r="G8362" s="142"/>
      <c r="H8362" s="142"/>
      <c r="J8362" s="142"/>
      <c r="K8362" s="142"/>
      <c r="L8362" s="142"/>
      <c r="M8362" s="142"/>
      <c r="N8362" s="142"/>
      <c r="O8362" s="142"/>
    </row>
    <row r="8363" spans="3:15" x14ac:dyDescent="0.2">
      <c r="C8363" s="142"/>
      <c r="D8363" s="142"/>
      <c r="E8363" s="142"/>
      <c r="F8363" s="142"/>
      <c r="G8363" s="142"/>
      <c r="H8363" s="142"/>
      <c r="J8363" s="142"/>
      <c r="K8363" s="142"/>
      <c r="L8363" s="142"/>
      <c r="M8363" s="142"/>
      <c r="N8363" s="142"/>
      <c r="O8363" s="142"/>
    </row>
    <row r="8364" spans="3:15" x14ac:dyDescent="0.2">
      <c r="C8364" s="142"/>
      <c r="D8364" s="142"/>
      <c r="E8364" s="142"/>
      <c r="F8364" s="142"/>
      <c r="G8364" s="142"/>
      <c r="H8364" s="142"/>
      <c r="J8364" s="142"/>
      <c r="K8364" s="142"/>
      <c r="L8364" s="142"/>
      <c r="M8364" s="142"/>
      <c r="N8364" s="142"/>
      <c r="O8364" s="142"/>
    </row>
    <row r="8365" spans="3:15" x14ac:dyDescent="0.2">
      <c r="C8365" s="142"/>
      <c r="D8365" s="142"/>
      <c r="E8365" s="142"/>
      <c r="F8365" s="142"/>
      <c r="G8365" s="142"/>
      <c r="H8365" s="142"/>
      <c r="J8365" s="142"/>
      <c r="K8365" s="142"/>
      <c r="L8365" s="142"/>
      <c r="M8365" s="142"/>
      <c r="N8365" s="142"/>
      <c r="O8365" s="142"/>
    </row>
    <row r="8366" spans="3:15" x14ac:dyDescent="0.2">
      <c r="C8366" s="142"/>
      <c r="D8366" s="142"/>
      <c r="E8366" s="142"/>
      <c r="F8366" s="142"/>
      <c r="G8366" s="142"/>
      <c r="H8366" s="142"/>
      <c r="J8366" s="142"/>
      <c r="K8366" s="142"/>
      <c r="L8366" s="142"/>
      <c r="M8366" s="142"/>
      <c r="N8366" s="142"/>
      <c r="O8366" s="142"/>
    </row>
    <row r="8367" spans="3:15" x14ac:dyDescent="0.2">
      <c r="C8367" s="142"/>
      <c r="D8367" s="142"/>
      <c r="E8367" s="142"/>
      <c r="F8367" s="142"/>
      <c r="G8367" s="142"/>
      <c r="H8367" s="142"/>
      <c r="J8367" s="142"/>
      <c r="K8367" s="142"/>
      <c r="L8367" s="142"/>
      <c r="M8367" s="142"/>
      <c r="N8367" s="142"/>
      <c r="O8367" s="142"/>
    </row>
    <row r="8368" spans="3:15" x14ac:dyDescent="0.2">
      <c r="C8368" s="142"/>
      <c r="D8368" s="142"/>
      <c r="E8368" s="142"/>
      <c r="F8368" s="142"/>
      <c r="G8368" s="142"/>
      <c r="H8368" s="142"/>
      <c r="J8368" s="142"/>
      <c r="K8368" s="142"/>
      <c r="L8368" s="142"/>
      <c r="M8368" s="142"/>
      <c r="N8368" s="142"/>
      <c r="O8368" s="142"/>
    </row>
    <row r="8369" spans="3:15" x14ac:dyDescent="0.2">
      <c r="C8369" s="142"/>
      <c r="D8369" s="142"/>
      <c r="E8369" s="142"/>
      <c r="F8369" s="142"/>
      <c r="G8369" s="142"/>
      <c r="H8369" s="142"/>
      <c r="J8369" s="142"/>
      <c r="K8369" s="142"/>
      <c r="L8369" s="142"/>
      <c r="M8369" s="142"/>
      <c r="N8369" s="142"/>
      <c r="O8369" s="142"/>
    </row>
    <row r="8370" spans="3:15" x14ac:dyDescent="0.2">
      <c r="C8370" s="142"/>
      <c r="D8370" s="142"/>
      <c r="E8370" s="142"/>
      <c r="F8370" s="142"/>
      <c r="G8370" s="142"/>
      <c r="H8370" s="142"/>
      <c r="J8370" s="142"/>
      <c r="K8370" s="142"/>
      <c r="L8370" s="142"/>
      <c r="M8370" s="142"/>
      <c r="N8370" s="142"/>
      <c r="O8370" s="142"/>
    </row>
    <row r="8371" spans="3:15" x14ac:dyDescent="0.2">
      <c r="C8371" s="142"/>
      <c r="D8371" s="142"/>
      <c r="E8371" s="142"/>
      <c r="F8371" s="142"/>
      <c r="G8371" s="142"/>
      <c r="H8371" s="142"/>
      <c r="J8371" s="142"/>
      <c r="K8371" s="142"/>
      <c r="L8371" s="142"/>
      <c r="M8371" s="142"/>
      <c r="N8371" s="142"/>
      <c r="O8371" s="142"/>
    </row>
    <row r="8372" spans="3:15" x14ac:dyDescent="0.2">
      <c r="C8372" s="142"/>
      <c r="D8372" s="142"/>
      <c r="E8372" s="142"/>
      <c r="F8372" s="142"/>
      <c r="G8372" s="142"/>
      <c r="H8372" s="142"/>
      <c r="J8372" s="142"/>
      <c r="K8372" s="142"/>
      <c r="L8372" s="142"/>
      <c r="M8372" s="142"/>
      <c r="N8372" s="142"/>
      <c r="O8372" s="142"/>
    </row>
    <row r="8373" spans="3:15" x14ac:dyDescent="0.2">
      <c r="C8373" s="142"/>
      <c r="D8373" s="142"/>
      <c r="E8373" s="142"/>
      <c r="F8373" s="142"/>
      <c r="G8373" s="142"/>
      <c r="H8373" s="142"/>
      <c r="J8373" s="142"/>
      <c r="K8373" s="142"/>
      <c r="L8373" s="142"/>
      <c r="M8373" s="142"/>
      <c r="N8373" s="142"/>
      <c r="O8373" s="142"/>
    </row>
    <row r="8374" spans="3:15" x14ac:dyDescent="0.2">
      <c r="C8374" s="142"/>
      <c r="D8374" s="142"/>
      <c r="E8374" s="142"/>
      <c r="F8374" s="142"/>
      <c r="G8374" s="142"/>
      <c r="H8374" s="142"/>
      <c r="J8374" s="142"/>
      <c r="K8374" s="142"/>
      <c r="L8374" s="142"/>
      <c r="M8374" s="142"/>
      <c r="N8374" s="142"/>
      <c r="O8374" s="142"/>
    </row>
    <row r="8375" spans="3:15" x14ac:dyDescent="0.2">
      <c r="C8375" s="142"/>
      <c r="D8375" s="142"/>
      <c r="E8375" s="142"/>
      <c r="F8375" s="142"/>
      <c r="G8375" s="142"/>
      <c r="H8375" s="142"/>
      <c r="J8375" s="142"/>
      <c r="K8375" s="142"/>
      <c r="L8375" s="142"/>
      <c r="M8375" s="142"/>
      <c r="N8375" s="142"/>
      <c r="O8375" s="142"/>
    </row>
    <row r="8376" spans="3:15" x14ac:dyDescent="0.2">
      <c r="C8376" s="142"/>
      <c r="D8376" s="142"/>
      <c r="E8376" s="142"/>
      <c r="F8376" s="142"/>
      <c r="G8376" s="142"/>
      <c r="H8376" s="142"/>
      <c r="J8376" s="142"/>
      <c r="K8376" s="142"/>
      <c r="L8376" s="142"/>
      <c r="M8376" s="142"/>
      <c r="N8376" s="142"/>
      <c r="O8376" s="142"/>
    </row>
    <row r="8377" spans="3:15" x14ac:dyDescent="0.2">
      <c r="C8377" s="142"/>
      <c r="D8377" s="142"/>
      <c r="E8377" s="142"/>
      <c r="F8377" s="142"/>
      <c r="G8377" s="142"/>
      <c r="H8377" s="142"/>
      <c r="J8377" s="142"/>
      <c r="K8377" s="142"/>
      <c r="L8377" s="142"/>
      <c r="M8377" s="142"/>
      <c r="N8377" s="142"/>
      <c r="O8377" s="142"/>
    </row>
    <row r="8378" spans="3:15" x14ac:dyDescent="0.2">
      <c r="C8378" s="142"/>
      <c r="D8378" s="142"/>
      <c r="E8378" s="142"/>
      <c r="F8378" s="142"/>
      <c r="G8378" s="142"/>
      <c r="H8378" s="142"/>
      <c r="J8378" s="142"/>
      <c r="K8378" s="142"/>
      <c r="L8378" s="142"/>
      <c r="M8378" s="142"/>
      <c r="N8378" s="142"/>
      <c r="O8378" s="142"/>
    </row>
    <row r="8379" spans="3:15" x14ac:dyDescent="0.2">
      <c r="C8379" s="142"/>
      <c r="D8379" s="142"/>
      <c r="E8379" s="142"/>
      <c r="F8379" s="142"/>
      <c r="G8379" s="142"/>
      <c r="H8379" s="142"/>
      <c r="J8379" s="142"/>
      <c r="K8379" s="142"/>
      <c r="L8379" s="142"/>
      <c r="M8379" s="142"/>
      <c r="N8379" s="142"/>
      <c r="O8379" s="142"/>
    </row>
    <row r="8380" spans="3:15" x14ac:dyDescent="0.2">
      <c r="C8380" s="142"/>
      <c r="D8380" s="142"/>
      <c r="E8380" s="142"/>
      <c r="F8380" s="142"/>
      <c r="G8380" s="142"/>
      <c r="H8380" s="142"/>
      <c r="J8380" s="142"/>
      <c r="K8380" s="142"/>
      <c r="L8380" s="142"/>
      <c r="M8380" s="142"/>
      <c r="N8380" s="142"/>
      <c r="O8380" s="142"/>
    </row>
    <row r="8381" spans="3:15" x14ac:dyDescent="0.2">
      <c r="C8381" s="142"/>
      <c r="D8381" s="142"/>
      <c r="E8381" s="142"/>
      <c r="F8381" s="142"/>
      <c r="G8381" s="142"/>
      <c r="H8381" s="142"/>
      <c r="J8381" s="142"/>
      <c r="K8381" s="142"/>
      <c r="L8381" s="142"/>
      <c r="M8381" s="142"/>
      <c r="N8381" s="142"/>
      <c r="O8381" s="142"/>
    </row>
    <row r="8382" spans="3:15" x14ac:dyDescent="0.2">
      <c r="C8382" s="142"/>
      <c r="D8382" s="142"/>
      <c r="E8382" s="142"/>
      <c r="F8382" s="142"/>
      <c r="G8382" s="142"/>
      <c r="H8382" s="142"/>
      <c r="J8382" s="142"/>
      <c r="K8382" s="142"/>
      <c r="L8382" s="142"/>
      <c r="M8382" s="142"/>
      <c r="N8382" s="142"/>
      <c r="O8382" s="142"/>
    </row>
    <row r="8383" spans="3:15" x14ac:dyDescent="0.2">
      <c r="C8383" s="142"/>
      <c r="D8383" s="142"/>
      <c r="E8383" s="142"/>
      <c r="F8383" s="142"/>
      <c r="G8383" s="142"/>
      <c r="H8383" s="142"/>
      <c r="J8383" s="142"/>
      <c r="K8383" s="142"/>
      <c r="L8383" s="142"/>
      <c r="M8383" s="142"/>
      <c r="N8383" s="142"/>
      <c r="O8383" s="142"/>
    </row>
    <row r="8384" spans="3:15" x14ac:dyDescent="0.2">
      <c r="C8384" s="142"/>
      <c r="D8384" s="142"/>
      <c r="E8384" s="142"/>
      <c r="F8384" s="142"/>
      <c r="G8384" s="142"/>
      <c r="H8384" s="142"/>
      <c r="J8384" s="142"/>
      <c r="K8384" s="142"/>
      <c r="L8384" s="142"/>
      <c r="M8384" s="142"/>
      <c r="N8384" s="142"/>
      <c r="O8384" s="142"/>
    </row>
    <row r="8385" spans="3:15" x14ac:dyDescent="0.2">
      <c r="C8385" s="142"/>
      <c r="D8385" s="142"/>
      <c r="E8385" s="142"/>
      <c r="F8385" s="142"/>
      <c r="G8385" s="142"/>
      <c r="H8385" s="142"/>
      <c r="J8385" s="142"/>
      <c r="K8385" s="142"/>
      <c r="L8385" s="142"/>
      <c r="M8385" s="142"/>
      <c r="N8385" s="142"/>
      <c r="O8385" s="142"/>
    </row>
    <row r="8386" spans="3:15" x14ac:dyDescent="0.2">
      <c r="C8386" s="142"/>
      <c r="D8386" s="142"/>
      <c r="E8386" s="142"/>
      <c r="F8386" s="142"/>
      <c r="G8386" s="142"/>
      <c r="H8386" s="142"/>
      <c r="J8386" s="142"/>
      <c r="K8386" s="142"/>
      <c r="L8386" s="142"/>
      <c r="M8386" s="142"/>
      <c r="N8386" s="142"/>
      <c r="O8386" s="142"/>
    </row>
    <row r="8387" spans="3:15" x14ac:dyDescent="0.2">
      <c r="C8387" s="142"/>
      <c r="D8387" s="142"/>
      <c r="E8387" s="142"/>
      <c r="F8387" s="142"/>
      <c r="G8387" s="142"/>
      <c r="H8387" s="142"/>
      <c r="J8387" s="142"/>
      <c r="K8387" s="142"/>
      <c r="L8387" s="142"/>
      <c r="M8387" s="142"/>
      <c r="N8387" s="142"/>
      <c r="O8387" s="142"/>
    </row>
    <row r="8388" spans="3:15" x14ac:dyDescent="0.2">
      <c r="C8388" s="142"/>
      <c r="D8388" s="142"/>
      <c r="E8388" s="142"/>
      <c r="F8388" s="142"/>
      <c r="G8388" s="142"/>
      <c r="H8388" s="142"/>
      <c r="J8388" s="142"/>
      <c r="K8388" s="142"/>
      <c r="L8388" s="142"/>
      <c r="M8388" s="142"/>
      <c r="N8388" s="142"/>
      <c r="O8388" s="142"/>
    </row>
    <row r="8389" spans="3:15" x14ac:dyDescent="0.2">
      <c r="C8389" s="142"/>
      <c r="D8389" s="142"/>
      <c r="E8389" s="142"/>
      <c r="F8389" s="142"/>
      <c r="G8389" s="142"/>
      <c r="H8389" s="142"/>
      <c r="J8389" s="142"/>
      <c r="K8389" s="142"/>
      <c r="L8389" s="142"/>
      <c r="M8389" s="142"/>
      <c r="N8389" s="142"/>
      <c r="O8389" s="142"/>
    </row>
    <row r="8390" spans="3:15" x14ac:dyDescent="0.2">
      <c r="C8390" s="142"/>
      <c r="D8390" s="142"/>
      <c r="E8390" s="142"/>
      <c r="F8390" s="142"/>
      <c r="G8390" s="142"/>
      <c r="H8390" s="142"/>
      <c r="J8390" s="142"/>
      <c r="K8390" s="142"/>
      <c r="L8390" s="142"/>
      <c r="M8390" s="142"/>
      <c r="N8390" s="142"/>
      <c r="O8390" s="142"/>
    </row>
    <row r="8391" spans="3:15" x14ac:dyDescent="0.2">
      <c r="C8391" s="142"/>
      <c r="D8391" s="142"/>
      <c r="E8391" s="142"/>
      <c r="F8391" s="142"/>
      <c r="G8391" s="142"/>
      <c r="H8391" s="142"/>
      <c r="J8391" s="142"/>
      <c r="K8391" s="142"/>
      <c r="L8391" s="142"/>
      <c r="M8391" s="142"/>
      <c r="N8391" s="142"/>
      <c r="O8391" s="142"/>
    </row>
    <row r="8392" spans="3:15" x14ac:dyDescent="0.2">
      <c r="C8392" s="142"/>
      <c r="D8392" s="142"/>
      <c r="E8392" s="142"/>
      <c r="F8392" s="142"/>
      <c r="G8392" s="142"/>
      <c r="H8392" s="142"/>
      <c r="J8392" s="142"/>
      <c r="K8392" s="142"/>
      <c r="L8392" s="142"/>
      <c r="M8392" s="142"/>
      <c r="N8392" s="142"/>
      <c r="O8392" s="142"/>
    </row>
    <row r="8393" spans="3:15" x14ac:dyDescent="0.2">
      <c r="C8393" s="142"/>
      <c r="D8393" s="142"/>
      <c r="E8393" s="142"/>
      <c r="F8393" s="142"/>
      <c r="G8393" s="142"/>
      <c r="H8393" s="142"/>
      <c r="J8393" s="142"/>
      <c r="K8393" s="142"/>
      <c r="L8393" s="142"/>
      <c r="M8393" s="142"/>
      <c r="N8393" s="142"/>
      <c r="O8393" s="142"/>
    </row>
    <row r="8394" spans="3:15" x14ac:dyDescent="0.2">
      <c r="C8394" s="142"/>
      <c r="D8394" s="142"/>
      <c r="E8394" s="142"/>
      <c r="F8394" s="142"/>
      <c r="G8394" s="142"/>
      <c r="H8394" s="142"/>
      <c r="J8394" s="142"/>
      <c r="K8394" s="142"/>
      <c r="L8394" s="142"/>
      <c r="M8394" s="142"/>
      <c r="N8394" s="142"/>
      <c r="O8394" s="142"/>
    </row>
    <row r="8395" spans="3:15" x14ac:dyDescent="0.2">
      <c r="C8395" s="142"/>
      <c r="D8395" s="142"/>
      <c r="E8395" s="142"/>
      <c r="F8395" s="142"/>
      <c r="G8395" s="142"/>
      <c r="H8395" s="142"/>
      <c r="J8395" s="142"/>
      <c r="K8395" s="142"/>
      <c r="L8395" s="142"/>
      <c r="M8395" s="142"/>
      <c r="N8395" s="142"/>
      <c r="O8395" s="142"/>
    </row>
    <row r="8396" spans="3:15" x14ac:dyDescent="0.2">
      <c r="C8396" s="142"/>
      <c r="D8396" s="142"/>
      <c r="E8396" s="142"/>
      <c r="F8396" s="142"/>
      <c r="G8396" s="142"/>
      <c r="H8396" s="142"/>
      <c r="J8396" s="142"/>
      <c r="K8396" s="142"/>
      <c r="L8396" s="142"/>
      <c r="M8396" s="142"/>
      <c r="N8396" s="142"/>
      <c r="O8396" s="142"/>
    </row>
    <row r="8397" spans="3:15" x14ac:dyDescent="0.2">
      <c r="C8397" s="142"/>
      <c r="D8397" s="142"/>
      <c r="E8397" s="142"/>
      <c r="F8397" s="142"/>
      <c r="G8397" s="142"/>
      <c r="H8397" s="142"/>
      <c r="J8397" s="142"/>
      <c r="K8397" s="142"/>
      <c r="L8397" s="142"/>
      <c r="M8397" s="142"/>
      <c r="N8397" s="142"/>
      <c r="O8397" s="142"/>
    </row>
    <row r="8398" spans="3:15" x14ac:dyDescent="0.2">
      <c r="C8398" s="142"/>
      <c r="D8398" s="142"/>
      <c r="E8398" s="142"/>
      <c r="F8398" s="142"/>
      <c r="G8398" s="142"/>
      <c r="H8398" s="142"/>
      <c r="J8398" s="142"/>
      <c r="K8398" s="142"/>
      <c r="L8398" s="142"/>
      <c r="M8398" s="142"/>
      <c r="N8398" s="142"/>
      <c r="O8398" s="142"/>
    </row>
    <row r="8399" spans="3:15" x14ac:dyDescent="0.2">
      <c r="C8399" s="142"/>
      <c r="D8399" s="142"/>
      <c r="E8399" s="142"/>
      <c r="F8399" s="142"/>
      <c r="G8399" s="142"/>
      <c r="H8399" s="142"/>
      <c r="J8399" s="142"/>
      <c r="K8399" s="142"/>
      <c r="L8399" s="142"/>
      <c r="M8399" s="142"/>
      <c r="N8399" s="142"/>
      <c r="O8399" s="142"/>
    </row>
    <row r="8400" spans="3:15" x14ac:dyDescent="0.2">
      <c r="C8400" s="142"/>
      <c r="D8400" s="142"/>
      <c r="E8400" s="142"/>
      <c r="F8400" s="142"/>
      <c r="G8400" s="142"/>
      <c r="H8400" s="142"/>
      <c r="J8400" s="142"/>
      <c r="K8400" s="142"/>
      <c r="L8400" s="142"/>
      <c r="M8400" s="142"/>
      <c r="N8400" s="142"/>
      <c r="O8400" s="142"/>
    </row>
    <row r="8401" spans="3:15" x14ac:dyDescent="0.2">
      <c r="C8401" s="142"/>
      <c r="D8401" s="142"/>
      <c r="E8401" s="142"/>
      <c r="F8401" s="142"/>
      <c r="G8401" s="142"/>
      <c r="H8401" s="142"/>
      <c r="J8401" s="142"/>
      <c r="K8401" s="142"/>
      <c r="L8401" s="142"/>
      <c r="M8401" s="142"/>
      <c r="N8401" s="142"/>
      <c r="O8401" s="142"/>
    </row>
    <row r="8402" spans="3:15" x14ac:dyDescent="0.2">
      <c r="C8402" s="142"/>
      <c r="D8402" s="142"/>
      <c r="E8402" s="142"/>
      <c r="F8402" s="142"/>
      <c r="G8402" s="142"/>
      <c r="H8402" s="142"/>
      <c r="J8402" s="142"/>
      <c r="K8402" s="142"/>
      <c r="L8402" s="142"/>
      <c r="M8402" s="142"/>
      <c r="N8402" s="142"/>
      <c r="O8402" s="142"/>
    </row>
    <row r="8403" spans="3:15" x14ac:dyDescent="0.2">
      <c r="C8403" s="142"/>
      <c r="D8403" s="142"/>
      <c r="E8403" s="142"/>
      <c r="F8403" s="142"/>
      <c r="G8403" s="142"/>
      <c r="H8403" s="142"/>
      <c r="J8403" s="142"/>
      <c r="K8403" s="142"/>
      <c r="L8403" s="142"/>
      <c r="M8403" s="142"/>
      <c r="N8403" s="142"/>
      <c r="O8403" s="142"/>
    </row>
    <row r="8404" spans="3:15" x14ac:dyDescent="0.2">
      <c r="C8404" s="142"/>
      <c r="D8404" s="142"/>
      <c r="E8404" s="142"/>
      <c r="F8404" s="142"/>
      <c r="G8404" s="142"/>
      <c r="H8404" s="142"/>
      <c r="J8404" s="142"/>
      <c r="K8404" s="142"/>
      <c r="L8404" s="142"/>
      <c r="M8404" s="142"/>
      <c r="N8404" s="142"/>
      <c r="O8404" s="142"/>
    </row>
    <row r="8405" spans="3:15" x14ac:dyDescent="0.2">
      <c r="C8405" s="142"/>
      <c r="D8405" s="142"/>
      <c r="E8405" s="142"/>
      <c r="F8405" s="142"/>
      <c r="G8405" s="142"/>
      <c r="H8405" s="142"/>
      <c r="J8405" s="142"/>
      <c r="K8405" s="142"/>
      <c r="L8405" s="142"/>
      <c r="M8405" s="142"/>
      <c r="N8405" s="142"/>
      <c r="O8405" s="142"/>
    </row>
    <row r="8406" spans="3:15" x14ac:dyDescent="0.2">
      <c r="C8406" s="142"/>
      <c r="D8406" s="142"/>
      <c r="E8406" s="142"/>
      <c r="F8406" s="142"/>
      <c r="G8406" s="142"/>
      <c r="H8406" s="142"/>
      <c r="J8406" s="142"/>
      <c r="K8406" s="142"/>
      <c r="L8406" s="142"/>
      <c r="M8406" s="142"/>
      <c r="N8406" s="142"/>
      <c r="O8406" s="142"/>
    </row>
    <row r="8407" spans="3:15" x14ac:dyDescent="0.2">
      <c r="C8407" s="142"/>
      <c r="D8407" s="142"/>
      <c r="E8407" s="142"/>
      <c r="F8407" s="142"/>
      <c r="G8407" s="142"/>
      <c r="H8407" s="142"/>
      <c r="J8407" s="142"/>
      <c r="K8407" s="142"/>
      <c r="L8407" s="142"/>
      <c r="M8407" s="142"/>
      <c r="N8407" s="142"/>
      <c r="O8407" s="142"/>
    </row>
    <row r="8408" spans="3:15" x14ac:dyDescent="0.2">
      <c r="C8408" s="142"/>
      <c r="D8408" s="142"/>
      <c r="E8408" s="142"/>
      <c r="F8408" s="142"/>
      <c r="G8408" s="142"/>
      <c r="H8408" s="142"/>
      <c r="J8408" s="142"/>
      <c r="K8408" s="142"/>
      <c r="L8408" s="142"/>
      <c r="M8408" s="142"/>
      <c r="N8408" s="142"/>
      <c r="O8408" s="142"/>
    </row>
    <row r="8409" spans="3:15" x14ac:dyDescent="0.2">
      <c r="C8409" s="142"/>
      <c r="D8409" s="142"/>
      <c r="E8409" s="142"/>
      <c r="F8409" s="142"/>
      <c r="G8409" s="142"/>
      <c r="H8409" s="142"/>
      <c r="J8409" s="142"/>
      <c r="K8409" s="142"/>
      <c r="L8409" s="142"/>
      <c r="M8409" s="142"/>
      <c r="N8409" s="142"/>
      <c r="O8409" s="142"/>
    </row>
    <row r="8410" spans="3:15" x14ac:dyDescent="0.2">
      <c r="C8410" s="142"/>
      <c r="D8410" s="142"/>
      <c r="E8410" s="142"/>
      <c r="F8410" s="142"/>
      <c r="G8410" s="142"/>
      <c r="H8410" s="142"/>
      <c r="J8410" s="142"/>
      <c r="K8410" s="142"/>
      <c r="L8410" s="142"/>
      <c r="M8410" s="142"/>
      <c r="N8410" s="142"/>
      <c r="O8410" s="142"/>
    </row>
    <row r="8411" spans="3:15" x14ac:dyDescent="0.2">
      <c r="C8411" s="142"/>
      <c r="D8411" s="142"/>
      <c r="E8411" s="142"/>
      <c r="F8411" s="142"/>
      <c r="G8411" s="142"/>
      <c r="H8411" s="142"/>
      <c r="J8411" s="142"/>
      <c r="K8411" s="142"/>
      <c r="L8411" s="142"/>
      <c r="M8411" s="142"/>
      <c r="N8411" s="142"/>
      <c r="O8411" s="142"/>
    </row>
    <row r="8412" spans="3:15" x14ac:dyDescent="0.2">
      <c r="C8412" s="142"/>
      <c r="D8412" s="142"/>
      <c r="E8412" s="142"/>
      <c r="F8412" s="142"/>
      <c r="G8412" s="142"/>
      <c r="H8412" s="142"/>
      <c r="J8412" s="142"/>
      <c r="K8412" s="142"/>
      <c r="L8412" s="142"/>
      <c r="M8412" s="142"/>
      <c r="N8412" s="142"/>
      <c r="O8412" s="142"/>
    </row>
    <row r="8413" spans="3:15" x14ac:dyDescent="0.2">
      <c r="C8413" s="142"/>
      <c r="D8413" s="142"/>
      <c r="E8413" s="142"/>
      <c r="F8413" s="142"/>
      <c r="G8413" s="142"/>
      <c r="H8413" s="142"/>
      <c r="J8413" s="142"/>
      <c r="K8413" s="142"/>
      <c r="L8413" s="142"/>
      <c r="M8413" s="142"/>
      <c r="N8413" s="142"/>
      <c r="O8413" s="142"/>
    </row>
    <row r="8414" spans="3:15" x14ac:dyDescent="0.2">
      <c r="C8414" s="142"/>
      <c r="D8414" s="142"/>
      <c r="E8414" s="142"/>
      <c r="F8414" s="142"/>
      <c r="G8414" s="142"/>
      <c r="H8414" s="142"/>
      <c r="J8414" s="142"/>
      <c r="K8414" s="142"/>
      <c r="L8414" s="142"/>
      <c r="M8414" s="142"/>
      <c r="N8414" s="142"/>
      <c r="O8414" s="142"/>
    </row>
    <row r="8415" spans="3:15" x14ac:dyDescent="0.2">
      <c r="C8415" s="142"/>
      <c r="D8415" s="142"/>
      <c r="E8415" s="142"/>
      <c r="F8415" s="142"/>
      <c r="G8415" s="142"/>
      <c r="H8415" s="142"/>
      <c r="J8415" s="142"/>
      <c r="K8415" s="142"/>
      <c r="L8415" s="142"/>
      <c r="M8415" s="142"/>
      <c r="N8415" s="142"/>
      <c r="O8415" s="142"/>
    </row>
    <row r="8416" spans="3:15" x14ac:dyDescent="0.2">
      <c r="C8416" s="142"/>
      <c r="D8416" s="142"/>
      <c r="E8416" s="142"/>
      <c r="F8416" s="142"/>
      <c r="G8416" s="142"/>
      <c r="H8416" s="142"/>
      <c r="J8416" s="142"/>
      <c r="K8416" s="142"/>
      <c r="L8416" s="142"/>
      <c r="M8416" s="142"/>
      <c r="N8416" s="142"/>
      <c r="O8416" s="142"/>
    </row>
    <row r="8417" spans="3:15" x14ac:dyDescent="0.2">
      <c r="C8417" s="142"/>
      <c r="D8417" s="142"/>
      <c r="E8417" s="142"/>
      <c r="F8417" s="142"/>
      <c r="G8417" s="142"/>
      <c r="H8417" s="142"/>
      <c r="J8417" s="142"/>
      <c r="K8417" s="142"/>
      <c r="L8417" s="142"/>
      <c r="M8417" s="142"/>
      <c r="N8417" s="142"/>
      <c r="O8417" s="142"/>
    </row>
    <row r="8418" spans="3:15" x14ac:dyDescent="0.2">
      <c r="C8418" s="142"/>
      <c r="D8418" s="142"/>
      <c r="E8418" s="142"/>
      <c r="F8418" s="142"/>
      <c r="G8418" s="142"/>
      <c r="H8418" s="142"/>
      <c r="J8418" s="142"/>
      <c r="K8418" s="142"/>
      <c r="L8418" s="142"/>
      <c r="M8418" s="142"/>
      <c r="N8418" s="142"/>
      <c r="O8418" s="142"/>
    </row>
    <row r="8419" spans="3:15" x14ac:dyDescent="0.2">
      <c r="C8419" s="142"/>
      <c r="D8419" s="142"/>
      <c r="E8419" s="142"/>
      <c r="F8419" s="142"/>
      <c r="G8419" s="142"/>
      <c r="H8419" s="142"/>
      <c r="J8419" s="142"/>
      <c r="K8419" s="142"/>
      <c r="L8419" s="142"/>
      <c r="M8419" s="142"/>
      <c r="N8419" s="142"/>
      <c r="O8419" s="142"/>
    </row>
    <row r="8420" spans="3:15" x14ac:dyDescent="0.2">
      <c r="C8420" s="142"/>
      <c r="D8420" s="142"/>
      <c r="E8420" s="142"/>
      <c r="F8420" s="142"/>
      <c r="G8420" s="142"/>
      <c r="H8420" s="142"/>
      <c r="J8420" s="142"/>
      <c r="K8420" s="142"/>
      <c r="L8420" s="142"/>
      <c r="M8420" s="142"/>
      <c r="N8420" s="142"/>
      <c r="O8420" s="142"/>
    </row>
    <row r="8421" spans="3:15" x14ac:dyDescent="0.2">
      <c r="C8421" s="142"/>
      <c r="D8421" s="142"/>
      <c r="E8421" s="142"/>
      <c r="F8421" s="142"/>
      <c r="G8421" s="142"/>
      <c r="H8421" s="142"/>
      <c r="J8421" s="142"/>
      <c r="K8421" s="142"/>
      <c r="L8421" s="142"/>
      <c r="M8421" s="142"/>
      <c r="N8421" s="142"/>
      <c r="O8421" s="142"/>
    </row>
    <row r="8422" spans="3:15" x14ac:dyDescent="0.2">
      <c r="C8422" s="142"/>
      <c r="D8422" s="142"/>
      <c r="E8422" s="142"/>
      <c r="F8422" s="142"/>
      <c r="G8422" s="142"/>
      <c r="H8422" s="142"/>
      <c r="J8422" s="142"/>
      <c r="K8422" s="142"/>
      <c r="L8422" s="142"/>
      <c r="M8422" s="142"/>
      <c r="N8422" s="142"/>
      <c r="O8422" s="142"/>
    </row>
    <row r="8423" spans="3:15" x14ac:dyDescent="0.2">
      <c r="C8423" s="142"/>
      <c r="D8423" s="142"/>
      <c r="E8423" s="142"/>
      <c r="F8423" s="142"/>
      <c r="G8423" s="142"/>
      <c r="H8423" s="142"/>
      <c r="J8423" s="142"/>
      <c r="K8423" s="142"/>
      <c r="L8423" s="142"/>
      <c r="M8423" s="142"/>
      <c r="N8423" s="142"/>
      <c r="O8423" s="142"/>
    </row>
    <row r="8424" spans="3:15" x14ac:dyDescent="0.2">
      <c r="C8424" s="142"/>
      <c r="D8424" s="142"/>
      <c r="E8424" s="142"/>
      <c r="F8424" s="142"/>
      <c r="G8424" s="142"/>
      <c r="H8424" s="142"/>
      <c r="J8424" s="142"/>
      <c r="K8424" s="142"/>
      <c r="L8424" s="142"/>
      <c r="M8424" s="142"/>
      <c r="N8424" s="142"/>
      <c r="O8424" s="142"/>
    </row>
    <row r="8425" spans="3:15" x14ac:dyDescent="0.2">
      <c r="C8425" s="142"/>
      <c r="D8425" s="142"/>
      <c r="E8425" s="142"/>
      <c r="F8425" s="142"/>
      <c r="G8425" s="142"/>
      <c r="H8425" s="142"/>
      <c r="J8425" s="142"/>
      <c r="K8425" s="142"/>
      <c r="L8425" s="142"/>
      <c r="M8425" s="142"/>
      <c r="N8425" s="142"/>
      <c r="O8425" s="142"/>
    </row>
    <row r="8426" spans="3:15" x14ac:dyDescent="0.2">
      <c r="C8426" s="142"/>
      <c r="D8426" s="142"/>
      <c r="E8426" s="142"/>
      <c r="F8426" s="142"/>
      <c r="G8426" s="142"/>
      <c r="H8426" s="142"/>
      <c r="J8426" s="142"/>
      <c r="K8426" s="142"/>
      <c r="L8426" s="142"/>
      <c r="M8426" s="142"/>
      <c r="N8426" s="142"/>
      <c r="O8426" s="142"/>
    </row>
    <row r="8427" spans="3:15" x14ac:dyDescent="0.2">
      <c r="C8427" s="142"/>
      <c r="D8427" s="142"/>
      <c r="E8427" s="142"/>
      <c r="F8427" s="142"/>
      <c r="G8427" s="142"/>
      <c r="H8427" s="142"/>
      <c r="J8427" s="142"/>
      <c r="K8427" s="142"/>
      <c r="L8427" s="142"/>
      <c r="M8427" s="142"/>
      <c r="N8427" s="142"/>
      <c r="O8427" s="142"/>
    </row>
    <row r="8428" spans="3:15" x14ac:dyDescent="0.2">
      <c r="C8428" s="142"/>
      <c r="D8428" s="142"/>
      <c r="E8428" s="142"/>
      <c r="F8428" s="142"/>
      <c r="G8428" s="142"/>
      <c r="H8428" s="142"/>
      <c r="J8428" s="142"/>
      <c r="K8428" s="142"/>
      <c r="L8428" s="142"/>
      <c r="M8428" s="142"/>
      <c r="N8428" s="142"/>
      <c r="O8428" s="142"/>
    </row>
    <row r="8429" spans="3:15" x14ac:dyDescent="0.2">
      <c r="C8429" s="142"/>
      <c r="D8429" s="142"/>
      <c r="E8429" s="142"/>
      <c r="F8429" s="142"/>
      <c r="G8429" s="142"/>
      <c r="H8429" s="142"/>
      <c r="J8429" s="142"/>
      <c r="K8429" s="142"/>
      <c r="L8429" s="142"/>
      <c r="M8429" s="142"/>
      <c r="N8429" s="142"/>
      <c r="O8429" s="142"/>
    </row>
    <row r="8430" spans="3:15" x14ac:dyDescent="0.2">
      <c r="C8430" s="142"/>
      <c r="D8430" s="142"/>
      <c r="E8430" s="142"/>
      <c r="F8430" s="142"/>
      <c r="G8430" s="142"/>
      <c r="H8430" s="142"/>
      <c r="J8430" s="142"/>
      <c r="K8430" s="142"/>
      <c r="L8430" s="142"/>
      <c r="M8430" s="142"/>
      <c r="N8430" s="142"/>
      <c r="O8430" s="142"/>
    </row>
    <row r="8431" spans="3:15" x14ac:dyDescent="0.2">
      <c r="C8431" s="142"/>
      <c r="D8431" s="142"/>
      <c r="E8431" s="142"/>
      <c r="F8431" s="142"/>
      <c r="G8431" s="142"/>
      <c r="H8431" s="142"/>
      <c r="J8431" s="142"/>
      <c r="K8431" s="142"/>
      <c r="L8431" s="142"/>
      <c r="M8431" s="142"/>
      <c r="N8431" s="142"/>
      <c r="O8431" s="142"/>
    </row>
    <row r="8432" spans="3:15" x14ac:dyDescent="0.2">
      <c r="C8432" s="142"/>
      <c r="D8432" s="142"/>
      <c r="E8432" s="142"/>
      <c r="F8432" s="142"/>
      <c r="G8432" s="142"/>
      <c r="H8432" s="142"/>
      <c r="J8432" s="142"/>
      <c r="K8432" s="142"/>
      <c r="L8432" s="142"/>
      <c r="M8432" s="142"/>
      <c r="N8432" s="142"/>
      <c r="O8432" s="142"/>
    </row>
    <row r="8433" spans="3:15" x14ac:dyDescent="0.2">
      <c r="C8433" s="142"/>
      <c r="D8433" s="142"/>
      <c r="E8433" s="142"/>
      <c r="F8433" s="142"/>
      <c r="G8433" s="142"/>
      <c r="H8433" s="142"/>
      <c r="J8433" s="142"/>
      <c r="K8433" s="142"/>
      <c r="L8433" s="142"/>
      <c r="M8433" s="142"/>
      <c r="N8433" s="142"/>
      <c r="O8433" s="142"/>
    </row>
    <row r="8434" spans="3:15" x14ac:dyDescent="0.2">
      <c r="C8434" s="142"/>
      <c r="D8434" s="142"/>
      <c r="E8434" s="142"/>
      <c r="F8434" s="142"/>
      <c r="G8434" s="142"/>
      <c r="H8434" s="142"/>
      <c r="J8434" s="142"/>
      <c r="K8434" s="142"/>
      <c r="L8434" s="142"/>
      <c r="M8434" s="142"/>
      <c r="N8434" s="142"/>
      <c r="O8434" s="142"/>
    </row>
    <row r="8435" spans="3:15" x14ac:dyDescent="0.2">
      <c r="C8435" s="142"/>
      <c r="D8435" s="142"/>
      <c r="E8435" s="142"/>
      <c r="F8435" s="142"/>
      <c r="G8435" s="142"/>
      <c r="H8435" s="142"/>
      <c r="J8435" s="142"/>
      <c r="K8435" s="142"/>
      <c r="L8435" s="142"/>
      <c r="M8435" s="142"/>
      <c r="N8435" s="142"/>
      <c r="O8435" s="142"/>
    </row>
    <row r="8436" spans="3:15" x14ac:dyDescent="0.2">
      <c r="C8436" s="142"/>
      <c r="D8436" s="142"/>
      <c r="E8436" s="142"/>
      <c r="F8436" s="142"/>
      <c r="G8436" s="142"/>
      <c r="H8436" s="142"/>
      <c r="J8436" s="142"/>
      <c r="K8436" s="142"/>
      <c r="L8436" s="142"/>
      <c r="M8436" s="142"/>
      <c r="N8436" s="142"/>
      <c r="O8436" s="142"/>
    </row>
    <row r="8437" spans="3:15" x14ac:dyDescent="0.2">
      <c r="C8437" s="142"/>
      <c r="D8437" s="142"/>
      <c r="E8437" s="142"/>
      <c r="F8437" s="142"/>
      <c r="G8437" s="142"/>
      <c r="H8437" s="142"/>
      <c r="J8437" s="142"/>
      <c r="K8437" s="142"/>
      <c r="L8437" s="142"/>
      <c r="M8437" s="142"/>
      <c r="N8437" s="142"/>
      <c r="O8437" s="142"/>
    </row>
    <row r="8438" spans="3:15" x14ac:dyDescent="0.2">
      <c r="C8438" s="142"/>
      <c r="D8438" s="142"/>
      <c r="E8438" s="142"/>
      <c r="F8438" s="142"/>
      <c r="G8438" s="142"/>
      <c r="H8438" s="142"/>
      <c r="J8438" s="142"/>
      <c r="K8438" s="142"/>
      <c r="L8438" s="142"/>
      <c r="M8438" s="142"/>
      <c r="N8438" s="142"/>
      <c r="O8438" s="142"/>
    </row>
    <row r="8439" spans="3:15" x14ac:dyDescent="0.2">
      <c r="C8439" s="142"/>
      <c r="D8439" s="142"/>
      <c r="E8439" s="142"/>
      <c r="F8439" s="142"/>
      <c r="G8439" s="142"/>
      <c r="H8439" s="142"/>
      <c r="J8439" s="142"/>
      <c r="K8439" s="142"/>
      <c r="L8439" s="142"/>
      <c r="M8439" s="142"/>
      <c r="N8439" s="142"/>
      <c r="O8439" s="142"/>
    </row>
    <row r="8440" spans="3:15" x14ac:dyDescent="0.2">
      <c r="C8440" s="142"/>
      <c r="D8440" s="142"/>
      <c r="E8440" s="142"/>
      <c r="F8440" s="142"/>
      <c r="G8440" s="142"/>
      <c r="H8440" s="142"/>
      <c r="J8440" s="142"/>
      <c r="K8440" s="142"/>
      <c r="L8440" s="142"/>
      <c r="M8440" s="142"/>
      <c r="N8440" s="142"/>
      <c r="O8440" s="142"/>
    </row>
    <row r="8441" spans="3:15" x14ac:dyDescent="0.2">
      <c r="C8441" s="142"/>
      <c r="D8441" s="142"/>
      <c r="E8441" s="142"/>
      <c r="F8441" s="142"/>
      <c r="G8441" s="142"/>
      <c r="H8441" s="142"/>
      <c r="J8441" s="142"/>
      <c r="K8441" s="142"/>
      <c r="L8441" s="142"/>
      <c r="M8441" s="142"/>
      <c r="N8441" s="142"/>
      <c r="O8441" s="142"/>
    </row>
    <row r="8442" spans="3:15" x14ac:dyDescent="0.2">
      <c r="C8442" s="142"/>
      <c r="D8442" s="142"/>
      <c r="E8442" s="142"/>
      <c r="F8442" s="142"/>
      <c r="G8442" s="142"/>
      <c r="H8442" s="142"/>
      <c r="J8442" s="142"/>
      <c r="K8442" s="142"/>
      <c r="L8442" s="142"/>
      <c r="M8442" s="142"/>
      <c r="N8442" s="142"/>
      <c r="O8442" s="142"/>
    </row>
    <row r="8443" spans="3:15" x14ac:dyDescent="0.2">
      <c r="C8443" s="142"/>
      <c r="D8443" s="142"/>
      <c r="E8443" s="142"/>
      <c r="F8443" s="142"/>
      <c r="G8443" s="142"/>
      <c r="H8443" s="142"/>
      <c r="J8443" s="142"/>
      <c r="K8443" s="142"/>
      <c r="L8443" s="142"/>
      <c r="M8443" s="142"/>
      <c r="N8443" s="142"/>
      <c r="O8443" s="142"/>
    </row>
    <row r="8444" spans="3:15" x14ac:dyDescent="0.2">
      <c r="C8444" s="142"/>
      <c r="D8444" s="142"/>
      <c r="E8444" s="142"/>
      <c r="F8444" s="142"/>
      <c r="G8444" s="142"/>
      <c r="H8444" s="142"/>
      <c r="J8444" s="142"/>
      <c r="K8444" s="142"/>
      <c r="L8444" s="142"/>
      <c r="M8444" s="142"/>
      <c r="N8444" s="142"/>
      <c r="O8444" s="142"/>
    </row>
    <row r="8445" spans="3:15" x14ac:dyDescent="0.2">
      <c r="C8445" s="142"/>
      <c r="D8445" s="142"/>
      <c r="E8445" s="142"/>
      <c r="F8445" s="142"/>
      <c r="G8445" s="142"/>
      <c r="H8445" s="142"/>
      <c r="J8445" s="142"/>
      <c r="K8445" s="142"/>
      <c r="L8445" s="142"/>
      <c r="M8445" s="142"/>
      <c r="N8445" s="142"/>
      <c r="O8445" s="142"/>
    </row>
    <row r="8446" spans="3:15" x14ac:dyDescent="0.2">
      <c r="C8446" s="142"/>
      <c r="D8446" s="142"/>
      <c r="E8446" s="142"/>
      <c r="F8446" s="142"/>
      <c r="G8446" s="142"/>
      <c r="H8446" s="142"/>
      <c r="J8446" s="142"/>
      <c r="K8446" s="142"/>
      <c r="L8446" s="142"/>
      <c r="M8446" s="142"/>
      <c r="N8446" s="142"/>
      <c r="O8446" s="142"/>
    </row>
    <row r="8447" spans="3:15" x14ac:dyDescent="0.2">
      <c r="C8447" s="142"/>
      <c r="D8447" s="142"/>
      <c r="E8447" s="142"/>
      <c r="F8447" s="142"/>
      <c r="G8447" s="142"/>
      <c r="H8447" s="142"/>
      <c r="J8447" s="142"/>
      <c r="K8447" s="142"/>
      <c r="L8447" s="142"/>
      <c r="M8447" s="142"/>
      <c r="N8447" s="142"/>
      <c r="O8447" s="142"/>
    </row>
    <row r="8448" spans="3:15" x14ac:dyDescent="0.2">
      <c r="C8448" s="142"/>
      <c r="D8448" s="142"/>
      <c r="E8448" s="142"/>
      <c r="F8448" s="142"/>
      <c r="G8448" s="142"/>
      <c r="H8448" s="142"/>
      <c r="J8448" s="142"/>
      <c r="K8448" s="142"/>
      <c r="L8448" s="142"/>
      <c r="M8448" s="142"/>
      <c r="N8448" s="142"/>
      <c r="O8448" s="142"/>
    </row>
    <row r="8449" spans="3:15" x14ac:dyDescent="0.2">
      <c r="C8449" s="142"/>
      <c r="D8449" s="142"/>
      <c r="E8449" s="142"/>
      <c r="F8449" s="142"/>
      <c r="G8449" s="142"/>
      <c r="H8449" s="142"/>
      <c r="J8449" s="142"/>
      <c r="K8449" s="142"/>
      <c r="L8449" s="142"/>
      <c r="M8449" s="142"/>
      <c r="N8449" s="142"/>
      <c r="O8449" s="142"/>
    </row>
    <row r="8450" spans="3:15" x14ac:dyDescent="0.2">
      <c r="C8450" s="142"/>
      <c r="D8450" s="142"/>
      <c r="E8450" s="142"/>
      <c r="F8450" s="142"/>
      <c r="G8450" s="142"/>
      <c r="H8450" s="142"/>
      <c r="J8450" s="142"/>
      <c r="K8450" s="142"/>
      <c r="L8450" s="142"/>
      <c r="M8450" s="142"/>
      <c r="N8450" s="142"/>
      <c r="O8450" s="142"/>
    </row>
    <row r="8451" spans="3:15" x14ac:dyDescent="0.2">
      <c r="C8451" s="142"/>
      <c r="D8451" s="142"/>
      <c r="E8451" s="142"/>
      <c r="F8451" s="142"/>
      <c r="G8451" s="142"/>
      <c r="H8451" s="142"/>
      <c r="J8451" s="142"/>
      <c r="K8451" s="142"/>
      <c r="L8451" s="142"/>
      <c r="M8451" s="142"/>
      <c r="N8451" s="142"/>
      <c r="O8451" s="142"/>
    </row>
    <row r="8452" spans="3:15" x14ac:dyDescent="0.2">
      <c r="C8452" s="142"/>
      <c r="D8452" s="142"/>
      <c r="E8452" s="142"/>
      <c r="F8452" s="142"/>
      <c r="G8452" s="142"/>
      <c r="H8452" s="142"/>
      <c r="J8452" s="142"/>
      <c r="K8452" s="142"/>
      <c r="L8452" s="142"/>
      <c r="M8452" s="142"/>
      <c r="N8452" s="142"/>
      <c r="O8452" s="142"/>
    </row>
    <row r="8453" spans="3:15" x14ac:dyDescent="0.2">
      <c r="C8453" s="142"/>
      <c r="D8453" s="142"/>
      <c r="E8453" s="142"/>
      <c r="F8453" s="142"/>
      <c r="G8453" s="142"/>
      <c r="H8453" s="142"/>
      <c r="J8453" s="142"/>
      <c r="K8453" s="142"/>
      <c r="L8453" s="142"/>
      <c r="M8453" s="142"/>
      <c r="N8453" s="142"/>
      <c r="O8453" s="142"/>
    </row>
    <row r="8454" spans="3:15" x14ac:dyDescent="0.2">
      <c r="C8454" s="142"/>
      <c r="D8454" s="142"/>
      <c r="E8454" s="142"/>
      <c r="F8454" s="142"/>
      <c r="G8454" s="142"/>
      <c r="H8454" s="142"/>
      <c r="J8454" s="142"/>
      <c r="K8454" s="142"/>
      <c r="L8454" s="142"/>
      <c r="M8454" s="142"/>
      <c r="N8454" s="142"/>
      <c r="O8454" s="142"/>
    </row>
    <row r="8455" spans="3:15" x14ac:dyDescent="0.2">
      <c r="C8455" s="142"/>
      <c r="D8455" s="142"/>
      <c r="E8455" s="142"/>
      <c r="F8455" s="142"/>
      <c r="G8455" s="142"/>
      <c r="H8455" s="142"/>
      <c r="J8455" s="142"/>
      <c r="K8455" s="142"/>
      <c r="L8455" s="142"/>
      <c r="M8455" s="142"/>
      <c r="N8455" s="142"/>
      <c r="O8455" s="142"/>
    </row>
    <row r="8456" spans="3:15" x14ac:dyDescent="0.2">
      <c r="C8456" s="142"/>
      <c r="D8456" s="142"/>
      <c r="E8456" s="142"/>
      <c r="F8456" s="142"/>
      <c r="G8456" s="142"/>
      <c r="H8456" s="142"/>
      <c r="J8456" s="142"/>
      <c r="K8456" s="142"/>
      <c r="L8456" s="142"/>
      <c r="M8456" s="142"/>
      <c r="N8456" s="142"/>
      <c r="O8456" s="142"/>
    </row>
    <row r="8457" spans="3:15" x14ac:dyDescent="0.2">
      <c r="C8457" s="142"/>
      <c r="D8457" s="142"/>
      <c r="E8457" s="142"/>
      <c r="F8457" s="142"/>
      <c r="G8457" s="142"/>
      <c r="H8457" s="142"/>
      <c r="J8457" s="142"/>
      <c r="K8457" s="142"/>
      <c r="L8457" s="142"/>
      <c r="M8457" s="142"/>
      <c r="N8457" s="142"/>
      <c r="O8457" s="142"/>
    </row>
    <row r="8458" spans="3:15" x14ac:dyDescent="0.2">
      <c r="C8458" s="142"/>
      <c r="D8458" s="142"/>
      <c r="E8458" s="142"/>
      <c r="F8458" s="142"/>
      <c r="G8458" s="142"/>
      <c r="H8458" s="142"/>
      <c r="J8458" s="142"/>
      <c r="K8458" s="142"/>
      <c r="L8458" s="142"/>
      <c r="M8458" s="142"/>
      <c r="N8458" s="142"/>
      <c r="O8458" s="142"/>
    </row>
    <row r="8459" spans="3:15" x14ac:dyDescent="0.2">
      <c r="C8459" s="142"/>
      <c r="D8459" s="142"/>
      <c r="E8459" s="142"/>
      <c r="F8459" s="142"/>
      <c r="G8459" s="142"/>
      <c r="H8459" s="142"/>
      <c r="J8459" s="142"/>
      <c r="K8459" s="142"/>
      <c r="L8459" s="142"/>
      <c r="M8459" s="142"/>
      <c r="N8459" s="142"/>
      <c r="O8459" s="142"/>
    </row>
    <row r="8460" spans="3:15" x14ac:dyDescent="0.2">
      <c r="C8460" s="142"/>
      <c r="D8460" s="142"/>
      <c r="E8460" s="142"/>
      <c r="F8460" s="142"/>
      <c r="G8460" s="142"/>
      <c r="H8460" s="142"/>
      <c r="J8460" s="142"/>
      <c r="K8460" s="142"/>
      <c r="L8460" s="142"/>
      <c r="M8460" s="142"/>
      <c r="N8460" s="142"/>
      <c r="O8460" s="142"/>
    </row>
    <row r="8461" spans="3:15" x14ac:dyDescent="0.2">
      <c r="C8461" s="142"/>
      <c r="D8461" s="142"/>
      <c r="E8461" s="142"/>
      <c r="F8461" s="142"/>
      <c r="G8461" s="142"/>
      <c r="H8461" s="142"/>
      <c r="J8461" s="142"/>
      <c r="K8461" s="142"/>
      <c r="L8461" s="142"/>
      <c r="M8461" s="142"/>
      <c r="N8461" s="142"/>
      <c r="O8461" s="142"/>
    </row>
    <row r="8462" spans="3:15" x14ac:dyDescent="0.2">
      <c r="C8462" s="142"/>
      <c r="D8462" s="142"/>
      <c r="E8462" s="142"/>
      <c r="F8462" s="142"/>
      <c r="G8462" s="142"/>
      <c r="H8462" s="142"/>
      <c r="J8462" s="142"/>
      <c r="K8462" s="142"/>
      <c r="L8462" s="142"/>
      <c r="M8462" s="142"/>
      <c r="N8462" s="142"/>
      <c r="O8462" s="142"/>
    </row>
    <row r="8463" spans="3:15" x14ac:dyDescent="0.2">
      <c r="C8463" s="142"/>
      <c r="D8463" s="142"/>
      <c r="E8463" s="142"/>
      <c r="F8463" s="142"/>
      <c r="G8463" s="142"/>
      <c r="H8463" s="142"/>
      <c r="J8463" s="142"/>
      <c r="K8463" s="142"/>
      <c r="L8463" s="142"/>
      <c r="M8463" s="142"/>
      <c r="N8463" s="142"/>
      <c r="O8463" s="142"/>
    </row>
    <row r="8464" spans="3:15" x14ac:dyDescent="0.2">
      <c r="C8464" s="142"/>
      <c r="D8464" s="142"/>
      <c r="E8464" s="142"/>
      <c r="F8464" s="142"/>
      <c r="G8464" s="142"/>
      <c r="H8464" s="142"/>
      <c r="J8464" s="142"/>
      <c r="K8464" s="142"/>
      <c r="L8464" s="142"/>
      <c r="M8464" s="142"/>
      <c r="N8464" s="142"/>
      <c r="O8464" s="142"/>
    </row>
    <row r="8465" spans="3:15" x14ac:dyDescent="0.2">
      <c r="C8465" s="142"/>
      <c r="D8465" s="142"/>
      <c r="E8465" s="142"/>
      <c r="F8465" s="142"/>
      <c r="G8465" s="142"/>
      <c r="H8465" s="142"/>
      <c r="J8465" s="142"/>
      <c r="K8465" s="142"/>
      <c r="L8465" s="142"/>
      <c r="M8465" s="142"/>
      <c r="N8465" s="142"/>
      <c r="O8465" s="142"/>
    </row>
    <row r="8466" spans="3:15" x14ac:dyDescent="0.2">
      <c r="C8466" s="142"/>
      <c r="D8466" s="142"/>
      <c r="E8466" s="142"/>
      <c r="F8466" s="142"/>
      <c r="G8466" s="142"/>
      <c r="H8466" s="142"/>
      <c r="J8466" s="142"/>
      <c r="K8466" s="142"/>
      <c r="L8466" s="142"/>
      <c r="M8466" s="142"/>
      <c r="N8466" s="142"/>
      <c r="O8466" s="142"/>
    </row>
    <row r="8467" spans="3:15" x14ac:dyDescent="0.2">
      <c r="C8467" s="142"/>
      <c r="D8467" s="142"/>
      <c r="E8467" s="142"/>
      <c r="F8467" s="142"/>
      <c r="G8467" s="142"/>
      <c r="H8467" s="142"/>
      <c r="J8467" s="142"/>
      <c r="K8467" s="142"/>
      <c r="L8467" s="142"/>
      <c r="M8467" s="142"/>
      <c r="N8467" s="142"/>
      <c r="O8467" s="142"/>
    </row>
    <row r="8468" spans="3:15" x14ac:dyDescent="0.2">
      <c r="C8468" s="142"/>
      <c r="D8468" s="142"/>
      <c r="E8468" s="142"/>
      <c r="F8468" s="142"/>
      <c r="G8468" s="142"/>
      <c r="H8468" s="142"/>
      <c r="J8468" s="142"/>
      <c r="K8468" s="142"/>
      <c r="L8468" s="142"/>
      <c r="M8468" s="142"/>
      <c r="N8468" s="142"/>
      <c r="O8468" s="142"/>
    </row>
    <row r="8469" spans="3:15" x14ac:dyDescent="0.2">
      <c r="C8469" s="142"/>
      <c r="D8469" s="142"/>
      <c r="E8469" s="142"/>
      <c r="F8469" s="142"/>
      <c r="G8469" s="142"/>
      <c r="H8469" s="142"/>
      <c r="J8469" s="142"/>
      <c r="K8469" s="142"/>
      <c r="L8469" s="142"/>
      <c r="M8469" s="142"/>
      <c r="N8469" s="142"/>
      <c r="O8469" s="142"/>
    </row>
    <row r="8470" spans="3:15" x14ac:dyDescent="0.2">
      <c r="C8470" s="142"/>
      <c r="D8470" s="142"/>
      <c r="E8470" s="142"/>
      <c r="F8470" s="142"/>
      <c r="G8470" s="142"/>
      <c r="H8470" s="142"/>
      <c r="J8470" s="142"/>
      <c r="K8470" s="142"/>
      <c r="L8470" s="142"/>
      <c r="M8470" s="142"/>
      <c r="N8470" s="142"/>
      <c r="O8470" s="142"/>
    </row>
    <row r="8471" spans="3:15" x14ac:dyDescent="0.2">
      <c r="C8471" s="142"/>
      <c r="D8471" s="142"/>
      <c r="E8471" s="142"/>
      <c r="F8471" s="142"/>
      <c r="G8471" s="142"/>
      <c r="H8471" s="142"/>
      <c r="J8471" s="142"/>
      <c r="K8471" s="142"/>
      <c r="L8471" s="142"/>
      <c r="M8471" s="142"/>
      <c r="N8471" s="142"/>
      <c r="O8471" s="142"/>
    </row>
    <row r="8472" spans="3:15" x14ac:dyDescent="0.2">
      <c r="C8472" s="142"/>
      <c r="D8472" s="142"/>
      <c r="E8472" s="142"/>
      <c r="F8472" s="142"/>
      <c r="G8472" s="142"/>
      <c r="H8472" s="142"/>
      <c r="J8472" s="142"/>
      <c r="K8472" s="142"/>
      <c r="L8472" s="142"/>
      <c r="M8472" s="142"/>
      <c r="N8472" s="142"/>
      <c r="O8472" s="142"/>
    </row>
    <row r="8473" spans="3:15" x14ac:dyDescent="0.2">
      <c r="C8473" s="142"/>
      <c r="D8473" s="142"/>
      <c r="E8473" s="142"/>
      <c r="F8473" s="142"/>
      <c r="G8473" s="142"/>
      <c r="H8473" s="142"/>
      <c r="J8473" s="142"/>
      <c r="K8473" s="142"/>
      <c r="L8473" s="142"/>
      <c r="M8473" s="142"/>
      <c r="N8473" s="142"/>
      <c r="O8473" s="142"/>
    </row>
    <row r="8474" spans="3:15" x14ac:dyDescent="0.2">
      <c r="C8474" s="142"/>
      <c r="D8474" s="142"/>
      <c r="E8474" s="142"/>
      <c r="F8474" s="142"/>
      <c r="G8474" s="142"/>
      <c r="H8474" s="142"/>
      <c r="J8474" s="142"/>
      <c r="K8474" s="142"/>
      <c r="L8474" s="142"/>
      <c r="M8474" s="142"/>
      <c r="N8474" s="142"/>
      <c r="O8474" s="142"/>
    </row>
    <row r="8475" spans="3:15" x14ac:dyDescent="0.2">
      <c r="C8475" s="142"/>
      <c r="D8475" s="142"/>
      <c r="E8475" s="142"/>
      <c r="F8475" s="142"/>
      <c r="G8475" s="142"/>
      <c r="H8475" s="142"/>
      <c r="J8475" s="142"/>
      <c r="K8475" s="142"/>
      <c r="L8475" s="142"/>
      <c r="M8475" s="142"/>
      <c r="N8475" s="142"/>
      <c r="O8475" s="142"/>
    </row>
    <row r="8476" spans="3:15" x14ac:dyDescent="0.2">
      <c r="C8476" s="142"/>
      <c r="D8476" s="142"/>
      <c r="E8476" s="142"/>
      <c r="F8476" s="142"/>
      <c r="G8476" s="142"/>
      <c r="H8476" s="142"/>
      <c r="J8476" s="142"/>
      <c r="K8476" s="142"/>
      <c r="L8476" s="142"/>
      <c r="M8476" s="142"/>
      <c r="N8476" s="142"/>
      <c r="O8476" s="142"/>
    </row>
    <row r="8477" spans="3:15" x14ac:dyDescent="0.2">
      <c r="C8477" s="142"/>
      <c r="D8477" s="142"/>
      <c r="E8477" s="142"/>
      <c r="F8477" s="142"/>
      <c r="G8477" s="142"/>
      <c r="H8477" s="142"/>
      <c r="J8477" s="142"/>
      <c r="K8477" s="142"/>
      <c r="L8477" s="142"/>
      <c r="M8477" s="142"/>
      <c r="N8477" s="142"/>
      <c r="O8477" s="142"/>
    </row>
    <row r="8478" spans="3:15" x14ac:dyDescent="0.2">
      <c r="C8478" s="142"/>
      <c r="D8478" s="142"/>
      <c r="E8478" s="142"/>
      <c r="F8478" s="142"/>
      <c r="G8478" s="142"/>
      <c r="H8478" s="142"/>
      <c r="J8478" s="142"/>
      <c r="K8478" s="142"/>
      <c r="L8478" s="142"/>
      <c r="M8478" s="142"/>
      <c r="N8478" s="142"/>
      <c r="O8478" s="142"/>
    </row>
    <row r="8479" spans="3:15" x14ac:dyDescent="0.2">
      <c r="C8479" s="142"/>
      <c r="D8479" s="142"/>
      <c r="E8479" s="142"/>
      <c r="F8479" s="142"/>
      <c r="G8479" s="142"/>
      <c r="H8479" s="142"/>
      <c r="J8479" s="142"/>
      <c r="K8479" s="142"/>
      <c r="L8479" s="142"/>
      <c r="M8479" s="142"/>
      <c r="N8479" s="142"/>
      <c r="O8479" s="142"/>
    </row>
    <row r="8480" spans="3:15" x14ac:dyDescent="0.2">
      <c r="C8480" s="142"/>
      <c r="D8480" s="142"/>
      <c r="E8480" s="142"/>
      <c r="F8480" s="142"/>
      <c r="G8480" s="142"/>
      <c r="H8480" s="142"/>
      <c r="J8480" s="142"/>
      <c r="K8480" s="142"/>
      <c r="L8480" s="142"/>
      <c r="M8480" s="142"/>
      <c r="N8480" s="142"/>
      <c r="O8480" s="142"/>
    </row>
    <row r="8481" spans="3:15" x14ac:dyDescent="0.2">
      <c r="C8481" s="142"/>
      <c r="D8481" s="142"/>
      <c r="E8481" s="142"/>
      <c r="F8481" s="142"/>
      <c r="G8481" s="142"/>
      <c r="H8481" s="142"/>
      <c r="J8481" s="142"/>
      <c r="K8481" s="142"/>
      <c r="L8481" s="142"/>
      <c r="M8481" s="142"/>
      <c r="N8481" s="142"/>
      <c r="O8481" s="142"/>
    </row>
    <row r="8482" spans="3:15" x14ac:dyDescent="0.2">
      <c r="C8482" s="142"/>
      <c r="D8482" s="142"/>
      <c r="E8482" s="142"/>
      <c r="F8482" s="142"/>
      <c r="G8482" s="142"/>
      <c r="H8482" s="142"/>
      <c r="J8482" s="142"/>
      <c r="K8482" s="142"/>
      <c r="L8482" s="142"/>
      <c r="M8482" s="142"/>
      <c r="N8482" s="142"/>
      <c r="O8482" s="142"/>
    </row>
    <row r="8483" spans="3:15" x14ac:dyDescent="0.2">
      <c r="C8483" s="142"/>
      <c r="D8483" s="142"/>
      <c r="E8483" s="142"/>
      <c r="F8483" s="142"/>
      <c r="G8483" s="142"/>
      <c r="H8483" s="142"/>
      <c r="J8483" s="142"/>
      <c r="K8483" s="142"/>
      <c r="L8483" s="142"/>
      <c r="M8483" s="142"/>
      <c r="N8483" s="142"/>
      <c r="O8483" s="142"/>
    </row>
    <row r="8484" spans="3:15" x14ac:dyDescent="0.2">
      <c r="C8484" s="142"/>
      <c r="D8484" s="142"/>
      <c r="E8484" s="142"/>
      <c r="F8484" s="142"/>
      <c r="G8484" s="142"/>
      <c r="H8484" s="142"/>
      <c r="J8484" s="142"/>
      <c r="K8484" s="142"/>
      <c r="L8484" s="142"/>
      <c r="M8484" s="142"/>
      <c r="N8484" s="142"/>
      <c r="O8484" s="142"/>
    </row>
    <row r="8485" spans="3:15" x14ac:dyDescent="0.2">
      <c r="C8485" s="142"/>
      <c r="D8485" s="142"/>
      <c r="E8485" s="142"/>
      <c r="F8485" s="142"/>
      <c r="G8485" s="142"/>
      <c r="H8485" s="142"/>
      <c r="J8485" s="142"/>
      <c r="K8485" s="142"/>
      <c r="L8485" s="142"/>
      <c r="M8485" s="142"/>
      <c r="N8485" s="142"/>
      <c r="O8485" s="142"/>
    </row>
    <row r="8486" spans="3:15" x14ac:dyDescent="0.2">
      <c r="C8486" s="142"/>
      <c r="D8486" s="142"/>
      <c r="E8486" s="142"/>
      <c r="F8486" s="142"/>
      <c r="G8486" s="142"/>
      <c r="H8486" s="142"/>
      <c r="J8486" s="142"/>
      <c r="K8486" s="142"/>
      <c r="L8486" s="142"/>
      <c r="M8486" s="142"/>
      <c r="N8486" s="142"/>
      <c r="O8486" s="142"/>
    </row>
    <row r="8487" spans="3:15" x14ac:dyDescent="0.2">
      <c r="C8487" s="142"/>
      <c r="D8487" s="142"/>
      <c r="E8487" s="142"/>
      <c r="F8487" s="142"/>
      <c r="G8487" s="142"/>
      <c r="H8487" s="142"/>
      <c r="J8487" s="142"/>
      <c r="K8487" s="142"/>
      <c r="L8487" s="142"/>
      <c r="M8487" s="142"/>
      <c r="N8487" s="142"/>
      <c r="O8487" s="142"/>
    </row>
    <row r="8488" spans="3:15" x14ac:dyDescent="0.2">
      <c r="C8488" s="142"/>
      <c r="D8488" s="142"/>
      <c r="E8488" s="142"/>
      <c r="F8488" s="142"/>
      <c r="G8488" s="142"/>
      <c r="H8488" s="142"/>
      <c r="J8488" s="142"/>
      <c r="K8488" s="142"/>
      <c r="L8488" s="142"/>
      <c r="M8488" s="142"/>
      <c r="N8488" s="142"/>
      <c r="O8488" s="142"/>
    </row>
    <row r="8489" spans="3:15" x14ac:dyDescent="0.2">
      <c r="C8489" s="142"/>
      <c r="D8489" s="142"/>
      <c r="E8489" s="142"/>
      <c r="F8489" s="142"/>
      <c r="G8489" s="142"/>
      <c r="H8489" s="142"/>
      <c r="J8489" s="142"/>
      <c r="K8489" s="142"/>
      <c r="L8489" s="142"/>
      <c r="M8489" s="142"/>
      <c r="N8489" s="142"/>
      <c r="O8489" s="142"/>
    </row>
    <row r="8490" spans="3:15" x14ac:dyDescent="0.2">
      <c r="C8490" s="142"/>
      <c r="D8490" s="142"/>
      <c r="E8490" s="142"/>
      <c r="F8490" s="142"/>
      <c r="G8490" s="142"/>
      <c r="H8490" s="142"/>
      <c r="J8490" s="142"/>
      <c r="K8490" s="142"/>
      <c r="L8490" s="142"/>
      <c r="M8490" s="142"/>
      <c r="N8490" s="142"/>
      <c r="O8490" s="142"/>
    </row>
    <row r="8491" spans="3:15" x14ac:dyDescent="0.2">
      <c r="C8491" s="142"/>
      <c r="D8491" s="142"/>
      <c r="E8491" s="142"/>
      <c r="F8491" s="142"/>
      <c r="G8491" s="142"/>
      <c r="H8491" s="142"/>
      <c r="J8491" s="142"/>
      <c r="K8491" s="142"/>
      <c r="L8491" s="142"/>
      <c r="M8491" s="142"/>
      <c r="N8491" s="142"/>
      <c r="O8491" s="142"/>
    </row>
    <row r="8492" spans="3:15" x14ac:dyDescent="0.2">
      <c r="C8492" s="142"/>
      <c r="D8492" s="142"/>
      <c r="E8492" s="142"/>
      <c r="F8492" s="142"/>
      <c r="G8492" s="142"/>
      <c r="H8492" s="142"/>
      <c r="J8492" s="142"/>
      <c r="K8492" s="142"/>
      <c r="L8492" s="142"/>
      <c r="M8492" s="142"/>
      <c r="N8492" s="142"/>
      <c r="O8492" s="142"/>
    </row>
    <row r="8493" spans="3:15" x14ac:dyDescent="0.2">
      <c r="C8493" s="142"/>
      <c r="D8493" s="142"/>
      <c r="E8493" s="142"/>
      <c r="F8493" s="142"/>
      <c r="G8493" s="142"/>
      <c r="H8493" s="142"/>
      <c r="J8493" s="142"/>
      <c r="K8493" s="142"/>
      <c r="L8493" s="142"/>
      <c r="M8493" s="142"/>
      <c r="N8493" s="142"/>
      <c r="O8493" s="142"/>
    </row>
    <row r="8494" spans="3:15" x14ac:dyDescent="0.2">
      <c r="C8494" s="142"/>
      <c r="D8494" s="142"/>
      <c r="E8494" s="142"/>
      <c r="F8494" s="142"/>
      <c r="G8494" s="142"/>
      <c r="H8494" s="142"/>
      <c r="J8494" s="142"/>
      <c r="K8494" s="142"/>
      <c r="L8494" s="142"/>
      <c r="M8494" s="142"/>
      <c r="N8494" s="142"/>
      <c r="O8494" s="142"/>
    </row>
    <row r="8495" spans="3:15" x14ac:dyDescent="0.2">
      <c r="C8495" s="142"/>
      <c r="D8495" s="142"/>
      <c r="E8495" s="142"/>
      <c r="F8495" s="142"/>
      <c r="G8495" s="142"/>
      <c r="H8495" s="142"/>
      <c r="J8495" s="142"/>
      <c r="K8495" s="142"/>
      <c r="L8495" s="142"/>
      <c r="M8495" s="142"/>
      <c r="N8495" s="142"/>
      <c r="O8495" s="142"/>
    </row>
    <row r="8496" spans="3:15" x14ac:dyDescent="0.2">
      <c r="C8496" s="142"/>
      <c r="D8496" s="142"/>
      <c r="E8496" s="142"/>
      <c r="F8496" s="142"/>
      <c r="G8496" s="142"/>
      <c r="H8496" s="142"/>
      <c r="J8496" s="142"/>
      <c r="K8496" s="142"/>
      <c r="L8496" s="142"/>
      <c r="M8496" s="142"/>
      <c r="N8496" s="142"/>
      <c r="O8496" s="142"/>
    </row>
    <row r="8497" spans="3:15" x14ac:dyDescent="0.2">
      <c r="C8497" s="142"/>
      <c r="D8497" s="142"/>
      <c r="E8497" s="142"/>
      <c r="F8497" s="142"/>
      <c r="G8497" s="142"/>
      <c r="H8497" s="142"/>
      <c r="J8497" s="142"/>
      <c r="K8497" s="142"/>
      <c r="L8497" s="142"/>
      <c r="M8497" s="142"/>
      <c r="N8497" s="142"/>
      <c r="O8497" s="142"/>
    </row>
    <row r="8498" spans="3:15" x14ac:dyDescent="0.2">
      <c r="C8498" s="142"/>
      <c r="D8498" s="142"/>
      <c r="E8498" s="142"/>
      <c r="F8498" s="142"/>
      <c r="G8498" s="142"/>
      <c r="H8498" s="142"/>
      <c r="J8498" s="142"/>
      <c r="K8498" s="142"/>
      <c r="L8498" s="142"/>
      <c r="M8498" s="142"/>
      <c r="N8498" s="142"/>
      <c r="O8498" s="142"/>
    </row>
    <row r="8499" spans="3:15" x14ac:dyDescent="0.2">
      <c r="C8499" s="142"/>
      <c r="D8499" s="142"/>
      <c r="E8499" s="142"/>
      <c r="F8499" s="142"/>
      <c r="G8499" s="142"/>
      <c r="H8499" s="142"/>
      <c r="J8499" s="142"/>
      <c r="K8499" s="142"/>
      <c r="L8499" s="142"/>
      <c r="M8499" s="142"/>
      <c r="N8499" s="142"/>
      <c r="O8499" s="142"/>
    </row>
    <row r="8500" spans="3:15" x14ac:dyDescent="0.2">
      <c r="C8500" s="142"/>
      <c r="D8500" s="142"/>
      <c r="E8500" s="142"/>
      <c r="F8500" s="142"/>
      <c r="G8500" s="142"/>
      <c r="H8500" s="142"/>
      <c r="J8500" s="142"/>
      <c r="K8500" s="142"/>
      <c r="L8500" s="142"/>
      <c r="M8500" s="142"/>
      <c r="N8500" s="142"/>
      <c r="O8500" s="142"/>
    </row>
    <row r="8501" spans="3:15" x14ac:dyDescent="0.2">
      <c r="C8501" s="142"/>
      <c r="D8501" s="142"/>
      <c r="E8501" s="142"/>
      <c r="F8501" s="142"/>
      <c r="G8501" s="142"/>
      <c r="H8501" s="142"/>
      <c r="J8501" s="142"/>
      <c r="K8501" s="142"/>
      <c r="L8501" s="142"/>
      <c r="M8501" s="142"/>
      <c r="N8501" s="142"/>
      <c r="O8501" s="142"/>
    </row>
    <row r="8502" spans="3:15" x14ac:dyDescent="0.2">
      <c r="C8502" s="142"/>
      <c r="D8502" s="142"/>
      <c r="E8502" s="142"/>
      <c r="F8502" s="142"/>
      <c r="G8502" s="142"/>
      <c r="H8502" s="142"/>
      <c r="J8502" s="142"/>
      <c r="K8502" s="142"/>
      <c r="L8502" s="142"/>
      <c r="M8502" s="142"/>
      <c r="N8502" s="142"/>
      <c r="O8502" s="142"/>
    </row>
    <row r="8503" spans="3:15" x14ac:dyDescent="0.2">
      <c r="C8503" s="142"/>
      <c r="D8503" s="142"/>
      <c r="E8503" s="142"/>
      <c r="F8503" s="142"/>
      <c r="G8503" s="142"/>
      <c r="H8503" s="142"/>
      <c r="J8503" s="142"/>
      <c r="K8503" s="142"/>
      <c r="L8503" s="142"/>
      <c r="M8503" s="142"/>
      <c r="N8503" s="142"/>
      <c r="O8503" s="142"/>
    </row>
    <row r="8504" spans="3:15" x14ac:dyDescent="0.2">
      <c r="C8504" s="142"/>
      <c r="D8504" s="142"/>
      <c r="E8504" s="142"/>
      <c r="F8504" s="142"/>
      <c r="G8504" s="142"/>
      <c r="H8504" s="142"/>
      <c r="J8504" s="142"/>
      <c r="K8504" s="142"/>
      <c r="L8504" s="142"/>
      <c r="M8504" s="142"/>
      <c r="N8504" s="142"/>
      <c r="O8504" s="142"/>
    </row>
    <row r="8505" spans="3:15" x14ac:dyDescent="0.2">
      <c r="C8505" s="142"/>
      <c r="D8505" s="142"/>
      <c r="E8505" s="142"/>
      <c r="F8505" s="142"/>
      <c r="G8505" s="142"/>
      <c r="H8505" s="142"/>
      <c r="J8505" s="142"/>
      <c r="K8505" s="142"/>
      <c r="L8505" s="142"/>
      <c r="M8505" s="142"/>
      <c r="N8505" s="142"/>
      <c r="O8505" s="142"/>
    </row>
    <row r="8506" spans="3:15" x14ac:dyDescent="0.2">
      <c r="C8506" s="142"/>
      <c r="D8506" s="142"/>
      <c r="E8506" s="142"/>
      <c r="F8506" s="142"/>
      <c r="G8506" s="142"/>
      <c r="H8506" s="142"/>
      <c r="J8506" s="142"/>
      <c r="K8506" s="142"/>
      <c r="L8506" s="142"/>
      <c r="M8506" s="142"/>
      <c r="N8506" s="142"/>
      <c r="O8506" s="142"/>
    </row>
    <row r="8507" spans="3:15" x14ac:dyDescent="0.2">
      <c r="C8507" s="142"/>
      <c r="D8507" s="142"/>
      <c r="E8507" s="142"/>
      <c r="F8507" s="142"/>
      <c r="G8507" s="142"/>
      <c r="H8507" s="142"/>
      <c r="J8507" s="142"/>
      <c r="K8507" s="142"/>
      <c r="L8507" s="142"/>
      <c r="M8507" s="142"/>
      <c r="N8507" s="142"/>
      <c r="O8507" s="142"/>
    </row>
    <row r="8508" spans="3:15" x14ac:dyDescent="0.2">
      <c r="C8508" s="142"/>
      <c r="D8508" s="142"/>
      <c r="E8508" s="142"/>
      <c r="F8508" s="142"/>
      <c r="G8508" s="142"/>
      <c r="H8508" s="142"/>
      <c r="J8508" s="142"/>
      <c r="K8508" s="142"/>
      <c r="L8508" s="142"/>
      <c r="M8508" s="142"/>
      <c r="N8508" s="142"/>
      <c r="O8508" s="142"/>
    </row>
    <row r="8509" spans="3:15" x14ac:dyDescent="0.2">
      <c r="C8509" s="142"/>
      <c r="D8509" s="142"/>
      <c r="E8509" s="142"/>
      <c r="F8509" s="142"/>
      <c r="G8509" s="142"/>
      <c r="H8509" s="142"/>
      <c r="J8509" s="142"/>
      <c r="K8509" s="142"/>
      <c r="L8509" s="142"/>
      <c r="M8509" s="142"/>
      <c r="N8509" s="142"/>
      <c r="O8509" s="142"/>
    </row>
    <row r="8510" spans="3:15" x14ac:dyDescent="0.2">
      <c r="C8510" s="142"/>
      <c r="D8510" s="142"/>
      <c r="E8510" s="142"/>
      <c r="F8510" s="142"/>
      <c r="G8510" s="142"/>
      <c r="H8510" s="142"/>
      <c r="J8510" s="142"/>
      <c r="K8510" s="142"/>
      <c r="L8510" s="142"/>
      <c r="M8510" s="142"/>
      <c r="N8510" s="142"/>
      <c r="O8510" s="142"/>
    </row>
    <row r="8511" spans="3:15" x14ac:dyDescent="0.2">
      <c r="C8511" s="142"/>
      <c r="D8511" s="142"/>
      <c r="E8511" s="142"/>
      <c r="F8511" s="142"/>
      <c r="G8511" s="142"/>
      <c r="H8511" s="142"/>
      <c r="J8511" s="142"/>
      <c r="K8511" s="142"/>
      <c r="L8511" s="142"/>
      <c r="M8511" s="142"/>
      <c r="N8511" s="142"/>
      <c r="O8511" s="142"/>
    </row>
    <row r="8512" spans="3:15" x14ac:dyDescent="0.2">
      <c r="C8512" s="142"/>
      <c r="D8512" s="142"/>
      <c r="E8512" s="142"/>
      <c r="F8512" s="142"/>
      <c r="G8512" s="142"/>
      <c r="H8512" s="142"/>
      <c r="J8512" s="142"/>
      <c r="K8512" s="142"/>
      <c r="L8512" s="142"/>
      <c r="M8512" s="142"/>
      <c r="N8512" s="142"/>
      <c r="O8512" s="142"/>
    </row>
    <row r="8513" spans="3:15" x14ac:dyDescent="0.2">
      <c r="C8513" s="142"/>
      <c r="D8513" s="142"/>
      <c r="E8513" s="142"/>
      <c r="F8513" s="142"/>
      <c r="G8513" s="142"/>
      <c r="H8513" s="142"/>
      <c r="J8513" s="142"/>
      <c r="K8513" s="142"/>
      <c r="L8513" s="142"/>
      <c r="M8513" s="142"/>
      <c r="N8513" s="142"/>
      <c r="O8513" s="142"/>
    </row>
    <row r="8514" spans="3:15" x14ac:dyDescent="0.2">
      <c r="C8514" s="142"/>
      <c r="D8514" s="142"/>
      <c r="E8514" s="142"/>
      <c r="F8514" s="142"/>
      <c r="G8514" s="142"/>
      <c r="H8514" s="142"/>
      <c r="J8514" s="142"/>
      <c r="K8514" s="142"/>
      <c r="L8514" s="142"/>
      <c r="M8514" s="142"/>
      <c r="N8514" s="142"/>
      <c r="O8514" s="142"/>
    </row>
    <row r="8515" spans="3:15" x14ac:dyDescent="0.2">
      <c r="C8515" s="142"/>
      <c r="D8515" s="142"/>
      <c r="E8515" s="142"/>
      <c r="F8515" s="142"/>
      <c r="G8515" s="142"/>
      <c r="H8515" s="142"/>
      <c r="J8515" s="142"/>
      <c r="K8515" s="142"/>
      <c r="L8515" s="142"/>
      <c r="M8515" s="142"/>
      <c r="N8515" s="142"/>
      <c r="O8515" s="142"/>
    </row>
    <row r="8516" spans="3:15" x14ac:dyDescent="0.2">
      <c r="C8516" s="142"/>
      <c r="D8516" s="142"/>
      <c r="E8516" s="142"/>
      <c r="F8516" s="142"/>
      <c r="G8516" s="142"/>
      <c r="H8516" s="142"/>
      <c r="J8516" s="142"/>
      <c r="K8516" s="142"/>
      <c r="L8516" s="142"/>
      <c r="M8516" s="142"/>
      <c r="N8516" s="142"/>
      <c r="O8516" s="142"/>
    </row>
    <row r="8517" spans="3:15" x14ac:dyDescent="0.2">
      <c r="C8517" s="142"/>
      <c r="D8517" s="142"/>
      <c r="E8517" s="142"/>
      <c r="F8517" s="142"/>
      <c r="G8517" s="142"/>
      <c r="H8517" s="142"/>
      <c r="J8517" s="142"/>
      <c r="K8517" s="142"/>
      <c r="L8517" s="142"/>
      <c r="M8517" s="142"/>
      <c r="N8517" s="142"/>
      <c r="O8517" s="142"/>
    </row>
    <row r="8518" spans="3:15" x14ac:dyDescent="0.2">
      <c r="C8518" s="142"/>
      <c r="D8518" s="142"/>
      <c r="E8518" s="142"/>
      <c r="F8518" s="142"/>
      <c r="G8518" s="142"/>
      <c r="H8518" s="142"/>
      <c r="J8518" s="142"/>
      <c r="K8518" s="142"/>
      <c r="L8518" s="142"/>
      <c r="M8518" s="142"/>
      <c r="N8518" s="142"/>
      <c r="O8518" s="142"/>
    </row>
    <row r="8519" spans="3:15" x14ac:dyDescent="0.2">
      <c r="C8519" s="142"/>
      <c r="D8519" s="142"/>
      <c r="E8519" s="142"/>
      <c r="F8519" s="142"/>
      <c r="G8519" s="142"/>
      <c r="H8519" s="142"/>
      <c r="J8519" s="142"/>
      <c r="K8519" s="142"/>
      <c r="L8519" s="142"/>
      <c r="M8519" s="142"/>
      <c r="N8519" s="142"/>
      <c r="O8519" s="142"/>
    </row>
    <row r="8520" spans="3:15" x14ac:dyDescent="0.2">
      <c r="C8520" s="142"/>
      <c r="D8520" s="142"/>
      <c r="E8520" s="142"/>
      <c r="F8520" s="142"/>
      <c r="G8520" s="142"/>
      <c r="H8520" s="142"/>
      <c r="J8520" s="142"/>
      <c r="K8520" s="142"/>
      <c r="L8520" s="142"/>
      <c r="M8520" s="142"/>
      <c r="N8520" s="142"/>
      <c r="O8520" s="142"/>
    </row>
    <row r="8521" spans="3:15" x14ac:dyDescent="0.2">
      <c r="C8521" s="142"/>
      <c r="D8521" s="142"/>
      <c r="E8521" s="142"/>
      <c r="F8521" s="142"/>
      <c r="G8521" s="142"/>
      <c r="H8521" s="142"/>
      <c r="J8521" s="142"/>
      <c r="K8521" s="142"/>
      <c r="L8521" s="142"/>
      <c r="M8521" s="142"/>
      <c r="N8521" s="142"/>
      <c r="O8521" s="142"/>
    </row>
    <row r="8522" spans="3:15" x14ac:dyDescent="0.2">
      <c r="C8522" s="142"/>
      <c r="D8522" s="142"/>
      <c r="E8522" s="142"/>
      <c r="F8522" s="142"/>
      <c r="G8522" s="142"/>
      <c r="H8522" s="142"/>
      <c r="J8522" s="142"/>
      <c r="K8522" s="142"/>
      <c r="L8522" s="142"/>
      <c r="M8522" s="142"/>
      <c r="N8522" s="142"/>
      <c r="O8522" s="142"/>
    </row>
    <row r="8523" spans="3:15" x14ac:dyDescent="0.2">
      <c r="C8523" s="142"/>
      <c r="D8523" s="142"/>
      <c r="E8523" s="142"/>
      <c r="F8523" s="142"/>
      <c r="G8523" s="142"/>
      <c r="H8523" s="142"/>
      <c r="J8523" s="142"/>
      <c r="K8523" s="142"/>
      <c r="L8523" s="142"/>
      <c r="M8523" s="142"/>
      <c r="N8523" s="142"/>
      <c r="O8523" s="142"/>
    </row>
    <row r="8524" spans="3:15" x14ac:dyDescent="0.2">
      <c r="C8524" s="142"/>
      <c r="D8524" s="142"/>
      <c r="E8524" s="142"/>
      <c r="F8524" s="142"/>
      <c r="G8524" s="142"/>
      <c r="H8524" s="142"/>
      <c r="J8524" s="142"/>
      <c r="K8524" s="142"/>
      <c r="L8524" s="142"/>
      <c r="M8524" s="142"/>
      <c r="N8524" s="142"/>
      <c r="O8524" s="142"/>
    </row>
    <row r="8525" spans="3:15" x14ac:dyDescent="0.2">
      <c r="C8525" s="142"/>
      <c r="D8525" s="142"/>
      <c r="E8525" s="142"/>
      <c r="F8525" s="142"/>
      <c r="G8525" s="142"/>
      <c r="H8525" s="142"/>
      <c r="J8525" s="142"/>
      <c r="K8525" s="142"/>
      <c r="L8525" s="142"/>
      <c r="M8525" s="142"/>
      <c r="N8525" s="142"/>
      <c r="O8525" s="142"/>
    </row>
    <row r="8526" spans="3:15" x14ac:dyDescent="0.2">
      <c r="C8526" s="142"/>
      <c r="D8526" s="142"/>
      <c r="E8526" s="142"/>
      <c r="F8526" s="142"/>
      <c r="G8526" s="142"/>
      <c r="H8526" s="142"/>
      <c r="J8526" s="142"/>
      <c r="K8526" s="142"/>
      <c r="L8526" s="142"/>
      <c r="M8526" s="142"/>
      <c r="N8526" s="142"/>
      <c r="O8526" s="142"/>
    </row>
    <row r="8527" spans="3:15" x14ac:dyDescent="0.2">
      <c r="C8527" s="142"/>
      <c r="D8527" s="142"/>
      <c r="E8527" s="142"/>
      <c r="F8527" s="142"/>
      <c r="G8527" s="142"/>
      <c r="H8527" s="142"/>
      <c r="J8527" s="142"/>
      <c r="K8527" s="142"/>
      <c r="L8527" s="142"/>
      <c r="M8527" s="142"/>
      <c r="N8527" s="142"/>
      <c r="O8527" s="142"/>
    </row>
    <row r="8528" spans="3:15" x14ac:dyDescent="0.2">
      <c r="C8528" s="142"/>
      <c r="D8528" s="142"/>
      <c r="E8528" s="142"/>
      <c r="F8528" s="142"/>
      <c r="G8528" s="142"/>
      <c r="H8528" s="142"/>
      <c r="J8528" s="142"/>
      <c r="K8528" s="142"/>
      <c r="L8528" s="142"/>
      <c r="M8528" s="142"/>
      <c r="N8528" s="142"/>
      <c r="O8528" s="142"/>
    </row>
    <row r="8529" spans="3:15" x14ac:dyDescent="0.2">
      <c r="C8529" s="142"/>
      <c r="D8529" s="142"/>
      <c r="E8529" s="142"/>
      <c r="F8529" s="142"/>
      <c r="G8529" s="142"/>
      <c r="H8529" s="142"/>
      <c r="J8529" s="142"/>
      <c r="K8529" s="142"/>
      <c r="L8529" s="142"/>
      <c r="M8529" s="142"/>
      <c r="N8529" s="142"/>
      <c r="O8529" s="142"/>
    </row>
    <row r="8530" spans="3:15" x14ac:dyDescent="0.2">
      <c r="C8530" s="142"/>
      <c r="D8530" s="142"/>
      <c r="E8530" s="142"/>
      <c r="F8530" s="142"/>
      <c r="G8530" s="142"/>
      <c r="H8530" s="142"/>
      <c r="J8530" s="142"/>
      <c r="K8530" s="142"/>
      <c r="L8530" s="142"/>
      <c r="M8530" s="142"/>
      <c r="N8530" s="142"/>
      <c r="O8530" s="142"/>
    </row>
    <row r="8531" spans="3:15" x14ac:dyDescent="0.2">
      <c r="C8531" s="142"/>
      <c r="D8531" s="142"/>
      <c r="E8531" s="142"/>
      <c r="F8531" s="142"/>
      <c r="G8531" s="142"/>
      <c r="H8531" s="142"/>
      <c r="J8531" s="142"/>
      <c r="K8531" s="142"/>
      <c r="L8531" s="142"/>
      <c r="M8531" s="142"/>
      <c r="N8531" s="142"/>
      <c r="O8531" s="142"/>
    </row>
    <row r="8532" spans="3:15" x14ac:dyDescent="0.2">
      <c r="C8532" s="142"/>
      <c r="D8532" s="142"/>
      <c r="E8532" s="142"/>
      <c r="F8532" s="142"/>
      <c r="G8532" s="142"/>
      <c r="H8532" s="142"/>
      <c r="J8532" s="142"/>
      <c r="K8532" s="142"/>
      <c r="L8532" s="142"/>
      <c r="M8532" s="142"/>
      <c r="N8532" s="142"/>
      <c r="O8532" s="142"/>
    </row>
    <row r="8533" spans="3:15" x14ac:dyDescent="0.2">
      <c r="C8533" s="142"/>
      <c r="D8533" s="142"/>
      <c r="E8533" s="142"/>
      <c r="F8533" s="142"/>
      <c r="G8533" s="142"/>
      <c r="H8533" s="142"/>
      <c r="J8533" s="142"/>
      <c r="K8533" s="142"/>
      <c r="L8533" s="142"/>
      <c r="M8533" s="142"/>
      <c r="N8533" s="142"/>
      <c r="O8533" s="142"/>
    </row>
    <row r="8534" spans="3:15" x14ac:dyDescent="0.2">
      <c r="C8534" s="142"/>
      <c r="D8534" s="142"/>
      <c r="E8534" s="142"/>
      <c r="F8534" s="142"/>
      <c r="G8534" s="142"/>
      <c r="H8534" s="142"/>
      <c r="J8534" s="142"/>
      <c r="K8534" s="142"/>
      <c r="L8534" s="142"/>
      <c r="M8534" s="142"/>
      <c r="N8534" s="142"/>
      <c r="O8534" s="142"/>
    </row>
    <row r="8535" spans="3:15" x14ac:dyDescent="0.2">
      <c r="C8535" s="142"/>
      <c r="D8535" s="142"/>
      <c r="E8535" s="142"/>
      <c r="F8535" s="142"/>
      <c r="G8535" s="142"/>
      <c r="H8535" s="142"/>
      <c r="J8535" s="142"/>
      <c r="K8535" s="142"/>
      <c r="L8535" s="142"/>
      <c r="M8535" s="142"/>
      <c r="N8535" s="142"/>
      <c r="O8535" s="142"/>
    </row>
    <row r="8536" spans="3:15" x14ac:dyDescent="0.2">
      <c r="C8536" s="142"/>
      <c r="D8536" s="142"/>
      <c r="E8536" s="142"/>
      <c r="F8536" s="142"/>
      <c r="G8536" s="142"/>
      <c r="H8536" s="142"/>
      <c r="J8536" s="142"/>
      <c r="K8536" s="142"/>
      <c r="L8536" s="142"/>
      <c r="M8536" s="142"/>
      <c r="N8536" s="142"/>
      <c r="O8536" s="142"/>
    </row>
    <row r="8537" spans="3:15" x14ac:dyDescent="0.2">
      <c r="C8537" s="142"/>
      <c r="D8537" s="142"/>
      <c r="E8537" s="142"/>
      <c r="F8537" s="142"/>
      <c r="G8537" s="142"/>
      <c r="H8537" s="142"/>
      <c r="J8537" s="142"/>
      <c r="K8537" s="142"/>
      <c r="L8537" s="142"/>
      <c r="M8537" s="142"/>
      <c r="N8537" s="142"/>
      <c r="O8537" s="142"/>
    </row>
    <row r="8538" spans="3:15" x14ac:dyDescent="0.2">
      <c r="C8538" s="142"/>
      <c r="D8538" s="142"/>
      <c r="E8538" s="142"/>
      <c r="F8538" s="142"/>
      <c r="G8538" s="142"/>
      <c r="H8538" s="142"/>
      <c r="J8538" s="142"/>
      <c r="K8538" s="142"/>
      <c r="L8538" s="142"/>
      <c r="M8538" s="142"/>
      <c r="N8538" s="142"/>
      <c r="O8538" s="142"/>
    </row>
    <row r="8539" spans="3:15" x14ac:dyDescent="0.2">
      <c r="C8539" s="142"/>
      <c r="D8539" s="142"/>
      <c r="E8539" s="142"/>
      <c r="F8539" s="142"/>
      <c r="G8539" s="142"/>
      <c r="H8539" s="142"/>
      <c r="J8539" s="142"/>
      <c r="K8539" s="142"/>
      <c r="L8539" s="142"/>
      <c r="M8539" s="142"/>
      <c r="N8539" s="142"/>
      <c r="O8539" s="142"/>
    </row>
    <row r="8540" spans="3:15" x14ac:dyDescent="0.2">
      <c r="C8540" s="142"/>
      <c r="D8540" s="142"/>
      <c r="E8540" s="142"/>
      <c r="F8540" s="142"/>
      <c r="G8540" s="142"/>
      <c r="H8540" s="142"/>
      <c r="J8540" s="142"/>
      <c r="K8540" s="142"/>
      <c r="L8540" s="142"/>
      <c r="M8540" s="142"/>
      <c r="N8540" s="142"/>
      <c r="O8540" s="142"/>
    </row>
    <row r="8541" spans="3:15" x14ac:dyDescent="0.2">
      <c r="C8541" s="142"/>
      <c r="D8541" s="142"/>
      <c r="E8541" s="142"/>
      <c r="F8541" s="142"/>
      <c r="G8541" s="142"/>
      <c r="H8541" s="142"/>
      <c r="J8541" s="142"/>
      <c r="K8541" s="142"/>
      <c r="L8541" s="142"/>
      <c r="M8541" s="142"/>
      <c r="N8541" s="142"/>
      <c r="O8541" s="142"/>
    </row>
    <row r="8542" spans="3:15" x14ac:dyDescent="0.2">
      <c r="C8542" s="142"/>
      <c r="D8542" s="142"/>
      <c r="E8542" s="142"/>
      <c r="F8542" s="142"/>
      <c r="G8542" s="142"/>
      <c r="H8542" s="142"/>
      <c r="J8542" s="142"/>
      <c r="K8542" s="142"/>
      <c r="L8542" s="142"/>
      <c r="M8542" s="142"/>
      <c r="N8542" s="142"/>
      <c r="O8542" s="142"/>
    </row>
    <row r="8543" spans="3:15" x14ac:dyDescent="0.2">
      <c r="C8543" s="142"/>
      <c r="D8543" s="142"/>
      <c r="E8543" s="142"/>
      <c r="F8543" s="142"/>
      <c r="G8543" s="142"/>
      <c r="H8543" s="142"/>
      <c r="J8543" s="142"/>
      <c r="K8543" s="142"/>
      <c r="L8543" s="142"/>
      <c r="M8543" s="142"/>
      <c r="N8543" s="142"/>
      <c r="O8543" s="142"/>
    </row>
    <row r="8544" spans="3:15" x14ac:dyDescent="0.2">
      <c r="C8544" s="142"/>
      <c r="D8544" s="142"/>
      <c r="E8544" s="142"/>
      <c r="F8544" s="142"/>
      <c r="G8544" s="142"/>
      <c r="H8544" s="142"/>
      <c r="J8544" s="142"/>
      <c r="K8544" s="142"/>
      <c r="L8544" s="142"/>
      <c r="M8544" s="142"/>
      <c r="N8544" s="142"/>
      <c r="O8544" s="142"/>
    </row>
    <row r="8545" spans="3:15" x14ac:dyDescent="0.2">
      <c r="C8545" s="142"/>
      <c r="D8545" s="142"/>
      <c r="E8545" s="142"/>
      <c r="F8545" s="142"/>
      <c r="G8545" s="142"/>
      <c r="H8545" s="142"/>
      <c r="J8545" s="142"/>
      <c r="K8545" s="142"/>
      <c r="L8545" s="142"/>
      <c r="M8545" s="142"/>
      <c r="N8545" s="142"/>
      <c r="O8545" s="142"/>
    </row>
    <row r="8546" spans="3:15" x14ac:dyDescent="0.2">
      <c r="C8546" s="142"/>
      <c r="D8546" s="142"/>
      <c r="E8546" s="142"/>
      <c r="F8546" s="142"/>
      <c r="G8546" s="142"/>
      <c r="H8546" s="142"/>
      <c r="J8546" s="142"/>
      <c r="K8546" s="142"/>
      <c r="L8546" s="142"/>
      <c r="M8546" s="142"/>
      <c r="N8546" s="142"/>
      <c r="O8546" s="142"/>
    </row>
    <row r="8547" spans="3:15" x14ac:dyDescent="0.2">
      <c r="C8547" s="142"/>
      <c r="D8547" s="142"/>
      <c r="E8547" s="142"/>
      <c r="F8547" s="142"/>
      <c r="G8547" s="142"/>
      <c r="H8547" s="142"/>
      <c r="J8547" s="142"/>
      <c r="K8547" s="142"/>
      <c r="L8547" s="142"/>
      <c r="M8547" s="142"/>
      <c r="N8547" s="142"/>
      <c r="O8547" s="142"/>
    </row>
    <row r="8548" spans="3:15" x14ac:dyDescent="0.2">
      <c r="C8548" s="142"/>
      <c r="D8548" s="142"/>
      <c r="E8548" s="142"/>
      <c r="F8548" s="142"/>
      <c r="G8548" s="142"/>
      <c r="H8548" s="142"/>
      <c r="J8548" s="142"/>
      <c r="K8548" s="142"/>
      <c r="L8548" s="142"/>
      <c r="M8548" s="142"/>
      <c r="N8548" s="142"/>
      <c r="O8548" s="142"/>
    </row>
    <row r="8549" spans="3:15" x14ac:dyDescent="0.2">
      <c r="C8549" s="142"/>
      <c r="D8549" s="142"/>
      <c r="E8549" s="142"/>
      <c r="F8549" s="142"/>
      <c r="G8549" s="142"/>
      <c r="H8549" s="142"/>
      <c r="J8549" s="142"/>
      <c r="K8549" s="142"/>
      <c r="L8549" s="142"/>
      <c r="M8549" s="142"/>
      <c r="N8549" s="142"/>
      <c r="O8549" s="142"/>
    </row>
    <row r="8550" spans="3:15" x14ac:dyDescent="0.2">
      <c r="C8550" s="142"/>
      <c r="D8550" s="142"/>
      <c r="E8550" s="142"/>
      <c r="F8550" s="142"/>
      <c r="G8550" s="142"/>
      <c r="H8550" s="142"/>
      <c r="J8550" s="142"/>
      <c r="K8550" s="142"/>
      <c r="L8550" s="142"/>
      <c r="M8550" s="142"/>
      <c r="N8550" s="142"/>
      <c r="O8550" s="142"/>
    </row>
    <row r="8551" spans="3:15" x14ac:dyDescent="0.2">
      <c r="C8551" s="142"/>
      <c r="D8551" s="142"/>
      <c r="E8551" s="142"/>
      <c r="F8551" s="142"/>
      <c r="G8551" s="142"/>
      <c r="H8551" s="142"/>
      <c r="J8551" s="142"/>
      <c r="K8551" s="142"/>
      <c r="L8551" s="142"/>
      <c r="M8551" s="142"/>
      <c r="N8551" s="142"/>
      <c r="O8551" s="142"/>
    </row>
    <row r="8552" spans="3:15" x14ac:dyDescent="0.2">
      <c r="C8552" s="142"/>
      <c r="D8552" s="142"/>
      <c r="E8552" s="142"/>
      <c r="F8552" s="142"/>
      <c r="G8552" s="142"/>
      <c r="H8552" s="142"/>
      <c r="J8552" s="142"/>
      <c r="K8552" s="142"/>
      <c r="L8552" s="142"/>
      <c r="M8552" s="142"/>
      <c r="N8552" s="142"/>
      <c r="O8552" s="142"/>
    </row>
    <row r="8553" spans="3:15" x14ac:dyDescent="0.2">
      <c r="C8553" s="142"/>
      <c r="D8553" s="142"/>
      <c r="E8553" s="142"/>
      <c r="F8553" s="142"/>
      <c r="G8553" s="142"/>
      <c r="H8553" s="142"/>
      <c r="J8553" s="142"/>
      <c r="K8553" s="142"/>
      <c r="L8553" s="142"/>
      <c r="M8553" s="142"/>
      <c r="N8553" s="142"/>
      <c r="O8553" s="142"/>
    </row>
    <row r="8554" spans="3:15" x14ac:dyDescent="0.2">
      <c r="C8554" s="142"/>
      <c r="D8554" s="142"/>
      <c r="E8554" s="142"/>
      <c r="F8554" s="142"/>
      <c r="G8554" s="142"/>
      <c r="H8554" s="142"/>
      <c r="J8554" s="142"/>
      <c r="K8554" s="142"/>
      <c r="L8554" s="142"/>
      <c r="M8554" s="142"/>
      <c r="N8554" s="142"/>
      <c r="O8554" s="142"/>
    </row>
    <row r="8555" spans="3:15" x14ac:dyDescent="0.2">
      <c r="C8555" s="142"/>
      <c r="D8555" s="142"/>
      <c r="E8555" s="142"/>
      <c r="F8555" s="142"/>
      <c r="G8555" s="142"/>
      <c r="H8555" s="142"/>
      <c r="J8555" s="142"/>
      <c r="K8555" s="142"/>
      <c r="L8555" s="142"/>
      <c r="M8555" s="142"/>
      <c r="N8555" s="142"/>
      <c r="O8555" s="142"/>
    </row>
    <row r="8556" spans="3:15" x14ac:dyDescent="0.2">
      <c r="C8556" s="142"/>
      <c r="D8556" s="142"/>
      <c r="E8556" s="142"/>
      <c r="F8556" s="142"/>
      <c r="G8556" s="142"/>
      <c r="H8556" s="142"/>
      <c r="J8556" s="142"/>
      <c r="K8556" s="142"/>
      <c r="L8556" s="142"/>
      <c r="M8556" s="142"/>
      <c r="N8556" s="142"/>
      <c r="O8556" s="142"/>
    </row>
    <row r="8557" spans="3:15" x14ac:dyDescent="0.2">
      <c r="C8557" s="142"/>
      <c r="D8557" s="142"/>
      <c r="E8557" s="142"/>
      <c r="F8557" s="142"/>
      <c r="G8557" s="142"/>
      <c r="H8557" s="142"/>
      <c r="J8557" s="142"/>
      <c r="K8557" s="142"/>
      <c r="L8557" s="142"/>
      <c r="M8557" s="142"/>
      <c r="N8557" s="142"/>
      <c r="O8557" s="142"/>
    </row>
    <row r="8558" spans="3:15" x14ac:dyDescent="0.2">
      <c r="C8558" s="142"/>
      <c r="D8558" s="142"/>
      <c r="E8558" s="142"/>
      <c r="F8558" s="142"/>
      <c r="G8558" s="142"/>
      <c r="H8558" s="142"/>
      <c r="J8558" s="142"/>
      <c r="K8558" s="142"/>
      <c r="L8558" s="142"/>
      <c r="M8558" s="142"/>
      <c r="N8558" s="142"/>
      <c r="O8558" s="142"/>
    </row>
    <row r="8559" spans="3:15" x14ac:dyDescent="0.2">
      <c r="C8559" s="142"/>
      <c r="D8559" s="142"/>
      <c r="E8559" s="142"/>
      <c r="F8559" s="142"/>
      <c r="G8559" s="142"/>
      <c r="H8559" s="142"/>
      <c r="J8559" s="142"/>
      <c r="K8559" s="142"/>
      <c r="L8559" s="142"/>
      <c r="M8559" s="142"/>
      <c r="N8559" s="142"/>
      <c r="O8559" s="142"/>
    </row>
    <row r="8560" spans="3:15" x14ac:dyDescent="0.2">
      <c r="C8560" s="142"/>
      <c r="D8560" s="142"/>
      <c r="E8560" s="142"/>
      <c r="F8560" s="142"/>
      <c r="G8560" s="142"/>
      <c r="H8560" s="142"/>
      <c r="J8560" s="142"/>
      <c r="K8560" s="142"/>
      <c r="L8560" s="142"/>
      <c r="M8560" s="142"/>
      <c r="N8560" s="142"/>
      <c r="O8560" s="142"/>
    </row>
    <row r="8561" spans="3:15" x14ac:dyDescent="0.2">
      <c r="C8561" s="142"/>
      <c r="D8561" s="142"/>
      <c r="E8561" s="142"/>
      <c r="F8561" s="142"/>
      <c r="G8561" s="142"/>
      <c r="H8561" s="142"/>
      <c r="J8561" s="142"/>
      <c r="K8561" s="142"/>
      <c r="L8561" s="142"/>
      <c r="M8561" s="142"/>
      <c r="N8561" s="142"/>
      <c r="O8561" s="142"/>
    </row>
    <row r="8562" spans="3:15" x14ac:dyDescent="0.2">
      <c r="C8562" s="142"/>
      <c r="D8562" s="142"/>
      <c r="E8562" s="142"/>
      <c r="F8562" s="142"/>
      <c r="G8562" s="142"/>
      <c r="H8562" s="142"/>
      <c r="J8562" s="142"/>
      <c r="K8562" s="142"/>
      <c r="L8562" s="142"/>
      <c r="M8562" s="142"/>
      <c r="N8562" s="142"/>
      <c r="O8562" s="142"/>
    </row>
    <row r="8563" spans="3:15" x14ac:dyDescent="0.2">
      <c r="C8563" s="142"/>
      <c r="D8563" s="142"/>
      <c r="E8563" s="142"/>
      <c r="F8563" s="142"/>
      <c r="G8563" s="142"/>
      <c r="H8563" s="142"/>
      <c r="J8563" s="142"/>
      <c r="K8563" s="142"/>
      <c r="L8563" s="142"/>
      <c r="M8563" s="142"/>
      <c r="N8563" s="142"/>
      <c r="O8563" s="142"/>
    </row>
    <row r="8564" spans="3:15" x14ac:dyDescent="0.2">
      <c r="C8564" s="142"/>
      <c r="D8564" s="142"/>
      <c r="E8564" s="142"/>
      <c r="F8564" s="142"/>
      <c r="G8564" s="142"/>
      <c r="H8564" s="142"/>
      <c r="J8564" s="142"/>
      <c r="K8564" s="142"/>
      <c r="L8564" s="142"/>
      <c r="M8564" s="142"/>
      <c r="N8564" s="142"/>
      <c r="O8564" s="142"/>
    </row>
    <row r="8565" spans="3:15" x14ac:dyDescent="0.2">
      <c r="C8565" s="142"/>
      <c r="D8565" s="142"/>
      <c r="E8565" s="142"/>
      <c r="F8565" s="142"/>
      <c r="G8565" s="142"/>
      <c r="H8565" s="142"/>
      <c r="J8565" s="142"/>
      <c r="K8565" s="142"/>
      <c r="L8565" s="142"/>
      <c r="M8565" s="142"/>
      <c r="N8565" s="142"/>
      <c r="O8565" s="142"/>
    </row>
    <row r="8566" spans="3:15" x14ac:dyDescent="0.2">
      <c r="C8566" s="142"/>
      <c r="D8566" s="142"/>
      <c r="E8566" s="142"/>
      <c r="F8566" s="142"/>
      <c r="G8566" s="142"/>
      <c r="H8566" s="142"/>
      <c r="J8566" s="142"/>
      <c r="K8566" s="142"/>
      <c r="L8566" s="142"/>
      <c r="M8566" s="142"/>
      <c r="N8566" s="142"/>
      <c r="O8566" s="142"/>
    </row>
    <row r="8567" spans="3:15" x14ac:dyDescent="0.2">
      <c r="C8567" s="142"/>
      <c r="D8567" s="142"/>
      <c r="E8567" s="142"/>
      <c r="F8567" s="142"/>
      <c r="G8567" s="142"/>
      <c r="H8567" s="142"/>
      <c r="J8567" s="142"/>
      <c r="K8567" s="142"/>
      <c r="L8567" s="142"/>
      <c r="M8567" s="142"/>
      <c r="N8567" s="142"/>
      <c r="O8567" s="142"/>
    </row>
    <row r="8568" spans="3:15" x14ac:dyDescent="0.2">
      <c r="C8568" s="142"/>
      <c r="D8568" s="142"/>
      <c r="E8568" s="142"/>
      <c r="F8568" s="142"/>
      <c r="G8568" s="142"/>
      <c r="H8568" s="142"/>
      <c r="J8568" s="142"/>
      <c r="K8568" s="142"/>
      <c r="L8568" s="142"/>
      <c r="M8568" s="142"/>
      <c r="N8568" s="142"/>
      <c r="O8568" s="142"/>
    </row>
    <row r="8569" spans="3:15" x14ac:dyDescent="0.2">
      <c r="C8569" s="142"/>
      <c r="D8569" s="142"/>
      <c r="E8569" s="142"/>
      <c r="F8569" s="142"/>
      <c r="G8569" s="142"/>
      <c r="H8569" s="142"/>
      <c r="J8569" s="142"/>
      <c r="K8569" s="142"/>
      <c r="L8569" s="142"/>
      <c r="M8569" s="142"/>
      <c r="N8569" s="142"/>
      <c r="O8569" s="142"/>
    </row>
    <row r="8570" spans="3:15" x14ac:dyDescent="0.2">
      <c r="C8570" s="142"/>
      <c r="D8570" s="142"/>
      <c r="E8570" s="142"/>
      <c r="F8570" s="142"/>
      <c r="G8570" s="142"/>
      <c r="H8570" s="142"/>
      <c r="J8570" s="142"/>
      <c r="K8570" s="142"/>
      <c r="L8570" s="142"/>
      <c r="M8570" s="142"/>
      <c r="N8570" s="142"/>
      <c r="O8570" s="142"/>
    </row>
    <row r="8571" spans="3:15" x14ac:dyDescent="0.2">
      <c r="C8571" s="142"/>
      <c r="D8571" s="142"/>
      <c r="E8571" s="142"/>
      <c r="F8571" s="142"/>
      <c r="G8571" s="142"/>
      <c r="H8571" s="142"/>
      <c r="J8571" s="142"/>
      <c r="K8571" s="142"/>
      <c r="L8571" s="142"/>
      <c r="M8571" s="142"/>
      <c r="N8571" s="142"/>
      <c r="O8571" s="142"/>
    </row>
    <row r="8572" spans="3:15" x14ac:dyDescent="0.2">
      <c r="C8572" s="142"/>
      <c r="D8572" s="142"/>
      <c r="E8572" s="142"/>
      <c r="F8572" s="142"/>
      <c r="G8572" s="142"/>
      <c r="H8572" s="142"/>
      <c r="J8572" s="142"/>
      <c r="K8572" s="142"/>
      <c r="L8572" s="142"/>
      <c r="M8572" s="142"/>
      <c r="N8572" s="142"/>
      <c r="O8572" s="142"/>
    </row>
    <row r="8573" spans="3:15" x14ac:dyDescent="0.2">
      <c r="C8573" s="142"/>
      <c r="D8573" s="142"/>
      <c r="E8573" s="142"/>
      <c r="F8573" s="142"/>
      <c r="G8573" s="142"/>
      <c r="H8573" s="142"/>
      <c r="J8573" s="142"/>
      <c r="K8573" s="142"/>
      <c r="L8573" s="142"/>
      <c r="M8573" s="142"/>
      <c r="N8573" s="142"/>
      <c r="O8573" s="142"/>
    </row>
    <row r="8574" spans="3:15" x14ac:dyDescent="0.2">
      <c r="C8574" s="142"/>
      <c r="D8574" s="142"/>
      <c r="E8574" s="142"/>
      <c r="F8574" s="142"/>
      <c r="G8574" s="142"/>
      <c r="H8574" s="142"/>
      <c r="J8574" s="142"/>
      <c r="K8574" s="142"/>
      <c r="L8574" s="142"/>
      <c r="M8574" s="142"/>
      <c r="N8574" s="142"/>
      <c r="O8574" s="142"/>
    </row>
    <row r="8575" spans="3:15" x14ac:dyDescent="0.2">
      <c r="C8575" s="142"/>
      <c r="D8575" s="142"/>
      <c r="E8575" s="142"/>
      <c r="F8575" s="142"/>
      <c r="G8575" s="142"/>
      <c r="H8575" s="142"/>
      <c r="J8575" s="142"/>
      <c r="K8575" s="142"/>
      <c r="L8575" s="142"/>
      <c r="M8575" s="142"/>
      <c r="N8575" s="142"/>
      <c r="O8575" s="142"/>
    </row>
    <row r="8576" spans="3:15" x14ac:dyDescent="0.2">
      <c r="C8576" s="142"/>
      <c r="D8576" s="142"/>
      <c r="E8576" s="142"/>
      <c r="F8576" s="142"/>
      <c r="G8576" s="142"/>
      <c r="H8576" s="142"/>
      <c r="J8576" s="142"/>
      <c r="K8576" s="142"/>
      <c r="L8576" s="142"/>
      <c r="M8576" s="142"/>
      <c r="N8576" s="142"/>
      <c r="O8576" s="142"/>
    </row>
    <row r="8577" spans="3:15" x14ac:dyDescent="0.2">
      <c r="C8577" s="142"/>
      <c r="D8577" s="142"/>
      <c r="E8577" s="142"/>
      <c r="F8577" s="142"/>
      <c r="G8577" s="142"/>
      <c r="H8577" s="142"/>
      <c r="J8577" s="142"/>
      <c r="K8577" s="142"/>
      <c r="L8577" s="142"/>
      <c r="M8577" s="142"/>
      <c r="N8577" s="142"/>
      <c r="O8577" s="142"/>
    </row>
    <row r="8578" spans="3:15" x14ac:dyDescent="0.2">
      <c r="C8578" s="142"/>
      <c r="D8578" s="142"/>
      <c r="E8578" s="142"/>
      <c r="F8578" s="142"/>
      <c r="G8578" s="142"/>
      <c r="H8578" s="142"/>
      <c r="J8578" s="142"/>
      <c r="K8578" s="142"/>
      <c r="L8578" s="142"/>
      <c r="M8578" s="142"/>
      <c r="N8578" s="142"/>
      <c r="O8578" s="142"/>
    </row>
    <row r="8579" spans="3:15" x14ac:dyDescent="0.2">
      <c r="C8579" s="142"/>
      <c r="D8579" s="142"/>
      <c r="E8579" s="142"/>
      <c r="F8579" s="142"/>
      <c r="G8579" s="142"/>
      <c r="H8579" s="142"/>
      <c r="J8579" s="142"/>
      <c r="K8579" s="142"/>
      <c r="L8579" s="142"/>
      <c r="M8579" s="142"/>
      <c r="N8579" s="142"/>
      <c r="O8579" s="142"/>
    </row>
    <row r="8580" spans="3:15" x14ac:dyDescent="0.2">
      <c r="C8580" s="142"/>
      <c r="D8580" s="142"/>
      <c r="E8580" s="142"/>
      <c r="F8580" s="142"/>
      <c r="G8580" s="142"/>
      <c r="H8580" s="142"/>
      <c r="J8580" s="142"/>
      <c r="K8580" s="142"/>
      <c r="L8580" s="142"/>
      <c r="M8580" s="142"/>
      <c r="N8580" s="142"/>
      <c r="O8580" s="142"/>
    </row>
    <row r="8581" spans="3:15" x14ac:dyDescent="0.2">
      <c r="C8581" s="142"/>
      <c r="D8581" s="142"/>
      <c r="E8581" s="142"/>
      <c r="F8581" s="142"/>
      <c r="G8581" s="142"/>
      <c r="H8581" s="142"/>
      <c r="J8581" s="142"/>
      <c r="K8581" s="142"/>
      <c r="L8581" s="142"/>
      <c r="M8581" s="142"/>
      <c r="N8581" s="142"/>
      <c r="O8581" s="142"/>
    </row>
    <row r="8582" spans="3:15" x14ac:dyDescent="0.2">
      <c r="C8582" s="142"/>
      <c r="D8582" s="142"/>
      <c r="E8582" s="142"/>
      <c r="F8582" s="142"/>
      <c r="G8582" s="142"/>
      <c r="H8582" s="142"/>
      <c r="J8582" s="142"/>
      <c r="K8582" s="142"/>
      <c r="L8582" s="142"/>
      <c r="M8582" s="142"/>
      <c r="N8582" s="142"/>
      <c r="O8582" s="142"/>
    </row>
    <row r="8583" spans="3:15" x14ac:dyDescent="0.2">
      <c r="C8583" s="142"/>
      <c r="D8583" s="142"/>
      <c r="E8583" s="142"/>
      <c r="F8583" s="142"/>
      <c r="G8583" s="142"/>
      <c r="H8583" s="142"/>
      <c r="J8583" s="142"/>
      <c r="K8583" s="142"/>
      <c r="L8583" s="142"/>
      <c r="M8583" s="142"/>
      <c r="N8583" s="142"/>
      <c r="O8583" s="142"/>
    </row>
    <row r="8584" spans="3:15" x14ac:dyDescent="0.2">
      <c r="C8584" s="142"/>
      <c r="D8584" s="142"/>
      <c r="E8584" s="142"/>
      <c r="F8584" s="142"/>
      <c r="G8584" s="142"/>
      <c r="H8584" s="142"/>
      <c r="J8584" s="142"/>
      <c r="K8584" s="142"/>
      <c r="L8584" s="142"/>
      <c r="M8584" s="142"/>
      <c r="N8584" s="142"/>
      <c r="O8584" s="142"/>
    </row>
    <row r="8585" spans="3:15" x14ac:dyDescent="0.2">
      <c r="C8585" s="142"/>
      <c r="D8585" s="142"/>
      <c r="E8585" s="142"/>
      <c r="F8585" s="142"/>
      <c r="G8585" s="142"/>
      <c r="H8585" s="142"/>
      <c r="J8585" s="142"/>
      <c r="K8585" s="142"/>
      <c r="L8585" s="142"/>
      <c r="M8585" s="142"/>
      <c r="N8585" s="142"/>
      <c r="O8585" s="142"/>
    </row>
    <row r="8586" spans="3:15" x14ac:dyDescent="0.2">
      <c r="C8586" s="142"/>
      <c r="D8586" s="142"/>
      <c r="E8586" s="142"/>
      <c r="F8586" s="142"/>
      <c r="G8586" s="142"/>
      <c r="H8586" s="142"/>
      <c r="J8586" s="142"/>
      <c r="K8586" s="142"/>
      <c r="L8586" s="142"/>
      <c r="M8586" s="142"/>
      <c r="N8586" s="142"/>
      <c r="O8586" s="142"/>
    </row>
    <row r="8587" spans="3:15" x14ac:dyDescent="0.2">
      <c r="C8587" s="142"/>
      <c r="D8587" s="142"/>
      <c r="E8587" s="142"/>
      <c r="F8587" s="142"/>
      <c r="G8587" s="142"/>
      <c r="H8587" s="142"/>
      <c r="J8587" s="142"/>
      <c r="K8587" s="142"/>
      <c r="L8587" s="142"/>
      <c r="M8587" s="142"/>
      <c r="N8587" s="142"/>
      <c r="O8587" s="142"/>
    </row>
    <row r="8588" spans="3:15" x14ac:dyDescent="0.2">
      <c r="C8588" s="142"/>
      <c r="D8588" s="142"/>
      <c r="E8588" s="142"/>
      <c r="F8588" s="142"/>
      <c r="G8588" s="142"/>
      <c r="H8588" s="142"/>
      <c r="J8588" s="142"/>
      <c r="K8588" s="142"/>
      <c r="L8588" s="142"/>
      <c r="M8588" s="142"/>
      <c r="N8588" s="142"/>
      <c r="O8588" s="142"/>
    </row>
    <row r="8589" spans="3:15" x14ac:dyDescent="0.2">
      <c r="C8589" s="142"/>
      <c r="D8589" s="142"/>
      <c r="E8589" s="142"/>
      <c r="F8589" s="142"/>
      <c r="G8589" s="142"/>
      <c r="H8589" s="142"/>
      <c r="J8589" s="142"/>
      <c r="K8589" s="142"/>
      <c r="L8589" s="142"/>
      <c r="M8589" s="142"/>
      <c r="N8589" s="142"/>
      <c r="O8589" s="142"/>
    </row>
    <row r="8590" spans="3:15" x14ac:dyDescent="0.2">
      <c r="C8590" s="142"/>
      <c r="D8590" s="142"/>
      <c r="E8590" s="142"/>
      <c r="F8590" s="142"/>
      <c r="G8590" s="142"/>
      <c r="H8590" s="142"/>
      <c r="J8590" s="142"/>
      <c r="K8590" s="142"/>
      <c r="L8590" s="142"/>
      <c r="M8590" s="142"/>
      <c r="N8590" s="142"/>
      <c r="O8590" s="142"/>
    </row>
    <row r="8591" spans="3:15" x14ac:dyDescent="0.2">
      <c r="C8591" s="142"/>
      <c r="D8591" s="142"/>
      <c r="E8591" s="142"/>
      <c r="F8591" s="142"/>
      <c r="G8591" s="142"/>
      <c r="H8591" s="142"/>
      <c r="J8591" s="142"/>
      <c r="K8591" s="142"/>
      <c r="L8591" s="142"/>
      <c r="M8591" s="142"/>
      <c r="N8591" s="142"/>
      <c r="O8591" s="142"/>
    </row>
    <row r="8592" spans="3:15" x14ac:dyDescent="0.2">
      <c r="C8592" s="142"/>
      <c r="D8592" s="142"/>
      <c r="E8592" s="142"/>
      <c r="F8592" s="142"/>
      <c r="G8592" s="142"/>
      <c r="H8592" s="142"/>
      <c r="J8592" s="142"/>
      <c r="K8592" s="142"/>
      <c r="L8592" s="142"/>
      <c r="M8592" s="142"/>
      <c r="N8592" s="142"/>
      <c r="O8592" s="142"/>
    </row>
    <row r="8593" spans="3:15" x14ac:dyDescent="0.2">
      <c r="C8593" s="142"/>
      <c r="D8593" s="142"/>
      <c r="E8593" s="142"/>
      <c r="F8593" s="142"/>
      <c r="G8593" s="142"/>
      <c r="H8593" s="142"/>
      <c r="J8593" s="142"/>
      <c r="K8593" s="142"/>
      <c r="L8593" s="142"/>
      <c r="M8593" s="142"/>
      <c r="N8593" s="142"/>
      <c r="O8593" s="142"/>
    </row>
    <row r="8594" spans="3:15" x14ac:dyDescent="0.2">
      <c r="C8594" s="142"/>
      <c r="D8594" s="142"/>
      <c r="E8594" s="142"/>
      <c r="F8594" s="142"/>
      <c r="G8594" s="142"/>
      <c r="H8594" s="142"/>
      <c r="J8594" s="142"/>
      <c r="K8594" s="142"/>
      <c r="L8594" s="142"/>
      <c r="M8594" s="142"/>
      <c r="N8594" s="142"/>
      <c r="O8594" s="142"/>
    </row>
    <row r="8595" spans="3:15" x14ac:dyDescent="0.2">
      <c r="C8595" s="142"/>
      <c r="D8595" s="142"/>
      <c r="E8595" s="142"/>
      <c r="F8595" s="142"/>
      <c r="G8595" s="142"/>
      <c r="H8595" s="142"/>
      <c r="J8595" s="142"/>
      <c r="K8595" s="142"/>
      <c r="L8595" s="142"/>
      <c r="M8595" s="142"/>
      <c r="N8595" s="142"/>
      <c r="O8595" s="142"/>
    </row>
    <row r="8596" spans="3:15" x14ac:dyDescent="0.2">
      <c r="C8596" s="142"/>
      <c r="D8596" s="142"/>
      <c r="E8596" s="142"/>
      <c r="F8596" s="142"/>
      <c r="G8596" s="142"/>
      <c r="H8596" s="142"/>
      <c r="J8596" s="142"/>
      <c r="K8596" s="142"/>
      <c r="L8596" s="142"/>
      <c r="M8596" s="142"/>
      <c r="N8596" s="142"/>
      <c r="O8596" s="142"/>
    </row>
    <row r="8597" spans="3:15" x14ac:dyDescent="0.2">
      <c r="C8597" s="142"/>
      <c r="D8597" s="142"/>
      <c r="E8597" s="142"/>
      <c r="F8597" s="142"/>
      <c r="G8597" s="142"/>
      <c r="H8597" s="142"/>
      <c r="J8597" s="142"/>
      <c r="K8597" s="142"/>
      <c r="L8597" s="142"/>
      <c r="M8597" s="142"/>
      <c r="N8597" s="142"/>
      <c r="O8597" s="142"/>
    </row>
    <row r="8598" spans="3:15" x14ac:dyDescent="0.2">
      <c r="C8598" s="142"/>
      <c r="D8598" s="142"/>
      <c r="E8598" s="142"/>
      <c r="F8598" s="142"/>
      <c r="G8598" s="142"/>
      <c r="H8598" s="142"/>
      <c r="J8598" s="142"/>
      <c r="K8598" s="142"/>
      <c r="L8598" s="142"/>
      <c r="M8598" s="142"/>
      <c r="N8598" s="142"/>
      <c r="O8598" s="142"/>
    </row>
    <row r="8599" spans="3:15" x14ac:dyDescent="0.2">
      <c r="C8599" s="142"/>
      <c r="D8599" s="142"/>
      <c r="E8599" s="142"/>
      <c r="F8599" s="142"/>
      <c r="G8599" s="142"/>
      <c r="H8599" s="142"/>
      <c r="J8599" s="142"/>
      <c r="K8599" s="142"/>
      <c r="L8599" s="142"/>
      <c r="M8599" s="142"/>
      <c r="N8599" s="142"/>
      <c r="O8599" s="142"/>
    </row>
    <row r="8600" spans="3:15" x14ac:dyDescent="0.2">
      <c r="C8600" s="142"/>
      <c r="D8600" s="142"/>
      <c r="E8600" s="142"/>
      <c r="F8600" s="142"/>
      <c r="G8600" s="142"/>
      <c r="H8600" s="142"/>
      <c r="J8600" s="142"/>
      <c r="K8600" s="142"/>
      <c r="L8600" s="142"/>
      <c r="M8600" s="142"/>
      <c r="N8600" s="142"/>
      <c r="O8600" s="142"/>
    </row>
    <row r="8601" spans="3:15" x14ac:dyDescent="0.2">
      <c r="C8601" s="142"/>
      <c r="D8601" s="142"/>
      <c r="E8601" s="142"/>
      <c r="F8601" s="142"/>
      <c r="G8601" s="142"/>
      <c r="H8601" s="142"/>
      <c r="J8601" s="142"/>
      <c r="K8601" s="142"/>
      <c r="L8601" s="142"/>
      <c r="M8601" s="142"/>
      <c r="N8601" s="142"/>
      <c r="O8601" s="142"/>
    </row>
    <row r="8602" spans="3:15" x14ac:dyDescent="0.2">
      <c r="C8602" s="142"/>
      <c r="D8602" s="142"/>
      <c r="E8602" s="142"/>
      <c r="F8602" s="142"/>
      <c r="G8602" s="142"/>
      <c r="H8602" s="142"/>
      <c r="J8602" s="142"/>
      <c r="K8602" s="142"/>
      <c r="L8602" s="142"/>
      <c r="M8602" s="142"/>
      <c r="N8602" s="142"/>
      <c r="O8602" s="142"/>
    </row>
    <row r="8603" spans="3:15" x14ac:dyDescent="0.2">
      <c r="C8603" s="142"/>
      <c r="D8603" s="142"/>
      <c r="E8603" s="142"/>
      <c r="F8603" s="142"/>
      <c r="G8603" s="142"/>
      <c r="H8603" s="142"/>
      <c r="J8603" s="142"/>
      <c r="K8603" s="142"/>
      <c r="L8603" s="142"/>
      <c r="M8603" s="142"/>
      <c r="N8603" s="142"/>
      <c r="O8603" s="142"/>
    </row>
    <row r="8604" spans="3:15" x14ac:dyDescent="0.2">
      <c r="C8604" s="142"/>
      <c r="D8604" s="142"/>
      <c r="E8604" s="142"/>
      <c r="F8604" s="142"/>
      <c r="G8604" s="142"/>
      <c r="H8604" s="142"/>
      <c r="J8604" s="142"/>
      <c r="K8604" s="142"/>
      <c r="L8604" s="142"/>
      <c r="M8604" s="142"/>
      <c r="N8604" s="142"/>
      <c r="O8604" s="142"/>
    </row>
    <row r="8605" spans="3:15" x14ac:dyDescent="0.2">
      <c r="C8605" s="142"/>
      <c r="D8605" s="142"/>
      <c r="E8605" s="142"/>
      <c r="F8605" s="142"/>
      <c r="G8605" s="142"/>
      <c r="H8605" s="142"/>
      <c r="J8605" s="142"/>
      <c r="K8605" s="142"/>
      <c r="L8605" s="142"/>
      <c r="M8605" s="142"/>
      <c r="N8605" s="142"/>
      <c r="O8605" s="142"/>
    </row>
    <row r="8606" spans="3:15" x14ac:dyDescent="0.2">
      <c r="C8606" s="142"/>
      <c r="D8606" s="142"/>
      <c r="E8606" s="142"/>
      <c r="F8606" s="142"/>
      <c r="G8606" s="142"/>
      <c r="H8606" s="142"/>
      <c r="J8606" s="142"/>
      <c r="K8606" s="142"/>
      <c r="L8606" s="142"/>
      <c r="M8606" s="142"/>
      <c r="N8606" s="142"/>
      <c r="O8606" s="142"/>
    </row>
    <row r="8607" spans="3:15" x14ac:dyDescent="0.2">
      <c r="C8607" s="142"/>
      <c r="D8607" s="142"/>
      <c r="E8607" s="142"/>
      <c r="F8607" s="142"/>
      <c r="G8607" s="142"/>
      <c r="H8607" s="142"/>
      <c r="J8607" s="142"/>
      <c r="K8607" s="142"/>
      <c r="L8607" s="142"/>
      <c r="M8607" s="142"/>
      <c r="N8607" s="142"/>
      <c r="O8607" s="142"/>
    </row>
    <row r="8608" spans="3:15" x14ac:dyDescent="0.2">
      <c r="C8608" s="142"/>
      <c r="D8608" s="142"/>
      <c r="E8608" s="142"/>
      <c r="F8608" s="142"/>
      <c r="G8608" s="142"/>
      <c r="H8608" s="142"/>
      <c r="J8608" s="142"/>
      <c r="K8608" s="142"/>
      <c r="L8608" s="142"/>
      <c r="M8608" s="142"/>
      <c r="N8608" s="142"/>
      <c r="O8608" s="142"/>
    </row>
    <row r="8609" spans="3:15" x14ac:dyDescent="0.2">
      <c r="C8609" s="142"/>
      <c r="D8609" s="142"/>
      <c r="E8609" s="142"/>
      <c r="F8609" s="142"/>
      <c r="G8609" s="142"/>
      <c r="H8609" s="142"/>
      <c r="J8609" s="142"/>
      <c r="K8609" s="142"/>
      <c r="L8609" s="142"/>
      <c r="M8609" s="142"/>
      <c r="N8609" s="142"/>
      <c r="O8609" s="142"/>
    </row>
    <row r="8610" spans="3:15" x14ac:dyDescent="0.2">
      <c r="C8610" s="142"/>
      <c r="D8610" s="142"/>
      <c r="E8610" s="142"/>
      <c r="F8610" s="142"/>
      <c r="G8610" s="142"/>
      <c r="H8610" s="142"/>
      <c r="J8610" s="142"/>
      <c r="K8610" s="142"/>
      <c r="L8610" s="142"/>
      <c r="M8610" s="142"/>
      <c r="N8610" s="142"/>
      <c r="O8610" s="142"/>
    </row>
    <row r="8611" spans="3:15" x14ac:dyDescent="0.2">
      <c r="C8611" s="142"/>
      <c r="D8611" s="142"/>
      <c r="E8611" s="142"/>
      <c r="F8611" s="142"/>
      <c r="G8611" s="142"/>
      <c r="H8611" s="142"/>
      <c r="J8611" s="142"/>
      <c r="K8611" s="142"/>
      <c r="L8611" s="142"/>
      <c r="M8611" s="142"/>
      <c r="N8611" s="142"/>
      <c r="O8611" s="142"/>
    </row>
    <row r="8612" spans="3:15" x14ac:dyDescent="0.2">
      <c r="C8612" s="142"/>
      <c r="D8612" s="142"/>
      <c r="E8612" s="142"/>
      <c r="F8612" s="142"/>
      <c r="G8612" s="142"/>
      <c r="H8612" s="142"/>
      <c r="J8612" s="142"/>
      <c r="K8612" s="142"/>
      <c r="L8612" s="142"/>
      <c r="M8612" s="142"/>
      <c r="N8612" s="142"/>
      <c r="O8612" s="142"/>
    </row>
    <row r="8613" spans="3:15" x14ac:dyDescent="0.2">
      <c r="C8613" s="142"/>
      <c r="D8613" s="142"/>
      <c r="E8613" s="142"/>
      <c r="F8613" s="142"/>
      <c r="G8613" s="142"/>
      <c r="H8613" s="142"/>
      <c r="J8613" s="142"/>
      <c r="K8613" s="142"/>
      <c r="L8613" s="142"/>
      <c r="M8613" s="142"/>
      <c r="N8613" s="142"/>
      <c r="O8613" s="142"/>
    </row>
    <row r="8614" spans="3:15" x14ac:dyDescent="0.2">
      <c r="C8614" s="142"/>
      <c r="D8614" s="142"/>
      <c r="E8614" s="142"/>
      <c r="F8614" s="142"/>
      <c r="G8614" s="142"/>
      <c r="H8614" s="142"/>
      <c r="J8614" s="142"/>
      <c r="K8614" s="142"/>
      <c r="L8614" s="142"/>
      <c r="M8614" s="142"/>
      <c r="N8614" s="142"/>
      <c r="O8614" s="142"/>
    </row>
    <row r="8615" spans="3:15" x14ac:dyDescent="0.2">
      <c r="C8615" s="142"/>
      <c r="D8615" s="142"/>
      <c r="E8615" s="142"/>
      <c r="F8615" s="142"/>
      <c r="G8615" s="142"/>
      <c r="H8615" s="142"/>
      <c r="J8615" s="142"/>
      <c r="K8615" s="142"/>
      <c r="L8615" s="142"/>
      <c r="M8615" s="142"/>
      <c r="N8615" s="142"/>
      <c r="O8615" s="142"/>
    </row>
    <row r="8616" spans="3:15" x14ac:dyDescent="0.2">
      <c r="C8616" s="142"/>
      <c r="D8616" s="142"/>
      <c r="E8616" s="142"/>
      <c r="F8616" s="142"/>
      <c r="G8616" s="142"/>
      <c r="H8616" s="142"/>
      <c r="J8616" s="142"/>
      <c r="K8616" s="142"/>
      <c r="L8616" s="142"/>
      <c r="M8616" s="142"/>
      <c r="N8616" s="142"/>
      <c r="O8616" s="142"/>
    </row>
    <row r="8617" spans="3:15" x14ac:dyDescent="0.2">
      <c r="C8617" s="142"/>
      <c r="D8617" s="142"/>
      <c r="E8617" s="142"/>
      <c r="F8617" s="142"/>
      <c r="G8617" s="142"/>
      <c r="H8617" s="142"/>
      <c r="J8617" s="142"/>
      <c r="K8617" s="142"/>
      <c r="L8617" s="142"/>
      <c r="M8617" s="142"/>
      <c r="N8617" s="142"/>
      <c r="O8617" s="142"/>
    </row>
    <row r="8618" spans="3:15" x14ac:dyDescent="0.2">
      <c r="C8618" s="142"/>
      <c r="D8618" s="142"/>
      <c r="E8618" s="142"/>
      <c r="F8618" s="142"/>
      <c r="G8618" s="142"/>
      <c r="H8618" s="142"/>
      <c r="J8618" s="142"/>
      <c r="K8618" s="142"/>
      <c r="L8618" s="142"/>
      <c r="M8618" s="142"/>
      <c r="N8618" s="142"/>
      <c r="O8618" s="142"/>
    </row>
    <row r="8619" spans="3:15" x14ac:dyDescent="0.2">
      <c r="C8619" s="142"/>
      <c r="D8619" s="142"/>
      <c r="E8619" s="142"/>
      <c r="F8619" s="142"/>
      <c r="G8619" s="142"/>
      <c r="H8619" s="142"/>
      <c r="J8619" s="142"/>
      <c r="K8619" s="142"/>
      <c r="L8619" s="142"/>
      <c r="M8619" s="142"/>
      <c r="N8619" s="142"/>
      <c r="O8619" s="142"/>
    </row>
    <row r="8620" spans="3:15" x14ac:dyDescent="0.2">
      <c r="C8620" s="142"/>
      <c r="D8620" s="142"/>
      <c r="E8620" s="142"/>
      <c r="F8620" s="142"/>
      <c r="G8620" s="142"/>
      <c r="H8620" s="142"/>
      <c r="J8620" s="142"/>
      <c r="K8620" s="142"/>
      <c r="L8620" s="142"/>
      <c r="M8620" s="142"/>
      <c r="N8620" s="142"/>
      <c r="O8620" s="142"/>
    </row>
    <row r="8621" spans="3:15" x14ac:dyDescent="0.2">
      <c r="C8621" s="142"/>
      <c r="D8621" s="142"/>
      <c r="E8621" s="142"/>
      <c r="F8621" s="142"/>
      <c r="G8621" s="142"/>
      <c r="H8621" s="142"/>
      <c r="J8621" s="142"/>
      <c r="K8621" s="142"/>
      <c r="L8621" s="142"/>
      <c r="M8621" s="142"/>
      <c r="N8621" s="142"/>
      <c r="O8621" s="142"/>
    </row>
    <row r="8622" spans="3:15" x14ac:dyDescent="0.2">
      <c r="C8622" s="142"/>
      <c r="D8622" s="142"/>
      <c r="E8622" s="142"/>
      <c r="F8622" s="142"/>
      <c r="G8622" s="142"/>
      <c r="H8622" s="142"/>
      <c r="J8622" s="142"/>
      <c r="K8622" s="142"/>
      <c r="L8622" s="142"/>
      <c r="M8622" s="142"/>
      <c r="N8622" s="142"/>
      <c r="O8622" s="142"/>
    </row>
    <row r="8623" spans="3:15" x14ac:dyDescent="0.2">
      <c r="C8623" s="142"/>
      <c r="D8623" s="142"/>
      <c r="E8623" s="142"/>
      <c r="F8623" s="142"/>
      <c r="G8623" s="142"/>
      <c r="H8623" s="142"/>
      <c r="J8623" s="142"/>
      <c r="K8623" s="142"/>
      <c r="L8623" s="142"/>
      <c r="M8623" s="142"/>
      <c r="N8623" s="142"/>
      <c r="O8623" s="142"/>
    </row>
    <row r="8624" spans="3:15" x14ac:dyDescent="0.2">
      <c r="C8624" s="142"/>
      <c r="D8624" s="142"/>
      <c r="E8624" s="142"/>
      <c r="F8624" s="142"/>
      <c r="G8624" s="142"/>
      <c r="H8624" s="142"/>
      <c r="J8624" s="142"/>
      <c r="K8624" s="142"/>
      <c r="L8624" s="142"/>
      <c r="M8624" s="142"/>
      <c r="N8624" s="142"/>
      <c r="O8624" s="142"/>
    </row>
    <row r="8625" spans="3:15" x14ac:dyDescent="0.2">
      <c r="C8625" s="142"/>
      <c r="D8625" s="142"/>
      <c r="E8625" s="142"/>
      <c r="F8625" s="142"/>
      <c r="G8625" s="142"/>
      <c r="H8625" s="142"/>
      <c r="J8625" s="142"/>
      <c r="K8625" s="142"/>
      <c r="L8625" s="142"/>
      <c r="M8625" s="142"/>
      <c r="N8625" s="142"/>
      <c r="O8625" s="142"/>
    </row>
    <row r="8626" spans="3:15" x14ac:dyDescent="0.2">
      <c r="C8626" s="142"/>
      <c r="D8626" s="142"/>
      <c r="E8626" s="142"/>
      <c r="F8626" s="142"/>
      <c r="G8626" s="142"/>
      <c r="H8626" s="142"/>
      <c r="J8626" s="142"/>
      <c r="K8626" s="142"/>
      <c r="L8626" s="142"/>
      <c r="M8626" s="142"/>
      <c r="N8626" s="142"/>
      <c r="O8626" s="142"/>
    </row>
    <row r="8627" spans="3:15" x14ac:dyDescent="0.2">
      <c r="C8627" s="142"/>
      <c r="D8627" s="142"/>
      <c r="E8627" s="142"/>
      <c r="F8627" s="142"/>
      <c r="G8627" s="142"/>
      <c r="H8627" s="142"/>
      <c r="J8627" s="142"/>
      <c r="K8627" s="142"/>
      <c r="L8627" s="142"/>
      <c r="M8627" s="142"/>
      <c r="N8627" s="142"/>
      <c r="O8627" s="142"/>
    </row>
    <row r="8628" spans="3:15" x14ac:dyDescent="0.2">
      <c r="C8628" s="142"/>
      <c r="D8628" s="142"/>
      <c r="E8628" s="142"/>
      <c r="F8628" s="142"/>
      <c r="G8628" s="142"/>
      <c r="H8628" s="142"/>
      <c r="J8628" s="142"/>
      <c r="K8628" s="142"/>
      <c r="L8628" s="142"/>
      <c r="M8628" s="142"/>
      <c r="N8628" s="142"/>
      <c r="O8628" s="142"/>
    </row>
    <row r="8629" spans="3:15" x14ac:dyDescent="0.2">
      <c r="C8629" s="142"/>
      <c r="D8629" s="142"/>
      <c r="E8629" s="142"/>
      <c r="F8629" s="142"/>
      <c r="G8629" s="142"/>
      <c r="H8629" s="142"/>
      <c r="J8629" s="142"/>
      <c r="K8629" s="142"/>
      <c r="L8629" s="142"/>
      <c r="M8629" s="142"/>
      <c r="N8629" s="142"/>
      <c r="O8629" s="142"/>
    </row>
    <row r="8630" spans="3:15" x14ac:dyDescent="0.2">
      <c r="C8630" s="142"/>
      <c r="D8630" s="142"/>
      <c r="E8630" s="142"/>
      <c r="F8630" s="142"/>
      <c r="G8630" s="142"/>
      <c r="H8630" s="142"/>
      <c r="J8630" s="142"/>
      <c r="K8630" s="142"/>
      <c r="L8630" s="142"/>
      <c r="M8630" s="142"/>
      <c r="N8630" s="142"/>
      <c r="O8630" s="142"/>
    </row>
    <row r="8631" spans="3:15" x14ac:dyDescent="0.2">
      <c r="C8631" s="142"/>
      <c r="D8631" s="142"/>
      <c r="E8631" s="142"/>
      <c r="F8631" s="142"/>
      <c r="G8631" s="142"/>
      <c r="H8631" s="142"/>
      <c r="J8631" s="142"/>
      <c r="K8631" s="142"/>
      <c r="L8631" s="142"/>
      <c r="M8631" s="142"/>
      <c r="N8631" s="142"/>
      <c r="O8631" s="142"/>
    </row>
    <row r="8632" spans="3:15" x14ac:dyDescent="0.2">
      <c r="C8632" s="142"/>
      <c r="D8632" s="142"/>
      <c r="E8632" s="142"/>
      <c r="F8632" s="142"/>
      <c r="G8632" s="142"/>
      <c r="H8632" s="142"/>
      <c r="J8632" s="142"/>
      <c r="K8632" s="142"/>
      <c r="L8632" s="142"/>
      <c r="M8632" s="142"/>
      <c r="N8632" s="142"/>
      <c r="O8632" s="142"/>
    </row>
    <row r="8633" spans="3:15" x14ac:dyDescent="0.2">
      <c r="C8633" s="142"/>
      <c r="D8633" s="142"/>
      <c r="E8633" s="142"/>
      <c r="F8633" s="142"/>
      <c r="G8633" s="142"/>
      <c r="H8633" s="142"/>
      <c r="J8633" s="142"/>
      <c r="K8633" s="142"/>
      <c r="L8633" s="142"/>
      <c r="M8633" s="142"/>
      <c r="N8633" s="142"/>
      <c r="O8633" s="142"/>
    </row>
    <row r="8634" spans="3:15" x14ac:dyDescent="0.2">
      <c r="C8634" s="142"/>
      <c r="D8634" s="142"/>
      <c r="E8634" s="142"/>
      <c r="F8634" s="142"/>
      <c r="G8634" s="142"/>
      <c r="H8634" s="142"/>
      <c r="J8634" s="142"/>
      <c r="K8634" s="142"/>
      <c r="L8634" s="142"/>
      <c r="M8634" s="142"/>
      <c r="N8634" s="142"/>
      <c r="O8634" s="142"/>
    </row>
    <row r="8635" spans="3:15" x14ac:dyDescent="0.2">
      <c r="C8635" s="142"/>
      <c r="D8635" s="142"/>
      <c r="E8635" s="142"/>
      <c r="F8635" s="142"/>
      <c r="G8635" s="142"/>
      <c r="H8635" s="142"/>
      <c r="J8635" s="142"/>
      <c r="K8635" s="142"/>
      <c r="L8635" s="142"/>
      <c r="M8635" s="142"/>
      <c r="N8635" s="142"/>
      <c r="O8635" s="142"/>
    </row>
    <row r="8636" spans="3:15" x14ac:dyDescent="0.2">
      <c r="C8636" s="142"/>
      <c r="D8636" s="142"/>
      <c r="E8636" s="142"/>
      <c r="F8636" s="142"/>
      <c r="G8636" s="142"/>
      <c r="H8636" s="142"/>
      <c r="J8636" s="142"/>
      <c r="K8636" s="142"/>
      <c r="L8636" s="142"/>
      <c r="M8636" s="142"/>
      <c r="N8636" s="142"/>
      <c r="O8636" s="142"/>
    </row>
    <row r="8637" spans="3:15" x14ac:dyDescent="0.2">
      <c r="C8637" s="142"/>
      <c r="D8637" s="142"/>
      <c r="E8637" s="142"/>
      <c r="F8637" s="142"/>
      <c r="G8637" s="142"/>
      <c r="H8637" s="142"/>
      <c r="J8637" s="142"/>
      <c r="K8637" s="142"/>
      <c r="L8637" s="142"/>
      <c r="M8637" s="142"/>
      <c r="N8637" s="142"/>
      <c r="O8637" s="142"/>
    </row>
    <row r="8638" spans="3:15" x14ac:dyDescent="0.2">
      <c r="C8638" s="142"/>
      <c r="D8638" s="142"/>
      <c r="E8638" s="142"/>
      <c r="F8638" s="142"/>
      <c r="G8638" s="142"/>
      <c r="H8638" s="142"/>
      <c r="J8638" s="142"/>
      <c r="K8638" s="142"/>
      <c r="L8638" s="142"/>
      <c r="M8638" s="142"/>
      <c r="N8638" s="142"/>
      <c r="O8638" s="142"/>
    </row>
    <row r="8639" spans="3:15" x14ac:dyDescent="0.2">
      <c r="C8639" s="142"/>
      <c r="D8639" s="142"/>
      <c r="E8639" s="142"/>
      <c r="F8639" s="142"/>
      <c r="G8639" s="142"/>
      <c r="H8639" s="142"/>
      <c r="J8639" s="142"/>
      <c r="K8639" s="142"/>
      <c r="L8639" s="142"/>
      <c r="M8639" s="142"/>
      <c r="N8639" s="142"/>
      <c r="O8639" s="142"/>
    </row>
    <row r="8640" spans="3:15" x14ac:dyDescent="0.2">
      <c r="C8640" s="142"/>
      <c r="D8640" s="142"/>
      <c r="E8640" s="142"/>
      <c r="F8640" s="142"/>
      <c r="G8640" s="142"/>
      <c r="H8640" s="142"/>
      <c r="J8640" s="142"/>
      <c r="K8640" s="142"/>
      <c r="L8640" s="142"/>
      <c r="M8640" s="142"/>
      <c r="N8640" s="142"/>
      <c r="O8640" s="142"/>
    </row>
    <row r="8641" spans="3:15" x14ac:dyDescent="0.2">
      <c r="C8641" s="142"/>
      <c r="D8641" s="142"/>
      <c r="E8641" s="142"/>
      <c r="F8641" s="142"/>
      <c r="G8641" s="142"/>
      <c r="H8641" s="142"/>
      <c r="J8641" s="142"/>
      <c r="K8641" s="142"/>
      <c r="L8641" s="142"/>
      <c r="M8641" s="142"/>
      <c r="N8641" s="142"/>
      <c r="O8641" s="142"/>
    </row>
    <row r="8642" spans="3:15" x14ac:dyDescent="0.2">
      <c r="C8642" s="142"/>
      <c r="D8642" s="142"/>
      <c r="E8642" s="142"/>
      <c r="F8642" s="142"/>
      <c r="G8642" s="142"/>
      <c r="H8642" s="142"/>
      <c r="J8642" s="142"/>
      <c r="K8642" s="142"/>
      <c r="L8642" s="142"/>
      <c r="M8642" s="142"/>
      <c r="N8642" s="142"/>
      <c r="O8642" s="142"/>
    </row>
    <row r="8643" spans="3:15" x14ac:dyDescent="0.2">
      <c r="C8643" s="142"/>
      <c r="D8643" s="142"/>
      <c r="E8643" s="142"/>
      <c r="F8643" s="142"/>
      <c r="G8643" s="142"/>
      <c r="H8643" s="142"/>
      <c r="J8643" s="142"/>
      <c r="K8643" s="142"/>
      <c r="L8643" s="142"/>
      <c r="M8643" s="142"/>
      <c r="N8643" s="142"/>
      <c r="O8643" s="142"/>
    </row>
    <row r="8644" spans="3:15" x14ac:dyDescent="0.2">
      <c r="C8644" s="142"/>
      <c r="D8644" s="142"/>
      <c r="E8644" s="142"/>
      <c r="F8644" s="142"/>
      <c r="G8644" s="142"/>
      <c r="H8644" s="142"/>
      <c r="J8644" s="142"/>
      <c r="K8644" s="142"/>
      <c r="L8644" s="142"/>
      <c r="M8644" s="142"/>
      <c r="N8644" s="142"/>
      <c r="O8644" s="142"/>
    </row>
    <row r="8645" spans="3:15" x14ac:dyDescent="0.2">
      <c r="C8645" s="142"/>
      <c r="D8645" s="142"/>
      <c r="E8645" s="142"/>
      <c r="F8645" s="142"/>
      <c r="G8645" s="142"/>
      <c r="H8645" s="142"/>
      <c r="J8645" s="142"/>
      <c r="K8645" s="142"/>
      <c r="L8645" s="142"/>
      <c r="M8645" s="142"/>
      <c r="N8645" s="142"/>
      <c r="O8645" s="142"/>
    </row>
    <row r="8646" spans="3:15" x14ac:dyDescent="0.2">
      <c r="C8646" s="142"/>
      <c r="D8646" s="142"/>
      <c r="E8646" s="142"/>
      <c r="F8646" s="142"/>
      <c r="G8646" s="142"/>
      <c r="H8646" s="142"/>
      <c r="J8646" s="142"/>
      <c r="K8646" s="142"/>
      <c r="L8646" s="142"/>
      <c r="M8646" s="142"/>
      <c r="N8646" s="142"/>
      <c r="O8646" s="142"/>
    </row>
    <row r="8647" spans="3:15" x14ac:dyDescent="0.2">
      <c r="C8647" s="142"/>
      <c r="D8647" s="142"/>
      <c r="E8647" s="142"/>
      <c r="F8647" s="142"/>
      <c r="G8647" s="142"/>
      <c r="H8647" s="142"/>
      <c r="J8647" s="142"/>
      <c r="K8647" s="142"/>
      <c r="L8647" s="142"/>
      <c r="M8647" s="142"/>
      <c r="N8647" s="142"/>
      <c r="O8647" s="142"/>
    </row>
    <row r="8648" spans="3:15" x14ac:dyDescent="0.2">
      <c r="C8648" s="142"/>
      <c r="D8648" s="142"/>
      <c r="E8648" s="142"/>
      <c r="F8648" s="142"/>
      <c r="G8648" s="142"/>
      <c r="H8648" s="142"/>
      <c r="J8648" s="142"/>
      <c r="K8648" s="142"/>
      <c r="L8648" s="142"/>
      <c r="M8648" s="142"/>
      <c r="N8648" s="142"/>
      <c r="O8648" s="142"/>
    </row>
    <row r="8649" spans="3:15" x14ac:dyDescent="0.2">
      <c r="C8649" s="142"/>
      <c r="D8649" s="142"/>
      <c r="E8649" s="142"/>
      <c r="F8649" s="142"/>
      <c r="G8649" s="142"/>
      <c r="H8649" s="142"/>
      <c r="J8649" s="142"/>
      <c r="K8649" s="142"/>
      <c r="L8649" s="142"/>
      <c r="M8649" s="142"/>
      <c r="N8649" s="142"/>
      <c r="O8649" s="142"/>
    </row>
    <row r="8650" spans="3:15" x14ac:dyDescent="0.2">
      <c r="C8650" s="142"/>
      <c r="D8650" s="142"/>
      <c r="E8650" s="142"/>
      <c r="F8650" s="142"/>
      <c r="G8650" s="142"/>
      <c r="H8650" s="142"/>
      <c r="J8650" s="142"/>
      <c r="K8650" s="142"/>
      <c r="L8650" s="142"/>
      <c r="M8650" s="142"/>
      <c r="N8650" s="142"/>
      <c r="O8650" s="142"/>
    </row>
    <row r="8651" spans="3:15" x14ac:dyDescent="0.2">
      <c r="C8651" s="142"/>
      <c r="D8651" s="142"/>
      <c r="E8651" s="142"/>
      <c r="F8651" s="142"/>
      <c r="G8651" s="142"/>
      <c r="H8651" s="142"/>
      <c r="J8651" s="142"/>
      <c r="K8651" s="142"/>
      <c r="L8651" s="142"/>
      <c r="M8651" s="142"/>
      <c r="N8651" s="142"/>
      <c r="O8651" s="142"/>
    </row>
    <row r="8652" spans="3:15" x14ac:dyDescent="0.2">
      <c r="C8652" s="142"/>
      <c r="D8652" s="142"/>
      <c r="E8652" s="142"/>
      <c r="F8652" s="142"/>
      <c r="G8652" s="142"/>
      <c r="H8652" s="142"/>
      <c r="J8652" s="142"/>
      <c r="K8652" s="142"/>
      <c r="L8652" s="142"/>
      <c r="M8652" s="142"/>
      <c r="N8652" s="142"/>
      <c r="O8652" s="142"/>
    </row>
    <row r="8653" spans="3:15" x14ac:dyDescent="0.2">
      <c r="C8653" s="142"/>
      <c r="D8653" s="142"/>
      <c r="E8653" s="142"/>
      <c r="F8653" s="142"/>
      <c r="G8653" s="142"/>
      <c r="H8653" s="142"/>
      <c r="J8653" s="142"/>
      <c r="K8653" s="142"/>
      <c r="L8653" s="142"/>
      <c r="M8653" s="142"/>
      <c r="N8653" s="142"/>
      <c r="O8653" s="142"/>
    </row>
    <row r="8654" spans="3:15" x14ac:dyDescent="0.2">
      <c r="C8654" s="142"/>
      <c r="D8654" s="142"/>
      <c r="E8654" s="142"/>
      <c r="F8654" s="142"/>
      <c r="G8654" s="142"/>
      <c r="H8654" s="142"/>
      <c r="J8654" s="142"/>
      <c r="K8654" s="142"/>
      <c r="L8654" s="142"/>
      <c r="M8654" s="142"/>
      <c r="N8654" s="142"/>
      <c r="O8654" s="142"/>
    </row>
    <row r="8655" spans="3:15" x14ac:dyDescent="0.2">
      <c r="C8655" s="142"/>
      <c r="D8655" s="142"/>
      <c r="E8655" s="142"/>
      <c r="F8655" s="142"/>
      <c r="G8655" s="142"/>
      <c r="H8655" s="142"/>
      <c r="J8655" s="142"/>
      <c r="K8655" s="142"/>
      <c r="L8655" s="142"/>
      <c r="M8655" s="142"/>
      <c r="N8655" s="142"/>
      <c r="O8655" s="142"/>
    </row>
    <row r="8656" spans="3:15" x14ac:dyDescent="0.2">
      <c r="C8656" s="142"/>
      <c r="D8656" s="142"/>
      <c r="E8656" s="142"/>
      <c r="F8656" s="142"/>
      <c r="G8656" s="142"/>
      <c r="H8656" s="142"/>
      <c r="J8656" s="142"/>
      <c r="K8656" s="142"/>
      <c r="L8656" s="142"/>
      <c r="M8656" s="142"/>
      <c r="N8656" s="142"/>
      <c r="O8656" s="142"/>
    </row>
    <row r="8657" spans="3:15" x14ac:dyDescent="0.2">
      <c r="C8657" s="142"/>
      <c r="D8657" s="142"/>
      <c r="E8657" s="142"/>
      <c r="F8657" s="142"/>
      <c r="G8657" s="142"/>
      <c r="H8657" s="142"/>
      <c r="J8657" s="142"/>
      <c r="K8657" s="142"/>
      <c r="L8657" s="142"/>
      <c r="M8657" s="142"/>
      <c r="N8657" s="142"/>
      <c r="O8657" s="142"/>
    </row>
    <row r="8658" spans="3:15" x14ac:dyDescent="0.2">
      <c r="C8658" s="142"/>
      <c r="D8658" s="142"/>
      <c r="E8658" s="142"/>
      <c r="F8658" s="142"/>
      <c r="G8658" s="142"/>
      <c r="H8658" s="142"/>
      <c r="J8658" s="142"/>
      <c r="K8658" s="142"/>
      <c r="L8658" s="142"/>
      <c r="M8658" s="142"/>
      <c r="N8658" s="142"/>
      <c r="O8658" s="142"/>
    </row>
    <row r="8659" spans="3:15" x14ac:dyDescent="0.2">
      <c r="C8659" s="142"/>
      <c r="D8659" s="142"/>
      <c r="E8659" s="142"/>
      <c r="F8659" s="142"/>
      <c r="G8659" s="142"/>
      <c r="H8659" s="142"/>
      <c r="J8659" s="142"/>
      <c r="K8659" s="142"/>
      <c r="L8659" s="142"/>
      <c r="M8659" s="142"/>
      <c r="N8659" s="142"/>
      <c r="O8659" s="142"/>
    </row>
    <row r="8660" spans="3:15" x14ac:dyDescent="0.2">
      <c r="C8660" s="142"/>
      <c r="D8660" s="142"/>
      <c r="E8660" s="142"/>
      <c r="F8660" s="142"/>
      <c r="G8660" s="142"/>
      <c r="H8660" s="142"/>
      <c r="J8660" s="142"/>
      <c r="K8660" s="142"/>
      <c r="L8660" s="142"/>
      <c r="M8660" s="142"/>
      <c r="N8660" s="142"/>
      <c r="O8660" s="142"/>
    </row>
    <row r="8661" spans="3:15" x14ac:dyDescent="0.2">
      <c r="C8661" s="142"/>
      <c r="D8661" s="142"/>
      <c r="E8661" s="142"/>
      <c r="F8661" s="142"/>
      <c r="G8661" s="142"/>
      <c r="H8661" s="142"/>
      <c r="J8661" s="142"/>
      <c r="K8661" s="142"/>
      <c r="L8661" s="142"/>
      <c r="M8661" s="142"/>
      <c r="N8661" s="142"/>
      <c r="O8661" s="142"/>
    </row>
    <row r="8662" spans="3:15" x14ac:dyDescent="0.2">
      <c r="C8662" s="142"/>
      <c r="D8662" s="142"/>
      <c r="E8662" s="142"/>
      <c r="F8662" s="142"/>
      <c r="G8662" s="142"/>
      <c r="H8662" s="142"/>
      <c r="J8662" s="142"/>
      <c r="K8662" s="142"/>
      <c r="L8662" s="142"/>
      <c r="M8662" s="142"/>
      <c r="N8662" s="142"/>
      <c r="O8662" s="142"/>
    </row>
    <row r="8663" spans="3:15" x14ac:dyDescent="0.2">
      <c r="C8663" s="142"/>
      <c r="D8663" s="142"/>
      <c r="E8663" s="142"/>
      <c r="F8663" s="142"/>
      <c r="G8663" s="142"/>
      <c r="H8663" s="142"/>
      <c r="J8663" s="142"/>
      <c r="K8663" s="142"/>
      <c r="L8663" s="142"/>
      <c r="M8663" s="142"/>
      <c r="N8663" s="142"/>
      <c r="O8663" s="142"/>
    </row>
    <row r="8664" spans="3:15" x14ac:dyDescent="0.2">
      <c r="C8664" s="142"/>
      <c r="D8664" s="142"/>
      <c r="E8664" s="142"/>
      <c r="F8664" s="142"/>
      <c r="G8664" s="142"/>
      <c r="H8664" s="142"/>
      <c r="J8664" s="142"/>
      <c r="K8664" s="142"/>
      <c r="L8664" s="142"/>
      <c r="M8664" s="142"/>
      <c r="N8664" s="142"/>
      <c r="O8664" s="142"/>
    </row>
    <row r="8665" spans="3:15" x14ac:dyDescent="0.2">
      <c r="C8665" s="142"/>
      <c r="D8665" s="142"/>
      <c r="E8665" s="142"/>
      <c r="F8665" s="142"/>
      <c r="G8665" s="142"/>
      <c r="H8665" s="142"/>
      <c r="J8665" s="142"/>
      <c r="K8665" s="142"/>
      <c r="L8665" s="142"/>
      <c r="M8665" s="142"/>
      <c r="N8665" s="142"/>
      <c r="O8665" s="142"/>
    </row>
    <row r="8666" spans="3:15" x14ac:dyDescent="0.2">
      <c r="C8666" s="142"/>
      <c r="D8666" s="142"/>
      <c r="E8666" s="142"/>
      <c r="F8666" s="142"/>
      <c r="G8666" s="142"/>
      <c r="H8666" s="142"/>
      <c r="J8666" s="142"/>
      <c r="K8666" s="142"/>
      <c r="L8666" s="142"/>
      <c r="M8666" s="142"/>
      <c r="N8666" s="142"/>
      <c r="O8666" s="142"/>
    </row>
    <row r="8667" spans="3:15" x14ac:dyDescent="0.2">
      <c r="C8667" s="142"/>
      <c r="D8667" s="142"/>
      <c r="E8667" s="142"/>
      <c r="F8667" s="142"/>
      <c r="G8667" s="142"/>
      <c r="H8667" s="142"/>
      <c r="J8667" s="142"/>
      <c r="K8667" s="142"/>
      <c r="L8667" s="142"/>
      <c r="M8667" s="142"/>
      <c r="N8667" s="142"/>
      <c r="O8667" s="142"/>
    </row>
    <row r="8668" spans="3:15" x14ac:dyDescent="0.2">
      <c r="C8668" s="142"/>
      <c r="D8668" s="142"/>
      <c r="E8668" s="142"/>
      <c r="F8668" s="142"/>
      <c r="G8668" s="142"/>
      <c r="H8668" s="142"/>
      <c r="J8668" s="142"/>
      <c r="K8668" s="142"/>
      <c r="L8668" s="142"/>
      <c r="M8668" s="142"/>
      <c r="N8668" s="142"/>
      <c r="O8668" s="142"/>
    </row>
    <row r="8669" spans="3:15" x14ac:dyDescent="0.2">
      <c r="C8669" s="142"/>
      <c r="D8669" s="142"/>
      <c r="E8669" s="142"/>
      <c r="F8669" s="142"/>
      <c r="G8669" s="142"/>
      <c r="H8669" s="142"/>
      <c r="J8669" s="142"/>
      <c r="K8669" s="142"/>
      <c r="L8669" s="142"/>
      <c r="M8669" s="142"/>
      <c r="N8669" s="142"/>
      <c r="O8669" s="142"/>
    </row>
    <row r="8670" spans="3:15" x14ac:dyDescent="0.2">
      <c r="C8670" s="142"/>
      <c r="D8670" s="142"/>
      <c r="E8670" s="142"/>
      <c r="F8670" s="142"/>
      <c r="G8670" s="142"/>
      <c r="H8670" s="142"/>
      <c r="J8670" s="142"/>
      <c r="K8670" s="142"/>
      <c r="L8670" s="142"/>
      <c r="M8670" s="142"/>
      <c r="N8670" s="142"/>
      <c r="O8670" s="142"/>
    </row>
    <row r="8671" spans="3:15" x14ac:dyDescent="0.2">
      <c r="C8671" s="142"/>
      <c r="D8671" s="142"/>
      <c r="E8671" s="142"/>
      <c r="F8671" s="142"/>
      <c r="G8671" s="142"/>
      <c r="H8671" s="142"/>
      <c r="J8671" s="142"/>
      <c r="K8671" s="142"/>
      <c r="L8671" s="142"/>
      <c r="M8671" s="142"/>
      <c r="N8671" s="142"/>
      <c r="O8671" s="142"/>
    </row>
    <row r="8672" spans="3:15" x14ac:dyDescent="0.2">
      <c r="C8672" s="142"/>
      <c r="D8672" s="142"/>
      <c r="E8672" s="142"/>
      <c r="F8672" s="142"/>
      <c r="G8672" s="142"/>
      <c r="H8672" s="142"/>
      <c r="J8672" s="142"/>
      <c r="K8672" s="142"/>
      <c r="L8672" s="142"/>
      <c r="M8672" s="142"/>
      <c r="N8672" s="142"/>
      <c r="O8672" s="142"/>
    </row>
    <row r="8673" spans="3:15" x14ac:dyDescent="0.2">
      <c r="C8673" s="142"/>
      <c r="D8673" s="142"/>
      <c r="E8673" s="142"/>
      <c r="F8673" s="142"/>
      <c r="G8673" s="142"/>
      <c r="H8673" s="142"/>
      <c r="J8673" s="142"/>
      <c r="K8673" s="142"/>
      <c r="L8673" s="142"/>
      <c r="M8673" s="142"/>
      <c r="N8673" s="142"/>
      <c r="O8673" s="142"/>
    </row>
    <row r="8674" spans="3:15" x14ac:dyDescent="0.2">
      <c r="C8674" s="142"/>
      <c r="D8674" s="142"/>
      <c r="E8674" s="142"/>
      <c r="F8674" s="142"/>
      <c r="G8674" s="142"/>
      <c r="H8674" s="142"/>
      <c r="J8674" s="142"/>
      <c r="K8674" s="142"/>
      <c r="L8674" s="142"/>
      <c r="M8674" s="142"/>
      <c r="N8674" s="142"/>
      <c r="O8674" s="142"/>
    </row>
    <row r="8675" spans="3:15" x14ac:dyDescent="0.2">
      <c r="C8675" s="142"/>
      <c r="D8675" s="142"/>
      <c r="E8675" s="142"/>
      <c r="F8675" s="142"/>
      <c r="G8675" s="142"/>
      <c r="H8675" s="142"/>
      <c r="J8675" s="142"/>
      <c r="K8675" s="142"/>
      <c r="L8675" s="142"/>
      <c r="M8675" s="142"/>
      <c r="N8675" s="142"/>
      <c r="O8675" s="142"/>
    </row>
    <row r="8676" spans="3:15" x14ac:dyDescent="0.2">
      <c r="C8676" s="142"/>
      <c r="D8676" s="142"/>
      <c r="E8676" s="142"/>
      <c r="F8676" s="142"/>
      <c r="G8676" s="142"/>
      <c r="H8676" s="142"/>
      <c r="J8676" s="142"/>
      <c r="K8676" s="142"/>
      <c r="L8676" s="142"/>
      <c r="M8676" s="142"/>
      <c r="N8676" s="142"/>
      <c r="O8676" s="142"/>
    </row>
    <row r="8677" spans="3:15" x14ac:dyDescent="0.2">
      <c r="C8677" s="142"/>
      <c r="D8677" s="142"/>
      <c r="E8677" s="142"/>
      <c r="F8677" s="142"/>
      <c r="G8677" s="142"/>
      <c r="H8677" s="142"/>
      <c r="J8677" s="142"/>
      <c r="K8677" s="142"/>
      <c r="L8677" s="142"/>
      <c r="M8677" s="142"/>
      <c r="N8677" s="142"/>
      <c r="O8677" s="142"/>
    </row>
    <row r="8678" spans="3:15" x14ac:dyDescent="0.2">
      <c r="C8678" s="142"/>
      <c r="D8678" s="142"/>
      <c r="E8678" s="142"/>
      <c r="F8678" s="142"/>
      <c r="G8678" s="142"/>
      <c r="H8678" s="142"/>
      <c r="J8678" s="142"/>
      <c r="K8678" s="142"/>
      <c r="L8678" s="142"/>
      <c r="M8678" s="142"/>
      <c r="N8678" s="142"/>
      <c r="O8678" s="142"/>
    </row>
    <row r="8679" spans="3:15" x14ac:dyDescent="0.2">
      <c r="C8679" s="142"/>
      <c r="D8679" s="142"/>
      <c r="E8679" s="142"/>
      <c r="F8679" s="142"/>
      <c r="G8679" s="142"/>
      <c r="H8679" s="142"/>
      <c r="J8679" s="142"/>
      <c r="K8679" s="142"/>
      <c r="L8679" s="142"/>
      <c r="M8679" s="142"/>
      <c r="N8679" s="142"/>
      <c r="O8679" s="142"/>
    </row>
    <row r="8680" spans="3:15" x14ac:dyDescent="0.2">
      <c r="C8680" s="142"/>
      <c r="D8680" s="142"/>
      <c r="E8680" s="142"/>
      <c r="F8680" s="142"/>
      <c r="G8680" s="142"/>
      <c r="H8680" s="142"/>
      <c r="J8680" s="142"/>
      <c r="K8680" s="142"/>
      <c r="L8680" s="142"/>
      <c r="M8680" s="142"/>
      <c r="N8680" s="142"/>
      <c r="O8680" s="142"/>
    </row>
    <row r="8681" spans="3:15" x14ac:dyDescent="0.2">
      <c r="C8681" s="142"/>
      <c r="D8681" s="142"/>
      <c r="E8681" s="142"/>
      <c r="F8681" s="142"/>
      <c r="G8681" s="142"/>
      <c r="H8681" s="142"/>
      <c r="J8681" s="142"/>
      <c r="K8681" s="142"/>
      <c r="L8681" s="142"/>
      <c r="M8681" s="142"/>
      <c r="N8681" s="142"/>
      <c r="O8681" s="142"/>
    </row>
    <row r="8682" spans="3:15" x14ac:dyDescent="0.2">
      <c r="C8682" s="142"/>
      <c r="D8682" s="142"/>
      <c r="E8682" s="142"/>
      <c r="F8682" s="142"/>
      <c r="G8682" s="142"/>
      <c r="H8682" s="142"/>
      <c r="J8682" s="142"/>
      <c r="K8682" s="142"/>
      <c r="L8682" s="142"/>
      <c r="M8682" s="142"/>
      <c r="N8682" s="142"/>
      <c r="O8682" s="142"/>
    </row>
    <row r="8683" spans="3:15" x14ac:dyDescent="0.2">
      <c r="C8683" s="142"/>
      <c r="D8683" s="142"/>
      <c r="E8683" s="142"/>
      <c r="F8683" s="142"/>
      <c r="G8683" s="142"/>
      <c r="H8683" s="142"/>
      <c r="J8683" s="142"/>
      <c r="K8683" s="142"/>
      <c r="L8683" s="142"/>
      <c r="M8683" s="142"/>
      <c r="N8683" s="142"/>
      <c r="O8683" s="142"/>
    </row>
    <row r="8684" spans="3:15" x14ac:dyDescent="0.2">
      <c r="C8684" s="142"/>
      <c r="D8684" s="142"/>
      <c r="E8684" s="142"/>
      <c r="F8684" s="142"/>
      <c r="G8684" s="142"/>
      <c r="H8684" s="142"/>
      <c r="J8684" s="142"/>
      <c r="K8684" s="142"/>
      <c r="L8684" s="142"/>
      <c r="M8684" s="142"/>
      <c r="N8684" s="142"/>
      <c r="O8684" s="142"/>
    </row>
    <row r="8685" spans="3:15" x14ac:dyDescent="0.2">
      <c r="C8685" s="142"/>
      <c r="D8685" s="142"/>
      <c r="E8685" s="142"/>
      <c r="F8685" s="142"/>
      <c r="G8685" s="142"/>
      <c r="H8685" s="142"/>
      <c r="J8685" s="142"/>
      <c r="K8685" s="142"/>
      <c r="L8685" s="142"/>
      <c r="M8685" s="142"/>
      <c r="N8685" s="142"/>
      <c r="O8685" s="142"/>
    </row>
    <row r="8686" spans="3:15" x14ac:dyDescent="0.2">
      <c r="C8686" s="142"/>
      <c r="D8686" s="142"/>
      <c r="E8686" s="142"/>
      <c r="F8686" s="142"/>
      <c r="G8686" s="142"/>
      <c r="H8686" s="142"/>
      <c r="J8686" s="142"/>
      <c r="K8686" s="142"/>
      <c r="L8686" s="142"/>
      <c r="M8686" s="142"/>
      <c r="N8686" s="142"/>
      <c r="O8686" s="142"/>
    </row>
    <row r="8687" spans="3:15" x14ac:dyDescent="0.2">
      <c r="C8687" s="142"/>
      <c r="D8687" s="142"/>
      <c r="E8687" s="142"/>
      <c r="F8687" s="142"/>
      <c r="G8687" s="142"/>
      <c r="H8687" s="142"/>
      <c r="J8687" s="142"/>
      <c r="K8687" s="142"/>
      <c r="L8687" s="142"/>
      <c r="M8687" s="142"/>
      <c r="N8687" s="142"/>
      <c r="O8687" s="142"/>
    </row>
    <row r="8688" spans="3:15" x14ac:dyDescent="0.2">
      <c r="C8688" s="142"/>
      <c r="D8688" s="142"/>
      <c r="E8688" s="142"/>
      <c r="F8688" s="142"/>
      <c r="G8688" s="142"/>
      <c r="H8688" s="142"/>
      <c r="J8688" s="142"/>
      <c r="K8688" s="142"/>
      <c r="L8688" s="142"/>
      <c r="M8688" s="142"/>
      <c r="N8688" s="142"/>
      <c r="O8688" s="142"/>
    </row>
    <row r="8689" spans="3:15" x14ac:dyDescent="0.2">
      <c r="C8689" s="142"/>
      <c r="D8689" s="142"/>
      <c r="E8689" s="142"/>
      <c r="F8689" s="142"/>
      <c r="G8689" s="142"/>
      <c r="H8689" s="142"/>
      <c r="J8689" s="142"/>
      <c r="K8689" s="142"/>
      <c r="L8689" s="142"/>
      <c r="M8689" s="142"/>
      <c r="N8689" s="142"/>
      <c r="O8689" s="142"/>
    </row>
    <row r="8690" spans="3:15" x14ac:dyDescent="0.2">
      <c r="C8690" s="142"/>
      <c r="D8690" s="142"/>
      <c r="E8690" s="142"/>
      <c r="F8690" s="142"/>
      <c r="G8690" s="142"/>
      <c r="H8690" s="142"/>
      <c r="J8690" s="142"/>
      <c r="K8690" s="142"/>
      <c r="L8690" s="142"/>
      <c r="M8690" s="142"/>
      <c r="N8690" s="142"/>
      <c r="O8690" s="142"/>
    </row>
    <row r="8691" spans="3:15" x14ac:dyDescent="0.2">
      <c r="C8691" s="142"/>
      <c r="D8691" s="142"/>
      <c r="E8691" s="142"/>
      <c r="F8691" s="142"/>
      <c r="G8691" s="142"/>
      <c r="H8691" s="142"/>
      <c r="J8691" s="142"/>
      <c r="K8691" s="142"/>
      <c r="L8691" s="142"/>
      <c r="M8691" s="142"/>
      <c r="N8691" s="142"/>
      <c r="O8691" s="142"/>
    </row>
    <row r="8692" spans="3:15" x14ac:dyDescent="0.2">
      <c r="C8692" s="142"/>
      <c r="D8692" s="142"/>
      <c r="E8692" s="142"/>
      <c r="F8692" s="142"/>
      <c r="G8692" s="142"/>
      <c r="H8692" s="142"/>
      <c r="J8692" s="142"/>
      <c r="K8692" s="142"/>
      <c r="L8692" s="142"/>
      <c r="M8692" s="142"/>
      <c r="N8692" s="142"/>
      <c r="O8692" s="142"/>
    </row>
    <row r="8693" spans="3:15" x14ac:dyDescent="0.2">
      <c r="C8693" s="142"/>
      <c r="D8693" s="142"/>
      <c r="E8693" s="142"/>
      <c r="F8693" s="142"/>
      <c r="G8693" s="142"/>
      <c r="H8693" s="142"/>
      <c r="J8693" s="142"/>
      <c r="K8693" s="142"/>
      <c r="L8693" s="142"/>
      <c r="M8693" s="142"/>
      <c r="N8693" s="142"/>
      <c r="O8693" s="142"/>
    </row>
    <row r="8694" spans="3:15" x14ac:dyDescent="0.2">
      <c r="C8694" s="142"/>
      <c r="D8694" s="142"/>
      <c r="E8694" s="142"/>
      <c r="F8694" s="142"/>
      <c r="G8694" s="142"/>
      <c r="H8694" s="142"/>
      <c r="J8694" s="142"/>
      <c r="K8694" s="142"/>
      <c r="L8694" s="142"/>
      <c r="M8694" s="142"/>
      <c r="N8694" s="142"/>
      <c r="O8694" s="142"/>
    </row>
    <row r="8695" spans="3:15" x14ac:dyDescent="0.2">
      <c r="C8695" s="142"/>
      <c r="D8695" s="142"/>
      <c r="E8695" s="142"/>
      <c r="F8695" s="142"/>
      <c r="G8695" s="142"/>
      <c r="H8695" s="142"/>
      <c r="J8695" s="142"/>
      <c r="K8695" s="142"/>
      <c r="L8695" s="142"/>
      <c r="M8695" s="142"/>
      <c r="N8695" s="142"/>
      <c r="O8695" s="142"/>
    </row>
    <row r="8696" spans="3:15" x14ac:dyDescent="0.2">
      <c r="C8696" s="142"/>
      <c r="D8696" s="142"/>
      <c r="E8696" s="142"/>
      <c r="F8696" s="142"/>
      <c r="G8696" s="142"/>
      <c r="H8696" s="142"/>
      <c r="J8696" s="142"/>
      <c r="K8696" s="142"/>
      <c r="L8696" s="142"/>
      <c r="M8696" s="142"/>
      <c r="N8696" s="142"/>
      <c r="O8696" s="142"/>
    </row>
    <row r="8697" spans="3:15" x14ac:dyDescent="0.2">
      <c r="C8697" s="142"/>
      <c r="D8697" s="142"/>
      <c r="E8697" s="142"/>
      <c r="F8697" s="142"/>
      <c r="G8697" s="142"/>
      <c r="H8697" s="142"/>
      <c r="J8697" s="142"/>
      <c r="K8697" s="142"/>
      <c r="L8697" s="142"/>
      <c r="M8697" s="142"/>
      <c r="N8697" s="142"/>
      <c r="O8697" s="142"/>
    </row>
    <row r="8698" spans="3:15" x14ac:dyDescent="0.2">
      <c r="C8698" s="142"/>
      <c r="D8698" s="142"/>
      <c r="E8698" s="142"/>
      <c r="F8698" s="142"/>
      <c r="G8698" s="142"/>
      <c r="H8698" s="142"/>
      <c r="J8698" s="142"/>
      <c r="K8698" s="142"/>
      <c r="L8698" s="142"/>
      <c r="M8698" s="142"/>
      <c r="N8698" s="142"/>
      <c r="O8698" s="142"/>
    </row>
    <row r="8699" spans="3:15" x14ac:dyDescent="0.2">
      <c r="C8699" s="142"/>
      <c r="D8699" s="142"/>
      <c r="E8699" s="142"/>
      <c r="F8699" s="142"/>
      <c r="G8699" s="142"/>
      <c r="H8699" s="142"/>
      <c r="J8699" s="142"/>
      <c r="K8699" s="142"/>
      <c r="L8699" s="142"/>
      <c r="M8699" s="142"/>
      <c r="N8699" s="142"/>
      <c r="O8699" s="142"/>
    </row>
    <row r="8700" spans="3:15" x14ac:dyDescent="0.2">
      <c r="C8700" s="142"/>
      <c r="D8700" s="142"/>
      <c r="E8700" s="142"/>
      <c r="F8700" s="142"/>
      <c r="G8700" s="142"/>
      <c r="H8700" s="142"/>
      <c r="J8700" s="142"/>
      <c r="K8700" s="142"/>
      <c r="L8700" s="142"/>
      <c r="M8700" s="142"/>
      <c r="N8700" s="142"/>
      <c r="O8700" s="142"/>
    </row>
    <row r="8701" spans="3:15" x14ac:dyDescent="0.2">
      <c r="C8701" s="142"/>
      <c r="D8701" s="142"/>
      <c r="E8701" s="142"/>
      <c r="F8701" s="142"/>
      <c r="G8701" s="142"/>
      <c r="H8701" s="142"/>
      <c r="J8701" s="142"/>
      <c r="K8701" s="142"/>
      <c r="L8701" s="142"/>
      <c r="M8701" s="142"/>
      <c r="N8701" s="142"/>
      <c r="O8701" s="142"/>
    </row>
    <row r="8702" spans="3:15" x14ac:dyDescent="0.2">
      <c r="C8702" s="142"/>
      <c r="D8702" s="142"/>
      <c r="E8702" s="142"/>
      <c r="F8702" s="142"/>
      <c r="G8702" s="142"/>
      <c r="H8702" s="142"/>
      <c r="J8702" s="142"/>
      <c r="K8702" s="142"/>
      <c r="L8702" s="142"/>
      <c r="M8702" s="142"/>
      <c r="N8702" s="142"/>
      <c r="O8702" s="142"/>
    </row>
    <row r="8703" spans="3:15" x14ac:dyDescent="0.2">
      <c r="C8703" s="142"/>
      <c r="D8703" s="142"/>
      <c r="E8703" s="142"/>
      <c r="F8703" s="142"/>
      <c r="G8703" s="142"/>
      <c r="H8703" s="142"/>
      <c r="J8703" s="142"/>
      <c r="K8703" s="142"/>
      <c r="L8703" s="142"/>
      <c r="M8703" s="142"/>
      <c r="N8703" s="142"/>
      <c r="O8703" s="142"/>
    </row>
    <row r="8704" spans="3:15" x14ac:dyDescent="0.2">
      <c r="C8704" s="142"/>
      <c r="D8704" s="142"/>
      <c r="E8704" s="142"/>
      <c r="F8704" s="142"/>
      <c r="G8704" s="142"/>
      <c r="H8704" s="142"/>
      <c r="J8704" s="142"/>
      <c r="K8704" s="142"/>
      <c r="L8704" s="142"/>
      <c r="M8704" s="142"/>
      <c r="N8704" s="142"/>
      <c r="O8704" s="142"/>
    </row>
    <row r="8705" spans="3:15" x14ac:dyDescent="0.2">
      <c r="C8705" s="142"/>
      <c r="D8705" s="142"/>
      <c r="E8705" s="142"/>
      <c r="F8705" s="142"/>
      <c r="G8705" s="142"/>
      <c r="H8705" s="142"/>
      <c r="J8705" s="142"/>
      <c r="K8705" s="142"/>
      <c r="L8705" s="142"/>
      <c r="M8705" s="142"/>
      <c r="N8705" s="142"/>
      <c r="O8705" s="142"/>
    </row>
    <row r="8706" spans="3:15" x14ac:dyDescent="0.2">
      <c r="C8706" s="142"/>
      <c r="D8706" s="142"/>
      <c r="E8706" s="142"/>
      <c r="F8706" s="142"/>
      <c r="G8706" s="142"/>
      <c r="H8706" s="142"/>
      <c r="J8706" s="142"/>
      <c r="K8706" s="142"/>
      <c r="L8706" s="142"/>
      <c r="M8706" s="142"/>
      <c r="N8706" s="142"/>
      <c r="O8706" s="142"/>
    </row>
    <row r="8707" spans="3:15" x14ac:dyDescent="0.2">
      <c r="C8707" s="142"/>
      <c r="D8707" s="142"/>
      <c r="E8707" s="142"/>
      <c r="F8707" s="142"/>
      <c r="G8707" s="142"/>
      <c r="H8707" s="142"/>
      <c r="J8707" s="142"/>
      <c r="K8707" s="142"/>
      <c r="L8707" s="142"/>
      <c r="M8707" s="142"/>
      <c r="N8707" s="142"/>
      <c r="O8707" s="142"/>
    </row>
    <row r="8708" spans="3:15" x14ac:dyDescent="0.2">
      <c r="C8708" s="142"/>
      <c r="D8708" s="142"/>
      <c r="E8708" s="142"/>
      <c r="F8708" s="142"/>
      <c r="G8708" s="142"/>
      <c r="H8708" s="142"/>
      <c r="J8708" s="142"/>
      <c r="K8708" s="142"/>
      <c r="L8708" s="142"/>
      <c r="M8708" s="142"/>
      <c r="N8708" s="142"/>
      <c r="O8708" s="142"/>
    </row>
    <row r="8709" spans="3:15" x14ac:dyDescent="0.2">
      <c r="C8709" s="142"/>
      <c r="D8709" s="142"/>
      <c r="E8709" s="142"/>
      <c r="F8709" s="142"/>
      <c r="G8709" s="142"/>
      <c r="H8709" s="142"/>
      <c r="J8709" s="142"/>
      <c r="K8709" s="142"/>
      <c r="L8709" s="142"/>
      <c r="M8709" s="142"/>
      <c r="N8709" s="142"/>
      <c r="O8709" s="142"/>
    </row>
    <row r="8710" spans="3:15" x14ac:dyDescent="0.2">
      <c r="C8710" s="142"/>
      <c r="D8710" s="142"/>
      <c r="E8710" s="142"/>
      <c r="F8710" s="142"/>
      <c r="G8710" s="142"/>
      <c r="H8710" s="142"/>
      <c r="J8710" s="142"/>
      <c r="K8710" s="142"/>
      <c r="L8710" s="142"/>
      <c r="M8710" s="142"/>
      <c r="N8710" s="142"/>
      <c r="O8710" s="142"/>
    </row>
    <row r="8711" spans="3:15" x14ac:dyDescent="0.2">
      <c r="C8711" s="142"/>
      <c r="D8711" s="142"/>
      <c r="E8711" s="142"/>
      <c r="F8711" s="142"/>
      <c r="G8711" s="142"/>
      <c r="H8711" s="142"/>
      <c r="J8711" s="142"/>
      <c r="K8711" s="142"/>
      <c r="L8711" s="142"/>
      <c r="M8711" s="142"/>
      <c r="N8711" s="142"/>
      <c r="O8711" s="142"/>
    </row>
    <row r="8712" spans="3:15" x14ac:dyDescent="0.2">
      <c r="C8712" s="142"/>
      <c r="D8712" s="142"/>
      <c r="E8712" s="142"/>
      <c r="F8712" s="142"/>
      <c r="G8712" s="142"/>
      <c r="H8712" s="142"/>
      <c r="J8712" s="142"/>
      <c r="K8712" s="142"/>
      <c r="L8712" s="142"/>
      <c r="M8712" s="142"/>
      <c r="N8712" s="142"/>
      <c r="O8712" s="142"/>
    </row>
    <row r="8713" spans="3:15" x14ac:dyDescent="0.2">
      <c r="C8713" s="142"/>
      <c r="D8713" s="142"/>
      <c r="E8713" s="142"/>
      <c r="F8713" s="142"/>
      <c r="G8713" s="142"/>
      <c r="H8713" s="142"/>
      <c r="J8713" s="142"/>
      <c r="K8713" s="142"/>
      <c r="L8713" s="142"/>
      <c r="M8713" s="142"/>
      <c r="N8713" s="142"/>
      <c r="O8713" s="142"/>
    </row>
    <row r="8714" spans="3:15" x14ac:dyDescent="0.2">
      <c r="C8714" s="142"/>
      <c r="D8714" s="142"/>
      <c r="E8714" s="142"/>
      <c r="F8714" s="142"/>
      <c r="G8714" s="142"/>
      <c r="H8714" s="142"/>
      <c r="J8714" s="142"/>
      <c r="K8714" s="142"/>
      <c r="L8714" s="142"/>
      <c r="M8714" s="142"/>
      <c r="N8714" s="142"/>
      <c r="O8714" s="142"/>
    </row>
    <row r="8715" spans="3:15" x14ac:dyDescent="0.2">
      <c r="C8715" s="142"/>
      <c r="D8715" s="142"/>
      <c r="E8715" s="142"/>
      <c r="F8715" s="142"/>
      <c r="G8715" s="142"/>
      <c r="H8715" s="142"/>
      <c r="J8715" s="142"/>
      <c r="K8715" s="142"/>
      <c r="L8715" s="142"/>
      <c r="M8715" s="142"/>
      <c r="N8715" s="142"/>
      <c r="O8715" s="142"/>
    </row>
    <row r="8716" spans="3:15" x14ac:dyDescent="0.2">
      <c r="C8716" s="142"/>
      <c r="D8716" s="142"/>
      <c r="E8716" s="142"/>
      <c r="F8716" s="142"/>
      <c r="G8716" s="142"/>
      <c r="H8716" s="142"/>
      <c r="J8716" s="142"/>
      <c r="K8716" s="142"/>
      <c r="L8716" s="142"/>
      <c r="M8716" s="142"/>
      <c r="N8716" s="142"/>
      <c r="O8716" s="142"/>
    </row>
    <row r="8717" spans="3:15" x14ac:dyDescent="0.2">
      <c r="C8717" s="142"/>
      <c r="D8717" s="142"/>
      <c r="E8717" s="142"/>
      <c r="F8717" s="142"/>
      <c r="G8717" s="142"/>
      <c r="H8717" s="142"/>
      <c r="J8717" s="142"/>
      <c r="K8717" s="142"/>
      <c r="L8717" s="142"/>
      <c r="M8717" s="142"/>
      <c r="N8717" s="142"/>
      <c r="O8717" s="142"/>
    </row>
    <row r="8718" spans="3:15" x14ac:dyDescent="0.2">
      <c r="C8718" s="142"/>
      <c r="D8718" s="142"/>
      <c r="E8718" s="142"/>
      <c r="F8718" s="142"/>
      <c r="G8718" s="142"/>
      <c r="H8718" s="142"/>
      <c r="J8718" s="142"/>
      <c r="K8718" s="142"/>
      <c r="L8718" s="142"/>
      <c r="M8718" s="142"/>
      <c r="N8718" s="142"/>
      <c r="O8718" s="142"/>
    </row>
    <row r="8719" spans="3:15" x14ac:dyDescent="0.2">
      <c r="C8719" s="142"/>
      <c r="D8719" s="142"/>
      <c r="E8719" s="142"/>
      <c r="F8719" s="142"/>
      <c r="G8719" s="142"/>
      <c r="H8719" s="142"/>
      <c r="J8719" s="142"/>
      <c r="K8719" s="142"/>
      <c r="L8719" s="142"/>
      <c r="M8719" s="142"/>
      <c r="N8719" s="142"/>
      <c r="O8719" s="142"/>
    </row>
    <row r="8720" spans="3:15" x14ac:dyDescent="0.2">
      <c r="C8720" s="142"/>
      <c r="D8720" s="142"/>
      <c r="E8720" s="142"/>
      <c r="F8720" s="142"/>
      <c r="G8720" s="142"/>
      <c r="H8720" s="142"/>
      <c r="J8720" s="142"/>
      <c r="K8720" s="142"/>
      <c r="L8720" s="142"/>
      <c r="M8720" s="142"/>
      <c r="N8720" s="142"/>
      <c r="O8720" s="142"/>
    </row>
    <row r="8721" spans="3:15" x14ac:dyDescent="0.2">
      <c r="C8721" s="142"/>
      <c r="D8721" s="142"/>
      <c r="E8721" s="142"/>
      <c r="F8721" s="142"/>
      <c r="G8721" s="142"/>
      <c r="H8721" s="142"/>
      <c r="J8721" s="142"/>
      <c r="K8721" s="142"/>
      <c r="L8721" s="142"/>
      <c r="M8721" s="142"/>
      <c r="N8721" s="142"/>
      <c r="O8721" s="142"/>
    </row>
    <row r="8722" spans="3:15" x14ac:dyDescent="0.2">
      <c r="C8722" s="142"/>
      <c r="D8722" s="142"/>
      <c r="E8722" s="142"/>
      <c r="F8722" s="142"/>
      <c r="G8722" s="142"/>
      <c r="H8722" s="142"/>
      <c r="J8722" s="142"/>
      <c r="K8722" s="142"/>
      <c r="L8722" s="142"/>
      <c r="M8722" s="142"/>
      <c r="N8722" s="142"/>
      <c r="O8722" s="142"/>
    </row>
    <row r="8723" spans="3:15" x14ac:dyDescent="0.2">
      <c r="C8723" s="142"/>
      <c r="D8723" s="142"/>
      <c r="E8723" s="142"/>
      <c r="F8723" s="142"/>
      <c r="G8723" s="142"/>
      <c r="H8723" s="142"/>
      <c r="J8723" s="142"/>
      <c r="K8723" s="142"/>
      <c r="L8723" s="142"/>
      <c r="M8723" s="142"/>
      <c r="N8723" s="142"/>
      <c r="O8723" s="142"/>
    </row>
    <row r="8724" spans="3:15" x14ac:dyDescent="0.2">
      <c r="C8724" s="142"/>
      <c r="D8724" s="142"/>
      <c r="E8724" s="142"/>
      <c r="F8724" s="142"/>
      <c r="G8724" s="142"/>
      <c r="H8724" s="142"/>
      <c r="J8724" s="142"/>
      <c r="K8724" s="142"/>
      <c r="L8724" s="142"/>
      <c r="M8724" s="142"/>
      <c r="N8724" s="142"/>
      <c r="O8724" s="142"/>
    </row>
    <row r="8725" spans="3:15" x14ac:dyDescent="0.2">
      <c r="C8725" s="142"/>
      <c r="D8725" s="142"/>
      <c r="E8725" s="142"/>
      <c r="F8725" s="142"/>
      <c r="G8725" s="142"/>
      <c r="H8725" s="142"/>
      <c r="J8725" s="142"/>
      <c r="K8725" s="142"/>
      <c r="L8725" s="142"/>
      <c r="M8725" s="142"/>
      <c r="N8725" s="142"/>
      <c r="O8725" s="142"/>
    </row>
    <row r="8726" spans="3:15" x14ac:dyDescent="0.2">
      <c r="C8726" s="142"/>
      <c r="D8726" s="142"/>
      <c r="E8726" s="142"/>
      <c r="F8726" s="142"/>
      <c r="G8726" s="142"/>
      <c r="H8726" s="142"/>
      <c r="J8726" s="142"/>
      <c r="K8726" s="142"/>
      <c r="L8726" s="142"/>
      <c r="M8726" s="142"/>
      <c r="N8726" s="142"/>
      <c r="O8726" s="142"/>
    </row>
    <row r="8727" spans="3:15" x14ac:dyDescent="0.2">
      <c r="C8727" s="142"/>
      <c r="D8727" s="142"/>
      <c r="E8727" s="142"/>
      <c r="F8727" s="142"/>
      <c r="G8727" s="142"/>
      <c r="H8727" s="142"/>
      <c r="J8727" s="142"/>
      <c r="K8727" s="142"/>
      <c r="L8727" s="142"/>
      <c r="M8727" s="142"/>
      <c r="N8727" s="142"/>
      <c r="O8727" s="142"/>
    </row>
    <row r="8728" spans="3:15" x14ac:dyDescent="0.2">
      <c r="C8728" s="142"/>
      <c r="D8728" s="142"/>
      <c r="E8728" s="142"/>
      <c r="F8728" s="142"/>
      <c r="G8728" s="142"/>
      <c r="H8728" s="142"/>
      <c r="J8728" s="142"/>
      <c r="K8728" s="142"/>
      <c r="L8728" s="142"/>
      <c r="M8728" s="142"/>
      <c r="N8728" s="142"/>
      <c r="O8728" s="142"/>
    </row>
    <row r="8729" spans="3:15" x14ac:dyDescent="0.2">
      <c r="C8729" s="142"/>
      <c r="D8729" s="142"/>
      <c r="E8729" s="142"/>
      <c r="F8729" s="142"/>
      <c r="G8729" s="142"/>
      <c r="H8729" s="142"/>
      <c r="J8729" s="142"/>
      <c r="K8729" s="142"/>
      <c r="L8729" s="142"/>
      <c r="M8729" s="142"/>
      <c r="N8729" s="142"/>
      <c r="O8729" s="142"/>
    </row>
    <row r="8730" spans="3:15" x14ac:dyDescent="0.2">
      <c r="C8730" s="142"/>
      <c r="D8730" s="142"/>
      <c r="E8730" s="142"/>
      <c r="F8730" s="142"/>
      <c r="G8730" s="142"/>
      <c r="H8730" s="142"/>
      <c r="J8730" s="142"/>
      <c r="K8730" s="142"/>
      <c r="L8730" s="142"/>
      <c r="M8730" s="142"/>
      <c r="N8730" s="142"/>
      <c r="O8730" s="142"/>
    </row>
    <row r="8731" spans="3:15" x14ac:dyDescent="0.2">
      <c r="C8731" s="142"/>
      <c r="D8731" s="142"/>
      <c r="E8731" s="142"/>
      <c r="F8731" s="142"/>
      <c r="G8731" s="142"/>
      <c r="H8731" s="142"/>
      <c r="J8731" s="142"/>
      <c r="K8731" s="142"/>
      <c r="L8731" s="142"/>
      <c r="M8731" s="142"/>
      <c r="N8731" s="142"/>
      <c r="O8731" s="142"/>
    </row>
    <row r="8732" spans="3:15" x14ac:dyDescent="0.2">
      <c r="C8732" s="142"/>
      <c r="D8732" s="142"/>
      <c r="E8732" s="142"/>
      <c r="F8732" s="142"/>
      <c r="G8732" s="142"/>
      <c r="H8732" s="142"/>
      <c r="J8732" s="142"/>
      <c r="K8732" s="142"/>
      <c r="L8732" s="142"/>
      <c r="M8732" s="142"/>
      <c r="N8732" s="142"/>
      <c r="O8732" s="142"/>
    </row>
    <row r="8733" spans="3:15" x14ac:dyDescent="0.2">
      <c r="C8733" s="142"/>
      <c r="D8733" s="142"/>
      <c r="E8733" s="142"/>
      <c r="F8733" s="142"/>
      <c r="G8733" s="142"/>
      <c r="H8733" s="142"/>
      <c r="J8733" s="142"/>
      <c r="K8733" s="142"/>
      <c r="L8733" s="142"/>
      <c r="M8733" s="142"/>
      <c r="N8733" s="142"/>
      <c r="O8733" s="142"/>
    </row>
    <row r="8734" spans="3:15" x14ac:dyDescent="0.2">
      <c r="C8734" s="142"/>
      <c r="D8734" s="142"/>
      <c r="E8734" s="142"/>
      <c r="F8734" s="142"/>
      <c r="G8734" s="142"/>
      <c r="H8734" s="142"/>
      <c r="J8734" s="142"/>
      <c r="K8734" s="142"/>
      <c r="L8734" s="142"/>
      <c r="M8734" s="142"/>
      <c r="N8734" s="142"/>
      <c r="O8734" s="142"/>
    </row>
    <row r="8735" spans="3:15" x14ac:dyDescent="0.2">
      <c r="C8735" s="142"/>
      <c r="D8735" s="142"/>
      <c r="E8735" s="142"/>
      <c r="F8735" s="142"/>
      <c r="G8735" s="142"/>
      <c r="H8735" s="142"/>
      <c r="J8735" s="142"/>
      <c r="K8735" s="142"/>
      <c r="L8735" s="142"/>
      <c r="M8735" s="142"/>
      <c r="N8735" s="142"/>
      <c r="O8735" s="142"/>
    </row>
    <row r="8736" spans="3:15" x14ac:dyDescent="0.2">
      <c r="C8736" s="142"/>
      <c r="D8736" s="142"/>
      <c r="E8736" s="142"/>
      <c r="F8736" s="142"/>
      <c r="G8736" s="142"/>
      <c r="H8736" s="142"/>
      <c r="J8736" s="142"/>
      <c r="K8736" s="142"/>
      <c r="L8736" s="142"/>
      <c r="M8736" s="142"/>
      <c r="N8736" s="142"/>
      <c r="O8736" s="142"/>
    </row>
    <row r="8737" spans="3:15" x14ac:dyDescent="0.2">
      <c r="C8737" s="142"/>
      <c r="D8737" s="142"/>
      <c r="E8737" s="142"/>
      <c r="F8737" s="142"/>
      <c r="G8737" s="142"/>
      <c r="H8737" s="142"/>
      <c r="J8737" s="142"/>
      <c r="K8737" s="142"/>
      <c r="L8737" s="142"/>
      <c r="M8737" s="142"/>
      <c r="N8737" s="142"/>
      <c r="O8737" s="142"/>
    </row>
    <row r="8738" spans="3:15" x14ac:dyDescent="0.2">
      <c r="C8738" s="142"/>
      <c r="D8738" s="142"/>
      <c r="E8738" s="142"/>
      <c r="F8738" s="142"/>
      <c r="G8738" s="142"/>
      <c r="H8738" s="142"/>
      <c r="J8738" s="142"/>
      <c r="K8738" s="142"/>
      <c r="L8738" s="142"/>
      <c r="M8738" s="142"/>
      <c r="N8738" s="142"/>
      <c r="O8738" s="142"/>
    </row>
    <row r="8739" spans="3:15" x14ac:dyDescent="0.2">
      <c r="C8739" s="142"/>
      <c r="D8739" s="142"/>
      <c r="E8739" s="142"/>
      <c r="F8739" s="142"/>
      <c r="G8739" s="142"/>
      <c r="H8739" s="142"/>
      <c r="J8739" s="142"/>
      <c r="K8739" s="142"/>
      <c r="L8739" s="142"/>
      <c r="M8739" s="142"/>
      <c r="N8739" s="142"/>
      <c r="O8739" s="142"/>
    </row>
    <row r="8740" spans="3:15" x14ac:dyDescent="0.2">
      <c r="C8740" s="142"/>
      <c r="D8740" s="142"/>
      <c r="E8740" s="142"/>
      <c r="F8740" s="142"/>
      <c r="G8740" s="142"/>
      <c r="H8740" s="142"/>
      <c r="J8740" s="142"/>
      <c r="K8740" s="142"/>
      <c r="L8740" s="142"/>
      <c r="M8740" s="142"/>
      <c r="N8740" s="142"/>
      <c r="O8740" s="142"/>
    </row>
    <row r="8741" spans="3:15" x14ac:dyDescent="0.2">
      <c r="C8741" s="142"/>
      <c r="D8741" s="142"/>
      <c r="E8741" s="142"/>
      <c r="F8741" s="142"/>
      <c r="G8741" s="142"/>
      <c r="H8741" s="142"/>
      <c r="J8741" s="142"/>
      <c r="K8741" s="142"/>
      <c r="L8741" s="142"/>
      <c r="M8741" s="142"/>
      <c r="N8741" s="142"/>
      <c r="O8741" s="142"/>
    </row>
    <row r="8742" spans="3:15" x14ac:dyDescent="0.2">
      <c r="C8742" s="142"/>
      <c r="D8742" s="142"/>
      <c r="E8742" s="142"/>
      <c r="F8742" s="142"/>
      <c r="G8742" s="142"/>
      <c r="H8742" s="142"/>
      <c r="J8742" s="142"/>
      <c r="K8742" s="142"/>
      <c r="L8742" s="142"/>
      <c r="M8742" s="142"/>
      <c r="N8742" s="142"/>
      <c r="O8742" s="142"/>
    </row>
    <row r="8743" spans="3:15" x14ac:dyDescent="0.2">
      <c r="C8743" s="142"/>
      <c r="D8743" s="142"/>
      <c r="E8743" s="142"/>
      <c r="F8743" s="142"/>
      <c r="G8743" s="142"/>
      <c r="H8743" s="142"/>
      <c r="J8743" s="142"/>
      <c r="K8743" s="142"/>
      <c r="L8743" s="142"/>
      <c r="M8743" s="142"/>
      <c r="N8743" s="142"/>
      <c r="O8743" s="142"/>
    </row>
    <row r="8744" spans="3:15" x14ac:dyDescent="0.2">
      <c r="C8744" s="142"/>
      <c r="D8744" s="142"/>
      <c r="E8744" s="142"/>
      <c r="F8744" s="142"/>
      <c r="G8744" s="142"/>
      <c r="H8744" s="142"/>
      <c r="J8744" s="142"/>
      <c r="K8744" s="142"/>
      <c r="L8744" s="142"/>
      <c r="M8744" s="142"/>
      <c r="N8744" s="142"/>
      <c r="O8744" s="142"/>
    </row>
    <row r="8745" spans="3:15" x14ac:dyDescent="0.2">
      <c r="C8745" s="142"/>
      <c r="D8745" s="142"/>
      <c r="E8745" s="142"/>
      <c r="F8745" s="142"/>
      <c r="G8745" s="142"/>
      <c r="H8745" s="142"/>
      <c r="J8745" s="142"/>
      <c r="K8745" s="142"/>
      <c r="L8745" s="142"/>
      <c r="M8745" s="142"/>
      <c r="N8745" s="142"/>
      <c r="O8745" s="142"/>
    </row>
    <row r="8746" spans="3:15" x14ac:dyDescent="0.2">
      <c r="C8746" s="142"/>
      <c r="D8746" s="142"/>
      <c r="E8746" s="142"/>
      <c r="F8746" s="142"/>
      <c r="G8746" s="142"/>
      <c r="H8746" s="142"/>
      <c r="J8746" s="142"/>
      <c r="K8746" s="142"/>
      <c r="L8746" s="142"/>
      <c r="M8746" s="142"/>
      <c r="N8746" s="142"/>
      <c r="O8746" s="142"/>
    </row>
    <row r="8747" spans="3:15" x14ac:dyDescent="0.2">
      <c r="C8747" s="142"/>
      <c r="D8747" s="142"/>
      <c r="E8747" s="142"/>
      <c r="F8747" s="142"/>
      <c r="G8747" s="142"/>
      <c r="H8747" s="142"/>
      <c r="J8747" s="142"/>
      <c r="K8747" s="142"/>
      <c r="L8747" s="142"/>
      <c r="M8747" s="142"/>
      <c r="N8747" s="142"/>
      <c r="O8747" s="142"/>
    </row>
    <row r="8748" spans="3:15" x14ac:dyDescent="0.2">
      <c r="C8748" s="142"/>
      <c r="D8748" s="142"/>
      <c r="E8748" s="142"/>
      <c r="F8748" s="142"/>
      <c r="G8748" s="142"/>
      <c r="H8748" s="142"/>
      <c r="J8748" s="142"/>
      <c r="K8748" s="142"/>
      <c r="L8748" s="142"/>
      <c r="M8748" s="142"/>
      <c r="N8748" s="142"/>
      <c r="O8748" s="142"/>
    </row>
    <row r="8749" spans="3:15" x14ac:dyDescent="0.2">
      <c r="C8749" s="142"/>
      <c r="D8749" s="142"/>
      <c r="E8749" s="142"/>
      <c r="F8749" s="142"/>
      <c r="G8749" s="142"/>
      <c r="H8749" s="142"/>
      <c r="J8749" s="142"/>
      <c r="K8749" s="142"/>
      <c r="L8749" s="142"/>
      <c r="M8749" s="142"/>
      <c r="N8749" s="142"/>
      <c r="O8749" s="142"/>
    </row>
    <row r="8750" spans="3:15" x14ac:dyDescent="0.2">
      <c r="C8750" s="142"/>
      <c r="D8750" s="142"/>
      <c r="E8750" s="142"/>
      <c r="F8750" s="142"/>
      <c r="G8750" s="142"/>
      <c r="H8750" s="142"/>
      <c r="J8750" s="142"/>
      <c r="K8750" s="142"/>
      <c r="L8750" s="142"/>
      <c r="M8750" s="142"/>
      <c r="N8750" s="142"/>
      <c r="O8750" s="142"/>
    </row>
    <row r="8751" spans="3:15" x14ac:dyDescent="0.2">
      <c r="C8751" s="142"/>
      <c r="D8751" s="142"/>
      <c r="E8751" s="142"/>
      <c r="F8751" s="142"/>
      <c r="G8751" s="142"/>
      <c r="H8751" s="142"/>
      <c r="J8751" s="142"/>
      <c r="K8751" s="142"/>
      <c r="L8751" s="142"/>
      <c r="M8751" s="142"/>
      <c r="N8751" s="142"/>
      <c r="O8751" s="142"/>
    </row>
    <row r="8752" spans="3:15" x14ac:dyDescent="0.2">
      <c r="C8752" s="142"/>
      <c r="D8752" s="142"/>
      <c r="E8752" s="142"/>
      <c r="F8752" s="142"/>
      <c r="G8752" s="142"/>
      <c r="H8752" s="142"/>
      <c r="J8752" s="142"/>
      <c r="K8752" s="142"/>
      <c r="L8752" s="142"/>
      <c r="M8752" s="142"/>
      <c r="N8752" s="142"/>
      <c r="O8752" s="142"/>
    </row>
    <row r="8753" spans="3:15" x14ac:dyDescent="0.2">
      <c r="C8753" s="142"/>
      <c r="D8753" s="142"/>
      <c r="E8753" s="142"/>
      <c r="F8753" s="142"/>
      <c r="G8753" s="142"/>
      <c r="H8753" s="142"/>
      <c r="J8753" s="142"/>
      <c r="K8753" s="142"/>
      <c r="L8753" s="142"/>
      <c r="M8753" s="142"/>
      <c r="N8753" s="142"/>
      <c r="O8753" s="142"/>
    </row>
    <row r="8754" spans="3:15" x14ac:dyDescent="0.2">
      <c r="C8754" s="142"/>
      <c r="D8754" s="142"/>
      <c r="E8754" s="142"/>
      <c r="F8754" s="142"/>
      <c r="G8754" s="142"/>
      <c r="H8754" s="142"/>
      <c r="J8754" s="142"/>
      <c r="K8754" s="142"/>
      <c r="L8754" s="142"/>
      <c r="M8754" s="142"/>
      <c r="N8754" s="142"/>
      <c r="O8754" s="142"/>
    </row>
    <row r="8755" spans="3:15" x14ac:dyDescent="0.2">
      <c r="C8755" s="142"/>
      <c r="D8755" s="142"/>
      <c r="E8755" s="142"/>
      <c r="F8755" s="142"/>
      <c r="G8755" s="142"/>
      <c r="H8755" s="142"/>
      <c r="J8755" s="142"/>
      <c r="K8755" s="142"/>
      <c r="L8755" s="142"/>
      <c r="M8755" s="142"/>
      <c r="N8755" s="142"/>
      <c r="O8755" s="142"/>
    </row>
    <row r="8756" spans="3:15" x14ac:dyDescent="0.2">
      <c r="C8756" s="142"/>
      <c r="D8756" s="142"/>
      <c r="E8756" s="142"/>
      <c r="F8756" s="142"/>
      <c r="G8756" s="142"/>
      <c r="H8756" s="142"/>
      <c r="J8756" s="142"/>
      <c r="K8756" s="142"/>
      <c r="L8756" s="142"/>
      <c r="M8756" s="142"/>
      <c r="N8756" s="142"/>
      <c r="O8756" s="142"/>
    </row>
    <row r="8757" spans="3:15" x14ac:dyDescent="0.2">
      <c r="C8757" s="142"/>
      <c r="D8757" s="142"/>
      <c r="E8757" s="142"/>
      <c r="F8757" s="142"/>
      <c r="G8757" s="142"/>
      <c r="H8757" s="142"/>
      <c r="J8757" s="142"/>
      <c r="K8757" s="142"/>
      <c r="L8757" s="142"/>
      <c r="M8757" s="142"/>
      <c r="N8757" s="142"/>
      <c r="O8757" s="142"/>
    </row>
    <row r="8758" spans="3:15" x14ac:dyDescent="0.2">
      <c r="C8758" s="142"/>
      <c r="D8758" s="142"/>
      <c r="E8758" s="142"/>
      <c r="F8758" s="142"/>
      <c r="G8758" s="142"/>
      <c r="H8758" s="142"/>
      <c r="J8758" s="142"/>
      <c r="K8758" s="142"/>
      <c r="L8758" s="142"/>
      <c r="M8758" s="142"/>
      <c r="N8758" s="142"/>
      <c r="O8758" s="142"/>
    </row>
    <row r="8759" spans="3:15" x14ac:dyDescent="0.2">
      <c r="C8759" s="142"/>
      <c r="D8759" s="142"/>
      <c r="E8759" s="142"/>
      <c r="F8759" s="142"/>
      <c r="G8759" s="142"/>
      <c r="H8759" s="142"/>
      <c r="J8759" s="142"/>
      <c r="K8759" s="142"/>
      <c r="L8759" s="142"/>
      <c r="M8759" s="142"/>
      <c r="N8759" s="142"/>
      <c r="O8759" s="142"/>
    </row>
    <row r="8760" spans="3:15" x14ac:dyDescent="0.2">
      <c r="C8760" s="142"/>
      <c r="D8760" s="142"/>
      <c r="E8760" s="142"/>
      <c r="F8760" s="142"/>
      <c r="G8760" s="142"/>
      <c r="H8760" s="142"/>
      <c r="J8760" s="142"/>
      <c r="K8760" s="142"/>
      <c r="L8760" s="142"/>
      <c r="M8760" s="142"/>
      <c r="N8760" s="142"/>
      <c r="O8760" s="142"/>
    </row>
    <row r="8761" spans="3:15" x14ac:dyDescent="0.2">
      <c r="C8761" s="142"/>
      <c r="D8761" s="142"/>
      <c r="E8761" s="142"/>
      <c r="F8761" s="142"/>
      <c r="G8761" s="142"/>
      <c r="H8761" s="142"/>
      <c r="J8761" s="142"/>
      <c r="K8761" s="142"/>
      <c r="L8761" s="142"/>
      <c r="M8761" s="142"/>
      <c r="N8761" s="142"/>
      <c r="O8761" s="142"/>
    </row>
    <row r="8762" spans="3:15" x14ac:dyDescent="0.2">
      <c r="C8762" s="142"/>
      <c r="D8762" s="142"/>
      <c r="E8762" s="142"/>
      <c r="F8762" s="142"/>
      <c r="G8762" s="142"/>
      <c r="H8762" s="142"/>
      <c r="J8762" s="142"/>
      <c r="K8762" s="142"/>
      <c r="L8762" s="142"/>
      <c r="M8762" s="142"/>
      <c r="N8762" s="142"/>
      <c r="O8762" s="142"/>
    </row>
    <row r="8763" spans="3:15" x14ac:dyDescent="0.2">
      <c r="C8763" s="142"/>
      <c r="D8763" s="142"/>
      <c r="E8763" s="142"/>
      <c r="F8763" s="142"/>
      <c r="G8763" s="142"/>
      <c r="H8763" s="142"/>
      <c r="J8763" s="142"/>
      <c r="K8763" s="142"/>
      <c r="L8763" s="142"/>
      <c r="M8763" s="142"/>
      <c r="N8763" s="142"/>
      <c r="O8763" s="142"/>
    </row>
    <row r="8764" spans="3:15" x14ac:dyDescent="0.2">
      <c r="C8764" s="142"/>
      <c r="D8764" s="142"/>
      <c r="E8764" s="142"/>
      <c r="F8764" s="142"/>
      <c r="G8764" s="142"/>
      <c r="H8764" s="142"/>
      <c r="J8764" s="142"/>
      <c r="K8764" s="142"/>
      <c r="L8764" s="142"/>
      <c r="M8764" s="142"/>
      <c r="N8764" s="142"/>
      <c r="O8764" s="142"/>
    </row>
    <row r="8765" spans="3:15" x14ac:dyDescent="0.2">
      <c r="C8765" s="142"/>
      <c r="D8765" s="142"/>
      <c r="E8765" s="142"/>
      <c r="F8765" s="142"/>
      <c r="G8765" s="142"/>
      <c r="H8765" s="142"/>
      <c r="J8765" s="142"/>
      <c r="K8765" s="142"/>
      <c r="L8765" s="142"/>
      <c r="M8765" s="142"/>
      <c r="N8765" s="142"/>
      <c r="O8765" s="142"/>
    </row>
    <row r="8766" spans="3:15" x14ac:dyDescent="0.2">
      <c r="C8766" s="142"/>
      <c r="D8766" s="142"/>
      <c r="E8766" s="142"/>
      <c r="F8766" s="142"/>
      <c r="G8766" s="142"/>
      <c r="H8766" s="142"/>
      <c r="J8766" s="142"/>
      <c r="K8766" s="142"/>
      <c r="L8766" s="142"/>
      <c r="M8766" s="142"/>
      <c r="N8766" s="142"/>
      <c r="O8766" s="142"/>
    </row>
    <row r="8767" spans="3:15" x14ac:dyDescent="0.2">
      <c r="C8767" s="142"/>
      <c r="D8767" s="142"/>
      <c r="E8767" s="142"/>
      <c r="F8767" s="142"/>
      <c r="G8767" s="142"/>
      <c r="H8767" s="142"/>
      <c r="J8767" s="142"/>
      <c r="K8767" s="142"/>
      <c r="L8767" s="142"/>
      <c r="M8767" s="142"/>
      <c r="N8767" s="142"/>
      <c r="O8767" s="142"/>
    </row>
    <row r="8768" spans="3:15" x14ac:dyDescent="0.2">
      <c r="C8768" s="142"/>
      <c r="D8768" s="142"/>
      <c r="E8768" s="142"/>
      <c r="F8768" s="142"/>
      <c r="G8768" s="142"/>
      <c r="H8768" s="142"/>
      <c r="J8768" s="142"/>
      <c r="K8768" s="142"/>
      <c r="L8768" s="142"/>
      <c r="M8768" s="142"/>
      <c r="N8768" s="142"/>
      <c r="O8768" s="142"/>
    </row>
    <row r="8769" spans="3:15" x14ac:dyDescent="0.2">
      <c r="C8769" s="142"/>
      <c r="D8769" s="142"/>
      <c r="E8769" s="142"/>
      <c r="F8769" s="142"/>
      <c r="G8769" s="142"/>
      <c r="H8769" s="142"/>
      <c r="J8769" s="142"/>
      <c r="K8769" s="142"/>
      <c r="L8769" s="142"/>
      <c r="M8769" s="142"/>
      <c r="N8769" s="142"/>
      <c r="O8769" s="142"/>
    </row>
    <row r="8770" spans="3:15" x14ac:dyDescent="0.2">
      <c r="C8770" s="142"/>
      <c r="D8770" s="142"/>
      <c r="E8770" s="142"/>
      <c r="F8770" s="142"/>
      <c r="G8770" s="142"/>
      <c r="H8770" s="142"/>
      <c r="J8770" s="142"/>
      <c r="K8770" s="142"/>
      <c r="L8770" s="142"/>
      <c r="M8770" s="142"/>
      <c r="N8770" s="142"/>
      <c r="O8770" s="142"/>
    </row>
    <row r="8771" spans="3:15" x14ac:dyDescent="0.2">
      <c r="C8771" s="142"/>
      <c r="D8771" s="142"/>
      <c r="E8771" s="142"/>
      <c r="F8771" s="142"/>
      <c r="G8771" s="142"/>
      <c r="H8771" s="142"/>
      <c r="J8771" s="142"/>
      <c r="K8771" s="142"/>
      <c r="L8771" s="142"/>
      <c r="M8771" s="142"/>
      <c r="N8771" s="142"/>
      <c r="O8771" s="142"/>
    </row>
    <row r="8772" spans="3:15" x14ac:dyDescent="0.2">
      <c r="C8772" s="142"/>
      <c r="D8772" s="142"/>
      <c r="E8772" s="142"/>
      <c r="F8772" s="142"/>
      <c r="G8772" s="142"/>
      <c r="H8772" s="142"/>
      <c r="J8772" s="142"/>
      <c r="K8772" s="142"/>
      <c r="L8772" s="142"/>
      <c r="M8772" s="142"/>
      <c r="N8772" s="142"/>
      <c r="O8772" s="142"/>
    </row>
    <row r="8773" spans="3:15" x14ac:dyDescent="0.2">
      <c r="C8773" s="142"/>
      <c r="D8773" s="142"/>
      <c r="E8773" s="142"/>
      <c r="F8773" s="142"/>
      <c r="G8773" s="142"/>
      <c r="H8773" s="142"/>
      <c r="J8773" s="142"/>
      <c r="K8773" s="142"/>
      <c r="L8773" s="142"/>
      <c r="M8773" s="142"/>
      <c r="N8773" s="142"/>
      <c r="O8773" s="142"/>
    </row>
    <row r="8774" spans="3:15" x14ac:dyDescent="0.2">
      <c r="C8774" s="142"/>
      <c r="D8774" s="142"/>
      <c r="E8774" s="142"/>
      <c r="F8774" s="142"/>
      <c r="G8774" s="142"/>
      <c r="H8774" s="142"/>
      <c r="J8774" s="142"/>
      <c r="K8774" s="142"/>
      <c r="L8774" s="142"/>
      <c r="M8774" s="142"/>
      <c r="N8774" s="142"/>
      <c r="O8774" s="142"/>
    </row>
    <row r="8775" spans="3:15" x14ac:dyDescent="0.2">
      <c r="C8775" s="142"/>
      <c r="D8775" s="142"/>
      <c r="E8775" s="142"/>
      <c r="F8775" s="142"/>
      <c r="G8775" s="142"/>
      <c r="H8775" s="142"/>
      <c r="J8775" s="142"/>
      <c r="K8775" s="142"/>
      <c r="L8775" s="142"/>
      <c r="M8775" s="142"/>
      <c r="N8775" s="142"/>
      <c r="O8775" s="142"/>
    </row>
    <row r="8776" spans="3:15" x14ac:dyDescent="0.2">
      <c r="C8776" s="142"/>
      <c r="D8776" s="142"/>
      <c r="E8776" s="142"/>
      <c r="F8776" s="142"/>
      <c r="G8776" s="142"/>
      <c r="H8776" s="142"/>
      <c r="J8776" s="142"/>
      <c r="K8776" s="142"/>
      <c r="L8776" s="142"/>
      <c r="M8776" s="142"/>
      <c r="N8776" s="142"/>
      <c r="O8776" s="142"/>
    </row>
    <row r="8777" spans="3:15" x14ac:dyDescent="0.2">
      <c r="C8777" s="142"/>
      <c r="D8777" s="142"/>
      <c r="E8777" s="142"/>
      <c r="F8777" s="142"/>
      <c r="G8777" s="142"/>
      <c r="H8777" s="142"/>
      <c r="J8777" s="142"/>
      <c r="K8777" s="142"/>
      <c r="L8777" s="142"/>
      <c r="M8777" s="142"/>
      <c r="N8777" s="142"/>
      <c r="O8777" s="142"/>
    </row>
    <row r="8778" spans="3:15" x14ac:dyDescent="0.2">
      <c r="C8778" s="142"/>
      <c r="D8778" s="142"/>
      <c r="E8778" s="142"/>
      <c r="F8778" s="142"/>
      <c r="G8778" s="142"/>
      <c r="H8778" s="142"/>
      <c r="J8778" s="142"/>
      <c r="K8778" s="142"/>
      <c r="L8778" s="142"/>
      <c r="M8778" s="142"/>
      <c r="N8778" s="142"/>
      <c r="O8778" s="142"/>
    </row>
    <row r="8779" spans="3:15" x14ac:dyDescent="0.2">
      <c r="C8779" s="142"/>
      <c r="D8779" s="142"/>
      <c r="E8779" s="142"/>
      <c r="F8779" s="142"/>
      <c r="G8779" s="142"/>
      <c r="H8779" s="142"/>
      <c r="J8779" s="142"/>
      <c r="K8779" s="142"/>
      <c r="L8779" s="142"/>
      <c r="M8779" s="142"/>
      <c r="N8779" s="142"/>
      <c r="O8779" s="142"/>
    </row>
    <row r="8780" spans="3:15" x14ac:dyDescent="0.2">
      <c r="C8780" s="142"/>
      <c r="D8780" s="142"/>
      <c r="E8780" s="142"/>
      <c r="F8780" s="142"/>
      <c r="G8780" s="142"/>
      <c r="H8780" s="142"/>
      <c r="J8780" s="142"/>
      <c r="K8780" s="142"/>
      <c r="L8780" s="142"/>
      <c r="M8780" s="142"/>
      <c r="N8780" s="142"/>
      <c r="O8780" s="142"/>
    </row>
    <row r="8781" spans="3:15" x14ac:dyDescent="0.2">
      <c r="C8781" s="142"/>
      <c r="D8781" s="142"/>
      <c r="E8781" s="142"/>
      <c r="F8781" s="142"/>
      <c r="G8781" s="142"/>
      <c r="H8781" s="142"/>
      <c r="J8781" s="142"/>
      <c r="K8781" s="142"/>
      <c r="L8781" s="142"/>
      <c r="M8781" s="142"/>
      <c r="N8781" s="142"/>
      <c r="O8781" s="142"/>
    </row>
    <row r="8782" spans="3:15" x14ac:dyDescent="0.2">
      <c r="C8782" s="142"/>
      <c r="D8782" s="142"/>
      <c r="E8782" s="142"/>
      <c r="F8782" s="142"/>
      <c r="G8782" s="142"/>
      <c r="H8782" s="142"/>
      <c r="J8782" s="142"/>
      <c r="K8782" s="142"/>
      <c r="L8782" s="142"/>
      <c r="M8782" s="142"/>
      <c r="N8782" s="142"/>
      <c r="O8782" s="142"/>
    </row>
    <row r="8783" spans="3:15" x14ac:dyDescent="0.2">
      <c r="C8783" s="142"/>
      <c r="D8783" s="142"/>
      <c r="E8783" s="142"/>
      <c r="F8783" s="142"/>
      <c r="G8783" s="142"/>
      <c r="H8783" s="142"/>
      <c r="J8783" s="142"/>
      <c r="K8783" s="142"/>
      <c r="L8783" s="142"/>
      <c r="M8783" s="142"/>
      <c r="N8783" s="142"/>
      <c r="O8783" s="142"/>
    </row>
    <row r="8784" spans="3:15" x14ac:dyDescent="0.2">
      <c r="C8784" s="142"/>
      <c r="D8784" s="142"/>
      <c r="E8784" s="142"/>
      <c r="F8784" s="142"/>
      <c r="G8784" s="142"/>
      <c r="H8784" s="142"/>
      <c r="J8784" s="142"/>
      <c r="K8784" s="142"/>
      <c r="L8784" s="142"/>
      <c r="M8784" s="142"/>
      <c r="N8784" s="142"/>
      <c r="O8784" s="142"/>
    </row>
    <row r="8785" spans="3:15" x14ac:dyDescent="0.2">
      <c r="C8785" s="142"/>
      <c r="D8785" s="142"/>
      <c r="E8785" s="142"/>
      <c r="F8785" s="142"/>
      <c r="G8785" s="142"/>
      <c r="H8785" s="142"/>
      <c r="J8785" s="142"/>
      <c r="K8785" s="142"/>
      <c r="L8785" s="142"/>
      <c r="M8785" s="142"/>
      <c r="N8785" s="142"/>
      <c r="O8785" s="142"/>
    </row>
    <row r="8786" spans="3:15" x14ac:dyDescent="0.2">
      <c r="C8786" s="142"/>
      <c r="D8786" s="142"/>
      <c r="E8786" s="142"/>
      <c r="F8786" s="142"/>
      <c r="G8786" s="142"/>
      <c r="H8786" s="142"/>
      <c r="J8786" s="142"/>
      <c r="K8786" s="142"/>
      <c r="L8786" s="142"/>
      <c r="M8786" s="142"/>
      <c r="N8786" s="142"/>
      <c r="O8786" s="142"/>
    </row>
    <row r="8787" spans="3:15" x14ac:dyDescent="0.2">
      <c r="C8787" s="142"/>
      <c r="D8787" s="142"/>
      <c r="E8787" s="142"/>
      <c r="F8787" s="142"/>
      <c r="G8787" s="142"/>
      <c r="H8787" s="142"/>
      <c r="J8787" s="142"/>
      <c r="K8787" s="142"/>
      <c r="L8787" s="142"/>
      <c r="M8787" s="142"/>
      <c r="N8787" s="142"/>
      <c r="O8787" s="142"/>
    </row>
    <row r="8788" spans="3:15" x14ac:dyDescent="0.2">
      <c r="C8788" s="142"/>
      <c r="D8788" s="142"/>
      <c r="E8788" s="142"/>
      <c r="F8788" s="142"/>
      <c r="G8788" s="142"/>
      <c r="H8788" s="142"/>
      <c r="J8788" s="142"/>
      <c r="K8788" s="142"/>
      <c r="L8788" s="142"/>
      <c r="M8788" s="142"/>
      <c r="N8788" s="142"/>
      <c r="O8788" s="142"/>
    </row>
    <row r="8789" spans="3:15" x14ac:dyDescent="0.2">
      <c r="C8789" s="142"/>
      <c r="D8789" s="142"/>
      <c r="E8789" s="142"/>
      <c r="F8789" s="142"/>
      <c r="G8789" s="142"/>
      <c r="H8789" s="142"/>
      <c r="J8789" s="142"/>
      <c r="K8789" s="142"/>
      <c r="L8789" s="142"/>
      <c r="M8789" s="142"/>
      <c r="N8789" s="142"/>
      <c r="O8789" s="142"/>
    </row>
    <row r="8790" spans="3:15" x14ac:dyDescent="0.2">
      <c r="C8790" s="142"/>
      <c r="D8790" s="142"/>
      <c r="E8790" s="142"/>
      <c r="F8790" s="142"/>
      <c r="G8790" s="142"/>
      <c r="H8790" s="142"/>
      <c r="J8790" s="142"/>
      <c r="K8790" s="142"/>
      <c r="L8790" s="142"/>
      <c r="M8790" s="142"/>
      <c r="N8790" s="142"/>
      <c r="O8790" s="142"/>
    </row>
    <row r="8791" spans="3:15" x14ac:dyDescent="0.2">
      <c r="C8791" s="142"/>
      <c r="D8791" s="142"/>
      <c r="E8791" s="142"/>
      <c r="F8791" s="142"/>
      <c r="G8791" s="142"/>
      <c r="H8791" s="142"/>
      <c r="J8791" s="142"/>
      <c r="K8791" s="142"/>
      <c r="L8791" s="142"/>
      <c r="M8791" s="142"/>
      <c r="N8791" s="142"/>
      <c r="O8791" s="142"/>
    </row>
    <row r="8792" spans="3:15" x14ac:dyDescent="0.2">
      <c r="C8792" s="142"/>
      <c r="D8792" s="142"/>
      <c r="E8792" s="142"/>
      <c r="F8792" s="142"/>
      <c r="G8792" s="142"/>
      <c r="H8792" s="142"/>
      <c r="J8792" s="142"/>
      <c r="K8792" s="142"/>
      <c r="L8792" s="142"/>
      <c r="M8792" s="142"/>
      <c r="N8792" s="142"/>
      <c r="O8792" s="142"/>
    </row>
    <row r="8793" spans="3:15" x14ac:dyDescent="0.2">
      <c r="C8793" s="142"/>
      <c r="D8793" s="142"/>
      <c r="E8793" s="142"/>
      <c r="F8793" s="142"/>
      <c r="G8793" s="142"/>
      <c r="H8793" s="142"/>
      <c r="J8793" s="142"/>
      <c r="K8793" s="142"/>
      <c r="L8793" s="142"/>
      <c r="M8793" s="142"/>
      <c r="N8793" s="142"/>
      <c r="O8793" s="142"/>
    </row>
    <row r="8794" spans="3:15" x14ac:dyDescent="0.2">
      <c r="C8794" s="142"/>
      <c r="D8794" s="142"/>
      <c r="E8794" s="142"/>
      <c r="F8794" s="142"/>
      <c r="G8794" s="142"/>
      <c r="H8794" s="142"/>
      <c r="J8794" s="142"/>
      <c r="K8794" s="142"/>
      <c r="L8794" s="142"/>
      <c r="M8794" s="142"/>
      <c r="N8794" s="142"/>
      <c r="O8794" s="142"/>
    </row>
    <row r="8795" spans="3:15" x14ac:dyDescent="0.2">
      <c r="C8795" s="142"/>
      <c r="D8795" s="142"/>
      <c r="E8795" s="142"/>
      <c r="F8795" s="142"/>
      <c r="G8795" s="142"/>
      <c r="H8795" s="142"/>
      <c r="J8795" s="142"/>
      <c r="K8795" s="142"/>
      <c r="L8795" s="142"/>
      <c r="M8795" s="142"/>
      <c r="N8795" s="142"/>
      <c r="O8795" s="142"/>
    </row>
    <row r="8796" spans="3:15" x14ac:dyDescent="0.2">
      <c r="C8796" s="142"/>
      <c r="D8796" s="142"/>
      <c r="E8796" s="142"/>
      <c r="F8796" s="142"/>
      <c r="G8796" s="142"/>
      <c r="H8796" s="142"/>
      <c r="J8796" s="142"/>
      <c r="K8796" s="142"/>
      <c r="L8796" s="142"/>
      <c r="M8796" s="142"/>
      <c r="N8796" s="142"/>
      <c r="O8796" s="142"/>
    </row>
    <row r="8797" spans="3:15" x14ac:dyDescent="0.2">
      <c r="C8797" s="142"/>
      <c r="D8797" s="142"/>
      <c r="E8797" s="142"/>
      <c r="F8797" s="142"/>
      <c r="G8797" s="142"/>
      <c r="H8797" s="142"/>
      <c r="J8797" s="142"/>
      <c r="K8797" s="142"/>
      <c r="L8797" s="142"/>
      <c r="M8797" s="142"/>
      <c r="N8797" s="142"/>
      <c r="O8797" s="142"/>
    </row>
    <row r="8798" spans="3:15" x14ac:dyDescent="0.2">
      <c r="C8798" s="142"/>
      <c r="D8798" s="142"/>
      <c r="E8798" s="142"/>
      <c r="F8798" s="142"/>
      <c r="G8798" s="142"/>
      <c r="H8798" s="142"/>
      <c r="J8798" s="142"/>
      <c r="K8798" s="142"/>
      <c r="L8798" s="142"/>
      <c r="M8798" s="142"/>
      <c r="N8798" s="142"/>
      <c r="O8798" s="142"/>
    </row>
    <row r="8799" spans="3:15" x14ac:dyDescent="0.2">
      <c r="C8799" s="142"/>
      <c r="D8799" s="142"/>
      <c r="E8799" s="142"/>
      <c r="F8799" s="142"/>
      <c r="G8799" s="142"/>
      <c r="H8799" s="142"/>
      <c r="J8799" s="142"/>
      <c r="K8799" s="142"/>
      <c r="L8799" s="142"/>
      <c r="M8799" s="142"/>
      <c r="N8799" s="142"/>
      <c r="O8799" s="142"/>
    </row>
    <row r="8800" spans="3:15" x14ac:dyDescent="0.2">
      <c r="C8800" s="142"/>
      <c r="D8800" s="142"/>
      <c r="E8800" s="142"/>
      <c r="F8800" s="142"/>
      <c r="G8800" s="142"/>
      <c r="H8800" s="142"/>
      <c r="J8800" s="142"/>
      <c r="K8800" s="142"/>
      <c r="L8800" s="142"/>
      <c r="M8800" s="142"/>
      <c r="N8800" s="142"/>
      <c r="O8800" s="142"/>
    </row>
    <row r="8801" spans="3:15" x14ac:dyDescent="0.2">
      <c r="C8801" s="142"/>
      <c r="D8801" s="142"/>
      <c r="E8801" s="142"/>
      <c r="F8801" s="142"/>
      <c r="G8801" s="142"/>
      <c r="H8801" s="142"/>
      <c r="J8801" s="142"/>
      <c r="K8801" s="142"/>
      <c r="L8801" s="142"/>
      <c r="M8801" s="142"/>
      <c r="N8801" s="142"/>
      <c r="O8801" s="142"/>
    </row>
    <row r="8802" spans="3:15" x14ac:dyDescent="0.2">
      <c r="C8802" s="142"/>
      <c r="D8802" s="142"/>
      <c r="E8802" s="142"/>
      <c r="F8802" s="142"/>
      <c r="G8802" s="142"/>
      <c r="H8802" s="142"/>
      <c r="J8802" s="142"/>
      <c r="K8802" s="142"/>
      <c r="L8802" s="142"/>
      <c r="M8802" s="142"/>
      <c r="N8802" s="142"/>
      <c r="O8802" s="142"/>
    </row>
    <row r="8803" spans="3:15" x14ac:dyDescent="0.2">
      <c r="C8803" s="142"/>
      <c r="D8803" s="142"/>
      <c r="E8803" s="142"/>
      <c r="F8803" s="142"/>
      <c r="G8803" s="142"/>
      <c r="H8803" s="142"/>
      <c r="J8803" s="142"/>
      <c r="K8803" s="142"/>
      <c r="L8803" s="142"/>
      <c r="M8803" s="142"/>
      <c r="N8803" s="142"/>
      <c r="O8803" s="142"/>
    </row>
    <row r="8804" spans="3:15" x14ac:dyDescent="0.2">
      <c r="C8804" s="142"/>
      <c r="D8804" s="142"/>
      <c r="E8804" s="142"/>
      <c r="F8804" s="142"/>
      <c r="G8804" s="142"/>
      <c r="H8804" s="142"/>
      <c r="J8804" s="142"/>
      <c r="K8804" s="142"/>
      <c r="L8804" s="142"/>
      <c r="M8804" s="142"/>
      <c r="N8804" s="142"/>
      <c r="O8804" s="142"/>
    </row>
    <row r="8805" spans="3:15" x14ac:dyDescent="0.2">
      <c r="C8805" s="142"/>
      <c r="D8805" s="142"/>
      <c r="E8805" s="142"/>
      <c r="F8805" s="142"/>
      <c r="G8805" s="142"/>
      <c r="H8805" s="142"/>
      <c r="J8805" s="142"/>
      <c r="K8805" s="142"/>
      <c r="L8805" s="142"/>
      <c r="M8805" s="142"/>
      <c r="N8805" s="142"/>
      <c r="O8805" s="142"/>
    </row>
    <row r="8806" spans="3:15" x14ac:dyDescent="0.2">
      <c r="C8806" s="142"/>
      <c r="D8806" s="142"/>
      <c r="E8806" s="142"/>
      <c r="F8806" s="142"/>
      <c r="G8806" s="142"/>
      <c r="H8806" s="142"/>
      <c r="J8806" s="142"/>
      <c r="K8806" s="142"/>
      <c r="L8806" s="142"/>
      <c r="M8806" s="142"/>
      <c r="N8806" s="142"/>
      <c r="O8806" s="142"/>
    </row>
    <row r="8807" spans="3:15" x14ac:dyDescent="0.2">
      <c r="C8807" s="142"/>
      <c r="D8807" s="142"/>
      <c r="E8807" s="142"/>
      <c r="F8807" s="142"/>
      <c r="G8807" s="142"/>
      <c r="H8807" s="142"/>
      <c r="J8807" s="142"/>
      <c r="K8807" s="142"/>
      <c r="L8807" s="142"/>
      <c r="M8807" s="142"/>
      <c r="N8807" s="142"/>
      <c r="O8807" s="142"/>
    </row>
    <row r="8808" spans="3:15" x14ac:dyDescent="0.2">
      <c r="C8808" s="142"/>
      <c r="D8808" s="142"/>
      <c r="E8808" s="142"/>
      <c r="F8808" s="142"/>
      <c r="G8808" s="142"/>
      <c r="H8808" s="142"/>
      <c r="J8808" s="142"/>
      <c r="K8808" s="142"/>
      <c r="L8808" s="142"/>
      <c r="M8808" s="142"/>
      <c r="N8808" s="142"/>
      <c r="O8808" s="142"/>
    </row>
    <row r="8809" spans="3:15" x14ac:dyDescent="0.2">
      <c r="C8809" s="142"/>
      <c r="D8809" s="142"/>
      <c r="E8809" s="142"/>
      <c r="F8809" s="142"/>
      <c r="G8809" s="142"/>
      <c r="H8809" s="142"/>
      <c r="J8809" s="142"/>
      <c r="K8809" s="142"/>
      <c r="L8809" s="142"/>
      <c r="M8809" s="142"/>
      <c r="N8809" s="142"/>
      <c r="O8809" s="142"/>
    </row>
    <row r="8810" spans="3:15" x14ac:dyDescent="0.2">
      <c r="C8810" s="142"/>
      <c r="D8810" s="142"/>
      <c r="E8810" s="142"/>
      <c r="F8810" s="142"/>
      <c r="G8810" s="142"/>
      <c r="H8810" s="142"/>
      <c r="J8810" s="142"/>
      <c r="K8810" s="142"/>
      <c r="L8810" s="142"/>
      <c r="M8810" s="142"/>
      <c r="N8810" s="142"/>
      <c r="O8810" s="142"/>
    </row>
    <row r="8811" spans="3:15" x14ac:dyDescent="0.2">
      <c r="C8811" s="142"/>
      <c r="D8811" s="142"/>
      <c r="E8811" s="142"/>
      <c r="F8811" s="142"/>
      <c r="G8811" s="142"/>
      <c r="H8811" s="142"/>
      <c r="J8811" s="142"/>
      <c r="K8811" s="142"/>
      <c r="L8811" s="142"/>
      <c r="M8811" s="142"/>
      <c r="N8811" s="142"/>
      <c r="O8811" s="142"/>
    </row>
    <row r="8812" spans="3:15" x14ac:dyDescent="0.2">
      <c r="C8812" s="142"/>
      <c r="D8812" s="142"/>
      <c r="E8812" s="142"/>
      <c r="F8812" s="142"/>
      <c r="G8812" s="142"/>
      <c r="H8812" s="142"/>
      <c r="J8812" s="142"/>
      <c r="K8812" s="142"/>
      <c r="L8812" s="142"/>
      <c r="M8812" s="142"/>
      <c r="N8812" s="142"/>
      <c r="O8812" s="142"/>
    </row>
    <row r="8813" spans="3:15" x14ac:dyDescent="0.2">
      <c r="C8813" s="142"/>
      <c r="D8813" s="142"/>
      <c r="E8813" s="142"/>
      <c r="F8813" s="142"/>
      <c r="G8813" s="142"/>
      <c r="H8813" s="142"/>
      <c r="J8813" s="142"/>
      <c r="K8813" s="142"/>
      <c r="L8813" s="142"/>
      <c r="M8813" s="142"/>
      <c r="N8813" s="142"/>
      <c r="O8813" s="142"/>
    </row>
    <row r="8814" spans="3:15" x14ac:dyDescent="0.2">
      <c r="C8814" s="142"/>
      <c r="D8814" s="142"/>
      <c r="E8814" s="142"/>
      <c r="F8814" s="142"/>
      <c r="G8814" s="142"/>
      <c r="H8814" s="142"/>
      <c r="J8814" s="142"/>
      <c r="K8814" s="142"/>
      <c r="L8814" s="142"/>
      <c r="M8814" s="142"/>
      <c r="N8814" s="142"/>
      <c r="O8814" s="142"/>
    </row>
    <row r="8815" spans="3:15" x14ac:dyDescent="0.2">
      <c r="C8815" s="142"/>
      <c r="D8815" s="142"/>
      <c r="E8815" s="142"/>
      <c r="F8815" s="142"/>
      <c r="G8815" s="142"/>
      <c r="H8815" s="142"/>
      <c r="J8815" s="142"/>
      <c r="K8815" s="142"/>
      <c r="L8815" s="142"/>
      <c r="M8815" s="142"/>
      <c r="N8815" s="142"/>
      <c r="O8815" s="142"/>
    </row>
    <row r="8816" spans="3:15" x14ac:dyDescent="0.2">
      <c r="C8816" s="142"/>
      <c r="D8816" s="142"/>
      <c r="E8816" s="142"/>
      <c r="F8816" s="142"/>
      <c r="G8816" s="142"/>
      <c r="H8816" s="142"/>
      <c r="J8816" s="142"/>
      <c r="K8816" s="142"/>
      <c r="L8816" s="142"/>
      <c r="M8816" s="142"/>
      <c r="N8816" s="142"/>
      <c r="O8816" s="142"/>
    </row>
    <row r="8817" spans="3:15" x14ac:dyDescent="0.2">
      <c r="C8817" s="142"/>
      <c r="D8817" s="142"/>
      <c r="E8817" s="142"/>
      <c r="F8817" s="142"/>
      <c r="G8817" s="142"/>
      <c r="H8817" s="142"/>
      <c r="J8817" s="142"/>
      <c r="K8817" s="142"/>
      <c r="L8817" s="142"/>
      <c r="M8817" s="142"/>
      <c r="N8817" s="142"/>
      <c r="O8817" s="142"/>
    </row>
    <row r="8818" spans="3:15" x14ac:dyDescent="0.2">
      <c r="C8818" s="142"/>
      <c r="D8818" s="142"/>
      <c r="E8818" s="142"/>
      <c r="F8818" s="142"/>
      <c r="G8818" s="142"/>
      <c r="H8818" s="142"/>
      <c r="J8818" s="142"/>
      <c r="K8818" s="142"/>
      <c r="L8818" s="142"/>
      <c r="M8818" s="142"/>
      <c r="N8818" s="142"/>
      <c r="O8818" s="142"/>
    </row>
    <row r="8819" spans="3:15" x14ac:dyDescent="0.2">
      <c r="C8819" s="142"/>
      <c r="D8819" s="142"/>
      <c r="E8819" s="142"/>
      <c r="F8819" s="142"/>
      <c r="G8819" s="142"/>
      <c r="H8819" s="142"/>
      <c r="J8819" s="142"/>
      <c r="K8819" s="142"/>
      <c r="L8819" s="142"/>
      <c r="M8819" s="142"/>
      <c r="N8819" s="142"/>
      <c r="O8819" s="142"/>
    </row>
    <row r="8820" spans="3:15" x14ac:dyDescent="0.2">
      <c r="C8820" s="142"/>
      <c r="D8820" s="142"/>
      <c r="E8820" s="142"/>
      <c r="F8820" s="142"/>
      <c r="G8820" s="142"/>
      <c r="H8820" s="142"/>
      <c r="J8820" s="142"/>
      <c r="K8820" s="142"/>
      <c r="L8820" s="142"/>
      <c r="M8820" s="142"/>
      <c r="N8820" s="142"/>
      <c r="O8820" s="142"/>
    </row>
    <row r="8821" spans="3:15" x14ac:dyDescent="0.2">
      <c r="C8821" s="142"/>
      <c r="D8821" s="142"/>
      <c r="E8821" s="142"/>
      <c r="F8821" s="142"/>
      <c r="G8821" s="142"/>
      <c r="H8821" s="142"/>
      <c r="J8821" s="142"/>
      <c r="K8821" s="142"/>
      <c r="L8821" s="142"/>
      <c r="M8821" s="142"/>
      <c r="N8821" s="142"/>
      <c r="O8821" s="142"/>
    </row>
    <row r="8822" spans="3:15" x14ac:dyDescent="0.2">
      <c r="C8822" s="142"/>
      <c r="D8822" s="142"/>
      <c r="E8822" s="142"/>
      <c r="F8822" s="142"/>
      <c r="G8822" s="142"/>
      <c r="H8822" s="142"/>
      <c r="J8822" s="142"/>
      <c r="K8822" s="142"/>
      <c r="L8822" s="142"/>
      <c r="M8822" s="142"/>
      <c r="N8822" s="142"/>
      <c r="O8822" s="142"/>
    </row>
    <row r="8823" spans="3:15" x14ac:dyDescent="0.2">
      <c r="C8823" s="142"/>
      <c r="D8823" s="142"/>
      <c r="E8823" s="142"/>
      <c r="F8823" s="142"/>
      <c r="G8823" s="142"/>
      <c r="H8823" s="142"/>
      <c r="J8823" s="142"/>
      <c r="K8823" s="142"/>
      <c r="L8823" s="142"/>
      <c r="M8823" s="142"/>
      <c r="N8823" s="142"/>
      <c r="O8823" s="142"/>
    </row>
    <row r="8824" spans="3:15" x14ac:dyDescent="0.2">
      <c r="C8824" s="142"/>
      <c r="D8824" s="142"/>
      <c r="E8824" s="142"/>
      <c r="F8824" s="142"/>
      <c r="G8824" s="142"/>
      <c r="H8824" s="142"/>
      <c r="J8824" s="142"/>
      <c r="K8824" s="142"/>
      <c r="L8824" s="142"/>
      <c r="M8824" s="142"/>
      <c r="N8824" s="142"/>
      <c r="O8824" s="142"/>
    </row>
    <row r="8825" spans="3:15" x14ac:dyDescent="0.2">
      <c r="C8825" s="142"/>
      <c r="D8825" s="142"/>
      <c r="E8825" s="142"/>
      <c r="F8825" s="142"/>
      <c r="G8825" s="142"/>
      <c r="H8825" s="142"/>
      <c r="J8825" s="142"/>
      <c r="K8825" s="142"/>
      <c r="L8825" s="142"/>
      <c r="M8825" s="142"/>
      <c r="N8825" s="142"/>
      <c r="O8825" s="142"/>
    </row>
    <row r="8826" spans="3:15" x14ac:dyDescent="0.2">
      <c r="C8826" s="142"/>
      <c r="D8826" s="142"/>
      <c r="E8826" s="142"/>
      <c r="F8826" s="142"/>
      <c r="G8826" s="142"/>
      <c r="H8826" s="142"/>
      <c r="J8826" s="142"/>
      <c r="K8826" s="142"/>
      <c r="L8826" s="142"/>
      <c r="M8826" s="142"/>
      <c r="N8826" s="142"/>
      <c r="O8826" s="142"/>
    </row>
    <row r="8827" spans="3:15" x14ac:dyDescent="0.2">
      <c r="C8827" s="142"/>
      <c r="D8827" s="142"/>
      <c r="E8827" s="142"/>
      <c r="F8827" s="142"/>
      <c r="G8827" s="142"/>
      <c r="H8827" s="142"/>
      <c r="J8827" s="142"/>
      <c r="K8827" s="142"/>
      <c r="L8827" s="142"/>
      <c r="M8827" s="142"/>
      <c r="N8827" s="142"/>
      <c r="O8827" s="142"/>
    </row>
    <row r="8828" spans="3:15" x14ac:dyDescent="0.2">
      <c r="C8828" s="142"/>
      <c r="D8828" s="142"/>
      <c r="E8828" s="142"/>
      <c r="F8828" s="142"/>
      <c r="G8828" s="142"/>
      <c r="H8828" s="142"/>
      <c r="J8828" s="142"/>
      <c r="K8828" s="142"/>
      <c r="L8828" s="142"/>
      <c r="M8828" s="142"/>
      <c r="N8828" s="142"/>
      <c r="O8828" s="142"/>
    </row>
    <row r="8829" spans="3:15" x14ac:dyDescent="0.2">
      <c r="C8829" s="142"/>
      <c r="D8829" s="142"/>
      <c r="E8829" s="142"/>
      <c r="F8829" s="142"/>
      <c r="G8829" s="142"/>
      <c r="H8829" s="142"/>
      <c r="J8829" s="142"/>
      <c r="K8829" s="142"/>
      <c r="L8829" s="142"/>
      <c r="M8829" s="142"/>
      <c r="N8829" s="142"/>
      <c r="O8829" s="142"/>
    </row>
    <row r="8830" spans="3:15" x14ac:dyDescent="0.2">
      <c r="C8830" s="142"/>
      <c r="D8830" s="142"/>
      <c r="E8830" s="142"/>
      <c r="F8830" s="142"/>
      <c r="G8830" s="142"/>
      <c r="H8830" s="142"/>
      <c r="J8830" s="142"/>
      <c r="K8830" s="142"/>
      <c r="L8830" s="142"/>
      <c r="M8830" s="142"/>
      <c r="N8830" s="142"/>
      <c r="O8830" s="142"/>
    </row>
    <row r="8831" spans="3:15" x14ac:dyDescent="0.2">
      <c r="C8831" s="142"/>
      <c r="D8831" s="142"/>
      <c r="E8831" s="142"/>
      <c r="F8831" s="142"/>
      <c r="G8831" s="142"/>
      <c r="H8831" s="142"/>
      <c r="J8831" s="142"/>
      <c r="K8831" s="142"/>
      <c r="L8831" s="142"/>
      <c r="M8831" s="142"/>
      <c r="N8831" s="142"/>
      <c r="O8831" s="142"/>
    </row>
    <row r="8832" spans="3:15" x14ac:dyDescent="0.2">
      <c r="C8832" s="142"/>
      <c r="D8832" s="142"/>
      <c r="E8832" s="142"/>
      <c r="F8832" s="142"/>
      <c r="G8832" s="142"/>
      <c r="H8832" s="142"/>
      <c r="J8832" s="142"/>
      <c r="K8832" s="142"/>
      <c r="L8832" s="142"/>
      <c r="M8832" s="142"/>
      <c r="N8832" s="142"/>
      <c r="O8832" s="142"/>
    </row>
    <row r="8833" spans="3:15" x14ac:dyDescent="0.2">
      <c r="C8833" s="142"/>
      <c r="D8833" s="142"/>
      <c r="E8833" s="142"/>
      <c r="F8833" s="142"/>
      <c r="G8833" s="142"/>
      <c r="H8833" s="142"/>
      <c r="J8833" s="142"/>
      <c r="K8833" s="142"/>
      <c r="L8833" s="142"/>
      <c r="M8833" s="142"/>
      <c r="N8833" s="142"/>
      <c r="O8833" s="142"/>
    </row>
    <row r="8834" spans="3:15" x14ac:dyDescent="0.2">
      <c r="C8834" s="142"/>
      <c r="D8834" s="142"/>
      <c r="E8834" s="142"/>
      <c r="F8834" s="142"/>
      <c r="G8834" s="142"/>
      <c r="H8834" s="142"/>
      <c r="J8834" s="142"/>
      <c r="K8834" s="142"/>
      <c r="L8834" s="142"/>
      <c r="M8834" s="142"/>
      <c r="N8834" s="142"/>
      <c r="O8834" s="142"/>
    </row>
    <row r="8835" spans="3:15" x14ac:dyDescent="0.2">
      <c r="C8835" s="142"/>
      <c r="D8835" s="142"/>
      <c r="E8835" s="142"/>
      <c r="F8835" s="142"/>
      <c r="G8835" s="142"/>
      <c r="H8835" s="142"/>
      <c r="J8835" s="142"/>
      <c r="K8835" s="142"/>
      <c r="L8835" s="142"/>
      <c r="M8835" s="142"/>
      <c r="N8835" s="142"/>
      <c r="O8835" s="142"/>
    </row>
    <row r="8836" spans="3:15" x14ac:dyDescent="0.2">
      <c r="C8836" s="142"/>
      <c r="D8836" s="142"/>
      <c r="E8836" s="142"/>
      <c r="F8836" s="142"/>
      <c r="G8836" s="142"/>
      <c r="H8836" s="142"/>
      <c r="J8836" s="142"/>
      <c r="K8836" s="142"/>
      <c r="L8836" s="142"/>
      <c r="M8836" s="142"/>
      <c r="N8836" s="142"/>
      <c r="O8836" s="142"/>
    </row>
    <row r="8837" spans="3:15" x14ac:dyDescent="0.2">
      <c r="C8837" s="142"/>
      <c r="D8837" s="142"/>
      <c r="E8837" s="142"/>
      <c r="F8837" s="142"/>
      <c r="G8837" s="142"/>
      <c r="H8837" s="142"/>
      <c r="J8837" s="142"/>
      <c r="K8837" s="142"/>
      <c r="L8837" s="142"/>
      <c r="M8837" s="142"/>
      <c r="N8837" s="142"/>
      <c r="O8837" s="142"/>
    </row>
    <row r="8838" spans="3:15" x14ac:dyDescent="0.2">
      <c r="C8838" s="142"/>
      <c r="D8838" s="142"/>
      <c r="E8838" s="142"/>
      <c r="F8838" s="142"/>
      <c r="G8838" s="142"/>
      <c r="H8838" s="142"/>
      <c r="J8838" s="142"/>
      <c r="K8838" s="142"/>
      <c r="L8838" s="142"/>
      <c r="M8838" s="142"/>
      <c r="N8838" s="142"/>
      <c r="O8838" s="142"/>
    </row>
    <row r="8839" spans="3:15" x14ac:dyDescent="0.2">
      <c r="C8839" s="142"/>
      <c r="D8839" s="142"/>
      <c r="E8839" s="142"/>
      <c r="F8839" s="142"/>
      <c r="G8839" s="142"/>
      <c r="H8839" s="142"/>
      <c r="J8839" s="142"/>
      <c r="K8839" s="142"/>
      <c r="L8839" s="142"/>
      <c r="M8839" s="142"/>
      <c r="N8839" s="142"/>
      <c r="O8839" s="142"/>
    </row>
    <row r="8840" spans="3:15" x14ac:dyDescent="0.2">
      <c r="C8840" s="142"/>
      <c r="D8840" s="142"/>
      <c r="E8840" s="142"/>
      <c r="F8840" s="142"/>
      <c r="G8840" s="142"/>
      <c r="H8840" s="142"/>
      <c r="J8840" s="142"/>
      <c r="K8840" s="142"/>
      <c r="L8840" s="142"/>
      <c r="M8840" s="142"/>
      <c r="N8840" s="142"/>
      <c r="O8840" s="142"/>
    </row>
    <row r="8841" spans="3:15" x14ac:dyDescent="0.2">
      <c r="C8841" s="142"/>
      <c r="D8841" s="142"/>
      <c r="E8841" s="142"/>
      <c r="F8841" s="142"/>
      <c r="G8841" s="142"/>
      <c r="H8841" s="142"/>
      <c r="J8841" s="142"/>
      <c r="K8841" s="142"/>
      <c r="L8841" s="142"/>
      <c r="M8841" s="142"/>
      <c r="N8841" s="142"/>
      <c r="O8841" s="142"/>
    </row>
    <row r="8842" spans="3:15" x14ac:dyDescent="0.2">
      <c r="C8842" s="142"/>
      <c r="D8842" s="142"/>
      <c r="E8842" s="142"/>
      <c r="F8842" s="142"/>
      <c r="G8842" s="142"/>
      <c r="H8842" s="142"/>
      <c r="J8842" s="142"/>
      <c r="K8842" s="142"/>
      <c r="L8842" s="142"/>
      <c r="M8842" s="142"/>
      <c r="N8842" s="142"/>
      <c r="O8842" s="142"/>
    </row>
    <row r="8843" spans="3:15" x14ac:dyDescent="0.2">
      <c r="C8843" s="142"/>
      <c r="D8843" s="142"/>
      <c r="E8843" s="142"/>
      <c r="F8843" s="142"/>
      <c r="G8843" s="142"/>
      <c r="H8843" s="142"/>
      <c r="J8843" s="142"/>
      <c r="K8843" s="142"/>
      <c r="L8843" s="142"/>
      <c r="M8843" s="142"/>
      <c r="N8843" s="142"/>
      <c r="O8843" s="142"/>
    </row>
    <row r="8844" spans="3:15" x14ac:dyDescent="0.2">
      <c r="C8844" s="142"/>
      <c r="D8844" s="142"/>
      <c r="E8844" s="142"/>
      <c r="F8844" s="142"/>
      <c r="G8844" s="142"/>
      <c r="H8844" s="142"/>
      <c r="J8844" s="142"/>
      <c r="K8844" s="142"/>
      <c r="L8844" s="142"/>
      <c r="M8844" s="142"/>
      <c r="N8844" s="142"/>
      <c r="O8844" s="142"/>
    </row>
    <row r="8845" spans="3:15" x14ac:dyDescent="0.2">
      <c r="C8845" s="142"/>
      <c r="D8845" s="142"/>
      <c r="E8845" s="142"/>
      <c r="F8845" s="142"/>
      <c r="G8845" s="142"/>
      <c r="H8845" s="142"/>
      <c r="J8845" s="142"/>
      <c r="K8845" s="142"/>
      <c r="L8845" s="142"/>
      <c r="M8845" s="142"/>
      <c r="N8845" s="142"/>
      <c r="O8845" s="142"/>
    </row>
    <row r="8846" spans="3:15" x14ac:dyDescent="0.2">
      <c r="C8846" s="142"/>
      <c r="D8846" s="142"/>
      <c r="E8846" s="142"/>
      <c r="F8846" s="142"/>
      <c r="G8846" s="142"/>
      <c r="H8846" s="142"/>
      <c r="J8846" s="142"/>
      <c r="K8846" s="142"/>
      <c r="L8846" s="142"/>
      <c r="M8846" s="142"/>
      <c r="N8846" s="142"/>
      <c r="O8846" s="142"/>
    </row>
    <row r="8847" spans="3:15" x14ac:dyDescent="0.2">
      <c r="C8847" s="142"/>
      <c r="D8847" s="142"/>
      <c r="E8847" s="142"/>
      <c r="F8847" s="142"/>
      <c r="G8847" s="142"/>
      <c r="H8847" s="142"/>
      <c r="J8847" s="142"/>
      <c r="K8847" s="142"/>
      <c r="L8847" s="142"/>
      <c r="M8847" s="142"/>
      <c r="N8847" s="142"/>
      <c r="O8847" s="142"/>
    </row>
    <row r="8848" spans="3:15" x14ac:dyDescent="0.2">
      <c r="C8848" s="142"/>
      <c r="D8848" s="142"/>
      <c r="E8848" s="142"/>
      <c r="F8848" s="142"/>
      <c r="G8848" s="142"/>
      <c r="H8848" s="142"/>
      <c r="J8848" s="142"/>
      <c r="K8848" s="142"/>
      <c r="L8848" s="142"/>
      <c r="M8848" s="142"/>
      <c r="N8848" s="142"/>
      <c r="O8848" s="142"/>
    </row>
    <row r="8849" spans="3:15" x14ac:dyDescent="0.2">
      <c r="C8849" s="142"/>
      <c r="D8849" s="142"/>
      <c r="E8849" s="142"/>
      <c r="F8849" s="142"/>
      <c r="G8849" s="142"/>
      <c r="H8849" s="142"/>
      <c r="J8849" s="142"/>
      <c r="K8849" s="142"/>
      <c r="L8849" s="142"/>
      <c r="M8849" s="142"/>
      <c r="N8849" s="142"/>
      <c r="O8849" s="142"/>
    </row>
    <row r="8850" spans="3:15" x14ac:dyDescent="0.2">
      <c r="C8850" s="142"/>
      <c r="D8850" s="142"/>
      <c r="E8850" s="142"/>
      <c r="F8850" s="142"/>
      <c r="G8850" s="142"/>
      <c r="H8850" s="142"/>
      <c r="J8850" s="142"/>
      <c r="K8850" s="142"/>
      <c r="L8850" s="142"/>
      <c r="M8850" s="142"/>
      <c r="N8850" s="142"/>
      <c r="O8850" s="142"/>
    </row>
    <row r="8851" spans="3:15" x14ac:dyDescent="0.2">
      <c r="C8851" s="142"/>
      <c r="D8851" s="142"/>
      <c r="E8851" s="142"/>
      <c r="F8851" s="142"/>
      <c r="G8851" s="142"/>
      <c r="H8851" s="142"/>
      <c r="J8851" s="142"/>
      <c r="K8851" s="142"/>
      <c r="L8851" s="142"/>
      <c r="M8851" s="142"/>
      <c r="N8851" s="142"/>
      <c r="O8851" s="142"/>
    </row>
    <row r="8852" spans="3:15" x14ac:dyDescent="0.2">
      <c r="C8852" s="142"/>
      <c r="D8852" s="142"/>
      <c r="E8852" s="142"/>
      <c r="F8852" s="142"/>
      <c r="G8852" s="142"/>
      <c r="H8852" s="142"/>
      <c r="J8852" s="142"/>
      <c r="K8852" s="142"/>
      <c r="L8852" s="142"/>
      <c r="M8852" s="142"/>
      <c r="N8852" s="142"/>
      <c r="O8852" s="142"/>
    </row>
    <row r="8853" spans="3:15" x14ac:dyDescent="0.2">
      <c r="C8853" s="142"/>
      <c r="D8853" s="142"/>
      <c r="E8853" s="142"/>
      <c r="F8853" s="142"/>
      <c r="G8853" s="142"/>
      <c r="H8853" s="142"/>
      <c r="J8853" s="142"/>
      <c r="K8853" s="142"/>
      <c r="L8853" s="142"/>
      <c r="M8853" s="142"/>
      <c r="N8853" s="142"/>
      <c r="O8853" s="142"/>
    </row>
    <row r="8854" spans="3:15" x14ac:dyDescent="0.2">
      <c r="C8854" s="142"/>
      <c r="D8854" s="142"/>
      <c r="E8854" s="142"/>
      <c r="F8854" s="142"/>
      <c r="G8854" s="142"/>
      <c r="H8854" s="142"/>
      <c r="J8854" s="142"/>
      <c r="K8854" s="142"/>
      <c r="L8854" s="142"/>
      <c r="M8854" s="142"/>
      <c r="N8854" s="142"/>
      <c r="O8854" s="142"/>
    </row>
    <row r="8855" spans="3:15" x14ac:dyDescent="0.2">
      <c r="C8855" s="142"/>
      <c r="D8855" s="142"/>
      <c r="E8855" s="142"/>
      <c r="F8855" s="142"/>
      <c r="G8855" s="142"/>
      <c r="H8855" s="142"/>
      <c r="J8855" s="142"/>
      <c r="K8855" s="142"/>
      <c r="L8855" s="142"/>
      <c r="M8855" s="142"/>
      <c r="N8855" s="142"/>
      <c r="O8855" s="142"/>
    </row>
    <row r="8856" spans="3:15" x14ac:dyDescent="0.2">
      <c r="C8856" s="142"/>
      <c r="D8856" s="142"/>
      <c r="E8856" s="142"/>
      <c r="F8856" s="142"/>
      <c r="G8856" s="142"/>
      <c r="H8856" s="142"/>
      <c r="J8856" s="142"/>
      <c r="K8856" s="142"/>
      <c r="L8856" s="142"/>
      <c r="M8856" s="142"/>
      <c r="N8856" s="142"/>
      <c r="O8856" s="142"/>
    </row>
    <row r="8857" spans="3:15" x14ac:dyDescent="0.2">
      <c r="C8857" s="142"/>
      <c r="D8857" s="142"/>
      <c r="E8857" s="142"/>
      <c r="F8857" s="142"/>
      <c r="G8857" s="142"/>
      <c r="H8857" s="142"/>
      <c r="J8857" s="142"/>
      <c r="K8857" s="142"/>
      <c r="L8857" s="142"/>
      <c r="M8857" s="142"/>
      <c r="N8857" s="142"/>
      <c r="O8857" s="142"/>
    </row>
    <row r="8858" spans="3:15" x14ac:dyDescent="0.2">
      <c r="C8858" s="142"/>
      <c r="D8858" s="142"/>
      <c r="E8858" s="142"/>
      <c r="F8858" s="142"/>
      <c r="G8858" s="142"/>
      <c r="H8858" s="142"/>
      <c r="J8858" s="142"/>
      <c r="K8858" s="142"/>
      <c r="L8858" s="142"/>
      <c r="M8858" s="142"/>
      <c r="N8858" s="142"/>
      <c r="O8858" s="142"/>
    </row>
    <row r="8859" spans="3:15" x14ac:dyDescent="0.2">
      <c r="C8859" s="142"/>
      <c r="D8859" s="142"/>
      <c r="E8859" s="142"/>
      <c r="F8859" s="142"/>
      <c r="G8859" s="142"/>
      <c r="H8859" s="142"/>
      <c r="J8859" s="142"/>
      <c r="K8859" s="142"/>
      <c r="L8859" s="142"/>
      <c r="M8859" s="142"/>
      <c r="N8859" s="142"/>
      <c r="O8859" s="142"/>
    </row>
    <row r="8860" spans="3:15" x14ac:dyDescent="0.2">
      <c r="C8860" s="142"/>
      <c r="D8860" s="142"/>
      <c r="E8860" s="142"/>
      <c r="F8860" s="142"/>
      <c r="G8860" s="142"/>
      <c r="H8860" s="142"/>
      <c r="J8860" s="142"/>
      <c r="K8860" s="142"/>
      <c r="L8860" s="142"/>
      <c r="M8860" s="142"/>
      <c r="N8860" s="142"/>
      <c r="O8860" s="142"/>
    </row>
    <row r="8861" spans="3:15" x14ac:dyDescent="0.2">
      <c r="C8861" s="142"/>
      <c r="D8861" s="142"/>
      <c r="E8861" s="142"/>
      <c r="F8861" s="142"/>
      <c r="G8861" s="142"/>
      <c r="H8861" s="142"/>
      <c r="J8861" s="142"/>
      <c r="K8861" s="142"/>
      <c r="L8861" s="142"/>
      <c r="M8861" s="142"/>
      <c r="N8861" s="142"/>
      <c r="O8861" s="142"/>
    </row>
    <row r="8862" spans="3:15" x14ac:dyDescent="0.2">
      <c r="C8862" s="142"/>
      <c r="D8862" s="142"/>
      <c r="E8862" s="142"/>
      <c r="F8862" s="142"/>
      <c r="G8862" s="142"/>
      <c r="H8862" s="142"/>
      <c r="J8862" s="142"/>
      <c r="K8862" s="142"/>
      <c r="L8862" s="142"/>
      <c r="M8862" s="142"/>
      <c r="N8862" s="142"/>
      <c r="O8862" s="142"/>
    </row>
    <row r="8863" spans="3:15" x14ac:dyDescent="0.2">
      <c r="C8863" s="142"/>
      <c r="D8863" s="142"/>
      <c r="E8863" s="142"/>
      <c r="F8863" s="142"/>
      <c r="G8863" s="142"/>
      <c r="H8863" s="142"/>
      <c r="J8863" s="142"/>
      <c r="K8863" s="142"/>
      <c r="L8863" s="142"/>
      <c r="M8863" s="142"/>
      <c r="N8863" s="142"/>
      <c r="O8863" s="142"/>
    </row>
    <row r="8864" spans="3:15" x14ac:dyDescent="0.2">
      <c r="C8864" s="142"/>
      <c r="D8864" s="142"/>
      <c r="E8864" s="142"/>
      <c r="F8864" s="142"/>
      <c r="G8864" s="142"/>
      <c r="H8864" s="142"/>
      <c r="J8864" s="142"/>
      <c r="K8864" s="142"/>
      <c r="L8864" s="142"/>
      <c r="M8864" s="142"/>
      <c r="N8864" s="142"/>
      <c r="O8864" s="142"/>
    </row>
    <row r="8865" spans="3:15" x14ac:dyDescent="0.2">
      <c r="C8865" s="142"/>
      <c r="D8865" s="142"/>
      <c r="E8865" s="142"/>
      <c r="F8865" s="142"/>
      <c r="G8865" s="142"/>
      <c r="H8865" s="142"/>
      <c r="J8865" s="142"/>
      <c r="K8865" s="142"/>
      <c r="L8865" s="142"/>
      <c r="M8865" s="142"/>
      <c r="N8865" s="142"/>
      <c r="O8865" s="142"/>
    </row>
    <row r="8866" spans="3:15" x14ac:dyDescent="0.2">
      <c r="C8866" s="142"/>
      <c r="D8866" s="142"/>
      <c r="E8866" s="142"/>
      <c r="F8866" s="142"/>
      <c r="G8866" s="142"/>
      <c r="H8866" s="142"/>
      <c r="J8866" s="142"/>
      <c r="K8866" s="142"/>
      <c r="L8866" s="142"/>
      <c r="M8866" s="142"/>
      <c r="N8866" s="142"/>
      <c r="O8866" s="142"/>
    </row>
    <row r="8867" spans="3:15" x14ac:dyDescent="0.2">
      <c r="C8867" s="142"/>
      <c r="D8867" s="142"/>
      <c r="E8867" s="142"/>
      <c r="F8867" s="142"/>
      <c r="G8867" s="142"/>
      <c r="H8867" s="142"/>
      <c r="J8867" s="142"/>
      <c r="K8867" s="142"/>
      <c r="L8867" s="142"/>
      <c r="M8867" s="142"/>
      <c r="N8867" s="142"/>
      <c r="O8867" s="142"/>
    </row>
    <row r="8868" spans="3:15" x14ac:dyDescent="0.2">
      <c r="C8868" s="142"/>
      <c r="D8868" s="142"/>
      <c r="E8868" s="142"/>
      <c r="F8868" s="142"/>
      <c r="G8868" s="142"/>
      <c r="H8868" s="142"/>
      <c r="J8868" s="142"/>
      <c r="K8868" s="142"/>
      <c r="L8868" s="142"/>
      <c r="M8868" s="142"/>
      <c r="N8868" s="142"/>
      <c r="O8868" s="142"/>
    </row>
    <row r="8869" spans="3:15" x14ac:dyDescent="0.2">
      <c r="C8869" s="142"/>
      <c r="D8869" s="142"/>
      <c r="E8869" s="142"/>
      <c r="F8869" s="142"/>
      <c r="G8869" s="142"/>
      <c r="H8869" s="142"/>
      <c r="J8869" s="142"/>
      <c r="K8869" s="142"/>
      <c r="L8869" s="142"/>
      <c r="M8869" s="142"/>
      <c r="N8869" s="142"/>
      <c r="O8869" s="142"/>
    </row>
    <row r="8870" spans="3:15" x14ac:dyDescent="0.2">
      <c r="C8870" s="142"/>
      <c r="D8870" s="142"/>
      <c r="E8870" s="142"/>
      <c r="F8870" s="142"/>
      <c r="G8870" s="142"/>
      <c r="H8870" s="142"/>
      <c r="J8870" s="142"/>
      <c r="K8870" s="142"/>
      <c r="L8870" s="142"/>
      <c r="M8870" s="142"/>
      <c r="N8870" s="142"/>
      <c r="O8870" s="142"/>
    </row>
    <row r="8871" spans="3:15" x14ac:dyDescent="0.2">
      <c r="C8871" s="142"/>
      <c r="D8871" s="142"/>
      <c r="E8871" s="142"/>
      <c r="F8871" s="142"/>
      <c r="G8871" s="142"/>
      <c r="H8871" s="142"/>
      <c r="J8871" s="142"/>
      <c r="K8871" s="142"/>
      <c r="L8871" s="142"/>
      <c r="M8871" s="142"/>
      <c r="N8871" s="142"/>
      <c r="O8871" s="142"/>
    </row>
    <row r="8872" spans="3:15" x14ac:dyDescent="0.2">
      <c r="C8872" s="142"/>
      <c r="D8872" s="142"/>
      <c r="E8872" s="142"/>
      <c r="F8872" s="142"/>
      <c r="G8872" s="142"/>
      <c r="H8872" s="142"/>
      <c r="J8872" s="142"/>
      <c r="K8872" s="142"/>
      <c r="L8872" s="142"/>
      <c r="M8872" s="142"/>
      <c r="N8872" s="142"/>
      <c r="O8872" s="142"/>
    </row>
    <row r="8873" spans="3:15" x14ac:dyDescent="0.2">
      <c r="C8873" s="142"/>
      <c r="D8873" s="142"/>
      <c r="E8873" s="142"/>
      <c r="F8873" s="142"/>
      <c r="G8873" s="142"/>
      <c r="H8873" s="142"/>
      <c r="J8873" s="142"/>
      <c r="K8873" s="142"/>
      <c r="L8873" s="142"/>
      <c r="M8873" s="142"/>
      <c r="N8873" s="142"/>
      <c r="O8873" s="142"/>
    </row>
    <row r="8874" spans="3:15" x14ac:dyDescent="0.2">
      <c r="C8874" s="142"/>
      <c r="D8874" s="142"/>
      <c r="E8874" s="142"/>
      <c r="F8874" s="142"/>
      <c r="G8874" s="142"/>
      <c r="H8874" s="142"/>
      <c r="J8874" s="142"/>
      <c r="K8874" s="142"/>
      <c r="L8874" s="142"/>
      <c r="M8874" s="142"/>
      <c r="N8874" s="142"/>
      <c r="O8874" s="142"/>
    </row>
    <row r="8875" spans="3:15" x14ac:dyDescent="0.2">
      <c r="C8875" s="142"/>
      <c r="D8875" s="142"/>
      <c r="E8875" s="142"/>
      <c r="F8875" s="142"/>
      <c r="G8875" s="142"/>
      <c r="H8875" s="142"/>
      <c r="J8875" s="142"/>
      <c r="K8875" s="142"/>
      <c r="L8875" s="142"/>
      <c r="M8875" s="142"/>
      <c r="N8875" s="142"/>
      <c r="O8875" s="142"/>
    </row>
    <row r="8876" spans="3:15" x14ac:dyDescent="0.2">
      <c r="C8876" s="142"/>
      <c r="D8876" s="142"/>
      <c r="E8876" s="142"/>
      <c r="F8876" s="142"/>
      <c r="G8876" s="142"/>
      <c r="H8876" s="142"/>
      <c r="J8876" s="142"/>
      <c r="K8876" s="142"/>
      <c r="L8876" s="142"/>
      <c r="M8876" s="142"/>
      <c r="N8876" s="142"/>
      <c r="O8876" s="142"/>
    </row>
    <row r="8877" spans="3:15" x14ac:dyDescent="0.2">
      <c r="C8877" s="142"/>
      <c r="D8877" s="142"/>
      <c r="E8877" s="142"/>
      <c r="F8877" s="142"/>
      <c r="G8877" s="142"/>
      <c r="H8877" s="142"/>
      <c r="J8877" s="142"/>
      <c r="K8877" s="142"/>
      <c r="L8877" s="142"/>
      <c r="M8877" s="142"/>
      <c r="N8877" s="142"/>
      <c r="O8877" s="142"/>
    </row>
    <row r="8878" spans="3:15" x14ac:dyDescent="0.2">
      <c r="C8878" s="142"/>
      <c r="D8878" s="142"/>
      <c r="E8878" s="142"/>
      <c r="F8878" s="142"/>
      <c r="G8878" s="142"/>
      <c r="H8878" s="142"/>
      <c r="J8878" s="142"/>
      <c r="K8878" s="142"/>
      <c r="L8878" s="142"/>
      <c r="M8878" s="142"/>
      <c r="N8878" s="142"/>
      <c r="O8878" s="142"/>
    </row>
    <row r="8879" spans="3:15" x14ac:dyDescent="0.2">
      <c r="C8879" s="142"/>
      <c r="D8879" s="142"/>
      <c r="E8879" s="142"/>
      <c r="F8879" s="142"/>
      <c r="G8879" s="142"/>
      <c r="H8879" s="142"/>
      <c r="J8879" s="142"/>
      <c r="K8879" s="142"/>
      <c r="L8879" s="142"/>
      <c r="M8879" s="142"/>
      <c r="N8879" s="142"/>
      <c r="O8879" s="142"/>
    </row>
    <row r="8880" spans="3:15" x14ac:dyDescent="0.2">
      <c r="C8880" s="142"/>
      <c r="D8880" s="142"/>
      <c r="E8880" s="142"/>
      <c r="F8880" s="142"/>
      <c r="G8880" s="142"/>
      <c r="H8880" s="142"/>
      <c r="J8880" s="142"/>
      <c r="K8880" s="142"/>
      <c r="L8880" s="142"/>
      <c r="M8880" s="142"/>
      <c r="N8880" s="142"/>
      <c r="O8880" s="142"/>
    </row>
    <row r="8881" spans="3:15" x14ac:dyDescent="0.2">
      <c r="C8881" s="142"/>
      <c r="D8881" s="142"/>
      <c r="E8881" s="142"/>
      <c r="F8881" s="142"/>
      <c r="G8881" s="142"/>
      <c r="H8881" s="142"/>
      <c r="J8881" s="142"/>
      <c r="K8881" s="142"/>
      <c r="L8881" s="142"/>
      <c r="M8881" s="142"/>
      <c r="N8881" s="142"/>
      <c r="O8881" s="142"/>
    </row>
    <row r="8882" spans="3:15" x14ac:dyDescent="0.2">
      <c r="C8882" s="142"/>
      <c r="D8882" s="142"/>
      <c r="E8882" s="142"/>
      <c r="F8882" s="142"/>
      <c r="G8882" s="142"/>
      <c r="H8882" s="142"/>
      <c r="J8882" s="142"/>
      <c r="K8882" s="142"/>
      <c r="L8882" s="142"/>
      <c r="M8882" s="142"/>
      <c r="N8882" s="142"/>
      <c r="O8882" s="142"/>
    </row>
    <row r="8883" spans="3:15" x14ac:dyDescent="0.2">
      <c r="C8883" s="142"/>
      <c r="D8883" s="142"/>
      <c r="E8883" s="142"/>
      <c r="F8883" s="142"/>
      <c r="G8883" s="142"/>
      <c r="H8883" s="142"/>
      <c r="J8883" s="142"/>
      <c r="K8883" s="142"/>
      <c r="L8883" s="142"/>
      <c r="M8883" s="142"/>
      <c r="N8883" s="142"/>
      <c r="O8883" s="142"/>
    </row>
    <row r="8884" spans="3:15" x14ac:dyDescent="0.2">
      <c r="C8884" s="142"/>
      <c r="D8884" s="142"/>
      <c r="E8884" s="142"/>
      <c r="F8884" s="142"/>
      <c r="G8884" s="142"/>
      <c r="H8884" s="142"/>
      <c r="J8884" s="142"/>
      <c r="K8884" s="142"/>
      <c r="L8884" s="142"/>
      <c r="M8884" s="142"/>
      <c r="N8884" s="142"/>
      <c r="O8884" s="142"/>
    </row>
    <row r="8885" spans="3:15" x14ac:dyDescent="0.2">
      <c r="C8885" s="142"/>
      <c r="D8885" s="142"/>
      <c r="E8885" s="142"/>
      <c r="F8885" s="142"/>
      <c r="G8885" s="142"/>
      <c r="H8885" s="142"/>
      <c r="J8885" s="142"/>
      <c r="K8885" s="142"/>
      <c r="L8885" s="142"/>
      <c r="M8885" s="142"/>
      <c r="N8885" s="142"/>
      <c r="O8885" s="142"/>
    </row>
    <row r="8886" spans="3:15" x14ac:dyDescent="0.2">
      <c r="C8886" s="142"/>
      <c r="D8886" s="142"/>
      <c r="E8886" s="142"/>
      <c r="F8886" s="142"/>
      <c r="G8886" s="142"/>
      <c r="H8886" s="142"/>
      <c r="J8886" s="142"/>
      <c r="K8886" s="142"/>
      <c r="L8886" s="142"/>
      <c r="M8886" s="142"/>
      <c r="N8886" s="142"/>
      <c r="O8886" s="142"/>
    </row>
    <row r="8887" spans="3:15" x14ac:dyDescent="0.2">
      <c r="C8887" s="142"/>
      <c r="D8887" s="142"/>
      <c r="E8887" s="142"/>
      <c r="F8887" s="142"/>
      <c r="G8887" s="142"/>
      <c r="H8887" s="142"/>
      <c r="J8887" s="142"/>
      <c r="K8887" s="142"/>
      <c r="L8887" s="142"/>
      <c r="M8887" s="142"/>
      <c r="N8887" s="142"/>
      <c r="O8887" s="142"/>
    </row>
    <row r="8888" spans="3:15" x14ac:dyDescent="0.2">
      <c r="C8888" s="142"/>
      <c r="D8888" s="142"/>
      <c r="E8888" s="142"/>
      <c r="F8888" s="142"/>
      <c r="G8888" s="142"/>
      <c r="H8888" s="142"/>
      <c r="J8888" s="142"/>
      <c r="K8888" s="142"/>
      <c r="L8888" s="142"/>
      <c r="M8888" s="142"/>
      <c r="N8888" s="142"/>
      <c r="O8888" s="142"/>
    </row>
    <row r="8889" spans="3:15" x14ac:dyDescent="0.2">
      <c r="C8889" s="142"/>
      <c r="D8889" s="142"/>
      <c r="E8889" s="142"/>
      <c r="F8889" s="142"/>
      <c r="G8889" s="142"/>
      <c r="H8889" s="142"/>
      <c r="J8889" s="142"/>
      <c r="K8889" s="142"/>
      <c r="L8889" s="142"/>
      <c r="M8889" s="142"/>
      <c r="N8889" s="142"/>
      <c r="O8889" s="142"/>
    </row>
    <row r="8890" spans="3:15" x14ac:dyDescent="0.2">
      <c r="C8890" s="142"/>
      <c r="D8890" s="142"/>
      <c r="E8890" s="142"/>
      <c r="F8890" s="142"/>
      <c r="G8890" s="142"/>
      <c r="H8890" s="142"/>
      <c r="J8890" s="142"/>
      <c r="K8890" s="142"/>
      <c r="L8890" s="142"/>
      <c r="M8890" s="142"/>
      <c r="N8890" s="142"/>
      <c r="O8890" s="142"/>
    </row>
    <row r="8891" spans="3:15" x14ac:dyDescent="0.2">
      <c r="C8891" s="142"/>
      <c r="D8891" s="142"/>
      <c r="E8891" s="142"/>
      <c r="F8891" s="142"/>
      <c r="G8891" s="142"/>
      <c r="H8891" s="142"/>
      <c r="J8891" s="142"/>
      <c r="K8891" s="142"/>
      <c r="L8891" s="142"/>
      <c r="M8891" s="142"/>
      <c r="N8891" s="142"/>
      <c r="O8891" s="142"/>
    </row>
    <row r="8892" spans="3:15" x14ac:dyDescent="0.2">
      <c r="C8892" s="142"/>
      <c r="D8892" s="142"/>
      <c r="E8892" s="142"/>
      <c r="F8892" s="142"/>
      <c r="G8892" s="142"/>
      <c r="H8892" s="142"/>
      <c r="J8892" s="142"/>
      <c r="K8892" s="142"/>
      <c r="L8892" s="142"/>
      <c r="M8892" s="142"/>
      <c r="N8892" s="142"/>
      <c r="O8892" s="142"/>
    </row>
    <row r="8893" spans="3:15" x14ac:dyDescent="0.2">
      <c r="C8893" s="142"/>
      <c r="D8893" s="142"/>
      <c r="E8893" s="142"/>
      <c r="F8893" s="142"/>
      <c r="G8893" s="142"/>
      <c r="H8893" s="142"/>
      <c r="J8893" s="142"/>
      <c r="K8893" s="142"/>
      <c r="L8893" s="142"/>
      <c r="M8893" s="142"/>
      <c r="N8893" s="142"/>
      <c r="O8893" s="142"/>
    </row>
    <row r="8894" spans="3:15" x14ac:dyDescent="0.2">
      <c r="C8894" s="142"/>
      <c r="D8894" s="142"/>
      <c r="E8894" s="142"/>
      <c r="F8894" s="142"/>
      <c r="G8894" s="142"/>
      <c r="H8894" s="142"/>
      <c r="J8894" s="142"/>
      <c r="K8894" s="142"/>
      <c r="L8894" s="142"/>
      <c r="M8894" s="142"/>
      <c r="N8894" s="142"/>
      <c r="O8894" s="142"/>
    </row>
    <row r="8895" spans="3:15" x14ac:dyDescent="0.2">
      <c r="C8895" s="142"/>
      <c r="D8895" s="142"/>
      <c r="E8895" s="142"/>
      <c r="F8895" s="142"/>
      <c r="G8895" s="142"/>
      <c r="H8895" s="142"/>
      <c r="J8895" s="142"/>
      <c r="K8895" s="142"/>
      <c r="L8895" s="142"/>
      <c r="M8895" s="142"/>
      <c r="N8895" s="142"/>
      <c r="O8895" s="142"/>
    </row>
    <row r="8896" spans="3:15" x14ac:dyDescent="0.2">
      <c r="C8896" s="142"/>
      <c r="D8896" s="142"/>
      <c r="E8896" s="142"/>
      <c r="F8896" s="142"/>
      <c r="G8896" s="142"/>
      <c r="H8896" s="142"/>
      <c r="J8896" s="142"/>
      <c r="K8896" s="142"/>
      <c r="L8896" s="142"/>
      <c r="M8896" s="142"/>
      <c r="N8896" s="142"/>
      <c r="O8896" s="142"/>
    </row>
    <row r="8897" spans="3:15" x14ac:dyDescent="0.2">
      <c r="C8897" s="142"/>
      <c r="D8897" s="142"/>
      <c r="E8897" s="142"/>
      <c r="F8897" s="142"/>
      <c r="G8897" s="142"/>
      <c r="H8897" s="142"/>
      <c r="J8897" s="142"/>
      <c r="K8897" s="142"/>
      <c r="L8897" s="142"/>
      <c r="M8897" s="142"/>
      <c r="N8897" s="142"/>
      <c r="O8897" s="142"/>
    </row>
    <row r="8898" spans="3:15" x14ac:dyDescent="0.2">
      <c r="C8898" s="142"/>
      <c r="D8898" s="142"/>
      <c r="E8898" s="142"/>
      <c r="F8898" s="142"/>
      <c r="G8898" s="142"/>
      <c r="H8898" s="142"/>
      <c r="J8898" s="142"/>
      <c r="K8898" s="142"/>
      <c r="L8898" s="142"/>
      <c r="M8898" s="142"/>
      <c r="N8898" s="142"/>
      <c r="O8898" s="142"/>
    </row>
    <row r="8899" spans="3:15" x14ac:dyDescent="0.2">
      <c r="C8899" s="142"/>
      <c r="D8899" s="142"/>
      <c r="E8899" s="142"/>
      <c r="F8899" s="142"/>
      <c r="G8899" s="142"/>
      <c r="H8899" s="142"/>
      <c r="J8899" s="142"/>
      <c r="K8899" s="142"/>
      <c r="L8899" s="142"/>
      <c r="M8899" s="142"/>
      <c r="N8899" s="142"/>
      <c r="O8899" s="142"/>
    </row>
    <row r="8900" spans="3:15" x14ac:dyDescent="0.2">
      <c r="C8900" s="142"/>
      <c r="D8900" s="142"/>
      <c r="E8900" s="142"/>
      <c r="F8900" s="142"/>
      <c r="G8900" s="142"/>
      <c r="H8900" s="142"/>
      <c r="J8900" s="142"/>
      <c r="K8900" s="142"/>
      <c r="L8900" s="142"/>
      <c r="M8900" s="142"/>
      <c r="N8900" s="142"/>
      <c r="O8900" s="142"/>
    </row>
    <row r="8901" spans="3:15" x14ac:dyDescent="0.2">
      <c r="C8901" s="142"/>
      <c r="D8901" s="142"/>
      <c r="E8901" s="142"/>
      <c r="F8901" s="142"/>
      <c r="G8901" s="142"/>
      <c r="H8901" s="142"/>
      <c r="J8901" s="142"/>
      <c r="K8901" s="142"/>
      <c r="L8901" s="142"/>
      <c r="M8901" s="142"/>
      <c r="N8901" s="142"/>
      <c r="O8901" s="142"/>
    </row>
    <row r="8902" spans="3:15" x14ac:dyDescent="0.2">
      <c r="C8902" s="142"/>
      <c r="D8902" s="142"/>
      <c r="E8902" s="142"/>
      <c r="F8902" s="142"/>
      <c r="G8902" s="142"/>
      <c r="H8902" s="142"/>
      <c r="J8902" s="142"/>
      <c r="K8902" s="142"/>
      <c r="L8902" s="142"/>
      <c r="M8902" s="142"/>
      <c r="N8902" s="142"/>
      <c r="O8902" s="142"/>
    </row>
    <row r="8903" spans="3:15" x14ac:dyDescent="0.2">
      <c r="C8903" s="142"/>
      <c r="D8903" s="142"/>
      <c r="E8903" s="142"/>
      <c r="F8903" s="142"/>
      <c r="G8903" s="142"/>
      <c r="H8903" s="142"/>
      <c r="J8903" s="142"/>
      <c r="K8903" s="142"/>
      <c r="L8903" s="142"/>
      <c r="M8903" s="142"/>
      <c r="N8903" s="142"/>
      <c r="O8903" s="142"/>
    </row>
    <row r="8904" spans="3:15" x14ac:dyDescent="0.2">
      <c r="C8904" s="142"/>
      <c r="D8904" s="142"/>
      <c r="E8904" s="142"/>
      <c r="F8904" s="142"/>
      <c r="G8904" s="142"/>
      <c r="H8904" s="142"/>
      <c r="J8904" s="142"/>
      <c r="K8904" s="142"/>
      <c r="L8904" s="142"/>
      <c r="M8904" s="142"/>
      <c r="N8904" s="142"/>
      <c r="O8904" s="142"/>
    </row>
    <row r="8905" spans="3:15" x14ac:dyDescent="0.2">
      <c r="C8905" s="142"/>
      <c r="D8905" s="142"/>
      <c r="E8905" s="142"/>
      <c r="F8905" s="142"/>
      <c r="G8905" s="142"/>
      <c r="H8905" s="142"/>
      <c r="J8905" s="142"/>
      <c r="K8905" s="142"/>
      <c r="L8905" s="142"/>
      <c r="M8905" s="142"/>
      <c r="N8905" s="142"/>
      <c r="O8905" s="142"/>
    </row>
    <row r="8906" spans="3:15" x14ac:dyDescent="0.2">
      <c r="C8906" s="142"/>
      <c r="D8906" s="142"/>
      <c r="E8906" s="142"/>
      <c r="F8906" s="142"/>
      <c r="G8906" s="142"/>
      <c r="H8906" s="142"/>
      <c r="J8906" s="142"/>
      <c r="K8906" s="142"/>
      <c r="L8906" s="142"/>
      <c r="M8906" s="142"/>
      <c r="N8906" s="142"/>
      <c r="O8906" s="142"/>
    </row>
    <row r="8907" spans="3:15" x14ac:dyDescent="0.2">
      <c r="C8907" s="142"/>
      <c r="D8907" s="142"/>
      <c r="E8907" s="142"/>
      <c r="F8907" s="142"/>
      <c r="G8907" s="142"/>
      <c r="H8907" s="142"/>
      <c r="J8907" s="142"/>
      <c r="K8907" s="142"/>
      <c r="L8907" s="142"/>
      <c r="M8907" s="142"/>
      <c r="N8907" s="142"/>
      <c r="O8907" s="142"/>
    </row>
    <row r="8908" spans="3:15" x14ac:dyDescent="0.2">
      <c r="C8908" s="142"/>
      <c r="D8908" s="142"/>
      <c r="E8908" s="142"/>
      <c r="F8908" s="142"/>
      <c r="G8908" s="142"/>
      <c r="H8908" s="142"/>
      <c r="J8908" s="142"/>
      <c r="K8908" s="142"/>
      <c r="L8908" s="142"/>
      <c r="M8908" s="142"/>
      <c r="N8908" s="142"/>
      <c r="O8908" s="142"/>
    </row>
    <row r="8909" spans="3:15" x14ac:dyDescent="0.2">
      <c r="C8909" s="142"/>
      <c r="D8909" s="142"/>
      <c r="E8909" s="142"/>
      <c r="F8909" s="142"/>
      <c r="G8909" s="142"/>
      <c r="H8909" s="142"/>
      <c r="J8909" s="142"/>
      <c r="K8909" s="142"/>
      <c r="L8909" s="142"/>
      <c r="M8909" s="142"/>
      <c r="N8909" s="142"/>
      <c r="O8909" s="142"/>
    </row>
    <row r="8910" spans="3:15" x14ac:dyDescent="0.2">
      <c r="C8910" s="142"/>
      <c r="D8910" s="142"/>
      <c r="E8910" s="142"/>
      <c r="F8910" s="142"/>
      <c r="G8910" s="142"/>
      <c r="H8910" s="142"/>
      <c r="J8910" s="142"/>
      <c r="K8910" s="142"/>
      <c r="L8910" s="142"/>
      <c r="M8910" s="142"/>
      <c r="N8910" s="142"/>
      <c r="O8910" s="142"/>
    </row>
    <row r="8911" spans="3:15" x14ac:dyDescent="0.2">
      <c r="C8911" s="142"/>
      <c r="D8911" s="142"/>
      <c r="E8911" s="142"/>
      <c r="F8911" s="142"/>
      <c r="G8911" s="142"/>
      <c r="H8911" s="142"/>
      <c r="J8911" s="142"/>
      <c r="K8911" s="142"/>
      <c r="L8911" s="142"/>
      <c r="M8911" s="142"/>
      <c r="N8911" s="142"/>
      <c r="O8911" s="142"/>
    </row>
    <row r="8912" spans="3:15" x14ac:dyDescent="0.2">
      <c r="C8912" s="142"/>
      <c r="D8912" s="142"/>
      <c r="E8912" s="142"/>
      <c r="F8912" s="142"/>
      <c r="G8912" s="142"/>
      <c r="H8912" s="142"/>
      <c r="J8912" s="142"/>
      <c r="K8912" s="142"/>
      <c r="L8912" s="142"/>
      <c r="M8912" s="142"/>
      <c r="N8912" s="142"/>
      <c r="O8912" s="142"/>
    </row>
    <row r="8913" spans="3:15" x14ac:dyDescent="0.2">
      <c r="C8913" s="142"/>
      <c r="D8913" s="142"/>
      <c r="E8913" s="142"/>
      <c r="F8913" s="142"/>
      <c r="G8913" s="142"/>
      <c r="H8913" s="142"/>
      <c r="J8913" s="142"/>
      <c r="K8913" s="142"/>
      <c r="L8913" s="142"/>
      <c r="M8913" s="142"/>
      <c r="N8913" s="142"/>
      <c r="O8913" s="142"/>
    </row>
    <row r="8914" spans="3:15" x14ac:dyDescent="0.2">
      <c r="C8914" s="142"/>
      <c r="D8914" s="142"/>
      <c r="E8914" s="142"/>
      <c r="F8914" s="142"/>
      <c r="G8914" s="142"/>
      <c r="H8914" s="142"/>
      <c r="J8914" s="142"/>
      <c r="K8914" s="142"/>
      <c r="L8914" s="142"/>
      <c r="M8914" s="142"/>
      <c r="N8914" s="142"/>
      <c r="O8914" s="142"/>
    </row>
    <row r="8915" spans="3:15" x14ac:dyDescent="0.2">
      <c r="C8915" s="142"/>
      <c r="D8915" s="142"/>
      <c r="E8915" s="142"/>
      <c r="F8915" s="142"/>
      <c r="G8915" s="142"/>
      <c r="H8915" s="142"/>
      <c r="J8915" s="142"/>
      <c r="K8915" s="142"/>
      <c r="L8915" s="142"/>
      <c r="M8915" s="142"/>
      <c r="N8915" s="142"/>
      <c r="O8915" s="142"/>
    </row>
    <row r="8916" spans="3:15" x14ac:dyDescent="0.2">
      <c r="C8916" s="142"/>
      <c r="D8916" s="142"/>
      <c r="E8916" s="142"/>
      <c r="F8916" s="142"/>
      <c r="G8916" s="142"/>
      <c r="H8916" s="142"/>
      <c r="J8916" s="142"/>
      <c r="K8916" s="142"/>
      <c r="L8916" s="142"/>
      <c r="M8916" s="142"/>
      <c r="N8916" s="142"/>
      <c r="O8916" s="142"/>
    </row>
    <row r="8917" spans="3:15" x14ac:dyDescent="0.2">
      <c r="C8917" s="142"/>
      <c r="D8917" s="142"/>
      <c r="E8917" s="142"/>
      <c r="F8917" s="142"/>
      <c r="G8917" s="142"/>
      <c r="H8917" s="142"/>
      <c r="J8917" s="142"/>
      <c r="K8917" s="142"/>
      <c r="L8917" s="142"/>
      <c r="M8917" s="142"/>
      <c r="N8917" s="142"/>
      <c r="O8917" s="142"/>
    </row>
    <row r="8918" spans="3:15" x14ac:dyDescent="0.2">
      <c r="C8918" s="142"/>
      <c r="D8918" s="142"/>
      <c r="E8918" s="142"/>
      <c r="F8918" s="142"/>
      <c r="G8918" s="142"/>
      <c r="H8918" s="142"/>
      <c r="J8918" s="142"/>
      <c r="K8918" s="142"/>
      <c r="L8918" s="142"/>
      <c r="M8918" s="142"/>
      <c r="N8918" s="142"/>
      <c r="O8918" s="142"/>
    </row>
    <row r="8919" spans="3:15" x14ac:dyDescent="0.2">
      <c r="C8919" s="142"/>
      <c r="D8919" s="142"/>
      <c r="E8919" s="142"/>
      <c r="F8919" s="142"/>
      <c r="G8919" s="142"/>
      <c r="H8919" s="142"/>
      <c r="J8919" s="142"/>
      <c r="K8919" s="142"/>
      <c r="L8919" s="142"/>
      <c r="M8919" s="142"/>
      <c r="N8919" s="142"/>
      <c r="O8919" s="142"/>
    </row>
    <row r="8920" spans="3:15" x14ac:dyDescent="0.2">
      <c r="C8920" s="142"/>
      <c r="D8920" s="142"/>
      <c r="E8920" s="142"/>
      <c r="F8920" s="142"/>
      <c r="G8920" s="142"/>
      <c r="H8920" s="142"/>
      <c r="J8920" s="142"/>
      <c r="K8920" s="142"/>
      <c r="L8920" s="142"/>
      <c r="M8920" s="142"/>
      <c r="N8920" s="142"/>
      <c r="O8920" s="142"/>
    </row>
    <row r="8921" spans="3:15" x14ac:dyDescent="0.2">
      <c r="C8921" s="142"/>
      <c r="D8921" s="142"/>
      <c r="E8921" s="142"/>
      <c r="F8921" s="142"/>
      <c r="G8921" s="142"/>
      <c r="H8921" s="142"/>
      <c r="J8921" s="142"/>
      <c r="K8921" s="142"/>
      <c r="L8921" s="142"/>
      <c r="M8921" s="142"/>
      <c r="N8921" s="142"/>
      <c r="O8921" s="142"/>
    </row>
    <row r="8922" spans="3:15" x14ac:dyDescent="0.2">
      <c r="C8922" s="142"/>
      <c r="D8922" s="142"/>
      <c r="E8922" s="142"/>
      <c r="F8922" s="142"/>
      <c r="G8922" s="142"/>
      <c r="H8922" s="142"/>
      <c r="J8922" s="142"/>
      <c r="K8922" s="142"/>
      <c r="L8922" s="142"/>
      <c r="M8922" s="142"/>
      <c r="N8922" s="142"/>
      <c r="O8922" s="142"/>
    </row>
    <row r="8923" spans="3:15" x14ac:dyDescent="0.2">
      <c r="C8923" s="142"/>
      <c r="D8923" s="142"/>
      <c r="E8923" s="142"/>
      <c r="F8923" s="142"/>
      <c r="G8923" s="142"/>
      <c r="H8923" s="142"/>
      <c r="J8923" s="142"/>
      <c r="K8923" s="142"/>
      <c r="L8923" s="142"/>
      <c r="M8923" s="142"/>
      <c r="N8923" s="142"/>
      <c r="O8923" s="142"/>
    </row>
    <row r="8924" spans="3:15" x14ac:dyDescent="0.2">
      <c r="C8924" s="142"/>
      <c r="D8924" s="142"/>
      <c r="E8924" s="142"/>
      <c r="F8924" s="142"/>
      <c r="G8924" s="142"/>
      <c r="H8924" s="142"/>
      <c r="J8924" s="142"/>
      <c r="K8924" s="142"/>
      <c r="L8924" s="142"/>
      <c r="M8924" s="142"/>
      <c r="N8924" s="142"/>
      <c r="O8924" s="142"/>
    </row>
    <row r="8925" spans="3:15" x14ac:dyDescent="0.2">
      <c r="C8925" s="142"/>
      <c r="D8925" s="142"/>
      <c r="E8925" s="142"/>
      <c r="F8925" s="142"/>
      <c r="G8925" s="142"/>
      <c r="H8925" s="142"/>
      <c r="J8925" s="142"/>
      <c r="K8925" s="142"/>
      <c r="L8925" s="142"/>
      <c r="M8925" s="142"/>
      <c r="N8925" s="142"/>
      <c r="O8925" s="142"/>
    </row>
    <row r="8926" spans="3:15" x14ac:dyDescent="0.2">
      <c r="C8926" s="142"/>
      <c r="D8926" s="142"/>
      <c r="E8926" s="142"/>
      <c r="F8926" s="142"/>
      <c r="G8926" s="142"/>
      <c r="H8926" s="142"/>
      <c r="J8926" s="142"/>
      <c r="K8926" s="142"/>
      <c r="L8926" s="142"/>
      <c r="M8926" s="142"/>
      <c r="N8926" s="142"/>
      <c r="O8926" s="142"/>
    </row>
    <row r="8927" spans="3:15" x14ac:dyDescent="0.2">
      <c r="C8927" s="142"/>
      <c r="D8927" s="142"/>
      <c r="E8927" s="142"/>
      <c r="F8927" s="142"/>
      <c r="G8927" s="142"/>
      <c r="H8927" s="142"/>
      <c r="J8927" s="142"/>
      <c r="K8927" s="142"/>
      <c r="L8927" s="142"/>
      <c r="M8927" s="142"/>
      <c r="N8927" s="142"/>
      <c r="O8927" s="142"/>
    </row>
    <row r="8928" spans="3:15" x14ac:dyDescent="0.2">
      <c r="C8928" s="142"/>
      <c r="D8928" s="142"/>
      <c r="E8928" s="142"/>
      <c r="F8928" s="142"/>
      <c r="G8928" s="142"/>
      <c r="H8928" s="142"/>
      <c r="J8928" s="142"/>
      <c r="K8928" s="142"/>
      <c r="L8928" s="142"/>
      <c r="M8928" s="142"/>
      <c r="N8928" s="142"/>
      <c r="O8928" s="142"/>
    </row>
    <row r="8929" spans="3:15" x14ac:dyDescent="0.2">
      <c r="C8929" s="142"/>
      <c r="D8929" s="142"/>
      <c r="E8929" s="142"/>
      <c r="F8929" s="142"/>
      <c r="G8929" s="142"/>
      <c r="H8929" s="142"/>
      <c r="J8929" s="142"/>
      <c r="K8929" s="142"/>
      <c r="L8929" s="142"/>
      <c r="M8929" s="142"/>
      <c r="N8929" s="142"/>
      <c r="O8929" s="142"/>
    </row>
    <row r="8930" spans="3:15" x14ac:dyDescent="0.2">
      <c r="C8930" s="142"/>
      <c r="D8930" s="142"/>
      <c r="E8930" s="142"/>
      <c r="F8930" s="142"/>
      <c r="G8930" s="142"/>
      <c r="H8930" s="142"/>
      <c r="J8930" s="142"/>
      <c r="K8930" s="142"/>
      <c r="L8930" s="142"/>
      <c r="M8930" s="142"/>
      <c r="N8930" s="142"/>
      <c r="O8930" s="142"/>
    </row>
    <row r="8931" spans="3:15" x14ac:dyDescent="0.2">
      <c r="C8931" s="142"/>
      <c r="D8931" s="142"/>
      <c r="E8931" s="142"/>
      <c r="F8931" s="142"/>
      <c r="G8931" s="142"/>
      <c r="H8931" s="142"/>
      <c r="J8931" s="142"/>
      <c r="K8931" s="142"/>
      <c r="L8931" s="142"/>
      <c r="M8931" s="142"/>
      <c r="N8931" s="142"/>
      <c r="O8931" s="142"/>
    </row>
    <row r="8932" spans="3:15" x14ac:dyDescent="0.2">
      <c r="C8932" s="142"/>
      <c r="D8932" s="142"/>
      <c r="E8932" s="142"/>
      <c r="F8932" s="142"/>
      <c r="G8932" s="142"/>
      <c r="H8932" s="142"/>
      <c r="J8932" s="142"/>
      <c r="K8932" s="142"/>
      <c r="L8932" s="142"/>
      <c r="M8932" s="142"/>
      <c r="N8932" s="142"/>
      <c r="O8932" s="142"/>
    </row>
    <row r="8933" spans="3:15" x14ac:dyDescent="0.2">
      <c r="C8933" s="142"/>
      <c r="D8933" s="142"/>
      <c r="E8933" s="142"/>
      <c r="F8933" s="142"/>
      <c r="G8933" s="142"/>
      <c r="H8933" s="142"/>
      <c r="J8933" s="142"/>
      <c r="K8933" s="142"/>
      <c r="L8933" s="142"/>
      <c r="M8933" s="142"/>
      <c r="N8933" s="142"/>
      <c r="O8933" s="142"/>
    </row>
    <row r="8934" spans="3:15" x14ac:dyDescent="0.2">
      <c r="C8934" s="142"/>
      <c r="D8934" s="142"/>
      <c r="E8934" s="142"/>
      <c r="F8934" s="142"/>
      <c r="G8934" s="142"/>
      <c r="H8934" s="142"/>
      <c r="J8934" s="142"/>
      <c r="K8934" s="142"/>
      <c r="L8934" s="142"/>
      <c r="M8934" s="142"/>
      <c r="N8934" s="142"/>
      <c r="O8934" s="142"/>
    </row>
    <row r="8935" spans="3:15" x14ac:dyDescent="0.2">
      <c r="C8935" s="142"/>
      <c r="D8935" s="142"/>
      <c r="E8935" s="142"/>
      <c r="F8935" s="142"/>
      <c r="G8935" s="142"/>
      <c r="H8935" s="142"/>
      <c r="J8935" s="142"/>
      <c r="K8935" s="142"/>
      <c r="L8935" s="142"/>
      <c r="M8935" s="142"/>
      <c r="N8935" s="142"/>
      <c r="O8935" s="142"/>
    </row>
    <row r="8936" spans="3:15" x14ac:dyDescent="0.2">
      <c r="C8936" s="142"/>
      <c r="D8936" s="142"/>
      <c r="E8936" s="142"/>
      <c r="F8936" s="142"/>
      <c r="G8936" s="142"/>
      <c r="H8936" s="142"/>
      <c r="J8936" s="142"/>
      <c r="K8936" s="142"/>
      <c r="L8936" s="142"/>
      <c r="M8936" s="142"/>
      <c r="N8936" s="142"/>
      <c r="O8936" s="142"/>
    </row>
    <row r="8937" spans="3:15" x14ac:dyDescent="0.2">
      <c r="C8937" s="142"/>
      <c r="D8937" s="142"/>
      <c r="E8937" s="142"/>
      <c r="F8937" s="142"/>
      <c r="G8937" s="142"/>
      <c r="H8937" s="142"/>
      <c r="J8937" s="142"/>
      <c r="K8937" s="142"/>
      <c r="L8937" s="142"/>
      <c r="M8937" s="142"/>
      <c r="N8937" s="142"/>
      <c r="O8937" s="142"/>
    </row>
    <row r="8938" spans="3:15" x14ac:dyDescent="0.2">
      <c r="C8938" s="142"/>
      <c r="D8938" s="142"/>
      <c r="E8938" s="142"/>
      <c r="F8938" s="142"/>
      <c r="G8938" s="142"/>
      <c r="H8938" s="142"/>
      <c r="J8938" s="142"/>
      <c r="K8938" s="142"/>
      <c r="L8938" s="142"/>
      <c r="M8938" s="142"/>
      <c r="N8938" s="142"/>
      <c r="O8938" s="142"/>
    </row>
    <row r="8939" spans="3:15" x14ac:dyDescent="0.2">
      <c r="C8939" s="142"/>
      <c r="D8939" s="142"/>
      <c r="E8939" s="142"/>
      <c r="F8939" s="142"/>
      <c r="G8939" s="142"/>
      <c r="H8939" s="142"/>
      <c r="J8939" s="142"/>
      <c r="K8939" s="142"/>
      <c r="L8939" s="142"/>
      <c r="M8939" s="142"/>
      <c r="N8939" s="142"/>
      <c r="O8939" s="142"/>
    </row>
    <row r="8940" spans="3:15" x14ac:dyDescent="0.2">
      <c r="C8940" s="142"/>
      <c r="D8940" s="142"/>
      <c r="E8940" s="142"/>
      <c r="F8940" s="142"/>
      <c r="G8940" s="142"/>
      <c r="H8940" s="142"/>
      <c r="J8940" s="142"/>
      <c r="K8940" s="142"/>
      <c r="L8940" s="142"/>
      <c r="M8940" s="142"/>
      <c r="N8940" s="142"/>
      <c r="O8940" s="142"/>
    </row>
    <row r="8941" spans="3:15" x14ac:dyDescent="0.2">
      <c r="C8941" s="142"/>
      <c r="D8941" s="142"/>
      <c r="E8941" s="142"/>
      <c r="F8941" s="142"/>
      <c r="G8941" s="142"/>
      <c r="H8941" s="142"/>
      <c r="J8941" s="142"/>
      <c r="K8941" s="142"/>
      <c r="L8941" s="142"/>
      <c r="M8941" s="142"/>
      <c r="N8941" s="142"/>
      <c r="O8941" s="142"/>
    </row>
    <row r="8942" spans="3:15" x14ac:dyDescent="0.2">
      <c r="C8942" s="142"/>
      <c r="D8942" s="142"/>
      <c r="E8942" s="142"/>
      <c r="F8942" s="142"/>
      <c r="G8942" s="142"/>
      <c r="H8942" s="142"/>
      <c r="J8942" s="142"/>
      <c r="K8942" s="142"/>
      <c r="L8942" s="142"/>
      <c r="M8942" s="142"/>
      <c r="N8942" s="142"/>
      <c r="O8942" s="142"/>
    </row>
    <row r="8943" spans="3:15" x14ac:dyDescent="0.2">
      <c r="C8943" s="142"/>
      <c r="D8943" s="142"/>
      <c r="E8943" s="142"/>
      <c r="F8943" s="142"/>
      <c r="G8943" s="142"/>
      <c r="H8943" s="142"/>
      <c r="J8943" s="142"/>
      <c r="K8943" s="142"/>
      <c r="L8943" s="142"/>
      <c r="M8943" s="142"/>
      <c r="N8943" s="142"/>
      <c r="O8943" s="142"/>
    </row>
    <row r="8944" spans="3:15" x14ac:dyDescent="0.2">
      <c r="C8944" s="142"/>
      <c r="D8944" s="142"/>
      <c r="E8944" s="142"/>
      <c r="F8944" s="142"/>
      <c r="G8944" s="142"/>
      <c r="H8944" s="142"/>
      <c r="J8944" s="142"/>
      <c r="K8944" s="142"/>
      <c r="L8944" s="142"/>
      <c r="M8944" s="142"/>
      <c r="N8944" s="142"/>
      <c r="O8944" s="142"/>
    </row>
    <row r="8945" spans="3:15" x14ac:dyDescent="0.2">
      <c r="C8945" s="142"/>
      <c r="D8945" s="142"/>
      <c r="E8945" s="142"/>
      <c r="F8945" s="142"/>
      <c r="G8945" s="142"/>
      <c r="H8945" s="142"/>
      <c r="J8945" s="142"/>
      <c r="K8945" s="142"/>
      <c r="L8945" s="142"/>
      <c r="M8945" s="142"/>
      <c r="N8945" s="142"/>
      <c r="O8945" s="142"/>
    </row>
    <row r="8946" spans="3:15" x14ac:dyDescent="0.2">
      <c r="C8946" s="142"/>
      <c r="D8946" s="142"/>
      <c r="E8946" s="142"/>
      <c r="F8946" s="142"/>
      <c r="G8946" s="142"/>
      <c r="H8946" s="142"/>
      <c r="J8946" s="142"/>
      <c r="K8946" s="142"/>
      <c r="L8946" s="142"/>
      <c r="M8946" s="142"/>
      <c r="N8946" s="142"/>
      <c r="O8946" s="142"/>
    </row>
    <row r="8947" spans="3:15" x14ac:dyDescent="0.2">
      <c r="C8947" s="142"/>
      <c r="D8947" s="142"/>
      <c r="E8947" s="142"/>
      <c r="F8947" s="142"/>
      <c r="G8947" s="142"/>
      <c r="H8947" s="142"/>
      <c r="J8947" s="142"/>
      <c r="K8947" s="142"/>
      <c r="L8947" s="142"/>
      <c r="M8947" s="142"/>
      <c r="N8947" s="142"/>
      <c r="O8947" s="142"/>
    </row>
    <row r="8948" spans="3:15" x14ac:dyDescent="0.2">
      <c r="C8948" s="142"/>
      <c r="D8948" s="142"/>
      <c r="E8948" s="142"/>
      <c r="F8948" s="142"/>
      <c r="G8948" s="142"/>
      <c r="H8948" s="142"/>
      <c r="J8948" s="142"/>
      <c r="K8948" s="142"/>
      <c r="L8948" s="142"/>
      <c r="M8948" s="142"/>
      <c r="N8948" s="142"/>
      <c r="O8948" s="142"/>
    </row>
    <row r="8949" spans="3:15" x14ac:dyDescent="0.2">
      <c r="C8949" s="142"/>
      <c r="D8949" s="142"/>
      <c r="E8949" s="142"/>
      <c r="F8949" s="142"/>
      <c r="G8949" s="142"/>
      <c r="H8949" s="142"/>
      <c r="J8949" s="142"/>
      <c r="K8949" s="142"/>
      <c r="L8949" s="142"/>
      <c r="M8949" s="142"/>
      <c r="N8949" s="142"/>
      <c r="O8949" s="142"/>
    </row>
    <row r="8950" spans="3:15" x14ac:dyDescent="0.2">
      <c r="C8950" s="142"/>
      <c r="D8950" s="142"/>
      <c r="E8950" s="142"/>
      <c r="F8950" s="142"/>
      <c r="G8950" s="142"/>
      <c r="H8950" s="142"/>
      <c r="J8950" s="142"/>
      <c r="K8950" s="142"/>
      <c r="L8950" s="142"/>
      <c r="M8950" s="142"/>
      <c r="N8950" s="142"/>
      <c r="O8950" s="142"/>
    </row>
    <row r="8951" spans="3:15" x14ac:dyDescent="0.2">
      <c r="C8951" s="142"/>
      <c r="D8951" s="142"/>
      <c r="E8951" s="142"/>
      <c r="F8951" s="142"/>
      <c r="G8951" s="142"/>
      <c r="H8951" s="142"/>
      <c r="J8951" s="142"/>
      <c r="K8951" s="142"/>
      <c r="L8951" s="142"/>
      <c r="M8951" s="142"/>
      <c r="N8951" s="142"/>
      <c r="O8951" s="142"/>
    </row>
    <row r="8952" spans="3:15" x14ac:dyDescent="0.2">
      <c r="C8952" s="142"/>
      <c r="D8952" s="142"/>
      <c r="E8952" s="142"/>
      <c r="F8952" s="142"/>
      <c r="G8952" s="142"/>
      <c r="H8952" s="142"/>
      <c r="J8952" s="142"/>
      <c r="K8952" s="142"/>
      <c r="L8952" s="142"/>
      <c r="M8952" s="142"/>
      <c r="N8952" s="142"/>
      <c r="O8952" s="142"/>
    </row>
    <row r="8953" spans="3:15" x14ac:dyDescent="0.2">
      <c r="C8953" s="142"/>
      <c r="D8953" s="142"/>
      <c r="E8953" s="142"/>
      <c r="F8953" s="142"/>
      <c r="G8953" s="142"/>
      <c r="H8953" s="142"/>
      <c r="J8953" s="142"/>
      <c r="K8953" s="142"/>
      <c r="L8953" s="142"/>
      <c r="M8953" s="142"/>
      <c r="N8953" s="142"/>
      <c r="O8953" s="142"/>
    </row>
    <row r="8954" spans="3:15" x14ac:dyDescent="0.2">
      <c r="C8954" s="142"/>
      <c r="D8954" s="142"/>
      <c r="E8954" s="142"/>
      <c r="F8954" s="142"/>
      <c r="G8954" s="142"/>
      <c r="H8954" s="142"/>
      <c r="J8954" s="142"/>
      <c r="K8954" s="142"/>
      <c r="L8954" s="142"/>
      <c r="M8954" s="142"/>
      <c r="N8954" s="142"/>
      <c r="O8954" s="142"/>
    </row>
    <row r="8955" spans="3:15" x14ac:dyDescent="0.2">
      <c r="C8955" s="142"/>
      <c r="D8955" s="142"/>
      <c r="E8955" s="142"/>
      <c r="F8955" s="142"/>
      <c r="G8955" s="142"/>
      <c r="H8955" s="142"/>
      <c r="J8955" s="142"/>
      <c r="K8955" s="142"/>
      <c r="L8955" s="142"/>
      <c r="M8955" s="142"/>
      <c r="N8955" s="142"/>
      <c r="O8955" s="142"/>
    </row>
    <row r="8956" spans="3:15" x14ac:dyDescent="0.2">
      <c r="C8956" s="142"/>
      <c r="D8956" s="142"/>
      <c r="E8956" s="142"/>
      <c r="F8956" s="142"/>
      <c r="G8956" s="142"/>
      <c r="H8956" s="142"/>
      <c r="J8956" s="142"/>
      <c r="K8956" s="142"/>
      <c r="L8956" s="142"/>
      <c r="M8956" s="142"/>
      <c r="N8956" s="142"/>
      <c r="O8956" s="142"/>
    </row>
    <row r="8957" spans="3:15" x14ac:dyDescent="0.2">
      <c r="C8957" s="142"/>
      <c r="D8957" s="142"/>
      <c r="E8957" s="142"/>
      <c r="F8957" s="142"/>
      <c r="G8957" s="142"/>
      <c r="H8957" s="142"/>
      <c r="J8957" s="142"/>
      <c r="K8957" s="142"/>
      <c r="L8957" s="142"/>
      <c r="M8957" s="142"/>
      <c r="N8957" s="142"/>
      <c r="O8957" s="142"/>
    </row>
    <row r="8958" spans="3:15" x14ac:dyDescent="0.2">
      <c r="C8958" s="142"/>
      <c r="D8958" s="142"/>
      <c r="E8958" s="142"/>
      <c r="F8958" s="142"/>
      <c r="G8958" s="142"/>
      <c r="H8958" s="142"/>
      <c r="J8958" s="142"/>
      <c r="K8958" s="142"/>
      <c r="L8958" s="142"/>
      <c r="M8958" s="142"/>
      <c r="N8958" s="142"/>
      <c r="O8958" s="142"/>
    </row>
    <row r="8959" spans="3:15" x14ac:dyDescent="0.2">
      <c r="C8959" s="142"/>
      <c r="D8959" s="142"/>
      <c r="E8959" s="142"/>
      <c r="F8959" s="142"/>
      <c r="G8959" s="142"/>
      <c r="H8959" s="142"/>
      <c r="J8959" s="142"/>
      <c r="K8959" s="142"/>
      <c r="L8959" s="142"/>
      <c r="M8959" s="142"/>
      <c r="N8959" s="142"/>
      <c r="O8959" s="142"/>
    </row>
    <row r="8960" spans="3:15" x14ac:dyDescent="0.2">
      <c r="C8960" s="142"/>
      <c r="D8960" s="142"/>
      <c r="E8960" s="142"/>
      <c r="F8960" s="142"/>
      <c r="G8960" s="142"/>
      <c r="H8960" s="142"/>
      <c r="J8960" s="142"/>
      <c r="K8960" s="142"/>
      <c r="L8960" s="142"/>
      <c r="M8960" s="142"/>
      <c r="N8960" s="142"/>
      <c r="O8960" s="142"/>
    </row>
    <row r="8961" spans="3:15" x14ac:dyDescent="0.2">
      <c r="C8961" s="142"/>
      <c r="D8961" s="142"/>
      <c r="E8961" s="142"/>
      <c r="F8961" s="142"/>
      <c r="G8961" s="142"/>
      <c r="H8961" s="142"/>
      <c r="J8961" s="142"/>
      <c r="K8961" s="142"/>
      <c r="L8961" s="142"/>
      <c r="M8961" s="142"/>
      <c r="N8961" s="142"/>
      <c r="O8961" s="142"/>
    </row>
    <row r="8962" spans="3:15" x14ac:dyDescent="0.2">
      <c r="C8962" s="142"/>
      <c r="D8962" s="142"/>
      <c r="E8962" s="142"/>
      <c r="F8962" s="142"/>
      <c r="G8962" s="142"/>
      <c r="H8962" s="142"/>
      <c r="J8962" s="142"/>
      <c r="K8962" s="142"/>
      <c r="L8962" s="142"/>
      <c r="M8962" s="142"/>
      <c r="N8962" s="142"/>
      <c r="O8962" s="142"/>
    </row>
    <row r="8963" spans="3:15" x14ac:dyDescent="0.2">
      <c r="C8963" s="142"/>
      <c r="D8963" s="142"/>
      <c r="E8963" s="142"/>
      <c r="F8963" s="142"/>
      <c r="G8963" s="142"/>
      <c r="H8963" s="142"/>
      <c r="J8963" s="142"/>
      <c r="K8963" s="142"/>
      <c r="L8963" s="142"/>
      <c r="M8963" s="142"/>
      <c r="N8963" s="142"/>
      <c r="O8963" s="142"/>
    </row>
    <row r="8964" spans="3:15" x14ac:dyDescent="0.2">
      <c r="C8964" s="142"/>
      <c r="D8964" s="142"/>
      <c r="E8964" s="142"/>
      <c r="F8964" s="142"/>
      <c r="G8964" s="142"/>
      <c r="H8964" s="142"/>
      <c r="J8964" s="142"/>
      <c r="K8964" s="142"/>
      <c r="L8964" s="142"/>
      <c r="M8964" s="142"/>
      <c r="N8964" s="142"/>
      <c r="O8964" s="142"/>
    </row>
    <row r="8965" spans="3:15" x14ac:dyDescent="0.2">
      <c r="C8965" s="142"/>
      <c r="D8965" s="142"/>
      <c r="E8965" s="142"/>
      <c r="F8965" s="142"/>
      <c r="G8965" s="142"/>
      <c r="H8965" s="142"/>
      <c r="J8965" s="142"/>
      <c r="K8965" s="142"/>
      <c r="L8965" s="142"/>
      <c r="M8965" s="142"/>
      <c r="N8965" s="142"/>
      <c r="O8965" s="142"/>
    </row>
    <row r="8966" spans="3:15" x14ac:dyDescent="0.2">
      <c r="C8966" s="142"/>
      <c r="D8966" s="142"/>
      <c r="E8966" s="142"/>
      <c r="F8966" s="142"/>
      <c r="G8966" s="142"/>
      <c r="H8966" s="142"/>
      <c r="J8966" s="142"/>
      <c r="K8966" s="142"/>
      <c r="L8966" s="142"/>
      <c r="M8966" s="142"/>
      <c r="N8966" s="142"/>
      <c r="O8966" s="142"/>
    </row>
    <row r="8967" spans="3:15" x14ac:dyDescent="0.2">
      <c r="C8967" s="142"/>
      <c r="D8967" s="142"/>
      <c r="E8967" s="142"/>
      <c r="F8967" s="142"/>
      <c r="G8967" s="142"/>
      <c r="H8967" s="142"/>
      <c r="J8967" s="142"/>
      <c r="K8967" s="142"/>
      <c r="L8967" s="142"/>
      <c r="M8967" s="142"/>
      <c r="N8967" s="142"/>
      <c r="O8967" s="142"/>
    </row>
    <row r="8968" spans="3:15" x14ac:dyDescent="0.2">
      <c r="C8968" s="142"/>
      <c r="D8968" s="142"/>
      <c r="E8968" s="142"/>
      <c r="F8968" s="142"/>
      <c r="G8968" s="142"/>
      <c r="H8968" s="142"/>
      <c r="J8968" s="142"/>
      <c r="K8968" s="142"/>
      <c r="L8968" s="142"/>
      <c r="M8968" s="142"/>
      <c r="N8968" s="142"/>
      <c r="O8968" s="142"/>
    </row>
    <row r="8969" spans="3:15" x14ac:dyDescent="0.2">
      <c r="C8969" s="142"/>
      <c r="D8969" s="142"/>
      <c r="E8969" s="142"/>
      <c r="F8969" s="142"/>
      <c r="G8969" s="142"/>
      <c r="H8969" s="142"/>
      <c r="J8969" s="142"/>
      <c r="K8969" s="142"/>
      <c r="L8969" s="142"/>
      <c r="M8969" s="142"/>
      <c r="N8969" s="142"/>
      <c r="O8969" s="142"/>
    </row>
    <row r="8970" spans="3:15" x14ac:dyDescent="0.2">
      <c r="C8970" s="142"/>
      <c r="D8970" s="142"/>
      <c r="E8970" s="142"/>
      <c r="F8970" s="142"/>
      <c r="G8970" s="142"/>
      <c r="H8970" s="142"/>
      <c r="J8970" s="142"/>
      <c r="K8970" s="142"/>
      <c r="L8970" s="142"/>
      <c r="M8970" s="142"/>
      <c r="N8970" s="142"/>
      <c r="O8970" s="142"/>
    </row>
    <row r="8971" spans="3:15" x14ac:dyDescent="0.2">
      <c r="C8971" s="142"/>
      <c r="D8971" s="142"/>
      <c r="E8971" s="142"/>
      <c r="F8971" s="142"/>
      <c r="G8971" s="142"/>
      <c r="H8971" s="142"/>
      <c r="J8971" s="142"/>
      <c r="K8971" s="142"/>
      <c r="L8971" s="142"/>
      <c r="M8971" s="142"/>
      <c r="N8971" s="142"/>
      <c r="O8971" s="142"/>
    </row>
    <row r="8972" spans="3:15" x14ac:dyDescent="0.2">
      <c r="C8972" s="142"/>
      <c r="D8972" s="142"/>
      <c r="E8972" s="142"/>
      <c r="F8972" s="142"/>
      <c r="G8972" s="142"/>
      <c r="H8972" s="142"/>
      <c r="J8972" s="142"/>
      <c r="K8972" s="142"/>
      <c r="L8972" s="142"/>
      <c r="M8972" s="142"/>
      <c r="N8972" s="142"/>
      <c r="O8972" s="142"/>
    </row>
    <row r="8973" spans="3:15" x14ac:dyDescent="0.2">
      <c r="C8973" s="142"/>
      <c r="D8973" s="142"/>
      <c r="E8973" s="142"/>
      <c r="F8973" s="142"/>
      <c r="G8973" s="142"/>
      <c r="H8973" s="142"/>
      <c r="J8973" s="142"/>
      <c r="K8973" s="142"/>
      <c r="L8973" s="142"/>
      <c r="M8973" s="142"/>
      <c r="N8973" s="142"/>
      <c r="O8973" s="142"/>
    </row>
    <row r="8974" spans="3:15" x14ac:dyDescent="0.2">
      <c r="C8974" s="142"/>
      <c r="D8974" s="142"/>
      <c r="E8974" s="142"/>
      <c r="F8974" s="142"/>
      <c r="G8974" s="142"/>
      <c r="H8974" s="142"/>
      <c r="J8974" s="142"/>
      <c r="K8974" s="142"/>
      <c r="L8974" s="142"/>
      <c r="M8974" s="142"/>
      <c r="N8974" s="142"/>
      <c r="O8974" s="142"/>
    </row>
    <row r="8975" spans="3:15" x14ac:dyDescent="0.2">
      <c r="C8975" s="142"/>
      <c r="D8975" s="142"/>
      <c r="E8975" s="142"/>
      <c r="F8975" s="142"/>
      <c r="G8975" s="142"/>
      <c r="H8975" s="142"/>
      <c r="J8975" s="142"/>
      <c r="K8975" s="142"/>
      <c r="L8975" s="142"/>
      <c r="M8975" s="142"/>
      <c r="N8975" s="142"/>
      <c r="O8975" s="142"/>
    </row>
    <row r="8976" spans="3:15" x14ac:dyDescent="0.2">
      <c r="C8976" s="142"/>
      <c r="D8976" s="142"/>
      <c r="E8976" s="142"/>
      <c r="F8976" s="142"/>
      <c r="G8976" s="142"/>
      <c r="H8976" s="142"/>
      <c r="J8976" s="142"/>
      <c r="K8976" s="142"/>
      <c r="L8976" s="142"/>
      <c r="M8976" s="142"/>
      <c r="N8976" s="142"/>
      <c r="O8976" s="142"/>
    </row>
    <row r="8977" spans="3:15" x14ac:dyDescent="0.2">
      <c r="C8977" s="142"/>
      <c r="D8977" s="142"/>
      <c r="E8977" s="142"/>
      <c r="F8977" s="142"/>
      <c r="G8977" s="142"/>
      <c r="H8977" s="142"/>
      <c r="J8977" s="142"/>
      <c r="K8977" s="142"/>
      <c r="L8977" s="142"/>
      <c r="M8977" s="142"/>
      <c r="N8977" s="142"/>
      <c r="O8977" s="142"/>
    </row>
    <row r="8978" spans="3:15" x14ac:dyDescent="0.2">
      <c r="C8978" s="142"/>
      <c r="D8978" s="142"/>
      <c r="E8978" s="142"/>
      <c r="F8978" s="142"/>
      <c r="G8978" s="142"/>
      <c r="H8978" s="142"/>
      <c r="J8978" s="142"/>
      <c r="K8978" s="142"/>
      <c r="L8978" s="142"/>
      <c r="M8978" s="142"/>
      <c r="N8978" s="142"/>
      <c r="O8978" s="142"/>
    </row>
    <row r="8979" spans="3:15" x14ac:dyDescent="0.2">
      <c r="C8979" s="142"/>
      <c r="D8979" s="142"/>
      <c r="E8979" s="142"/>
      <c r="F8979" s="142"/>
      <c r="G8979" s="142"/>
      <c r="H8979" s="142"/>
      <c r="J8979" s="142"/>
      <c r="K8979" s="142"/>
      <c r="L8979" s="142"/>
      <c r="M8979" s="142"/>
      <c r="N8979" s="142"/>
      <c r="O8979" s="142"/>
    </row>
    <row r="8980" spans="3:15" x14ac:dyDescent="0.2">
      <c r="C8980" s="142"/>
      <c r="D8980" s="142"/>
      <c r="E8980" s="142"/>
      <c r="F8980" s="142"/>
      <c r="G8980" s="142"/>
      <c r="H8980" s="142"/>
      <c r="J8980" s="142"/>
      <c r="K8980" s="142"/>
      <c r="L8980" s="142"/>
      <c r="M8980" s="142"/>
      <c r="N8980" s="142"/>
      <c r="O8980" s="142"/>
    </row>
    <row r="8981" spans="3:15" x14ac:dyDescent="0.2">
      <c r="C8981" s="142"/>
      <c r="D8981" s="142"/>
      <c r="E8981" s="142"/>
      <c r="F8981" s="142"/>
      <c r="G8981" s="142"/>
      <c r="H8981" s="142"/>
      <c r="J8981" s="142"/>
      <c r="K8981" s="142"/>
      <c r="L8981" s="142"/>
      <c r="M8981" s="142"/>
      <c r="N8981" s="142"/>
      <c r="O8981" s="142"/>
    </row>
    <row r="8982" spans="3:15" x14ac:dyDescent="0.2">
      <c r="C8982" s="142"/>
      <c r="D8982" s="142"/>
      <c r="E8982" s="142"/>
      <c r="F8982" s="142"/>
      <c r="G8982" s="142"/>
      <c r="H8982" s="142"/>
      <c r="J8982" s="142"/>
      <c r="K8982" s="142"/>
      <c r="L8982" s="142"/>
      <c r="M8982" s="142"/>
      <c r="N8982" s="142"/>
      <c r="O8982" s="142"/>
    </row>
    <row r="8983" spans="3:15" x14ac:dyDescent="0.2">
      <c r="C8983" s="142"/>
      <c r="D8983" s="142"/>
      <c r="E8983" s="142"/>
      <c r="F8983" s="142"/>
      <c r="G8983" s="142"/>
      <c r="H8983" s="142"/>
      <c r="J8983" s="142"/>
      <c r="K8983" s="142"/>
      <c r="L8983" s="142"/>
      <c r="M8983" s="142"/>
      <c r="N8983" s="142"/>
      <c r="O8983" s="142"/>
    </row>
    <row r="8984" spans="3:15" x14ac:dyDescent="0.2">
      <c r="C8984" s="142"/>
      <c r="D8984" s="142"/>
      <c r="E8984" s="142"/>
      <c r="F8984" s="142"/>
      <c r="G8984" s="142"/>
      <c r="H8984" s="142"/>
      <c r="J8984" s="142"/>
      <c r="K8984" s="142"/>
      <c r="L8984" s="142"/>
      <c r="M8984" s="142"/>
      <c r="N8984" s="142"/>
      <c r="O8984" s="142"/>
    </row>
    <row r="8985" spans="3:15" x14ac:dyDescent="0.2">
      <c r="C8985" s="142"/>
      <c r="D8985" s="142"/>
      <c r="E8985" s="142"/>
      <c r="F8985" s="142"/>
      <c r="G8985" s="142"/>
      <c r="H8985" s="142"/>
      <c r="J8985" s="142"/>
      <c r="K8985" s="142"/>
      <c r="L8985" s="142"/>
      <c r="M8985" s="142"/>
      <c r="N8985" s="142"/>
      <c r="O8985" s="142"/>
    </row>
    <row r="8986" spans="3:15" x14ac:dyDescent="0.2">
      <c r="C8986" s="142"/>
      <c r="D8986" s="142"/>
      <c r="E8986" s="142"/>
      <c r="F8986" s="142"/>
      <c r="G8986" s="142"/>
      <c r="H8986" s="142"/>
      <c r="J8986" s="142"/>
      <c r="K8986" s="142"/>
      <c r="L8986" s="142"/>
      <c r="M8986" s="142"/>
      <c r="N8986" s="142"/>
      <c r="O8986" s="142"/>
    </row>
    <row r="8987" spans="3:15" x14ac:dyDescent="0.2">
      <c r="C8987" s="142"/>
      <c r="D8987" s="142"/>
      <c r="E8987" s="142"/>
      <c r="F8987" s="142"/>
      <c r="G8987" s="142"/>
      <c r="H8987" s="142"/>
      <c r="J8987" s="142"/>
      <c r="K8987" s="142"/>
      <c r="L8987" s="142"/>
      <c r="M8987" s="142"/>
      <c r="N8987" s="142"/>
      <c r="O8987" s="142"/>
    </row>
    <row r="8988" spans="3:15" x14ac:dyDescent="0.2">
      <c r="C8988" s="142"/>
      <c r="D8988" s="142"/>
      <c r="E8988" s="142"/>
      <c r="F8988" s="142"/>
      <c r="G8988" s="142"/>
      <c r="H8988" s="142"/>
      <c r="J8988" s="142"/>
      <c r="K8988" s="142"/>
      <c r="L8988" s="142"/>
      <c r="M8988" s="142"/>
      <c r="N8988" s="142"/>
      <c r="O8988" s="142"/>
    </row>
    <row r="8989" spans="3:15" x14ac:dyDescent="0.2">
      <c r="C8989" s="142"/>
      <c r="D8989" s="142"/>
      <c r="E8989" s="142"/>
      <c r="F8989" s="142"/>
      <c r="G8989" s="142"/>
      <c r="H8989" s="142"/>
      <c r="J8989" s="142"/>
      <c r="K8989" s="142"/>
      <c r="L8989" s="142"/>
      <c r="M8989" s="142"/>
      <c r="N8989" s="142"/>
      <c r="O8989" s="142"/>
    </row>
    <row r="8990" spans="3:15" x14ac:dyDescent="0.2">
      <c r="C8990" s="142"/>
      <c r="D8990" s="142"/>
      <c r="E8990" s="142"/>
      <c r="F8990" s="142"/>
      <c r="G8990" s="142"/>
      <c r="H8990" s="142"/>
      <c r="J8990" s="142"/>
      <c r="K8990" s="142"/>
      <c r="L8990" s="142"/>
      <c r="M8990" s="142"/>
      <c r="N8990" s="142"/>
      <c r="O8990" s="142"/>
    </row>
    <row r="8991" spans="3:15" x14ac:dyDescent="0.2">
      <c r="C8991" s="142"/>
      <c r="D8991" s="142"/>
      <c r="E8991" s="142"/>
      <c r="F8991" s="142"/>
      <c r="G8991" s="142"/>
      <c r="H8991" s="142"/>
      <c r="J8991" s="142"/>
      <c r="K8991" s="142"/>
      <c r="L8991" s="142"/>
      <c r="M8991" s="142"/>
      <c r="N8991" s="142"/>
      <c r="O8991" s="142"/>
    </row>
    <row r="8992" spans="3:15" x14ac:dyDescent="0.2">
      <c r="C8992" s="142"/>
      <c r="D8992" s="142"/>
      <c r="E8992" s="142"/>
      <c r="F8992" s="142"/>
      <c r="G8992" s="142"/>
      <c r="H8992" s="142"/>
      <c r="J8992" s="142"/>
      <c r="K8992" s="142"/>
      <c r="L8992" s="142"/>
      <c r="M8992" s="142"/>
      <c r="N8992" s="142"/>
      <c r="O8992" s="142"/>
    </row>
    <row r="8993" spans="3:15" x14ac:dyDescent="0.2">
      <c r="C8993" s="142"/>
      <c r="D8993" s="142"/>
      <c r="E8993" s="142"/>
      <c r="F8993" s="142"/>
      <c r="G8993" s="142"/>
      <c r="H8993" s="142"/>
      <c r="J8993" s="142"/>
      <c r="K8993" s="142"/>
      <c r="L8993" s="142"/>
      <c r="M8993" s="142"/>
      <c r="N8993" s="142"/>
      <c r="O8993" s="142"/>
    </row>
    <row r="8994" spans="3:15" x14ac:dyDescent="0.2">
      <c r="C8994" s="142"/>
      <c r="D8994" s="142"/>
      <c r="E8994" s="142"/>
      <c r="F8994" s="142"/>
      <c r="G8994" s="142"/>
      <c r="H8994" s="142"/>
      <c r="J8994" s="142"/>
      <c r="K8994" s="142"/>
      <c r="L8994" s="142"/>
      <c r="M8994" s="142"/>
      <c r="N8994" s="142"/>
      <c r="O8994" s="142"/>
    </row>
    <row r="8995" spans="3:15" x14ac:dyDescent="0.2">
      <c r="C8995" s="142"/>
      <c r="D8995" s="142"/>
      <c r="E8995" s="142"/>
      <c r="F8995" s="142"/>
      <c r="G8995" s="142"/>
      <c r="H8995" s="142"/>
      <c r="J8995" s="142"/>
      <c r="K8995" s="142"/>
      <c r="L8995" s="142"/>
      <c r="M8995" s="142"/>
      <c r="N8995" s="142"/>
      <c r="O8995" s="142"/>
    </row>
    <row r="8996" spans="3:15" x14ac:dyDescent="0.2">
      <c r="C8996" s="142"/>
      <c r="D8996" s="142"/>
      <c r="E8996" s="142"/>
      <c r="F8996" s="142"/>
      <c r="G8996" s="142"/>
      <c r="H8996" s="142"/>
      <c r="J8996" s="142"/>
      <c r="K8996" s="142"/>
      <c r="L8996" s="142"/>
      <c r="M8996" s="142"/>
      <c r="N8996" s="142"/>
      <c r="O8996" s="142"/>
    </row>
    <row r="8997" spans="3:15" x14ac:dyDescent="0.2">
      <c r="C8997" s="142"/>
      <c r="D8997" s="142"/>
      <c r="E8997" s="142"/>
      <c r="F8997" s="142"/>
      <c r="G8997" s="142"/>
      <c r="H8997" s="142"/>
      <c r="J8997" s="142"/>
      <c r="K8997" s="142"/>
      <c r="L8997" s="142"/>
      <c r="M8997" s="142"/>
      <c r="N8997" s="142"/>
      <c r="O8997" s="142"/>
    </row>
    <row r="8998" spans="3:15" x14ac:dyDescent="0.2">
      <c r="C8998" s="142"/>
      <c r="D8998" s="142"/>
      <c r="E8998" s="142"/>
      <c r="F8998" s="142"/>
      <c r="G8998" s="142"/>
      <c r="H8998" s="142"/>
      <c r="J8998" s="142"/>
      <c r="K8998" s="142"/>
      <c r="L8998" s="142"/>
      <c r="M8998" s="142"/>
      <c r="N8998" s="142"/>
      <c r="O8998" s="142"/>
    </row>
    <row r="8999" spans="3:15" x14ac:dyDescent="0.2">
      <c r="C8999" s="142"/>
      <c r="D8999" s="142"/>
      <c r="E8999" s="142"/>
      <c r="F8999" s="142"/>
      <c r="G8999" s="142"/>
      <c r="H8999" s="142"/>
      <c r="J8999" s="142"/>
      <c r="K8999" s="142"/>
      <c r="L8999" s="142"/>
      <c r="M8999" s="142"/>
      <c r="N8999" s="142"/>
      <c r="O8999" s="142"/>
    </row>
    <row r="9000" spans="3:15" x14ac:dyDescent="0.2">
      <c r="C9000" s="142"/>
      <c r="D9000" s="142"/>
      <c r="E9000" s="142"/>
      <c r="F9000" s="142"/>
      <c r="G9000" s="142"/>
      <c r="H9000" s="142"/>
      <c r="J9000" s="142"/>
      <c r="K9000" s="142"/>
      <c r="L9000" s="142"/>
      <c r="M9000" s="142"/>
      <c r="N9000" s="142"/>
      <c r="O9000" s="142"/>
    </row>
    <row r="9001" spans="3:15" x14ac:dyDescent="0.2">
      <c r="C9001" s="142"/>
      <c r="D9001" s="142"/>
      <c r="E9001" s="142"/>
      <c r="F9001" s="142"/>
      <c r="G9001" s="142"/>
      <c r="H9001" s="142"/>
      <c r="J9001" s="142"/>
      <c r="K9001" s="142"/>
      <c r="L9001" s="142"/>
      <c r="M9001" s="142"/>
      <c r="N9001" s="142"/>
      <c r="O9001" s="142"/>
    </row>
    <row r="9002" spans="3:15" x14ac:dyDescent="0.2">
      <c r="C9002" s="142"/>
      <c r="D9002" s="142"/>
      <c r="E9002" s="142"/>
      <c r="F9002" s="142"/>
      <c r="G9002" s="142"/>
      <c r="H9002" s="142"/>
      <c r="J9002" s="142"/>
      <c r="K9002" s="142"/>
      <c r="L9002" s="142"/>
      <c r="M9002" s="142"/>
      <c r="N9002" s="142"/>
      <c r="O9002" s="142"/>
    </row>
    <row r="9003" spans="3:15" x14ac:dyDescent="0.2">
      <c r="C9003" s="142"/>
      <c r="D9003" s="142"/>
      <c r="E9003" s="142"/>
      <c r="F9003" s="142"/>
      <c r="G9003" s="142"/>
      <c r="H9003" s="142"/>
      <c r="J9003" s="142"/>
      <c r="K9003" s="142"/>
      <c r="L9003" s="142"/>
      <c r="M9003" s="142"/>
      <c r="N9003" s="142"/>
      <c r="O9003" s="142"/>
    </row>
    <row r="9004" spans="3:15" x14ac:dyDescent="0.2">
      <c r="C9004" s="142"/>
      <c r="D9004" s="142"/>
      <c r="E9004" s="142"/>
      <c r="F9004" s="142"/>
      <c r="G9004" s="142"/>
      <c r="H9004" s="142"/>
      <c r="J9004" s="142"/>
      <c r="K9004" s="142"/>
      <c r="L9004" s="142"/>
      <c r="M9004" s="142"/>
      <c r="N9004" s="142"/>
      <c r="O9004" s="142"/>
    </row>
    <row r="9005" spans="3:15" x14ac:dyDescent="0.2">
      <c r="C9005" s="142"/>
      <c r="D9005" s="142"/>
      <c r="E9005" s="142"/>
      <c r="F9005" s="142"/>
      <c r="G9005" s="142"/>
      <c r="H9005" s="142"/>
      <c r="J9005" s="142"/>
      <c r="K9005" s="142"/>
      <c r="L9005" s="142"/>
      <c r="M9005" s="142"/>
      <c r="N9005" s="142"/>
      <c r="O9005" s="142"/>
    </row>
    <row r="9006" spans="3:15" x14ac:dyDescent="0.2">
      <c r="C9006" s="142"/>
      <c r="D9006" s="142"/>
      <c r="E9006" s="142"/>
      <c r="F9006" s="142"/>
      <c r="G9006" s="142"/>
      <c r="H9006" s="142"/>
      <c r="J9006" s="142"/>
      <c r="K9006" s="142"/>
      <c r="L9006" s="142"/>
      <c r="M9006" s="142"/>
      <c r="N9006" s="142"/>
      <c r="O9006" s="142"/>
    </row>
    <row r="9007" spans="3:15" x14ac:dyDescent="0.2">
      <c r="C9007" s="142"/>
      <c r="D9007" s="142"/>
      <c r="E9007" s="142"/>
      <c r="F9007" s="142"/>
      <c r="G9007" s="142"/>
      <c r="H9007" s="142"/>
      <c r="J9007" s="142"/>
      <c r="K9007" s="142"/>
      <c r="L9007" s="142"/>
      <c r="M9007" s="142"/>
      <c r="N9007" s="142"/>
      <c r="O9007" s="142"/>
    </row>
    <row r="9008" spans="3:15" x14ac:dyDescent="0.2">
      <c r="C9008" s="142"/>
      <c r="D9008" s="142"/>
      <c r="E9008" s="142"/>
      <c r="F9008" s="142"/>
      <c r="G9008" s="142"/>
      <c r="H9008" s="142"/>
      <c r="J9008" s="142"/>
      <c r="K9008" s="142"/>
      <c r="L9008" s="142"/>
      <c r="M9008" s="142"/>
      <c r="N9008" s="142"/>
      <c r="O9008" s="142"/>
    </row>
    <row r="9009" spans="3:15" x14ac:dyDescent="0.2">
      <c r="C9009" s="142"/>
      <c r="D9009" s="142"/>
      <c r="E9009" s="142"/>
      <c r="F9009" s="142"/>
      <c r="G9009" s="142"/>
      <c r="H9009" s="142"/>
      <c r="J9009" s="142"/>
      <c r="K9009" s="142"/>
      <c r="L9009" s="142"/>
      <c r="M9009" s="142"/>
      <c r="N9009" s="142"/>
      <c r="O9009" s="142"/>
    </row>
    <row r="9010" spans="3:15" x14ac:dyDescent="0.2">
      <c r="C9010" s="142"/>
      <c r="D9010" s="142"/>
      <c r="E9010" s="142"/>
      <c r="F9010" s="142"/>
      <c r="G9010" s="142"/>
      <c r="H9010" s="142"/>
      <c r="J9010" s="142"/>
      <c r="K9010" s="142"/>
      <c r="L9010" s="142"/>
      <c r="M9010" s="142"/>
      <c r="N9010" s="142"/>
      <c r="O9010" s="142"/>
    </row>
    <row r="9011" spans="3:15" x14ac:dyDescent="0.2">
      <c r="C9011" s="142"/>
      <c r="D9011" s="142"/>
      <c r="E9011" s="142"/>
      <c r="F9011" s="142"/>
      <c r="G9011" s="142"/>
      <c r="H9011" s="142"/>
      <c r="J9011" s="142"/>
      <c r="K9011" s="142"/>
      <c r="L9011" s="142"/>
      <c r="M9011" s="142"/>
      <c r="N9011" s="142"/>
      <c r="O9011" s="142"/>
    </row>
    <row r="9012" spans="3:15" x14ac:dyDescent="0.2">
      <c r="C9012" s="142"/>
      <c r="D9012" s="142"/>
      <c r="E9012" s="142"/>
      <c r="F9012" s="142"/>
      <c r="G9012" s="142"/>
      <c r="H9012" s="142"/>
      <c r="J9012" s="142"/>
      <c r="K9012" s="142"/>
      <c r="L9012" s="142"/>
      <c r="M9012" s="142"/>
      <c r="N9012" s="142"/>
      <c r="O9012" s="142"/>
    </row>
    <row r="9013" spans="3:15" x14ac:dyDescent="0.2">
      <c r="C9013" s="142"/>
      <c r="D9013" s="142"/>
      <c r="E9013" s="142"/>
      <c r="F9013" s="142"/>
      <c r="G9013" s="142"/>
      <c r="H9013" s="142"/>
      <c r="J9013" s="142"/>
      <c r="K9013" s="142"/>
      <c r="L9013" s="142"/>
      <c r="M9013" s="142"/>
      <c r="N9013" s="142"/>
      <c r="O9013" s="142"/>
    </row>
    <row r="9014" spans="3:15" x14ac:dyDescent="0.2">
      <c r="C9014" s="142"/>
      <c r="D9014" s="142"/>
      <c r="E9014" s="142"/>
      <c r="F9014" s="142"/>
      <c r="G9014" s="142"/>
      <c r="H9014" s="142"/>
      <c r="J9014" s="142"/>
      <c r="K9014" s="142"/>
      <c r="L9014" s="142"/>
      <c r="M9014" s="142"/>
      <c r="N9014" s="142"/>
      <c r="O9014" s="142"/>
    </row>
    <row r="9015" spans="3:15" x14ac:dyDescent="0.2">
      <c r="C9015" s="142"/>
      <c r="D9015" s="142"/>
      <c r="E9015" s="142"/>
      <c r="F9015" s="142"/>
      <c r="G9015" s="142"/>
      <c r="H9015" s="142"/>
      <c r="J9015" s="142"/>
      <c r="K9015" s="142"/>
      <c r="L9015" s="142"/>
      <c r="M9015" s="142"/>
      <c r="N9015" s="142"/>
      <c r="O9015" s="142"/>
    </row>
    <row r="9016" spans="3:15" x14ac:dyDescent="0.2">
      <c r="C9016" s="142"/>
      <c r="D9016" s="142"/>
      <c r="E9016" s="142"/>
      <c r="F9016" s="142"/>
      <c r="G9016" s="142"/>
      <c r="H9016" s="142"/>
      <c r="J9016" s="142"/>
      <c r="K9016" s="142"/>
      <c r="L9016" s="142"/>
      <c r="M9016" s="142"/>
      <c r="N9016" s="142"/>
      <c r="O9016" s="142"/>
    </row>
    <row r="9017" spans="3:15" x14ac:dyDescent="0.2">
      <c r="C9017" s="142"/>
      <c r="D9017" s="142"/>
      <c r="E9017" s="142"/>
      <c r="F9017" s="142"/>
      <c r="G9017" s="142"/>
      <c r="H9017" s="142"/>
      <c r="J9017" s="142"/>
      <c r="K9017" s="142"/>
      <c r="L9017" s="142"/>
      <c r="M9017" s="142"/>
      <c r="N9017" s="142"/>
      <c r="O9017" s="142"/>
    </row>
    <row r="9018" spans="3:15" x14ac:dyDescent="0.2">
      <c r="C9018" s="142"/>
      <c r="D9018" s="142"/>
      <c r="E9018" s="142"/>
      <c r="F9018" s="142"/>
      <c r="G9018" s="142"/>
      <c r="H9018" s="142"/>
      <c r="J9018" s="142"/>
      <c r="K9018" s="142"/>
      <c r="L9018" s="142"/>
      <c r="M9018" s="142"/>
      <c r="N9018" s="142"/>
      <c r="O9018" s="142"/>
    </row>
    <row r="9019" spans="3:15" x14ac:dyDescent="0.2">
      <c r="C9019" s="142"/>
      <c r="D9019" s="142"/>
      <c r="E9019" s="142"/>
      <c r="F9019" s="142"/>
      <c r="G9019" s="142"/>
      <c r="H9019" s="142"/>
      <c r="J9019" s="142"/>
      <c r="K9019" s="142"/>
      <c r="L9019" s="142"/>
      <c r="M9019" s="142"/>
      <c r="N9019" s="142"/>
      <c r="O9019" s="142"/>
    </row>
    <row r="9020" spans="3:15" x14ac:dyDescent="0.2">
      <c r="C9020" s="142"/>
      <c r="D9020" s="142"/>
      <c r="E9020" s="142"/>
      <c r="F9020" s="142"/>
      <c r="G9020" s="142"/>
      <c r="H9020" s="142"/>
      <c r="J9020" s="142"/>
      <c r="K9020" s="142"/>
      <c r="L9020" s="142"/>
      <c r="M9020" s="142"/>
      <c r="N9020" s="142"/>
      <c r="O9020" s="142"/>
    </row>
    <row r="9021" spans="3:15" x14ac:dyDescent="0.2">
      <c r="C9021" s="142"/>
      <c r="D9021" s="142"/>
      <c r="E9021" s="142"/>
      <c r="F9021" s="142"/>
      <c r="G9021" s="142"/>
      <c r="H9021" s="142"/>
      <c r="J9021" s="142"/>
      <c r="K9021" s="142"/>
      <c r="L9021" s="142"/>
      <c r="M9021" s="142"/>
      <c r="N9021" s="142"/>
      <c r="O9021" s="142"/>
    </row>
    <row r="9022" spans="3:15" x14ac:dyDescent="0.2">
      <c r="C9022" s="142"/>
      <c r="D9022" s="142"/>
      <c r="E9022" s="142"/>
      <c r="F9022" s="142"/>
      <c r="G9022" s="142"/>
      <c r="H9022" s="142"/>
      <c r="J9022" s="142"/>
      <c r="K9022" s="142"/>
      <c r="L9022" s="142"/>
      <c r="M9022" s="142"/>
      <c r="N9022" s="142"/>
      <c r="O9022" s="142"/>
    </row>
    <row r="9023" spans="3:15" x14ac:dyDescent="0.2">
      <c r="C9023" s="142"/>
      <c r="D9023" s="142"/>
      <c r="E9023" s="142"/>
      <c r="F9023" s="142"/>
      <c r="G9023" s="142"/>
      <c r="H9023" s="142"/>
      <c r="J9023" s="142"/>
      <c r="K9023" s="142"/>
      <c r="L9023" s="142"/>
      <c r="M9023" s="142"/>
      <c r="N9023" s="142"/>
      <c r="O9023" s="142"/>
    </row>
    <row r="9024" spans="3:15" x14ac:dyDescent="0.2">
      <c r="C9024" s="142"/>
      <c r="D9024" s="142"/>
      <c r="E9024" s="142"/>
      <c r="F9024" s="142"/>
      <c r="G9024" s="142"/>
      <c r="H9024" s="142"/>
      <c r="J9024" s="142"/>
      <c r="K9024" s="142"/>
      <c r="L9024" s="142"/>
      <c r="M9024" s="142"/>
      <c r="N9024" s="142"/>
      <c r="O9024" s="142"/>
    </row>
    <row r="9025" spans="3:15" x14ac:dyDescent="0.2">
      <c r="C9025" s="142"/>
      <c r="D9025" s="142"/>
      <c r="E9025" s="142"/>
      <c r="F9025" s="142"/>
      <c r="G9025" s="142"/>
      <c r="H9025" s="142"/>
      <c r="J9025" s="142"/>
      <c r="K9025" s="142"/>
      <c r="L9025" s="142"/>
      <c r="M9025" s="142"/>
      <c r="N9025" s="142"/>
      <c r="O9025" s="142"/>
    </row>
    <row r="9026" spans="3:15" x14ac:dyDescent="0.2">
      <c r="C9026" s="142"/>
      <c r="D9026" s="142"/>
      <c r="E9026" s="142"/>
      <c r="F9026" s="142"/>
      <c r="G9026" s="142"/>
      <c r="H9026" s="142"/>
      <c r="J9026" s="142"/>
      <c r="K9026" s="142"/>
      <c r="L9026" s="142"/>
      <c r="M9026" s="142"/>
      <c r="N9026" s="142"/>
      <c r="O9026" s="142"/>
    </row>
    <row r="9027" spans="3:15" x14ac:dyDescent="0.2">
      <c r="C9027" s="142"/>
      <c r="D9027" s="142"/>
      <c r="E9027" s="142"/>
      <c r="F9027" s="142"/>
      <c r="G9027" s="142"/>
      <c r="H9027" s="142"/>
      <c r="J9027" s="142"/>
      <c r="K9027" s="142"/>
      <c r="L9027" s="142"/>
      <c r="M9027" s="142"/>
      <c r="N9027" s="142"/>
      <c r="O9027" s="142"/>
    </row>
    <row r="9028" spans="3:15" x14ac:dyDescent="0.2">
      <c r="C9028" s="142"/>
      <c r="D9028" s="142"/>
      <c r="E9028" s="142"/>
      <c r="F9028" s="142"/>
      <c r="G9028" s="142"/>
      <c r="H9028" s="142"/>
      <c r="J9028" s="142"/>
      <c r="K9028" s="142"/>
      <c r="L9028" s="142"/>
      <c r="M9028" s="142"/>
      <c r="N9028" s="142"/>
      <c r="O9028" s="142"/>
    </row>
    <row r="9029" spans="3:15" x14ac:dyDescent="0.2">
      <c r="C9029" s="142"/>
      <c r="D9029" s="142"/>
      <c r="E9029" s="142"/>
      <c r="F9029" s="142"/>
      <c r="G9029" s="142"/>
      <c r="H9029" s="142"/>
      <c r="J9029" s="142"/>
      <c r="K9029" s="142"/>
      <c r="L9029" s="142"/>
      <c r="M9029" s="142"/>
      <c r="N9029" s="142"/>
      <c r="O9029" s="142"/>
    </row>
    <row r="9030" spans="3:15" x14ac:dyDescent="0.2">
      <c r="C9030" s="142"/>
      <c r="D9030" s="142"/>
      <c r="E9030" s="142"/>
      <c r="F9030" s="142"/>
      <c r="G9030" s="142"/>
      <c r="H9030" s="142"/>
      <c r="J9030" s="142"/>
      <c r="K9030" s="142"/>
      <c r="L9030" s="142"/>
      <c r="M9030" s="142"/>
      <c r="N9030" s="142"/>
      <c r="O9030" s="142"/>
    </row>
    <row r="9031" spans="3:15" x14ac:dyDescent="0.2">
      <c r="C9031" s="142"/>
      <c r="D9031" s="142"/>
      <c r="E9031" s="142"/>
      <c r="F9031" s="142"/>
      <c r="G9031" s="142"/>
      <c r="H9031" s="142"/>
      <c r="J9031" s="142"/>
      <c r="K9031" s="142"/>
      <c r="L9031" s="142"/>
      <c r="M9031" s="142"/>
      <c r="N9031" s="142"/>
      <c r="O9031" s="142"/>
    </row>
    <row r="9032" spans="3:15" x14ac:dyDescent="0.2">
      <c r="C9032" s="142"/>
      <c r="D9032" s="142"/>
      <c r="E9032" s="142"/>
      <c r="F9032" s="142"/>
      <c r="G9032" s="142"/>
      <c r="H9032" s="142"/>
      <c r="J9032" s="142"/>
      <c r="K9032" s="142"/>
      <c r="L9032" s="142"/>
      <c r="M9032" s="142"/>
      <c r="N9032" s="142"/>
      <c r="O9032" s="142"/>
    </row>
    <row r="9033" spans="3:15" x14ac:dyDescent="0.2">
      <c r="C9033" s="142"/>
      <c r="D9033" s="142"/>
      <c r="E9033" s="142"/>
      <c r="F9033" s="142"/>
      <c r="G9033" s="142"/>
      <c r="H9033" s="142"/>
      <c r="J9033" s="142"/>
      <c r="K9033" s="142"/>
      <c r="L9033" s="142"/>
      <c r="M9033" s="142"/>
      <c r="N9033" s="142"/>
      <c r="O9033" s="142"/>
    </row>
    <row r="9034" spans="3:15" x14ac:dyDescent="0.2">
      <c r="C9034" s="142"/>
      <c r="D9034" s="142"/>
      <c r="E9034" s="142"/>
      <c r="F9034" s="142"/>
      <c r="G9034" s="142"/>
      <c r="H9034" s="142"/>
      <c r="J9034" s="142"/>
      <c r="K9034" s="142"/>
      <c r="L9034" s="142"/>
      <c r="M9034" s="142"/>
      <c r="N9034" s="142"/>
      <c r="O9034" s="142"/>
    </row>
    <row r="9035" spans="3:15" x14ac:dyDescent="0.2">
      <c r="C9035" s="142"/>
      <c r="D9035" s="142"/>
      <c r="E9035" s="142"/>
      <c r="F9035" s="142"/>
      <c r="G9035" s="142"/>
      <c r="H9035" s="142"/>
      <c r="J9035" s="142"/>
      <c r="K9035" s="142"/>
      <c r="L9035" s="142"/>
      <c r="M9035" s="142"/>
      <c r="N9035" s="142"/>
      <c r="O9035" s="142"/>
    </row>
    <row r="9036" spans="3:15" x14ac:dyDescent="0.2">
      <c r="C9036" s="142"/>
      <c r="D9036" s="142"/>
      <c r="E9036" s="142"/>
      <c r="F9036" s="142"/>
      <c r="G9036" s="142"/>
      <c r="H9036" s="142"/>
      <c r="J9036" s="142"/>
      <c r="K9036" s="142"/>
      <c r="L9036" s="142"/>
      <c r="M9036" s="142"/>
      <c r="N9036" s="142"/>
      <c r="O9036" s="142"/>
    </row>
    <row r="9037" spans="3:15" x14ac:dyDescent="0.2">
      <c r="C9037" s="142"/>
      <c r="D9037" s="142"/>
      <c r="E9037" s="142"/>
      <c r="F9037" s="142"/>
      <c r="G9037" s="142"/>
      <c r="H9037" s="142"/>
      <c r="J9037" s="142"/>
      <c r="K9037" s="142"/>
      <c r="L9037" s="142"/>
      <c r="M9037" s="142"/>
      <c r="N9037" s="142"/>
      <c r="O9037" s="142"/>
    </row>
    <row r="9038" spans="3:15" x14ac:dyDescent="0.2">
      <c r="C9038" s="142"/>
      <c r="D9038" s="142"/>
      <c r="E9038" s="142"/>
      <c r="F9038" s="142"/>
      <c r="G9038" s="142"/>
      <c r="H9038" s="142"/>
      <c r="J9038" s="142"/>
      <c r="K9038" s="142"/>
      <c r="L9038" s="142"/>
      <c r="M9038" s="142"/>
      <c r="N9038" s="142"/>
      <c r="O9038" s="142"/>
    </row>
    <row r="9039" spans="3:15" x14ac:dyDescent="0.2">
      <c r="C9039" s="142"/>
      <c r="D9039" s="142"/>
      <c r="E9039" s="142"/>
      <c r="F9039" s="142"/>
      <c r="G9039" s="142"/>
      <c r="H9039" s="142"/>
      <c r="J9039" s="142"/>
      <c r="K9039" s="142"/>
      <c r="L9039" s="142"/>
      <c r="M9039" s="142"/>
      <c r="N9039" s="142"/>
      <c r="O9039" s="142"/>
    </row>
    <row r="9040" spans="3:15" x14ac:dyDescent="0.2">
      <c r="C9040" s="142"/>
      <c r="D9040" s="142"/>
      <c r="E9040" s="142"/>
      <c r="F9040" s="142"/>
      <c r="G9040" s="142"/>
      <c r="H9040" s="142"/>
      <c r="J9040" s="142"/>
      <c r="K9040" s="142"/>
      <c r="L9040" s="142"/>
      <c r="M9040" s="142"/>
      <c r="N9040" s="142"/>
      <c r="O9040" s="142"/>
    </row>
    <row r="9041" spans="3:15" x14ac:dyDescent="0.2">
      <c r="C9041" s="142"/>
      <c r="D9041" s="142"/>
      <c r="E9041" s="142"/>
      <c r="F9041" s="142"/>
      <c r="G9041" s="142"/>
      <c r="H9041" s="142"/>
      <c r="J9041" s="142"/>
      <c r="K9041" s="142"/>
      <c r="L9041" s="142"/>
      <c r="M9041" s="142"/>
      <c r="N9041" s="142"/>
      <c r="O9041" s="142"/>
    </row>
    <row r="9042" spans="3:15" x14ac:dyDescent="0.2">
      <c r="C9042" s="142"/>
      <c r="D9042" s="142"/>
      <c r="E9042" s="142"/>
      <c r="F9042" s="142"/>
      <c r="G9042" s="142"/>
      <c r="H9042" s="142"/>
      <c r="J9042" s="142"/>
      <c r="K9042" s="142"/>
      <c r="L9042" s="142"/>
      <c r="M9042" s="142"/>
      <c r="N9042" s="142"/>
      <c r="O9042" s="142"/>
    </row>
    <row r="9043" spans="3:15" x14ac:dyDescent="0.2">
      <c r="C9043" s="142"/>
      <c r="D9043" s="142"/>
      <c r="E9043" s="142"/>
      <c r="F9043" s="142"/>
      <c r="G9043" s="142"/>
      <c r="H9043" s="142"/>
      <c r="J9043" s="142"/>
      <c r="K9043" s="142"/>
      <c r="L9043" s="142"/>
      <c r="M9043" s="142"/>
      <c r="N9043" s="142"/>
      <c r="O9043" s="142"/>
    </row>
    <row r="9044" spans="3:15" x14ac:dyDescent="0.2">
      <c r="C9044" s="142"/>
      <c r="D9044" s="142"/>
      <c r="E9044" s="142"/>
      <c r="F9044" s="142"/>
      <c r="G9044" s="142"/>
      <c r="H9044" s="142"/>
      <c r="J9044" s="142"/>
      <c r="K9044" s="142"/>
      <c r="L9044" s="142"/>
      <c r="M9044" s="142"/>
      <c r="N9044" s="142"/>
      <c r="O9044" s="142"/>
    </row>
    <row r="9045" spans="3:15" x14ac:dyDescent="0.2">
      <c r="C9045" s="142"/>
      <c r="D9045" s="142"/>
      <c r="E9045" s="142"/>
      <c r="F9045" s="142"/>
      <c r="G9045" s="142"/>
      <c r="H9045" s="142"/>
      <c r="J9045" s="142"/>
      <c r="K9045" s="142"/>
      <c r="L9045" s="142"/>
      <c r="M9045" s="142"/>
      <c r="N9045" s="142"/>
      <c r="O9045" s="142"/>
    </row>
    <row r="9046" spans="3:15" x14ac:dyDescent="0.2">
      <c r="C9046" s="142"/>
      <c r="D9046" s="142"/>
      <c r="E9046" s="142"/>
      <c r="F9046" s="142"/>
      <c r="G9046" s="142"/>
      <c r="H9046" s="142"/>
      <c r="J9046" s="142"/>
      <c r="K9046" s="142"/>
      <c r="L9046" s="142"/>
      <c r="M9046" s="142"/>
      <c r="N9046" s="142"/>
      <c r="O9046" s="142"/>
    </row>
    <row r="9047" spans="3:15" x14ac:dyDescent="0.2">
      <c r="C9047" s="142"/>
      <c r="D9047" s="142"/>
      <c r="E9047" s="142"/>
      <c r="F9047" s="142"/>
      <c r="G9047" s="142"/>
      <c r="H9047" s="142"/>
      <c r="J9047" s="142"/>
      <c r="K9047" s="142"/>
      <c r="L9047" s="142"/>
      <c r="M9047" s="142"/>
      <c r="N9047" s="142"/>
      <c r="O9047" s="142"/>
    </row>
    <row r="9048" spans="3:15" x14ac:dyDescent="0.2">
      <c r="C9048" s="142"/>
      <c r="D9048" s="142"/>
      <c r="E9048" s="142"/>
      <c r="F9048" s="142"/>
      <c r="G9048" s="142"/>
      <c r="H9048" s="142"/>
      <c r="J9048" s="142"/>
      <c r="K9048" s="142"/>
      <c r="L9048" s="142"/>
      <c r="M9048" s="142"/>
      <c r="N9048" s="142"/>
      <c r="O9048" s="142"/>
    </row>
    <row r="9049" spans="3:15" x14ac:dyDescent="0.2">
      <c r="C9049" s="142"/>
      <c r="D9049" s="142"/>
      <c r="E9049" s="142"/>
      <c r="F9049" s="142"/>
      <c r="G9049" s="142"/>
      <c r="H9049" s="142"/>
      <c r="J9049" s="142"/>
      <c r="K9049" s="142"/>
      <c r="L9049" s="142"/>
      <c r="M9049" s="142"/>
      <c r="N9049" s="142"/>
      <c r="O9049" s="142"/>
    </row>
    <row r="9050" spans="3:15" x14ac:dyDescent="0.2">
      <c r="C9050" s="142"/>
      <c r="D9050" s="142"/>
      <c r="E9050" s="142"/>
      <c r="F9050" s="142"/>
      <c r="G9050" s="142"/>
      <c r="H9050" s="142"/>
      <c r="J9050" s="142"/>
      <c r="K9050" s="142"/>
      <c r="L9050" s="142"/>
      <c r="M9050" s="142"/>
      <c r="N9050" s="142"/>
      <c r="O9050" s="142"/>
    </row>
    <row r="9051" spans="3:15" x14ac:dyDescent="0.2">
      <c r="C9051" s="142"/>
      <c r="D9051" s="142"/>
      <c r="E9051" s="142"/>
      <c r="F9051" s="142"/>
      <c r="G9051" s="142"/>
      <c r="H9051" s="142"/>
      <c r="J9051" s="142"/>
      <c r="K9051" s="142"/>
      <c r="L9051" s="142"/>
      <c r="M9051" s="142"/>
      <c r="N9051" s="142"/>
      <c r="O9051" s="142"/>
    </row>
    <row r="9052" spans="3:15" x14ac:dyDescent="0.2">
      <c r="C9052" s="142"/>
      <c r="D9052" s="142"/>
      <c r="E9052" s="142"/>
      <c r="F9052" s="142"/>
      <c r="G9052" s="142"/>
      <c r="H9052" s="142"/>
      <c r="J9052" s="142"/>
      <c r="K9052" s="142"/>
      <c r="L9052" s="142"/>
      <c r="M9052" s="142"/>
      <c r="N9052" s="142"/>
      <c r="O9052" s="142"/>
    </row>
    <row r="9053" spans="3:15" x14ac:dyDescent="0.2">
      <c r="C9053" s="142"/>
      <c r="D9053" s="142"/>
      <c r="E9053" s="142"/>
      <c r="F9053" s="142"/>
      <c r="G9053" s="142"/>
      <c r="H9053" s="142"/>
      <c r="J9053" s="142"/>
      <c r="K9053" s="142"/>
      <c r="L9053" s="142"/>
      <c r="M9053" s="142"/>
      <c r="N9053" s="142"/>
      <c r="O9053" s="142"/>
    </row>
    <row r="9054" spans="3:15" x14ac:dyDescent="0.2">
      <c r="C9054" s="142"/>
      <c r="D9054" s="142"/>
      <c r="E9054" s="142"/>
      <c r="F9054" s="142"/>
      <c r="G9054" s="142"/>
      <c r="H9054" s="142"/>
      <c r="J9054" s="142"/>
      <c r="K9054" s="142"/>
      <c r="L9054" s="142"/>
      <c r="M9054" s="142"/>
      <c r="N9054" s="142"/>
      <c r="O9054" s="142"/>
    </row>
    <row r="9055" spans="3:15" x14ac:dyDescent="0.2">
      <c r="C9055" s="142"/>
      <c r="D9055" s="142"/>
      <c r="E9055" s="142"/>
      <c r="F9055" s="142"/>
      <c r="G9055" s="142"/>
      <c r="H9055" s="142"/>
      <c r="J9055" s="142"/>
      <c r="K9055" s="142"/>
      <c r="L9055" s="142"/>
      <c r="M9055" s="142"/>
      <c r="N9055" s="142"/>
      <c r="O9055" s="142"/>
    </row>
    <row r="9056" spans="3:15" x14ac:dyDescent="0.2">
      <c r="C9056" s="142"/>
      <c r="D9056" s="142"/>
      <c r="E9056" s="142"/>
      <c r="F9056" s="142"/>
      <c r="G9056" s="142"/>
      <c r="H9056" s="142"/>
      <c r="J9056" s="142"/>
      <c r="K9056" s="142"/>
      <c r="L9056" s="142"/>
      <c r="M9056" s="142"/>
      <c r="N9056" s="142"/>
      <c r="O9056" s="142"/>
    </row>
    <row r="9057" spans="3:15" x14ac:dyDescent="0.2">
      <c r="C9057" s="142"/>
      <c r="D9057" s="142"/>
      <c r="E9057" s="142"/>
      <c r="F9057" s="142"/>
      <c r="G9057" s="142"/>
      <c r="H9057" s="142"/>
      <c r="J9057" s="142"/>
      <c r="K9057" s="142"/>
      <c r="L9057" s="142"/>
      <c r="M9057" s="142"/>
      <c r="N9057" s="142"/>
      <c r="O9057" s="142"/>
    </row>
    <row r="9058" spans="3:15" x14ac:dyDescent="0.2">
      <c r="C9058" s="142"/>
      <c r="D9058" s="142"/>
      <c r="E9058" s="142"/>
      <c r="F9058" s="142"/>
      <c r="G9058" s="142"/>
      <c r="H9058" s="142"/>
      <c r="J9058" s="142"/>
      <c r="K9058" s="142"/>
      <c r="L9058" s="142"/>
      <c r="M9058" s="142"/>
      <c r="N9058" s="142"/>
      <c r="O9058" s="142"/>
    </row>
    <row r="9059" spans="3:15" x14ac:dyDescent="0.2">
      <c r="C9059" s="142"/>
      <c r="D9059" s="142"/>
      <c r="E9059" s="142"/>
      <c r="F9059" s="142"/>
      <c r="G9059" s="142"/>
      <c r="H9059" s="142"/>
      <c r="J9059" s="142"/>
      <c r="K9059" s="142"/>
      <c r="L9059" s="142"/>
      <c r="M9059" s="142"/>
      <c r="N9059" s="142"/>
      <c r="O9059" s="142"/>
    </row>
    <row r="9060" spans="3:15" x14ac:dyDescent="0.2">
      <c r="C9060" s="142"/>
      <c r="D9060" s="142"/>
      <c r="E9060" s="142"/>
      <c r="F9060" s="142"/>
      <c r="G9060" s="142"/>
      <c r="H9060" s="142"/>
      <c r="J9060" s="142"/>
      <c r="K9060" s="142"/>
      <c r="L9060" s="142"/>
      <c r="M9060" s="142"/>
      <c r="N9060" s="142"/>
      <c r="O9060" s="142"/>
    </row>
    <row r="9061" spans="3:15" x14ac:dyDescent="0.2">
      <c r="C9061" s="142"/>
      <c r="D9061" s="142"/>
      <c r="E9061" s="142"/>
      <c r="F9061" s="142"/>
      <c r="G9061" s="142"/>
      <c r="H9061" s="142"/>
      <c r="J9061" s="142"/>
      <c r="K9061" s="142"/>
      <c r="L9061" s="142"/>
      <c r="M9061" s="142"/>
      <c r="N9061" s="142"/>
      <c r="O9061" s="142"/>
    </row>
    <row r="9062" spans="3:15" x14ac:dyDescent="0.2">
      <c r="C9062" s="142"/>
      <c r="D9062" s="142"/>
      <c r="E9062" s="142"/>
      <c r="F9062" s="142"/>
      <c r="G9062" s="142"/>
      <c r="H9062" s="142"/>
      <c r="J9062" s="142"/>
      <c r="K9062" s="142"/>
      <c r="L9062" s="142"/>
      <c r="M9062" s="142"/>
      <c r="N9062" s="142"/>
      <c r="O9062" s="142"/>
    </row>
    <row r="9063" spans="3:15" x14ac:dyDescent="0.2">
      <c r="C9063" s="142"/>
      <c r="D9063" s="142"/>
      <c r="E9063" s="142"/>
      <c r="F9063" s="142"/>
      <c r="G9063" s="142"/>
      <c r="H9063" s="142"/>
      <c r="J9063" s="142"/>
      <c r="K9063" s="142"/>
      <c r="L9063" s="142"/>
      <c r="M9063" s="142"/>
      <c r="N9063" s="142"/>
      <c r="O9063" s="142"/>
    </row>
    <row r="9064" spans="3:15" x14ac:dyDescent="0.2">
      <c r="C9064" s="142"/>
      <c r="D9064" s="142"/>
      <c r="E9064" s="142"/>
      <c r="F9064" s="142"/>
      <c r="G9064" s="142"/>
      <c r="H9064" s="142"/>
      <c r="J9064" s="142"/>
      <c r="K9064" s="142"/>
      <c r="L9064" s="142"/>
      <c r="M9064" s="142"/>
      <c r="N9064" s="142"/>
      <c r="O9064" s="142"/>
    </row>
    <row r="9065" spans="3:15" x14ac:dyDescent="0.2">
      <c r="C9065" s="142"/>
      <c r="D9065" s="142"/>
      <c r="E9065" s="142"/>
      <c r="F9065" s="142"/>
      <c r="G9065" s="142"/>
      <c r="H9065" s="142"/>
      <c r="J9065" s="142"/>
      <c r="K9065" s="142"/>
      <c r="L9065" s="142"/>
      <c r="M9065" s="142"/>
      <c r="N9065" s="142"/>
      <c r="O9065" s="142"/>
    </row>
    <row r="9066" spans="3:15" x14ac:dyDescent="0.2">
      <c r="C9066" s="142"/>
      <c r="D9066" s="142"/>
      <c r="E9066" s="142"/>
      <c r="F9066" s="142"/>
      <c r="G9066" s="142"/>
      <c r="H9066" s="142"/>
      <c r="J9066" s="142"/>
      <c r="K9066" s="142"/>
      <c r="L9066" s="142"/>
      <c r="M9066" s="142"/>
      <c r="N9066" s="142"/>
      <c r="O9066" s="142"/>
    </row>
    <row r="9067" spans="3:15" x14ac:dyDescent="0.2">
      <c r="C9067" s="142"/>
      <c r="D9067" s="142"/>
      <c r="E9067" s="142"/>
      <c r="F9067" s="142"/>
      <c r="G9067" s="142"/>
      <c r="H9067" s="142"/>
      <c r="J9067" s="142"/>
      <c r="K9067" s="142"/>
      <c r="L9067" s="142"/>
      <c r="M9067" s="142"/>
      <c r="N9067" s="142"/>
      <c r="O9067" s="142"/>
    </row>
    <row r="9068" spans="3:15" x14ac:dyDescent="0.2">
      <c r="C9068" s="142"/>
      <c r="D9068" s="142"/>
      <c r="E9068" s="142"/>
      <c r="F9068" s="142"/>
      <c r="G9068" s="142"/>
      <c r="H9068" s="142"/>
      <c r="J9068" s="142"/>
      <c r="K9068" s="142"/>
      <c r="L9068" s="142"/>
      <c r="M9068" s="142"/>
      <c r="N9068" s="142"/>
      <c r="O9068" s="142"/>
    </row>
    <row r="9069" spans="3:15" x14ac:dyDescent="0.2">
      <c r="C9069" s="142"/>
      <c r="D9069" s="142"/>
      <c r="E9069" s="142"/>
      <c r="F9069" s="142"/>
      <c r="G9069" s="142"/>
      <c r="H9069" s="142"/>
      <c r="J9069" s="142"/>
      <c r="K9069" s="142"/>
      <c r="L9069" s="142"/>
      <c r="M9069" s="142"/>
      <c r="N9069" s="142"/>
      <c r="O9069" s="142"/>
    </row>
    <row r="9070" spans="3:15" x14ac:dyDescent="0.2">
      <c r="C9070" s="142"/>
      <c r="D9070" s="142"/>
      <c r="E9070" s="142"/>
      <c r="F9070" s="142"/>
      <c r="G9070" s="142"/>
      <c r="H9070" s="142"/>
      <c r="J9070" s="142"/>
      <c r="K9070" s="142"/>
      <c r="L9070" s="142"/>
      <c r="M9070" s="142"/>
      <c r="N9070" s="142"/>
      <c r="O9070" s="142"/>
    </row>
    <row r="9071" spans="3:15" x14ac:dyDescent="0.2">
      <c r="C9071" s="142"/>
      <c r="D9071" s="142"/>
      <c r="E9071" s="142"/>
      <c r="F9071" s="142"/>
      <c r="G9071" s="142"/>
      <c r="H9071" s="142"/>
      <c r="J9071" s="142"/>
      <c r="K9071" s="142"/>
      <c r="L9071" s="142"/>
      <c r="M9071" s="142"/>
      <c r="N9071" s="142"/>
      <c r="O9071" s="142"/>
    </row>
    <row r="9072" spans="3:15" x14ac:dyDescent="0.2">
      <c r="C9072" s="142"/>
      <c r="D9072" s="142"/>
      <c r="E9072" s="142"/>
      <c r="F9072" s="142"/>
      <c r="G9072" s="142"/>
      <c r="H9072" s="142"/>
      <c r="J9072" s="142"/>
      <c r="K9072" s="142"/>
      <c r="L9072" s="142"/>
      <c r="M9072" s="142"/>
      <c r="N9072" s="142"/>
      <c r="O9072" s="142"/>
    </row>
    <row r="9073" spans="3:15" x14ac:dyDescent="0.2">
      <c r="C9073" s="142"/>
      <c r="D9073" s="142"/>
      <c r="E9073" s="142"/>
      <c r="F9073" s="142"/>
      <c r="G9073" s="142"/>
      <c r="H9073" s="142"/>
      <c r="J9073" s="142"/>
      <c r="K9073" s="142"/>
      <c r="L9073" s="142"/>
      <c r="M9073" s="142"/>
      <c r="N9073" s="142"/>
      <c r="O9073" s="142"/>
    </row>
    <row r="9074" spans="3:15" x14ac:dyDescent="0.2">
      <c r="C9074" s="142"/>
      <c r="D9074" s="142"/>
      <c r="E9074" s="142"/>
      <c r="F9074" s="142"/>
      <c r="G9074" s="142"/>
      <c r="H9074" s="142"/>
      <c r="J9074" s="142"/>
      <c r="K9074" s="142"/>
      <c r="L9074" s="142"/>
      <c r="M9074" s="142"/>
      <c r="N9074" s="142"/>
      <c r="O9074" s="142"/>
    </row>
    <row r="9075" spans="3:15" x14ac:dyDescent="0.2">
      <c r="C9075" s="142"/>
      <c r="D9075" s="142"/>
      <c r="E9075" s="142"/>
      <c r="F9075" s="142"/>
      <c r="G9075" s="142"/>
      <c r="H9075" s="142"/>
      <c r="J9075" s="142"/>
      <c r="K9075" s="142"/>
      <c r="L9075" s="142"/>
      <c r="M9075" s="142"/>
      <c r="N9075" s="142"/>
      <c r="O9075" s="142"/>
    </row>
    <row r="9076" spans="3:15" x14ac:dyDescent="0.2">
      <c r="C9076" s="142"/>
      <c r="D9076" s="142"/>
      <c r="E9076" s="142"/>
      <c r="F9076" s="142"/>
      <c r="G9076" s="142"/>
      <c r="H9076" s="142"/>
      <c r="J9076" s="142"/>
      <c r="K9076" s="142"/>
      <c r="L9076" s="142"/>
      <c r="M9076" s="142"/>
      <c r="N9076" s="142"/>
      <c r="O9076" s="142"/>
    </row>
    <row r="9077" spans="3:15" x14ac:dyDescent="0.2">
      <c r="C9077" s="142"/>
      <c r="D9077" s="142"/>
      <c r="E9077" s="142"/>
      <c r="F9077" s="142"/>
      <c r="G9077" s="142"/>
      <c r="H9077" s="142"/>
      <c r="J9077" s="142"/>
      <c r="K9077" s="142"/>
      <c r="L9077" s="142"/>
      <c r="M9077" s="142"/>
      <c r="N9077" s="142"/>
      <c r="O9077" s="142"/>
    </row>
    <row r="9078" spans="3:15" x14ac:dyDescent="0.2">
      <c r="C9078" s="142"/>
      <c r="D9078" s="142"/>
      <c r="E9078" s="142"/>
      <c r="F9078" s="142"/>
      <c r="G9078" s="142"/>
      <c r="H9078" s="142"/>
      <c r="J9078" s="142"/>
      <c r="K9078" s="142"/>
      <c r="L9078" s="142"/>
      <c r="M9078" s="142"/>
      <c r="N9078" s="142"/>
      <c r="O9078" s="142"/>
    </row>
    <row r="9079" spans="3:15" x14ac:dyDescent="0.2">
      <c r="C9079" s="142"/>
      <c r="D9079" s="142"/>
      <c r="E9079" s="142"/>
      <c r="F9079" s="142"/>
      <c r="G9079" s="142"/>
      <c r="H9079" s="142"/>
      <c r="J9079" s="142"/>
      <c r="K9079" s="142"/>
      <c r="L9079" s="142"/>
      <c r="M9079" s="142"/>
      <c r="N9079" s="142"/>
      <c r="O9079" s="142"/>
    </row>
    <row r="9080" spans="3:15" x14ac:dyDescent="0.2">
      <c r="C9080" s="142"/>
      <c r="D9080" s="142"/>
      <c r="E9080" s="142"/>
      <c r="F9080" s="142"/>
      <c r="G9080" s="142"/>
      <c r="H9080" s="142"/>
      <c r="J9080" s="142"/>
      <c r="K9080" s="142"/>
      <c r="L9080" s="142"/>
      <c r="M9080" s="142"/>
      <c r="N9080" s="142"/>
      <c r="O9080" s="142"/>
    </row>
    <row r="9081" spans="3:15" x14ac:dyDescent="0.2">
      <c r="C9081" s="142"/>
      <c r="D9081" s="142"/>
      <c r="E9081" s="142"/>
      <c r="F9081" s="142"/>
      <c r="G9081" s="142"/>
      <c r="H9081" s="142"/>
      <c r="J9081" s="142"/>
      <c r="K9081" s="142"/>
      <c r="L9081" s="142"/>
      <c r="M9081" s="142"/>
      <c r="N9081" s="142"/>
      <c r="O9081" s="142"/>
    </row>
    <row r="9082" spans="3:15" x14ac:dyDescent="0.2">
      <c r="C9082" s="142"/>
      <c r="D9082" s="142"/>
      <c r="E9082" s="142"/>
      <c r="F9082" s="142"/>
      <c r="G9082" s="142"/>
      <c r="H9082" s="142"/>
      <c r="J9082" s="142"/>
      <c r="K9082" s="142"/>
      <c r="L9082" s="142"/>
      <c r="M9082" s="142"/>
      <c r="N9082" s="142"/>
      <c r="O9082" s="142"/>
    </row>
    <row r="9083" spans="3:15" x14ac:dyDescent="0.2">
      <c r="C9083" s="142"/>
      <c r="D9083" s="142"/>
      <c r="E9083" s="142"/>
      <c r="F9083" s="142"/>
      <c r="G9083" s="142"/>
      <c r="H9083" s="142"/>
      <c r="J9083" s="142"/>
      <c r="K9083" s="142"/>
      <c r="L9083" s="142"/>
      <c r="M9083" s="142"/>
      <c r="N9083" s="142"/>
      <c r="O9083" s="142"/>
    </row>
    <row r="9084" spans="3:15" x14ac:dyDescent="0.2">
      <c r="C9084" s="142"/>
      <c r="D9084" s="142"/>
      <c r="E9084" s="142"/>
      <c r="F9084" s="142"/>
      <c r="G9084" s="142"/>
      <c r="H9084" s="142"/>
      <c r="J9084" s="142"/>
      <c r="K9084" s="142"/>
      <c r="L9084" s="142"/>
      <c r="M9084" s="142"/>
      <c r="N9084" s="142"/>
      <c r="O9084" s="142"/>
    </row>
    <row r="9085" spans="3:15" x14ac:dyDescent="0.2">
      <c r="C9085" s="142"/>
      <c r="D9085" s="142"/>
      <c r="E9085" s="142"/>
      <c r="F9085" s="142"/>
      <c r="G9085" s="142"/>
      <c r="H9085" s="142"/>
      <c r="J9085" s="142"/>
      <c r="K9085" s="142"/>
      <c r="L9085" s="142"/>
      <c r="M9085" s="142"/>
      <c r="N9085" s="142"/>
      <c r="O9085" s="142"/>
    </row>
    <row r="9086" spans="3:15" x14ac:dyDescent="0.2">
      <c r="C9086" s="142"/>
      <c r="D9086" s="142"/>
      <c r="E9086" s="142"/>
      <c r="F9086" s="142"/>
      <c r="G9086" s="142"/>
      <c r="H9086" s="142"/>
      <c r="J9086" s="142"/>
      <c r="K9086" s="142"/>
      <c r="L9086" s="142"/>
      <c r="M9086" s="142"/>
      <c r="N9086" s="142"/>
      <c r="O9086" s="142"/>
    </row>
    <row r="9087" spans="3:15" x14ac:dyDescent="0.2">
      <c r="C9087" s="142"/>
      <c r="D9087" s="142"/>
      <c r="E9087" s="142"/>
      <c r="F9087" s="142"/>
      <c r="G9087" s="142"/>
      <c r="H9087" s="142"/>
      <c r="J9087" s="142"/>
      <c r="K9087" s="142"/>
      <c r="L9087" s="142"/>
      <c r="M9087" s="142"/>
      <c r="N9087" s="142"/>
      <c r="O9087" s="142"/>
    </row>
    <row r="9088" spans="3:15" x14ac:dyDescent="0.2">
      <c r="C9088" s="142"/>
      <c r="D9088" s="142"/>
      <c r="E9088" s="142"/>
      <c r="F9088" s="142"/>
      <c r="G9088" s="142"/>
      <c r="H9088" s="142"/>
      <c r="J9088" s="142"/>
      <c r="K9088" s="142"/>
      <c r="L9088" s="142"/>
      <c r="M9088" s="142"/>
      <c r="N9088" s="142"/>
      <c r="O9088" s="142"/>
    </row>
    <row r="9089" spans="3:15" x14ac:dyDescent="0.2">
      <c r="C9089" s="142"/>
      <c r="D9089" s="142"/>
      <c r="E9089" s="142"/>
      <c r="F9089" s="142"/>
      <c r="G9089" s="142"/>
      <c r="H9089" s="142"/>
      <c r="J9089" s="142"/>
      <c r="K9089" s="142"/>
      <c r="L9089" s="142"/>
      <c r="M9089" s="142"/>
      <c r="N9089" s="142"/>
      <c r="O9089" s="142"/>
    </row>
    <row r="9090" spans="3:15" x14ac:dyDescent="0.2">
      <c r="C9090" s="142"/>
      <c r="D9090" s="142"/>
      <c r="E9090" s="142"/>
      <c r="F9090" s="142"/>
      <c r="G9090" s="142"/>
      <c r="H9090" s="142"/>
      <c r="J9090" s="142"/>
      <c r="K9090" s="142"/>
      <c r="L9090" s="142"/>
      <c r="M9090" s="142"/>
      <c r="N9090" s="142"/>
      <c r="O9090" s="142"/>
    </row>
    <row r="9091" spans="3:15" x14ac:dyDescent="0.2">
      <c r="C9091" s="142"/>
      <c r="D9091" s="142"/>
      <c r="E9091" s="142"/>
      <c r="F9091" s="142"/>
      <c r="G9091" s="142"/>
      <c r="H9091" s="142"/>
      <c r="J9091" s="142"/>
      <c r="K9091" s="142"/>
      <c r="L9091" s="142"/>
      <c r="M9091" s="142"/>
      <c r="N9091" s="142"/>
      <c r="O9091" s="142"/>
    </row>
    <row r="9092" spans="3:15" x14ac:dyDescent="0.2">
      <c r="C9092" s="142"/>
      <c r="D9092" s="142"/>
      <c r="E9092" s="142"/>
      <c r="F9092" s="142"/>
      <c r="G9092" s="142"/>
      <c r="H9092" s="142"/>
      <c r="J9092" s="142"/>
      <c r="K9092" s="142"/>
      <c r="L9092" s="142"/>
      <c r="M9092" s="142"/>
      <c r="N9092" s="142"/>
      <c r="O9092" s="142"/>
    </row>
    <row r="9093" spans="3:15" x14ac:dyDescent="0.2">
      <c r="C9093" s="142"/>
      <c r="D9093" s="142"/>
      <c r="E9093" s="142"/>
      <c r="F9093" s="142"/>
      <c r="G9093" s="142"/>
      <c r="H9093" s="142"/>
      <c r="J9093" s="142"/>
      <c r="K9093" s="142"/>
      <c r="L9093" s="142"/>
      <c r="M9093" s="142"/>
      <c r="N9093" s="142"/>
      <c r="O9093" s="142"/>
    </row>
    <row r="9094" spans="3:15" x14ac:dyDescent="0.2">
      <c r="C9094" s="142"/>
      <c r="D9094" s="142"/>
      <c r="E9094" s="142"/>
      <c r="F9094" s="142"/>
      <c r="G9094" s="142"/>
      <c r="H9094" s="142"/>
      <c r="J9094" s="142"/>
      <c r="K9094" s="142"/>
      <c r="L9094" s="142"/>
      <c r="M9094" s="142"/>
      <c r="N9094" s="142"/>
      <c r="O9094" s="142"/>
    </row>
    <row r="9095" spans="3:15" x14ac:dyDescent="0.2">
      <c r="C9095" s="142"/>
      <c r="D9095" s="142"/>
      <c r="E9095" s="142"/>
      <c r="F9095" s="142"/>
      <c r="G9095" s="142"/>
      <c r="H9095" s="142"/>
      <c r="J9095" s="142"/>
      <c r="K9095" s="142"/>
      <c r="L9095" s="142"/>
      <c r="M9095" s="142"/>
      <c r="N9095" s="142"/>
      <c r="O9095" s="142"/>
    </row>
    <row r="9096" spans="3:15" x14ac:dyDescent="0.2">
      <c r="C9096" s="142"/>
      <c r="D9096" s="142"/>
      <c r="E9096" s="142"/>
      <c r="F9096" s="142"/>
      <c r="G9096" s="142"/>
      <c r="H9096" s="142"/>
      <c r="J9096" s="142"/>
      <c r="K9096" s="142"/>
      <c r="L9096" s="142"/>
      <c r="M9096" s="142"/>
      <c r="N9096" s="142"/>
      <c r="O9096" s="142"/>
    </row>
    <row r="9097" spans="3:15" x14ac:dyDescent="0.2">
      <c r="C9097" s="142"/>
      <c r="D9097" s="142"/>
      <c r="E9097" s="142"/>
      <c r="F9097" s="142"/>
      <c r="G9097" s="142"/>
      <c r="H9097" s="142"/>
      <c r="J9097" s="142"/>
      <c r="K9097" s="142"/>
      <c r="L9097" s="142"/>
      <c r="M9097" s="142"/>
      <c r="N9097" s="142"/>
      <c r="O9097" s="142"/>
    </row>
    <row r="9098" spans="3:15" x14ac:dyDescent="0.2">
      <c r="C9098" s="142"/>
      <c r="D9098" s="142"/>
      <c r="E9098" s="142"/>
      <c r="F9098" s="142"/>
      <c r="G9098" s="142"/>
      <c r="H9098" s="142"/>
      <c r="J9098" s="142"/>
      <c r="K9098" s="142"/>
      <c r="L9098" s="142"/>
      <c r="M9098" s="142"/>
      <c r="N9098" s="142"/>
      <c r="O9098" s="142"/>
    </row>
    <row r="9099" spans="3:15" x14ac:dyDescent="0.2">
      <c r="C9099" s="142"/>
      <c r="D9099" s="142"/>
      <c r="E9099" s="142"/>
      <c r="F9099" s="142"/>
      <c r="G9099" s="142"/>
      <c r="H9099" s="142"/>
      <c r="J9099" s="142"/>
      <c r="K9099" s="142"/>
      <c r="L9099" s="142"/>
      <c r="M9099" s="142"/>
      <c r="N9099" s="142"/>
      <c r="O9099" s="142"/>
    </row>
    <row r="9100" spans="3:15" x14ac:dyDescent="0.2">
      <c r="C9100" s="142"/>
      <c r="D9100" s="142"/>
      <c r="E9100" s="142"/>
      <c r="F9100" s="142"/>
      <c r="G9100" s="142"/>
      <c r="H9100" s="142"/>
      <c r="J9100" s="142"/>
      <c r="K9100" s="142"/>
      <c r="L9100" s="142"/>
      <c r="M9100" s="142"/>
      <c r="N9100" s="142"/>
      <c r="O9100" s="142"/>
    </row>
    <row r="9101" spans="3:15" x14ac:dyDescent="0.2">
      <c r="C9101" s="142"/>
      <c r="D9101" s="142"/>
      <c r="E9101" s="142"/>
      <c r="F9101" s="142"/>
      <c r="G9101" s="142"/>
      <c r="H9101" s="142"/>
      <c r="J9101" s="142"/>
      <c r="K9101" s="142"/>
      <c r="L9101" s="142"/>
      <c r="M9101" s="142"/>
      <c r="N9101" s="142"/>
      <c r="O9101" s="142"/>
    </row>
    <row r="9102" spans="3:15" x14ac:dyDescent="0.2">
      <c r="C9102" s="142"/>
      <c r="D9102" s="142"/>
      <c r="E9102" s="142"/>
      <c r="F9102" s="142"/>
      <c r="G9102" s="142"/>
      <c r="H9102" s="142"/>
      <c r="J9102" s="142"/>
      <c r="K9102" s="142"/>
      <c r="L9102" s="142"/>
      <c r="M9102" s="142"/>
      <c r="N9102" s="142"/>
      <c r="O9102" s="142"/>
    </row>
    <row r="9103" spans="3:15" x14ac:dyDescent="0.2">
      <c r="C9103" s="142"/>
      <c r="D9103" s="142"/>
      <c r="E9103" s="142"/>
      <c r="F9103" s="142"/>
      <c r="G9103" s="142"/>
      <c r="H9103" s="142"/>
      <c r="J9103" s="142"/>
      <c r="K9103" s="142"/>
      <c r="L9103" s="142"/>
      <c r="M9103" s="142"/>
      <c r="N9103" s="142"/>
      <c r="O9103" s="142"/>
    </row>
    <row r="9104" spans="3:15" x14ac:dyDescent="0.2">
      <c r="C9104" s="142"/>
      <c r="D9104" s="142"/>
      <c r="E9104" s="142"/>
      <c r="F9104" s="142"/>
      <c r="G9104" s="142"/>
      <c r="H9104" s="142"/>
      <c r="J9104" s="142"/>
      <c r="K9104" s="142"/>
      <c r="L9104" s="142"/>
      <c r="M9104" s="142"/>
      <c r="N9104" s="142"/>
      <c r="O9104" s="142"/>
    </row>
    <row r="9105" spans="3:15" x14ac:dyDescent="0.2">
      <c r="C9105" s="142"/>
      <c r="D9105" s="142"/>
      <c r="E9105" s="142"/>
      <c r="F9105" s="142"/>
      <c r="G9105" s="142"/>
      <c r="H9105" s="142"/>
      <c r="J9105" s="142"/>
      <c r="K9105" s="142"/>
      <c r="L9105" s="142"/>
      <c r="M9105" s="142"/>
      <c r="N9105" s="142"/>
      <c r="O9105" s="142"/>
    </row>
    <row r="9106" spans="3:15" x14ac:dyDescent="0.2">
      <c r="C9106" s="142"/>
      <c r="D9106" s="142"/>
      <c r="E9106" s="142"/>
      <c r="F9106" s="142"/>
      <c r="G9106" s="142"/>
      <c r="H9106" s="142"/>
      <c r="J9106" s="142"/>
      <c r="K9106" s="142"/>
      <c r="L9106" s="142"/>
      <c r="M9106" s="142"/>
      <c r="N9106" s="142"/>
      <c r="O9106" s="142"/>
    </row>
    <row r="9107" spans="3:15" x14ac:dyDescent="0.2">
      <c r="C9107" s="142"/>
      <c r="D9107" s="142"/>
      <c r="E9107" s="142"/>
      <c r="F9107" s="142"/>
      <c r="G9107" s="142"/>
      <c r="H9107" s="142"/>
      <c r="J9107" s="142"/>
      <c r="K9107" s="142"/>
      <c r="L9107" s="142"/>
      <c r="M9107" s="142"/>
      <c r="N9107" s="142"/>
      <c r="O9107" s="142"/>
    </row>
    <row r="9108" spans="3:15" x14ac:dyDescent="0.2">
      <c r="C9108" s="142"/>
      <c r="D9108" s="142"/>
      <c r="E9108" s="142"/>
      <c r="F9108" s="142"/>
      <c r="G9108" s="142"/>
      <c r="H9108" s="142"/>
      <c r="J9108" s="142"/>
      <c r="K9108" s="142"/>
      <c r="L9108" s="142"/>
      <c r="M9108" s="142"/>
      <c r="N9108" s="142"/>
      <c r="O9108" s="142"/>
    </row>
    <row r="9109" spans="3:15" x14ac:dyDescent="0.2">
      <c r="C9109" s="142"/>
      <c r="D9109" s="142"/>
      <c r="E9109" s="142"/>
      <c r="F9109" s="142"/>
      <c r="G9109" s="142"/>
      <c r="H9109" s="142"/>
      <c r="J9109" s="142"/>
      <c r="K9109" s="142"/>
      <c r="L9109" s="142"/>
      <c r="M9109" s="142"/>
      <c r="N9109" s="142"/>
      <c r="O9109" s="142"/>
    </row>
    <row r="9110" spans="3:15" x14ac:dyDescent="0.2">
      <c r="C9110" s="142"/>
      <c r="D9110" s="142"/>
      <c r="E9110" s="142"/>
      <c r="F9110" s="142"/>
      <c r="G9110" s="142"/>
      <c r="H9110" s="142"/>
      <c r="J9110" s="142"/>
      <c r="K9110" s="142"/>
      <c r="L9110" s="142"/>
      <c r="M9110" s="142"/>
      <c r="N9110" s="142"/>
      <c r="O9110" s="142"/>
    </row>
    <row r="9111" spans="3:15" x14ac:dyDescent="0.2">
      <c r="C9111" s="142"/>
      <c r="D9111" s="142"/>
      <c r="E9111" s="142"/>
      <c r="F9111" s="142"/>
      <c r="G9111" s="142"/>
      <c r="H9111" s="142"/>
      <c r="J9111" s="142"/>
      <c r="K9111" s="142"/>
      <c r="L9111" s="142"/>
      <c r="M9111" s="142"/>
      <c r="N9111" s="142"/>
      <c r="O9111" s="142"/>
    </row>
    <row r="9112" spans="3:15" x14ac:dyDescent="0.2">
      <c r="C9112" s="142"/>
      <c r="D9112" s="142"/>
      <c r="E9112" s="142"/>
      <c r="F9112" s="142"/>
      <c r="G9112" s="142"/>
      <c r="H9112" s="142"/>
      <c r="J9112" s="142"/>
      <c r="K9112" s="142"/>
      <c r="L9112" s="142"/>
      <c r="M9112" s="142"/>
      <c r="N9112" s="142"/>
      <c r="O9112" s="142"/>
    </row>
    <row r="9113" spans="3:15" x14ac:dyDescent="0.2">
      <c r="C9113" s="142"/>
      <c r="D9113" s="142"/>
      <c r="E9113" s="142"/>
      <c r="F9113" s="142"/>
      <c r="G9113" s="142"/>
      <c r="H9113" s="142"/>
      <c r="J9113" s="142"/>
      <c r="K9113" s="142"/>
      <c r="L9113" s="142"/>
      <c r="M9113" s="142"/>
      <c r="N9113" s="142"/>
      <c r="O9113" s="142"/>
    </row>
    <row r="9114" spans="3:15" x14ac:dyDescent="0.2">
      <c r="C9114" s="142"/>
      <c r="D9114" s="142"/>
      <c r="E9114" s="142"/>
      <c r="F9114" s="142"/>
      <c r="G9114" s="142"/>
      <c r="H9114" s="142"/>
      <c r="J9114" s="142"/>
      <c r="K9114" s="142"/>
      <c r="L9114" s="142"/>
      <c r="M9114" s="142"/>
      <c r="N9114" s="142"/>
      <c r="O9114" s="142"/>
    </row>
    <row r="9115" spans="3:15" x14ac:dyDescent="0.2">
      <c r="C9115" s="142"/>
      <c r="D9115" s="142"/>
      <c r="E9115" s="142"/>
      <c r="F9115" s="142"/>
      <c r="G9115" s="142"/>
      <c r="H9115" s="142"/>
      <c r="J9115" s="142"/>
      <c r="K9115" s="142"/>
      <c r="L9115" s="142"/>
      <c r="M9115" s="142"/>
      <c r="N9115" s="142"/>
      <c r="O9115" s="142"/>
    </row>
    <row r="9116" spans="3:15" x14ac:dyDescent="0.2">
      <c r="C9116" s="142"/>
      <c r="D9116" s="142"/>
      <c r="E9116" s="142"/>
      <c r="F9116" s="142"/>
      <c r="G9116" s="142"/>
      <c r="H9116" s="142"/>
      <c r="J9116" s="142"/>
      <c r="K9116" s="142"/>
      <c r="L9116" s="142"/>
      <c r="M9116" s="142"/>
      <c r="N9116" s="142"/>
      <c r="O9116" s="142"/>
    </row>
    <row r="9117" spans="3:15" x14ac:dyDescent="0.2">
      <c r="C9117" s="142"/>
      <c r="D9117" s="142"/>
      <c r="E9117" s="142"/>
      <c r="F9117" s="142"/>
      <c r="G9117" s="142"/>
      <c r="H9117" s="142"/>
      <c r="J9117" s="142"/>
      <c r="K9117" s="142"/>
      <c r="L9117" s="142"/>
      <c r="M9117" s="142"/>
      <c r="N9117" s="142"/>
      <c r="O9117" s="142"/>
    </row>
    <row r="9118" spans="3:15" x14ac:dyDescent="0.2">
      <c r="C9118" s="142"/>
      <c r="D9118" s="142"/>
      <c r="E9118" s="142"/>
      <c r="F9118" s="142"/>
      <c r="G9118" s="142"/>
      <c r="H9118" s="142"/>
      <c r="J9118" s="142"/>
      <c r="K9118" s="142"/>
      <c r="L9118" s="142"/>
      <c r="M9118" s="142"/>
      <c r="N9118" s="142"/>
      <c r="O9118" s="142"/>
    </row>
    <row r="9119" spans="3:15" x14ac:dyDescent="0.2">
      <c r="C9119" s="142"/>
      <c r="D9119" s="142"/>
      <c r="E9119" s="142"/>
      <c r="F9119" s="142"/>
      <c r="G9119" s="142"/>
      <c r="H9119" s="142"/>
      <c r="J9119" s="142"/>
      <c r="K9119" s="142"/>
      <c r="L9119" s="142"/>
      <c r="M9119" s="142"/>
      <c r="N9119" s="142"/>
      <c r="O9119" s="142"/>
    </row>
    <row r="9120" spans="3:15" x14ac:dyDescent="0.2">
      <c r="C9120" s="142"/>
      <c r="D9120" s="142"/>
      <c r="E9120" s="142"/>
      <c r="F9120" s="142"/>
      <c r="G9120" s="142"/>
      <c r="H9120" s="142"/>
      <c r="J9120" s="142"/>
      <c r="K9120" s="142"/>
      <c r="L9120" s="142"/>
      <c r="M9120" s="142"/>
      <c r="N9120" s="142"/>
      <c r="O9120" s="142"/>
    </row>
    <row r="9121" spans="3:15" x14ac:dyDescent="0.2">
      <c r="C9121" s="142"/>
      <c r="D9121" s="142"/>
      <c r="E9121" s="142"/>
      <c r="F9121" s="142"/>
      <c r="G9121" s="142"/>
      <c r="H9121" s="142"/>
      <c r="J9121" s="142"/>
      <c r="K9121" s="142"/>
      <c r="L9121" s="142"/>
      <c r="M9121" s="142"/>
      <c r="N9121" s="142"/>
      <c r="O9121" s="142"/>
    </row>
    <row r="9122" spans="3:15" x14ac:dyDescent="0.2">
      <c r="C9122" s="142"/>
      <c r="D9122" s="142"/>
      <c r="E9122" s="142"/>
      <c r="F9122" s="142"/>
      <c r="G9122" s="142"/>
      <c r="H9122" s="142"/>
      <c r="J9122" s="142"/>
      <c r="K9122" s="142"/>
      <c r="L9122" s="142"/>
      <c r="M9122" s="142"/>
      <c r="N9122" s="142"/>
      <c r="O9122" s="142"/>
    </row>
    <row r="9123" spans="3:15" x14ac:dyDescent="0.2">
      <c r="C9123" s="142"/>
      <c r="D9123" s="142"/>
      <c r="E9123" s="142"/>
      <c r="F9123" s="142"/>
      <c r="G9123" s="142"/>
      <c r="H9123" s="142"/>
      <c r="J9123" s="142"/>
      <c r="K9123" s="142"/>
      <c r="L9123" s="142"/>
      <c r="M9123" s="142"/>
      <c r="N9123" s="142"/>
      <c r="O9123" s="142"/>
    </row>
    <row r="9124" spans="3:15" x14ac:dyDescent="0.2">
      <c r="C9124" s="142"/>
      <c r="D9124" s="142"/>
      <c r="E9124" s="142"/>
      <c r="F9124" s="142"/>
      <c r="G9124" s="142"/>
      <c r="H9124" s="142"/>
      <c r="J9124" s="142"/>
      <c r="K9124" s="142"/>
      <c r="L9124" s="142"/>
      <c r="M9124" s="142"/>
      <c r="N9124" s="142"/>
      <c r="O9124" s="142"/>
    </row>
    <row r="9125" spans="3:15" x14ac:dyDescent="0.2">
      <c r="C9125" s="142"/>
      <c r="D9125" s="142"/>
      <c r="E9125" s="142"/>
      <c r="F9125" s="142"/>
      <c r="G9125" s="142"/>
      <c r="H9125" s="142"/>
      <c r="J9125" s="142"/>
      <c r="K9125" s="142"/>
      <c r="L9125" s="142"/>
      <c r="M9125" s="142"/>
      <c r="N9125" s="142"/>
      <c r="O9125" s="142"/>
    </row>
    <row r="9126" spans="3:15" x14ac:dyDescent="0.2">
      <c r="C9126" s="142"/>
      <c r="D9126" s="142"/>
      <c r="E9126" s="142"/>
      <c r="F9126" s="142"/>
      <c r="G9126" s="142"/>
      <c r="H9126" s="142"/>
      <c r="J9126" s="142"/>
      <c r="K9126" s="142"/>
      <c r="L9126" s="142"/>
      <c r="M9126" s="142"/>
      <c r="N9126" s="142"/>
      <c r="O9126" s="142"/>
    </row>
    <row r="9127" spans="3:15" x14ac:dyDescent="0.2">
      <c r="C9127" s="142"/>
      <c r="D9127" s="142"/>
      <c r="E9127" s="142"/>
      <c r="F9127" s="142"/>
      <c r="G9127" s="142"/>
      <c r="H9127" s="142"/>
      <c r="J9127" s="142"/>
      <c r="K9127" s="142"/>
      <c r="L9127" s="142"/>
      <c r="M9127" s="142"/>
      <c r="N9127" s="142"/>
      <c r="O9127" s="142"/>
    </row>
    <row r="9128" spans="3:15" x14ac:dyDescent="0.2">
      <c r="C9128" s="142"/>
      <c r="D9128" s="142"/>
      <c r="E9128" s="142"/>
      <c r="F9128" s="142"/>
      <c r="G9128" s="142"/>
      <c r="H9128" s="142"/>
      <c r="J9128" s="142"/>
      <c r="K9128" s="142"/>
      <c r="L9128" s="142"/>
      <c r="M9128" s="142"/>
      <c r="N9128" s="142"/>
      <c r="O9128" s="142"/>
    </row>
    <row r="9129" spans="3:15" x14ac:dyDescent="0.2">
      <c r="C9129" s="142"/>
      <c r="D9129" s="142"/>
      <c r="E9129" s="142"/>
      <c r="F9129" s="142"/>
      <c r="G9129" s="142"/>
      <c r="H9129" s="142"/>
      <c r="J9129" s="142"/>
      <c r="K9129" s="142"/>
      <c r="L9129" s="142"/>
      <c r="M9129" s="142"/>
      <c r="N9129" s="142"/>
      <c r="O9129" s="142"/>
    </row>
    <row r="9130" spans="3:15" x14ac:dyDescent="0.2">
      <c r="C9130" s="142"/>
      <c r="D9130" s="142"/>
      <c r="E9130" s="142"/>
      <c r="F9130" s="142"/>
      <c r="G9130" s="142"/>
      <c r="H9130" s="142"/>
      <c r="J9130" s="142"/>
      <c r="K9130" s="142"/>
      <c r="L9130" s="142"/>
      <c r="M9130" s="142"/>
      <c r="N9130" s="142"/>
      <c r="O9130" s="142"/>
    </row>
    <row r="9131" spans="3:15" x14ac:dyDescent="0.2">
      <c r="C9131" s="142"/>
      <c r="D9131" s="142"/>
      <c r="E9131" s="142"/>
      <c r="F9131" s="142"/>
      <c r="G9131" s="142"/>
      <c r="H9131" s="142"/>
      <c r="J9131" s="142"/>
      <c r="K9131" s="142"/>
      <c r="L9131" s="142"/>
      <c r="M9131" s="142"/>
      <c r="N9131" s="142"/>
      <c r="O9131" s="142"/>
    </row>
    <row r="9132" spans="3:15" x14ac:dyDescent="0.2">
      <c r="C9132" s="142"/>
      <c r="D9132" s="142"/>
      <c r="E9132" s="142"/>
      <c r="F9132" s="142"/>
      <c r="G9132" s="142"/>
      <c r="H9132" s="142"/>
      <c r="J9132" s="142"/>
      <c r="K9132" s="142"/>
      <c r="L9132" s="142"/>
      <c r="M9132" s="142"/>
      <c r="N9132" s="142"/>
      <c r="O9132" s="142"/>
    </row>
    <row r="9133" spans="3:15" x14ac:dyDescent="0.2">
      <c r="C9133" s="142"/>
      <c r="D9133" s="142"/>
      <c r="E9133" s="142"/>
      <c r="F9133" s="142"/>
      <c r="G9133" s="142"/>
      <c r="H9133" s="142"/>
      <c r="J9133" s="142"/>
      <c r="K9133" s="142"/>
      <c r="L9133" s="142"/>
      <c r="M9133" s="142"/>
      <c r="N9133" s="142"/>
      <c r="O9133" s="142"/>
    </row>
    <row r="9134" spans="3:15" x14ac:dyDescent="0.2">
      <c r="C9134" s="142"/>
      <c r="D9134" s="142"/>
      <c r="E9134" s="142"/>
      <c r="F9134" s="142"/>
      <c r="G9134" s="142"/>
      <c r="H9134" s="142"/>
      <c r="J9134" s="142"/>
      <c r="K9134" s="142"/>
      <c r="L9134" s="142"/>
      <c r="M9134" s="142"/>
      <c r="N9134" s="142"/>
      <c r="O9134" s="142"/>
    </row>
    <row r="9135" spans="3:15" x14ac:dyDescent="0.2">
      <c r="C9135" s="142"/>
      <c r="D9135" s="142"/>
      <c r="E9135" s="142"/>
      <c r="F9135" s="142"/>
      <c r="G9135" s="142"/>
      <c r="H9135" s="142"/>
      <c r="J9135" s="142"/>
      <c r="K9135" s="142"/>
      <c r="L9135" s="142"/>
      <c r="M9135" s="142"/>
      <c r="N9135" s="142"/>
      <c r="O9135" s="142"/>
    </row>
    <row r="9136" spans="3:15" x14ac:dyDescent="0.2">
      <c r="C9136" s="142"/>
      <c r="D9136" s="142"/>
      <c r="E9136" s="142"/>
      <c r="F9136" s="142"/>
      <c r="G9136" s="142"/>
      <c r="H9136" s="142"/>
      <c r="J9136" s="142"/>
      <c r="K9136" s="142"/>
      <c r="L9136" s="142"/>
      <c r="M9136" s="142"/>
      <c r="N9136" s="142"/>
      <c r="O9136" s="142"/>
    </row>
    <row r="9137" spans="3:15" x14ac:dyDescent="0.2">
      <c r="C9137" s="142"/>
      <c r="D9137" s="142"/>
      <c r="E9137" s="142"/>
      <c r="F9137" s="142"/>
      <c r="G9137" s="142"/>
      <c r="H9137" s="142"/>
      <c r="J9137" s="142"/>
      <c r="K9137" s="142"/>
      <c r="L9137" s="142"/>
      <c r="M9137" s="142"/>
      <c r="N9137" s="142"/>
      <c r="O9137" s="142"/>
    </row>
    <row r="9138" spans="3:15" x14ac:dyDescent="0.2">
      <c r="C9138" s="142"/>
      <c r="D9138" s="142"/>
      <c r="E9138" s="142"/>
      <c r="F9138" s="142"/>
      <c r="G9138" s="142"/>
      <c r="H9138" s="142"/>
      <c r="J9138" s="142"/>
      <c r="K9138" s="142"/>
      <c r="L9138" s="142"/>
      <c r="M9138" s="142"/>
      <c r="N9138" s="142"/>
      <c r="O9138" s="142"/>
    </row>
    <row r="9139" spans="3:15" x14ac:dyDescent="0.2">
      <c r="C9139" s="142"/>
      <c r="D9139" s="142"/>
      <c r="E9139" s="142"/>
      <c r="F9139" s="142"/>
      <c r="G9139" s="142"/>
      <c r="H9139" s="142"/>
      <c r="J9139" s="142"/>
      <c r="K9139" s="142"/>
      <c r="L9139" s="142"/>
      <c r="M9139" s="142"/>
      <c r="N9139" s="142"/>
      <c r="O9139" s="142"/>
    </row>
    <row r="9140" spans="3:15" x14ac:dyDescent="0.2">
      <c r="C9140" s="142"/>
      <c r="D9140" s="142"/>
      <c r="E9140" s="142"/>
      <c r="F9140" s="142"/>
      <c r="G9140" s="142"/>
      <c r="H9140" s="142"/>
      <c r="J9140" s="142"/>
      <c r="K9140" s="142"/>
      <c r="L9140" s="142"/>
      <c r="M9140" s="142"/>
      <c r="N9140" s="142"/>
      <c r="O9140" s="142"/>
    </row>
    <row r="9141" spans="3:15" x14ac:dyDescent="0.2">
      <c r="C9141" s="142"/>
      <c r="D9141" s="142"/>
      <c r="E9141" s="142"/>
      <c r="F9141" s="142"/>
      <c r="G9141" s="142"/>
      <c r="H9141" s="142"/>
      <c r="J9141" s="142"/>
      <c r="K9141" s="142"/>
      <c r="L9141" s="142"/>
      <c r="M9141" s="142"/>
      <c r="N9141" s="142"/>
      <c r="O9141" s="142"/>
    </row>
    <row r="9142" spans="3:15" x14ac:dyDescent="0.2">
      <c r="C9142" s="142"/>
      <c r="D9142" s="142"/>
      <c r="E9142" s="142"/>
      <c r="F9142" s="142"/>
      <c r="G9142" s="142"/>
      <c r="H9142" s="142"/>
      <c r="J9142" s="142"/>
      <c r="K9142" s="142"/>
      <c r="L9142" s="142"/>
      <c r="M9142" s="142"/>
      <c r="N9142" s="142"/>
      <c r="O9142" s="142"/>
    </row>
    <row r="9143" spans="3:15" x14ac:dyDescent="0.2">
      <c r="C9143" s="142"/>
      <c r="D9143" s="142"/>
      <c r="E9143" s="142"/>
      <c r="F9143" s="142"/>
      <c r="G9143" s="142"/>
      <c r="H9143" s="142"/>
      <c r="J9143" s="142"/>
      <c r="K9143" s="142"/>
      <c r="L9143" s="142"/>
      <c r="M9143" s="142"/>
      <c r="N9143" s="142"/>
      <c r="O9143" s="142"/>
    </row>
    <row r="9144" spans="3:15" x14ac:dyDescent="0.2">
      <c r="C9144" s="142"/>
      <c r="D9144" s="142"/>
      <c r="E9144" s="142"/>
      <c r="F9144" s="142"/>
      <c r="G9144" s="142"/>
      <c r="H9144" s="142"/>
      <c r="J9144" s="142"/>
      <c r="K9144" s="142"/>
      <c r="L9144" s="142"/>
      <c r="M9144" s="142"/>
      <c r="N9144" s="142"/>
      <c r="O9144" s="142"/>
    </row>
    <row r="9145" spans="3:15" x14ac:dyDescent="0.2">
      <c r="C9145" s="142"/>
      <c r="D9145" s="142"/>
      <c r="E9145" s="142"/>
      <c r="F9145" s="142"/>
      <c r="G9145" s="142"/>
      <c r="H9145" s="142"/>
      <c r="J9145" s="142"/>
      <c r="K9145" s="142"/>
      <c r="L9145" s="142"/>
      <c r="M9145" s="142"/>
      <c r="N9145" s="142"/>
      <c r="O9145" s="142"/>
    </row>
    <row r="9146" spans="3:15" x14ac:dyDescent="0.2">
      <c r="C9146" s="142"/>
      <c r="D9146" s="142"/>
      <c r="E9146" s="142"/>
      <c r="F9146" s="142"/>
      <c r="G9146" s="142"/>
      <c r="H9146" s="142"/>
      <c r="J9146" s="142"/>
      <c r="K9146" s="142"/>
      <c r="L9146" s="142"/>
      <c r="M9146" s="142"/>
      <c r="N9146" s="142"/>
      <c r="O9146" s="142"/>
    </row>
    <row r="9147" spans="3:15" x14ac:dyDescent="0.2">
      <c r="C9147" s="142"/>
      <c r="D9147" s="142"/>
      <c r="E9147" s="142"/>
      <c r="F9147" s="142"/>
      <c r="G9147" s="142"/>
      <c r="H9147" s="142"/>
      <c r="J9147" s="142"/>
      <c r="K9147" s="142"/>
      <c r="L9147" s="142"/>
      <c r="M9147" s="142"/>
      <c r="N9147" s="142"/>
      <c r="O9147" s="142"/>
    </row>
    <row r="9148" spans="3:15" x14ac:dyDescent="0.2">
      <c r="C9148" s="142"/>
      <c r="D9148" s="142"/>
      <c r="E9148" s="142"/>
      <c r="F9148" s="142"/>
      <c r="G9148" s="142"/>
      <c r="H9148" s="142"/>
      <c r="J9148" s="142"/>
      <c r="K9148" s="142"/>
      <c r="L9148" s="142"/>
      <c r="M9148" s="142"/>
      <c r="N9148" s="142"/>
      <c r="O9148" s="142"/>
    </row>
    <row r="9149" spans="3:15" x14ac:dyDescent="0.2">
      <c r="C9149" s="142"/>
      <c r="D9149" s="142"/>
      <c r="E9149" s="142"/>
      <c r="F9149" s="142"/>
      <c r="G9149" s="142"/>
      <c r="H9149" s="142"/>
      <c r="J9149" s="142"/>
      <c r="K9149" s="142"/>
      <c r="L9149" s="142"/>
      <c r="M9149" s="142"/>
      <c r="N9149" s="142"/>
      <c r="O9149" s="142"/>
    </row>
    <row r="9150" spans="3:15" x14ac:dyDescent="0.2">
      <c r="C9150" s="142"/>
      <c r="D9150" s="142"/>
      <c r="E9150" s="142"/>
      <c r="F9150" s="142"/>
      <c r="G9150" s="142"/>
      <c r="H9150" s="142"/>
      <c r="J9150" s="142"/>
      <c r="K9150" s="142"/>
      <c r="L9150" s="142"/>
      <c r="M9150" s="142"/>
      <c r="N9150" s="142"/>
      <c r="O9150" s="142"/>
    </row>
    <row r="9151" spans="3:15" x14ac:dyDescent="0.2">
      <c r="C9151" s="142"/>
      <c r="D9151" s="142"/>
      <c r="E9151" s="142"/>
      <c r="F9151" s="142"/>
      <c r="G9151" s="142"/>
      <c r="H9151" s="142"/>
      <c r="J9151" s="142"/>
      <c r="K9151" s="142"/>
      <c r="L9151" s="142"/>
      <c r="M9151" s="142"/>
      <c r="N9151" s="142"/>
      <c r="O9151" s="142"/>
    </row>
    <row r="9152" spans="3:15" x14ac:dyDescent="0.2">
      <c r="C9152" s="142"/>
      <c r="D9152" s="142"/>
      <c r="E9152" s="142"/>
      <c r="F9152" s="142"/>
      <c r="G9152" s="142"/>
      <c r="H9152" s="142"/>
      <c r="J9152" s="142"/>
      <c r="K9152" s="142"/>
      <c r="L9152" s="142"/>
      <c r="M9152" s="142"/>
      <c r="N9152" s="142"/>
      <c r="O9152" s="142"/>
    </row>
    <row r="9153" spans="3:15" x14ac:dyDescent="0.2">
      <c r="C9153" s="142"/>
      <c r="D9153" s="142"/>
      <c r="E9153" s="142"/>
      <c r="F9153" s="142"/>
      <c r="G9153" s="142"/>
      <c r="H9153" s="142"/>
      <c r="J9153" s="142"/>
      <c r="K9153" s="142"/>
      <c r="L9153" s="142"/>
      <c r="M9153" s="142"/>
      <c r="N9153" s="142"/>
      <c r="O9153" s="142"/>
    </row>
    <row r="9154" spans="3:15" x14ac:dyDescent="0.2">
      <c r="C9154" s="142"/>
      <c r="D9154" s="142"/>
      <c r="E9154" s="142"/>
      <c r="F9154" s="142"/>
      <c r="G9154" s="142"/>
      <c r="H9154" s="142"/>
      <c r="J9154" s="142"/>
      <c r="K9154" s="142"/>
      <c r="L9154" s="142"/>
      <c r="M9154" s="142"/>
      <c r="N9154" s="142"/>
      <c r="O9154" s="142"/>
    </row>
    <row r="9155" spans="3:15" x14ac:dyDescent="0.2">
      <c r="C9155" s="142"/>
      <c r="D9155" s="142"/>
      <c r="E9155" s="142"/>
      <c r="F9155" s="142"/>
      <c r="G9155" s="142"/>
      <c r="H9155" s="142"/>
      <c r="J9155" s="142"/>
      <c r="K9155" s="142"/>
      <c r="L9155" s="142"/>
      <c r="M9155" s="142"/>
      <c r="N9155" s="142"/>
      <c r="O9155" s="142"/>
    </row>
    <row r="9156" spans="3:15" x14ac:dyDescent="0.2">
      <c r="C9156" s="142"/>
      <c r="D9156" s="142"/>
      <c r="E9156" s="142"/>
      <c r="F9156" s="142"/>
      <c r="G9156" s="142"/>
      <c r="H9156" s="142"/>
      <c r="J9156" s="142"/>
      <c r="K9156" s="142"/>
      <c r="L9156" s="142"/>
      <c r="M9156" s="142"/>
      <c r="N9156" s="142"/>
      <c r="O9156" s="142"/>
    </row>
    <row r="9157" spans="3:15" x14ac:dyDescent="0.2">
      <c r="C9157" s="142"/>
      <c r="D9157" s="142"/>
      <c r="E9157" s="142"/>
      <c r="F9157" s="142"/>
      <c r="G9157" s="142"/>
      <c r="H9157" s="142"/>
      <c r="J9157" s="142"/>
      <c r="K9157" s="142"/>
      <c r="L9157" s="142"/>
      <c r="M9157" s="142"/>
      <c r="N9157" s="142"/>
      <c r="O9157" s="142"/>
    </row>
    <row r="9158" spans="3:15" x14ac:dyDescent="0.2">
      <c r="C9158" s="142"/>
      <c r="D9158" s="142"/>
      <c r="E9158" s="142"/>
      <c r="F9158" s="142"/>
      <c r="G9158" s="142"/>
      <c r="H9158" s="142"/>
      <c r="J9158" s="142"/>
      <c r="K9158" s="142"/>
      <c r="L9158" s="142"/>
      <c r="M9158" s="142"/>
      <c r="N9158" s="142"/>
      <c r="O9158" s="142"/>
    </row>
    <row r="9159" spans="3:15" x14ac:dyDescent="0.2">
      <c r="C9159" s="142"/>
      <c r="D9159" s="142"/>
      <c r="E9159" s="142"/>
      <c r="F9159" s="142"/>
      <c r="G9159" s="142"/>
      <c r="H9159" s="142"/>
      <c r="J9159" s="142"/>
      <c r="K9159" s="142"/>
      <c r="L9159" s="142"/>
      <c r="M9159" s="142"/>
      <c r="N9159" s="142"/>
      <c r="O9159" s="142"/>
    </row>
    <row r="9160" spans="3:15" x14ac:dyDescent="0.2">
      <c r="C9160" s="142"/>
      <c r="D9160" s="142"/>
      <c r="E9160" s="142"/>
      <c r="F9160" s="142"/>
      <c r="G9160" s="142"/>
      <c r="H9160" s="142"/>
      <c r="J9160" s="142"/>
      <c r="K9160" s="142"/>
      <c r="L9160" s="142"/>
      <c r="M9160" s="142"/>
      <c r="N9160" s="142"/>
      <c r="O9160" s="142"/>
    </row>
    <row r="9161" spans="3:15" x14ac:dyDescent="0.2">
      <c r="C9161" s="142"/>
      <c r="D9161" s="142"/>
      <c r="E9161" s="142"/>
      <c r="F9161" s="142"/>
      <c r="G9161" s="142"/>
      <c r="H9161" s="142"/>
      <c r="J9161" s="142"/>
      <c r="K9161" s="142"/>
      <c r="L9161" s="142"/>
      <c r="M9161" s="142"/>
      <c r="N9161" s="142"/>
      <c r="O9161" s="142"/>
    </row>
    <row r="9162" spans="3:15" x14ac:dyDescent="0.2">
      <c r="C9162" s="142"/>
      <c r="D9162" s="142"/>
      <c r="E9162" s="142"/>
      <c r="F9162" s="142"/>
      <c r="G9162" s="142"/>
      <c r="H9162" s="142"/>
      <c r="J9162" s="142"/>
      <c r="K9162" s="142"/>
      <c r="L9162" s="142"/>
      <c r="M9162" s="142"/>
      <c r="N9162" s="142"/>
      <c r="O9162" s="142"/>
    </row>
    <row r="9163" spans="3:15" x14ac:dyDescent="0.2">
      <c r="C9163" s="142"/>
      <c r="D9163" s="142"/>
      <c r="E9163" s="142"/>
      <c r="F9163" s="142"/>
      <c r="G9163" s="142"/>
      <c r="H9163" s="142"/>
      <c r="J9163" s="142"/>
      <c r="K9163" s="142"/>
      <c r="L9163" s="142"/>
      <c r="M9163" s="142"/>
      <c r="N9163" s="142"/>
      <c r="O9163" s="142"/>
    </row>
    <row r="9164" spans="3:15" x14ac:dyDescent="0.2">
      <c r="C9164" s="142"/>
      <c r="D9164" s="142"/>
      <c r="E9164" s="142"/>
      <c r="F9164" s="142"/>
      <c r="G9164" s="142"/>
      <c r="H9164" s="142"/>
      <c r="J9164" s="142"/>
      <c r="K9164" s="142"/>
      <c r="L9164" s="142"/>
      <c r="M9164" s="142"/>
      <c r="N9164" s="142"/>
      <c r="O9164" s="142"/>
    </row>
    <row r="9165" spans="3:15" x14ac:dyDescent="0.2">
      <c r="C9165" s="142"/>
      <c r="D9165" s="142"/>
      <c r="E9165" s="142"/>
      <c r="F9165" s="142"/>
      <c r="G9165" s="142"/>
      <c r="H9165" s="142"/>
      <c r="J9165" s="142"/>
      <c r="K9165" s="142"/>
      <c r="L9165" s="142"/>
      <c r="M9165" s="142"/>
      <c r="N9165" s="142"/>
      <c r="O9165" s="142"/>
    </row>
    <row r="9166" spans="3:15" x14ac:dyDescent="0.2">
      <c r="C9166" s="142"/>
      <c r="D9166" s="142"/>
      <c r="E9166" s="142"/>
      <c r="F9166" s="142"/>
      <c r="G9166" s="142"/>
      <c r="H9166" s="142"/>
      <c r="J9166" s="142"/>
      <c r="K9166" s="142"/>
      <c r="L9166" s="142"/>
      <c r="M9166" s="142"/>
      <c r="N9166" s="142"/>
      <c r="O9166" s="142"/>
    </row>
    <row r="9167" spans="3:15" x14ac:dyDescent="0.2">
      <c r="C9167" s="142"/>
      <c r="D9167" s="142"/>
      <c r="E9167" s="142"/>
      <c r="F9167" s="142"/>
      <c r="G9167" s="142"/>
      <c r="H9167" s="142"/>
      <c r="J9167" s="142"/>
      <c r="K9167" s="142"/>
      <c r="L9167" s="142"/>
      <c r="M9167" s="142"/>
      <c r="N9167" s="142"/>
      <c r="O9167" s="142"/>
    </row>
    <row r="9168" spans="3:15" x14ac:dyDescent="0.2">
      <c r="C9168" s="142"/>
      <c r="D9168" s="142"/>
      <c r="E9168" s="142"/>
      <c r="F9168" s="142"/>
      <c r="G9168" s="142"/>
      <c r="H9168" s="142"/>
      <c r="J9168" s="142"/>
      <c r="K9168" s="142"/>
      <c r="L9168" s="142"/>
      <c r="M9168" s="142"/>
      <c r="N9168" s="142"/>
      <c r="O9168" s="142"/>
    </row>
    <row r="9169" spans="3:15" x14ac:dyDescent="0.2">
      <c r="C9169" s="142"/>
      <c r="D9169" s="142"/>
      <c r="E9169" s="142"/>
      <c r="F9169" s="142"/>
      <c r="G9169" s="142"/>
      <c r="H9169" s="142"/>
      <c r="J9169" s="142"/>
      <c r="K9169" s="142"/>
      <c r="L9169" s="142"/>
      <c r="M9169" s="142"/>
      <c r="N9169" s="142"/>
      <c r="O9169" s="142"/>
    </row>
    <row r="9170" spans="3:15" x14ac:dyDescent="0.2">
      <c r="C9170" s="142"/>
      <c r="D9170" s="142"/>
      <c r="E9170" s="142"/>
      <c r="F9170" s="142"/>
      <c r="G9170" s="142"/>
      <c r="H9170" s="142"/>
      <c r="J9170" s="142"/>
      <c r="K9170" s="142"/>
      <c r="L9170" s="142"/>
      <c r="M9170" s="142"/>
      <c r="N9170" s="142"/>
      <c r="O9170" s="142"/>
    </row>
    <row r="9171" spans="3:15" x14ac:dyDescent="0.2">
      <c r="C9171" s="142"/>
      <c r="D9171" s="142"/>
      <c r="E9171" s="142"/>
      <c r="F9171" s="142"/>
      <c r="G9171" s="142"/>
      <c r="H9171" s="142"/>
      <c r="J9171" s="142"/>
      <c r="K9171" s="142"/>
      <c r="L9171" s="142"/>
      <c r="M9171" s="142"/>
      <c r="N9171" s="142"/>
      <c r="O9171" s="142"/>
    </row>
    <row r="9172" spans="3:15" x14ac:dyDescent="0.2">
      <c r="C9172" s="142"/>
      <c r="D9172" s="142"/>
      <c r="E9172" s="142"/>
      <c r="F9172" s="142"/>
      <c r="G9172" s="142"/>
      <c r="H9172" s="142"/>
      <c r="J9172" s="142"/>
      <c r="K9172" s="142"/>
      <c r="L9172" s="142"/>
      <c r="M9172" s="142"/>
      <c r="N9172" s="142"/>
      <c r="O9172" s="142"/>
    </row>
    <row r="9173" spans="3:15" x14ac:dyDescent="0.2">
      <c r="C9173" s="142"/>
      <c r="D9173" s="142"/>
      <c r="E9173" s="142"/>
      <c r="F9173" s="142"/>
      <c r="G9173" s="142"/>
      <c r="H9173" s="142"/>
      <c r="J9173" s="142"/>
      <c r="K9173" s="142"/>
      <c r="L9173" s="142"/>
      <c r="M9173" s="142"/>
      <c r="N9173" s="142"/>
      <c r="O9173" s="142"/>
    </row>
    <row r="9174" spans="3:15" x14ac:dyDescent="0.2">
      <c r="C9174" s="142"/>
      <c r="D9174" s="142"/>
      <c r="E9174" s="142"/>
      <c r="F9174" s="142"/>
      <c r="G9174" s="142"/>
      <c r="H9174" s="142"/>
      <c r="J9174" s="142"/>
      <c r="K9174" s="142"/>
      <c r="L9174" s="142"/>
      <c r="M9174" s="142"/>
      <c r="N9174" s="142"/>
      <c r="O9174" s="142"/>
    </row>
    <row r="9175" spans="3:15" x14ac:dyDescent="0.2">
      <c r="C9175" s="142"/>
      <c r="D9175" s="142"/>
      <c r="E9175" s="142"/>
      <c r="F9175" s="142"/>
      <c r="G9175" s="142"/>
      <c r="H9175" s="142"/>
      <c r="J9175" s="142"/>
      <c r="K9175" s="142"/>
      <c r="L9175" s="142"/>
      <c r="M9175" s="142"/>
      <c r="N9175" s="142"/>
      <c r="O9175" s="142"/>
    </row>
    <row r="9176" spans="3:15" x14ac:dyDescent="0.2">
      <c r="C9176" s="142"/>
      <c r="D9176" s="142"/>
      <c r="E9176" s="142"/>
      <c r="F9176" s="142"/>
      <c r="G9176" s="142"/>
      <c r="H9176" s="142"/>
      <c r="J9176" s="142"/>
      <c r="K9176" s="142"/>
      <c r="L9176" s="142"/>
      <c r="M9176" s="142"/>
      <c r="N9176" s="142"/>
      <c r="O9176" s="142"/>
    </row>
    <row r="9177" spans="3:15" x14ac:dyDescent="0.2">
      <c r="C9177" s="142"/>
      <c r="D9177" s="142"/>
      <c r="E9177" s="142"/>
      <c r="F9177" s="142"/>
      <c r="G9177" s="142"/>
      <c r="H9177" s="142"/>
      <c r="J9177" s="142"/>
      <c r="K9177" s="142"/>
      <c r="L9177" s="142"/>
      <c r="M9177" s="142"/>
      <c r="N9177" s="142"/>
      <c r="O9177" s="142"/>
    </row>
    <row r="9178" spans="3:15" x14ac:dyDescent="0.2">
      <c r="C9178" s="142"/>
      <c r="D9178" s="142"/>
      <c r="E9178" s="142"/>
      <c r="F9178" s="142"/>
      <c r="G9178" s="142"/>
      <c r="H9178" s="142"/>
      <c r="J9178" s="142"/>
      <c r="K9178" s="142"/>
      <c r="L9178" s="142"/>
      <c r="M9178" s="142"/>
      <c r="N9178" s="142"/>
      <c r="O9178" s="142"/>
    </row>
    <row r="9179" spans="3:15" x14ac:dyDescent="0.2">
      <c r="C9179" s="142"/>
      <c r="D9179" s="142"/>
      <c r="E9179" s="142"/>
      <c r="F9179" s="142"/>
      <c r="G9179" s="142"/>
      <c r="H9179" s="142"/>
      <c r="J9179" s="142"/>
      <c r="K9179" s="142"/>
      <c r="L9179" s="142"/>
      <c r="M9179" s="142"/>
      <c r="N9179" s="142"/>
      <c r="O9179" s="142"/>
    </row>
    <row r="9180" spans="3:15" x14ac:dyDescent="0.2">
      <c r="C9180" s="142"/>
      <c r="D9180" s="142"/>
      <c r="E9180" s="142"/>
      <c r="F9180" s="142"/>
      <c r="G9180" s="142"/>
      <c r="H9180" s="142"/>
      <c r="J9180" s="142"/>
      <c r="K9180" s="142"/>
      <c r="L9180" s="142"/>
      <c r="M9180" s="142"/>
      <c r="N9180" s="142"/>
      <c r="O9180" s="142"/>
    </row>
    <row r="9181" spans="3:15" x14ac:dyDescent="0.2">
      <c r="C9181" s="142"/>
      <c r="D9181" s="142"/>
      <c r="E9181" s="142"/>
      <c r="F9181" s="142"/>
      <c r="G9181" s="142"/>
      <c r="H9181" s="142"/>
      <c r="J9181" s="142"/>
      <c r="K9181" s="142"/>
      <c r="L9181" s="142"/>
      <c r="M9181" s="142"/>
      <c r="N9181" s="142"/>
      <c r="O9181" s="142"/>
    </row>
    <row r="9182" spans="3:15" x14ac:dyDescent="0.2">
      <c r="C9182" s="142"/>
      <c r="D9182" s="142"/>
      <c r="E9182" s="142"/>
      <c r="F9182" s="142"/>
      <c r="G9182" s="142"/>
      <c r="H9182" s="142"/>
      <c r="J9182" s="142"/>
      <c r="K9182" s="142"/>
      <c r="L9182" s="142"/>
      <c r="M9182" s="142"/>
      <c r="N9182" s="142"/>
      <c r="O9182" s="142"/>
    </row>
    <row r="9183" spans="3:15" x14ac:dyDescent="0.2">
      <c r="C9183" s="142"/>
      <c r="D9183" s="142"/>
      <c r="E9183" s="142"/>
      <c r="F9183" s="142"/>
      <c r="G9183" s="142"/>
      <c r="H9183" s="142"/>
      <c r="J9183" s="142"/>
      <c r="K9183" s="142"/>
      <c r="L9183" s="142"/>
      <c r="M9183" s="142"/>
      <c r="N9183" s="142"/>
      <c r="O9183" s="142"/>
    </row>
    <row r="9184" spans="3:15" x14ac:dyDescent="0.2">
      <c r="C9184" s="142"/>
      <c r="D9184" s="142"/>
      <c r="E9184" s="142"/>
      <c r="F9184" s="142"/>
      <c r="G9184" s="142"/>
      <c r="H9184" s="142"/>
      <c r="J9184" s="142"/>
      <c r="K9184" s="142"/>
      <c r="L9184" s="142"/>
      <c r="M9184" s="142"/>
      <c r="N9184" s="142"/>
      <c r="O9184" s="142"/>
    </row>
    <row r="9185" spans="3:15" x14ac:dyDescent="0.2">
      <c r="C9185" s="142"/>
      <c r="D9185" s="142"/>
      <c r="E9185" s="142"/>
      <c r="F9185" s="142"/>
      <c r="G9185" s="142"/>
      <c r="H9185" s="142"/>
      <c r="J9185" s="142"/>
      <c r="K9185" s="142"/>
      <c r="L9185" s="142"/>
      <c r="M9185" s="142"/>
      <c r="N9185" s="142"/>
      <c r="O9185" s="142"/>
    </row>
    <row r="9186" spans="3:15" x14ac:dyDescent="0.2">
      <c r="C9186" s="142"/>
      <c r="D9186" s="142"/>
      <c r="E9186" s="142"/>
      <c r="F9186" s="142"/>
      <c r="G9186" s="142"/>
      <c r="H9186" s="142"/>
      <c r="J9186" s="142"/>
      <c r="K9186" s="142"/>
      <c r="L9186" s="142"/>
      <c r="M9186" s="142"/>
      <c r="N9186" s="142"/>
      <c r="O9186" s="142"/>
    </row>
    <row r="9187" spans="3:15" x14ac:dyDescent="0.2">
      <c r="C9187" s="142"/>
      <c r="D9187" s="142"/>
      <c r="E9187" s="142"/>
      <c r="F9187" s="142"/>
      <c r="G9187" s="142"/>
      <c r="H9187" s="142"/>
      <c r="J9187" s="142"/>
      <c r="K9187" s="142"/>
      <c r="L9187" s="142"/>
      <c r="M9187" s="142"/>
      <c r="N9187" s="142"/>
      <c r="O9187" s="142"/>
    </row>
    <row r="9188" spans="3:15" x14ac:dyDescent="0.2">
      <c r="C9188" s="142"/>
      <c r="D9188" s="142"/>
      <c r="E9188" s="142"/>
      <c r="F9188" s="142"/>
      <c r="G9188" s="142"/>
      <c r="H9188" s="142"/>
      <c r="J9188" s="142"/>
      <c r="K9188" s="142"/>
      <c r="L9188" s="142"/>
      <c r="M9188" s="142"/>
      <c r="N9188" s="142"/>
      <c r="O9188" s="142"/>
    </row>
    <row r="9189" spans="3:15" x14ac:dyDescent="0.2">
      <c r="C9189" s="142"/>
      <c r="D9189" s="142"/>
      <c r="E9189" s="142"/>
      <c r="F9189" s="142"/>
      <c r="G9189" s="142"/>
      <c r="H9189" s="142"/>
      <c r="J9189" s="142"/>
      <c r="K9189" s="142"/>
      <c r="L9189" s="142"/>
      <c r="M9189" s="142"/>
      <c r="N9189" s="142"/>
      <c r="O9189" s="142"/>
    </row>
    <row r="9190" spans="3:15" x14ac:dyDescent="0.2">
      <c r="C9190" s="142"/>
      <c r="D9190" s="142"/>
      <c r="E9190" s="142"/>
      <c r="F9190" s="142"/>
      <c r="G9190" s="142"/>
      <c r="H9190" s="142"/>
      <c r="J9190" s="142"/>
      <c r="K9190" s="142"/>
      <c r="L9190" s="142"/>
      <c r="M9190" s="142"/>
      <c r="N9190" s="142"/>
      <c r="O9190" s="142"/>
    </row>
    <row r="9191" spans="3:15" x14ac:dyDescent="0.2">
      <c r="C9191" s="142"/>
      <c r="D9191" s="142"/>
      <c r="E9191" s="142"/>
      <c r="F9191" s="142"/>
      <c r="G9191" s="142"/>
      <c r="H9191" s="142"/>
      <c r="J9191" s="142"/>
      <c r="K9191" s="142"/>
      <c r="L9191" s="142"/>
      <c r="M9191" s="142"/>
      <c r="N9191" s="142"/>
      <c r="O9191" s="142"/>
    </row>
    <row r="9192" spans="3:15" x14ac:dyDescent="0.2">
      <c r="C9192" s="142"/>
      <c r="D9192" s="142"/>
      <c r="E9192" s="142"/>
      <c r="F9192" s="142"/>
      <c r="G9192" s="142"/>
      <c r="H9192" s="142"/>
      <c r="J9192" s="142"/>
      <c r="K9192" s="142"/>
      <c r="L9192" s="142"/>
      <c r="M9192" s="142"/>
      <c r="N9192" s="142"/>
      <c r="O9192" s="142"/>
    </row>
    <row r="9193" spans="3:15" x14ac:dyDescent="0.2">
      <c r="C9193" s="142"/>
      <c r="D9193" s="142"/>
      <c r="E9193" s="142"/>
      <c r="F9193" s="142"/>
      <c r="G9193" s="142"/>
      <c r="H9193" s="142"/>
      <c r="J9193" s="142"/>
      <c r="K9193" s="142"/>
      <c r="L9193" s="142"/>
      <c r="M9193" s="142"/>
      <c r="N9193" s="142"/>
      <c r="O9193" s="142"/>
    </row>
    <row r="9194" spans="3:15" x14ac:dyDescent="0.2">
      <c r="C9194" s="142"/>
      <c r="D9194" s="142"/>
      <c r="E9194" s="142"/>
      <c r="F9194" s="142"/>
      <c r="G9194" s="142"/>
      <c r="H9194" s="142"/>
      <c r="J9194" s="142"/>
      <c r="K9194" s="142"/>
      <c r="L9194" s="142"/>
      <c r="M9194" s="142"/>
      <c r="N9194" s="142"/>
      <c r="O9194" s="142"/>
    </row>
    <row r="9195" spans="3:15" x14ac:dyDescent="0.2">
      <c r="C9195" s="142"/>
      <c r="D9195" s="142"/>
      <c r="E9195" s="142"/>
      <c r="F9195" s="142"/>
      <c r="G9195" s="142"/>
      <c r="H9195" s="142"/>
      <c r="J9195" s="142"/>
      <c r="K9195" s="142"/>
      <c r="L9195" s="142"/>
      <c r="M9195" s="142"/>
      <c r="N9195" s="142"/>
      <c r="O9195" s="142"/>
    </row>
    <row r="9196" spans="3:15" x14ac:dyDescent="0.2">
      <c r="C9196" s="142"/>
      <c r="D9196" s="142"/>
      <c r="E9196" s="142"/>
      <c r="F9196" s="142"/>
      <c r="G9196" s="142"/>
      <c r="H9196" s="142"/>
      <c r="J9196" s="142"/>
      <c r="K9196" s="142"/>
      <c r="L9196" s="142"/>
      <c r="M9196" s="142"/>
      <c r="N9196" s="142"/>
      <c r="O9196" s="142"/>
    </row>
    <row r="9197" spans="3:15" x14ac:dyDescent="0.2">
      <c r="C9197" s="142"/>
      <c r="D9197" s="142"/>
      <c r="E9197" s="142"/>
      <c r="F9197" s="142"/>
      <c r="G9197" s="142"/>
      <c r="H9197" s="142"/>
      <c r="J9197" s="142"/>
      <c r="K9197" s="142"/>
      <c r="L9197" s="142"/>
      <c r="M9197" s="142"/>
      <c r="N9197" s="142"/>
      <c r="O9197" s="142"/>
    </row>
    <row r="9198" spans="3:15" x14ac:dyDescent="0.2">
      <c r="C9198" s="142"/>
      <c r="D9198" s="142"/>
      <c r="E9198" s="142"/>
      <c r="F9198" s="142"/>
      <c r="G9198" s="142"/>
      <c r="H9198" s="142"/>
      <c r="J9198" s="142"/>
      <c r="K9198" s="142"/>
      <c r="L9198" s="142"/>
      <c r="M9198" s="142"/>
      <c r="N9198" s="142"/>
      <c r="O9198" s="142"/>
    </row>
    <row r="9199" spans="3:15" x14ac:dyDescent="0.2">
      <c r="C9199" s="142"/>
      <c r="D9199" s="142"/>
      <c r="E9199" s="142"/>
      <c r="F9199" s="142"/>
      <c r="G9199" s="142"/>
      <c r="H9199" s="142"/>
      <c r="J9199" s="142"/>
      <c r="K9199" s="142"/>
      <c r="L9199" s="142"/>
      <c r="M9199" s="142"/>
      <c r="N9199" s="142"/>
      <c r="O9199" s="142"/>
    </row>
    <row r="9200" spans="3:15" x14ac:dyDescent="0.2">
      <c r="C9200" s="142"/>
      <c r="D9200" s="142"/>
      <c r="E9200" s="142"/>
      <c r="F9200" s="142"/>
      <c r="G9200" s="142"/>
      <c r="H9200" s="142"/>
      <c r="J9200" s="142"/>
      <c r="K9200" s="142"/>
      <c r="L9200" s="142"/>
      <c r="M9200" s="142"/>
      <c r="N9200" s="142"/>
      <c r="O9200" s="142"/>
    </row>
    <row r="9201" spans="3:15" x14ac:dyDescent="0.2">
      <c r="C9201" s="142"/>
      <c r="D9201" s="142"/>
      <c r="E9201" s="142"/>
      <c r="F9201" s="142"/>
      <c r="G9201" s="142"/>
      <c r="H9201" s="142"/>
      <c r="J9201" s="142"/>
      <c r="K9201" s="142"/>
      <c r="L9201" s="142"/>
      <c r="M9201" s="142"/>
      <c r="N9201" s="142"/>
      <c r="O9201" s="142"/>
    </row>
    <row r="9202" spans="3:15" x14ac:dyDescent="0.2">
      <c r="C9202" s="142"/>
      <c r="D9202" s="142"/>
      <c r="E9202" s="142"/>
      <c r="F9202" s="142"/>
      <c r="G9202" s="142"/>
      <c r="H9202" s="142"/>
      <c r="J9202" s="142"/>
      <c r="K9202" s="142"/>
      <c r="L9202" s="142"/>
      <c r="M9202" s="142"/>
      <c r="N9202" s="142"/>
      <c r="O9202" s="142"/>
    </row>
    <row r="9203" spans="3:15" x14ac:dyDescent="0.2">
      <c r="C9203" s="142"/>
      <c r="D9203" s="142"/>
      <c r="E9203" s="142"/>
      <c r="F9203" s="142"/>
      <c r="G9203" s="142"/>
      <c r="H9203" s="142"/>
      <c r="J9203" s="142"/>
      <c r="K9203" s="142"/>
      <c r="L9203" s="142"/>
      <c r="M9203" s="142"/>
      <c r="N9203" s="142"/>
      <c r="O9203" s="142"/>
    </row>
    <row r="9204" spans="3:15" x14ac:dyDescent="0.2">
      <c r="C9204" s="142"/>
      <c r="D9204" s="142"/>
      <c r="E9204" s="142"/>
      <c r="F9204" s="142"/>
      <c r="G9204" s="142"/>
      <c r="H9204" s="142"/>
      <c r="J9204" s="142"/>
      <c r="K9204" s="142"/>
      <c r="L9204" s="142"/>
      <c r="M9204" s="142"/>
      <c r="N9204" s="142"/>
      <c r="O9204" s="142"/>
    </row>
    <row r="9205" spans="3:15" x14ac:dyDescent="0.2">
      <c r="C9205" s="142"/>
      <c r="D9205" s="142"/>
      <c r="E9205" s="142"/>
      <c r="F9205" s="142"/>
      <c r="G9205" s="142"/>
      <c r="H9205" s="142"/>
      <c r="J9205" s="142"/>
      <c r="K9205" s="142"/>
      <c r="L9205" s="142"/>
      <c r="M9205" s="142"/>
      <c r="N9205" s="142"/>
      <c r="O9205" s="142"/>
    </row>
    <row r="9206" spans="3:15" x14ac:dyDescent="0.2">
      <c r="C9206" s="142"/>
      <c r="D9206" s="142"/>
      <c r="E9206" s="142"/>
      <c r="F9206" s="142"/>
      <c r="G9206" s="142"/>
      <c r="H9206" s="142"/>
      <c r="J9206" s="142"/>
      <c r="K9206" s="142"/>
      <c r="L9206" s="142"/>
      <c r="M9206" s="142"/>
      <c r="N9206" s="142"/>
      <c r="O9206" s="142"/>
    </row>
    <row r="9207" spans="3:15" x14ac:dyDescent="0.2">
      <c r="C9207" s="142"/>
      <c r="D9207" s="142"/>
      <c r="E9207" s="142"/>
      <c r="F9207" s="142"/>
      <c r="G9207" s="142"/>
      <c r="H9207" s="142"/>
      <c r="J9207" s="142"/>
      <c r="K9207" s="142"/>
      <c r="L9207" s="142"/>
      <c r="M9207" s="142"/>
      <c r="N9207" s="142"/>
      <c r="O9207" s="142"/>
    </row>
    <row r="9208" spans="3:15" x14ac:dyDescent="0.2">
      <c r="C9208" s="142"/>
      <c r="D9208" s="142"/>
      <c r="E9208" s="142"/>
      <c r="F9208" s="142"/>
      <c r="G9208" s="142"/>
      <c r="H9208" s="142"/>
      <c r="J9208" s="142"/>
      <c r="K9208" s="142"/>
      <c r="L9208" s="142"/>
      <c r="M9208" s="142"/>
      <c r="N9208" s="142"/>
      <c r="O9208" s="142"/>
    </row>
    <row r="9209" spans="3:15" x14ac:dyDescent="0.2">
      <c r="C9209" s="142"/>
      <c r="D9209" s="142"/>
      <c r="E9209" s="142"/>
      <c r="F9209" s="142"/>
      <c r="G9209" s="142"/>
      <c r="H9209" s="142"/>
      <c r="J9209" s="142"/>
      <c r="K9209" s="142"/>
      <c r="L9209" s="142"/>
      <c r="M9209" s="142"/>
      <c r="N9209" s="142"/>
      <c r="O9209" s="142"/>
    </row>
    <row r="9210" spans="3:15" x14ac:dyDescent="0.2">
      <c r="C9210" s="142"/>
      <c r="D9210" s="142"/>
      <c r="E9210" s="142"/>
      <c r="F9210" s="142"/>
      <c r="G9210" s="142"/>
      <c r="H9210" s="142"/>
      <c r="J9210" s="142"/>
      <c r="K9210" s="142"/>
      <c r="L9210" s="142"/>
      <c r="M9210" s="142"/>
      <c r="N9210" s="142"/>
      <c r="O9210" s="142"/>
    </row>
    <row r="9211" spans="3:15" x14ac:dyDescent="0.2">
      <c r="C9211" s="142"/>
      <c r="D9211" s="142"/>
      <c r="E9211" s="142"/>
      <c r="F9211" s="142"/>
      <c r="G9211" s="142"/>
      <c r="H9211" s="142"/>
      <c r="J9211" s="142"/>
      <c r="K9211" s="142"/>
      <c r="L9211" s="142"/>
      <c r="M9211" s="142"/>
      <c r="N9211" s="142"/>
      <c r="O9211" s="142"/>
    </row>
    <row r="9212" spans="3:15" x14ac:dyDescent="0.2">
      <c r="C9212" s="142"/>
      <c r="D9212" s="142"/>
      <c r="E9212" s="142"/>
      <c r="F9212" s="142"/>
      <c r="G9212" s="142"/>
      <c r="H9212" s="142"/>
      <c r="J9212" s="142"/>
      <c r="K9212" s="142"/>
      <c r="L9212" s="142"/>
      <c r="M9212" s="142"/>
      <c r="N9212" s="142"/>
      <c r="O9212" s="142"/>
    </row>
    <row r="9213" spans="3:15" x14ac:dyDescent="0.2">
      <c r="C9213" s="142"/>
      <c r="D9213" s="142"/>
      <c r="E9213" s="142"/>
      <c r="F9213" s="142"/>
      <c r="G9213" s="142"/>
      <c r="H9213" s="142"/>
      <c r="J9213" s="142"/>
      <c r="K9213" s="142"/>
      <c r="L9213" s="142"/>
      <c r="M9213" s="142"/>
      <c r="N9213" s="142"/>
      <c r="O9213" s="142"/>
    </row>
    <row r="9214" spans="3:15" x14ac:dyDescent="0.2">
      <c r="C9214" s="142"/>
      <c r="D9214" s="142"/>
      <c r="E9214" s="142"/>
      <c r="F9214" s="142"/>
      <c r="G9214" s="142"/>
      <c r="H9214" s="142"/>
      <c r="J9214" s="142"/>
      <c r="K9214" s="142"/>
      <c r="L9214" s="142"/>
      <c r="M9214" s="142"/>
      <c r="N9214" s="142"/>
      <c r="O9214" s="142"/>
    </row>
    <row r="9215" spans="3:15" x14ac:dyDescent="0.2">
      <c r="C9215" s="142"/>
      <c r="D9215" s="142"/>
      <c r="E9215" s="142"/>
      <c r="F9215" s="142"/>
      <c r="G9215" s="142"/>
      <c r="H9215" s="142"/>
      <c r="J9215" s="142"/>
      <c r="K9215" s="142"/>
      <c r="L9215" s="142"/>
      <c r="M9215" s="142"/>
      <c r="N9215" s="142"/>
      <c r="O9215" s="142"/>
    </row>
    <row r="9216" spans="3:15" x14ac:dyDescent="0.2">
      <c r="C9216" s="142"/>
      <c r="D9216" s="142"/>
      <c r="E9216" s="142"/>
      <c r="F9216" s="142"/>
      <c r="G9216" s="142"/>
      <c r="H9216" s="142"/>
      <c r="J9216" s="142"/>
      <c r="K9216" s="142"/>
      <c r="L9216" s="142"/>
      <c r="M9216" s="142"/>
      <c r="N9216" s="142"/>
      <c r="O9216" s="142"/>
    </row>
    <row r="9217" spans="3:15" x14ac:dyDescent="0.2">
      <c r="C9217" s="142"/>
      <c r="D9217" s="142"/>
      <c r="E9217" s="142"/>
      <c r="F9217" s="142"/>
      <c r="G9217" s="142"/>
      <c r="H9217" s="142"/>
      <c r="J9217" s="142"/>
      <c r="K9217" s="142"/>
      <c r="L9217" s="142"/>
      <c r="M9217" s="142"/>
      <c r="N9217" s="142"/>
      <c r="O9217" s="142"/>
    </row>
    <row r="9218" spans="3:15" x14ac:dyDescent="0.2">
      <c r="C9218" s="142"/>
      <c r="D9218" s="142"/>
      <c r="E9218" s="142"/>
      <c r="F9218" s="142"/>
      <c r="G9218" s="142"/>
      <c r="H9218" s="142"/>
      <c r="J9218" s="142"/>
      <c r="K9218" s="142"/>
      <c r="L9218" s="142"/>
      <c r="M9218" s="142"/>
      <c r="N9218" s="142"/>
      <c r="O9218" s="142"/>
    </row>
    <row r="9219" spans="3:15" x14ac:dyDescent="0.2">
      <c r="C9219" s="142"/>
      <c r="D9219" s="142"/>
      <c r="E9219" s="142"/>
      <c r="F9219" s="142"/>
      <c r="G9219" s="142"/>
      <c r="H9219" s="142"/>
      <c r="J9219" s="142"/>
      <c r="K9219" s="142"/>
      <c r="L9219" s="142"/>
      <c r="M9219" s="142"/>
      <c r="N9219" s="142"/>
      <c r="O9219" s="142"/>
    </row>
    <row r="9220" spans="3:15" x14ac:dyDescent="0.2">
      <c r="C9220" s="142"/>
      <c r="D9220" s="142"/>
      <c r="E9220" s="142"/>
      <c r="F9220" s="142"/>
      <c r="G9220" s="142"/>
      <c r="H9220" s="142"/>
      <c r="J9220" s="142"/>
      <c r="K9220" s="142"/>
      <c r="L9220" s="142"/>
      <c r="M9220" s="142"/>
      <c r="N9220" s="142"/>
      <c r="O9220" s="142"/>
    </row>
    <row r="9221" spans="3:15" x14ac:dyDescent="0.2">
      <c r="C9221" s="142"/>
      <c r="D9221" s="142"/>
      <c r="E9221" s="142"/>
      <c r="F9221" s="142"/>
      <c r="G9221" s="142"/>
      <c r="H9221" s="142"/>
      <c r="J9221" s="142"/>
      <c r="K9221" s="142"/>
      <c r="L9221" s="142"/>
      <c r="M9221" s="142"/>
      <c r="N9221" s="142"/>
      <c r="O9221" s="142"/>
    </row>
    <row r="9222" spans="3:15" x14ac:dyDescent="0.2">
      <c r="C9222" s="142"/>
      <c r="D9222" s="142"/>
      <c r="E9222" s="142"/>
      <c r="F9222" s="142"/>
      <c r="G9222" s="142"/>
      <c r="H9222" s="142"/>
      <c r="J9222" s="142"/>
      <c r="K9222" s="142"/>
      <c r="L9222" s="142"/>
      <c r="M9222" s="142"/>
      <c r="N9222" s="142"/>
      <c r="O9222" s="142"/>
    </row>
    <row r="9223" spans="3:15" x14ac:dyDescent="0.2">
      <c r="C9223" s="142"/>
      <c r="D9223" s="142"/>
      <c r="E9223" s="142"/>
      <c r="F9223" s="142"/>
      <c r="G9223" s="142"/>
      <c r="H9223" s="142"/>
      <c r="J9223" s="142"/>
      <c r="K9223" s="142"/>
      <c r="L9223" s="142"/>
      <c r="M9223" s="142"/>
      <c r="N9223" s="142"/>
      <c r="O9223" s="142"/>
    </row>
    <row r="9224" spans="3:15" x14ac:dyDescent="0.2">
      <c r="C9224" s="142"/>
      <c r="D9224" s="142"/>
      <c r="E9224" s="142"/>
      <c r="F9224" s="142"/>
      <c r="G9224" s="142"/>
      <c r="H9224" s="142"/>
      <c r="J9224" s="142"/>
      <c r="K9224" s="142"/>
      <c r="L9224" s="142"/>
      <c r="M9224" s="142"/>
      <c r="N9224" s="142"/>
      <c r="O9224" s="142"/>
    </row>
    <row r="9225" spans="3:15" x14ac:dyDescent="0.2">
      <c r="C9225" s="142"/>
      <c r="D9225" s="142"/>
      <c r="E9225" s="142"/>
      <c r="F9225" s="142"/>
      <c r="G9225" s="142"/>
      <c r="H9225" s="142"/>
      <c r="J9225" s="142"/>
      <c r="K9225" s="142"/>
      <c r="L9225" s="142"/>
      <c r="M9225" s="142"/>
      <c r="N9225" s="142"/>
      <c r="O9225" s="142"/>
    </row>
    <row r="9226" spans="3:15" x14ac:dyDescent="0.2">
      <c r="C9226" s="142"/>
      <c r="D9226" s="142"/>
      <c r="E9226" s="142"/>
      <c r="F9226" s="142"/>
      <c r="G9226" s="142"/>
      <c r="H9226" s="142"/>
      <c r="J9226" s="142"/>
      <c r="K9226" s="142"/>
      <c r="L9226" s="142"/>
      <c r="M9226" s="142"/>
      <c r="N9226" s="142"/>
      <c r="O9226" s="142"/>
    </row>
    <row r="9227" spans="3:15" x14ac:dyDescent="0.2">
      <c r="C9227" s="142"/>
      <c r="D9227" s="142"/>
      <c r="E9227" s="142"/>
      <c r="F9227" s="142"/>
      <c r="G9227" s="142"/>
      <c r="H9227" s="142"/>
      <c r="J9227" s="142"/>
      <c r="K9227" s="142"/>
      <c r="L9227" s="142"/>
      <c r="M9227" s="142"/>
      <c r="N9227" s="142"/>
      <c r="O9227" s="142"/>
    </row>
    <row r="9228" spans="3:15" x14ac:dyDescent="0.2">
      <c r="C9228" s="142"/>
      <c r="D9228" s="142"/>
      <c r="E9228" s="142"/>
      <c r="F9228" s="142"/>
      <c r="G9228" s="142"/>
      <c r="H9228" s="142"/>
      <c r="J9228" s="142"/>
      <c r="K9228" s="142"/>
      <c r="L9228" s="142"/>
      <c r="M9228" s="142"/>
      <c r="N9228" s="142"/>
      <c r="O9228" s="142"/>
    </row>
    <row r="9229" spans="3:15" x14ac:dyDescent="0.2">
      <c r="C9229" s="142"/>
      <c r="D9229" s="142"/>
      <c r="E9229" s="142"/>
      <c r="F9229" s="142"/>
      <c r="G9229" s="142"/>
      <c r="H9229" s="142"/>
      <c r="J9229" s="142"/>
      <c r="K9229" s="142"/>
      <c r="L9229" s="142"/>
      <c r="M9229" s="142"/>
      <c r="N9229" s="142"/>
      <c r="O9229" s="142"/>
    </row>
    <row r="9230" spans="3:15" x14ac:dyDescent="0.2">
      <c r="C9230" s="142"/>
      <c r="D9230" s="142"/>
      <c r="E9230" s="142"/>
      <c r="F9230" s="142"/>
      <c r="G9230" s="142"/>
      <c r="H9230" s="142"/>
      <c r="J9230" s="142"/>
      <c r="K9230" s="142"/>
      <c r="L9230" s="142"/>
      <c r="M9230" s="142"/>
      <c r="N9230" s="142"/>
      <c r="O9230" s="142"/>
    </row>
    <row r="9231" spans="3:15" x14ac:dyDescent="0.2">
      <c r="C9231" s="142"/>
      <c r="D9231" s="142"/>
      <c r="E9231" s="142"/>
      <c r="F9231" s="142"/>
      <c r="G9231" s="142"/>
      <c r="H9231" s="142"/>
      <c r="J9231" s="142"/>
      <c r="K9231" s="142"/>
      <c r="L9231" s="142"/>
      <c r="M9231" s="142"/>
      <c r="N9231" s="142"/>
      <c r="O9231" s="142"/>
    </row>
    <row r="9232" spans="3:15" x14ac:dyDescent="0.2">
      <c r="C9232" s="142"/>
      <c r="D9232" s="142"/>
      <c r="E9232" s="142"/>
      <c r="F9232" s="142"/>
      <c r="G9232" s="142"/>
      <c r="H9232" s="142"/>
      <c r="J9232" s="142"/>
      <c r="K9232" s="142"/>
      <c r="L9232" s="142"/>
      <c r="M9232" s="142"/>
      <c r="N9232" s="142"/>
      <c r="O9232" s="142"/>
    </row>
    <row r="9233" spans="3:15" x14ac:dyDescent="0.2">
      <c r="C9233" s="142"/>
      <c r="D9233" s="142"/>
      <c r="E9233" s="142"/>
      <c r="F9233" s="142"/>
      <c r="G9233" s="142"/>
      <c r="H9233" s="142"/>
      <c r="J9233" s="142"/>
      <c r="K9233" s="142"/>
      <c r="L9233" s="142"/>
      <c r="M9233" s="142"/>
      <c r="N9233" s="142"/>
      <c r="O9233" s="142"/>
    </row>
    <row r="9234" spans="3:15" x14ac:dyDescent="0.2">
      <c r="C9234" s="142"/>
      <c r="D9234" s="142"/>
      <c r="E9234" s="142"/>
      <c r="F9234" s="142"/>
      <c r="G9234" s="142"/>
      <c r="H9234" s="142"/>
      <c r="J9234" s="142"/>
      <c r="K9234" s="142"/>
      <c r="L9234" s="142"/>
      <c r="M9234" s="142"/>
      <c r="N9234" s="142"/>
      <c r="O9234" s="142"/>
    </row>
    <row r="9235" spans="3:15" x14ac:dyDescent="0.2">
      <c r="C9235" s="142"/>
      <c r="D9235" s="142"/>
      <c r="E9235" s="142"/>
      <c r="F9235" s="142"/>
      <c r="G9235" s="142"/>
      <c r="H9235" s="142"/>
      <c r="J9235" s="142"/>
      <c r="K9235" s="142"/>
      <c r="L9235" s="142"/>
      <c r="M9235" s="142"/>
      <c r="N9235" s="142"/>
      <c r="O9235" s="142"/>
    </row>
    <row r="9236" spans="3:15" x14ac:dyDescent="0.2">
      <c r="C9236" s="142"/>
      <c r="D9236" s="142"/>
      <c r="E9236" s="142"/>
      <c r="F9236" s="142"/>
      <c r="G9236" s="142"/>
      <c r="H9236" s="142"/>
      <c r="J9236" s="142"/>
      <c r="K9236" s="142"/>
      <c r="L9236" s="142"/>
      <c r="M9236" s="142"/>
      <c r="N9236" s="142"/>
      <c r="O9236" s="142"/>
    </row>
    <row r="9237" spans="3:15" x14ac:dyDescent="0.2">
      <c r="C9237" s="142"/>
      <c r="D9237" s="142"/>
      <c r="E9237" s="142"/>
      <c r="F9237" s="142"/>
      <c r="G9237" s="142"/>
      <c r="H9237" s="142"/>
      <c r="J9237" s="142"/>
      <c r="K9237" s="142"/>
      <c r="L9237" s="142"/>
      <c r="M9237" s="142"/>
      <c r="N9237" s="142"/>
      <c r="O9237" s="142"/>
    </row>
    <row r="9238" spans="3:15" x14ac:dyDescent="0.2">
      <c r="C9238" s="142"/>
      <c r="D9238" s="142"/>
      <c r="E9238" s="142"/>
      <c r="F9238" s="142"/>
      <c r="G9238" s="142"/>
      <c r="H9238" s="142"/>
      <c r="J9238" s="142"/>
      <c r="K9238" s="142"/>
      <c r="L9238" s="142"/>
      <c r="M9238" s="142"/>
      <c r="N9238" s="142"/>
      <c r="O9238" s="142"/>
    </row>
    <row r="9239" spans="3:15" x14ac:dyDescent="0.2">
      <c r="C9239" s="142"/>
      <c r="D9239" s="142"/>
      <c r="E9239" s="142"/>
      <c r="F9239" s="142"/>
      <c r="G9239" s="142"/>
      <c r="H9239" s="142"/>
      <c r="J9239" s="142"/>
      <c r="K9239" s="142"/>
      <c r="L9239" s="142"/>
      <c r="M9239" s="142"/>
      <c r="N9239" s="142"/>
      <c r="O9239" s="142"/>
    </row>
    <row r="9240" spans="3:15" x14ac:dyDescent="0.2">
      <c r="C9240" s="142"/>
      <c r="D9240" s="142"/>
      <c r="E9240" s="142"/>
      <c r="F9240" s="142"/>
      <c r="G9240" s="142"/>
      <c r="H9240" s="142"/>
      <c r="J9240" s="142"/>
      <c r="K9240" s="142"/>
      <c r="L9240" s="142"/>
      <c r="M9240" s="142"/>
      <c r="N9240" s="142"/>
      <c r="O9240" s="142"/>
    </row>
    <row r="9241" spans="3:15" x14ac:dyDescent="0.2">
      <c r="C9241" s="142"/>
      <c r="D9241" s="142"/>
      <c r="E9241" s="142"/>
      <c r="F9241" s="142"/>
      <c r="G9241" s="142"/>
      <c r="H9241" s="142"/>
      <c r="J9241" s="142"/>
      <c r="K9241" s="142"/>
      <c r="L9241" s="142"/>
      <c r="M9241" s="142"/>
      <c r="N9241" s="142"/>
      <c r="O9241" s="142"/>
    </row>
    <row r="9242" spans="3:15" x14ac:dyDescent="0.2">
      <c r="C9242" s="142"/>
      <c r="D9242" s="142"/>
      <c r="E9242" s="142"/>
      <c r="F9242" s="142"/>
      <c r="G9242" s="142"/>
      <c r="H9242" s="142"/>
      <c r="J9242" s="142"/>
      <c r="K9242" s="142"/>
      <c r="L9242" s="142"/>
      <c r="M9242" s="142"/>
      <c r="N9242" s="142"/>
      <c r="O9242" s="142"/>
    </row>
    <row r="9243" spans="3:15" x14ac:dyDescent="0.2">
      <c r="C9243" s="142"/>
      <c r="D9243" s="142"/>
      <c r="E9243" s="142"/>
      <c r="F9243" s="142"/>
      <c r="G9243" s="142"/>
      <c r="H9243" s="142"/>
      <c r="J9243" s="142"/>
      <c r="K9243" s="142"/>
      <c r="L9243" s="142"/>
      <c r="M9243" s="142"/>
      <c r="N9243" s="142"/>
      <c r="O9243" s="142"/>
    </row>
    <row r="9244" spans="3:15" x14ac:dyDescent="0.2">
      <c r="C9244" s="142"/>
      <c r="D9244" s="142"/>
      <c r="E9244" s="142"/>
      <c r="F9244" s="142"/>
      <c r="G9244" s="142"/>
      <c r="H9244" s="142"/>
      <c r="J9244" s="142"/>
      <c r="K9244" s="142"/>
      <c r="L9244" s="142"/>
      <c r="M9244" s="142"/>
      <c r="N9244" s="142"/>
      <c r="O9244" s="142"/>
    </row>
    <row r="9245" spans="3:15" x14ac:dyDescent="0.2">
      <c r="C9245" s="142"/>
      <c r="D9245" s="142"/>
      <c r="E9245" s="142"/>
      <c r="F9245" s="142"/>
      <c r="G9245" s="142"/>
      <c r="H9245" s="142"/>
      <c r="J9245" s="142"/>
      <c r="K9245" s="142"/>
      <c r="L9245" s="142"/>
      <c r="M9245" s="142"/>
      <c r="N9245" s="142"/>
      <c r="O9245" s="142"/>
    </row>
    <row r="9246" spans="3:15" x14ac:dyDescent="0.2">
      <c r="C9246" s="142"/>
      <c r="D9246" s="142"/>
      <c r="E9246" s="142"/>
      <c r="F9246" s="142"/>
      <c r="G9246" s="142"/>
      <c r="H9246" s="142"/>
      <c r="J9246" s="142"/>
      <c r="K9246" s="142"/>
      <c r="L9246" s="142"/>
      <c r="M9246" s="142"/>
      <c r="N9246" s="142"/>
      <c r="O9246" s="142"/>
    </row>
    <row r="9247" spans="3:15" x14ac:dyDescent="0.2">
      <c r="C9247" s="142"/>
      <c r="D9247" s="142"/>
      <c r="E9247" s="142"/>
      <c r="F9247" s="142"/>
      <c r="G9247" s="142"/>
      <c r="H9247" s="142"/>
      <c r="J9247" s="142"/>
      <c r="K9247" s="142"/>
      <c r="L9247" s="142"/>
      <c r="M9247" s="142"/>
      <c r="N9247" s="142"/>
      <c r="O9247" s="142"/>
    </row>
    <row r="9248" spans="3:15" x14ac:dyDescent="0.2">
      <c r="C9248" s="142"/>
      <c r="D9248" s="142"/>
      <c r="E9248" s="142"/>
      <c r="F9248" s="142"/>
      <c r="G9248" s="142"/>
      <c r="H9248" s="142"/>
      <c r="J9248" s="142"/>
      <c r="K9248" s="142"/>
      <c r="L9248" s="142"/>
      <c r="M9248" s="142"/>
      <c r="N9248" s="142"/>
      <c r="O9248" s="142"/>
    </row>
    <row r="9249" spans="3:15" x14ac:dyDescent="0.2">
      <c r="C9249" s="142"/>
      <c r="D9249" s="142"/>
      <c r="E9249" s="142"/>
      <c r="F9249" s="142"/>
      <c r="G9249" s="142"/>
      <c r="H9249" s="142"/>
      <c r="J9249" s="142"/>
      <c r="K9249" s="142"/>
      <c r="L9249" s="142"/>
      <c r="M9249" s="142"/>
      <c r="N9249" s="142"/>
      <c r="O9249" s="142"/>
    </row>
    <row r="9250" spans="3:15" x14ac:dyDescent="0.2">
      <c r="C9250" s="142"/>
      <c r="D9250" s="142"/>
      <c r="E9250" s="142"/>
      <c r="F9250" s="142"/>
      <c r="G9250" s="142"/>
      <c r="H9250" s="142"/>
      <c r="J9250" s="142"/>
      <c r="K9250" s="142"/>
      <c r="L9250" s="142"/>
      <c r="M9250" s="142"/>
      <c r="N9250" s="142"/>
      <c r="O9250" s="142"/>
    </row>
    <row r="9251" spans="3:15" x14ac:dyDescent="0.2">
      <c r="C9251" s="142"/>
      <c r="D9251" s="142"/>
      <c r="E9251" s="142"/>
      <c r="F9251" s="142"/>
      <c r="G9251" s="142"/>
      <c r="H9251" s="142"/>
      <c r="J9251" s="142"/>
      <c r="K9251" s="142"/>
      <c r="L9251" s="142"/>
      <c r="M9251" s="142"/>
      <c r="N9251" s="142"/>
      <c r="O9251" s="142"/>
    </row>
    <row r="9252" spans="3:15" x14ac:dyDescent="0.2">
      <c r="C9252" s="142"/>
      <c r="D9252" s="142"/>
      <c r="E9252" s="142"/>
      <c r="F9252" s="142"/>
      <c r="G9252" s="142"/>
      <c r="H9252" s="142"/>
      <c r="J9252" s="142"/>
      <c r="K9252" s="142"/>
      <c r="L9252" s="142"/>
      <c r="M9252" s="142"/>
      <c r="N9252" s="142"/>
      <c r="O9252" s="142"/>
    </row>
    <row r="9253" spans="3:15" x14ac:dyDescent="0.2">
      <c r="C9253" s="142"/>
      <c r="D9253" s="142"/>
      <c r="E9253" s="142"/>
      <c r="F9253" s="142"/>
      <c r="G9253" s="142"/>
      <c r="H9253" s="142"/>
      <c r="J9253" s="142"/>
      <c r="K9253" s="142"/>
      <c r="L9253" s="142"/>
      <c r="M9253" s="142"/>
      <c r="N9253" s="142"/>
      <c r="O9253" s="142"/>
    </row>
    <row r="9254" spans="3:15" x14ac:dyDescent="0.2">
      <c r="C9254" s="142"/>
      <c r="D9254" s="142"/>
      <c r="E9254" s="142"/>
      <c r="F9254" s="142"/>
      <c r="G9254" s="142"/>
      <c r="H9254" s="142"/>
      <c r="J9254" s="142"/>
      <c r="K9254" s="142"/>
      <c r="L9254" s="142"/>
      <c r="M9254" s="142"/>
      <c r="N9254" s="142"/>
      <c r="O9254" s="142"/>
    </row>
    <row r="9255" spans="3:15" x14ac:dyDescent="0.2">
      <c r="C9255" s="142"/>
      <c r="D9255" s="142"/>
      <c r="E9255" s="142"/>
      <c r="F9255" s="142"/>
      <c r="G9255" s="142"/>
      <c r="H9255" s="142"/>
      <c r="J9255" s="142"/>
      <c r="K9255" s="142"/>
      <c r="L9255" s="142"/>
      <c r="M9255" s="142"/>
      <c r="N9255" s="142"/>
      <c r="O9255" s="142"/>
    </row>
    <row r="9256" spans="3:15" x14ac:dyDescent="0.2">
      <c r="C9256" s="142"/>
      <c r="D9256" s="142"/>
      <c r="E9256" s="142"/>
      <c r="F9256" s="142"/>
      <c r="G9256" s="142"/>
      <c r="H9256" s="142"/>
      <c r="J9256" s="142"/>
      <c r="K9256" s="142"/>
      <c r="L9256" s="142"/>
      <c r="M9256" s="142"/>
      <c r="N9256" s="142"/>
      <c r="O9256" s="142"/>
    </row>
    <row r="9257" spans="3:15" x14ac:dyDescent="0.2">
      <c r="C9257" s="142"/>
      <c r="D9257" s="142"/>
      <c r="E9257" s="142"/>
      <c r="F9257" s="142"/>
      <c r="G9257" s="142"/>
      <c r="H9257" s="142"/>
      <c r="J9257" s="142"/>
      <c r="K9257" s="142"/>
      <c r="L9257" s="142"/>
      <c r="M9257" s="142"/>
      <c r="N9257" s="142"/>
      <c r="O9257" s="142"/>
    </row>
    <row r="9258" spans="3:15" x14ac:dyDescent="0.2">
      <c r="C9258" s="142"/>
      <c r="D9258" s="142"/>
      <c r="E9258" s="142"/>
      <c r="F9258" s="142"/>
      <c r="G9258" s="142"/>
      <c r="H9258" s="142"/>
      <c r="J9258" s="142"/>
      <c r="K9258" s="142"/>
      <c r="L9258" s="142"/>
      <c r="M9258" s="142"/>
      <c r="N9258" s="142"/>
      <c r="O9258" s="142"/>
    </row>
    <row r="9259" spans="3:15" x14ac:dyDescent="0.2">
      <c r="C9259" s="142"/>
      <c r="D9259" s="142"/>
      <c r="E9259" s="142"/>
      <c r="F9259" s="142"/>
      <c r="G9259" s="142"/>
      <c r="H9259" s="142"/>
      <c r="J9259" s="142"/>
      <c r="K9259" s="142"/>
      <c r="L9259" s="142"/>
      <c r="M9259" s="142"/>
      <c r="N9259" s="142"/>
      <c r="O9259" s="142"/>
    </row>
    <row r="9260" spans="3:15" x14ac:dyDescent="0.2">
      <c r="C9260" s="142"/>
      <c r="D9260" s="142"/>
      <c r="E9260" s="142"/>
      <c r="F9260" s="142"/>
      <c r="G9260" s="142"/>
      <c r="H9260" s="142"/>
      <c r="J9260" s="142"/>
      <c r="K9260" s="142"/>
      <c r="L9260" s="142"/>
      <c r="M9260" s="142"/>
      <c r="N9260" s="142"/>
      <c r="O9260" s="142"/>
    </row>
    <row r="9261" spans="3:15" x14ac:dyDescent="0.2">
      <c r="C9261" s="142"/>
      <c r="D9261" s="142"/>
      <c r="E9261" s="142"/>
      <c r="F9261" s="142"/>
      <c r="G9261" s="142"/>
      <c r="H9261" s="142"/>
      <c r="J9261" s="142"/>
      <c r="K9261" s="142"/>
      <c r="L9261" s="142"/>
      <c r="M9261" s="142"/>
      <c r="N9261" s="142"/>
      <c r="O9261" s="142"/>
    </row>
    <row r="9262" spans="3:15" x14ac:dyDescent="0.2">
      <c r="C9262" s="142"/>
      <c r="D9262" s="142"/>
      <c r="E9262" s="142"/>
      <c r="F9262" s="142"/>
      <c r="G9262" s="142"/>
      <c r="H9262" s="142"/>
      <c r="J9262" s="142"/>
      <c r="K9262" s="142"/>
      <c r="L9262" s="142"/>
      <c r="M9262" s="142"/>
      <c r="N9262" s="142"/>
      <c r="O9262" s="142"/>
    </row>
    <row r="9263" spans="3:15" x14ac:dyDescent="0.2">
      <c r="C9263" s="142"/>
      <c r="D9263" s="142"/>
      <c r="E9263" s="142"/>
      <c r="F9263" s="142"/>
      <c r="G9263" s="142"/>
      <c r="H9263" s="142"/>
      <c r="J9263" s="142"/>
      <c r="K9263" s="142"/>
      <c r="L9263" s="142"/>
      <c r="M9263" s="142"/>
      <c r="N9263" s="142"/>
      <c r="O9263" s="142"/>
    </row>
    <row r="9264" spans="3:15" x14ac:dyDescent="0.2">
      <c r="C9264" s="142"/>
      <c r="D9264" s="142"/>
      <c r="E9264" s="142"/>
      <c r="F9264" s="142"/>
      <c r="G9264" s="142"/>
      <c r="H9264" s="142"/>
      <c r="J9264" s="142"/>
      <c r="K9264" s="142"/>
      <c r="L9264" s="142"/>
      <c r="M9264" s="142"/>
      <c r="N9264" s="142"/>
      <c r="O9264" s="142"/>
    </row>
    <row r="9265" spans="3:15" x14ac:dyDescent="0.2">
      <c r="C9265" s="142"/>
      <c r="D9265" s="142"/>
      <c r="E9265" s="142"/>
      <c r="F9265" s="142"/>
      <c r="G9265" s="142"/>
      <c r="H9265" s="142"/>
      <c r="J9265" s="142"/>
      <c r="K9265" s="142"/>
      <c r="L9265" s="142"/>
      <c r="M9265" s="142"/>
      <c r="N9265" s="142"/>
      <c r="O9265" s="142"/>
    </row>
    <row r="9266" spans="3:15" x14ac:dyDescent="0.2">
      <c r="C9266" s="142"/>
      <c r="D9266" s="142"/>
      <c r="E9266" s="142"/>
      <c r="F9266" s="142"/>
      <c r="G9266" s="142"/>
      <c r="H9266" s="142"/>
      <c r="J9266" s="142"/>
      <c r="K9266" s="142"/>
      <c r="L9266" s="142"/>
      <c r="M9266" s="142"/>
      <c r="N9266" s="142"/>
      <c r="O9266" s="142"/>
    </row>
    <row r="9267" spans="3:15" x14ac:dyDescent="0.2">
      <c r="C9267" s="142"/>
      <c r="D9267" s="142"/>
      <c r="E9267" s="142"/>
      <c r="F9267" s="142"/>
      <c r="G9267" s="142"/>
      <c r="H9267" s="142"/>
      <c r="J9267" s="142"/>
      <c r="K9267" s="142"/>
      <c r="L9267" s="142"/>
      <c r="M9267" s="142"/>
      <c r="N9267" s="142"/>
      <c r="O9267" s="142"/>
    </row>
    <row r="9268" spans="3:15" x14ac:dyDescent="0.2">
      <c r="C9268" s="142"/>
      <c r="D9268" s="142"/>
      <c r="E9268" s="142"/>
      <c r="F9268" s="142"/>
      <c r="G9268" s="142"/>
      <c r="H9268" s="142"/>
      <c r="J9268" s="142"/>
      <c r="K9268" s="142"/>
      <c r="L9268" s="142"/>
      <c r="M9268" s="142"/>
      <c r="N9268" s="142"/>
      <c r="O9268" s="142"/>
    </row>
    <row r="9269" spans="3:15" x14ac:dyDescent="0.2">
      <c r="C9269" s="142"/>
      <c r="D9269" s="142"/>
      <c r="E9269" s="142"/>
      <c r="F9269" s="142"/>
      <c r="G9269" s="142"/>
      <c r="H9269" s="142"/>
      <c r="J9269" s="142"/>
      <c r="K9269" s="142"/>
      <c r="L9269" s="142"/>
      <c r="M9269" s="142"/>
      <c r="N9269" s="142"/>
      <c r="O9269" s="142"/>
    </row>
    <row r="9270" spans="3:15" x14ac:dyDescent="0.2">
      <c r="C9270" s="142"/>
      <c r="D9270" s="142"/>
      <c r="E9270" s="142"/>
      <c r="F9270" s="142"/>
      <c r="G9270" s="142"/>
      <c r="H9270" s="142"/>
      <c r="J9270" s="142"/>
      <c r="K9270" s="142"/>
      <c r="L9270" s="142"/>
      <c r="M9270" s="142"/>
      <c r="N9270" s="142"/>
      <c r="O9270" s="142"/>
    </row>
    <row r="9271" spans="3:15" x14ac:dyDescent="0.2">
      <c r="C9271" s="142"/>
      <c r="D9271" s="142"/>
      <c r="E9271" s="142"/>
      <c r="F9271" s="142"/>
      <c r="G9271" s="142"/>
      <c r="H9271" s="142"/>
      <c r="J9271" s="142"/>
      <c r="K9271" s="142"/>
      <c r="L9271" s="142"/>
      <c r="M9271" s="142"/>
      <c r="N9271" s="142"/>
      <c r="O9271" s="142"/>
    </row>
    <row r="9272" spans="3:15" x14ac:dyDescent="0.2">
      <c r="C9272" s="142"/>
      <c r="D9272" s="142"/>
      <c r="E9272" s="142"/>
      <c r="F9272" s="142"/>
      <c r="G9272" s="142"/>
      <c r="H9272" s="142"/>
      <c r="J9272" s="142"/>
      <c r="K9272" s="142"/>
      <c r="L9272" s="142"/>
      <c r="M9272" s="142"/>
      <c r="N9272" s="142"/>
      <c r="O9272" s="142"/>
    </row>
    <row r="9273" spans="3:15" x14ac:dyDescent="0.2">
      <c r="C9273" s="142"/>
      <c r="D9273" s="142"/>
      <c r="E9273" s="142"/>
      <c r="F9273" s="142"/>
      <c r="G9273" s="142"/>
      <c r="H9273" s="142"/>
      <c r="J9273" s="142"/>
      <c r="K9273" s="142"/>
      <c r="L9273" s="142"/>
      <c r="M9273" s="142"/>
      <c r="N9273" s="142"/>
      <c r="O9273" s="142"/>
    </row>
    <row r="9274" spans="3:15" x14ac:dyDescent="0.2">
      <c r="C9274" s="142"/>
      <c r="D9274" s="142"/>
      <c r="E9274" s="142"/>
      <c r="F9274" s="142"/>
      <c r="G9274" s="142"/>
      <c r="H9274" s="142"/>
      <c r="J9274" s="142"/>
      <c r="K9274" s="142"/>
      <c r="L9274" s="142"/>
      <c r="M9274" s="142"/>
      <c r="N9274" s="142"/>
      <c r="O9274" s="142"/>
    </row>
    <row r="9275" spans="3:15" x14ac:dyDescent="0.2">
      <c r="C9275" s="142"/>
      <c r="D9275" s="142"/>
      <c r="E9275" s="142"/>
      <c r="F9275" s="142"/>
      <c r="G9275" s="142"/>
      <c r="H9275" s="142"/>
      <c r="J9275" s="142"/>
      <c r="K9275" s="142"/>
      <c r="L9275" s="142"/>
      <c r="M9275" s="142"/>
      <c r="N9275" s="142"/>
      <c r="O9275" s="142"/>
    </row>
    <row r="9276" spans="3:15" x14ac:dyDescent="0.2">
      <c r="C9276" s="142"/>
      <c r="D9276" s="142"/>
      <c r="E9276" s="142"/>
      <c r="F9276" s="142"/>
      <c r="G9276" s="142"/>
      <c r="H9276" s="142"/>
      <c r="J9276" s="142"/>
      <c r="K9276" s="142"/>
      <c r="L9276" s="142"/>
      <c r="M9276" s="142"/>
      <c r="N9276" s="142"/>
      <c r="O9276" s="142"/>
    </row>
    <row r="9277" spans="3:15" x14ac:dyDescent="0.2">
      <c r="C9277" s="142"/>
      <c r="D9277" s="142"/>
      <c r="E9277" s="142"/>
      <c r="F9277" s="142"/>
      <c r="G9277" s="142"/>
      <c r="H9277" s="142"/>
      <c r="J9277" s="142"/>
      <c r="K9277" s="142"/>
      <c r="L9277" s="142"/>
      <c r="M9277" s="142"/>
      <c r="N9277" s="142"/>
      <c r="O9277" s="142"/>
    </row>
    <row r="9278" spans="3:15" x14ac:dyDescent="0.2">
      <c r="C9278" s="142"/>
      <c r="D9278" s="142"/>
      <c r="E9278" s="142"/>
      <c r="F9278" s="142"/>
      <c r="G9278" s="142"/>
      <c r="H9278" s="142"/>
      <c r="J9278" s="142"/>
      <c r="K9278" s="142"/>
      <c r="L9278" s="142"/>
      <c r="M9278" s="142"/>
      <c r="N9278" s="142"/>
      <c r="O9278" s="142"/>
    </row>
    <row r="9279" spans="3:15" x14ac:dyDescent="0.2">
      <c r="C9279" s="142"/>
      <c r="D9279" s="142"/>
      <c r="E9279" s="142"/>
      <c r="F9279" s="142"/>
      <c r="G9279" s="142"/>
      <c r="H9279" s="142"/>
      <c r="J9279" s="142"/>
      <c r="K9279" s="142"/>
      <c r="L9279" s="142"/>
      <c r="M9279" s="142"/>
      <c r="N9279" s="142"/>
      <c r="O9279" s="142"/>
    </row>
    <row r="9280" spans="3:15" x14ac:dyDescent="0.2">
      <c r="C9280" s="142"/>
      <c r="D9280" s="142"/>
      <c r="E9280" s="142"/>
      <c r="F9280" s="142"/>
      <c r="G9280" s="142"/>
      <c r="H9280" s="142"/>
      <c r="J9280" s="142"/>
      <c r="K9280" s="142"/>
      <c r="L9280" s="142"/>
      <c r="M9280" s="142"/>
      <c r="N9280" s="142"/>
      <c r="O9280" s="142"/>
    </row>
    <row r="9281" spans="3:15" x14ac:dyDescent="0.2">
      <c r="C9281" s="142"/>
      <c r="D9281" s="142"/>
      <c r="E9281" s="142"/>
      <c r="F9281" s="142"/>
      <c r="G9281" s="142"/>
      <c r="H9281" s="142"/>
      <c r="J9281" s="142"/>
      <c r="K9281" s="142"/>
      <c r="L9281" s="142"/>
      <c r="M9281" s="142"/>
      <c r="N9281" s="142"/>
      <c r="O9281" s="142"/>
    </row>
    <row r="9282" spans="3:15" x14ac:dyDescent="0.2">
      <c r="C9282" s="142"/>
      <c r="D9282" s="142"/>
      <c r="E9282" s="142"/>
      <c r="F9282" s="142"/>
      <c r="G9282" s="142"/>
      <c r="H9282" s="142"/>
      <c r="J9282" s="142"/>
      <c r="K9282" s="142"/>
      <c r="L9282" s="142"/>
      <c r="M9282" s="142"/>
      <c r="N9282" s="142"/>
      <c r="O9282" s="142"/>
    </row>
    <row r="9283" spans="3:15" x14ac:dyDescent="0.2">
      <c r="C9283" s="142"/>
      <c r="D9283" s="142"/>
      <c r="E9283" s="142"/>
      <c r="F9283" s="142"/>
      <c r="G9283" s="142"/>
      <c r="H9283" s="142"/>
      <c r="J9283" s="142"/>
      <c r="K9283" s="142"/>
      <c r="L9283" s="142"/>
      <c r="M9283" s="142"/>
      <c r="N9283" s="142"/>
      <c r="O9283" s="142"/>
    </row>
    <row r="9284" spans="3:15" x14ac:dyDescent="0.2">
      <c r="C9284" s="142"/>
      <c r="D9284" s="142"/>
      <c r="E9284" s="142"/>
      <c r="F9284" s="142"/>
      <c r="G9284" s="142"/>
      <c r="H9284" s="142"/>
      <c r="J9284" s="142"/>
      <c r="K9284" s="142"/>
      <c r="L9284" s="142"/>
      <c r="M9284" s="142"/>
      <c r="N9284" s="142"/>
      <c r="O9284" s="142"/>
    </row>
    <row r="9285" spans="3:15" x14ac:dyDescent="0.2">
      <c r="C9285" s="142"/>
      <c r="D9285" s="142"/>
      <c r="E9285" s="142"/>
      <c r="F9285" s="142"/>
      <c r="G9285" s="142"/>
      <c r="H9285" s="142"/>
      <c r="J9285" s="142"/>
      <c r="K9285" s="142"/>
      <c r="L9285" s="142"/>
      <c r="M9285" s="142"/>
      <c r="N9285" s="142"/>
      <c r="O9285" s="142"/>
    </row>
    <row r="9286" spans="3:15" x14ac:dyDescent="0.2">
      <c r="C9286" s="142"/>
      <c r="D9286" s="142"/>
      <c r="E9286" s="142"/>
      <c r="F9286" s="142"/>
      <c r="G9286" s="142"/>
      <c r="H9286" s="142"/>
      <c r="J9286" s="142"/>
      <c r="K9286" s="142"/>
      <c r="L9286" s="142"/>
      <c r="M9286" s="142"/>
      <c r="N9286" s="142"/>
      <c r="O9286" s="142"/>
    </row>
    <row r="9287" spans="3:15" x14ac:dyDescent="0.2">
      <c r="C9287" s="142"/>
      <c r="D9287" s="142"/>
      <c r="E9287" s="142"/>
      <c r="F9287" s="142"/>
      <c r="G9287" s="142"/>
      <c r="H9287" s="142"/>
      <c r="J9287" s="142"/>
      <c r="K9287" s="142"/>
      <c r="L9287" s="142"/>
      <c r="M9287" s="142"/>
      <c r="N9287" s="142"/>
      <c r="O9287" s="142"/>
    </row>
    <row r="9288" spans="3:15" x14ac:dyDescent="0.2">
      <c r="C9288" s="142"/>
      <c r="D9288" s="142"/>
      <c r="E9288" s="142"/>
      <c r="F9288" s="142"/>
      <c r="G9288" s="142"/>
      <c r="H9288" s="142"/>
      <c r="J9288" s="142"/>
      <c r="K9288" s="142"/>
      <c r="L9288" s="142"/>
      <c r="M9288" s="142"/>
      <c r="N9288" s="142"/>
      <c r="O9288" s="142"/>
    </row>
    <row r="9289" spans="3:15" x14ac:dyDescent="0.2">
      <c r="C9289" s="142"/>
      <c r="D9289" s="142"/>
      <c r="E9289" s="142"/>
      <c r="F9289" s="142"/>
      <c r="G9289" s="142"/>
      <c r="H9289" s="142"/>
      <c r="J9289" s="142"/>
      <c r="K9289" s="142"/>
      <c r="L9289" s="142"/>
      <c r="M9289" s="142"/>
      <c r="N9289" s="142"/>
      <c r="O9289" s="142"/>
    </row>
    <row r="9290" spans="3:15" x14ac:dyDescent="0.2">
      <c r="C9290" s="142"/>
      <c r="D9290" s="142"/>
      <c r="E9290" s="142"/>
      <c r="F9290" s="142"/>
      <c r="G9290" s="142"/>
      <c r="H9290" s="142"/>
      <c r="J9290" s="142"/>
      <c r="K9290" s="142"/>
      <c r="L9290" s="142"/>
      <c r="M9290" s="142"/>
      <c r="N9290" s="142"/>
      <c r="O9290" s="142"/>
    </row>
    <row r="9291" spans="3:15" x14ac:dyDescent="0.2">
      <c r="C9291" s="142"/>
      <c r="D9291" s="142"/>
      <c r="E9291" s="142"/>
      <c r="F9291" s="142"/>
      <c r="G9291" s="142"/>
      <c r="H9291" s="142"/>
      <c r="J9291" s="142"/>
      <c r="K9291" s="142"/>
      <c r="L9291" s="142"/>
      <c r="M9291" s="142"/>
      <c r="N9291" s="142"/>
      <c r="O9291" s="142"/>
    </row>
    <row r="9292" spans="3:15" x14ac:dyDescent="0.2">
      <c r="C9292" s="142"/>
      <c r="D9292" s="142"/>
      <c r="E9292" s="142"/>
      <c r="F9292" s="142"/>
      <c r="G9292" s="142"/>
      <c r="H9292" s="142"/>
      <c r="J9292" s="142"/>
      <c r="K9292" s="142"/>
      <c r="L9292" s="142"/>
      <c r="M9292" s="142"/>
      <c r="N9292" s="142"/>
      <c r="O9292" s="142"/>
    </row>
    <row r="9293" spans="3:15" x14ac:dyDescent="0.2">
      <c r="C9293" s="142"/>
      <c r="D9293" s="142"/>
      <c r="E9293" s="142"/>
      <c r="F9293" s="142"/>
      <c r="G9293" s="142"/>
      <c r="H9293" s="142"/>
      <c r="J9293" s="142"/>
      <c r="K9293" s="142"/>
      <c r="L9293" s="142"/>
      <c r="M9293" s="142"/>
      <c r="N9293" s="142"/>
      <c r="O9293" s="142"/>
    </row>
    <row r="9294" spans="3:15" x14ac:dyDescent="0.2">
      <c r="C9294" s="142"/>
      <c r="D9294" s="142"/>
      <c r="E9294" s="142"/>
      <c r="F9294" s="142"/>
      <c r="G9294" s="142"/>
      <c r="H9294" s="142"/>
      <c r="J9294" s="142"/>
      <c r="K9294" s="142"/>
      <c r="L9294" s="142"/>
      <c r="M9294" s="142"/>
      <c r="N9294" s="142"/>
      <c r="O9294" s="142"/>
    </row>
    <row r="9295" spans="3:15" x14ac:dyDescent="0.2">
      <c r="C9295" s="142"/>
      <c r="D9295" s="142"/>
      <c r="E9295" s="142"/>
      <c r="F9295" s="142"/>
      <c r="G9295" s="142"/>
      <c r="H9295" s="142"/>
      <c r="J9295" s="142"/>
      <c r="K9295" s="142"/>
      <c r="L9295" s="142"/>
      <c r="M9295" s="142"/>
      <c r="N9295" s="142"/>
      <c r="O9295" s="142"/>
    </row>
    <row r="9296" spans="3:15" x14ac:dyDescent="0.2">
      <c r="C9296" s="142"/>
      <c r="D9296" s="142"/>
      <c r="E9296" s="142"/>
      <c r="F9296" s="142"/>
      <c r="G9296" s="142"/>
      <c r="H9296" s="142"/>
      <c r="J9296" s="142"/>
      <c r="K9296" s="142"/>
      <c r="L9296" s="142"/>
      <c r="M9296" s="142"/>
      <c r="N9296" s="142"/>
      <c r="O9296" s="142"/>
    </row>
    <row r="9297" spans="3:15" x14ac:dyDescent="0.2">
      <c r="C9297" s="142"/>
      <c r="D9297" s="142"/>
      <c r="E9297" s="142"/>
      <c r="F9297" s="142"/>
      <c r="G9297" s="142"/>
      <c r="H9297" s="142"/>
      <c r="J9297" s="142"/>
      <c r="K9297" s="142"/>
      <c r="L9297" s="142"/>
      <c r="M9297" s="142"/>
      <c r="N9297" s="142"/>
      <c r="O9297" s="142"/>
    </row>
    <row r="9298" spans="3:15" x14ac:dyDescent="0.2">
      <c r="C9298" s="142"/>
      <c r="D9298" s="142"/>
      <c r="E9298" s="142"/>
      <c r="F9298" s="142"/>
      <c r="G9298" s="142"/>
      <c r="H9298" s="142"/>
      <c r="J9298" s="142"/>
      <c r="K9298" s="142"/>
      <c r="L9298" s="142"/>
      <c r="M9298" s="142"/>
      <c r="N9298" s="142"/>
      <c r="O9298" s="142"/>
    </row>
    <row r="9299" spans="3:15" x14ac:dyDescent="0.2">
      <c r="C9299" s="142"/>
      <c r="D9299" s="142"/>
      <c r="E9299" s="142"/>
      <c r="F9299" s="142"/>
      <c r="G9299" s="142"/>
      <c r="H9299" s="142"/>
      <c r="J9299" s="142"/>
      <c r="K9299" s="142"/>
      <c r="L9299" s="142"/>
      <c r="M9299" s="142"/>
      <c r="N9299" s="142"/>
      <c r="O9299" s="142"/>
    </row>
    <row r="9300" spans="3:15" x14ac:dyDescent="0.2">
      <c r="C9300" s="142"/>
      <c r="D9300" s="142"/>
      <c r="E9300" s="142"/>
      <c r="F9300" s="142"/>
      <c r="G9300" s="142"/>
      <c r="H9300" s="142"/>
      <c r="J9300" s="142"/>
      <c r="K9300" s="142"/>
      <c r="L9300" s="142"/>
      <c r="M9300" s="142"/>
      <c r="N9300" s="142"/>
      <c r="O9300" s="142"/>
    </row>
    <row r="9301" spans="3:15" x14ac:dyDescent="0.2">
      <c r="C9301" s="142"/>
      <c r="D9301" s="142"/>
      <c r="E9301" s="142"/>
      <c r="F9301" s="142"/>
      <c r="G9301" s="142"/>
      <c r="H9301" s="142"/>
      <c r="J9301" s="142"/>
      <c r="K9301" s="142"/>
      <c r="L9301" s="142"/>
      <c r="M9301" s="142"/>
      <c r="N9301" s="142"/>
      <c r="O9301" s="142"/>
    </row>
    <row r="9302" spans="3:15" x14ac:dyDescent="0.2">
      <c r="C9302" s="142"/>
      <c r="D9302" s="142"/>
      <c r="E9302" s="142"/>
      <c r="F9302" s="142"/>
      <c r="G9302" s="142"/>
      <c r="H9302" s="142"/>
      <c r="J9302" s="142"/>
      <c r="K9302" s="142"/>
      <c r="L9302" s="142"/>
      <c r="M9302" s="142"/>
      <c r="N9302" s="142"/>
      <c r="O9302" s="142"/>
    </row>
    <row r="9303" spans="3:15" x14ac:dyDescent="0.2">
      <c r="C9303" s="142"/>
      <c r="D9303" s="142"/>
      <c r="E9303" s="142"/>
      <c r="F9303" s="142"/>
      <c r="G9303" s="142"/>
      <c r="H9303" s="142"/>
      <c r="J9303" s="142"/>
      <c r="K9303" s="142"/>
      <c r="L9303" s="142"/>
      <c r="M9303" s="142"/>
      <c r="N9303" s="142"/>
      <c r="O9303" s="142"/>
    </row>
    <row r="9304" spans="3:15" x14ac:dyDescent="0.2">
      <c r="C9304" s="142"/>
      <c r="D9304" s="142"/>
      <c r="E9304" s="142"/>
      <c r="F9304" s="142"/>
      <c r="G9304" s="142"/>
      <c r="H9304" s="142"/>
      <c r="J9304" s="142"/>
      <c r="K9304" s="142"/>
      <c r="L9304" s="142"/>
      <c r="M9304" s="142"/>
      <c r="N9304" s="142"/>
      <c r="O9304" s="142"/>
    </row>
    <row r="9305" spans="3:15" x14ac:dyDescent="0.2">
      <c r="C9305" s="142"/>
      <c r="D9305" s="142"/>
      <c r="E9305" s="142"/>
      <c r="F9305" s="142"/>
      <c r="G9305" s="142"/>
      <c r="H9305" s="142"/>
      <c r="J9305" s="142"/>
      <c r="K9305" s="142"/>
      <c r="L9305" s="142"/>
      <c r="M9305" s="142"/>
      <c r="N9305" s="142"/>
      <c r="O9305" s="142"/>
    </row>
    <row r="9306" spans="3:15" x14ac:dyDescent="0.2">
      <c r="C9306" s="142"/>
      <c r="D9306" s="142"/>
      <c r="E9306" s="142"/>
      <c r="F9306" s="142"/>
      <c r="G9306" s="142"/>
      <c r="H9306" s="142"/>
      <c r="J9306" s="142"/>
      <c r="K9306" s="142"/>
      <c r="L9306" s="142"/>
      <c r="M9306" s="142"/>
      <c r="N9306" s="142"/>
      <c r="O9306" s="142"/>
    </row>
    <row r="9307" spans="3:15" x14ac:dyDescent="0.2">
      <c r="C9307" s="142"/>
      <c r="D9307" s="142"/>
      <c r="E9307" s="142"/>
      <c r="F9307" s="142"/>
      <c r="G9307" s="142"/>
      <c r="H9307" s="142"/>
      <c r="J9307" s="142"/>
      <c r="K9307" s="142"/>
      <c r="L9307" s="142"/>
      <c r="M9307" s="142"/>
      <c r="N9307" s="142"/>
      <c r="O9307" s="142"/>
    </row>
    <row r="9308" spans="3:15" x14ac:dyDescent="0.2">
      <c r="C9308" s="142"/>
      <c r="D9308" s="142"/>
      <c r="E9308" s="142"/>
      <c r="F9308" s="142"/>
      <c r="G9308" s="142"/>
      <c r="H9308" s="142"/>
      <c r="J9308" s="142"/>
      <c r="K9308" s="142"/>
      <c r="L9308" s="142"/>
      <c r="M9308" s="142"/>
      <c r="N9308" s="142"/>
      <c r="O9308" s="142"/>
    </row>
    <row r="9309" spans="3:15" x14ac:dyDescent="0.2">
      <c r="C9309" s="142"/>
      <c r="D9309" s="142"/>
      <c r="E9309" s="142"/>
      <c r="F9309" s="142"/>
      <c r="G9309" s="142"/>
      <c r="H9309" s="142"/>
      <c r="J9309" s="142"/>
      <c r="K9309" s="142"/>
      <c r="L9309" s="142"/>
      <c r="M9309" s="142"/>
      <c r="N9309" s="142"/>
      <c r="O9309" s="142"/>
    </row>
    <row r="9310" spans="3:15" x14ac:dyDescent="0.2">
      <c r="C9310" s="142"/>
      <c r="D9310" s="142"/>
      <c r="E9310" s="142"/>
      <c r="F9310" s="142"/>
      <c r="G9310" s="142"/>
      <c r="H9310" s="142"/>
      <c r="J9310" s="142"/>
      <c r="K9310" s="142"/>
      <c r="L9310" s="142"/>
      <c r="M9310" s="142"/>
      <c r="N9310" s="142"/>
      <c r="O9310" s="142"/>
    </row>
    <row r="9311" spans="3:15" x14ac:dyDescent="0.2">
      <c r="C9311" s="142"/>
      <c r="D9311" s="142"/>
      <c r="E9311" s="142"/>
      <c r="F9311" s="142"/>
      <c r="G9311" s="142"/>
      <c r="H9311" s="142"/>
      <c r="J9311" s="142"/>
      <c r="K9311" s="142"/>
      <c r="L9311" s="142"/>
      <c r="M9311" s="142"/>
      <c r="N9311" s="142"/>
      <c r="O9311" s="142"/>
    </row>
    <row r="9312" spans="3:15" x14ac:dyDescent="0.2">
      <c r="C9312" s="142"/>
      <c r="D9312" s="142"/>
      <c r="E9312" s="142"/>
      <c r="F9312" s="142"/>
      <c r="G9312" s="142"/>
      <c r="H9312" s="142"/>
      <c r="J9312" s="142"/>
      <c r="K9312" s="142"/>
      <c r="L9312" s="142"/>
      <c r="M9312" s="142"/>
      <c r="N9312" s="142"/>
      <c r="O9312" s="142"/>
    </row>
    <row r="9313" spans="3:15" x14ac:dyDescent="0.2">
      <c r="C9313" s="142"/>
      <c r="D9313" s="142"/>
      <c r="E9313" s="142"/>
      <c r="F9313" s="142"/>
      <c r="G9313" s="142"/>
      <c r="H9313" s="142"/>
      <c r="J9313" s="142"/>
      <c r="K9313" s="142"/>
      <c r="L9313" s="142"/>
      <c r="M9313" s="142"/>
      <c r="N9313" s="142"/>
      <c r="O9313" s="142"/>
    </row>
    <row r="9314" spans="3:15" x14ac:dyDescent="0.2">
      <c r="C9314" s="142"/>
      <c r="D9314" s="142"/>
      <c r="E9314" s="142"/>
      <c r="F9314" s="142"/>
      <c r="G9314" s="142"/>
      <c r="H9314" s="142"/>
      <c r="J9314" s="142"/>
      <c r="K9314" s="142"/>
      <c r="L9314" s="142"/>
      <c r="M9314" s="142"/>
      <c r="N9314" s="142"/>
      <c r="O9314" s="142"/>
    </row>
    <row r="9315" spans="3:15" x14ac:dyDescent="0.2">
      <c r="C9315" s="142"/>
      <c r="D9315" s="142"/>
      <c r="E9315" s="142"/>
      <c r="F9315" s="142"/>
      <c r="G9315" s="142"/>
      <c r="H9315" s="142"/>
      <c r="J9315" s="142"/>
      <c r="K9315" s="142"/>
      <c r="L9315" s="142"/>
      <c r="M9315" s="142"/>
      <c r="N9315" s="142"/>
      <c r="O9315" s="142"/>
    </row>
    <row r="9316" spans="3:15" x14ac:dyDescent="0.2">
      <c r="C9316" s="142"/>
      <c r="D9316" s="142"/>
      <c r="E9316" s="142"/>
      <c r="F9316" s="142"/>
      <c r="G9316" s="142"/>
      <c r="H9316" s="142"/>
      <c r="J9316" s="142"/>
      <c r="K9316" s="142"/>
      <c r="L9316" s="142"/>
      <c r="M9316" s="142"/>
      <c r="N9316" s="142"/>
      <c r="O9316" s="142"/>
    </row>
    <row r="9317" spans="3:15" x14ac:dyDescent="0.2">
      <c r="C9317" s="142"/>
      <c r="D9317" s="142"/>
      <c r="E9317" s="142"/>
      <c r="F9317" s="142"/>
      <c r="G9317" s="142"/>
      <c r="H9317" s="142"/>
      <c r="J9317" s="142"/>
      <c r="K9317" s="142"/>
      <c r="L9317" s="142"/>
      <c r="M9317" s="142"/>
      <c r="N9317" s="142"/>
      <c r="O9317" s="142"/>
    </row>
    <row r="9318" spans="3:15" x14ac:dyDescent="0.2">
      <c r="C9318" s="142"/>
      <c r="D9318" s="142"/>
      <c r="E9318" s="142"/>
      <c r="F9318" s="142"/>
      <c r="G9318" s="142"/>
      <c r="H9318" s="142"/>
      <c r="J9318" s="142"/>
      <c r="K9318" s="142"/>
      <c r="L9318" s="142"/>
      <c r="M9318" s="142"/>
      <c r="N9318" s="142"/>
      <c r="O9318" s="142"/>
    </row>
    <row r="9319" spans="3:15" x14ac:dyDescent="0.2">
      <c r="C9319" s="142"/>
      <c r="D9319" s="142"/>
      <c r="E9319" s="142"/>
      <c r="F9319" s="142"/>
      <c r="G9319" s="142"/>
      <c r="H9319" s="142"/>
      <c r="J9319" s="142"/>
      <c r="K9319" s="142"/>
      <c r="L9319" s="142"/>
      <c r="M9319" s="142"/>
      <c r="N9319" s="142"/>
      <c r="O9319" s="142"/>
    </row>
    <row r="9320" spans="3:15" x14ac:dyDescent="0.2">
      <c r="C9320" s="142"/>
      <c r="D9320" s="142"/>
      <c r="E9320" s="142"/>
      <c r="F9320" s="142"/>
      <c r="G9320" s="142"/>
      <c r="H9320" s="142"/>
      <c r="J9320" s="142"/>
      <c r="K9320" s="142"/>
      <c r="L9320" s="142"/>
      <c r="M9320" s="142"/>
      <c r="N9320" s="142"/>
      <c r="O9320" s="142"/>
    </row>
    <row r="9321" spans="3:15" x14ac:dyDescent="0.2">
      <c r="C9321" s="142"/>
      <c r="D9321" s="142"/>
      <c r="E9321" s="142"/>
      <c r="F9321" s="142"/>
      <c r="G9321" s="142"/>
      <c r="H9321" s="142"/>
      <c r="J9321" s="142"/>
      <c r="K9321" s="142"/>
      <c r="L9321" s="142"/>
      <c r="M9321" s="142"/>
      <c r="N9321" s="142"/>
      <c r="O9321" s="142"/>
    </row>
    <row r="9322" spans="3:15" x14ac:dyDescent="0.2">
      <c r="C9322" s="142"/>
      <c r="D9322" s="142"/>
      <c r="E9322" s="142"/>
      <c r="F9322" s="142"/>
      <c r="G9322" s="142"/>
      <c r="H9322" s="142"/>
      <c r="J9322" s="142"/>
      <c r="K9322" s="142"/>
      <c r="L9322" s="142"/>
      <c r="M9322" s="142"/>
      <c r="N9322" s="142"/>
      <c r="O9322" s="142"/>
    </row>
    <row r="9323" spans="3:15" x14ac:dyDescent="0.2">
      <c r="C9323" s="142"/>
      <c r="D9323" s="142"/>
      <c r="E9323" s="142"/>
      <c r="F9323" s="142"/>
      <c r="G9323" s="142"/>
      <c r="H9323" s="142"/>
      <c r="J9323" s="142"/>
      <c r="K9323" s="142"/>
      <c r="L9323" s="142"/>
      <c r="M9323" s="142"/>
      <c r="N9323" s="142"/>
      <c r="O9323" s="142"/>
    </row>
    <row r="9324" spans="3:15" x14ac:dyDescent="0.2">
      <c r="C9324" s="142"/>
      <c r="D9324" s="142"/>
      <c r="E9324" s="142"/>
      <c r="F9324" s="142"/>
      <c r="G9324" s="142"/>
      <c r="H9324" s="142"/>
      <c r="J9324" s="142"/>
      <c r="K9324" s="142"/>
      <c r="L9324" s="142"/>
      <c r="M9324" s="142"/>
      <c r="N9324" s="142"/>
      <c r="O9324" s="142"/>
    </row>
    <row r="9325" spans="3:15" x14ac:dyDescent="0.2">
      <c r="C9325" s="142"/>
      <c r="D9325" s="142"/>
      <c r="E9325" s="142"/>
      <c r="F9325" s="142"/>
      <c r="G9325" s="142"/>
      <c r="H9325" s="142"/>
      <c r="J9325" s="142"/>
      <c r="K9325" s="142"/>
      <c r="L9325" s="142"/>
      <c r="M9325" s="142"/>
      <c r="N9325" s="142"/>
      <c r="O9325" s="142"/>
    </row>
    <row r="9326" spans="3:15" x14ac:dyDescent="0.2">
      <c r="C9326" s="142"/>
      <c r="D9326" s="142"/>
      <c r="E9326" s="142"/>
      <c r="F9326" s="142"/>
      <c r="G9326" s="142"/>
      <c r="H9326" s="142"/>
      <c r="J9326" s="142"/>
      <c r="K9326" s="142"/>
      <c r="L9326" s="142"/>
      <c r="M9326" s="142"/>
      <c r="N9326" s="142"/>
      <c r="O9326" s="142"/>
    </row>
    <row r="9327" spans="3:15" x14ac:dyDescent="0.2">
      <c r="C9327" s="142"/>
      <c r="D9327" s="142"/>
      <c r="E9327" s="142"/>
      <c r="F9327" s="142"/>
      <c r="G9327" s="142"/>
      <c r="H9327" s="142"/>
      <c r="J9327" s="142"/>
      <c r="K9327" s="142"/>
      <c r="L9327" s="142"/>
      <c r="M9327" s="142"/>
      <c r="N9327" s="142"/>
      <c r="O9327" s="142"/>
    </row>
    <row r="9328" spans="3:15" x14ac:dyDescent="0.2">
      <c r="C9328" s="142"/>
      <c r="D9328" s="142"/>
      <c r="E9328" s="142"/>
      <c r="F9328" s="142"/>
      <c r="G9328" s="142"/>
      <c r="H9328" s="142"/>
      <c r="J9328" s="142"/>
      <c r="K9328" s="142"/>
      <c r="L9328" s="142"/>
      <c r="M9328" s="142"/>
      <c r="N9328" s="142"/>
      <c r="O9328" s="142"/>
    </row>
    <row r="9329" spans="3:15" x14ac:dyDescent="0.2">
      <c r="C9329" s="142"/>
      <c r="D9329" s="142"/>
      <c r="E9329" s="142"/>
      <c r="F9329" s="142"/>
      <c r="G9329" s="142"/>
      <c r="H9329" s="142"/>
      <c r="J9329" s="142"/>
      <c r="K9329" s="142"/>
      <c r="L9329" s="142"/>
      <c r="M9329" s="142"/>
      <c r="N9329" s="142"/>
      <c r="O9329" s="142"/>
    </row>
    <row r="9330" spans="3:15" x14ac:dyDescent="0.2">
      <c r="C9330" s="142"/>
      <c r="D9330" s="142"/>
      <c r="E9330" s="142"/>
      <c r="F9330" s="142"/>
      <c r="G9330" s="142"/>
      <c r="H9330" s="142"/>
      <c r="J9330" s="142"/>
      <c r="K9330" s="142"/>
      <c r="L9330" s="142"/>
      <c r="M9330" s="142"/>
      <c r="N9330" s="142"/>
      <c r="O9330" s="142"/>
    </row>
    <row r="9331" spans="3:15" x14ac:dyDescent="0.2">
      <c r="C9331" s="142"/>
      <c r="D9331" s="142"/>
      <c r="E9331" s="142"/>
      <c r="F9331" s="142"/>
      <c r="G9331" s="142"/>
      <c r="H9331" s="142"/>
      <c r="J9331" s="142"/>
      <c r="K9331" s="142"/>
      <c r="L9331" s="142"/>
      <c r="M9331" s="142"/>
      <c r="N9331" s="142"/>
      <c r="O9331" s="142"/>
    </row>
    <row r="9332" spans="3:15" x14ac:dyDescent="0.2">
      <c r="C9332" s="142"/>
      <c r="D9332" s="142"/>
      <c r="E9332" s="142"/>
      <c r="F9332" s="142"/>
      <c r="G9332" s="142"/>
      <c r="H9332" s="142"/>
      <c r="J9332" s="142"/>
      <c r="K9332" s="142"/>
      <c r="L9332" s="142"/>
      <c r="M9332" s="142"/>
      <c r="N9332" s="142"/>
      <c r="O9332" s="142"/>
    </row>
    <row r="9333" spans="3:15" x14ac:dyDescent="0.2">
      <c r="C9333" s="142"/>
      <c r="D9333" s="142"/>
      <c r="E9333" s="142"/>
      <c r="F9333" s="142"/>
      <c r="G9333" s="142"/>
      <c r="H9333" s="142"/>
      <c r="J9333" s="142"/>
      <c r="K9333" s="142"/>
      <c r="L9333" s="142"/>
      <c r="M9333" s="142"/>
      <c r="N9333" s="142"/>
      <c r="O9333" s="142"/>
    </row>
    <row r="9334" spans="3:15" x14ac:dyDescent="0.2">
      <c r="C9334" s="142"/>
      <c r="D9334" s="142"/>
      <c r="E9334" s="142"/>
      <c r="F9334" s="142"/>
      <c r="G9334" s="142"/>
      <c r="H9334" s="142"/>
      <c r="J9334" s="142"/>
      <c r="K9334" s="142"/>
      <c r="L9334" s="142"/>
      <c r="M9334" s="142"/>
      <c r="N9334" s="142"/>
      <c r="O9334" s="142"/>
    </row>
    <row r="9335" spans="3:15" x14ac:dyDescent="0.2">
      <c r="C9335" s="142"/>
      <c r="D9335" s="142"/>
      <c r="E9335" s="142"/>
      <c r="F9335" s="142"/>
      <c r="G9335" s="142"/>
      <c r="H9335" s="142"/>
      <c r="J9335" s="142"/>
      <c r="K9335" s="142"/>
      <c r="L9335" s="142"/>
      <c r="M9335" s="142"/>
      <c r="N9335" s="142"/>
      <c r="O9335" s="142"/>
    </row>
    <row r="9336" spans="3:15" x14ac:dyDescent="0.2">
      <c r="C9336" s="142"/>
      <c r="D9336" s="142"/>
      <c r="E9336" s="142"/>
      <c r="F9336" s="142"/>
      <c r="G9336" s="142"/>
      <c r="H9336" s="142"/>
      <c r="J9336" s="142"/>
      <c r="K9336" s="142"/>
      <c r="L9336" s="142"/>
      <c r="M9336" s="142"/>
      <c r="N9336" s="142"/>
      <c r="O9336" s="142"/>
    </row>
    <row r="9337" spans="3:15" x14ac:dyDescent="0.2">
      <c r="C9337" s="142"/>
      <c r="D9337" s="142"/>
      <c r="E9337" s="142"/>
      <c r="F9337" s="142"/>
      <c r="G9337" s="142"/>
      <c r="H9337" s="142"/>
      <c r="J9337" s="142"/>
      <c r="K9337" s="142"/>
      <c r="L9337" s="142"/>
      <c r="M9337" s="142"/>
      <c r="N9337" s="142"/>
      <c r="O9337" s="142"/>
    </row>
    <row r="9338" spans="3:15" x14ac:dyDescent="0.2">
      <c r="C9338" s="142"/>
      <c r="D9338" s="142"/>
      <c r="E9338" s="142"/>
      <c r="F9338" s="142"/>
      <c r="G9338" s="142"/>
      <c r="H9338" s="142"/>
      <c r="J9338" s="142"/>
      <c r="K9338" s="142"/>
      <c r="L9338" s="142"/>
      <c r="M9338" s="142"/>
      <c r="N9338" s="142"/>
      <c r="O9338" s="142"/>
    </row>
    <row r="9339" spans="3:15" x14ac:dyDescent="0.2">
      <c r="C9339" s="142"/>
      <c r="D9339" s="142"/>
      <c r="E9339" s="142"/>
      <c r="F9339" s="142"/>
      <c r="G9339" s="142"/>
      <c r="H9339" s="142"/>
      <c r="J9339" s="142"/>
      <c r="K9339" s="142"/>
      <c r="L9339" s="142"/>
      <c r="M9339" s="142"/>
      <c r="N9339" s="142"/>
      <c r="O9339" s="142"/>
    </row>
    <row r="9340" spans="3:15" x14ac:dyDescent="0.2">
      <c r="C9340" s="142"/>
      <c r="D9340" s="142"/>
      <c r="E9340" s="142"/>
      <c r="F9340" s="142"/>
      <c r="G9340" s="142"/>
      <c r="H9340" s="142"/>
      <c r="J9340" s="142"/>
      <c r="K9340" s="142"/>
      <c r="L9340" s="142"/>
      <c r="M9340" s="142"/>
      <c r="N9340" s="142"/>
      <c r="O9340" s="142"/>
    </row>
    <row r="9341" spans="3:15" x14ac:dyDescent="0.2">
      <c r="C9341" s="142"/>
      <c r="D9341" s="142"/>
      <c r="E9341" s="142"/>
      <c r="F9341" s="142"/>
      <c r="G9341" s="142"/>
      <c r="H9341" s="142"/>
      <c r="J9341" s="142"/>
      <c r="K9341" s="142"/>
      <c r="L9341" s="142"/>
      <c r="M9341" s="142"/>
      <c r="N9341" s="142"/>
      <c r="O9341" s="142"/>
    </row>
    <row r="9342" spans="3:15" x14ac:dyDescent="0.2">
      <c r="C9342" s="142"/>
      <c r="D9342" s="142"/>
      <c r="E9342" s="142"/>
      <c r="F9342" s="142"/>
      <c r="G9342" s="142"/>
      <c r="H9342" s="142"/>
      <c r="J9342" s="142"/>
      <c r="K9342" s="142"/>
      <c r="L9342" s="142"/>
      <c r="M9342" s="142"/>
      <c r="N9342" s="142"/>
      <c r="O9342" s="142"/>
    </row>
    <row r="9343" spans="3:15" x14ac:dyDescent="0.2">
      <c r="C9343" s="142"/>
      <c r="D9343" s="142"/>
      <c r="E9343" s="142"/>
      <c r="F9343" s="142"/>
      <c r="G9343" s="142"/>
      <c r="H9343" s="142"/>
      <c r="J9343" s="142"/>
      <c r="K9343" s="142"/>
      <c r="L9343" s="142"/>
      <c r="M9343" s="142"/>
      <c r="N9343" s="142"/>
      <c r="O9343" s="142"/>
    </row>
    <row r="9344" spans="3:15" x14ac:dyDescent="0.2">
      <c r="C9344" s="142"/>
      <c r="D9344" s="142"/>
      <c r="E9344" s="142"/>
      <c r="F9344" s="142"/>
      <c r="G9344" s="142"/>
      <c r="H9344" s="142"/>
      <c r="J9344" s="142"/>
      <c r="K9344" s="142"/>
      <c r="L9344" s="142"/>
      <c r="M9344" s="142"/>
      <c r="N9344" s="142"/>
      <c r="O9344" s="142"/>
    </row>
    <row r="9345" spans="3:15" x14ac:dyDescent="0.2">
      <c r="C9345" s="142"/>
      <c r="D9345" s="142"/>
      <c r="E9345" s="142"/>
      <c r="F9345" s="142"/>
      <c r="G9345" s="142"/>
      <c r="H9345" s="142"/>
      <c r="J9345" s="142"/>
      <c r="K9345" s="142"/>
      <c r="L9345" s="142"/>
      <c r="M9345" s="142"/>
      <c r="N9345" s="142"/>
      <c r="O9345" s="142"/>
    </row>
    <row r="9346" spans="3:15" x14ac:dyDescent="0.2">
      <c r="C9346" s="142"/>
      <c r="D9346" s="142"/>
      <c r="E9346" s="142"/>
      <c r="F9346" s="142"/>
      <c r="G9346" s="142"/>
      <c r="H9346" s="142"/>
      <c r="J9346" s="142"/>
      <c r="K9346" s="142"/>
      <c r="L9346" s="142"/>
      <c r="M9346" s="142"/>
      <c r="N9346" s="142"/>
      <c r="O9346" s="142"/>
    </row>
    <row r="9347" spans="3:15" x14ac:dyDescent="0.2">
      <c r="C9347" s="142"/>
      <c r="D9347" s="142"/>
      <c r="E9347" s="142"/>
      <c r="F9347" s="142"/>
      <c r="G9347" s="142"/>
      <c r="H9347" s="142"/>
      <c r="J9347" s="142"/>
      <c r="K9347" s="142"/>
      <c r="L9347" s="142"/>
      <c r="M9347" s="142"/>
      <c r="N9347" s="142"/>
      <c r="O9347" s="142"/>
    </row>
    <row r="9348" spans="3:15" x14ac:dyDescent="0.2">
      <c r="C9348" s="142"/>
      <c r="D9348" s="142"/>
      <c r="E9348" s="142"/>
      <c r="F9348" s="142"/>
      <c r="G9348" s="142"/>
      <c r="H9348" s="142"/>
      <c r="J9348" s="142"/>
      <c r="K9348" s="142"/>
      <c r="L9348" s="142"/>
      <c r="M9348" s="142"/>
      <c r="N9348" s="142"/>
      <c r="O9348" s="142"/>
    </row>
    <row r="9349" spans="3:15" x14ac:dyDescent="0.2">
      <c r="C9349" s="142"/>
      <c r="D9349" s="142"/>
      <c r="E9349" s="142"/>
      <c r="F9349" s="142"/>
      <c r="G9349" s="142"/>
      <c r="H9349" s="142"/>
      <c r="J9349" s="142"/>
      <c r="K9349" s="142"/>
      <c r="L9349" s="142"/>
      <c r="M9349" s="142"/>
      <c r="N9349" s="142"/>
      <c r="O9349" s="142"/>
    </row>
    <row r="9350" spans="3:15" x14ac:dyDescent="0.2">
      <c r="C9350" s="142"/>
      <c r="D9350" s="142"/>
      <c r="E9350" s="142"/>
      <c r="F9350" s="142"/>
      <c r="G9350" s="142"/>
      <c r="H9350" s="142"/>
      <c r="J9350" s="142"/>
      <c r="K9350" s="142"/>
      <c r="L9350" s="142"/>
      <c r="M9350" s="142"/>
      <c r="N9350" s="142"/>
      <c r="O9350" s="142"/>
    </row>
    <row r="9351" spans="3:15" x14ac:dyDescent="0.2">
      <c r="C9351" s="142"/>
      <c r="D9351" s="142"/>
      <c r="E9351" s="142"/>
      <c r="F9351" s="142"/>
      <c r="G9351" s="142"/>
      <c r="H9351" s="142"/>
      <c r="J9351" s="142"/>
      <c r="K9351" s="142"/>
      <c r="L9351" s="142"/>
      <c r="M9351" s="142"/>
      <c r="N9351" s="142"/>
      <c r="O9351" s="142"/>
    </row>
    <row r="9352" spans="3:15" x14ac:dyDescent="0.2">
      <c r="C9352" s="142"/>
      <c r="D9352" s="142"/>
      <c r="E9352" s="142"/>
      <c r="F9352" s="142"/>
      <c r="G9352" s="142"/>
      <c r="H9352" s="142"/>
      <c r="J9352" s="142"/>
      <c r="K9352" s="142"/>
      <c r="L9352" s="142"/>
      <c r="M9352" s="142"/>
      <c r="N9352" s="142"/>
      <c r="O9352" s="142"/>
    </row>
    <row r="9353" spans="3:15" x14ac:dyDescent="0.2">
      <c r="C9353" s="142"/>
      <c r="D9353" s="142"/>
      <c r="E9353" s="142"/>
      <c r="F9353" s="142"/>
      <c r="G9353" s="142"/>
      <c r="H9353" s="142"/>
      <c r="J9353" s="142"/>
      <c r="K9353" s="142"/>
      <c r="L9353" s="142"/>
      <c r="M9353" s="142"/>
      <c r="N9353" s="142"/>
      <c r="O9353" s="142"/>
    </row>
    <row r="9354" spans="3:15" x14ac:dyDescent="0.2">
      <c r="C9354" s="142"/>
      <c r="D9354" s="142"/>
      <c r="E9354" s="142"/>
      <c r="F9354" s="142"/>
      <c r="G9354" s="142"/>
      <c r="H9354" s="142"/>
      <c r="J9354" s="142"/>
      <c r="K9354" s="142"/>
      <c r="L9354" s="142"/>
      <c r="M9354" s="142"/>
      <c r="N9354" s="142"/>
      <c r="O9354" s="142"/>
    </row>
    <row r="9355" spans="3:15" x14ac:dyDescent="0.2">
      <c r="C9355" s="142"/>
      <c r="D9355" s="142"/>
      <c r="E9355" s="142"/>
      <c r="F9355" s="142"/>
      <c r="G9355" s="142"/>
      <c r="H9355" s="142"/>
      <c r="J9355" s="142"/>
      <c r="K9355" s="142"/>
      <c r="L9355" s="142"/>
      <c r="M9355" s="142"/>
      <c r="N9355" s="142"/>
      <c r="O9355" s="142"/>
    </row>
    <row r="9356" spans="3:15" x14ac:dyDescent="0.2">
      <c r="C9356" s="142"/>
      <c r="D9356" s="142"/>
      <c r="E9356" s="142"/>
      <c r="F9356" s="142"/>
      <c r="G9356" s="142"/>
      <c r="H9356" s="142"/>
      <c r="J9356" s="142"/>
      <c r="K9356" s="142"/>
      <c r="L9356" s="142"/>
      <c r="M9356" s="142"/>
      <c r="N9356" s="142"/>
      <c r="O9356" s="142"/>
    </row>
    <row r="9357" spans="3:15" x14ac:dyDescent="0.2">
      <c r="C9357" s="142"/>
      <c r="D9357" s="142"/>
      <c r="E9357" s="142"/>
      <c r="F9357" s="142"/>
      <c r="G9357" s="142"/>
      <c r="H9357" s="142"/>
      <c r="J9357" s="142"/>
      <c r="K9357" s="142"/>
      <c r="L9357" s="142"/>
      <c r="M9357" s="142"/>
      <c r="N9357" s="142"/>
      <c r="O9357" s="142"/>
    </row>
    <row r="9358" spans="3:15" x14ac:dyDescent="0.2">
      <c r="C9358" s="142"/>
      <c r="D9358" s="142"/>
      <c r="E9358" s="142"/>
      <c r="F9358" s="142"/>
      <c r="G9358" s="142"/>
      <c r="H9358" s="142"/>
      <c r="J9358" s="142"/>
      <c r="K9358" s="142"/>
      <c r="L9358" s="142"/>
      <c r="M9358" s="142"/>
      <c r="N9358" s="142"/>
      <c r="O9358" s="142"/>
    </row>
    <row r="9359" spans="3:15" x14ac:dyDescent="0.2">
      <c r="C9359" s="142"/>
      <c r="D9359" s="142"/>
      <c r="E9359" s="142"/>
      <c r="F9359" s="142"/>
      <c r="G9359" s="142"/>
      <c r="H9359" s="142"/>
      <c r="J9359" s="142"/>
      <c r="K9359" s="142"/>
      <c r="L9359" s="142"/>
      <c r="M9359" s="142"/>
      <c r="N9359" s="142"/>
      <c r="O9359" s="142"/>
    </row>
    <row r="9360" spans="3:15" x14ac:dyDescent="0.2">
      <c r="C9360" s="142"/>
      <c r="D9360" s="142"/>
      <c r="E9360" s="142"/>
      <c r="F9360" s="142"/>
      <c r="G9360" s="142"/>
      <c r="H9360" s="142"/>
      <c r="J9360" s="142"/>
      <c r="K9360" s="142"/>
      <c r="L9360" s="142"/>
      <c r="M9360" s="142"/>
      <c r="N9360" s="142"/>
      <c r="O9360" s="142"/>
    </row>
    <row r="9361" spans="3:15" x14ac:dyDescent="0.2">
      <c r="C9361" s="142"/>
      <c r="D9361" s="142"/>
      <c r="E9361" s="142"/>
      <c r="F9361" s="142"/>
      <c r="G9361" s="142"/>
      <c r="H9361" s="142"/>
      <c r="J9361" s="142"/>
      <c r="K9361" s="142"/>
      <c r="L9361" s="142"/>
      <c r="M9361" s="142"/>
      <c r="N9361" s="142"/>
      <c r="O9361" s="142"/>
    </row>
    <row r="9362" spans="3:15" x14ac:dyDescent="0.2">
      <c r="C9362" s="142"/>
      <c r="D9362" s="142"/>
      <c r="E9362" s="142"/>
      <c r="F9362" s="142"/>
      <c r="G9362" s="142"/>
      <c r="H9362" s="142"/>
      <c r="J9362" s="142"/>
      <c r="K9362" s="142"/>
      <c r="L9362" s="142"/>
      <c r="M9362" s="142"/>
      <c r="N9362" s="142"/>
      <c r="O9362" s="142"/>
    </row>
    <row r="9363" spans="3:15" x14ac:dyDescent="0.2">
      <c r="C9363" s="142"/>
      <c r="D9363" s="142"/>
      <c r="E9363" s="142"/>
      <c r="F9363" s="142"/>
      <c r="G9363" s="142"/>
      <c r="H9363" s="142"/>
      <c r="J9363" s="142"/>
      <c r="K9363" s="142"/>
      <c r="L9363" s="142"/>
      <c r="M9363" s="142"/>
      <c r="N9363" s="142"/>
      <c r="O9363" s="142"/>
    </row>
    <row r="9364" spans="3:15" x14ac:dyDescent="0.2">
      <c r="C9364" s="142"/>
      <c r="D9364" s="142"/>
      <c r="E9364" s="142"/>
      <c r="F9364" s="142"/>
      <c r="G9364" s="142"/>
      <c r="H9364" s="142"/>
      <c r="J9364" s="142"/>
      <c r="K9364" s="142"/>
      <c r="L9364" s="142"/>
      <c r="M9364" s="142"/>
      <c r="N9364" s="142"/>
      <c r="O9364" s="142"/>
    </row>
    <row r="9365" spans="3:15" x14ac:dyDescent="0.2">
      <c r="C9365" s="142"/>
      <c r="D9365" s="142"/>
      <c r="E9365" s="142"/>
      <c r="F9365" s="142"/>
      <c r="G9365" s="142"/>
      <c r="H9365" s="142"/>
      <c r="J9365" s="142"/>
      <c r="K9365" s="142"/>
      <c r="L9365" s="142"/>
      <c r="M9365" s="142"/>
      <c r="N9365" s="142"/>
      <c r="O9365" s="142"/>
    </row>
    <row r="9366" spans="3:15" x14ac:dyDescent="0.2">
      <c r="C9366" s="142"/>
      <c r="D9366" s="142"/>
      <c r="E9366" s="142"/>
      <c r="F9366" s="142"/>
      <c r="G9366" s="142"/>
      <c r="H9366" s="142"/>
      <c r="J9366" s="142"/>
      <c r="K9366" s="142"/>
      <c r="L9366" s="142"/>
      <c r="M9366" s="142"/>
      <c r="N9366" s="142"/>
      <c r="O9366" s="142"/>
    </row>
    <row r="9367" spans="3:15" x14ac:dyDescent="0.2">
      <c r="C9367" s="142"/>
      <c r="D9367" s="142"/>
      <c r="E9367" s="142"/>
      <c r="F9367" s="142"/>
      <c r="G9367" s="142"/>
      <c r="H9367" s="142"/>
      <c r="J9367" s="142"/>
      <c r="K9367" s="142"/>
      <c r="L9367" s="142"/>
      <c r="M9367" s="142"/>
      <c r="N9367" s="142"/>
      <c r="O9367" s="142"/>
    </row>
    <row r="9368" spans="3:15" x14ac:dyDescent="0.2">
      <c r="C9368" s="142"/>
      <c r="D9368" s="142"/>
      <c r="E9368" s="142"/>
      <c r="F9368" s="142"/>
      <c r="G9368" s="142"/>
      <c r="H9368" s="142"/>
      <c r="J9368" s="142"/>
      <c r="K9368" s="142"/>
      <c r="L9368" s="142"/>
      <c r="M9368" s="142"/>
      <c r="N9368" s="142"/>
      <c r="O9368" s="142"/>
    </row>
    <row r="9369" spans="3:15" x14ac:dyDescent="0.2">
      <c r="C9369" s="142"/>
      <c r="D9369" s="142"/>
      <c r="E9369" s="142"/>
      <c r="F9369" s="142"/>
      <c r="G9369" s="142"/>
      <c r="H9369" s="142"/>
      <c r="J9369" s="142"/>
      <c r="K9369" s="142"/>
      <c r="L9369" s="142"/>
      <c r="M9369" s="142"/>
      <c r="N9369" s="142"/>
      <c r="O9369" s="142"/>
    </row>
    <row r="9370" spans="3:15" x14ac:dyDescent="0.2">
      <c r="C9370" s="142"/>
      <c r="D9370" s="142"/>
      <c r="E9370" s="142"/>
      <c r="F9370" s="142"/>
      <c r="G9370" s="142"/>
      <c r="H9370" s="142"/>
      <c r="J9370" s="142"/>
      <c r="K9370" s="142"/>
      <c r="L9370" s="142"/>
      <c r="M9370" s="142"/>
      <c r="N9370" s="142"/>
      <c r="O9370" s="142"/>
    </row>
    <row r="9371" spans="3:15" x14ac:dyDescent="0.2">
      <c r="C9371" s="142"/>
      <c r="D9371" s="142"/>
      <c r="E9371" s="142"/>
      <c r="F9371" s="142"/>
      <c r="G9371" s="142"/>
      <c r="H9371" s="142"/>
      <c r="J9371" s="142"/>
      <c r="K9371" s="142"/>
      <c r="L9371" s="142"/>
      <c r="M9371" s="142"/>
      <c r="N9371" s="142"/>
      <c r="O9371" s="142"/>
    </row>
    <row r="9372" spans="3:15" x14ac:dyDescent="0.2">
      <c r="C9372" s="142"/>
      <c r="D9372" s="142"/>
      <c r="E9372" s="142"/>
      <c r="F9372" s="142"/>
      <c r="G9372" s="142"/>
      <c r="H9372" s="142"/>
      <c r="J9372" s="142"/>
      <c r="K9372" s="142"/>
      <c r="L9372" s="142"/>
      <c r="M9372" s="142"/>
      <c r="N9372" s="142"/>
      <c r="O9372" s="142"/>
    </row>
    <row r="9373" spans="3:15" x14ac:dyDescent="0.2">
      <c r="C9373" s="142"/>
      <c r="D9373" s="142"/>
      <c r="E9373" s="142"/>
      <c r="F9373" s="142"/>
      <c r="G9373" s="142"/>
      <c r="H9373" s="142"/>
      <c r="J9373" s="142"/>
      <c r="K9373" s="142"/>
      <c r="L9373" s="142"/>
      <c r="M9373" s="142"/>
      <c r="N9373" s="142"/>
      <c r="O9373" s="142"/>
    </row>
    <row r="9374" spans="3:15" x14ac:dyDescent="0.2">
      <c r="C9374" s="142"/>
      <c r="D9374" s="142"/>
      <c r="E9374" s="142"/>
      <c r="F9374" s="142"/>
      <c r="G9374" s="142"/>
      <c r="H9374" s="142"/>
      <c r="J9374" s="142"/>
      <c r="K9374" s="142"/>
      <c r="L9374" s="142"/>
      <c r="M9374" s="142"/>
      <c r="N9374" s="142"/>
      <c r="O9374" s="142"/>
    </row>
    <row r="9375" spans="3:15" x14ac:dyDescent="0.2">
      <c r="C9375" s="142"/>
      <c r="D9375" s="142"/>
      <c r="E9375" s="142"/>
      <c r="F9375" s="142"/>
      <c r="G9375" s="142"/>
      <c r="H9375" s="142"/>
      <c r="J9375" s="142"/>
      <c r="K9375" s="142"/>
      <c r="L9375" s="142"/>
      <c r="M9375" s="142"/>
      <c r="N9375" s="142"/>
      <c r="O9375" s="142"/>
    </row>
    <row r="9376" spans="3:15" x14ac:dyDescent="0.2">
      <c r="C9376" s="142"/>
      <c r="D9376" s="142"/>
      <c r="E9376" s="142"/>
      <c r="F9376" s="142"/>
      <c r="G9376" s="142"/>
      <c r="H9376" s="142"/>
      <c r="J9376" s="142"/>
      <c r="K9376" s="142"/>
      <c r="L9376" s="142"/>
      <c r="M9376" s="142"/>
      <c r="N9376" s="142"/>
      <c r="O9376" s="142"/>
    </row>
    <row r="9377" spans="3:15" x14ac:dyDescent="0.2">
      <c r="C9377" s="142"/>
      <c r="D9377" s="142"/>
      <c r="E9377" s="142"/>
      <c r="F9377" s="142"/>
      <c r="G9377" s="142"/>
      <c r="H9377" s="142"/>
      <c r="J9377" s="142"/>
      <c r="K9377" s="142"/>
      <c r="L9377" s="142"/>
      <c r="M9377" s="142"/>
      <c r="N9377" s="142"/>
      <c r="O9377" s="142"/>
    </row>
    <row r="9378" spans="3:15" x14ac:dyDescent="0.2">
      <c r="C9378" s="142"/>
      <c r="D9378" s="142"/>
      <c r="E9378" s="142"/>
      <c r="F9378" s="142"/>
      <c r="G9378" s="142"/>
      <c r="H9378" s="142"/>
      <c r="J9378" s="142"/>
      <c r="K9378" s="142"/>
      <c r="L9378" s="142"/>
      <c r="M9378" s="142"/>
      <c r="N9378" s="142"/>
      <c r="O9378" s="142"/>
    </row>
    <row r="9379" spans="3:15" x14ac:dyDescent="0.2">
      <c r="C9379" s="142"/>
      <c r="D9379" s="142"/>
      <c r="E9379" s="142"/>
      <c r="F9379" s="142"/>
      <c r="G9379" s="142"/>
      <c r="H9379" s="142"/>
      <c r="J9379" s="142"/>
      <c r="K9379" s="142"/>
      <c r="L9379" s="142"/>
      <c r="M9379" s="142"/>
      <c r="N9379" s="142"/>
      <c r="O9379" s="142"/>
    </row>
    <row r="9380" spans="3:15" x14ac:dyDescent="0.2">
      <c r="C9380" s="142"/>
      <c r="D9380" s="142"/>
      <c r="E9380" s="142"/>
      <c r="F9380" s="142"/>
      <c r="G9380" s="142"/>
      <c r="H9380" s="142"/>
      <c r="J9380" s="142"/>
      <c r="K9380" s="142"/>
      <c r="L9380" s="142"/>
      <c r="M9380" s="142"/>
      <c r="N9380" s="142"/>
      <c r="O9380" s="142"/>
    </row>
    <row r="9381" spans="3:15" x14ac:dyDescent="0.2">
      <c r="C9381" s="142"/>
      <c r="D9381" s="142"/>
      <c r="E9381" s="142"/>
      <c r="F9381" s="142"/>
      <c r="G9381" s="142"/>
      <c r="H9381" s="142"/>
      <c r="J9381" s="142"/>
      <c r="K9381" s="142"/>
      <c r="L9381" s="142"/>
      <c r="M9381" s="142"/>
      <c r="N9381" s="142"/>
      <c r="O9381" s="142"/>
    </row>
    <row r="9382" spans="3:15" x14ac:dyDescent="0.2">
      <c r="C9382" s="142"/>
      <c r="D9382" s="142"/>
      <c r="E9382" s="142"/>
      <c r="F9382" s="142"/>
      <c r="G9382" s="142"/>
      <c r="H9382" s="142"/>
      <c r="J9382" s="142"/>
      <c r="K9382" s="142"/>
      <c r="L9382" s="142"/>
      <c r="M9382" s="142"/>
      <c r="N9382" s="142"/>
      <c r="O9382" s="142"/>
    </row>
    <row r="9383" spans="3:15" x14ac:dyDescent="0.2">
      <c r="C9383" s="142"/>
      <c r="D9383" s="142"/>
      <c r="E9383" s="142"/>
      <c r="F9383" s="142"/>
      <c r="G9383" s="142"/>
      <c r="H9383" s="142"/>
      <c r="J9383" s="142"/>
      <c r="K9383" s="142"/>
      <c r="L9383" s="142"/>
      <c r="M9383" s="142"/>
      <c r="N9383" s="142"/>
      <c r="O9383" s="142"/>
    </row>
    <row r="9384" spans="3:15" x14ac:dyDescent="0.2">
      <c r="C9384" s="142"/>
      <c r="D9384" s="142"/>
      <c r="E9384" s="142"/>
      <c r="F9384" s="142"/>
      <c r="G9384" s="142"/>
      <c r="H9384" s="142"/>
      <c r="J9384" s="142"/>
      <c r="K9384" s="142"/>
      <c r="L9384" s="142"/>
      <c r="M9384" s="142"/>
      <c r="N9384" s="142"/>
      <c r="O9384" s="142"/>
    </row>
    <row r="9385" spans="3:15" x14ac:dyDescent="0.2">
      <c r="C9385" s="142"/>
      <c r="D9385" s="142"/>
      <c r="E9385" s="142"/>
      <c r="F9385" s="142"/>
      <c r="G9385" s="142"/>
      <c r="H9385" s="142"/>
      <c r="J9385" s="142"/>
      <c r="K9385" s="142"/>
      <c r="L9385" s="142"/>
      <c r="M9385" s="142"/>
      <c r="N9385" s="142"/>
      <c r="O9385" s="142"/>
    </row>
    <row r="9386" spans="3:15" x14ac:dyDescent="0.2">
      <c r="C9386" s="142"/>
      <c r="D9386" s="142"/>
      <c r="E9386" s="142"/>
      <c r="F9386" s="142"/>
      <c r="G9386" s="142"/>
      <c r="H9386" s="142"/>
      <c r="J9386" s="142"/>
      <c r="K9386" s="142"/>
      <c r="L9386" s="142"/>
      <c r="M9386" s="142"/>
      <c r="N9386" s="142"/>
      <c r="O9386" s="142"/>
    </row>
    <row r="9387" spans="3:15" x14ac:dyDescent="0.2">
      <c r="C9387" s="142"/>
      <c r="D9387" s="142"/>
      <c r="E9387" s="142"/>
      <c r="F9387" s="142"/>
      <c r="G9387" s="142"/>
      <c r="H9387" s="142"/>
      <c r="J9387" s="142"/>
      <c r="K9387" s="142"/>
      <c r="L9387" s="142"/>
      <c r="M9387" s="142"/>
      <c r="N9387" s="142"/>
      <c r="O9387" s="142"/>
    </row>
    <row r="9388" spans="3:15" x14ac:dyDescent="0.2">
      <c r="C9388" s="142"/>
      <c r="D9388" s="142"/>
      <c r="E9388" s="142"/>
      <c r="F9388" s="142"/>
      <c r="G9388" s="142"/>
      <c r="H9388" s="142"/>
      <c r="J9388" s="142"/>
      <c r="K9388" s="142"/>
      <c r="L9388" s="142"/>
      <c r="M9388" s="142"/>
      <c r="N9388" s="142"/>
      <c r="O9388" s="142"/>
    </row>
    <row r="9389" spans="3:15" x14ac:dyDescent="0.2">
      <c r="C9389" s="142"/>
      <c r="D9389" s="142"/>
      <c r="E9389" s="142"/>
      <c r="F9389" s="142"/>
      <c r="G9389" s="142"/>
      <c r="H9389" s="142"/>
      <c r="J9389" s="142"/>
      <c r="K9389" s="142"/>
      <c r="L9389" s="142"/>
      <c r="M9389" s="142"/>
      <c r="N9389" s="142"/>
      <c r="O9389" s="142"/>
    </row>
    <row r="9390" spans="3:15" x14ac:dyDescent="0.2">
      <c r="C9390" s="142"/>
      <c r="D9390" s="142"/>
      <c r="E9390" s="142"/>
      <c r="F9390" s="142"/>
      <c r="G9390" s="142"/>
      <c r="H9390" s="142"/>
      <c r="J9390" s="142"/>
      <c r="K9390" s="142"/>
      <c r="L9390" s="142"/>
      <c r="M9390" s="142"/>
      <c r="N9390" s="142"/>
      <c r="O9390" s="142"/>
    </row>
    <row r="9391" spans="3:15" x14ac:dyDescent="0.2">
      <c r="C9391" s="142"/>
      <c r="D9391" s="142"/>
      <c r="E9391" s="142"/>
      <c r="F9391" s="142"/>
      <c r="G9391" s="142"/>
      <c r="H9391" s="142"/>
      <c r="J9391" s="142"/>
      <c r="K9391" s="142"/>
      <c r="L9391" s="142"/>
      <c r="M9391" s="142"/>
      <c r="N9391" s="142"/>
      <c r="O9391" s="142"/>
    </row>
    <row r="9392" spans="3:15" x14ac:dyDescent="0.2">
      <c r="C9392" s="142"/>
      <c r="D9392" s="142"/>
      <c r="E9392" s="142"/>
      <c r="F9392" s="142"/>
      <c r="G9392" s="142"/>
      <c r="H9392" s="142"/>
      <c r="J9392" s="142"/>
      <c r="K9392" s="142"/>
      <c r="L9392" s="142"/>
      <c r="M9392" s="142"/>
      <c r="N9392" s="142"/>
      <c r="O9392" s="142"/>
    </row>
    <row r="9393" spans="3:15" x14ac:dyDescent="0.2">
      <c r="C9393" s="142"/>
      <c r="D9393" s="142"/>
      <c r="E9393" s="142"/>
      <c r="F9393" s="142"/>
      <c r="G9393" s="142"/>
      <c r="H9393" s="142"/>
      <c r="J9393" s="142"/>
      <c r="K9393" s="142"/>
      <c r="L9393" s="142"/>
      <c r="M9393" s="142"/>
      <c r="N9393" s="142"/>
      <c r="O9393" s="142"/>
    </row>
    <row r="9394" spans="3:15" x14ac:dyDescent="0.2">
      <c r="C9394" s="142"/>
      <c r="D9394" s="142"/>
      <c r="E9394" s="142"/>
      <c r="F9394" s="142"/>
      <c r="G9394" s="142"/>
      <c r="H9394" s="142"/>
      <c r="J9394" s="142"/>
      <c r="K9394" s="142"/>
      <c r="L9394" s="142"/>
      <c r="M9394" s="142"/>
      <c r="N9394" s="142"/>
      <c r="O9394" s="142"/>
    </row>
    <row r="9395" spans="3:15" x14ac:dyDescent="0.2">
      <c r="C9395" s="142"/>
      <c r="D9395" s="142"/>
      <c r="E9395" s="142"/>
      <c r="F9395" s="142"/>
      <c r="G9395" s="142"/>
      <c r="H9395" s="142"/>
      <c r="J9395" s="142"/>
      <c r="K9395" s="142"/>
      <c r="L9395" s="142"/>
      <c r="M9395" s="142"/>
      <c r="N9395" s="142"/>
      <c r="O9395" s="142"/>
    </row>
    <row r="9396" spans="3:15" x14ac:dyDescent="0.2">
      <c r="C9396" s="142"/>
      <c r="D9396" s="142"/>
      <c r="E9396" s="142"/>
      <c r="F9396" s="142"/>
      <c r="G9396" s="142"/>
      <c r="H9396" s="142"/>
      <c r="J9396" s="142"/>
      <c r="K9396" s="142"/>
      <c r="L9396" s="142"/>
      <c r="M9396" s="142"/>
      <c r="N9396" s="142"/>
      <c r="O9396" s="142"/>
    </row>
    <row r="9397" spans="3:15" x14ac:dyDescent="0.2">
      <c r="C9397" s="142"/>
      <c r="D9397" s="142"/>
      <c r="E9397" s="142"/>
      <c r="F9397" s="142"/>
      <c r="G9397" s="142"/>
      <c r="H9397" s="142"/>
      <c r="J9397" s="142"/>
      <c r="K9397" s="142"/>
      <c r="L9397" s="142"/>
      <c r="M9397" s="142"/>
      <c r="N9397" s="142"/>
      <c r="O9397" s="142"/>
    </row>
    <row r="9398" spans="3:15" x14ac:dyDescent="0.2">
      <c r="C9398" s="142"/>
      <c r="D9398" s="142"/>
      <c r="E9398" s="142"/>
      <c r="F9398" s="142"/>
      <c r="G9398" s="142"/>
      <c r="H9398" s="142"/>
      <c r="J9398" s="142"/>
      <c r="K9398" s="142"/>
      <c r="L9398" s="142"/>
      <c r="M9398" s="142"/>
      <c r="N9398" s="142"/>
      <c r="O9398" s="142"/>
    </row>
    <row r="9399" spans="3:15" x14ac:dyDescent="0.2">
      <c r="C9399" s="142"/>
      <c r="D9399" s="142"/>
      <c r="E9399" s="142"/>
      <c r="F9399" s="142"/>
      <c r="G9399" s="142"/>
      <c r="H9399" s="142"/>
      <c r="J9399" s="142"/>
      <c r="K9399" s="142"/>
      <c r="L9399" s="142"/>
      <c r="M9399" s="142"/>
      <c r="N9399" s="142"/>
      <c r="O9399" s="142"/>
    </row>
    <row r="9400" spans="3:15" x14ac:dyDescent="0.2">
      <c r="C9400" s="142"/>
      <c r="D9400" s="142"/>
      <c r="E9400" s="142"/>
      <c r="F9400" s="142"/>
      <c r="G9400" s="142"/>
      <c r="H9400" s="142"/>
      <c r="J9400" s="142"/>
      <c r="K9400" s="142"/>
      <c r="L9400" s="142"/>
      <c r="M9400" s="142"/>
      <c r="N9400" s="142"/>
      <c r="O9400" s="142"/>
    </row>
    <row r="9401" spans="3:15" x14ac:dyDescent="0.2">
      <c r="C9401" s="142"/>
      <c r="D9401" s="142"/>
      <c r="E9401" s="142"/>
      <c r="F9401" s="142"/>
      <c r="G9401" s="142"/>
      <c r="H9401" s="142"/>
      <c r="J9401" s="142"/>
      <c r="K9401" s="142"/>
      <c r="L9401" s="142"/>
      <c r="M9401" s="142"/>
      <c r="N9401" s="142"/>
      <c r="O9401" s="142"/>
    </row>
    <row r="9402" spans="3:15" x14ac:dyDescent="0.2">
      <c r="C9402" s="142"/>
      <c r="D9402" s="142"/>
      <c r="E9402" s="142"/>
      <c r="F9402" s="142"/>
      <c r="G9402" s="142"/>
      <c r="H9402" s="142"/>
      <c r="J9402" s="142"/>
      <c r="K9402" s="142"/>
      <c r="L9402" s="142"/>
      <c r="M9402" s="142"/>
      <c r="N9402" s="142"/>
      <c r="O9402" s="142"/>
    </row>
    <row r="9403" spans="3:15" x14ac:dyDescent="0.2">
      <c r="C9403" s="142"/>
      <c r="D9403" s="142"/>
      <c r="E9403" s="142"/>
      <c r="F9403" s="142"/>
      <c r="G9403" s="142"/>
      <c r="H9403" s="142"/>
      <c r="J9403" s="142"/>
      <c r="K9403" s="142"/>
      <c r="L9403" s="142"/>
      <c r="M9403" s="142"/>
      <c r="N9403" s="142"/>
      <c r="O9403" s="142"/>
    </row>
    <row r="9404" spans="3:15" x14ac:dyDescent="0.2">
      <c r="C9404" s="142"/>
      <c r="D9404" s="142"/>
      <c r="E9404" s="142"/>
      <c r="F9404" s="142"/>
      <c r="G9404" s="142"/>
      <c r="H9404" s="142"/>
      <c r="J9404" s="142"/>
      <c r="K9404" s="142"/>
      <c r="L9404" s="142"/>
      <c r="M9404" s="142"/>
      <c r="N9404" s="142"/>
      <c r="O9404" s="142"/>
    </row>
    <row r="9405" spans="3:15" x14ac:dyDescent="0.2">
      <c r="C9405" s="142"/>
      <c r="D9405" s="142"/>
      <c r="E9405" s="142"/>
      <c r="F9405" s="142"/>
      <c r="G9405" s="142"/>
      <c r="H9405" s="142"/>
      <c r="J9405" s="142"/>
      <c r="K9405" s="142"/>
      <c r="L9405" s="142"/>
      <c r="M9405" s="142"/>
      <c r="N9405" s="142"/>
      <c r="O9405" s="142"/>
    </row>
    <row r="9406" spans="3:15" x14ac:dyDescent="0.2">
      <c r="C9406" s="142"/>
      <c r="D9406" s="142"/>
      <c r="E9406" s="142"/>
      <c r="F9406" s="142"/>
      <c r="G9406" s="142"/>
      <c r="H9406" s="142"/>
      <c r="J9406" s="142"/>
      <c r="K9406" s="142"/>
      <c r="L9406" s="142"/>
      <c r="M9406" s="142"/>
      <c r="N9406" s="142"/>
      <c r="O9406" s="142"/>
    </row>
    <row r="9407" spans="3:15" x14ac:dyDescent="0.2">
      <c r="C9407" s="142"/>
      <c r="D9407" s="142"/>
      <c r="E9407" s="142"/>
      <c r="F9407" s="142"/>
      <c r="G9407" s="142"/>
      <c r="H9407" s="142"/>
      <c r="J9407" s="142"/>
      <c r="K9407" s="142"/>
      <c r="L9407" s="142"/>
      <c r="M9407" s="142"/>
      <c r="N9407" s="142"/>
      <c r="O9407" s="142"/>
    </row>
    <row r="9408" spans="3:15" x14ac:dyDescent="0.2">
      <c r="C9408" s="142"/>
      <c r="D9408" s="142"/>
      <c r="E9408" s="142"/>
      <c r="F9408" s="142"/>
      <c r="G9408" s="142"/>
      <c r="H9408" s="142"/>
      <c r="J9408" s="142"/>
      <c r="K9408" s="142"/>
      <c r="L9408" s="142"/>
      <c r="M9408" s="142"/>
      <c r="N9408" s="142"/>
      <c r="O9408" s="142"/>
    </row>
    <row r="9409" spans="3:15" x14ac:dyDescent="0.2">
      <c r="C9409" s="142"/>
      <c r="D9409" s="142"/>
      <c r="E9409" s="142"/>
      <c r="F9409" s="142"/>
      <c r="G9409" s="142"/>
      <c r="H9409" s="142"/>
      <c r="J9409" s="142"/>
      <c r="K9409" s="142"/>
      <c r="L9409" s="142"/>
      <c r="M9409" s="142"/>
      <c r="N9409" s="142"/>
      <c r="O9409" s="142"/>
    </row>
    <row r="9410" spans="3:15" x14ac:dyDescent="0.2">
      <c r="C9410" s="142"/>
      <c r="D9410" s="142"/>
      <c r="E9410" s="142"/>
      <c r="F9410" s="142"/>
      <c r="G9410" s="142"/>
      <c r="H9410" s="142"/>
      <c r="J9410" s="142"/>
      <c r="K9410" s="142"/>
      <c r="L9410" s="142"/>
      <c r="M9410" s="142"/>
      <c r="N9410" s="142"/>
      <c r="O9410" s="142"/>
    </row>
    <row r="9411" spans="3:15" x14ac:dyDescent="0.2">
      <c r="C9411" s="142"/>
      <c r="D9411" s="142"/>
      <c r="E9411" s="142"/>
      <c r="F9411" s="142"/>
      <c r="G9411" s="142"/>
      <c r="H9411" s="142"/>
      <c r="J9411" s="142"/>
      <c r="K9411" s="142"/>
      <c r="L9411" s="142"/>
      <c r="M9411" s="142"/>
      <c r="N9411" s="142"/>
      <c r="O9411" s="142"/>
    </row>
    <row r="9412" spans="3:15" x14ac:dyDescent="0.2">
      <c r="C9412" s="142"/>
      <c r="D9412" s="142"/>
      <c r="E9412" s="142"/>
      <c r="F9412" s="142"/>
      <c r="G9412" s="142"/>
      <c r="H9412" s="142"/>
      <c r="J9412" s="142"/>
      <c r="K9412" s="142"/>
      <c r="L9412" s="142"/>
      <c r="M9412" s="142"/>
      <c r="N9412" s="142"/>
      <c r="O9412" s="142"/>
    </row>
    <row r="9413" spans="3:15" x14ac:dyDescent="0.2">
      <c r="C9413" s="142"/>
      <c r="D9413" s="142"/>
      <c r="E9413" s="142"/>
      <c r="F9413" s="142"/>
      <c r="G9413" s="142"/>
      <c r="H9413" s="142"/>
      <c r="J9413" s="142"/>
      <c r="K9413" s="142"/>
      <c r="L9413" s="142"/>
      <c r="M9413" s="142"/>
      <c r="N9413" s="142"/>
      <c r="O9413" s="142"/>
    </row>
    <row r="9414" spans="3:15" x14ac:dyDescent="0.2">
      <c r="C9414" s="142"/>
      <c r="D9414" s="142"/>
      <c r="E9414" s="142"/>
      <c r="F9414" s="142"/>
      <c r="G9414" s="142"/>
      <c r="H9414" s="142"/>
      <c r="J9414" s="142"/>
      <c r="K9414" s="142"/>
      <c r="L9414" s="142"/>
      <c r="M9414" s="142"/>
      <c r="N9414" s="142"/>
      <c r="O9414" s="142"/>
    </row>
    <row r="9415" spans="3:15" x14ac:dyDescent="0.2">
      <c r="C9415" s="142"/>
      <c r="D9415" s="142"/>
      <c r="E9415" s="142"/>
      <c r="F9415" s="142"/>
      <c r="G9415" s="142"/>
      <c r="H9415" s="142"/>
      <c r="J9415" s="142"/>
      <c r="K9415" s="142"/>
      <c r="L9415" s="142"/>
      <c r="M9415" s="142"/>
      <c r="N9415" s="142"/>
      <c r="O9415" s="142"/>
    </row>
    <row r="9416" spans="3:15" x14ac:dyDescent="0.2">
      <c r="C9416" s="142"/>
      <c r="D9416" s="142"/>
      <c r="E9416" s="142"/>
      <c r="F9416" s="142"/>
      <c r="G9416" s="142"/>
      <c r="H9416" s="142"/>
      <c r="J9416" s="142"/>
      <c r="K9416" s="142"/>
      <c r="L9416" s="142"/>
      <c r="M9416" s="142"/>
      <c r="N9416" s="142"/>
      <c r="O9416" s="142"/>
    </row>
    <row r="9417" spans="3:15" x14ac:dyDescent="0.2">
      <c r="C9417" s="142"/>
      <c r="D9417" s="142"/>
      <c r="E9417" s="142"/>
      <c r="F9417" s="142"/>
      <c r="G9417" s="142"/>
      <c r="H9417" s="142"/>
      <c r="J9417" s="142"/>
      <c r="K9417" s="142"/>
      <c r="L9417" s="142"/>
      <c r="M9417" s="142"/>
      <c r="N9417" s="142"/>
      <c r="O9417" s="142"/>
    </row>
    <row r="9418" spans="3:15" x14ac:dyDescent="0.2">
      <c r="C9418" s="142"/>
      <c r="D9418" s="142"/>
      <c r="E9418" s="142"/>
      <c r="F9418" s="142"/>
      <c r="G9418" s="142"/>
      <c r="H9418" s="142"/>
      <c r="J9418" s="142"/>
      <c r="K9418" s="142"/>
      <c r="L9418" s="142"/>
      <c r="M9418" s="142"/>
      <c r="N9418" s="142"/>
      <c r="O9418" s="142"/>
    </row>
    <row r="9419" spans="3:15" x14ac:dyDescent="0.2">
      <c r="C9419" s="142"/>
      <c r="D9419" s="142"/>
      <c r="E9419" s="142"/>
      <c r="F9419" s="142"/>
      <c r="G9419" s="142"/>
      <c r="H9419" s="142"/>
      <c r="J9419" s="142"/>
      <c r="K9419" s="142"/>
      <c r="L9419" s="142"/>
      <c r="M9419" s="142"/>
      <c r="N9419" s="142"/>
      <c r="O9419" s="142"/>
    </row>
    <row r="9420" spans="3:15" x14ac:dyDescent="0.2">
      <c r="C9420" s="142"/>
      <c r="D9420" s="142"/>
      <c r="E9420" s="142"/>
      <c r="F9420" s="142"/>
      <c r="G9420" s="142"/>
      <c r="H9420" s="142"/>
      <c r="J9420" s="142"/>
      <c r="K9420" s="142"/>
      <c r="L9420" s="142"/>
      <c r="M9420" s="142"/>
      <c r="N9420" s="142"/>
      <c r="O9420" s="142"/>
    </row>
    <row r="9421" spans="3:15" x14ac:dyDescent="0.2">
      <c r="C9421" s="142"/>
      <c r="D9421" s="142"/>
      <c r="E9421" s="142"/>
      <c r="F9421" s="142"/>
      <c r="G9421" s="142"/>
      <c r="H9421" s="142"/>
      <c r="J9421" s="142"/>
      <c r="K9421" s="142"/>
      <c r="L9421" s="142"/>
      <c r="M9421" s="142"/>
      <c r="N9421" s="142"/>
      <c r="O9421" s="142"/>
    </row>
    <row r="9422" spans="3:15" x14ac:dyDescent="0.2">
      <c r="C9422" s="142"/>
      <c r="D9422" s="142"/>
      <c r="E9422" s="142"/>
      <c r="F9422" s="142"/>
      <c r="G9422" s="142"/>
      <c r="H9422" s="142"/>
      <c r="J9422" s="142"/>
      <c r="K9422" s="142"/>
      <c r="L9422" s="142"/>
      <c r="M9422" s="142"/>
      <c r="N9422" s="142"/>
      <c r="O9422" s="142"/>
    </row>
    <row r="9423" spans="3:15" x14ac:dyDescent="0.2">
      <c r="C9423" s="142"/>
      <c r="D9423" s="142"/>
      <c r="E9423" s="142"/>
      <c r="F9423" s="142"/>
      <c r="G9423" s="142"/>
      <c r="H9423" s="142"/>
      <c r="J9423" s="142"/>
      <c r="K9423" s="142"/>
      <c r="L9423" s="142"/>
      <c r="M9423" s="142"/>
      <c r="N9423" s="142"/>
      <c r="O9423" s="142"/>
    </row>
    <row r="9424" spans="3:15" x14ac:dyDescent="0.2">
      <c r="C9424" s="142"/>
      <c r="D9424" s="142"/>
      <c r="E9424" s="142"/>
      <c r="F9424" s="142"/>
      <c r="G9424" s="142"/>
      <c r="H9424" s="142"/>
      <c r="J9424" s="142"/>
      <c r="K9424" s="142"/>
      <c r="L9424" s="142"/>
      <c r="M9424" s="142"/>
      <c r="N9424" s="142"/>
      <c r="O9424" s="142"/>
    </row>
    <row r="9425" spans="3:15" x14ac:dyDescent="0.2">
      <c r="C9425" s="142"/>
      <c r="D9425" s="142"/>
      <c r="E9425" s="142"/>
      <c r="F9425" s="142"/>
      <c r="G9425" s="142"/>
      <c r="H9425" s="142"/>
      <c r="J9425" s="142"/>
      <c r="K9425" s="142"/>
      <c r="L9425" s="142"/>
      <c r="M9425" s="142"/>
      <c r="N9425" s="142"/>
      <c r="O9425" s="142"/>
    </row>
    <row r="9426" spans="3:15" x14ac:dyDescent="0.2">
      <c r="C9426" s="142"/>
      <c r="D9426" s="142"/>
      <c r="E9426" s="142"/>
      <c r="F9426" s="142"/>
      <c r="G9426" s="142"/>
      <c r="H9426" s="142"/>
      <c r="J9426" s="142"/>
      <c r="K9426" s="142"/>
      <c r="L9426" s="142"/>
      <c r="M9426" s="142"/>
      <c r="N9426" s="142"/>
      <c r="O9426" s="142"/>
    </row>
    <row r="9427" spans="3:15" x14ac:dyDescent="0.2">
      <c r="C9427" s="142"/>
      <c r="D9427" s="142"/>
      <c r="E9427" s="142"/>
      <c r="F9427" s="142"/>
      <c r="G9427" s="142"/>
      <c r="H9427" s="142"/>
      <c r="J9427" s="142"/>
      <c r="K9427" s="142"/>
      <c r="L9427" s="142"/>
      <c r="M9427" s="142"/>
      <c r="N9427" s="142"/>
      <c r="O9427" s="142"/>
    </row>
    <row r="9428" spans="3:15" x14ac:dyDescent="0.2">
      <c r="C9428" s="142"/>
      <c r="D9428" s="142"/>
      <c r="E9428" s="142"/>
      <c r="F9428" s="142"/>
      <c r="G9428" s="142"/>
      <c r="H9428" s="142"/>
      <c r="J9428" s="142"/>
      <c r="K9428" s="142"/>
      <c r="L9428" s="142"/>
      <c r="M9428" s="142"/>
      <c r="N9428" s="142"/>
      <c r="O9428" s="142"/>
    </row>
    <row r="9429" spans="3:15" x14ac:dyDescent="0.2">
      <c r="C9429" s="142"/>
      <c r="D9429" s="142"/>
      <c r="E9429" s="142"/>
      <c r="F9429" s="142"/>
      <c r="G9429" s="142"/>
      <c r="H9429" s="142"/>
      <c r="J9429" s="142"/>
      <c r="K9429" s="142"/>
      <c r="L9429" s="142"/>
      <c r="M9429" s="142"/>
      <c r="N9429" s="142"/>
      <c r="O9429" s="142"/>
    </row>
    <row r="9430" spans="3:15" x14ac:dyDescent="0.2">
      <c r="C9430" s="142"/>
      <c r="D9430" s="142"/>
      <c r="E9430" s="142"/>
      <c r="F9430" s="142"/>
      <c r="G9430" s="142"/>
      <c r="H9430" s="142"/>
      <c r="J9430" s="142"/>
      <c r="K9430" s="142"/>
      <c r="L9430" s="142"/>
      <c r="M9430" s="142"/>
      <c r="N9430" s="142"/>
      <c r="O9430" s="142"/>
    </row>
    <row r="9431" spans="3:15" x14ac:dyDescent="0.2">
      <c r="C9431" s="142"/>
      <c r="D9431" s="142"/>
      <c r="E9431" s="142"/>
      <c r="F9431" s="142"/>
      <c r="G9431" s="142"/>
      <c r="H9431" s="142"/>
      <c r="J9431" s="142"/>
      <c r="K9431" s="142"/>
      <c r="L9431" s="142"/>
      <c r="M9431" s="142"/>
      <c r="N9431" s="142"/>
      <c r="O9431" s="142"/>
    </row>
    <row r="9432" spans="3:15" x14ac:dyDescent="0.2">
      <c r="C9432" s="142"/>
      <c r="D9432" s="142"/>
      <c r="E9432" s="142"/>
      <c r="F9432" s="142"/>
      <c r="G9432" s="142"/>
      <c r="H9432" s="142"/>
      <c r="J9432" s="142"/>
      <c r="K9432" s="142"/>
      <c r="L9432" s="142"/>
      <c r="M9432" s="142"/>
      <c r="N9432" s="142"/>
      <c r="O9432" s="142"/>
    </row>
    <row r="9433" spans="3:15" x14ac:dyDescent="0.2">
      <c r="C9433" s="142"/>
      <c r="D9433" s="142"/>
      <c r="E9433" s="142"/>
      <c r="F9433" s="142"/>
      <c r="G9433" s="142"/>
      <c r="H9433" s="142"/>
      <c r="J9433" s="142"/>
      <c r="K9433" s="142"/>
      <c r="L9433" s="142"/>
      <c r="M9433" s="142"/>
      <c r="N9433" s="142"/>
      <c r="O9433" s="142"/>
    </row>
    <row r="9434" spans="3:15" x14ac:dyDescent="0.2">
      <c r="C9434" s="142"/>
      <c r="D9434" s="142"/>
      <c r="E9434" s="142"/>
      <c r="F9434" s="142"/>
      <c r="G9434" s="142"/>
      <c r="H9434" s="142"/>
      <c r="J9434" s="142"/>
      <c r="K9434" s="142"/>
      <c r="L9434" s="142"/>
      <c r="M9434" s="142"/>
      <c r="N9434" s="142"/>
      <c r="O9434" s="142"/>
    </row>
    <row r="9435" spans="3:15" x14ac:dyDescent="0.2">
      <c r="C9435" s="142"/>
      <c r="D9435" s="142"/>
      <c r="E9435" s="142"/>
      <c r="F9435" s="142"/>
      <c r="G9435" s="142"/>
      <c r="H9435" s="142"/>
      <c r="J9435" s="142"/>
      <c r="K9435" s="142"/>
      <c r="L9435" s="142"/>
      <c r="M9435" s="142"/>
      <c r="N9435" s="142"/>
      <c r="O9435" s="142"/>
    </row>
    <row r="9436" spans="3:15" x14ac:dyDescent="0.2">
      <c r="C9436" s="142"/>
      <c r="D9436" s="142"/>
      <c r="E9436" s="142"/>
      <c r="F9436" s="142"/>
      <c r="G9436" s="142"/>
      <c r="H9436" s="142"/>
      <c r="J9436" s="142"/>
      <c r="K9436" s="142"/>
      <c r="L9436" s="142"/>
      <c r="M9436" s="142"/>
      <c r="N9436" s="142"/>
      <c r="O9436" s="142"/>
    </row>
    <row r="9437" spans="3:15" x14ac:dyDescent="0.2">
      <c r="C9437" s="142"/>
      <c r="D9437" s="142"/>
      <c r="E9437" s="142"/>
      <c r="F9437" s="142"/>
      <c r="G9437" s="142"/>
      <c r="H9437" s="142"/>
      <c r="J9437" s="142"/>
      <c r="K9437" s="142"/>
      <c r="L9437" s="142"/>
      <c r="M9437" s="142"/>
      <c r="N9437" s="142"/>
      <c r="O9437" s="142"/>
    </row>
    <row r="9438" spans="3:15" x14ac:dyDescent="0.2">
      <c r="C9438" s="142"/>
      <c r="D9438" s="142"/>
      <c r="E9438" s="142"/>
      <c r="F9438" s="142"/>
      <c r="G9438" s="142"/>
      <c r="H9438" s="142"/>
      <c r="J9438" s="142"/>
      <c r="K9438" s="142"/>
      <c r="L9438" s="142"/>
      <c r="M9438" s="142"/>
      <c r="N9438" s="142"/>
      <c r="O9438" s="142"/>
    </row>
    <row r="9439" spans="3:15" x14ac:dyDescent="0.2">
      <c r="C9439" s="142"/>
      <c r="D9439" s="142"/>
      <c r="E9439" s="142"/>
      <c r="F9439" s="142"/>
      <c r="G9439" s="142"/>
      <c r="H9439" s="142"/>
      <c r="J9439" s="142"/>
      <c r="K9439" s="142"/>
      <c r="L9439" s="142"/>
      <c r="M9439" s="142"/>
      <c r="N9439" s="142"/>
      <c r="O9439" s="142"/>
    </row>
    <row r="9440" spans="3:15" x14ac:dyDescent="0.2">
      <c r="C9440" s="142"/>
      <c r="D9440" s="142"/>
      <c r="E9440" s="142"/>
      <c r="F9440" s="142"/>
      <c r="G9440" s="142"/>
      <c r="H9440" s="142"/>
      <c r="J9440" s="142"/>
      <c r="K9440" s="142"/>
      <c r="L9440" s="142"/>
      <c r="M9440" s="142"/>
      <c r="N9440" s="142"/>
      <c r="O9440" s="142"/>
    </row>
    <row r="9441" spans="3:15" x14ac:dyDescent="0.2">
      <c r="C9441" s="142"/>
      <c r="D9441" s="142"/>
      <c r="E9441" s="142"/>
      <c r="F9441" s="142"/>
      <c r="G9441" s="142"/>
      <c r="H9441" s="142"/>
      <c r="J9441" s="142"/>
      <c r="K9441" s="142"/>
      <c r="L9441" s="142"/>
      <c r="M9441" s="142"/>
      <c r="N9441" s="142"/>
      <c r="O9441" s="142"/>
    </row>
    <row r="9442" spans="3:15" x14ac:dyDescent="0.2">
      <c r="C9442" s="142"/>
      <c r="D9442" s="142"/>
      <c r="E9442" s="142"/>
      <c r="F9442" s="142"/>
      <c r="G9442" s="142"/>
      <c r="H9442" s="142"/>
      <c r="J9442" s="142"/>
      <c r="K9442" s="142"/>
      <c r="L9442" s="142"/>
      <c r="M9442" s="142"/>
      <c r="N9442" s="142"/>
      <c r="O9442" s="142"/>
    </row>
    <row r="9443" spans="3:15" x14ac:dyDescent="0.2">
      <c r="C9443" s="142"/>
      <c r="D9443" s="142"/>
      <c r="E9443" s="142"/>
      <c r="F9443" s="142"/>
      <c r="G9443" s="142"/>
      <c r="H9443" s="142"/>
      <c r="J9443" s="142"/>
      <c r="K9443" s="142"/>
      <c r="L9443" s="142"/>
      <c r="M9443" s="142"/>
      <c r="N9443" s="142"/>
      <c r="O9443" s="142"/>
    </row>
    <row r="9444" spans="3:15" x14ac:dyDescent="0.2">
      <c r="C9444" s="142"/>
      <c r="D9444" s="142"/>
      <c r="E9444" s="142"/>
      <c r="F9444" s="142"/>
      <c r="G9444" s="142"/>
      <c r="H9444" s="142"/>
      <c r="J9444" s="142"/>
      <c r="K9444" s="142"/>
      <c r="L9444" s="142"/>
      <c r="M9444" s="142"/>
      <c r="N9444" s="142"/>
      <c r="O9444" s="142"/>
    </row>
    <row r="9445" spans="3:15" x14ac:dyDescent="0.2">
      <c r="C9445" s="142"/>
      <c r="D9445" s="142"/>
      <c r="E9445" s="142"/>
      <c r="F9445" s="142"/>
      <c r="G9445" s="142"/>
      <c r="H9445" s="142"/>
      <c r="J9445" s="142"/>
      <c r="K9445" s="142"/>
      <c r="L9445" s="142"/>
      <c r="M9445" s="142"/>
      <c r="N9445" s="142"/>
      <c r="O9445" s="142"/>
    </row>
    <row r="9446" spans="3:15" x14ac:dyDescent="0.2">
      <c r="C9446" s="142"/>
      <c r="D9446" s="142"/>
      <c r="E9446" s="142"/>
      <c r="F9446" s="142"/>
      <c r="G9446" s="142"/>
      <c r="H9446" s="142"/>
      <c r="J9446" s="142"/>
      <c r="K9446" s="142"/>
      <c r="L9446" s="142"/>
      <c r="M9446" s="142"/>
      <c r="N9446" s="142"/>
      <c r="O9446" s="142"/>
    </row>
    <row r="9447" spans="3:15" x14ac:dyDescent="0.2">
      <c r="C9447" s="142"/>
      <c r="D9447" s="142"/>
      <c r="E9447" s="142"/>
      <c r="F9447" s="142"/>
      <c r="G9447" s="142"/>
      <c r="H9447" s="142"/>
      <c r="J9447" s="142"/>
      <c r="K9447" s="142"/>
      <c r="L9447" s="142"/>
      <c r="M9447" s="142"/>
      <c r="N9447" s="142"/>
      <c r="O9447" s="142"/>
    </row>
    <row r="9448" spans="3:15" x14ac:dyDescent="0.2">
      <c r="C9448" s="142"/>
      <c r="D9448" s="142"/>
      <c r="E9448" s="142"/>
      <c r="F9448" s="142"/>
      <c r="G9448" s="142"/>
      <c r="H9448" s="142"/>
      <c r="J9448" s="142"/>
      <c r="K9448" s="142"/>
      <c r="L9448" s="142"/>
      <c r="M9448" s="142"/>
      <c r="N9448" s="142"/>
      <c r="O9448" s="142"/>
    </row>
    <row r="9449" spans="3:15" x14ac:dyDescent="0.2">
      <c r="C9449" s="142"/>
      <c r="D9449" s="142"/>
      <c r="E9449" s="142"/>
      <c r="F9449" s="142"/>
      <c r="G9449" s="142"/>
      <c r="H9449" s="142"/>
      <c r="J9449" s="142"/>
      <c r="K9449" s="142"/>
      <c r="L9449" s="142"/>
      <c r="M9449" s="142"/>
      <c r="N9449" s="142"/>
      <c r="O9449" s="142"/>
    </row>
    <row r="9450" spans="3:15" x14ac:dyDescent="0.2">
      <c r="C9450" s="142"/>
      <c r="D9450" s="142"/>
      <c r="E9450" s="142"/>
      <c r="F9450" s="142"/>
      <c r="G9450" s="142"/>
      <c r="H9450" s="142"/>
      <c r="J9450" s="142"/>
      <c r="K9450" s="142"/>
      <c r="L9450" s="142"/>
      <c r="M9450" s="142"/>
      <c r="N9450" s="142"/>
      <c r="O9450" s="142"/>
    </row>
    <row r="9451" spans="3:15" x14ac:dyDescent="0.2">
      <c r="C9451" s="142"/>
      <c r="D9451" s="142"/>
      <c r="E9451" s="142"/>
      <c r="F9451" s="142"/>
      <c r="G9451" s="142"/>
      <c r="H9451" s="142"/>
      <c r="J9451" s="142"/>
      <c r="K9451" s="142"/>
      <c r="L9451" s="142"/>
      <c r="M9451" s="142"/>
      <c r="N9451" s="142"/>
      <c r="O9451" s="142"/>
    </row>
    <row r="9452" spans="3:15" x14ac:dyDescent="0.2">
      <c r="C9452" s="142"/>
      <c r="D9452" s="142"/>
      <c r="E9452" s="142"/>
      <c r="F9452" s="142"/>
      <c r="G9452" s="142"/>
      <c r="H9452" s="142"/>
      <c r="J9452" s="142"/>
      <c r="K9452" s="142"/>
      <c r="L9452" s="142"/>
      <c r="M9452" s="142"/>
      <c r="N9452" s="142"/>
      <c r="O9452" s="142"/>
    </row>
    <row r="9453" spans="3:15" x14ac:dyDescent="0.2">
      <c r="C9453" s="142"/>
      <c r="D9453" s="142"/>
      <c r="E9453" s="142"/>
      <c r="F9453" s="142"/>
      <c r="G9453" s="142"/>
      <c r="H9453" s="142"/>
      <c r="J9453" s="142"/>
      <c r="K9453" s="142"/>
      <c r="L9453" s="142"/>
      <c r="M9453" s="142"/>
      <c r="N9453" s="142"/>
      <c r="O9453" s="142"/>
    </row>
    <row r="9454" spans="3:15" x14ac:dyDescent="0.2">
      <c r="C9454" s="142"/>
      <c r="D9454" s="142"/>
      <c r="E9454" s="142"/>
      <c r="F9454" s="142"/>
      <c r="G9454" s="142"/>
      <c r="H9454" s="142"/>
      <c r="J9454" s="142"/>
      <c r="K9454" s="142"/>
      <c r="L9454" s="142"/>
      <c r="M9454" s="142"/>
      <c r="N9454" s="142"/>
      <c r="O9454" s="142"/>
    </row>
    <row r="9455" spans="3:15" x14ac:dyDescent="0.2">
      <c r="C9455" s="142"/>
      <c r="D9455" s="142"/>
      <c r="E9455" s="142"/>
      <c r="F9455" s="142"/>
      <c r="G9455" s="142"/>
      <c r="H9455" s="142"/>
      <c r="J9455" s="142"/>
      <c r="K9455" s="142"/>
      <c r="L9455" s="142"/>
      <c r="M9455" s="142"/>
      <c r="N9455" s="142"/>
      <c r="O9455" s="142"/>
    </row>
    <row r="9456" spans="3:15" x14ac:dyDescent="0.2">
      <c r="C9456" s="142"/>
      <c r="D9456" s="142"/>
      <c r="E9456" s="142"/>
      <c r="F9456" s="142"/>
      <c r="G9456" s="142"/>
      <c r="H9456" s="142"/>
      <c r="J9456" s="142"/>
      <c r="K9456" s="142"/>
      <c r="L9456" s="142"/>
      <c r="M9456" s="142"/>
      <c r="N9456" s="142"/>
      <c r="O9456" s="142"/>
    </row>
    <row r="9457" spans="3:15" x14ac:dyDescent="0.2">
      <c r="C9457" s="142"/>
      <c r="D9457" s="142"/>
      <c r="E9457" s="142"/>
      <c r="F9457" s="142"/>
      <c r="G9457" s="142"/>
      <c r="H9457" s="142"/>
      <c r="J9457" s="142"/>
      <c r="K9457" s="142"/>
      <c r="L9457" s="142"/>
      <c r="M9457" s="142"/>
      <c r="N9457" s="142"/>
      <c r="O9457" s="142"/>
    </row>
    <row r="9458" spans="3:15" x14ac:dyDescent="0.2">
      <c r="C9458" s="142"/>
      <c r="D9458" s="142"/>
      <c r="E9458" s="142"/>
      <c r="F9458" s="142"/>
      <c r="G9458" s="142"/>
      <c r="H9458" s="142"/>
      <c r="J9458" s="142"/>
      <c r="K9458" s="142"/>
      <c r="L9458" s="142"/>
      <c r="M9458" s="142"/>
      <c r="N9458" s="142"/>
      <c r="O9458" s="142"/>
    </row>
    <row r="9459" spans="3:15" x14ac:dyDescent="0.2">
      <c r="C9459" s="142"/>
      <c r="D9459" s="142"/>
      <c r="E9459" s="142"/>
      <c r="F9459" s="142"/>
      <c r="G9459" s="142"/>
      <c r="H9459" s="142"/>
      <c r="J9459" s="142"/>
      <c r="K9459" s="142"/>
      <c r="L9459" s="142"/>
      <c r="M9459" s="142"/>
      <c r="N9459" s="142"/>
      <c r="O9459" s="142"/>
    </row>
    <row r="9460" spans="3:15" x14ac:dyDescent="0.2">
      <c r="C9460" s="142"/>
      <c r="D9460" s="142"/>
      <c r="E9460" s="142"/>
      <c r="F9460" s="142"/>
      <c r="G9460" s="142"/>
      <c r="H9460" s="142"/>
      <c r="J9460" s="142"/>
      <c r="K9460" s="142"/>
      <c r="L9460" s="142"/>
      <c r="M9460" s="142"/>
      <c r="N9460" s="142"/>
      <c r="O9460" s="142"/>
    </row>
    <row r="9461" spans="3:15" x14ac:dyDescent="0.2">
      <c r="C9461" s="142"/>
      <c r="D9461" s="142"/>
      <c r="E9461" s="142"/>
      <c r="F9461" s="142"/>
      <c r="G9461" s="142"/>
      <c r="H9461" s="142"/>
      <c r="J9461" s="142"/>
      <c r="K9461" s="142"/>
      <c r="L9461" s="142"/>
      <c r="M9461" s="142"/>
      <c r="N9461" s="142"/>
      <c r="O9461" s="142"/>
    </row>
    <row r="9462" spans="3:15" x14ac:dyDescent="0.2">
      <c r="C9462" s="142"/>
      <c r="D9462" s="142"/>
      <c r="E9462" s="142"/>
      <c r="F9462" s="142"/>
      <c r="G9462" s="142"/>
      <c r="H9462" s="142"/>
      <c r="J9462" s="142"/>
      <c r="K9462" s="142"/>
      <c r="L9462" s="142"/>
      <c r="M9462" s="142"/>
      <c r="N9462" s="142"/>
      <c r="O9462" s="142"/>
    </row>
    <row r="9463" spans="3:15" x14ac:dyDescent="0.2">
      <c r="C9463" s="142"/>
      <c r="D9463" s="142"/>
      <c r="E9463" s="142"/>
      <c r="F9463" s="142"/>
      <c r="G9463" s="142"/>
      <c r="H9463" s="142"/>
      <c r="J9463" s="142"/>
      <c r="K9463" s="142"/>
      <c r="L9463" s="142"/>
      <c r="M9463" s="142"/>
      <c r="N9463" s="142"/>
      <c r="O9463" s="142"/>
    </row>
    <row r="9464" spans="3:15" x14ac:dyDescent="0.2">
      <c r="C9464" s="142"/>
      <c r="D9464" s="142"/>
      <c r="E9464" s="142"/>
      <c r="F9464" s="142"/>
      <c r="G9464" s="142"/>
      <c r="H9464" s="142"/>
      <c r="J9464" s="142"/>
      <c r="K9464" s="142"/>
      <c r="L9464" s="142"/>
      <c r="M9464" s="142"/>
      <c r="N9464" s="142"/>
      <c r="O9464" s="142"/>
    </row>
    <row r="9465" spans="3:15" x14ac:dyDescent="0.2">
      <c r="C9465" s="142"/>
      <c r="D9465" s="142"/>
      <c r="E9465" s="142"/>
      <c r="F9465" s="142"/>
      <c r="G9465" s="142"/>
      <c r="H9465" s="142"/>
      <c r="J9465" s="142"/>
      <c r="K9465" s="142"/>
      <c r="L9465" s="142"/>
      <c r="M9465" s="142"/>
      <c r="N9465" s="142"/>
      <c r="O9465" s="142"/>
    </row>
    <row r="9466" spans="3:15" x14ac:dyDescent="0.2">
      <c r="C9466" s="142"/>
      <c r="D9466" s="142"/>
      <c r="E9466" s="142"/>
      <c r="F9466" s="142"/>
      <c r="G9466" s="142"/>
      <c r="H9466" s="142"/>
      <c r="J9466" s="142"/>
      <c r="K9466" s="142"/>
      <c r="L9466" s="142"/>
      <c r="M9466" s="142"/>
      <c r="N9466" s="142"/>
      <c r="O9466" s="142"/>
    </row>
    <row r="9467" spans="3:15" x14ac:dyDescent="0.2">
      <c r="C9467" s="142"/>
      <c r="D9467" s="142"/>
      <c r="E9467" s="142"/>
      <c r="F9467" s="142"/>
      <c r="G9467" s="142"/>
      <c r="H9467" s="142"/>
      <c r="J9467" s="142"/>
      <c r="K9467" s="142"/>
      <c r="L9467" s="142"/>
      <c r="M9467" s="142"/>
      <c r="N9467" s="142"/>
      <c r="O9467" s="142"/>
    </row>
    <row r="9468" spans="3:15" x14ac:dyDescent="0.2">
      <c r="C9468" s="142"/>
      <c r="D9468" s="142"/>
      <c r="E9468" s="142"/>
      <c r="F9468" s="142"/>
      <c r="G9468" s="142"/>
      <c r="H9468" s="142"/>
      <c r="J9468" s="142"/>
      <c r="K9468" s="142"/>
      <c r="L9468" s="142"/>
      <c r="M9468" s="142"/>
      <c r="N9468" s="142"/>
      <c r="O9468" s="142"/>
    </row>
    <row r="9469" spans="3:15" x14ac:dyDescent="0.2">
      <c r="C9469" s="142"/>
      <c r="D9469" s="142"/>
      <c r="E9469" s="142"/>
      <c r="F9469" s="142"/>
      <c r="G9469" s="142"/>
      <c r="H9469" s="142"/>
      <c r="J9469" s="142"/>
      <c r="K9469" s="142"/>
      <c r="L9469" s="142"/>
      <c r="M9469" s="142"/>
      <c r="N9469" s="142"/>
      <c r="O9469" s="142"/>
    </row>
    <row r="9470" spans="3:15" x14ac:dyDescent="0.2">
      <c r="C9470" s="142"/>
      <c r="D9470" s="142"/>
      <c r="E9470" s="142"/>
      <c r="F9470" s="142"/>
      <c r="G9470" s="142"/>
      <c r="H9470" s="142"/>
      <c r="J9470" s="142"/>
      <c r="K9470" s="142"/>
      <c r="L9470" s="142"/>
      <c r="M9470" s="142"/>
      <c r="N9470" s="142"/>
      <c r="O9470" s="142"/>
    </row>
    <row r="9471" spans="3:15" x14ac:dyDescent="0.2">
      <c r="C9471" s="142"/>
      <c r="D9471" s="142"/>
      <c r="E9471" s="142"/>
      <c r="F9471" s="142"/>
      <c r="G9471" s="142"/>
      <c r="H9471" s="142"/>
      <c r="J9471" s="142"/>
      <c r="K9471" s="142"/>
      <c r="L9471" s="142"/>
      <c r="M9471" s="142"/>
      <c r="N9471" s="142"/>
      <c r="O9471" s="142"/>
    </row>
    <row r="9472" spans="3:15" x14ac:dyDescent="0.2">
      <c r="C9472" s="142"/>
      <c r="D9472" s="142"/>
      <c r="E9472" s="142"/>
      <c r="F9472" s="142"/>
      <c r="G9472" s="142"/>
      <c r="H9472" s="142"/>
      <c r="J9472" s="142"/>
      <c r="K9472" s="142"/>
      <c r="L9472" s="142"/>
      <c r="M9472" s="142"/>
      <c r="N9472" s="142"/>
      <c r="O9472" s="142"/>
    </row>
    <row r="9473" spans="3:15" x14ac:dyDescent="0.2">
      <c r="C9473" s="142"/>
      <c r="D9473" s="142"/>
      <c r="E9473" s="142"/>
      <c r="F9473" s="142"/>
      <c r="G9473" s="142"/>
      <c r="H9473" s="142"/>
      <c r="J9473" s="142"/>
      <c r="K9473" s="142"/>
      <c r="L9473" s="142"/>
      <c r="M9473" s="142"/>
      <c r="N9473" s="142"/>
      <c r="O9473" s="142"/>
    </row>
    <row r="9474" spans="3:15" x14ac:dyDescent="0.2">
      <c r="C9474" s="142"/>
      <c r="D9474" s="142"/>
      <c r="E9474" s="142"/>
      <c r="F9474" s="142"/>
      <c r="G9474" s="142"/>
      <c r="H9474" s="142"/>
      <c r="J9474" s="142"/>
      <c r="K9474" s="142"/>
      <c r="L9474" s="142"/>
      <c r="M9474" s="142"/>
      <c r="N9474" s="142"/>
      <c r="O9474" s="142"/>
    </row>
    <row r="9475" spans="3:15" x14ac:dyDescent="0.2">
      <c r="C9475" s="142"/>
      <c r="D9475" s="142"/>
      <c r="E9475" s="142"/>
      <c r="F9475" s="142"/>
      <c r="G9475" s="142"/>
      <c r="H9475" s="142"/>
      <c r="J9475" s="142"/>
      <c r="K9475" s="142"/>
      <c r="L9475" s="142"/>
      <c r="M9475" s="142"/>
      <c r="N9475" s="142"/>
      <c r="O9475" s="142"/>
    </row>
    <row r="9476" spans="3:15" x14ac:dyDescent="0.2">
      <c r="C9476" s="142"/>
      <c r="D9476" s="142"/>
      <c r="E9476" s="142"/>
      <c r="F9476" s="142"/>
      <c r="G9476" s="142"/>
      <c r="H9476" s="142"/>
      <c r="J9476" s="142"/>
      <c r="K9476" s="142"/>
      <c r="L9476" s="142"/>
      <c r="M9476" s="142"/>
      <c r="N9476" s="142"/>
      <c r="O9476" s="142"/>
    </row>
    <row r="9477" spans="3:15" x14ac:dyDescent="0.2">
      <c r="C9477" s="142"/>
      <c r="D9477" s="142"/>
      <c r="E9477" s="142"/>
      <c r="F9477" s="142"/>
      <c r="G9477" s="142"/>
      <c r="H9477" s="142"/>
      <c r="J9477" s="142"/>
      <c r="K9477" s="142"/>
      <c r="L9477" s="142"/>
      <c r="M9477" s="142"/>
      <c r="N9477" s="142"/>
      <c r="O9477" s="142"/>
    </row>
    <row r="9478" spans="3:15" x14ac:dyDescent="0.2">
      <c r="C9478" s="142"/>
      <c r="D9478" s="142"/>
      <c r="E9478" s="142"/>
      <c r="F9478" s="142"/>
      <c r="G9478" s="142"/>
      <c r="H9478" s="142"/>
      <c r="J9478" s="142"/>
      <c r="K9478" s="142"/>
      <c r="L9478" s="142"/>
      <c r="M9478" s="142"/>
      <c r="N9478" s="142"/>
      <c r="O9478" s="142"/>
    </row>
    <row r="9479" spans="3:15" x14ac:dyDescent="0.2">
      <c r="C9479" s="142"/>
      <c r="D9479" s="142"/>
      <c r="E9479" s="142"/>
      <c r="F9479" s="142"/>
      <c r="G9479" s="142"/>
      <c r="H9479" s="142"/>
      <c r="J9479" s="142"/>
      <c r="K9479" s="142"/>
      <c r="L9479" s="142"/>
      <c r="M9479" s="142"/>
      <c r="N9479" s="142"/>
      <c r="O9479" s="142"/>
    </row>
    <row r="9480" spans="3:15" x14ac:dyDescent="0.2">
      <c r="C9480" s="142"/>
      <c r="D9480" s="142"/>
      <c r="E9480" s="142"/>
      <c r="F9480" s="142"/>
      <c r="G9480" s="142"/>
      <c r="H9480" s="142"/>
      <c r="J9480" s="142"/>
      <c r="K9480" s="142"/>
      <c r="L9480" s="142"/>
      <c r="M9480" s="142"/>
      <c r="N9480" s="142"/>
      <c r="O9480" s="142"/>
    </row>
    <row r="9481" spans="3:15" x14ac:dyDescent="0.2">
      <c r="C9481" s="142"/>
      <c r="D9481" s="142"/>
      <c r="E9481" s="142"/>
      <c r="F9481" s="142"/>
      <c r="G9481" s="142"/>
      <c r="H9481" s="142"/>
      <c r="J9481" s="142"/>
      <c r="K9481" s="142"/>
      <c r="L9481" s="142"/>
      <c r="M9481" s="142"/>
      <c r="N9481" s="142"/>
      <c r="O9481" s="142"/>
    </row>
    <row r="9482" spans="3:15" x14ac:dyDescent="0.2">
      <c r="C9482" s="142"/>
      <c r="D9482" s="142"/>
      <c r="E9482" s="142"/>
      <c r="F9482" s="142"/>
      <c r="G9482" s="142"/>
      <c r="H9482" s="142"/>
      <c r="J9482" s="142"/>
      <c r="K9482" s="142"/>
      <c r="L9482" s="142"/>
      <c r="M9482" s="142"/>
      <c r="N9482" s="142"/>
      <c r="O9482" s="142"/>
    </row>
    <row r="9483" spans="3:15" x14ac:dyDescent="0.2">
      <c r="C9483" s="142"/>
      <c r="D9483" s="142"/>
      <c r="E9483" s="142"/>
      <c r="F9483" s="142"/>
      <c r="G9483" s="142"/>
      <c r="H9483" s="142"/>
      <c r="J9483" s="142"/>
      <c r="K9483" s="142"/>
      <c r="L9483" s="142"/>
      <c r="M9483" s="142"/>
      <c r="N9483" s="142"/>
      <c r="O9483" s="142"/>
    </row>
    <row r="9484" spans="3:15" x14ac:dyDescent="0.2">
      <c r="C9484" s="142"/>
      <c r="D9484" s="142"/>
      <c r="E9484" s="142"/>
      <c r="F9484" s="142"/>
      <c r="G9484" s="142"/>
      <c r="H9484" s="142"/>
      <c r="J9484" s="142"/>
      <c r="K9484" s="142"/>
      <c r="L9484" s="142"/>
      <c r="M9484" s="142"/>
      <c r="N9484" s="142"/>
      <c r="O9484" s="142"/>
    </row>
    <row r="9485" spans="3:15" x14ac:dyDescent="0.2">
      <c r="C9485" s="142"/>
      <c r="D9485" s="142"/>
      <c r="E9485" s="142"/>
      <c r="F9485" s="142"/>
      <c r="G9485" s="142"/>
      <c r="H9485" s="142"/>
      <c r="J9485" s="142"/>
      <c r="K9485" s="142"/>
      <c r="L9485" s="142"/>
      <c r="M9485" s="142"/>
      <c r="N9485" s="142"/>
      <c r="O9485" s="142"/>
    </row>
    <row r="9486" spans="3:15" x14ac:dyDescent="0.2">
      <c r="C9486" s="142"/>
      <c r="D9486" s="142"/>
      <c r="E9486" s="142"/>
      <c r="F9486" s="142"/>
      <c r="G9486" s="142"/>
      <c r="H9486" s="142"/>
      <c r="J9486" s="142"/>
      <c r="K9486" s="142"/>
      <c r="L9486" s="142"/>
      <c r="M9486" s="142"/>
      <c r="N9486" s="142"/>
      <c r="O9486" s="142"/>
    </row>
    <row r="9487" spans="3:15" x14ac:dyDescent="0.2">
      <c r="C9487" s="142"/>
      <c r="D9487" s="142"/>
      <c r="E9487" s="142"/>
      <c r="F9487" s="142"/>
      <c r="G9487" s="142"/>
      <c r="H9487" s="142"/>
      <c r="J9487" s="142"/>
      <c r="K9487" s="142"/>
      <c r="L9487" s="142"/>
      <c r="M9487" s="142"/>
      <c r="N9487" s="142"/>
      <c r="O9487" s="142"/>
    </row>
    <row r="9488" spans="3:15" x14ac:dyDescent="0.2">
      <c r="C9488" s="142"/>
      <c r="D9488" s="142"/>
      <c r="E9488" s="142"/>
      <c r="F9488" s="142"/>
      <c r="G9488" s="142"/>
      <c r="H9488" s="142"/>
      <c r="J9488" s="142"/>
      <c r="K9488" s="142"/>
      <c r="L9488" s="142"/>
      <c r="M9488" s="142"/>
      <c r="N9488" s="142"/>
      <c r="O9488" s="142"/>
    </row>
    <row r="9489" spans="3:15" x14ac:dyDescent="0.2">
      <c r="C9489" s="142"/>
      <c r="D9489" s="142"/>
      <c r="E9489" s="142"/>
      <c r="F9489" s="142"/>
      <c r="G9489" s="142"/>
      <c r="H9489" s="142"/>
      <c r="J9489" s="142"/>
      <c r="K9489" s="142"/>
      <c r="L9489" s="142"/>
      <c r="M9489" s="142"/>
      <c r="N9489" s="142"/>
      <c r="O9489" s="142"/>
    </row>
    <row r="9490" spans="3:15" x14ac:dyDescent="0.2">
      <c r="C9490" s="142"/>
      <c r="D9490" s="142"/>
      <c r="E9490" s="142"/>
      <c r="F9490" s="142"/>
      <c r="G9490" s="142"/>
      <c r="H9490" s="142"/>
      <c r="J9490" s="142"/>
      <c r="K9490" s="142"/>
      <c r="L9490" s="142"/>
      <c r="M9490" s="142"/>
      <c r="N9490" s="142"/>
      <c r="O9490" s="142"/>
    </row>
    <row r="9491" spans="3:15" x14ac:dyDescent="0.2">
      <c r="C9491" s="142"/>
      <c r="D9491" s="142"/>
      <c r="E9491" s="142"/>
      <c r="F9491" s="142"/>
      <c r="G9491" s="142"/>
      <c r="H9491" s="142"/>
      <c r="J9491" s="142"/>
      <c r="K9491" s="142"/>
      <c r="L9491" s="142"/>
      <c r="M9491" s="142"/>
      <c r="N9491" s="142"/>
      <c r="O9491" s="142"/>
    </row>
    <row r="9492" spans="3:15" x14ac:dyDescent="0.2">
      <c r="C9492" s="142"/>
      <c r="D9492" s="142"/>
      <c r="E9492" s="142"/>
      <c r="F9492" s="142"/>
      <c r="G9492" s="142"/>
      <c r="H9492" s="142"/>
      <c r="J9492" s="142"/>
      <c r="K9492" s="142"/>
      <c r="L9492" s="142"/>
      <c r="M9492" s="142"/>
      <c r="N9492" s="142"/>
      <c r="O9492" s="142"/>
    </row>
    <row r="9493" spans="3:15" x14ac:dyDescent="0.2">
      <c r="C9493" s="142"/>
      <c r="D9493" s="142"/>
      <c r="E9493" s="142"/>
      <c r="F9493" s="142"/>
      <c r="G9493" s="142"/>
      <c r="H9493" s="142"/>
      <c r="J9493" s="142"/>
      <c r="K9493" s="142"/>
      <c r="L9493" s="142"/>
      <c r="M9493" s="142"/>
      <c r="N9493" s="142"/>
      <c r="O9493" s="142"/>
    </row>
    <row r="9494" spans="3:15" x14ac:dyDescent="0.2">
      <c r="C9494" s="142"/>
      <c r="D9494" s="142"/>
      <c r="E9494" s="142"/>
      <c r="F9494" s="142"/>
      <c r="G9494" s="142"/>
      <c r="H9494" s="142"/>
      <c r="J9494" s="142"/>
      <c r="K9494" s="142"/>
      <c r="L9494" s="142"/>
      <c r="M9494" s="142"/>
      <c r="N9494" s="142"/>
      <c r="O9494" s="142"/>
    </row>
    <row r="9495" spans="3:15" x14ac:dyDescent="0.2">
      <c r="C9495" s="142"/>
      <c r="D9495" s="142"/>
      <c r="E9495" s="142"/>
      <c r="F9495" s="142"/>
      <c r="G9495" s="142"/>
      <c r="H9495" s="142"/>
      <c r="J9495" s="142"/>
      <c r="K9495" s="142"/>
      <c r="L9495" s="142"/>
      <c r="M9495" s="142"/>
      <c r="N9495" s="142"/>
      <c r="O9495" s="142"/>
    </row>
    <row r="9496" spans="3:15" x14ac:dyDescent="0.2">
      <c r="C9496" s="142"/>
      <c r="D9496" s="142"/>
      <c r="E9496" s="142"/>
      <c r="F9496" s="142"/>
      <c r="G9496" s="142"/>
      <c r="H9496" s="142"/>
      <c r="J9496" s="142"/>
      <c r="K9496" s="142"/>
      <c r="L9496" s="142"/>
      <c r="M9496" s="142"/>
      <c r="N9496" s="142"/>
      <c r="O9496" s="142"/>
    </row>
    <row r="9497" spans="3:15" x14ac:dyDescent="0.2">
      <c r="C9497" s="142"/>
      <c r="D9497" s="142"/>
      <c r="E9497" s="142"/>
      <c r="F9497" s="142"/>
      <c r="G9497" s="142"/>
      <c r="H9497" s="142"/>
      <c r="J9497" s="142"/>
      <c r="K9497" s="142"/>
      <c r="L9497" s="142"/>
      <c r="M9497" s="142"/>
      <c r="N9497" s="142"/>
      <c r="O9497" s="142"/>
    </row>
    <row r="9498" spans="3:15" x14ac:dyDescent="0.2">
      <c r="C9498" s="142"/>
      <c r="D9498" s="142"/>
      <c r="E9498" s="142"/>
      <c r="F9498" s="142"/>
      <c r="G9498" s="142"/>
      <c r="H9498" s="142"/>
      <c r="J9498" s="142"/>
      <c r="K9498" s="142"/>
      <c r="L9498" s="142"/>
      <c r="M9498" s="142"/>
      <c r="N9498" s="142"/>
      <c r="O9498" s="142"/>
    </row>
    <row r="9499" spans="3:15" x14ac:dyDescent="0.2">
      <c r="C9499" s="142"/>
      <c r="D9499" s="142"/>
      <c r="E9499" s="142"/>
      <c r="F9499" s="142"/>
      <c r="G9499" s="142"/>
      <c r="H9499" s="142"/>
      <c r="J9499" s="142"/>
      <c r="K9499" s="142"/>
      <c r="L9499" s="142"/>
      <c r="M9499" s="142"/>
      <c r="N9499" s="142"/>
      <c r="O9499" s="142"/>
    </row>
    <row r="9500" spans="3:15" x14ac:dyDescent="0.2">
      <c r="C9500" s="142"/>
      <c r="D9500" s="142"/>
      <c r="E9500" s="142"/>
      <c r="F9500" s="142"/>
      <c r="G9500" s="142"/>
      <c r="H9500" s="142"/>
      <c r="J9500" s="142"/>
      <c r="K9500" s="142"/>
      <c r="L9500" s="142"/>
      <c r="M9500" s="142"/>
      <c r="N9500" s="142"/>
      <c r="O9500" s="142"/>
    </row>
    <row r="9501" spans="3:15" x14ac:dyDescent="0.2">
      <c r="C9501" s="142"/>
      <c r="D9501" s="142"/>
      <c r="E9501" s="142"/>
      <c r="F9501" s="142"/>
      <c r="G9501" s="142"/>
      <c r="H9501" s="142"/>
      <c r="J9501" s="142"/>
      <c r="K9501" s="142"/>
      <c r="L9501" s="142"/>
      <c r="M9501" s="142"/>
      <c r="N9501" s="142"/>
      <c r="O9501" s="142"/>
    </row>
    <row r="9502" spans="3:15" x14ac:dyDescent="0.2">
      <c r="C9502" s="142"/>
      <c r="D9502" s="142"/>
      <c r="E9502" s="142"/>
      <c r="F9502" s="142"/>
      <c r="G9502" s="142"/>
      <c r="H9502" s="142"/>
      <c r="J9502" s="142"/>
      <c r="K9502" s="142"/>
      <c r="L9502" s="142"/>
      <c r="M9502" s="142"/>
      <c r="N9502" s="142"/>
      <c r="O9502" s="142"/>
    </row>
    <row r="9503" spans="3:15" x14ac:dyDescent="0.2">
      <c r="C9503" s="142"/>
      <c r="D9503" s="142"/>
      <c r="E9503" s="142"/>
      <c r="F9503" s="142"/>
      <c r="G9503" s="142"/>
      <c r="H9503" s="142"/>
      <c r="J9503" s="142"/>
      <c r="K9503" s="142"/>
      <c r="L9503" s="142"/>
      <c r="M9503" s="142"/>
      <c r="N9503" s="142"/>
      <c r="O9503" s="142"/>
    </row>
    <row r="9504" spans="3:15" x14ac:dyDescent="0.2">
      <c r="C9504" s="142"/>
      <c r="D9504" s="142"/>
      <c r="E9504" s="142"/>
      <c r="F9504" s="142"/>
      <c r="G9504" s="142"/>
      <c r="H9504" s="142"/>
      <c r="J9504" s="142"/>
      <c r="K9504" s="142"/>
      <c r="L9504" s="142"/>
      <c r="M9504" s="142"/>
      <c r="N9504" s="142"/>
      <c r="O9504" s="142"/>
    </row>
    <row r="9505" spans="3:15" x14ac:dyDescent="0.2">
      <c r="C9505" s="142"/>
      <c r="D9505" s="142"/>
      <c r="E9505" s="142"/>
      <c r="F9505" s="142"/>
      <c r="G9505" s="142"/>
      <c r="H9505" s="142"/>
      <c r="J9505" s="142"/>
      <c r="K9505" s="142"/>
      <c r="L9505" s="142"/>
      <c r="M9505" s="142"/>
      <c r="N9505" s="142"/>
      <c r="O9505" s="142"/>
    </row>
    <row r="9506" spans="3:15" x14ac:dyDescent="0.2">
      <c r="C9506" s="142"/>
      <c r="D9506" s="142"/>
      <c r="E9506" s="142"/>
      <c r="F9506" s="142"/>
      <c r="G9506" s="142"/>
      <c r="H9506" s="142"/>
      <c r="J9506" s="142"/>
      <c r="K9506" s="142"/>
      <c r="L9506" s="142"/>
      <c r="M9506" s="142"/>
      <c r="N9506" s="142"/>
      <c r="O9506" s="142"/>
    </row>
    <row r="9507" spans="3:15" x14ac:dyDescent="0.2">
      <c r="C9507" s="142"/>
      <c r="D9507" s="142"/>
      <c r="E9507" s="142"/>
      <c r="F9507" s="142"/>
      <c r="G9507" s="142"/>
      <c r="H9507" s="142"/>
      <c r="J9507" s="142"/>
      <c r="K9507" s="142"/>
      <c r="L9507" s="142"/>
      <c r="M9507" s="142"/>
      <c r="N9507" s="142"/>
      <c r="O9507" s="142"/>
    </row>
    <row r="9508" spans="3:15" x14ac:dyDescent="0.2">
      <c r="C9508" s="142"/>
      <c r="D9508" s="142"/>
      <c r="E9508" s="142"/>
      <c r="F9508" s="142"/>
      <c r="G9508" s="142"/>
      <c r="H9508" s="142"/>
      <c r="J9508" s="142"/>
      <c r="K9508" s="142"/>
      <c r="L9508" s="142"/>
      <c r="M9508" s="142"/>
      <c r="N9508" s="142"/>
      <c r="O9508" s="142"/>
    </row>
    <row r="9509" spans="3:15" x14ac:dyDescent="0.2">
      <c r="C9509" s="142"/>
      <c r="D9509" s="142"/>
      <c r="E9509" s="142"/>
      <c r="F9509" s="142"/>
      <c r="G9509" s="142"/>
      <c r="H9509" s="142"/>
      <c r="J9509" s="142"/>
      <c r="K9509" s="142"/>
      <c r="L9509" s="142"/>
      <c r="M9509" s="142"/>
      <c r="N9509" s="142"/>
      <c r="O9509" s="142"/>
    </row>
    <row r="9510" spans="3:15" x14ac:dyDescent="0.2">
      <c r="C9510" s="142"/>
      <c r="D9510" s="142"/>
      <c r="E9510" s="142"/>
      <c r="F9510" s="142"/>
      <c r="G9510" s="142"/>
      <c r="H9510" s="142"/>
      <c r="J9510" s="142"/>
      <c r="K9510" s="142"/>
      <c r="L9510" s="142"/>
      <c r="M9510" s="142"/>
      <c r="N9510" s="142"/>
      <c r="O9510" s="142"/>
    </row>
    <row r="9511" spans="3:15" x14ac:dyDescent="0.2">
      <c r="C9511" s="142"/>
      <c r="D9511" s="142"/>
      <c r="E9511" s="142"/>
      <c r="F9511" s="142"/>
      <c r="G9511" s="142"/>
      <c r="H9511" s="142"/>
      <c r="J9511" s="142"/>
      <c r="K9511" s="142"/>
      <c r="L9511" s="142"/>
      <c r="M9511" s="142"/>
      <c r="N9511" s="142"/>
      <c r="O9511" s="142"/>
    </row>
    <row r="9512" spans="3:15" x14ac:dyDescent="0.2">
      <c r="C9512" s="142"/>
      <c r="D9512" s="142"/>
      <c r="E9512" s="142"/>
      <c r="F9512" s="142"/>
      <c r="G9512" s="142"/>
      <c r="H9512" s="142"/>
      <c r="J9512" s="142"/>
      <c r="K9512" s="142"/>
      <c r="L9512" s="142"/>
      <c r="M9512" s="142"/>
      <c r="N9512" s="142"/>
      <c r="O9512" s="142"/>
    </row>
    <row r="9513" spans="3:15" x14ac:dyDescent="0.2">
      <c r="C9513" s="142"/>
      <c r="D9513" s="142"/>
      <c r="E9513" s="142"/>
      <c r="F9513" s="142"/>
      <c r="G9513" s="142"/>
      <c r="H9513" s="142"/>
      <c r="J9513" s="142"/>
      <c r="K9513" s="142"/>
      <c r="L9513" s="142"/>
      <c r="M9513" s="142"/>
      <c r="N9513" s="142"/>
      <c r="O9513" s="142"/>
    </row>
    <row r="9514" spans="3:15" x14ac:dyDescent="0.2">
      <c r="C9514" s="142"/>
      <c r="D9514" s="142"/>
      <c r="E9514" s="142"/>
      <c r="F9514" s="142"/>
      <c r="G9514" s="142"/>
      <c r="H9514" s="142"/>
      <c r="J9514" s="142"/>
      <c r="K9514" s="142"/>
      <c r="L9514" s="142"/>
      <c r="M9514" s="142"/>
      <c r="N9514" s="142"/>
      <c r="O9514" s="142"/>
    </row>
    <row r="9515" spans="3:15" x14ac:dyDescent="0.2">
      <c r="C9515" s="142"/>
      <c r="D9515" s="142"/>
      <c r="E9515" s="142"/>
      <c r="F9515" s="142"/>
      <c r="G9515" s="142"/>
      <c r="H9515" s="142"/>
      <c r="J9515" s="142"/>
      <c r="K9515" s="142"/>
      <c r="L9515" s="142"/>
      <c r="M9515" s="142"/>
      <c r="N9515" s="142"/>
      <c r="O9515" s="142"/>
    </row>
    <row r="9516" spans="3:15" x14ac:dyDescent="0.2">
      <c r="C9516" s="142"/>
      <c r="D9516" s="142"/>
      <c r="E9516" s="142"/>
      <c r="F9516" s="142"/>
      <c r="G9516" s="142"/>
      <c r="H9516" s="142"/>
      <c r="J9516" s="142"/>
      <c r="K9516" s="142"/>
      <c r="L9516" s="142"/>
      <c r="M9516" s="142"/>
      <c r="N9516" s="142"/>
      <c r="O9516" s="142"/>
    </row>
    <row r="9517" spans="3:15" x14ac:dyDescent="0.2">
      <c r="C9517" s="142"/>
      <c r="D9517" s="142"/>
      <c r="E9517" s="142"/>
      <c r="F9517" s="142"/>
      <c r="G9517" s="142"/>
      <c r="H9517" s="142"/>
      <c r="J9517" s="142"/>
      <c r="K9517" s="142"/>
      <c r="L9517" s="142"/>
      <c r="M9517" s="142"/>
      <c r="N9517" s="142"/>
      <c r="O9517" s="142"/>
    </row>
    <row r="9518" spans="3:15" x14ac:dyDescent="0.2">
      <c r="C9518" s="142"/>
      <c r="D9518" s="142"/>
      <c r="E9518" s="142"/>
      <c r="F9518" s="142"/>
      <c r="G9518" s="142"/>
      <c r="H9518" s="142"/>
      <c r="J9518" s="142"/>
      <c r="K9518" s="142"/>
      <c r="L9518" s="142"/>
      <c r="M9518" s="142"/>
      <c r="N9518" s="142"/>
      <c r="O9518" s="142"/>
    </row>
    <row r="9519" spans="3:15" x14ac:dyDescent="0.2">
      <c r="C9519" s="142"/>
      <c r="D9519" s="142"/>
      <c r="E9519" s="142"/>
      <c r="F9519" s="142"/>
      <c r="G9519" s="142"/>
      <c r="H9519" s="142"/>
      <c r="J9519" s="142"/>
      <c r="K9519" s="142"/>
      <c r="L9519" s="142"/>
      <c r="M9519" s="142"/>
      <c r="N9519" s="142"/>
      <c r="O9519" s="142"/>
    </row>
    <row r="9520" spans="3:15" x14ac:dyDescent="0.2">
      <c r="C9520" s="142"/>
      <c r="D9520" s="142"/>
      <c r="E9520" s="142"/>
      <c r="F9520" s="142"/>
      <c r="G9520" s="142"/>
      <c r="H9520" s="142"/>
      <c r="J9520" s="142"/>
      <c r="K9520" s="142"/>
      <c r="L9520" s="142"/>
      <c r="M9520" s="142"/>
      <c r="N9520" s="142"/>
      <c r="O9520" s="142"/>
    </row>
    <row r="9521" spans="3:15" x14ac:dyDescent="0.2">
      <c r="C9521" s="142"/>
      <c r="D9521" s="142"/>
      <c r="E9521" s="142"/>
      <c r="F9521" s="142"/>
      <c r="G9521" s="142"/>
      <c r="H9521" s="142"/>
      <c r="J9521" s="142"/>
      <c r="K9521" s="142"/>
      <c r="L9521" s="142"/>
      <c r="M9521" s="142"/>
      <c r="N9521" s="142"/>
      <c r="O9521" s="142"/>
    </row>
    <row r="9522" spans="3:15" x14ac:dyDescent="0.2">
      <c r="C9522" s="142"/>
      <c r="D9522" s="142"/>
      <c r="E9522" s="142"/>
      <c r="F9522" s="142"/>
      <c r="G9522" s="142"/>
      <c r="H9522" s="142"/>
      <c r="J9522" s="142"/>
      <c r="K9522" s="142"/>
      <c r="L9522" s="142"/>
      <c r="M9522" s="142"/>
      <c r="N9522" s="142"/>
      <c r="O9522" s="142"/>
    </row>
    <row r="9523" spans="3:15" x14ac:dyDescent="0.2">
      <c r="C9523" s="142"/>
      <c r="D9523" s="142"/>
      <c r="E9523" s="142"/>
      <c r="F9523" s="142"/>
      <c r="G9523" s="142"/>
      <c r="H9523" s="142"/>
      <c r="J9523" s="142"/>
      <c r="K9523" s="142"/>
      <c r="L9523" s="142"/>
      <c r="M9523" s="142"/>
      <c r="N9523" s="142"/>
      <c r="O9523" s="142"/>
    </row>
    <row r="9524" spans="3:15" x14ac:dyDescent="0.2">
      <c r="C9524" s="142"/>
      <c r="D9524" s="142"/>
      <c r="E9524" s="142"/>
      <c r="F9524" s="142"/>
      <c r="G9524" s="142"/>
      <c r="H9524" s="142"/>
      <c r="J9524" s="142"/>
      <c r="K9524" s="142"/>
      <c r="L9524" s="142"/>
      <c r="M9524" s="142"/>
      <c r="N9524" s="142"/>
      <c r="O9524" s="142"/>
    </row>
    <row r="9525" spans="3:15" x14ac:dyDescent="0.2">
      <c r="C9525" s="142"/>
      <c r="D9525" s="142"/>
      <c r="E9525" s="142"/>
      <c r="F9525" s="142"/>
      <c r="G9525" s="142"/>
      <c r="H9525" s="142"/>
      <c r="J9525" s="142"/>
      <c r="K9525" s="142"/>
      <c r="L9525" s="142"/>
      <c r="M9525" s="142"/>
      <c r="N9525" s="142"/>
      <c r="O9525" s="142"/>
    </row>
    <row r="9526" spans="3:15" x14ac:dyDescent="0.2">
      <c r="C9526" s="142"/>
      <c r="D9526" s="142"/>
      <c r="E9526" s="142"/>
      <c r="F9526" s="142"/>
      <c r="G9526" s="142"/>
      <c r="H9526" s="142"/>
      <c r="J9526" s="142"/>
      <c r="K9526" s="142"/>
      <c r="L9526" s="142"/>
      <c r="M9526" s="142"/>
      <c r="N9526" s="142"/>
      <c r="O9526" s="142"/>
    </row>
    <row r="9527" spans="3:15" x14ac:dyDescent="0.2">
      <c r="C9527" s="142"/>
      <c r="D9527" s="142"/>
      <c r="E9527" s="142"/>
      <c r="F9527" s="142"/>
      <c r="G9527" s="142"/>
      <c r="H9527" s="142"/>
      <c r="J9527" s="142"/>
      <c r="K9527" s="142"/>
      <c r="L9527" s="142"/>
      <c r="M9527" s="142"/>
      <c r="N9527" s="142"/>
      <c r="O9527" s="142"/>
    </row>
    <row r="9528" spans="3:15" x14ac:dyDescent="0.2">
      <c r="C9528" s="142"/>
      <c r="D9528" s="142"/>
      <c r="E9528" s="142"/>
      <c r="F9528" s="142"/>
      <c r="G9528" s="142"/>
      <c r="H9528" s="142"/>
      <c r="J9528" s="142"/>
      <c r="K9528" s="142"/>
      <c r="L9528" s="142"/>
      <c r="M9528" s="142"/>
      <c r="N9528" s="142"/>
      <c r="O9528" s="142"/>
    </row>
    <row r="9529" spans="3:15" x14ac:dyDescent="0.2">
      <c r="C9529" s="142"/>
      <c r="D9529" s="142"/>
      <c r="E9529" s="142"/>
      <c r="F9529" s="142"/>
      <c r="G9529" s="142"/>
      <c r="H9529" s="142"/>
      <c r="J9529" s="142"/>
      <c r="K9529" s="142"/>
      <c r="L9529" s="142"/>
      <c r="M9529" s="142"/>
      <c r="N9529" s="142"/>
      <c r="O9529" s="142"/>
    </row>
    <row r="9530" spans="3:15" x14ac:dyDescent="0.2">
      <c r="C9530" s="142"/>
      <c r="D9530" s="142"/>
      <c r="E9530" s="142"/>
      <c r="F9530" s="142"/>
      <c r="G9530" s="142"/>
      <c r="H9530" s="142"/>
      <c r="J9530" s="142"/>
      <c r="K9530" s="142"/>
      <c r="L9530" s="142"/>
      <c r="M9530" s="142"/>
      <c r="N9530" s="142"/>
      <c r="O9530" s="142"/>
    </row>
    <row r="9531" spans="3:15" x14ac:dyDescent="0.2">
      <c r="C9531" s="142"/>
      <c r="D9531" s="142"/>
      <c r="E9531" s="142"/>
      <c r="F9531" s="142"/>
      <c r="G9531" s="142"/>
      <c r="H9531" s="142"/>
      <c r="J9531" s="142"/>
      <c r="K9531" s="142"/>
      <c r="L9531" s="142"/>
      <c r="M9531" s="142"/>
      <c r="N9531" s="142"/>
      <c r="O9531" s="142"/>
    </row>
    <row r="9532" spans="3:15" x14ac:dyDescent="0.2">
      <c r="C9532" s="142"/>
      <c r="D9532" s="142"/>
      <c r="E9532" s="142"/>
      <c r="F9532" s="142"/>
      <c r="G9532" s="142"/>
      <c r="H9532" s="142"/>
      <c r="J9532" s="142"/>
      <c r="K9532" s="142"/>
      <c r="L9532" s="142"/>
      <c r="M9532" s="142"/>
      <c r="N9532" s="142"/>
      <c r="O9532" s="142"/>
    </row>
    <row r="9533" spans="3:15" x14ac:dyDescent="0.2">
      <c r="C9533" s="142"/>
      <c r="D9533" s="142"/>
      <c r="E9533" s="142"/>
      <c r="F9533" s="142"/>
      <c r="G9533" s="142"/>
      <c r="H9533" s="142"/>
      <c r="J9533" s="142"/>
      <c r="K9533" s="142"/>
      <c r="L9533" s="142"/>
      <c r="M9533" s="142"/>
      <c r="N9533" s="142"/>
      <c r="O9533" s="142"/>
    </row>
    <row r="9534" spans="3:15" x14ac:dyDescent="0.2">
      <c r="C9534" s="142"/>
      <c r="D9534" s="142"/>
      <c r="E9534" s="142"/>
      <c r="F9534" s="142"/>
      <c r="G9534" s="142"/>
      <c r="H9534" s="142"/>
      <c r="J9534" s="142"/>
      <c r="K9534" s="142"/>
      <c r="L9534" s="142"/>
      <c r="M9534" s="142"/>
      <c r="N9534" s="142"/>
      <c r="O9534" s="142"/>
    </row>
    <row r="9535" spans="3:15" x14ac:dyDescent="0.2">
      <c r="C9535" s="142"/>
      <c r="D9535" s="142"/>
      <c r="E9535" s="142"/>
      <c r="F9535" s="142"/>
      <c r="G9535" s="142"/>
      <c r="H9535" s="142"/>
      <c r="J9535" s="142"/>
      <c r="K9535" s="142"/>
      <c r="L9535" s="142"/>
      <c r="M9535" s="142"/>
      <c r="N9535" s="142"/>
      <c r="O9535" s="142"/>
    </row>
    <row r="9536" spans="3:15" x14ac:dyDescent="0.2">
      <c r="C9536" s="142"/>
      <c r="D9536" s="142"/>
      <c r="E9536" s="142"/>
      <c r="F9536" s="142"/>
      <c r="G9536" s="142"/>
      <c r="H9536" s="142"/>
      <c r="J9536" s="142"/>
      <c r="K9536" s="142"/>
      <c r="L9536" s="142"/>
      <c r="M9536" s="142"/>
      <c r="N9536" s="142"/>
      <c r="O9536" s="142"/>
    </row>
    <row r="9537" spans="3:15" x14ac:dyDescent="0.2">
      <c r="C9537" s="142"/>
      <c r="D9537" s="142"/>
      <c r="E9537" s="142"/>
      <c r="F9537" s="142"/>
      <c r="G9537" s="142"/>
      <c r="H9537" s="142"/>
      <c r="J9537" s="142"/>
      <c r="K9537" s="142"/>
      <c r="L9537" s="142"/>
      <c r="M9537" s="142"/>
      <c r="N9537" s="142"/>
      <c r="O9537" s="142"/>
    </row>
    <row r="9538" spans="3:15" x14ac:dyDescent="0.2">
      <c r="C9538" s="142"/>
      <c r="D9538" s="142"/>
      <c r="E9538" s="142"/>
      <c r="F9538" s="142"/>
      <c r="G9538" s="142"/>
      <c r="H9538" s="142"/>
      <c r="J9538" s="142"/>
      <c r="K9538" s="142"/>
      <c r="L9538" s="142"/>
      <c r="M9538" s="142"/>
      <c r="N9538" s="142"/>
      <c r="O9538" s="142"/>
    </row>
    <row r="9539" spans="3:15" x14ac:dyDescent="0.2">
      <c r="C9539" s="142"/>
      <c r="D9539" s="142"/>
      <c r="E9539" s="142"/>
      <c r="F9539" s="142"/>
      <c r="G9539" s="142"/>
      <c r="H9539" s="142"/>
      <c r="J9539" s="142"/>
      <c r="K9539" s="142"/>
      <c r="L9539" s="142"/>
      <c r="M9539" s="142"/>
      <c r="N9539" s="142"/>
      <c r="O9539" s="142"/>
    </row>
    <row r="9540" spans="3:15" x14ac:dyDescent="0.2">
      <c r="C9540" s="142"/>
      <c r="D9540" s="142"/>
      <c r="E9540" s="142"/>
      <c r="F9540" s="142"/>
      <c r="G9540" s="142"/>
      <c r="H9540" s="142"/>
      <c r="J9540" s="142"/>
      <c r="K9540" s="142"/>
      <c r="L9540" s="142"/>
      <c r="M9540" s="142"/>
      <c r="N9540" s="142"/>
      <c r="O9540" s="142"/>
    </row>
    <row r="9541" spans="3:15" x14ac:dyDescent="0.2">
      <c r="C9541" s="142"/>
      <c r="D9541" s="142"/>
      <c r="E9541" s="142"/>
      <c r="F9541" s="142"/>
      <c r="G9541" s="142"/>
      <c r="H9541" s="142"/>
      <c r="J9541" s="142"/>
      <c r="K9541" s="142"/>
      <c r="L9541" s="142"/>
      <c r="M9541" s="142"/>
      <c r="N9541" s="142"/>
      <c r="O9541" s="142"/>
    </row>
    <row r="9542" spans="3:15" x14ac:dyDescent="0.2">
      <c r="C9542" s="142"/>
      <c r="D9542" s="142"/>
      <c r="E9542" s="142"/>
      <c r="F9542" s="142"/>
      <c r="G9542" s="142"/>
      <c r="H9542" s="142"/>
      <c r="J9542" s="142"/>
      <c r="K9542" s="142"/>
      <c r="L9542" s="142"/>
      <c r="M9542" s="142"/>
      <c r="N9542" s="142"/>
      <c r="O9542" s="142"/>
    </row>
    <row r="9543" spans="3:15" x14ac:dyDescent="0.2">
      <c r="C9543" s="142"/>
      <c r="D9543" s="142"/>
      <c r="E9543" s="142"/>
      <c r="F9543" s="142"/>
      <c r="G9543" s="142"/>
      <c r="H9543" s="142"/>
      <c r="J9543" s="142"/>
      <c r="K9543" s="142"/>
      <c r="L9543" s="142"/>
      <c r="M9543" s="142"/>
      <c r="N9543" s="142"/>
      <c r="O9543" s="142"/>
    </row>
    <row r="9544" spans="3:15" x14ac:dyDescent="0.2">
      <c r="C9544" s="142"/>
      <c r="D9544" s="142"/>
      <c r="E9544" s="142"/>
      <c r="F9544" s="142"/>
      <c r="G9544" s="142"/>
      <c r="H9544" s="142"/>
      <c r="J9544" s="142"/>
      <c r="K9544" s="142"/>
      <c r="L9544" s="142"/>
      <c r="M9544" s="142"/>
      <c r="N9544" s="142"/>
      <c r="O9544" s="142"/>
    </row>
    <row r="9545" spans="3:15" x14ac:dyDescent="0.2">
      <c r="C9545" s="142"/>
      <c r="D9545" s="142"/>
      <c r="E9545" s="142"/>
      <c r="F9545" s="142"/>
      <c r="G9545" s="142"/>
      <c r="H9545" s="142"/>
      <c r="J9545" s="142"/>
      <c r="K9545" s="142"/>
      <c r="L9545" s="142"/>
      <c r="M9545" s="142"/>
      <c r="N9545" s="142"/>
      <c r="O9545" s="142"/>
    </row>
    <row r="9546" spans="3:15" x14ac:dyDescent="0.2">
      <c r="C9546" s="142"/>
      <c r="D9546" s="142"/>
      <c r="E9546" s="142"/>
      <c r="F9546" s="142"/>
      <c r="G9546" s="142"/>
      <c r="H9546" s="142"/>
      <c r="J9546" s="142"/>
      <c r="K9546" s="142"/>
      <c r="L9546" s="142"/>
      <c r="M9546" s="142"/>
      <c r="N9546" s="142"/>
      <c r="O9546" s="142"/>
    </row>
    <row r="9547" spans="3:15" x14ac:dyDescent="0.2">
      <c r="C9547" s="142"/>
      <c r="D9547" s="142"/>
      <c r="E9547" s="142"/>
      <c r="F9547" s="142"/>
      <c r="G9547" s="142"/>
      <c r="H9547" s="142"/>
      <c r="J9547" s="142"/>
      <c r="K9547" s="142"/>
      <c r="L9547" s="142"/>
      <c r="M9547" s="142"/>
      <c r="N9547" s="142"/>
      <c r="O9547" s="142"/>
    </row>
    <row r="9548" spans="3:15" x14ac:dyDescent="0.2">
      <c r="C9548" s="142"/>
      <c r="D9548" s="142"/>
      <c r="E9548" s="142"/>
      <c r="F9548" s="142"/>
      <c r="G9548" s="142"/>
      <c r="H9548" s="142"/>
      <c r="J9548" s="142"/>
      <c r="K9548" s="142"/>
      <c r="L9548" s="142"/>
      <c r="M9548" s="142"/>
      <c r="N9548" s="142"/>
      <c r="O9548" s="142"/>
    </row>
    <row r="9549" spans="3:15" x14ac:dyDescent="0.2">
      <c r="C9549" s="142"/>
      <c r="D9549" s="142"/>
      <c r="E9549" s="142"/>
      <c r="F9549" s="142"/>
      <c r="G9549" s="142"/>
      <c r="H9549" s="142"/>
      <c r="J9549" s="142"/>
      <c r="K9549" s="142"/>
      <c r="L9549" s="142"/>
      <c r="M9549" s="142"/>
      <c r="N9549" s="142"/>
      <c r="O9549" s="142"/>
    </row>
    <row r="9550" spans="3:15" x14ac:dyDescent="0.2">
      <c r="C9550" s="142"/>
      <c r="D9550" s="142"/>
      <c r="E9550" s="142"/>
      <c r="F9550" s="142"/>
      <c r="G9550" s="142"/>
      <c r="H9550" s="142"/>
      <c r="J9550" s="142"/>
      <c r="K9550" s="142"/>
      <c r="L9550" s="142"/>
      <c r="M9550" s="142"/>
      <c r="N9550" s="142"/>
      <c r="O9550" s="142"/>
    </row>
    <row r="9551" spans="3:15" x14ac:dyDescent="0.2">
      <c r="C9551" s="142"/>
      <c r="D9551" s="142"/>
      <c r="E9551" s="142"/>
      <c r="F9551" s="142"/>
      <c r="G9551" s="142"/>
      <c r="H9551" s="142"/>
      <c r="J9551" s="142"/>
      <c r="K9551" s="142"/>
      <c r="L9551" s="142"/>
      <c r="M9551" s="142"/>
      <c r="N9551" s="142"/>
      <c r="O9551" s="142"/>
    </row>
    <row r="9552" spans="3:15" x14ac:dyDescent="0.2">
      <c r="C9552" s="142"/>
      <c r="D9552" s="142"/>
      <c r="E9552" s="142"/>
      <c r="F9552" s="142"/>
      <c r="G9552" s="142"/>
      <c r="H9552" s="142"/>
      <c r="J9552" s="142"/>
      <c r="K9552" s="142"/>
      <c r="L9552" s="142"/>
      <c r="M9552" s="142"/>
      <c r="N9552" s="142"/>
      <c r="O9552" s="142"/>
    </row>
    <row r="9553" spans="3:15" x14ac:dyDescent="0.2">
      <c r="C9553" s="142"/>
      <c r="D9553" s="142"/>
      <c r="E9553" s="142"/>
      <c r="F9553" s="142"/>
      <c r="G9553" s="142"/>
      <c r="H9553" s="142"/>
      <c r="J9553" s="142"/>
      <c r="K9553" s="142"/>
      <c r="L9553" s="142"/>
      <c r="M9553" s="142"/>
      <c r="N9553" s="142"/>
      <c r="O9553" s="142"/>
    </row>
    <row r="9554" spans="3:15" x14ac:dyDescent="0.2">
      <c r="C9554" s="142"/>
      <c r="D9554" s="142"/>
      <c r="E9554" s="142"/>
      <c r="F9554" s="142"/>
      <c r="G9554" s="142"/>
      <c r="H9554" s="142"/>
      <c r="J9554" s="142"/>
      <c r="K9554" s="142"/>
      <c r="L9554" s="142"/>
      <c r="M9554" s="142"/>
      <c r="N9554" s="142"/>
      <c r="O9554" s="142"/>
    </row>
    <row r="9555" spans="3:15" x14ac:dyDescent="0.2">
      <c r="C9555" s="142"/>
      <c r="D9555" s="142"/>
      <c r="E9555" s="142"/>
      <c r="F9555" s="142"/>
      <c r="G9555" s="142"/>
      <c r="H9555" s="142"/>
      <c r="J9555" s="142"/>
      <c r="K9555" s="142"/>
      <c r="L9555" s="142"/>
      <c r="M9555" s="142"/>
      <c r="N9555" s="142"/>
      <c r="O9555" s="142"/>
    </row>
    <row r="9556" spans="3:15" x14ac:dyDescent="0.2">
      <c r="C9556" s="142"/>
      <c r="D9556" s="142"/>
      <c r="E9556" s="142"/>
      <c r="F9556" s="142"/>
      <c r="G9556" s="142"/>
      <c r="H9556" s="142"/>
      <c r="J9556" s="142"/>
      <c r="K9556" s="142"/>
      <c r="L9556" s="142"/>
      <c r="M9556" s="142"/>
      <c r="N9556" s="142"/>
      <c r="O9556" s="142"/>
    </row>
    <row r="9557" spans="3:15" x14ac:dyDescent="0.2">
      <c r="C9557" s="142"/>
      <c r="D9557" s="142"/>
      <c r="E9557" s="142"/>
      <c r="F9557" s="142"/>
      <c r="G9557" s="142"/>
      <c r="H9557" s="142"/>
      <c r="J9557" s="142"/>
      <c r="K9557" s="142"/>
      <c r="L9557" s="142"/>
      <c r="M9557" s="142"/>
      <c r="N9557" s="142"/>
      <c r="O9557" s="142"/>
    </row>
    <row r="9558" spans="3:15" x14ac:dyDescent="0.2">
      <c r="C9558" s="142"/>
      <c r="D9558" s="142"/>
      <c r="E9558" s="142"/>
      <c r="F9558" s="142"/>
      <c r="G9558" s="142"/>
      <c r="H9558" s="142"/>
      <c r="J9558" s="142"/>
      <c r="K9558" s="142"/>
      <c r="L9558" s="142"/>
      <c r="M9558" s="142"/>
      <c r="N9558" s="142"/>
      <c r="O9558" s="142"/>
    </row>
    <row r="9559" spans="3:15" x14ac:dyDescent="0.2">
      <c r="C9559" s="142"/>
      <c r="D9559" s="142"/>
      <c r="E9559" s="142"/>
      <c r="F9559" s="142"/>
      <c r="G9559" s="142"/>
      <c r="H9559" s="142"/>
      <c r="J9559" s="142"/>
      <c r="K9559" s="142"/>
      <c r="L9559" s="142"/>
      <c r="M9559" s="142"/>
      <c r="N9559" s="142"/>
      <c r="O9559" s="142"/>
    </row>
    <row r="9560" spans="3:15" x14ac:dyDescent="0.2">
      <c r="C9560" s="142"/>
      <c r="D9560" s="142"/>
      <c r="E9560" s="142"/>
      <c r="F9560" s="142"/>
      <c r="G9560" s="142"/>
      <c r="H9560" s="142"/>
      <c r="J9560" s="142"/>
      <c r="K9560" s="142"/>
      <c r="L9560" s="142"/>
      <c r="M9560" s="142"/>
      <c r="N9560" s="142"/>
      <c r="O9560" s="142"/>
    </row>
    <row r="9561" spans="3:15" x14ac:dyDescent="0.2">
      <c r="C9561" s="142"/>
      <c r="D9561" s="142"/>
      <c r="E9561" s="142"/>
      <c r="F9561" s="142"/>
      <c r="G9561" s="142"/>
      <c r="H9561" s="142"/>
      <c r="J9561" s="142"/>
      <c r="K9561" s="142"/>
      <c r="L9561" s="142"/>
      <c r="M9561" s="142"/>
      <c r="N9561" s="142"/>
      <c r="O9561" s="142"/>
    </row>
    <row r="9562" spans="3:15" x14ac:dyDescent="0.2">
      <c r="C9562" s="142"/>
      <c r="D9562" s="142"/>
      <c r="E9562" s="142"/>
      <c r="F9562" s="142"/>
      <c r="G9562" s="142"/>
      <c r="H9562" s="142"/>
      <c r="J9562" s="142"/>
      <c r="K9562" s="142"/>
      <c r="L9562" s="142"/>
      <c r="M9562" s="142"/>
      <c r="N9562" s="142"/>
      <c r="O9562" s="142"/>
    </row>
    <row r="9563" spans="3:15" x14ac:dyDescent="0.2">
      <c r="C9563" s="142"/>
      <c r="D9563" s="142"/>
      <c r="E9563" s="142"/>
      <c r="F9563" s="142"/>
      <c r="G9563" s="142"/>
      <c r="H9563" s="142"/>
      <c r="J9563" s="142"/>
      <c r="K9563" s="142"/>
      <c r="L9563" s="142"/>
      <c r="M9563" s="142"/>
      <c r="N9563" s="142"/>
      <c r="O9563" s="142"/>
    </row>
    <row r="9564" spans="3:15" x14ac:dyDescent="0.2">
      <c r="C9564" s="142"/>
      <c r="D9564" s="142"/>
      <c r="E9564" s="142"/>
      <c r="F9564" s="142"/>
      <c r="G9564" s="142"/>
      <c r="H9564" s="142"/>
      <c r="J9564" s="142"/>
      <c r="K9564" s="142"/>
      <c r="L9564" s="142"/>
      <c r="M9564" s="142"/>
      <c r="N9564" s="142"/>
      <c r="O9564" s="142"/>
    </row>
    <row r="9565" spans="3:15" x14ac:dyDescent="0.2">
      <c r="C9565" s="142"/>
      <c r="D9565" s="142"/>
      <c r="E9565" s="142"/>
      <c r="F9565" s="142"/>
      <c r="G9565" s="142"/>
      <c r="H9565" s="142"/>
      <c r="J9565" s="142"/>
      <c r="K9565" s="142"/>
      <c r="L9565" s="142"/>
      <c r="M9565" s="142"/>
      <c r="N9565" s="142"/>
      <c r="O9565" s="142"/>
    </row>
    <row r="9566" spans="3:15" x14ac:dyDescent="0.2">
      <c r="C9566" s="142"/>
      <c r="D9566" s="142"/>
      <c r="E9566" s="142"/>
      <c r="F9566" s="142"/>
      <c r="G9566" s="142"/>
      <c r="H9566" s="142"/>
      <c r="J9566" s="142"/>
      <c r="K9566" s="142"/>
      <c r="L9566" s="142"/>
      <c r="M9566" s="142"/>
      <c r="N9566" s="142"/>
      <c r="O9566" s="142"/>
    </row>
    <row r="9567" spans="3:15" x14ac:dyDescent="0.2">
      <c r="C9567" s="142"/>
      <c r="D9567" s="142"/>
      <c r="E9567" s="142"/>
      <c r="F9567" s="142"/>
      <c r="G9567" s="142"/>
      <c r="H9567" s="142"/>
      <c r="J9567" s="142"/>
      <c r="K9567" s="142"/>
      <c r="L9567" s="142"/>
      <c r="M9567" s="142"/>
      <c r="N9567" s="142"/>
      <c r="O9567" s="142"/>
    </row>
    <row r="9568" spans="3:15" x14ac:dyDescent="0.2">
      <c r="C9568" s="142"/>
      <c r="D9568" s="142"/>
      <c r="E9568" s="142"/>
      <c r="F9568" s="142"/>
      <c r="G9568" s="142"/>
      <c r="H9568" s="142"/>
      <c r="J9568" s="142"/>
      <c r="K9568" s="142"/>
      <c r="L9568" s="142"/>
      <c r="M9568" s="142"/>
      <c r="N9568" s="142"/>
      <c r="O9568" s="142"/>
    </row>
    <row r="9569" spans="3:15" x14ac:dyDescent="0.2">
      <c r="C9569" s="142"/>
      <c r="D9569" s="142"/>
      <c r="E9569" s="142"/>
      <c r="F9569" s="142"/>
      <c r="G9569" s="142"/>
      <c r="H9569" s="142"/>
      <c r="J9569" s="142"/>
      <c r="K9569" s="142"/>
      <c r="L9569" s="142"/>
      <c r="M9569" s="142"/>
      <c r="N9569" s="142"/>
      <c r="O9569" s="142"/>
    </row>
    <row r="9570" spans="3:15" x14ac:dyDescent="0.2">
      <c r="C9570" s="142"/>
      <c r="D9570" s="142"/>
      <c r="E9570" s="142"/>
      <c r="F9570" s="142"/>
      <c r="G9570" s="142"/>
      <c r="H9570" s="142"/>
      <c r="J9570" s="142"/>
      <c r="K9570" s="142"/>
      <c r="L9570" s="142"/>
      <c r="M9570" s="142"/>
      <c r="N9570" s="142"/>
      <c r="O9570" s="142"/>
    </row>
    <row r="9571" spans="3:15" x14ac:dyDescent="0.2">
      <c r="C9571" s="142"/>
      <c r="D9571" s="142"/>
      <c r="E9571" s="142"/>
      <c r="F9571" s="142"/>
      <c r="G9571" s="142"/>
      <c r="H9571" s="142"/>
      <c r="J9571" s="142"/>
      <c r="K9571" s="142"/>
      <c r="L9571" s="142"/>
      <c r="M9571" s="142"/>
      <c r="N9571" s="142"/>
      <c r="O9571" s="142"/>
    </row>
    <row r="9572" spans="3:15" x14ac:dyDescent="0.2">
      <c r="C9572" s="142"/>
      <c r="D9572" s="142"/>
      <c r="E9572" s="142"/>
      <c r="F9572" s="142"/>
      <c r="G9572" s="142"/>
      <c r="H9572" s="142"/>
      <c r="J9572" s="142"/>
      <c r="K9572" s="142"/>
      <c r="L9572" s="142"/>
      <c r="M9572" s="142"/>
      <c r="N9572" s="142"/>
      <c r="O9572" s="142"/>
    </row>
    <row r="9573" spans="3:15" x14ac:dyDescent="0.2">
      <c r="C9573" s="142"/>
      <c r="D9573" s="142"/>
      <c r="E9573" s="142"/>
      <c r="F9573" s="142"/>
      <c r="G9573" s="142"/>
      <c r="H9573" s="142"/>
      <c r="J9573" s="142"/>
      <c r="K9573" s="142"/>
      <c r="L9573" s="142"/>
      <c r="M9573" s="142"/>
      <c r="N9573" s="142"/>
      <c r="O9573" s="142"/>
    </row>
    <row r="9574" spans="3:15" x14ac:dyDescent="0.2">
      <c r="C9574" s="142"/>
      <c r="D9574" s="142"/>
      <c r="E9574" s="142"/>
      <c r="F9574" s="142"/>
      <c r="G9574" s="142"/>
      <c r="H9574" s="142"/>
      <c r="J9574" s="142"/>
      <c r="K9574" s="142"/>
      <c r="L9574" s="142"/>
      <c r="M9574" s="142"/>
      <c r="N9574" s="142"/>
      <c r="O9574" s="142"/>
    </row>
    <row r="9575" spans="3:15" x14ac:dyDescent="0.2">
      <c r="C9575" s="142"/>
      <c r="D9575" s="142"/>
      <c r="E9575" s="142"/>
      <c r="F9575" s="142"/>
      <c r="G9575" s="142"/>
      <c r="H9575" s="142"/>
      <c r="J9575" s="142"/>
      <c r="K9575" s="142"/>
      <c r="L9575" s="142"/>
      <c r="M9575" s="142"/>
      <c r="N9575" s="142"/>
      <c r="O9575" s="142"/>
    </row>
    <row r="9576" spans="3:15" x14ac:dyDescent="0.2">
      <c r="C9576" s="142"/>
      <c r="D9576" s="142"/>
      <c r="E9576" s="142"/>
      <c r="F9576" s="142"/>
      <c r="G9576" s="142"/>
      <c r="H9576" s="142"/>
      <c r="J9576" s="142"/>
      <c r="K9576" s="142"/>
      <c r="L9576" s="142"/>
      <c r="M9576" s="142"/>
      <c r="N9576" s="142"/>
      <c r="O9576" s="142"/>
    </row>
    <row r="9577" spans="3:15" x14ac:dyDescent="0.2">
      <c r="C9577" s="142"/>
      <c r="D9577" s="142"/>
      <c r="E9577" s="142"/>
      <c r="F9577" s="142"/>
      <c r="G9577" s="142"/>
      <c r="H9577" s="142"/>
      <c r="J9577" s="142"/>
      <c r="K9577" s="142"/>
      <c r="L9577" s="142"/>
      <c r="M9577" s="142"/>
      <c r="N9577" s="142"/>
      <c r="O9577" s="142"/>
    </row>
    <row r="9578" spans="3:15" x14ac:dyDescent="0.2">
      <c r="C9578" s="142"/>
      <c r="D9578" s="142"/>
      <c r="E9578" s="142"/>
      <c r="F9578" s="142"/>
      <c r="G9578" s="142"/>
      <c r="H9578" s="142"/>
      <c r="J9578" s="142"/>
      <c r="K9578" s="142"/>
      <c r="L9578" s="142"/>
      <c r="M9578" s="142"/>
      <c r="N9578" s="142"/>
      <c r="O9578" s="142"/>
    </row>
    <row r="9579" spans="3:15" x14ac:dyDescent="0.2">
      <c r="C9579" s="142"/>
      <c r="D9579" s="142"/>
      <c r="E9579" s="142"/>
      <c r="F9579" s="142"/>
      <c r="G9579" s="142"/>
      <c r="H9579" s="142"/>
      <c r="J9579" s="142"/>
      <c r="K9579" s="142"/>
      <c r="L9579" s="142"/>
      <c r="M9579" s="142"/>
      <c r="N9579" s="142"/>
      <c r="O9579" s="142"/>
    </row>
    <row r="9580" spans="3:15" x14ac:dyDescent="0.2">
      <c r="C9580" s="142"/>
      <c r="D9580" s="142"/>
      <c r="E9580" s="142"/>
      <c r="F9580" s="142"/>
      <c r="G9580" s="142"/>
      <c r="H9580" s="142"/>
      <c r="J9580" s="142"/>
      <c r="K9580" s="142"/>
      <c r="L9580" s="142"/>
      <c r="M9580" s="142"/>
      <c r="N9580" s="142"/>
      <c r="O9580" s="142"/>
    </row>
    <row r="9581" spans="3:15" x14ac:dyDescent="0.2">
      <c r="C9581" s="142"/>
      <c r="D9581" s="142"/>
      <c r="E9581" s="142"/>
      <c r="F9581" s="142"/>
      <c r="G9581" s="142"/>
      <c r="H9581" s="142"/>
      <c r="J9581" s="142"/>
      <c r="K9581" s="142"/>
      <c r="L9581" s="142"/>
      <c r="M9581" s="142"/>
      <c r="N9581" s="142"/>
      <c r="O9581" s="142"/>
    </row>
    <row r="9582" spans="3:15" x14ac:dyDescent="0.2">
      <c r="C9582" s="142"/>
      <c r="D9582" s="142"/>
      <c r="E9582" s="142"/>
      <c r="F9582" s="142"/>
      <c r="G9582" s="142"/>
      <c r="H9582" s="142"/>
      <c r="J9582" s="142"/>
      <c r="K9582" s="142"/>
      <c r="L9582" s="142"/>
      <c r="M9582" s="142"/>
      <c r="N9582" s="142"/>
      <c r="O9582" s="142"/>
    </row>
    <row r="9583" spans="3:15" x14ac:dyDescent="0.2">
      <c r="C9583" s="142"/>
      <c r="D9583" s="142"/>
      <c r="E9583" s="142"/>
      <c r="F9583" s="142"/>
      <c r="G9583" s="142"/>
      <c r="H9583" s="142"/>
      <c r="J9583" s="142"/>
      <c r="K9583" s="142"/>
      <c r="L9583" s="142"/>
      <c r="M9583" s="142"/>
      <c r="N9583" s="142"/>
      <c r="O9583" s="142"/>
    </row>
    <row r="9584" spans="3:15" x14ac:dyDescent="0.2">
      <c r="C9584" s="142"/>
      <c r="D9584" s="142"/>
      <c r="E9584" s="142"/>
      <c r="F9584" s="142"/>
      <c r="G9584" s="142"/>
      <c r="H9584" s="142"/>
      <c r="J9584" s="142"/>
      <c r="K9584" s="142"/>
      <c r="L9584" s="142"/>
      <c r="M9584" s="142"/>
      <c r="N9584" s="142"/>
      <c r="O9584" s="142"/>
    </row>
    <row r="9585" spans="3:15" x14ac:dyDescent="0.2">
      <c r="C9585" s="142"/>
      <c r="D9585" s="142"/>
      <c r="E9585" s="142"/>
      <c r="F9585" s="142"/>
      <c r="G9585" s="142"/>
      <c r="H9585" s="142"/>
      <c r="J9585" s="142"/>
      <c r="K9585" s="142"/>
      <c r="L9585" s="142"/>
      <c r="M9585" s="142"/>
      <c r="N9585" s="142"/>
      <c r="O9585" s="142"/>
    </row>
    <row r="9586" spans="3:15" x14ac:dyDescent="0.2">
      <c r="C9586" s="142"/>
      <c r="D9586" s="142"/>
      <c r="E9586" s="142"/>
      <c r="F9586" s="142"/>
      <c r="G9586" s="142"/>
      <c r="H9586" s="142"/>
      <c r="J9586" s="142"/>
      <c r="K9586" s="142"/>
      <c r="L9586" s="142"/>
      <c r="M9586" s="142"/>
      <c r="N9586" s="142"/>
      <c r="O9586" s="142"/>
    </row>
    <row r="9587" spans="3:15" x14ac:dyDescent="0.2">
      <c r="C9587" s="142"/>
      <c r="D9587" s="142"/>
      <c r="E9587" s="142"/>
      <c r="F9587" s="142"/>
      <c r="G9587" s="142"/>
      <c r="H9587" s="142"/>
      <c r="J9587" s="142"/>
      <c r="K9587" s="142"/>
      <c r="L9587" s="142"/>
      <c r="M9587" s="142"/>
      <c r="N9587" s="142"/>
      <c r="O9587" s="142"/>
    </row>
    <row r="9588" spans="3:15" x14ac:dyDescent="0.2">
      <c r="C9588" s="142"/>
      <c r="D9588" s="142"/>
      <c r="E9588" s="142"/>
      <c r="F9588" s="142"/>
      <c r="G9588" s="142"/>
      <c r="H9588" s="142"/>
      <c r="J9588" s="142"/>
      <c r="K9588" s="142"/>
      <c r="L9588" s="142"/>
      <c r="M9588" s="142"/>
      <c r="N9588" s="142"/>
      <c r="O9588" s="142"/>
    </row>
    <row r="9589" spans="3:15" x14ac:dyDescent="0.2">
      <c r="C9589" s="142"/>
      <c r="D9589" s="142"/>
      <c r="E9589" s="142"/>
      <c r="F9589" s="142"/>
      <c r="G9589" s="142"/>
      <c r="H9589" s="142"/>
      <c r="J9589" s="142"/>
      <c r="K9589" s="142"/>
      <c r="L9589" s="142"/>
      <c r="M9589" s="142"/>
      <c r="N9589" s="142"/>
      <c r="O9589" s="142"/>
    </row>
    <row r="9590" spans="3:15" x14ac:dyDescent="0.2">
      <c r="C9590" s="142"/>
      <c r="D9590" s="142"/>
      <c r="E9590" s="142"/>
      <c r="F9590" s="142"/>
      <c r="G9590" s="142"/>
      <c r="H9590" s="142"/>
      <c r="J9590" s="142"/>
      <c r="K9590" s="142"/>
      <c r="L9590" s="142"/>
      <c r="M9590" s="142"/>
      <c r="N9590" s="142"/>
      <c r="O9590" s="142"/>
    </row>
    <row r="9591" spans="3:15" x14ac:dyDescent="0.2">
      <c r="C9591" s="142"/>
      <c r="D9591" s="142"/>
      <c r="E9591" s="142"/>
      <c r="F9591" s="142"/>
      <c r="G9591" s="142"/>
      <c r="H9591" s="142"/>
      <c r="J9591" s="142"/>
      <c r="K9591" s="142"/>
      <c r="L9591" s="142"/>
      <c r="M9591" s="142"/>
      <c r="N9591" s="142"/>
      <c r="O9591" s="142"/>
    </row>
    <row r="9592" spans="3:15" x14ac:dyDescent="0.2">
      <c r="C9592" s="142"/>
      <c r="D9592" s="142"/>
      <c r="E9592" s="142"/>
      <c r="F9592" s="142"/>
      <c r="G9592" s="142"/>
      <c r="H9592" s="142"/>
      <c r="J9592" s="142"/>
      <c r="K9592" s="142"/>
      <c r="L9592" s="142"/>
      <c r="M9592" s="142"/>
      <c r="N9592" s="142"/>
      <c r="O9592" s="142"/>
    </row>
    <row r="9593" spans="3:15" x14ac:dyDescent="0.2">
      <c r="C9593" s="142"/>
      <c r="D9593" s="142"/>
      <c r="E9593" s="142"/>
      <c r="F9593" s="142"/>
      <c r="G9593" s="142"/>
      <c r="H9593" s="142"/>
      <c r="J9593" s="142"/>
      <c r="K9593" s="142"/>
      <c r="L9593" s="142"/>
      <c r="M9593" s="142"/>
      <c r="N9593" s="142"/>
      <c r="O9593" s="142"/>
    </row>
    <row r="9594" spans="3:15" x14ac:dyDescent="0.2">
      <c r="C9594" s="142"/>
      <c r="D9594" s="142"/>
      <c r="E9594" s="142"/>
      <c r="F9594" s="142"/>
      <c r="G9594" s="142"/>
      <c r="H9594" s="142"/>
      <c r="J9594" s="142"/>
      <c r="K9594" s="142"/>
      <c r="L9594" s="142"/>
      <c r="M9594" s="142"/>
      <c r="N9594" s="142"/>
      <c r="O9594" s="142"/>
    </row>
    <row r="9595" spans="3:15" x14ac:dyDescent="0.2">
      <c r="C9595" s="142"/>
      <c r="D9595" s="142"/>
      <c r="E9595" s="142"/>
      <c r="F9595" s="142"/>
      <c r="G9595" s="142"/>
      <c r="H9595" s="142"/>
      <c r="J9595" s="142"/>
      <c r="K9595" s="142"/>
      <c r="L9595" s="142"/>
      <c r="M9595" s="142"/>
      <c r="N9595" s="142"/>
      <c r="O9595" s="142"/>
    </row>
    <row r="9596" spans="3:15" x14ac:dyDescent="0.2">
      <c r="C9596" s="142"/>
      <c r="D9596" s="142"/>
      <c r="E9596" s="142"/>
      <c r="F9596" s="142"/>
      <c r="G9596" s="142"/>
      <c r="H9596" s="142"/>
      <c r="J9596" s="142"/>
      <c r="K9596" s="142"/>
      <c r="L9596" s="142"/>
      <c r="M9596" s="142"/>
      <c r="N9596" s="142"/>
      <c r="O9596" s="142"/>
    </row>
    <row r="9597" spans="3:15" x14ac:dyDescent="0.2">
      <c r="C9597" s="142"/>
      <c r="D9597" s="142"/>
      <c r="E9597" s="142"/>
      <c r="F9597" s="142"/>
      <c r="G9597" s="142"/>
      <c r="H9597" s="142"/>
      <c r="J9597" s="142"/>
      <c r="K9597" s="142"/>
      <c r="L9597" s="142"/>
      <c r="M9597" s="142"/>
      <c r="N9597" s="142"/>
      <c r="O9597" s="142"/>
    </row>
    <row r="9598" spans="3:15" x14ac:dyDescent="0.2">
      <c r="C9598" s="142"/>
      <c r="D9598" s="142"/>
      <c r="E9598" s="142"/>
      <c r="F9598" s="142"/>
      <c r="G9598" s="142"/>
      <c r="H9598" s="142"/>
      <c r="J9598" s="142"/>
      <c r="K9598" s="142"/>
      <c r="L9598" s="142"/>
      <c r="M9598" s="142"/>
      <c r="N9598" s="142"/>
      <c r="O9598" s="142"/>
    </row>
    <row r="9599" spans="3:15" x14ac:dyDescent="0.2">
      <c r="C9599" s="142"/>
      <c r="D9599" s="142"/>
      <c r="E9599" s="142"/>
      <c r="F9599" s="142"/>
      <c r="G9599" s="142"/>
      <c r="H9599" s="142"/>
      <c r="J9599" s="142"/>
      <c r="K9599" s="142"/>
      <c r="L9599" s="142"/>
      <c r="M9599" s="142"/>
      <c r="N9599" s="142"/>
      <c r="O9599" s="142"/>
    </row>
    <row r="9600" spans="3:15" x14ac:dyDescent="0.2">
      <c r="C9600" s="142"/>
      <c r="D9600" s="142"/>
      <c r="E9600" s="142"/>
      <c r="F9600" s="142"/>
      <c r="G9600" s="142"/>
      <c r="H9600" s="142"/>
      <c r="J9600" s="142"/>
      <c r="K9600" s="142"/>
      <c r="L9600" s="142"/>
      <c r="M9600" s="142"/>
      <c r="N9600" s="142"/>
      <c r="O9600" s="142"/>
    </row>
    <row r="9601" spans="3:15" x14ac:dyDescent="0.2">
      <c r="C9601" s="142"/>
      <c r="D9601" s="142"/>
      <c r="E9601" s="142"/>
      <c r="F9601" s="142"/>
      <c r="G9601" s="142"/>
      <c r="H9601" s="142"/>
      <c r="J9601" s="142"/>
      <c r="K9601" s="142"/>
      <c r="L9601" s="142"/>
      <c r="M9601" s="142"/>
      <c r="N9601" s="142"/>
      <c r="O9601" s="142"/>
    </row>
    <row r="9602" spans="3:15" x14ac:dyDescent="0.2">
      <c r="C9602" s="142"/>
      <c r="D9602" s="142"/>
      <c r="E9602" s="142"/>
      <c r="F9602" s="142"/>
      <c r="G9602" s="142"/>
      <c r="H9602" s="142"/>
      <c r="J9602" s="142"/>
      <c r="K9602" s="142"/>
      <c r="L9602" s="142"/>
      <c r="M9602" s="142"/>
      <c r="N9602" s="142"/>
      <c r="O9602" s="142"/>
    </row>
    <row r="9603" spans="3:15" x14ac:dyDescent="0.2">
      <c r="C9603" s="142"/>
      <c r="D9603" s="142"/>
      <c r="E9603" s="142"/>
      <c r="F9603" s="142"/>
      <c r="G9603" s="142"/>
      <c r="H9603" s="142"/>
      <c r="J9603" s="142"/>
      <c r="K9603" s="142"/>
      <c r="L9603" s="142"/>
      <c r="M9603" s="142"/>
      <c r="N9603" s="142"/>
      <c r="O9603" s="142"/>
    </row>
    <row r="9604" spans="3:15" x14ac:dyDescent="0.2">
      <c r="C9604" s="142"/>
      <c r="D9604" s="142"/>
      <c r="E9604" s="142"/>
      <c r="F9604" s="142"/>
      <c r="G9604" s="142"/>
      <c r="H9604" s="142"/>
      <c r="J9604" s="142"/>
      <c r="K9604" s="142"/>
      <c r="L9604" s="142"/>
      <c r="M9604" s="142"/>
      <c r="N9604" s="142"/>
      <c r="O9604" s="142"/>
    </row>
    <row r="9605" spans="3:15" x14ac:dyDescent="0.2">
      <c r="C9605" s="142"/>
      <c r="D9605" s="142"/>
      <c r="E9605" s="142"/>
      <c r="F9605" s="142"/>
      <c r="G9605" s="142"/>
      <c r="H9605" s="142"/>
      <c r="J9605" s="142"/>
      <c r="K9605" s="142"/>
      <c r="L9605" s="142"/>
      <c r="M9605" s="142"/>
      <c r="N9605" s="142"/>
      <c r="O9605" s="142"/>
    </row>
    <row r="9606" spans="3:15" x14ac:dyDescent="0.2">
      <c r="C9606" s="142"/>
      <c r="D9606" s="142"/>
      <c r="E9606" s="142"/>
      <c r="F9606" s="142"/>
      <c r="G9606" s="142"/>
      <c r="H9606" s="142"/>
      <c r="J9606" s="142"/>
      <c r="K9606" s="142"/>
      <c r="L9606" s="142"/>
      <c r="M9606" s="142"/>
      <c r="N9606" s="142"/>
      <c r="O9606" s="142"/>
    </row>
    <row r="9607" spans="3:15" x14ac:dyDescent="0.2">
      <c r="C9607" s="142"/>
      <c r="D9607" s="142"/>
      <c r="E9607" s="142"/>
      <c r="F9607" s="142"/>
      <c r="G9607" s="142"/>
      <c r="H9607" s="142"/>
      <c r="J9607" s="142"/>
      <c r="K9607" s="142"/>
      <c r="L9607" s="142"/>
      <c r="M9607" s="142"/>
      <c r="N9607" s="142"/>
      <c r="O9607" s="142"/>
    </row>
    <row r="9608" spans="3:15" x14ac:dyDescent="0.2">
      <c r="C9608" s="142"/>
      <c r="D9608" s="142"/>
      <c r="E9608" s="142"/>
      <c r="F9608" s="142"/>
      <c r="G9608" s="142"/>
      <c r="H9608" s="142"/>
      <c r="J9608" s="142"/>
      <c r="K9608" s="142"/>
      <c r="L9608" s="142"/>
      <c r="M9608" s="142"/>
      <c r="N9608" s="142"/>
      <c r="O9608" s="142"/>
    </row>
    <row r="9609" spans="3:15" x14ac:dyDescent="0.2">
      <c r="C9609" s="142"/>
      <c r="D9609" s="142"/>
      <c r="E9609" s="142"/>
      <c r="F9609" s="142"/>
      <c r="G9609" s="142"/>
      <c r="H9609" s="142"/>
      <c r="J9609" s="142"/>
      <c r="K9609" s="142"/>
      <c r="L9609" s="142"/>
      <c r="M9609" s="142"/>
      <c r="N9609" s="142"/>
      <c r="O9609" s="142"/>
    </row>
    <row r="9610" spans="3:15" x14ac:dyDescent="0.2">
      <c r="C9610" s="142"/>
      <c r="D9610" s="142"/>
      <c r="E9610" s="142"/>
      <c r="F9610" s="142"/>
      <c r="G9610" s="142"/>
      <c r="H9610" s="142"/>
      <c r="J9610" s="142"/>
      <c r="K9610" s="142"/>
      <c r="L9610" s="142"/>
      <c r="M9610" s="142"/>
      <c r="N9610" s="142"/>
      <c r="O9610" s="142"/>
    </row>
    <row r="9611" spans="3:15" x14ac:dyDescent="0.2">
      <c r="C9611" s="142"/>
      <c r="D9611" s="142"/>
      <c r="E9611" s="142"/>
      <c r="F9611" s="142"/>
      <c r="G9611" s="142"/>
      <c r="H9611" s="142"/>
      <c r="J9611" s="142"/>
      <c r="K9611" s="142"/>
      <c r="L9611" s="142"/>
      <c r="M9611" s="142"/>
      <c r="N9611" s="142"/>
      <c r="O9611" s="142"/>
    </row>
    <row r="9612" spans="3:15" x14ac:dyDescent="0.2">
      <c r="C9612" s="142"/>
      <c r="D9612" s="142"/>
      <c r="E9612" s="142"/>
      <c r="F9612" s="142"/>
      <c r="G9612" s="142"/>
      <c r="H9612" s="142"/>
      <c r="J9612" s="142"/>
      <c r="K9612" s="142"/>
      <c r="L9612" s="142"/>
      <c r="M9612" s="142"/>
      <c r="N9612" s="142"/>
      <c r="O9612" s="142"/>
    </row>
    <row r="9613" spans="3:15" x14ac:dyDescent="0.2">
      <c r="C9613" s="142"/>
      <c r="D9613" s="142"/>
      <c r="E9613" s="142"/>
      <c r="F9613" s="142"/>
      <c r="G9613" s="142"/>
      <c r="H9613" s="142"/>
      <c r="J9613" s="142"/>
      <c r="K9613" s="142"/>
      <c r="L9613" s="142"/>
      <c r="M9613" s="142"/>
      <c r="N9613" s="142"/>
      <c r="O9613" s="142"/>
    </row>
    <row r="9614" spans="3:15" x14ac:dyDescent="0.2">
      <c r="C9614" s="142"/>
      <c r="D9614" s="142"/>
      <c r="E9614" s="142"/>
      <c r="F9614" s="142"/>
      <c r="G9614" s="142"/>
      <c r="H9614" s="142"/>
      <c r="J9614" s="142"/>
      <c r="K9614" s="142"/>
      <c r="L9614" s="142"/>
      <c r="M9614" s="142"/>
      <c r="N9614" s="142"/>
      <c r="O9614" s="142"/>
    </row>
    <row r="9615" spans="3:15" x14ac:dyDescent="0.2">
      <c r="C9615" s="142"/>
      <c r="D9615" s="142"/>
      <c r="E9615" s="142"/>
      <c r="F9615" s="142"/>
      <c r="G9615" s="142"/>
      <c r="H9615" s="142"/>
      <c r="J9615" s="142"/>
      <c r="K9615" s="142"/>
      <c r="L9615" s="142"/>
      <c r="M9615" s="142"/>
      <c r="N9615" s="142"/>
      <c r="O9615" s="142"/>
    </row>
    <row r="9616" spans="3:15" x14ac:dyDescent="0.2">
      <c r="C9616" s="142"/>
      <c r="D9616" s="142"/>
      <c r="E9616" s="142"/>
      <c r="F9616" s="142"/>
      <c r="G9616" s="142"/>
      <c r="H9616" s="142"/>
      <c r="J9616" s="142"/>
      <c r="K9616" s="142"/>
      <c r="L9616" s="142"/>
      <c r="M9616" s="142"/>
      <c r="N9616" s="142"/>
      <c r="O9616" s="142"/>
    </row>
    <row r="9617" spans="3:15" x14ac:dyDescent="0.2">
      <c r="C9617" s="142"/>
      <c r="D9617" s="142"/>
      <c r="E9617" s="142"/>
      <c r="F9617" s="142"/>
      <c r="G9617" s="142"/>
      <c r="H9617" s="142"/>
      <c r="J9617" s="142"/>
      <c r="K9617" s="142"/>
      <c r="L9617" s="142"/>
      <c r="M9617" s="142"/>
      <c r="N9617" s="142"/>
      <c r="O9617" s="142"/>
    </row>
    <row r="9618" spans="3:15" x14ac:dyDescent="0.2">
      <c r="C9618" s="142"/>
      <c r="D9618" s="142"/>
      <c r="E9618" s="142"/>
      <c r="F9618" s="142"/>
      <c r="G9618" s="142"/>
      <c r="H9618" s="142"/>
      <c r="J9618" s="142"/>
      <c r="K9618" s="142"/>
      <c r="L9618" s="142"/>
      <c r="M9618" s="142"/>
      <c r="N9618" s="142"/>
      <c r="O9618" s="142"/>
    </row>
    <row r="9619" spans="3:15" x14ac:dyDescent="0.2">
      <c r="C9619" s="142"/>
      <c r="D9619" s="142"/>
      <c r="E9619" s="142"/>
      <c r="F9619" s="142"/>
      <c r="G9619" s="142"/>
      <c r="H9619" s="142"/>
      <c r="J9619" s="142"/>
      <c r="K9619" s="142"/>
      <c r="L9619" s="142"/>
      <c r="M9619" s="142"/>
      <c r="N9619" s="142"/>
      <c r="O9619" s="142"/>
    </row>
    <row r="9620" spans="3:15" x14ac:dyDescent="0.2">
      <c r="C9620" s="142"/>
      <c r="D9620" s="142"/>
      <c r="E9620" s="142"/>
      <c r="F9620" s="142"/>
      <c r="G9620" s="142"/>
      <c r="H9620" s="142"/>
      <c r="J9620" s="142"/>
      <c r="K9620" s="142"/>
      <c r="L9620" s="142"/>
      <c r="M9620" s="142"/>
      <c r="N9620" s="142"/>
      <c r="O9620" s="142"/>
    </row>
    <row r="9621" spans="3:15" x14ac:dyDescent="0.2">
      <c r="C9621" s="142"/>
      <c r="D9621" s="142"/>
      <c r="E9621" s="142"/>
      <c r="F9621" s="142"/>
      <c r="G9621" s="142"/>
      <c r="H9621" s="142"/>
      <c r="J9621" s="142"/>
      <c r="K9621" s="142"/>
      <c r="L9621" s="142"/>
      <c r="M9621" s="142"/>
      <c r="N9621" s="142"/>
      <c r="O9621" s="142"/>
    </row>
    <row r="9622" spans="3:15" x14ac:dyDescent="0.2">
      <c r="C9622" s="142"/>
      <c r="D9622" s="142"/>
      <c r="E9622" s="142"/>
      <c r="F9622" s="142"/>
      <c r="G9622" s="142"/>
      <c r="H9622" s="142"/>
      <c r="J9622" s="142"/>
      <c r="K9622" s="142"/>
      <c r="L9622" s="142"/>
      <c r="M9622" s="142"/>
      <c r="N9622" s="142"/>
      <c r="O9622" s="142"/>
    </row>
    <row r="9623" spans="3:15" x14ac:dyDescent="0.2">
      <c r="C9623" s="142"/>
      <c r="D9623" s="142"/>
      <c r="E9623" s="142"/>
      <c r="F9623" s="142"/>
      <c r="G9623" s="142"/>
      <c r="H9623" s="142"/>
      <c r="J9623" s="142"/>
      <c r="K9623" s="142"/>
      <c r="L9623" s="142"/>
      <c r="M9623" s="142"/>
      <c r="N9623" s="142"/>
      <c r="O9623" s="142"/>
    </row>
    <row r="9624" spans="3:15" x14ac:dyDescent="0.2">
      <c r="C9624" s="142"/>
      <c r="D9624" s="142"/>
      <c r="E9624" s="142"/>
      <c r="F9624" s="142"/>
      <c r="G9624" s="142"/>
      <c r="H9624" s="142"/>
      <c r="J9624" s="142"/>
      <c r="K9624" s="142"/>
      <c r="L9624" s="142"/>
      <c r="M9624" s="142"/>
      <c r="N9624" s="142"/>
      <c r="O9624" s="142"/>
    </row>
    <row r="9625" spans="3:15" x14ac:dyDescent="0.2">
      <c r="C9625" s="142"/>
      <c r="D9625" s="142"/>
      <c r="E9625" s="142"/>
      <c r="F9625" s="142"/>
      <c r="G9625" s="142"/>
      <c r="H9625" s="142"/>
      <c r="J9625" s="142"/>
      <c r="K9625" s="142"/>
      <c r="L9625" s="142"/>
      <c r="M9625" s="142"/>
      <c r="N9625" s="142"/>
      <c r="O9625" s="142"/>
    </row>
    <row r="9626" spans="3:15" x14ac:dyDescent="0.2">
      <c r="C9626" s="142"/>
      <c r="D9626" s="142"/>
      <c r="E9626" s="142"/>
      <c r="F9626" s="142"/>
      <c r="G9626" s="142"/>
      <c r="H9626" s="142"/>
      <c r="J9626" s="142"/>
      <c r="K9626" s="142"/>
      <c r="L9626" s="142"/>
      <c r="M9626" s="142"/>
      <c r="N9626" s="142"/>
      <c r="O9626" s="142"/>
    </row>
    <row r="9627" spans="3:15" x14ac:dyDescent="0.2">
      <c r="C9627" s="142"/>
      <c r="D9627" s="142"/>
      <c r="E9627" s="142"/>
      <c r="F9627" s="142"/>
      <c r="G9627" s="142"/>
      <c r="H9627" s="142"/>
      <c r="J9627" s="142"/>
      <c r="K9627" s="142"/>
      <c r="L9627" s="142"/>
      <c r="M9627" s="142"/>
      <c r="N9627" s="142"/>
      <c r="O9627" s="142"/>
    </row>
    <row r="9628" spans="3:15" x14ac:dyDescent="0.2">
      <c r="C9628" s="142"/>
      <c r="D9628" s="142"/>
      <c r="E9628" s="142"/>
      <c r="F9628" s="142"/>
      <c r="G9628" s="142"/>
      <c r="H9628" s="142"/>
      <c r="J9628" s="142"/>
      <c r="K9628" s="142"/>
      <c r="L9628" s="142"/>
      <c r="M9628" s="142"/>
      <c r="N9628" s="142"/>
      <c r="O9628" s="142"/>
    </row>
    <row r="9629" spans="3:15" x14ac:dyDescent="0.2">
      <c r="C9629" s="142"/>
      <c r="D9629" s="142"/>
      <c r="E9629" s="142"/>
      <c r="F9629" s="142"/>
      <c r="G9629" s="142"/>
      <c r="H9629" s="142"/>
      <c r="J9629" s="142"/>
      <c r="K9629" s="142"/>
      <c r="L9629" s="142"/>
      <c r="M9629" s="142"/>
      <c r="N9629" s="142"/>
      <c r="O9629" s="142"/>
    </row>
    <row r="9630" spans="3:15" x14ac:dyDescent="0.2">
      <c r="C9630" s="142"/>
      <c r="D9630" s="142"/>
      <c r="E9630" s="142"/>
      <c r="F9630" s="142"/>
      <c r="G9630" s="142"/>
      <c r="H9630" s="142"/>
      <c r="J9630" s="142"/>
      <c r="K9630" s="142"/>
      <c r="L9630" s="142"/>
      <c r="M9630" s="142"/>
      <c r="N9630" s="142"/>
      <c r="O9630" s="142"/>
    </row>
    <row r="9631" spans="3:15" x14ac:dyDescent="0.2">
      <c r="C9631" s="142"/>
      <c r="D9631" s="142"/>
      <c r="E9631" s="142"/>
      <c r="F9631" s="142"/>
      <c r="G9631" s="142"/>
      <c r="H9631" s="142"/>
      <c r="J9631" s="142"/>
      <c r="K9631" s="142"/>
      <c r="L9631" s="142"/>
      <c r="M9631" s="142"/>
      <c r="N9631" s="142"/>
      <c r="O9631" s="142"/>
    </row>
    <row r="9632" spans="3:15" x14ac:dyDescent="0.2">
      <c r="C9632" s="142"/>
      <c r="D9632" s="142"/>
      <c r="E9632" s="142"/>
      <c r="F9632" s="142"/>
      <c r="G9632" s="142"/>
      <c r="H9632" s="142"/>
      <c r="J9632" s="142"/>
      <c r="K9632" s="142"/>
      <c r="L9632" s="142"/>
      <c r="M9632" s="142"/>
      <c r="N9632" s="142"/>
      <c r="O9632" s="142"/>
    </row>
    <row r="9633" spans="3:15" x14ac:dyDescent="0.2">
      <c r="C9633" s="142"/>
      <c r="D9633" s="142"/>
      <c r="E9633" s="142"/>
      <c r="F9633" s="142"/>
      <c r="G9633" s="142"/>
      <c r="H9633" s="142"/>
      <c r="J9633" s="142"/>
      <c r="K9633" s="142"/>
      <c r="L9633" s="142"/>
      <c r="M9633" s="142"/>
      <c r="N9633" s="142"/>
      <c r="O9633" s="142"/>
    </row>
    <row r="9634" spans="3:15" x14ac:dyDescent="0.2">
      <c r="C9634" s="142"/>
      <c r="D9634" s="142"/>
      <c r="E9634" s="142"/>
      <c r="F9634" s="142"/>
      <c r="G9634" s="142"/>
      <c r="H9634" s="142"/>
      <c r="J9634" s="142"/>
      <c r="K9634" s="142"/>
      <c r="L9634" s="142"/>
      <c r="M9634" s="142"/>
      <c r="N9634" s="142"/>
      <c r="O9634" s="142"/>
    </row>
    <row r="9635" spans="3:15" x14ac:dyDescent="0.2">
      <c r="C9635" s="142"/>
      <c r="D9635" s="142"/>
      <c r="E9635" s="142"/>
      <c r="F9635" s="142"/>
      <c r="G9635" s="142"/>
      <c r="H9635" s="142"/>
      <c r="J9635" s="142"/>
      <c r="K9635" s="142"/>
      <c r="L9635" s="142"/>
      <c r="M9635" s="142"/>
      <c r="N9635" s="142"/>
      <c r="O9635" s="142"/>
    </row>
    <row r="9636" spans="3:15" x14ac:dyDescent="0.2">
      <c r="C9636" s="142"/>
      <c r="D9636" s="142"/>
      <c r="E9636" s="142"/>
      <c r="F9636" s="142"/>
      <c r="G9636" s="142"/>
      <c r="H9636" s="142"/>
      <c r="J9636" s="142"/>
      <c r="K9636" s="142"/>
      <c r="L9636" s="142"/>
      <c r="M9636" s="142"/>
      <c r="N9636" s="142"/>
      <c r="O9636" s="142"/>
    </row>
    <row r="9637" spans="3:15" x14ac:dyDescent="0.2">
      <c r="C9637" s="142"/>
      <c r="D9637" s="142"/>
      <c r="E9637" s="142"/>
      <c r="F9637" s="142"/>
      <c r="G9637" s="142"/>
      <c r="H9637" s="142"/>
      <c r="J9637" s="142"/>
      <c r="K9637" s="142"/>
      <c r="L9637" s="142"/>
      <c r="M9637" s="142"/>
      <c r="N9637" s="142"/>
      <c r="O9637" s="142"/>
    </row>
    <row r="9638" spans="3:15" x14ac:dyDescent="0.2">
      <c r="C9638" s="142"/>
      <c r="D9638" s="142"/>
      <c r="E9638" s="142"/>
      <c r="F9638" s="142"/>
      <c r="G9638" s="142"/>
      <c r="H9638" s="142"/>
      <c r="J9638" s="142"/>
      <c r="K9638" s="142"/>
      <c r="L9638" s="142"/>
      <c r="M9638" s="142"/>
      <c r="N9638" s="142"/>
      <c r="O9638" s="142"/>
    </row>
    <row r="9639" spans="3:15" x14ac:dyDescent="0.2">
      <c r="C9639" s="142"/>
      <c r="D9639" s="142"/>
      <c r="E9639" s="142"/>
      <c r="F9639" s="142"/>
      <c r="G9639" s="142"/>
      <c r="H9639" s="142"/>
      <c r="J9639" s="142"/>
      <c r="K9639" s="142"/>
      <c r="L9639" s="142"/>
      <c r="M9639" s="142"/>
      <c r="N9639" s="142"/>
      <c r="O9639" s="142"/>
    </row>
    <row r="9640" spans="3:15" x14ac:dyDescent="0.2">
      <c r="C9640" s="142"/>
      <c r="D9640" s="142"/>
      <c r="E9640" s="142"/>
      <c r="F9640" s="142"/>
      <c r="G9640" s="142"/>
      <c r="H9640" s="142"/>
      <c r="J9640" s="142"/>
      <c r="K9640" s="142"/>
      <c r="L9640" s="142"/>
      <c r="M9640" s="142"/>
      <c r="N9640" s="142"/>
      <c r="O9640" s="142"/>
    </row>
    <row r="9641" spans="3:15" x14ac:dyDescent="0.2">
      <c r="C9641" s="142"/>
      <c r="D9641" s="142"/>
      <c r="E9641" s="142"/>
      <c r="F9641" s="142"/>
      <c r="G9641" s="142"/>
      <c r="H9641" s="142"/>
      <c r="J9641" s="142"/>
      <c r="K9641" s="142"/>
      <c r="L9641" s="142"/>
      <c r="M9641" s="142"/>
      <c r="N9641" s="142"/>
      <c r="O9641" s="142"/>
    </row>
    <row r="9642" spans="3:15" x14ac:dyDescent="0.2">
      <c r="C9642" s="142"/>
      <c r="D9642" s="142"/>
      <c r="E9642" s="142"/>
      <c r="F9642" s="142"/>
      <c r="G9642" s="142"/>
      <c r="H9642" s="142"/>
      <c r="J9642" s="142"/>
      <c r="K9642" s="142"/>
      <c r="L9642" s="142"/>
      <c r="M9642" s="142"/>
      <c r="N9642" s="142"/>
      <c r="O9642" s="142"/>
    </row>
    <row r="9643" spans="3:15" x14ac:dyDescent="0.2">
      <c r="C9643" s="142"/>
      <c r="D9643" s="142"/>
      <c r="E9643" s="142"/>
      <c r="F9643" s="142"/>
      <c r="G9643" s="142"/>
      <c r="H9643" s="142"/>
      <c r="J9643" s="142"/>
      <c r="K9643" s="142"/>
      <c r="L9643" s="142"/>
      <c r="M9643" s="142"/>
      <c r="N9643" s="142"/>
      <c r="O9643" s="142"/>
    </row>
    <row r="9644" spans="3:15" x14ac:dyDescent="0.2">
      <c r="C9644" s="142"/>
      <c r="D9644" s="142"/>
      <c r="E9644" s="142"/>
      <c r="F9644" s="142"/>
      <c r="G9644" s="142"/>
      <c r="H9644" s="142"/>
      <c r="J9644" s="142"/>
      <c r="K9644" s="142"/>
      <c r="L9644" s="142"/>
      <c r="M9644" s="142"/>
      <c r="N9644" s="142"/>
      <c r="O9644" s="142"/>
    </row>
    <row r="9645" spans="3:15" x14ac:dyDescent="0.2">
      <c r="C9645" s="142"/>
      <c r="D9645" s="142"/>
      <c r="E9645" s="142"/>
      <c r="F9645" s="142"/>
      <c r="G9645" s="142"/>
      <c r="H9645" s="142"/>
      <c r="J9645" s="142"/>
      <c r="K9645" s="142"/>
      <c r="L9645" s="142"/>
      <c r="M9645" s="142"/>
      <c r="N9645" s="142"/>
      <c r="O9645" s="142"/>
    </row>
    <row r="9646" spans="3:15" x14ac:dyDescent="0.2">
      <c r="C9646" s="142"/>
      <c r="D9646" s="142"/>
      <c r="E9646" s="142"/>
      <c r="F9646" s="142"/>
      <c r="G9646" s="142"/>
      <c r="H9646" s="142"/>
      <c r="J9646" s="142"/>
      <c r="K9646" s="142"/>
      <c r="L9646" s="142"/>
      <c r="M9646" s="142"/>
      <c r="N9646" s="142"/>
      <c r="O9646" s="142"/>
    </row>
    <row r="9647" spans="3:15" x14ac:dyDescent="0.2">
      <c r="C9647" s="142"/>
      <c r="D9647" s="142"/>
      <c r="E9647" s="142"/>
      <c r="F9647" s="142"/>
      <c r="G9647" s="142"/>
      <c r="H9647" s="142"/>
      <c r="J9647" s="142"/>
      <c r="K9647" s="142"/>
      <c r="L9647" s="142"/>
      <c r="M9647" s="142"/>
      <c r="N9647" s="142"/>
      <c r="O9647" s="142"/>
    </row>
    <row r="9648" spans="3:15" x14ac:dyDescent="0.2">
      <c r="C9648" s="142"/>
      <c r="D9648" s="142"/>
      <c r="E9648" s="142"/>
      <c r="F9648" s="142"/>
      <c r="G9648" s="142"/>
      <c r="H9648" s="142"/>
      <c r="J9648" s="142"/>
      <c r="K9648" s="142"/>
      <c r="L9648" s="142"/>
      <c r="M9648" s="142"/>
      <c r="N9648" s="142"/>
      <c r="O9648" s="142"/>
    </row>
    <row r="9649" spans="3:15" x14ac:dyDescent="0.2">
      <c r="C9649" s="142"/>
      <c r="D9649" s="142"/>
      <c r="E9649" s="142"/>
      <c r="F9649" s="142"/>
      <c r="G9649" s="142"/>
      <c r="H9649" s="142"/>
      <c r="J9649" s="142"/>
      <c r="K9649" s="142"/>
      <c r="L9649" s="142"/>
      <c r="M9649" s="142"/>
      <c r="N9649" s="142"/>
      <c r="O9649" s="142"/>
    </row>
    <row r="9650" spans="3:15" x14ac:dyDescent="0.2">
      <c r="C9650" s="142"/>
      <c r="D9650" s="142"/>
      <c r="E9650" s="142"/>
      <c r="F9650" s="142"/>
      <c r="G9650" s="142"/>
      <c r="H9650" s="142"/>
      <c r="J9650" s="142"/>
      <c r="K9650" s="142"/>
      <c r="L9650" s="142"/>
      <c r="M9650" s="142"/>
      <c r="N9650" s="142"/>
      <c r="O9650" s="142"/>
    </row>
    <row r="9651" spans="3:15" x14ac:dyDescent="0.2">
      <c r="C9651" s="142"/>
      <c r="D9651" s="142"/>
      <c r="E9651" s="142"/>
      <c r="F9651" s="142"/>
      <c r="G9651" s="142"/>
      <c r="H9651" s="142"/>
      <c r="J9651" s="142"/>
      <c r="K9651" s="142"/>
      <c r="L9651" s="142"/>
      <c r="M9651" s="142"/>
      <c r="N9651" s="142"/>
      <c r="O9651" s="142"/>
    </row>
    <row r="9652" spans="3:15" x14ac:dyDescent="0.2">
      <c r="C9652" s="142"/>
      <c r="D9652" s="142"/>
      <c r="E9652" s="142"/>
      <c r="F9652" s="142"/>
      <c r="G9652" s="142"/>
      <c r="H9652" s="142"/>
      <c r="J9652" s="142"/>
      <c r="K9652" s="142"/>
      <c r="L9652" s="142"/>
      <c r="M9652" s="142"/>
      <c r="N9652" s="142"/>
      <c r="O9652" s="142"/>
    </row>
    <row r="9653" spans="3:15" x14ac:dyDescent="0.2">
      <c r="C9653" s="142"/>
      <c r="D9653" s="142"/>
      <c r="E9653" s="142"/>
      <c r="F9653" s="142"/>
      <c r="G9653" s="142"/>
      <c r="H9653" s="142"/>
      <c r="J9653" s="142"/>
      <c r="K9653" s="142"/>
      <c r="L9653" s="142"/>
      <c r="M9653" s="142"/>
      <c r="N9653" s="142"/>
      <c r="O9653" s="142"/>
    </row>
    <row r="9654" spans="3:15" x14ac:dyDescent="0.2">
      <c r="C9654" s="142"/>
      <c r="D9654" s="142"/>
      <c r="E9654" s="142"/>
      <c r="F9654" s="142"/>
      <c r="G9654" s="142"/>
      <c r="H9654" s="142"/>
      <c r="J9654" s="142"/>
      <c r="K9654" s="142"/>
      <c r="L9654" s="142"/>
      <c r="M9654" s="142"/>
      <c r="N9654" s="142"/>
      <c r="O9654" s="142"/>
    </row>
    <row r="9655" spans="3:15" x14ac:dyDescent="0.2">
      <c r="C9655" s="142"/>
      <c r="D9655" s="142"/>
      <c r="E9655" s="142"/>
      <c r="F9655" s="142"/>
      <c r="G9655" s="142"/>
      <c r="H9655" s="142"/>
      <c r="J9655" s="142"/>
      <c r="K9655" s="142"/>
      <c r="L9655" s="142"/>
      <c r="M9655" s="142"/>
      <c r="N9655" s="142"/>
      <c r="O9655" s="142"/>
    </row>
    <row r="9656" spans="3:15" x14ac:dyDescent="0.2">
      <c r="C9656" s="142"/>
      <c r="D9656" s="142"/>
      <c r="E9656" s="142"/>
      <c r="F9656" s="142"/>
      <c r="G9656" s="142"/>
      <c r="H9656" s="142"/>
      <c r="J9656" s="142"/>
      <c r="K9656" s="142"/>
      <c r="L9656" s="142"/>
      <c r="M9656" s="142"/>
      <c r="N9656" s="142"/>
      <c r="O9656" s="142"/>
    </row>
    <row r="9657" spans="3:15" x14ac:dyDescent="0.2">
      <c r="C9657" s="142"/>
      <c r="D9657" s="142"/>
      <c r="E9657" s="142"/>
      <c r="F9657" s="142"/>
      <c r="G9657" s="142"/>
      <c r="H9657" s="142"/>
      <c r="J9657" s="142"/>
      <c r="K9657" s="142"/>
      <c r="L9657" s="142"/>
      <c r="M9657" s="142"/>
      <c r="N9657" s="142"/>
      <c r="O9657" s="142"/>
    </row>
    <row r="9658" spans="3:15" x14ac:dyDescent="0.2">
      <c r="C9658" s="142"/>
      <c r="D9658" s="142"/>
      <c r="E9658" s="142"/>
      <c r="F9658" s="142"/>
      <c r="G9658" s="142"/>
      <c r="H9658" s="142"/>
      <c r="J9658" s="142"/>
      <c r="K9658" s="142"/>
      <c r="L9658" s="142"/>
      <c r="M9658" s="142"/>
      <c r="N9658" s="142"/>
      <c r="O9658" s="142"/>
    </row>
    <row r="9659" spans="3:15" x14ac:dyDescent="0.2">
      <c r="C9659" s="142"/>
      <c r="D9659" s="142"/>
      <c r="E9659" s="142"/>
      <c r="F9659" s="142"/>
      <c r="G9659" s="142"/>
      <c r="H9659" s="142"/>
      <c r="J9659" s="142"/>
      <c r="K9659" s="142"/>
      <c r="L9659" s="142"/>
      <c r="M9659" s="142"/>
      <c r="N9659" s="142"/>
      <c r="O9659" s="142"/>
    </row>
    <row r="9660" spans="3:15" x14ac:dyDescent="0.2">
      <c r="C9660" s="142"/>
      <c r="D9660" s="142"/>
      <c r="E9660" s="142"/>
      <c r="F9660" s="142"/>
      <c r="G9660" s="142"/>
      <c r="H9660" s="142"/>
      <c r="J9660" s="142"/>
      <c r="K9660" s="142"/>
      <c r="L9660" s="142"/>
      <c r="M9660" s="142"/>
      <c r="N9660" s="142"/>
      <c r="O9660" s="142"/>
    </row>
    <row r="9661" spans="3:15" x14ac:dyDescent="0.2">
      <c r="C9661" s="142"/>
      <c r="D9661" s="142"/>
      <c r="E9661" s="142"/>
      <c r="F9661" s="142"/>
      <c r="G9661" s="142"/>
      <c r="H9661" s="142"/>
      <c r="J9661" s="142"/>
      <c r="K9661" s="142"/>
      <c r="L9661" s="142"/>
      <c r="M9661" s="142"/>
      <c r="N9661" s="142"/>
      <c r="O9661" s="142"/>
    </row>
    <row r="9662" spans="3:15" x14ac:dyDescent="0.2">
      <c r="C9662" s="142"/>
      <c r="D9662" s="142"/>
      <c r="E9662" s="142"/>
      <c r="F9662" s="142"/>
      <c r="G9662" s="142"/>
      <c r="H9662" s="142"/>
      <c r="J9662" s="142"/>
      <c r="K9662" s="142"/>
      <c r="L9662" s="142"/>
      <c r="M9662" s="142"/>
      <c r="N9662" s="142"/>
      <c r="O9662" s="142"/>
    </row>
    <row r="9663" spans="3:15" x14ac:dyDescent="0.2">
      <c r="C9663" s="142"/>
      <c r="D9663" s="142"/>
      <c r="E9663" s="142"/>
      <c r="F9663" s="142"/>
      <c r="G9663" s="142"/>
      <c r="H9663" s="142"/>
      <c r="J9663" s="142"/>
      <c r="K9663" s="142"/>
      <c r="L9663" s="142"/>
      <c r="M9663" s="142"/>
      <c r="N9663" s="142"/>
      <c r="O9663" s="142"/>
    </row>
    <row r="9664" spans="3:15" x14ac:dyDescent="0.2">
      <c r="C9664" s="142"/>
      <c r="D9664" s="142"/>
      <c r="E9664" s="142"/>
      <c r="F9664" s="142"/>
      <c r="G9664" s="142"/>
      <c r="H9664" s="142"/>
      <c r="J9664" s="142"/>
      <c r="K9664" s="142"/>
      <c r="L9664" s="142"/>
      <c r="M9664" s="142"/>
      <c r="N9664" s="142"/>
      <c r="O9664" s="142"/>
    </row>
    <row r="9665" spans="3:15" x14ac:dyDescent="0.2">
      <c r="C9665" s="142"/>
      <c r="D9665" s="142"/>
      <c r="E9665" s="142"/>
      <c r="F9665" s="142"/>
      <c r="G9665" s="142"/>
      <c r="H9665" s="142"/>
      <c r="J9665" s="142"/>
      <c r="K9665" s="142"/>
      <c r="L9665" s="142"/>
      <c r="M9665" s="142"/>
      <c r="N9665" s="142"/>
      <c r="O9665" s="142"/>
    </row>
    <row r="9666" spans="3:15" x14ac:dyDescent="0.2">
      <c r="C9666" s="142"/>
      <c r="D9666" s="142"/>
      <c r="E9666" s="142"/>
      <c r="F9666" s="142"/>
      <c r="G9666" s="142"/>
      <c r="H9666" s="142"/>
      <c r="J9666" s="142"/>
      <c r="K9666" s="142"/>
      <c r="L9666" s="142"/>
      <c r="M9666" s="142"/>
      <c r="N9666" s="142"/>
      <c r="O9666" s="142"/>
    </row>
    <row r="9667" spans="3:15" x14ac:dyDescent="0.2">
      <c r="C9667" s="142"/>
      <c r="D9667" s="142"/>
      <c r="E9667" s="142"/>
      <c r="F9667" s="142"/>
      <c r="G9667" s="142"/>
      <c r="H9667" s="142"/>
      <c r="J9667" s="142"/>
      <c r="K9667" s="142"/>
      <c r="L9667" s="142"/>
      <c r="M9667" s="142"/>
      <c r="N9667" s="142"/>
      <c r="O9667" s="142"/>
    </row>
    <row r="9668" spans="3:15" x14ac:dyDescent="0.2">
      <c r="C9668" s="142"/>
      <c r="D9668" s="142"/>
      <c r="E9668" s="142"/>
      <c r="F9668" s="142"/>
      <c r="G9668" s="142"/>
      <c r="H9668" s="142"/>
      <c r="J9668" s="142"/>
      <c r="K9668" s="142"/>
      <c r="L9668" s="142"/>
      <c r="M9668" s="142"/>
      <c r="N9668" s="142"/>
      <c r="O9668" s="142"/>
    </row>
    <row r="9669" spans="3:15" x14ac:dyDescent="0.2">
      <c r="C9669" s="142"/>
      <c r="D9669" s="142"/>
      <c r="E9669" s="142"/>
      <c r="F9669" s="142"/>
      <c r="G9669" s="142"/>
      <c r="H9669" s="142"/>
      <c r="J9669" s="142"/>
      <c r="K9669" s="142"/>
      <c r="L9669" s="142"/>
      <c r="M9669" s="142"/>
      <c r="N9669" s="142"/>
      <c r="O9669" s="142"/>
    </row>
    <row r="9670" spans="3:15" x14ac:dyDescent="0.2">
      <c r="C9670" s="142"/>
      <c r="D9670" s="142"/>
      <c r="E9670" s="142"/>
      <c r="F9670" s="142"/>
      <c r="G9670" s="142"/>
      <c r="H9670" s="142"/>
      <c r="J9670" s="142"/>
      <c r="K9670" s="142"/>
      <c r="L9670" s="142"/>
      <c r="M9670" s="142"/>
      <c r="N9670" s="142"/>
      <c r="O9670" s="142"/>
    </row>
    <row r="9671" spans="3:15" x14ac:dyDescent="0.2">
      <c r="C9671" s="142"/>
      <c r="D9671" s="142"/>
      <c r="E9671" s="142"/>
      <c r="F9671" s="142"/>
      <c r="G9671" s="142"/>
      <c r="H9671" s="142"/>
      <c r="J9671" s="142"/>
      <c r="K9671" s="142"/>
      <c r="L9671" s="142"/>
      <c r="M9671" s="142"/>
      <c r="N9671" s="142"/>
      <c r="O9671" s="142"/>
    </row>
    <row r="9672" spans="3:15" x14ac:dyDescent="0.2">
      <c r="C9672" s="142"/>
      <c r="D9672" s="142"/>
      <c r="E9672" s="142"/>
      <c r="F9672" s="142"/>
      <c r="G9672" s="142"/>
      <c r="H9672" s="142"/>
      <c r="J9672" s="142"/>
      <c r="K9672" s="142"/>
      <c r="L9672" s="142"/>
      <c r="M9672" s="142"/>
      <c r="N9672" s="142"/>
      <c r="O9672" s="142"/>
    </row>
    <row r="9673" spans="3:15" x14ac:dyDescent="0.2">
      <c r="C9673" s="142"/>
      <c r="D9673" s="142"/>
      <c r="E9673" s="142"/>
      <c r="F9673" s="142"/>
      <c r="G9673" s="142"/>
      <c r="H9673" s="142"/>
      <c r="J9673" s="142"/>
      <c r="K9673" s="142"/>
      <c r="L9673" s="142"/>
      <c r="M9673" s="142"/>
      <c r="N9673" s="142"/>
      <c r="O9673" s="142"/>
    </row>
    <row r="9674" spans="3:15" x14ac:dyDescent="0.2">
      <c r="C9674" s="142"/>
      <c r="D9674" s="142"/>
      <c r="E9674" s="142"/>
      <c r="F9674" s="142"/>
      <c r="G9674" s="142"/>
      <c r="H9674" s="142"/>
      <c r="J9674" s="142"/>
      <c r="K9674" s="142"/>
      <c r="L9674" s="142"/>
      <c r="M9674" s="142"/>
      <c r="N9674" s="142"/>
      <c r="O9674" s="142"/>
    </row>
    <row r="9675" spans="3:15" x14ac:dyDescent="0.2">
      <c r="C9675" s="142"/>
      <c r="D9675" s="142"/>
      <c r="E9675" s="142"/>
      <c r="F9675" s="142"/>
      <c r="G9675" s="142"/>
      <c r="H9675" s="142"/>
      <c r="J9675" s="142"/>
      <c r="K9675" s="142"/>
      <c r="L9675" s="142"/>
      <c r="M9675" s="142"/>
      <c r="N9675" s="142"/>
      <c r="O9675" s="142"/>
    </row>
    <row r="9676" spans="3:15" x14ac:dyDescent="0.2">
      <c r="C9676" s="142"/>
      <c r="D9676" s="142"/>
      <c r="E9676" s="142"/>
      <c r="F9676" s="142"/>
      <c r="G9676" s="142"/>
      <c r="H9676" s="142"/>
      <c r="J9676" s="142"/>
      <c r="K9676" s="142"/>
      <c r="L9676" s="142"/>
      <c r="M9676" s="142"/>
      <c r="N9676" s="142"/>
      <c r="O9676" s="142"/>
    </row>
    <row r="9677" spans="3:15" x14ac:dyDescent="0.2">
      <c r="C9677" s="142"/>
      <c r="D9677" s="142"/>
      <c r="E9677" s="142"/>
      <c r="F9677" s="142"/>
      <c r="G9677" s="142"/>
      <c r="H9677" s="142"/>
      <c r="J9677" s="142"/>
      <c r="K9677" s="142"/>
      <c r="L9677" s="142"/>
      <c r="M9677" s="142"/>
      <c r="N9677" s="142"/>
      <c r="O9677" s="142"/>
    </row>
    <row r="9678" spans="3:15" x14ac:dyDescent="0.2">
      <c r="C9678" s="142"/>
      <c r="D9678" s="142"/>
      <c r="E9678" s="142"/>
      <c r="F9678" s="142"/>
      <c r="G9678" s="142"/>
      <c r="H9678" s="142"/>
      <c r="J9678" s="142"/>
      <c r="K9678" s="142"/>
      <c r="L9678" s="142"/>
      <c r="M9678" s="142"/>
      <c r="N9678" s="142"/>
      <c r="O9678" s="142"/>
    </row>
    <row r="9679" spans="3:15" x14ac:dyDescent="0.2">
      <c r="C9679" s="142"/>
      <c r="D9679" s="142"/>
      <c r="E9679" s="142"/>
      <c r="F9679" s="142"/>
      <c r="G9679" s="142"/>
      <c r="H9679" s="142"/>
      <c r="J9679" s="142"/>
      <c r="K9679" s="142"/>
      <c r="L9679" s="142"/>
      <c r="M9679" s="142"/>
      <c r="N9679" s="142"/>
      <c r="O9679" s="142"/>
    </row>
    <row r="9680" spans="3:15" x14ac:dyDescent="0.2">
      <c r="C9680" s="142"/>
      <c r="D9680" s="142"/>
      <c r="E9680" s="142"/>
      <c r="F9680" s="142"/>
      <c r="G9680" s="142"/>
      <c r="H9680" s="142"/>
      <c r="J9680" s="142"/>
      <c r="K9680" s="142"/>
      <c r="L9680" s="142"/>
      <c r="M9680" s="142"/>
      <c r="N9680" s="142"/>
      <c r="O9680" s="142"/>
    </row>
    <row r="9681" spans="3:15" x14ac:dyDescent="0.2">
      <c r="C9681" s="142"/>
      <c r="D9681" s="142"/>
      <c r="E9681" s="142"/>
      <c r="F9681" s="142"/>
      <c r="G9681" s="142"/>
      <c r="H9681" s="142"/>
      <c r="J9681" s="142"/>
      <c r="K9681" s="142"/>
      <c r="L9681" s="142"/>
      <c r="M9681" s="142"/>
      <c r="N9681" s="142"/>
      <c r="O9681" s="142"/>
    </row>
    <row r="9682" spans="3:15" x14ac:dyDescent="0.2">
      <c r="C9682" s="142"/>
      <c r="D9682" s="142"/>
      <c r="E9682" s="142"/>
      <c r="F9682" s="142"/>
      <c r="G9682" s="142"/>
      <c r="H9682" s="142"/>
      <c r="J9682" s="142"/>
      <c r="K9682" s="142"/>
      <c r="L9682" s="142"/>
      <c r="M9682" s="142"/>
      <c r="N9682" s="142"/>
      <c r="O9682" s="142"/>
    </row>
    <row r="9683" spans="3:15" x14ac:dyDescent="0.2">
      <c r="C9683" s="142"/>
      <c r="D9683" s="142"/>
      <c r="E9683" s="142"/>
      <c r="F9683" s="142"/>
      <c r="G9683" s="142"/>
      <c r="H9683" s="142"/>
      <c r="J9683" s="142"/>
      <c r="K9683" s="142"/>
      <c r="L9683" s="142"/>
      <c r="M9683" s="142"/>
      <c r="N9683" s="142"/>
      <c r="O9683" s="142"/>
    </row>
    <row r="9684" spans="3:15" x14ac:dyDescent="0.2">
      <c r="C9684" s="142"/>
      <c r="D9684" s="142"/>
      <c r="E9684" s="142"/>
      <c r="F9684" s="142"/>
      <c r="G9684" s="142"/>
      <c r="H9684" s="142"/>
      <c r="J9684" s="142"/>
      <c r="K9684" s="142"/>
      <c r="L9684" s="142"/>
      <c r="M9684" s="142"/>
      <c r="N9684" s="142"/>
      <c r="O9684" s="142"/>
    </row>
    <row r="9685" spans="3:15" x14ac:dyDescent="0.2">
      <c r="C9685" s="142"/>
      <c r="D9685" s="142"/>
      <c r="E9685" s="142"/>
      <c r="F9685" s="142"/>
      <c r="G9685" s="142"/>
      <c r="H9685" s="142"/>
      <c r="J9685" s="142"/>
      <c r="K9685" s="142"/>
      <c r="L9685" s="142"/>
      <c r="M9685" s="142"/>
      <c r="N9685" s="142"/>
      <c r="O9685" s="142"/>
    </row>
    <row r="9686" spans="3:15" x14ac:dyDescent="0.2">
      <c r="C9686" s="142"/>
      <c r="D9686" s="142"/>
      <c r="E9686" s="142"/>
      <c r="F9686" s="142"/>
      <c r="G9686" s="142"/>
      <c r="H9686" s="142"/>
      <c r="J9686" s="142"/>
      <c r="K9686" s="142"/>
      <c r="L9686" s="142"/>
      <c r="M9686" s="142"/>
      <c r="N9686" s="142"/>
      <c r="O9686" s="142"/>
    </row>
    <row r="9687" spans="3:15" x14ac:dyDescent="0.2">
      <c r="C9687" s="142"/>
      <c r="D9687" s="142"/>
      <c r="E9687" s="142"/>
      <c r="F9687" s="142"/>
      <c r="G9687" s="142"/>
      <c r="H9687" s="142"/>
      <c r="J9687" s="142"/>
      <c r="K9687" s="142"/>
      <c r="L9687" s="142"/>
      <c r="M9687" s="142"/>
      <c r="N9687" s="142"/>
      <c r="O9687" s="142"/>
    </row>
    <row r="9688" spans="3:15" x14ac:dyDescent="0.2">
      <c r="C9688" s="142"/>
      <c r="D9688" s="142"/>
      <c r="E9688" s="142"/>
      <c r="F9688" s="142"/>
      <c r="G9688" s="142"/>
      <c r="H9688" s="142"/>
      <c r="J9688" s="142"/>
      <c r="K9688" s="142"/>
      <c r="L9688" s="142"/>
      <c r="M9688" s="142"/>
      <c r="N9688" s="142"/>
      <c r="O9688" s="142"/>
    </row>
    <row r="9689" spans="3:15" x14ac:dyDescent="0.2">
      <c r="C9689" s="142"/>
      <c r="D9689" s="142"/>
      <c r="E9689" s="142"/>
      <c r="F9689" s="142"/>
      <c r="G9689" s="142"/>
      <c r="H9689" s="142"/>
      <c r="J9689" s="142"/>
      <c r="K9689" s="142"/>
      <c r="L9689" s="142"/>
      <c r="M9689" s="142"/>
      <c r="N9689" s="142"/>
      <c r="O9689" s="142"/>
    </row>
    <row r="9690" spans="3:15" x14ac:dyDescent="0.2">
      <c r="C9690" s="142"/>
      <c r="D9690" s="142"/>
      <c r="E9690" s="142"/>
      <c r="F9690" s="142"/>
      <c r="G9690" s="142"/>
      <c r="H9690" s="142"/>
      <c r="J9690" s="142"/>
      <c r="K9690" s="142"/>
      <c r="L9690" s="142"/>
      <c r="M9690" s="142"/>
      <c r="N9690" s="142"/>
      <c r="O9690" s="142"/>
    </row>
    <row r="9691" spans="3:15" x14ac:dyDescent="0.2">
      <c r="C9691" s="142"/>
      <c r="D9691" s="142"/>
      <c r="E9691" s="142"/>
      <c r="F9691" s="142"/>
      <c r="G9691" s="142"/>
      <c r="H9691" s="142"/>
      <c r="J9691" s="142"/>
      <c r="K9691" s="142"/>
      <c r="L9691" s="142"/>
      <c r="M9691" s="142"/>
      <c r="N9691" s="142"/>
      <c r="O9691" s="142"/>
    </row>
    <row r="9692" spans="3:15" x14ac:dyDescent="0.2">
      <c r="C9692" s="142"/>
      <c r="D9692" s="142"/>
      <c r="E9692" s="142"/>
      <c r="F9692" s="142"/>
      <c r="G9692" s="142"/>
      <c r="H9692" s="142"/>
      <c r="J9692" s="142"/>
      <c r="K9692" s="142"/>
      <c r="L9692" s="142"/>
      <c r="M9692" s="142"/>
      <c r="N9692" s="142"/>
      <c r="O9692" s="142"/>
    </row>
    <row r="9693" spans="3:15" x14ac:dyDescent="0.2">
      <c r="C9693" s="142"/>
      <c r="D9693" s="142"/>
      <c r="E9693" s="142"/>
      <c r="F9693" s="142"/>
      <c r="G9693" s="142"/>
      <c r="H9693" s="142"/>
      <c r="J9693" s="142"/>
      <c r="K9693" s="142"/>
      <c r="L9693" s="142"/>
      <c r="M9693" s="142"/>
      <c r="N9693" s="142"/>
      <c r="O9693" s="142"/>
    </row>
    <row r="9694" spans="3:15" x14ac:dyDescent="0.2">
      <c r="C9694" s="142"/>
      <c r="D9694" s="142"/>
      <c r="E9694" s="142"/>
      <c r="F9694" s="142"/>
      <c r="G9694" s="142"/>
      <c r="H9694" s="142"/>
      <c r="J9694" s="142"/>
      <c r="K9694" s="142"/>
      <c r="L9694" s="142"/>
      <c r="M9694" s="142"/>
      <c r="N9694" s="142"/>
      <c r="O9694" s="142"/>
    </row>
    <row r="9695" spans="3:15" x14ac:dyDescent="0.2">
      <c r="C9695" s="142"/>
      <c r="D9695" s="142"/>
      <c r="E9695" s="142"/>
      <c r="F9695" s="142"/>
      <c r="G9695" s="142"/>
      <c r="H9695" s="142"/>
      <c r="J9695" s="142"/>
      <c r="K9695" s="142"/>
      <c r="L9695" s="142"/>
      <c r="M9695" s="142"/>
      <c r="N9695" s="142"/>
      <c r="O9695" s="142"/>
    </row>
    <row r="9696" spans="3:15" x14ac:dyDescent="0.2">
      <c r="C9696" s="142"/>
      <c r="D9696" s="142"/>
      <c r="E9696" s="142"/>
      <c r="F9696" s="142"/>
      <c r="G9696" s="142"/>
      <c r="H9696" s="142"/>
      <c r="J9696" s="142"/>
      <c r="K9696" s="142"/>
      <c r="L9696" s="142"/>
      <c r="M9696" s="142"/>
      <c r="N9696" s="142"/>
      <c r="O9696" s="142"/>
    </row>
    <row r="9697" spans="3:15" x14ac:dyDescent="0.2">
      <c r="C9697" s="142"/>
      <c r="D9697" s="142"/>
      <c r="E9697" s="142"/>
      <c r="F9697" s="142"/>
      <c r="G9697" s="142"/>
      <c r="H9697" s="142"/>
      <c r="J9697" s="142"/>
      <c r="K9697" s="142"/>
      <c r="L9697" s="142"/>
      <c r="M9697" s="142"/>
      <c r="N9697" s="142"/>
      <c r="O9697" s="142"/>
    </row>
    <row r="9698" spans="3:15" x14ac:dyDescent="0.2">
      <c r="C9698" s="142"/>
      <c r="D9698" s="142"/>
      <c r="E9698" s="142"/>
      <c r="F9698" s="142"/>
      <c r="G9698" s="142"/>
      <c r="H9698" s="142"/>
      <c r="J9698" s="142"/>
      <c r="K9698" s="142"/>
      <c r="L9698" s="142"/>
      <c r="M9698" s="142"/>
      <c r="N9698" s="142"/>
      <c r="O9698" s="142"/>
    </row>
    <row r="9699" spans="3:15" x14ac:dyDescent="0.2">
      <c r="C9699" s="142"/>
      <c r="D9699" s="142"/>
      <c r="E9699" s="142"/>
      <c r="F9699" s="142"/>
      <c r="G9699" s="142"/>
      <c r="H9699" s="142"/>
      <c r="J9699" s="142"/>
      <c r="K9699" s="142"/>
      <c r="L9699" s="142"/>
      <c r="M9699" s="142"/>
      <c r="N9699" s="142"/>
      <c r="O9699" s="142"/>
    </row>
    <row r="9700" spans="3:15" x14ac:dyDescent="0.2">
      <c r="C9700" s="142"/>
      <c r="D9700" s="142"/>
      <c r="E9700" s="142"/>
      <c r="F9700" s="142"/>
      <c r="G9700" s="142"/>
      <c r="H9700" s="142"/>
      <c r="J9700" s="142"/>
      <c r="K9700" s="142"/>
      <c r="L9700" s="142"/>
      <c r="M9700" s="142"/>
      <c r="N9700" s="142"/>
      <c r="O9700" s="142"/>
    </row>
    <row r="9701" spans="3:15" x14ac:dyDescent="0.2">
      <c r="C9701" s="142"/>
      <c r="D9701" s="142"/>
      <c r="E9701" s="142"/>
      <c r="F9701" s="142"/>
      <c r="G9701" s="142"/>
      <c r="H9701" s="142"/>
      <c r="J9701" s="142"/>
      <c r="K9701" s="142"/>
      <c r="L9701" s="142"/>
      <c r="M9701" s="142"/>
      <c r="N9701" s="142"/>
      <c r="O9701" s="142"/>
    </row>
    <row r="9702" spans="3:15" x14ac:dyDescent="0.2">
      <c r="C9702" s="142"/>
      <c r="D9702" s="142"/>
      <c r="E9702" s="142"/>
      <c r="F9702" s="142"/>
      <c r="G9702" s="142"/>
      <c r="H9702" s="142"/>
      <c r="J9702" s="142"/>
      <c r="K9702" s="142"/>
      <c r="L9702" s="142"/>
      <c r="M9702" s="142"/>
      <c r="N9702" s="142"/>
      <c r="O9702" s="142"/>
    </row>
    <row r="9703" spans="3:15" x14ac:dyDescent="0.2">
      <c r="C9703" s="142"/>
      <c r="D9703" s="142"/>
      <c r="E9703" s="142"/>
      <c r="F9703" s="142"/>
      <c r="G9703" s="142"/>
      <c r="H9703" s="142"/>
      <c r="J9703" s="142"/>
      <c r="K9703" s="142"/>
      <c r="L9703" s="142"/>
      <c r="M9703" s="142"/>
      <c r="N9703" s="142"/>
      <c r="O9703" s="142"/>
    </row>
    <row r="9704" spans="3:15" x14ac:dyDescent="0.2">
      <c r="C9704" s="142"/>
      <c r="D9704" s="142"/>
      <c r="E9704" s="142"/>
      <c r="F9704" s="142"/>
      <c r="G9704" s="142"/>
      <c r="H9704" s="142"/>
      <c r="J9704" s="142"/>
      <c r="K9704" s="142"/>
      <c r="L9704" s="142"/>
      <c r="M9704" s="142"/>
      <c r="N9704" s="142"/>
      <c r="O9704" s="142"/>
    </row>
    <row r="9705" spans="3:15" x14ac:dyDescent="0.2">
      <c r="C9705" s="142"/>
      <c r="D9705" s="142"/>
      <c r="E9705" s="142"/>
      <c r="F9705" s="142"/>
      <c r="G9705" s="142"/>
      <c r="H9705" s="142"/>
      <c r="J9705" s="142"/>
      <c r="K9705" s="142"/>
      <c r="L9705" s="142"/>
      <c r="M9705" s="142"/>
      <c r="N9705" s="142"/>
      <c r="O9705" s="142"/>
    </row>
    <row r="9706" spans="3:15" x14ac:dyDescent="0.2">
      <c r="C9706" s="142"/>
      <c r="D9706" s="142"/>
      <c r="E9706" s="142"/>
      <c r="F9706" s="142"/>
      <c r="G9706" s="142"/>
      <c r="H9706" s="142"/>
      <c r="J9706" s="142"/>
      <c r="K9706" s="142"/>
      <c r="L9706" s="142"/>
      <c r="M9706" s="142"/>
      <c r="N9706" s="142"/>
      <c r="O9706" s="142"/>
    </row>
    <row r="9707" spans="3:15" x14ac:dyDescent="0.2">
      <c r="C9707" s="142"/>
      <c r="D9707" s="142"/>
      <c r="E9707" s="142"/>
      <c r="F9707" s="142"/>
      <c r="G9707" s="142"/>
      <c r="H9707" s="142"/>
      <c r="J9707" s="142"/>
      <c r="K9707" s="142"/>
      <c r="L9707" s="142"/>
      <c r="M9707" s="142"/>
      <c r="N9707" s="142"/>
      <c r="O9707" s="142"/>
    </row>
    <row r="9708" spans="3:15" x14ac:dyDescent="0.2">
      <c r="C9708" s="142"/>
      <c r="D9708" s="142"/>
      <c r="E9708" s="142"/>
      <c r="F9708" s="142"/>
      <c r="G9708" s="142"/>
      <c r="H9708" s="142"/>
      <c r="J9708" s="142"/>
      <c r="K9708" s="142"/>
      <c r="L9708" s="142"/>
      <c r="M9708" s="142"/>
      <c r="N9708" s="142"/>
      <c r="O9708" s="142"/>
    </row>
    <row r="9709" spans="3:15" x14ac:dyDescent="0.2">
      <c r="C9709" s="142"/>
      <c r="D9709" s="142"/>
      <c r="E9709" s="142"/>
      <c r="F9709" s="142"/>
      <c r="G9709" s="142"/>
      <c r="H9709" s="142"/>
      <c r="J9709" s="142"/>
      <c r="K9709" s="142"/>
      <c r="L9709" s="142"/>
      <c r="M9709" s="142"/>
      <c r="N9709" s="142"/>
      <c r="O9709" s="142"/>
    </row>
    <row r="9710" spans="3:15" x14ac:dyDescent="0.2">
      <c r="C9710" s="142"/>
      <c r="D9710" s="142"/>
      <c r="E9710" s="142"/>
      <c r="F9710" s="142"/>
      <c r="G9710" s="142"/>
      <c r="H9710" s="142"/>
      <c r="J9710" s="142"/>
      <c r="K9710" s="142"/>
      <c r="L9710" s="142"/>
      <c r="M9710" s="142"/>
      <c r="N9710" s="142"/>
      <c r="O9710" s="142"/>
    </row>
    <row r="9711" spans="3:15" x14ac:dyDescent="0.2">
      <c r="C9711" s="142"/>
      <c r="D9711" s="142"/>
      <c r="E9711" s="142"/>
      <c r="F9711" s="142"/>
      <c r="G9711" s="142"/>
      <c r="H9711" s="142"/>
      <c r="J9711" s="142"/>
      <c r="K9711" s="142"/>
      <c r="L9711" s="142"/>
      <c r="M9711" s="142"/>
      <c r="N9711" s="142"/>
      <c r="O9711" s="142"/>
    </row>
    <row r="9712" spans="3:15" x14ac:dyDescent="0.2">
      <c r="C9712" s="142"/>
      <c r="D9712" s="142"/>
      <c r="E9712" s="142"/>
      <c r="F9712" s="142"/>
      <c r="G9712" s="142"/>
      <c r="H9712" s="142"/>
      <c r="J9712" s="142"/>
      <c r="K9712" s="142"/>
      <c r="L9712" s="142"/>
      <c r="M9712" s="142"/>
      <c r="N9712" s="142"/>
      <c r="O9712" s="142"/>
    </row>
    <row r="9713" spans="3:15" x14ac:dyDescent="0.2">
      <c r="C9713" s="142"/>
      <c r="D9713" s="142"/>
      <c r="E9713" s="142"/>
      <c r="F9713" s="142"/>
      <c r="G9713" s="142"/>
      <c r="H9713" s="142"/>
      <c r="J9713" s="142"/>
      <c r="K9713" s="142"/>
      <c r="L9713" s="142"/>
      <c r="M9713" s="142"/>
      <c r="N9713" s="142"/>
      <c r="O9713" s="142"/>
    </row>
    <row r="9714" spans="3:15" x14ac:dyDescent="0.2">
      <c r="C9714" s="142"/>
      <c r="D9714" s="142"/>
      <c r="E9714" s="142"/>
      <c r="F9714" s="142"/>
      <c r="G9714" s="142"/>
      <c r="H9714" s="142"/>
      <c r="J9714" s="142"/>
      <c r="K9714" s="142"/>
      <c r="L9714" s="142"/>
      <c r="M9714" s="142"/>
      <c r="N9714" s="142"/>
      <c r="O9714" s="142"/>
    </row>
    <row r="9715" spans="3:15" x14ac:dyDescent="0.2">
      <c r="C9715" s="142"/>
      <c r="D9715" s="142"/>
      <c r="E9715" s="142"/>
      <c r="F9715" s="142"/>
      <c r="G9715" s="142"/>
      <c r="H9715" s="142"/>
      <c r="J9715" s="142"/>
      <c r="K9715" s="142"/>
      <c r="L9715" s="142"/>
      <c r="M9715" s="142"/>
      <c r="N9715" s="142"/>
      <c r="O9715" s="142"/>
    </row>
    <row r="9716" spans="3:15" x14ac:dyDescent="0.2">
      <c r="C9716" s="142"/>
      <c r="D9716" s="142"/>
      <c r="E9716" s="142"/>
      <c r="F9716" s="142"/>
      <c r="G9716" s="142"/>
      <c r="H9716" s="142"/>
      <c r="J9716" s="142"/>
      <c r="K9716" s="142"/>
      <c r="L9716" s="142"/>
      <c r="M9716" s="142"/>
      <c r="N9716" s="142"/>
      <c r="O9716" s="142"/>
    </row>
    <row r="9717" spans="3:15" x14ac:dyDescent="0.2">
      <c r="C9717" s="142"/>
      <c r="D9717" s="142"/>
      <c r="E9717" s="142"/>
      <c r="F9717" s="142"/>
      <c r="G9717" s="142"/>
      <c r="H9717" s="142"/>
      <c r="J9717" s="142"/>
      <c r="K9717" s="142"/>
      <c r="L9717" s="142"/>
      <c r="M9717" s="142"/>
      <c r="N9717" s="142"/>
      <c r="O9717" s="142"/>
    </row>
    <row r="9718" spans="3:15" x14ac:dyDescent="0.2">
      <c r="C9718" s="142"/>
      <c r="D9718" s="142"/>
      <c r="E9718" s="142"/>
      <c r="F9718" s="142"/>
      <c r="G9718" s="142"/>
      <c r="H9718" s="142"/>
      <c r="J9718" s="142"/>
      <c r="K9718" s="142"/>
      <c r="L9718" s="142"/>
      <c r="M9718" s="142"/>
      <c r="N9718" s="142"/>
      <c r="O9718" s="142"/>
    </row>
    <row r="9719" spans="3:15" x14ac:dyDescent="0.2">
      <c r="C9719" s="142"/>
      <c r="D9719" s="142"/>
      <c r="E9719" s="142"/>
      <c r="F9719" s="142"/>
      <c r="G9719" s="142"/>
      <c r="H9719" s="142"/>
      <c r="J9719" s="142"/>
      <c r="K9719" s="142"/>
      <c r="L9719" s="142"/>
      <c r="M9719" s="142"/>
      <c r="N9719" s="142"/>
      <c r="O9719" s="142"/>
    </row>
    <row r="9720" spans="3:15" x14ac:dyDescent="0.2">
      <c r="C9720" s="142"/>
      <c r="D9720" s="142"/>
      <c r="E9720" s="142"/>
      <c r="F9720" s="142"/>
      <c r="G9720" s="142"/>
      <c r="H9720" s="142"/>
      <c r="J9720" s="142"/>
      <c r="K9720" s="142"/>
      <c r="L9720" s="142"/>
      <c r="M9720" s="142"/>
      <c r="N9720" s="142"/>
      <c r="O9720" s="142"/>
    </row>
    <row r="9721" spans="3:15" x14ac:dyDescent="0.2">
      <c r="C9721" s="142"/>
      <c r="D9721" s="142"/>
      <c r="E9721" s="142"/>
      <c r="F9721" s="142"/>
      <c r="G9721" s="142"/>
      <c r="H9721" s="142"/>
      <c r="J9721" s="142"/>
      <c r="K9721" s="142"/>
      <c r="L9721" s="142"/>
      <c r="M9721" s="142"/>
      <c r="N9721" s="142"/>
      <c r="O9721" s="142"/>
    </row>
    <row r="9722" spans="3:15" x14ac:dyDescent="0.2">
      <c r="C9722" s="142"/>
      <c r="D9722" s="142"/>
      <c r="E9722" s="142"/>
      <c r="F9722" s="142"/>
      <c r="G9722" s="142"/>
      <c r="H9722" s="142"/>
      <c r="J9722" s="142"/>
      <c r="K9722" s="142"/>
      <c r="L9722" s="142"/>
      <c r="M9722" s="142"/>
      <c r="N9722" s="142"/>
      <c r="O9722" s="142"/>
    </row>
    <row r="9723" spans="3:15" x14ac:dyDescent="0.2">
      <c r="C9723" s="142"/>
      <c r="D9723" s="142"/>
      <c r="E9723" s="142"/>
      <c r="F9723" s="142"/>
      <c r="G9723" s="142"/>
      <c r="H9723" s="142"/>
      <c r="J9723" s="142"/>
      <c r="K9723" s="142"/>
      <c r="L9723" s="142"/>
      <c r="M9723" s="142"/>
      <c r="N9723" s="142"/>
      <c r="O9723" s="142"/>
    </row>
    <row r="9724" spans="3:15" x14ac:dyDescent="0.2">
      <c r="C9724" s="142"/>
      <c r="D9724" s="142"/>
      <c r="E9724" s="142"/>
      <c r="F9724" s="142"/>
      <c r="G9724" s="142"/>
      <c r="H9724" s="142"/>
      <c r="J9724" s="142"/>
      <c r="K9724" s="142"/>
      <c r="L9724" s="142"/>
      <c r="M9724" s="142"/>
      <c r="N9724" s="142"/>
      <c r="O9724" s="142"/>
    </row>
    <row r="9725" spans="3:15" x14ac:dyDescent="0.2">
      <c r="C9725" s="142"/>
      <c r="D9725" s="142"/>
      <c r="E9725" s="142"/>
      <c r="F9725" s="142"/>
      <c r="G9725" s="142"/>
      <c r="H9725" s="142"/>
      <c r="J9725" s="142"/>
      <c r="K9725" s="142"/>
      <c r="L9725" s="142"/>
      <c r="M9725" s="142"/>
      <c r="N9725" s="142"/>
      <c r="O9725" s="142"/>
    </row>
    <row r="9726" spans="3:15" x14ac:dyDescent="0.2">
      <c r="C9726" s="142"/>
      <c r="D9726" s="142"/>
      <c r="E9726" s="142"/>
      <c r="F9726" s="142"/>
      <c r="G9726" s="142"/>
      <c r="H9726" s="142"/>
      <c r="J9726" s="142"/>
      <c r="K9726" s="142"/>
      <c r="L9726" s="142"/>
      <c r="M9726" s="142"/>
      <c r="N9726" s="142"/>
      <c r="O9726" s="142"/>
    </row>
    <row r="9727" spans="3:15" x14ac:dyDescent="0.2">
      <c r="C9727" s="142"/>
      <c r="D9727" s="142"/>
      <c r="E9727" s="142"/>
      <c r="F9727" s="142"/>
      <c r="G9727" s="142"/>
      <c r="H9727" s="142"/>
      <c r="J9727" s="142"/>
      <c r="K9727" s="142"/>
      <c r="L9727" s="142"/>
      <c r="M9727" s="142"/>
      <c r="N9727" s="142"/>
      <c r="O9727" s="142"/>
    </row>
    <row r="9728" spans="3:15" x14ac:dyDescent="0.2">
      <c r="C9728" s="142"/>
      <c r="D9728" s="142"/>
      <c r="E9728" s="142"/>
      <c r="F9728" s="142"/>
      <c r="G9728" s="142"/>
      <c r="H9728" s="142"/>
      <c r="J9728" s="142"/>
      <c r="K9728" s="142"/>
      <c r="L9728" s="142"/>
      <c r="M9728" s="142"/>
      <c r="N9728" s="142"/>
      <c r="O9728" s="142"/>
    </row>
    <row r="9729" spans="3:15" x14ac:dyDescent="0.2">
      <c r="C9729" s="142"/>
      <c r="D9729" s="142"/>
      <c r="E9729" s="142"/>
      <c r="F9729" s="142"/>
      <c r="G9729" s="142"/>
      <c r="H9729" s="142"/>
      <c r="J9729" s="142"/>
      <c r="K9729" s="142"/>
      <c r="L9729" s="142"/>
      <c r="M9729" s="142"/>
      <c r="N9729" s="142"/>
      <c r="O9729" s="142"/>
    </row>
    <row r="9730" spans="3:15" x14ac:dyDescent="0.2">
      <c r="C9730" s="142"/>
      <c r="D9730" s="142"/>
      <c r="E9730" s="142"/>
      <c r="F9730" s="142"/>
      <c r="G9730" s="142"/>
      <c r="H9730" s="142"/>
      <c r="J9730" s="142"/>
      <c r="K9730" s="142"/>
      <c r="L9730" s="142"/>
      <c r="M9730" s="142"/>
      <c r="N9730" s="142"/>
      <c r="O9730" s="142"/>
    </row>
    <row r="9731" spans="3:15" x14ac:dyDescent="0.2">
      <c r="C9731" s="142"/>
      <c r="D9731" s="142"/>
      <c r="E9731" s="142"/>
      <c r="F9731" s="142"/>
      <c r="G9731" s="142"/>
      <c r="H9731" s="142"/>
      <c r="J9731" s="142"/>
      <c r="K9731" s="142"/>
      <c r="L9731" s="142"/>
      <c r="M9731" s="142"/>
      <c r="N9731" s="142"/>
      <c r="O9731" s="142"/>
    </row>
    <row r="9732" spans="3:15" x14ac:dyDescent="0.2">
      <c r="C9732" s="142"/>
      <c r="D9732" s="142"/>
      <c r="E9732" s="142"/>
      <c r="F9732" s="142"/>
      <c r="G9732" s="142"/>
      <c r="H9732" s="142"/>
      <c r="J9732" s="142"/>
      <c r="K9732" s="142"/>
      <c r="L9732" s="142"/>
      <c r="M9732" s="142"/>
      <c r="N9732" s="142"/>
      <c r="O9732" s="142"/>
    </row>
    <row r="9733" spans="3:15" x14ac:dyDescent="0.2">
      <c r="C9733" s="142"/>
      <c r="D9733" s="142"/>
      <c r="E9733" s="142"/>
      <c r="F9733" s="142"/>
      <c r="G9733" s="142"/>
      <c r="H9733" s="142"/>
      <c r="J9733" s="142"/>
      <c r="K9733" s="142"/>
      <c r="L9733" s="142"/>
      <c r="M9733" s="142"/>
      <c r="N9733" s="142"/>
      <c r="O9733" s="142"/>
    </row>
    <row r="9734" spans="3:15" x14ac:dyDescent="0.2">
      <c r="C9734" s="142"/>
      <c r="D9734" s="142"/>
      <c r="E9734" s="142"/>
      <c r="F9734" s="142"/>
      <c r="G9734" s="142"/>
      <c r="H9734" s="142"/>
      <c r="J9734" s="142"/>
      <c r="K9734" s="142"/>
      <c r="L9734" s="142"/>
      <c r="M9734" s="142"/>
      <c r="N9734" s="142"/>
      <c r="O9734" s="142"/>
    </row>
    <row r="9735" spans="3:15" x14ac:dyDescent="0.2">
      <c r="C9735" s="142"/>
      <c r="D9735" s="142"/>
      <c r="E9735" s="142"/>
      <c r="F9735" s="142"/>
      <c r="G9735" s="142"/>
      <c r="H9735" s="142"/>
      <c r="J9735" s="142"/>
      <c r="K9735" s="142"/>
      <c r="L9735" s="142"/>
      <c r="M9735" s="142"/>
      <c r="N9735" s="142"/>
      <c r="O9735" s="142"/>
    </row>
    <row r="9736" spans="3:15" x14ac:dyDescent="0.2">
      <c r="C9736" s="142"/>
      <c r="D9736" s="142"/>
      <c r="E9736" s="142"/>
      <c r="F9736" s="142"/>
      <c r="G9736" s="142"/>
      <c r="H9736" s="142"/>
      <c r="J9736" s="142"/>
      <c r="K9736" s="142"/>
      <c r="L9736" s="142"/>
      <c r="M9736" s="142"/>
      <c r="N9736" s="142"/>
      <c r="O9736" s="142"/>
    </row>
    <row r="9737" spans="3:15" x14ac:dyDescent="0.2">
      <c r="C9737" s="142"/>
      <c r="D9737" s="142"/>
      <c r="E9737" s="142"/>
      <c r="F9737" s="142"/>
      <c r="G9737" s="142"/>
      <c r="H9737" s="142"/>
      <c r="J9737" s="142"/>
      <c r="K9737" s="142"/>
      <c r="L9737" s="142"/>
      <c r="M9737" s="142"/>
      <c r="N9737" s="142"/>
      <c r="O9737" s="142"/>
    </row>
    <row r="9738" spans="3:15" x14ac:dyDescent="0.2">
      <c r="C9738" s="142"/>
      <c r="D9738" s="142"/>
      <c r="E9738" s="142"/>
      <c r="F9738" s="142"/>
      <c r="G9738" s="142"/>
      <c r="H9738" s="142"/>
      <c r="J9738" s="142"/>
      <c r="K9738" s="142"/>
      <c r="L9738" s="142"/>
      <c r="M9738" s="142"/>
      <c r="N9738" s="142"/>
      <c r="O9738" s="142"/>
    </row>
    <row r="9739" spans="3:15" x14ac:dyDescent="0.2">
      <c r="C9739" s="142"/>
      <c r="D9739" s="142"/>
      <c r="E9739" s="142"/>
      <c r="F9739" s="142"/>
      <c r="G9739" s="142"/>
      <c r="H9739" s="142"/>
      <c r="J9739" s="142"/>
      <c r="K9739" s="142"/>
      <c r="L9739" s="142"/>
      <c r="M9739" s="142"/>
      <c r="N9739" s="142"/>
      <c r="O9739" s="142"/>
    </row>
    <row r="9740" spans="3:15" x14ac:dyDescent="0.2">
      <c r="C9740" s="142"/>
      <c r="D9740" s="142"/>
      <c r="E9740" s="142"/>
      <c r="F9740" s="142"/>
      <c r="G9740" s="142"/>
      <c r="H9740" s="142"/>
      <c r="J9740" s="142"/>
      <c r="K9740" s="142"/>
      <c r="L9740" s="142"/>
      <c r="M9740" s="142"/>
      <c r="N9740" s="142"/>
      <c r="O9740" s="142"/>
    </row>
    <row r="9741" spans="3:15" x14ac:dyDescent="0.2">
      <c r="C9741" s="142"/>
      <c r="D9741" s="142"/>
      <c r="E9741" s="142"/>
      <c r="F9741" s="142"/>
      <c r="G9741" s="142"/>
      <c r="H9741" s="142"/>
      <c r="J9741" s="142"/>
      <c r="K9741" s="142"/>
      <c r="L9741" s="142"/>
      <c r="M9741" s="142"/>
      <c r="N9741" s="142"/>
      <c r="O9741" s="142"/>
    </row>
    <row r="9742" spans="3:15" x14ac:dyDescent="0.2">
      <c r="C9742" s="142"/>
      <c r="D9742" s="142"/>
      <c r="E9742" s="142"/>
      <c r="F9742" s="142"/>
      <c r="G9742" s="142"/>
      <c r="H9742" s="142"/>
      <c r="J9742" s="142"/>
      <c r="K9742" s="142"/>
      <c r="L9742" s="142"/>
      <c r="M9742" s="142"/>
      <c r="N9742" s="142"/>
      <c r="O9742" s="142"/>
    </row>
    <row r="9743" spans="3:15" x14ac:dyDescent="0.2">
      <c r="C9743" s="142"/>
      <c r="D9743" s="142"/>
      <c r="E9743" s="142"/>
      <c r="F9743" s="142"/>
      <c r="G9743" s="142"/>
      <c r="H9743" s="142"/>
      <c r="J9743" s="142"/>
      <c r="K9743" s="142"/>
      <c r="L9743" s="142"/>
      <c r="M9743" s="142"/>
      <c r="N9743" s="142"/>
      <c r="O9743" s="142"/>
    </row>
    <row r="9744" spans="3:15" x14ac:dyDescent="0.2">
      <c r="C9744" s="142"/>
      <c r="D9744" s="142"/>
      <c r="E9744" s="142"/>
      <c r="F9744" s="142"/>
      <c r="G9744" s="142"/>
      <c r="H9744" s="142"/>
      <c r="J9744" s="142"/>
      <c r="K9744" s="142"/>
      <c r="L9744" s="142"/>
      <c r="M9744" s="142"/>
      <c r="N9744" s="142"/>
      <c r="O9744" s="142"/>
    </row>
    <row r="9745" spans="3:15" x14ac:dyDescent="0.2">
      <c r="C9745" s="142"/>
      <c r="D9745" s="142"/>
      <c r="E9745" s="142"/>
      <c r="F9745" s="142"/>
      <c r="G9745" s="142"/>
      <c r="H9745" s="142"/>
      <c r="J9745" s="142"/>
      <c r="K9745" s="142"/>
      <c r="L9745" s="142"/>
      <c r="M9745" s="142"/>
      <c r="N9745" s="142"/>
      <c r="O9745" s="142"/>
    </row>
    <row r="9746" spans="3:15" x14ac:dyDescent="0.2">
      <c r="C9746" s="142"/>
      <c r="D9746" s="142"/>
      <c r="E9746" s="142"/>
      <c r="F9746" s="142"/>
      <c r="G9746" s="142"/>
      <c r="H9746" s="142"/>
      <c r="J9746" s="142"/>
      <c r="K9746" s="142"/>
      <c r="L9746" s="142"/>
      <c r="M9746" s="142"/>
      <c r="N9746" s="142"/>
      <c r="O9746" s="142"/>
    </row>
    <row r="9747" spans="3:15" x14ac:dyDescent="0.2">
      <c r="C9747" s="142"/>
      <c r="D9747" s="142"/>
      <c r="E9747" s="142"/>
      <c r="F9747" s="142"/>
      <c r="G9747" s="142"/>
      <c r="H9747" s="142"/>
      <c r="J9747" s="142"/>
      <c r="K9747" s="142"/>
      <c r="L9747" s="142"/>
      <c r="M9747" s="142"/>
      <c r="N9747" s="142"/>
      <c r="O9747" s="142"/>
    </row>
    <row r="9748" spans="3:15" x14ac:dyDescent="0.2">
      <c r="C9748" s="142"/>
      <c r="D9748" s="142"/>
      <c r="E9748" s="142"/>
      <c r="F9748" s="142"/>
      <c r="G9748" s="142"/>
      <c r="H9748" s="142"/>
      <c r="J9748" s="142"/>
      <c r="K9748" s="142"/>
      <c r="L9748" s="142"/>
      <c r="M9748" s="142"/>
      <c r="N9748" s="142"/>
      <c r="O9748" s="142"/>
    </row>
    <row r="9749" spans="3:15" x14ac:dyDescent="0.2">
      <c r="C9749" s="142"/>
      <c r="D9749" s="142"/>
      <c r="E9749" s="142"/>
      <c r="F9749" s="142"/>
      <c r="G9749" s="142"/>
      <c r="H9749" s="142"/>
      <c r="J9749" s="142"/>
      <c r="K9749" s="142"/>
      <c r="L9749" s="142"/>
      <c r="M9749" s="142"/>
      <c r="N9749" s="142"/>
      <c r="O9749" s="142"/>
    </row>
    <row r="9750" spans="3:15" x14ac:dyDescent="0.2">
      <c r="C9750" s="142"/>
      <c r="D9750" s="142"/>
      <c r="E9750" s="142"/>
      <c r="F9750" s="142"/>
      <c r="G9750" s="142"/>
      <c r="H9750" s="142"/>
      <c r="J9750" s="142"/>
      <c r="K9750" s="142"/>
      <c r="L9750" s="142"/>
      <c r="M9750" s="142"/>
      <c r="N9750" s="142"/>
      <c r="O9750" s="142"/>
    </row>
    <row r="9751" spans="3:15" x14ac:dyDescent="0.2">
      <c r="C9751" s="142"/>
      <c r="D9751" s="142"/>
      <c r="E9751" s="142"/>
      <c r="F9751" s="142"/>
      <c r="G9751" s="142"/>
      <c r="H9751" s="142"/>
      <c r="J9751" s="142"/>
      <c r="K9751" s="142"/>
      <c r="L9751" s="142"/>
      <c r="M9751" s="142"/>
      <c r="N9751" s="142"/>
      <c r="O9751" s="142"/>
    </row>
    <row r="9752" spans="3:15" x14ac:dyDescent="0.2">
      <c r="C9752" s="142"/>
      <c r="D9752" s="142"/>
      <c r="E9752" s="142"/>
      <c r="F9752" s="142"/>
      <c r="G9752" s="142"/>
      <c r="H9752" s="142"/>
      <c r="J9752" s="142"/>
      <c r="K9752" s="142"/>
      <c r="L9752" s="142"/>
      <c r="M9752" s="142"/>
      <c r="N9752" s="142"/>
      <c r="O9752" s="142"/>
    </row>
    <row r="9753" spans="3:15" x14ac:dyDescent="0.2">
      <c r="C9753" s="142"/>
      <c r="D9753" s="142"/>
      <c r="E9753" s="142"/>
      <c r="F9753" s="142"/>
      <c r="G9753" s="142"/>
      <c r="H9753" s="142"/>
      <c r="J9753" s="142"/>
      <c r="K9753" s="142"/>
      <c r="L9753" s="142"/>
      <c r="M9753" s="142"/>
      <c r="N9753" s="142"/>
      <c r="O9753" s="142"/>
    </row>
    <row r="9754" spans="3:15" x14ac:dyDescent="0.2">
      <c r="C9754" s="142"/>
      <c r="D9754" s="142"/>
      <c r="E9754" s="142"/>
      <c r="F9754" s="142"/>
      <c r="G9754" s="142"/>
      <c r="H9754" s="142"/>
      <c r="J9754" s="142"/>
      <c r="K9754" s="142"/>
      <c r="L9754" s="142"/>
      <c r="M9754" s="142"/>
      <c r="N9754" s="142"/>
      <c r="O9754" s="142"/>
    </row>
    <row r="9755" spans="3:15" x14ac:dyDescent="0.2">
      <c r="C9755" s="142"/>
      <c r="D9755" s="142"/>
      <c r="E9755" s="142"/>
      <c r="F9755" s="142"/>
      <c r="G9755" s="142"/>
      <c r="H9755" s="142"/>
      <c r="J9755" s="142"/>
      <c r="K9755" s="142"/>
      <c r="L9755" s="142"/>
      <c r="M9755" s="142"/>
      <c r="N9755" s="142"/>
      <c r="O9755" s="142"/>
    </row>
    <row r="9756" spans="3:15" x14ac:dyDescent="0.2">
      <c r="C9756" s="142"/>
      <c r="D9756" s="142"/>
      <c r="E9756" s="142"/>
      <c r="F9756" s="142"/>
      <c r="G9756" s="142"/>
      <c r="H9756" s="142"/>
      <c r="J9756" s="142"/>
      <c r="K9756" s="142"/>
      <c r="L9756" s="142"/>
      <c r="M9756" s="142"/>
      <c r="N9756" s="142"/>
      <c r="O9756" s="142"/>
    </row>
    <row r="9757" spans="3:15" x14ac:dyDescent="0.2">
      <c r="C9757" s="142"/>
      <c r="D9757" s="142"/>
      <c r="E9757" s="142"/>
      <c r="F9757" s="142"/>
      <c r="G9757" s="142"/>
      <c r="H9757" s="142"/>
      <c r="J9757" s="142"/>
      <c r="K9757" s="142"/>
      <c r="L9757" s="142"/>
      <c r="M9757" s="142"/>
      <c r="N9757" s="142"/>
      <c r="O9757" s="142"/>
    </row>
    <row r="9758" spans="3:15" x14ac:dyDescent="0.2">
      <c r="C9758" s="142"/>
      <c r="D9758" s="142"/>
      <c r="E9758" s="142"/>
      <c r="F9758" s="142"/>
      <c r="G9758" s="142"/>
      <c r="H9758" s="142"/>
      <c r="J9758" s="142"/>
      <c r="K9758" s="142"/>
      <c r="L9758" s="142"/>
      <c r="M9758" s="142"/>
      <c r="N9758" s="142"/>
      <c r="O9758" s="142"/>
    </row>
    <row r="9759" spans="3:15" x14ac:dyDescent="0.2">
      <c r="C9759" s="142"/>
      <c r="D9759" s="142"/>
      <c r="E9759" s="142"/>
      <c r="F9759" s="142"/>
      <c r="G9759" s="142"/>
      <c r="H9759" s="142"/>
      <c r="J9759" s="142"/>
      <c r="K9759" s="142"/>
      <c r="L9759" s="142"/>
      <c r="M9759" s="142"/>
      <c r="N9759" s="142"/>
      <c r="O9759" s="142"/>
    </row>
    <row r="9760" spans="3:15" x14ac:dyDescent="0.2">
      <c r="C9760" s="142"/>
      <c r="D9760" s="142"/>
      <c r="E9760" s="142"/>
      <c r="F9760" s="142"/>
      <c r="G9760" s="142"/>
      <c r="H9760" s="142"/>
      <c r="J9760" s="142"/>
      <c r="K9760" s="142"/>
      <c r="L9760" s="142"/>
      <c r="M9760" s="142"/>
      <c r="N9760" s="142"/>
      <c r="O9760" s="142"/>
    </row>
    <row r="9761" spans="3:15" x14ac:dyDescent="0.2">
      <c r="C9761" s="142"/>
      <c r="D9761" s="142"/>
      <c r="E9761" s="142"/>
      <c r="F9761" s="142"/>
      <c r="G9761" s="142"/>
      <c r="H9761" s="142"/>
      <c r="J9761" s="142"/>
      <c r="K9761" s="142"/>
      <c r="L9761" s="142"/>
      <c r="M9761" s="142"/>
      <c r="N9761" s="142"/>
      <c r="O9761" s="142"/>
    </row>
    <row r="9762" spans="3:15" x14ac:dyDescent="0.2">
      <c r="C9762" s="142"/>
      <c r="D9762" s="142"/>
      <c r="E9762" s="142"/>
      <c r="F9762" s="142"/>
      <c r="G9762" s="142"/>
      <c r="H9762" s="142"/>
      <c r="J9762" s="142"/>
      <c r="K9762" s="142"/>
      <c r="L9762" s="142"/>
      <c r="M9762" s="142"/>
      <c r="N9762" s="142"/>
      <c r="O9762" s="142"/>
    </row>
    <row r="9763" spans="3:15" x14ac:dyDescent="0.2">
      <c r="C9763" s="142"/>
      <c r="D9763" s="142"/>
      <c r="E9763" s="142"/>
      <c r="F9763" s="142"/>
      <c r="G9763" s="142"/>
      <c r="H9763" s="142"/>
      <c r="J9763" s="142"/>
      <c r="K9763" s="142"/>
      <c r="L9763" s="142"/>
      <c r="M9763" s="142"/>
      <c r="N9763" s="142"/>
      <c r="O9763" s="142"/>
    </row>
    <row r="9764" spans="3:15" x14ac:dyDescent="0.2">
      <c r="C9764" s="142"/>
      <c r="D9764" s="142"/>
      <c r="E9764" s="142"/>
      <c r="F9764" s="142"/>
      <c r="G9764" s="142"/>
      <c r="H9764" s="142"/>
      <c r="J9764" s="142"/>
      <c r="K9764" s="142"/>
      <c r="L9764" s="142"/>
      <c r="M9764" s="142"/>
      <c r="N9764" s="142"/>
      <c r="O9764" s="142"/>
    </row>
    <row r="9765" spans="3:15" x14ac:dyDescent="0.2">
      <c r="C9765" s="142"/>
      <c r="D9765" s="142"/>
      <c r="E9765" s="142"/>
      <c r="F9765" s="142"/>
      <c r="G9765" s="142"/>
      <c r="H9765" s="142"/>
      <c r="J9765" s="142"/>
      <c r="K9765" s="142"/>
      <c r="L9765" s="142"/>
      <c r="M9765" s="142"/>
      <c r="N9765" s="142"/>
      <c r="O9765" s="142"/>
    </row>
    <row r="9766" spans="3:15" x14ac:dyDescent="0.2">
      <c r="C9766" s="142"/>
      <c r="D9766" s="142"/>
      <c r="E9766" s="142"/>
      <c r="F9766" s="142"/>
      <c r="G9766" s="142"/>
      <c r="H9766" s="142"/>
      <c r="J9766" s="142"/>
      <c r="K9766" s="142"/>
      <c r="L9766" s="142"/>
      <c r="M9766" s="142"/>
      <c r="N9766" s="142"/>
      <c r="O9766" s="142"/>
    </row>
    <row r="9767" spans="3:15" x14ac:dyDescent="0.2">
      <c r="C9767" s="142"/>
      <c r="D9767" s="142"/>
      <c r="E9767" s="142"/>
      <c r="F9767" s="142"/>
      <c r="G9767" s="142"/>
      <c r="H9767" s="142"/>
      <c r="J9767" s="142"/>
      <c r="K9767" s="142"/>
      <c r="L9767" s="142"/>
      <c r="M9767" s="142"/>
      <c r="N9767" s="142"/>
      <c r="O9767" s="142"/>
    </row>
    <row r="9768" spans="3:15" x14ac:dyDescent="0.2">
      <c r="C9768" s="142"/>
      <c r="D9768" s="142"/>
      <c r="E9768" s="142"/>
      <c r="F9768" s="142"/>
      <c r="G9768" s="142"/>
      <c r="H9768" s="142"/>
      <c r="J9768" s="142"/>
      <c r="K9768" s="142"/>
      <c r="L9768" s="142"/>
      <c r="M9768" s="142"/>
      <c r="N9768" s="142"/>
      <c r="O9768" s="142"/>
    </row>
    <row r="9769" spans="3:15" x14ac:dyDescent="0.2">
      <c r="C9769" s="142"/>
      <c r="D9769" s="142"/>
      <c r="E9769" s="142"/>
      <c r="F9769" s="142"/>
      <c r="G9769" s="142"/>
      <c r="H9769" s="142"/>
      <c r="J9769" s="142"/>
      <c r="K9769" s="142"/>
      <c r="L9769" s="142"/>
      <c r="M9769" s="142"/>
      <c r="N9769" s="142"/>
      <c r="O9769" s="142"/>
    </row>
    <row r="9770" spans="3:15" x14ac:dyDescent="0.2">
      <c r="C9770" s="142"/>
      <c r="D9770" s="142"/>
      <c r="E9770" s="142"/>
      <c r="F9770" s="142"/>
      <c r="G9770" s="142"/>
      <c r="H9770" s="142"/>
      <c r="J9770" s="142"/>
      <c r="K9770" s="142"/>
      <c r="L9770" s="142"/>
      <c r="M9770" s="142"/>
      <c r="N9770" s="142"/>
      <c r="O9770" s="142"/>
    </row>
    <row r="9771" spans="3:15" x14ac:dyDescent="0.2">
      <c r="C9771" s="142"/>
      <c r="D9771" s="142"/>
      <c r="E9771" s="142"/>
      <c r="F9771" s="142"/>
      <c r="G9771" s="142"/>
      <c r="H9771" s="142"/>
      <c r="J9771" s="142"/>
      <c r="K9771" s="142"/>
      <c r="L9771" s="142"/>
      <c r="M9771" s="142"/>
      <c r="N9771" s="142"/>
      <c r="O9771" s="142"/>
    </row>
    <row r="9772" spans="3:15" x14ac:dyDescent="0.2">
      <c r="C9772" s="142"/>
      <c r="D9772" s="142"/>
      <c r="E9772" s="142"/>
      <c r="F9772" s="142"/>
      <c r="G9772" s="142"/>
      <c r="H9772" s="142"/>
      <c r="J9772" s="142"/>
      <c r="K9772" s="142"/>
      <c r="L9772" s="142"/>
      <c r="M9772" s="142"/>
      <c r="N9772" s="142"/>
      <c r="O9772" s="142"/>
    </row>
    <row r="9773" spans="3:15" x14ac:dyDescent="0.2">
      <c r="C9773" s="142"/>
      <c r="D9773" s="142"/>
      <c r="E9773" s="142"/>
      <c r="F9773" s="142"/>
      <c r="G9773" s="142"/>
      <c r="H9773" s="142"/>
      <c r="J9773" s="142"/>
      <c r="K9773" s="142"/>
      <c r="L9773" s="142"/>
      <c r="M9773" s="142"/>
      <c r="N9773" s="142"/>
      <c r="O9773" s="142"/>
    </row>
    <row r="9774" spans="3:15" x14ac:dyDescent="0.2">
      <c r="C9774" s="142"/>
      <c r="D9774" s="142"/>
      <c r="E9774" s="142"/>
      <c r="F9774" s="142"/>
      <c r="G9774" s="142"/>
      <c r="H9774" s="142"/>
      <c r="J9774" s="142"/>
      <c r="K9774" s="142"/>
      <c r="L9774" s="142"/>
      <c r="M9774" s="142"/>
      <c r="N9774" s="142"/>
      <c r="O9774" s="142"/>
    </row>
    <row r="9775" spans="3:15" x14ac:dyDescent="0.2">
      <c r="C9775" s="142"/>
      <c r="D9775" s="142"/>
      <c r="E9775" s="142"/>
      <c r="F9775" s="142"/>
      <c r="G9775" s="142"/>
      <c r="H9775" s="142"/>
      <c r="J9775" s="142"/>
      <c r="K9775" s="142"/>
      <c r="L9775" s="142"/>
      <c r="M9775" s="142"/>
      <c r="N9775" s="142"/>
      <c r="O9775" s="142"/>
    </row>
    <row r="9776" spans="3:15" x14ac:dyDescent="0.2">
      <c r="C9776" s="142"/>
      <c r="D9776" s="142"/>
      <c r="E9776" s="142"/>
      <c r="F9776" s="142"/>
      <c r="G9776" s="142"/>
      <c r="H9776" s="142"/>
      <c r="J9776" s="142"/>
      <c r="K9776" s="142"/>
      <c r="L9776" s="142"/>
      <c r="M9776" s="142"/>
      <c r="N9776" s="142"/>
      <c r="O9776" s="142"/>
    </row>
    <row r="9777" spans="3:15" x14ac:dyDescent="0.2">
      <c r="C9777" s="142"/>
      <c r="D9777" s="142"/>
      <c r="E9777" s="142"/>
      <c r="F9777" s="142"/>
      <c r="G9777" s="142"/>
      <c r="H9777" s="142"/>
      <c r="J9777" s="142"/>
      <c r="K9777" s="142"/>
      <c r="L9777" s="142"/>
      <c r="M9777" s="142"/>
      <c r="N9777" s="142"/>
      <c r="O9777" s="142"/>
    </row>
    <row r="9778" spans="3:15" x14ac:dyDescent="0.2">
      <c r="C9778" s="142"/>
      <c r="D9778" s="142"/>
      <c r="E9778" s="142"/>
      <c r="F9778" s="142"/>
      <c r="G9778" s="142"/>
      <c r="H9778" s="142"/>
      <c r="J9778" s="142"/>
      <c r="K9778" s="142"/>
      <c r="L9778" s="142"/>
      <c r="M9778" s="142"/>
      <c r="N9778" s="142"/>
      <c r="O9778" s="142"/>
    </row>
    <row r="9779" spans="3:15" x14ac:dyDescent="0.2">
      <c r="C9779" s="142"/>
      <c r="D9779" s="142"/>
      <c r="E9779" s="142"/>
      <c r="F9779" s="142"/>
      <c r="G9779" s="142"/>
      <c r="H9779" s="142"/>
      <c r="J9779" s="142"/>
      <c r="K9779" s="142"/>
      <c r="L9779" s="142"/>
      <c r="M9779" s="142"/>
      <c r="N9779" s="142"/>
      <c r="O9779" s="142"/>
    </row>
    <row r="9780" spans="3:15" x14ac:dyDescent="0.2">
      <c r="C9780" s="142"/>
      <c r="D9780" s="142"/>
      <c r="E9780" s="142"/>
      <c r="F9780" s="142"/>
      <c r="G9780" s="142"/>
      <c r="H9780" s="142"/>
      <c r="J9780" s="142"/>
      <c r="K9780" s="142"/>
      <c r="L9780" s="142"/>
      <c r="M9780" s="142"/>
      <c r="N9780" s="142"/>
      <c r="O9780" s="142"/>
    </row>
    <row r="9781" spans="3:15" x14ac:dyDescent="0.2">
      <c r="C9781" s="142"/>
      <c r="D9781" s="142"/>
      <c r="E9781" s="142"/>
      <c r="F9781" s="142"/>
      <c r="G9781" s="142"/>
      <c r="H9781" s="142"/>
      <c r="J9781" s="142"/>
      <c r="K9781" s="142"/>
      <c r="L9781" s="142"/>
      <c r="M9781" s="142"/>
      <c r="N9781" s="142"/>
      <c r="O9781" s="142"/>
    </row>
    <row r="9782" spans="3:15" x14ac:dyDescent="0.2">
      <c r="C9782" s="142"/>
      <c r="D9782" s="142"/>
      <c r="E9782" s="142"/>
      <c r="F9782" s="142"/>
      <c r="G9782" s="142"/>
      <c r="H9782" s="142"/>
      <c r="J9782" s="142"/>
      <c r="K9782" s="142"/>
      <c r="L9782" s="142"/>
      <c r="M9782" s="142"/>
      <c r="N9782" s="142"/>
      <c r="O9782" s="142"/>
    </row>
    <row r="9783" spans="3:15" x14ac:dyDescent="0.2">
      <c r="C9783" s="142"/>
      <c r="D9783" s="142"/>
      <c r="E9783" s="142"/>
      <c r="F9783" s="142"/>
      <c r="G9783" s="142"/>
      <c r="H9783" s="142"/>
      <c r="J9783" s="142"/>
      <c r="K9783" s="142"/>
      <c r="L9783" s="142"/>
      <c r="M9783" s="142"/>
      <c r="N9783" s="142"/>
      <c r="O9783" s="142"/>
    </row>
    <row r="9784" spans="3:15" x14ac:dyDescent="0.2">
      <c r="C9784" s="142"/>
      <c r="D9784" s="142"/>
      <c r="E9784" s="142"/>
      <c r="F9784" s="142"/>
      <c r="G9784" s="142"/>
      <c r="H9784" s="142"/>
      <c r="J9784" s="142"/>
      <c r="K9784" s="142"/>
      <c r="L9784" s="142"/>
      <c r="M9784" s="142"/>
      <c r="N9784" s="142"/>
      <c r="O9784" s="142"/>
    </row>
    <row r="9785" spans="3:15" x14ac:dyDescent="0.2">
      <c r="C9785" s="142"/>
      <c r="D9785" s="142"/>
      <c r="E9785" s="142"/>
      <c r="F9785" s="142"/>
      <c r="G9785" s="142"/>
      <c r="H9785" s="142"/>
      <c r="J9785" s="142"/>
      <c r="K9785" s="142"/>
      <c r="L9785" s="142"/>
      <c r="M9785" s="142"/>
      <c r="N9785" s="142"/>
      <c r="O9785" s="142"/>
    </row>
    <row r="9786" spans="3:15" x14ac:dyDescent="0.2">
      <c r="C9786" s="142"/>
      <c r="D9786" s="142"/>
      <c r="E9786" s="142"/>
      <c r="F9786" s="142"/>
      <c r="G9786" s="142"/>
      <c r="H9786" s="142"/>
      <c r="J9786" s="142"/>
      <c r="K9786" s="142"/>
      <c r="L9786" s="142"/>
      <c r="M9786" s="142"/>
      <c r="N9786" s="142"/>
      <c r="O9786" s="142"/>
    </row>
    <row r="9787" spans="3:15" x14ac:dyDescent="0.2">
      <c r="C9787" s="142"/>
      <c r="D9787" s="142"/>
      <c r="E9787" s="142"/>
      <c r="F9787" s="142"/>
      <c r="G9787" s="142"/>
      <c r="H9787" s="142"/>
      <c r="J9787" s="142"/>
      <c r="K9787" s="142"/>
      <c r="L9787" s="142"/>
      <c r="M9787" s="142"/>
      <c r="N9787" s="142"/>
      <c r="O9787" s="142"/>
    </row>
    <row r="9788" spans="3:15" x14ac:dyDescent="0.2">
      <c r="C9788" s="142"/>
      <c r="D9788" s="142"/>
      <c r="E9788" s="142"/>
      <c r="F9788" s="142"/>
      <c r="G9788" s="142"/>
      <c r="H9788" s="142"/>
      <c r="J9788" s="142"/>
      <c r="K9788" s="142"/>
      <c r="L9788" s="142"/>
      <c r="M9788" s="142"/>
      <c r="N9788" s="142"/>
      <c r="O9788" s="142"/>
    </row>
    <row r="9789" spans="3:15" x14ac:dyDescent="0.2">
      <c r="C9789" s="142"/>
      <c r="D9789" s="142"/>
      <c r="E9789" s="142"/>
      <c r="F9789" s="142"/>
      <c r="G9789" s="142"/>
      <c r="H9789" s="142"/>
      <c r="J9789" s="142"/>
      <c r="K9789" s="142"/>
      <c r="L9789" s="142"/>
      <c r="M9789" s="142"/>
      <c r="N9789" s="142"/>
      <c r="O9789" s="142"/>
    </row>
    <row r="9790" spans="3:15" x14ac:dyDescent="0.2">
      <c r="C9790" s="142"/>
      <c r="D9790" s="142"/>
      <c r="E9790" s="142"/>
      <c r="F9790" s="142"/>
      <c r="G9790" s="142"/>
      <c r="H9790" s="142"/>
      <c r="J9790" s="142"/>
      <c r="K9790" s="142"/>
      <c r="L9790" s="142"/>
      <c r="M9790" s="142"/>
      <c r="N9790" s="142"/>
      <c r="O9790" s="142"/>
    </row>
    <row r="9791" spans="3:15" x14ac:dyDescent="0.2">
      <c r="C9791" s="142"/>
      <c r="D9791" s="142"/>
      <c r="E9791" s="142"/>
      <c r="F9791" s="142"/>
      <c r="G9791" s="142"/>
      <c r="H9791" s="142"/>
      <c r="J9791" s="142"/>
      <c r="K9791" s="142"/>
      <c r="L9791" s="142"/>
      <c r="M9791" s="142"/>
      <c r="N9791" s="142"/>
      <c r="O9791" s="142"/>
    </row>
    <row r="9792" spans="3:15" x14ac:dyDescent="0.2">
      <c r="C9792" s="142"/>
      <c r="D9792" s="142"/>
      <c r="E9792" s="142"/>
      <c r="F9792" s="142"/>
      <c r="G9792" s="142"/>
      <c r="H9792" s="142"/>
      <c r="J9792" s="142"/>
      <c r="K9792" s="142"/>
      <c r="L9792" s="142"/>
      <c r="M9792" s="142"/>
      <c r="N9792" s="142"/>
      <c r="O9792" s="142"/>
    </row>
    <row r="9793" spans="3:15" x14ac:dyDescent="0.2">
      <c r="C9793" s="142"/>
      <c r="D9793" s="142"/>
      <c r="E9793" s="142"/>
      <c r="F9793" s="142"/>
      <c r="G9793" s="142"/>
      <c r="H9793" s="142"/>
      <c r="J9793" s="142"/>
      <c r="K9793" s="142"/>
      <c r="L9793" s="142"/>
      <c r="M9793" s="142"/>
      <c r="N9793" s="142"/>
      <c r="O9793" s="142"/>
    </row>
    <row r="9794" spans="3:15" x14ac:dyDescent="0.2">
      <c r="C9794" s="142"/>
      <c r="D9794" s="142"/>
      <c r="E9794" s="142"/>
      <c r="F9794" s="142"/>
      <c r="G9794" s="142"/>
      <c r="H9794" s="142"/>
      <c r="J9794" s="142"/>
      <c r="K9794" s="142"/>
      <c r="L9794" s="142"/>
      <c r="M9794" s="142"/>
      <c r="N9794" s="142"/>
      <c r="O9794" s="142"/>
    </row>
    <row r="9795" spans="3:15" x14ac:dyDescent="0.2">
      <c r="C9795" s="142"/>
      <c r="D9795" s="142"/>
      <c r="E9795" s="142"/>
      <c r="F9795" s="142"/>
      <c r="G9795" s="142"/>
      <c r="H9795" s="142"/>
      <c r="J9795" s="142"/>
      <c r="K9795" s="142"/>
      <c r="L9795" s="142"/>
      <c r="M9795" s="142"/>
      <c r="N9795" s="142"/>
      <c r="O9795" s="142"/>
    </row>
    <row r="9796" spans="3:15" x14ac:dyDescent="0.2">
      <c r="C9796" s="142"/>
      <c r="D9796" s="142"/>
      <c r="E9796" s="142"/>
      <c r="F9796" s="142"/>
      <c r="G9796" s="142"/>
      <c r="H9796" s="142"/>
      <c r="J9796" s="142"/>
      <c r="K9796" s="142"/>
      <c r="L9796" s="142"/>
      <c r="M9796" s="142"/>
      <c r="N9796" s="142"/>
      <c r="O9796" s="142"/>
    </row>
    <row r="9797" spans="3:15" x14ac:dyDescent="0.2">
      <c r="C9797" s="142"/>
      <c r="D9797" s="142"/>
      <c r="E9797" s="142"/>
      <c r="F9797" s="142"/>
      <c r="G9797" s="142"/>
      <c r="H9797" s="142"/>
      <c r="J9797" s="142"/>
      <c r="K9797" s="142"/>
      <c r="L9797" s="142"/>
      <c r="M9797" s="142"/>
      <c r="N9797" s="142"/>
      <c r="O9797" s="142"/>
    </row>
    <row r="9798" spans="3:15" x14ac:dyDescent="0.2">
      <c r="C9798" s="142"/>
      <c r="D9798" s="142"/>
      <c r="E9798" s="142"/>
      <c r="F9798" s="142"/>
      <c r="G9798" s="142"/>
      <c r="H9798" s="142"/>
      <c r="J9798" s="142"/>
      <c r="K9798" s="142"/>
      <c r="L9798" s="142"/>
      <c r="M9798" s="142"/>
      <c r="N9798" s="142"/>
      <c r="O9798" s="142"/>
    </row>
    <row r="9799" spans="3:15" x14ac:dyDescent="0.2">
      <c r="C9799" s="142"/>
      <c r="D9799" s="142"/>
      <c r="E9799" s="142"/>
      <c r="F9799" s="142"/>
      <c r="G9799" s="142"/>
      <c r="H9799" s="142"/>
      <c r="J9799" s="142"/>
      <c r="K9799" s="142"/>
      <c r="L9799" s="142"/>
      <c r="M9799" s="142"/>
      <c r="N9799" s="142"/>
      <c r="O9799" s="142"/>
    </row>
    <row r="9800" spans="3:15" x14ac:dyDescent="0.2">
      <c r="C9800" s="142"/>
      <c r="D9800" s="142"/>
      <c r="E9800" s="142"/>
      <c r="F9800" s="142"/>
      <c r="G9800" s="142"/>
      <c r="H9800" s="142"/>
      <c r="J9800" s="142"/>
      <c r="K9800" s="142"/>
      <c r="L9800" s="142"/>
      <c r="M9800" s="142"/>
      <c r="N9800" s="142"/>
      <c r="O9800" s="142"/>
    </row>
    <row r="9801" spans="3:15" x14ac:dyDescent="0.2">
      <c r="C9801" s="142"/>
      <c r="D9801" s="142"/>
      <c r="E9801" s="142"/>
      <c r="F9801" s="142"/>
      <c r="G9801" s="142"/>
      <c r="H9801" s="142"/>
      <c r="J9801" s="142"/>
      <c r="K9801" s="142"/>
      <c r="L9801" s="142"/>
      <c r="M9801" s="142"/>
      <c r="N9801" s="142"/>
      <c r="O9801" s="142"/>
    </row>
    <row r="9802" spans="3:15" x14ac:dyDescent="0.2">
      <c r="C9802" s="142"/>
      <c r="D9802" s="142"/>
      <c r="E9802" s="142"/>
      <c r="F9802" s="142"/>
      <c r="G9802" s="142"/>
      <c r="H9802" s="142"/>
      <c r="J9802" s="142"/>
      <c r="K9802" s="142"/>
      <c r="L9802" s="142"/>
      <c r="M9802" s="142"/>
      <c r="N9802" s="142"/>
      <c r="O9802" s="142"/>
    </row>
    <row r="9803" spans="3:15" x14ac:dyDescent="0.2">
      <c r="C9803" s="142"/>
      <c r="D9803" s="142"/>
      <c r="E9803" s="142"/>
      <c r="F9803" s="142"/>
      <c r="G9803" s="142"/>
      <c r="H9803" s="142"/>
      <c r="J9803" s="142"/>
      <c r="K9803" s="142"/>
      <c r="L9803" s="142"/>
      <c r="M9803" s="142"/>
      <c r="N9803" s="142"/>
      <c r="O9803" s="142"/>
    </row>
    <row r="9804" spans="3:15" x14ac:dyDescent="0.2">
      <c r="C9804" s="142"/>
      <c r="D9804" s="142"/>
      <c r="E9804" s="142"/>
      <c r="F9804" s="142"/>
      <c r="G9804" s="142"/>
      <c r="H9804" s="142"/>
      <c r="J9804" s="142"/>
      <c r="K9804" s="142"/>
      <c r="L9804" s="142"/>
      <c r="M9804" s="142"/>
      <c r="N9804" s="142"/>
      <c r="O9804" s="142"/>
    </row>
    <row r="9805" spans="3:15" x14ac:dyDescent="0.2">
      <c r="C9805" s="142"/>
      <c r="D9805" s="142"/>
      <c r="E9805" s="142"/>
      <c r="F9805" s="142"/>
      <c r="G9805" s="142"/>
      <c r="H9805" s="142"/>
      <c r="J9805" s="142"/>
      <c r="K9805" s="142"/>
      <c r="L9805" s="142"/>
      <c r="M9805" s="142"/>
      <c r="N9805" s="142"/>
      <c r="O9805" s="142"/>
    </row>
    <row r="9806" spans="3:15" x14ac:dyDescent="0.2">
      <c r="C9806" s="142"/>
      <c r="D9806" s="142"/>
      <c r="E9806" s="142"/>
      <c r="F9806" s="142"/>
      <c r="G9806" s="142"/>
      <c r="H9806" s="142"/>
      <c r="J9806" s="142"/>
      <c r="K9806" s="142"/>
      <c r="L9806" s="142"/>
      <c r="M9806" s="142"/>
      <c r="N9806" s="142"/>
      <c r="O9806" s="142"/>
    </row>
    <row r="9807" spans="3:15" x14ac:dyDescent="0.2">
      <c r="C9807" s="142"/>
      <c r="D9807" s="142"/>
      <c r="E9807" s="142"/>
      <c r="F9807" s="142"/>
      <c r="G9807" s="142"/>
      <c r="H9807" s="142"/>
      <c r="J9807" s="142"/>
      <c r="K9807" s="142"/>
      <c r="L9807" s="142"/>
      <c r="M9807" s="142"/>
      <c r="N9807" s="142"/>
      <c r="O9807" s="142"/>
    </row>
    <row r="9808" spans="3:15" x14ac:dyDescent="0.2">
      <c r="C9808" s="142"/>
      <c r="D9808" s="142"/>
      <c r="E9808" s="142"/>
      <c r="F9808" s="142"/>
      <c r="G9808" s="142"/>
      <c r="H9808" s="142"/>
      <c r="J9808" s="142"/>
      <c r="K9808" s="142"/>
      <c r="L9808" s="142"/>
      <c r="M9808" s="142"/>
      <c r="N9808" s="142"/>
      <c r="O9808" s="142"/>
    </row>
    <row r="9809" spans="3:15" x14ac:dyDescent="0.2">
      <c r="C9809" s="142"/>
      <c r="D9809" s="142"/>
      <c r="E9809" s="142"/>
      <c r="F9809" s="142"/>
      <c r="G9809" s="142"/>
      <c r="H9809" s="142"/>
      <c r="J9809" s="142"/>
      <c r="K9809" s="142"/>
      <c r="L9809" s="142"/>
      <c r="M9809" s="142"/>
      <c r="N9809" s="142"/>
      <c r="O9809" s="142"/>
    </row>
    <row r="9810" spans="3:15" x14ac:dyDescent="0.2">
      <c r="C9810" s="142"/>
      <c r="D9810" s="142"/>
      <c r="E9810" s="142"/>
      <c r="F9810" s="142"/>
      <c r="G9810" s="142"/>
      <c r="H9810" s="142"/>
      <c r="J9810" s="142"/>
      <c r="K9810" s="142"/>
      <c r="L9810" s="142"/>
      <c r="M9810" s="142"/>
      <c r="N9810" s="142"/>
      <c r="O9810" s="142"/>
    </row>
    <row r="9811" spans="3:15" x14ac:dyDescent="0.2">
      <c r="C9811" s="142"/>
      <c r="D9811" s="142"/>
      <c r="E9811" s="142"/>
      <c r="F9811" s="142"/>
      <c r="G9811" s="142"/>
      <c r="H9811" s="142"/>
      <c r="J9811" s="142"/>
      <c r="K9811" s="142"/>
      <c r="L9811" s="142"/>
      <c r="M9811" s="142"/>
      <c r="N9811" s="142"/>
      <c r="O9811" s="142"/>
    </row>
    <row r="9812" spans="3:15" x14ac:dyDescent="0.2">
      <c r="C9812" s="142"/>
      <c r="D9812" s="142"/>
      <c r="E9812" s="142"/>
      <c r="F9812" s="142"/>
      <c r="G9812" s="142"/>
      <c r="H9812" s="142"/>
      <c r="J9812" s="142"/>
      <c r="K9812" s="142"/>
      <c r="L9812" s="142"/>
      <c r="M9812" s="142"/>
      <c r="N9812" s="142"/>
      <c r="O9812" s="142"/>
    </row>
    <row r="9813" spans="3:15" x14ac:dyDescent="0.2">
      <c r="C9813" s="142"/>
      <c r="D9813" s="142"/>
      <c r="E9813" s="142"/>
      <c r="F9813" s="142"/>
      <c r="G9813" s="142"/>
      <c r="H9813" s="142"/>
      <c r="J9813" s="142"/>
      <c r="K9813" s="142"/>
      <c r="L9813" s="142"/>
      <c r="M9813" s="142"/>
      <c r="N9813" s="142"/>
      <c r="O9813" s="142"/>
    </row>
    <row r="9814" spans="3:15" x14ac:dyDescent="0.2">
      <c r="C9814" s="142"/>
      <c r="D9814" s="142"/>
      <c r="E9814" s="142"/>
      <c r="F9814" s="142"/>
      <c r="G9814" s="142"/>
      <c r="H9814" s="142"/>
      <c r="J9814" s="142"/>
      <c r="K9814" s="142"/>
      <c r="L9814" s="142"/>
      <c r="M9814" s="142"/>
      <c r="N9814" s="142"/>
      <c r="O9814" s="142"/>
    </row>
    <row r="9815" spans="3:15" x14ac:dyDescent="0.2">
      <c r="C9815" s="142"/>
      <c r="D9815" s="142"/>
      <c r="E9815" s="142"/>
      <c r="F9815" s="142"/>
      <c r="G9815" s="142"/>
      <c r="H9815" s="142"/>
      <c r="J9815" s="142"/>
      <c r="K9815" s="142"/>
      <c r="L9815" s="142"/>
      <c r="M9815" s="142"/>
      <c r="N9815" s="142"/>
      <c r="O9815" s="142"/>
    </row>
    <row r="9816" spans="3:15" x14ac:dyDescent="0.2">
      <c r="C9816" s="142"/>
      <c r="D9816" s="142"/>
      <c r="E9816" s="142"/>
      <c r="F9816" s="142"/>
      <c r="G9816" s="142"/>
      <c r="H9816" s="142"/>
      <c r="J9816" s="142"/>
      <c r="K9816" s="142"/>
      <c r="L9816" s="142"/>
      <c r="M9816" s="142"/>
      <c r="N9816" s="142"/>
      <c r="O9816" s="142"/>
    </row>
    <row r="9817" spans="3:15" x14ac:dyDescent="0.2">
      <c r="C9817" s="142"/>
      <c r="D9817" s="142"/>
      <c r="E9817" s="142"/>
      <c r="F9817" s="142"/>
      <c r="G9817" s="142"/>
      <c r="H9817" s="142"/>
      <c r="J9817" s="142"/>
      <c r="K9817" s="142"/>
      <c r="L9817" s="142"/>
      <c r="M9817" s="142"/>
      <c r="N9817" s="142"/>
      <c r="O9817" s="142"/>
    </row>
    <row r="9818" spans="3:15" x14ac:dyDescent="0.2">
      <c r="C9818" s="142"/>
      <c r="D9818" s="142"/>
      <c r="E9818" s="142"/>
      <c r="F9818" s="142"/>
      <c r="G9818" s="142"/>
      <c r="H9818" s="142"/>
      <c r="J9818" s="142"/>
      <c r="K9818" s="142"/>
      <c r="L9818" s="142"/>
      <c r="M9818" s="142"/>
      <c r="N9818" s="142"/>
      <c r="O9818" s="142"/>
    </row>
    <row r="9819" spans="3:15" x14ac:dyDescent="0.2">
      <c r="C9819" s="142"/>
      <c r="D9819" s="142"/>
      <c r="E9819" s="142"/>
      <c r="F9819" s="142"/>
      <c r="G9819" s="142"/>
      <c r="H9819" s="142"/>
      <c r="J9819" s="142"/>
      <c r="K9819" s="142"/>
      <c r="L9819" s="142"/>
      <c r="M9819" s="142"/>
      <c r="N9819" s="142"/>
      <c r="O9819" s="142"/>
    </row>
    <row r="9820" spans="3:15" x14ac:dyDescent="0.2">
      <c r="C9820" s="142"/>
      <c r="D9820" s="142"/>
      <c r="E9820" s="142"/>
      <c r="F9820" s="142"/>
      <c r="G9820" s="142"/>
      <c r="H9820" s="142"/>
      <c r="J9820" s="142"/>
      <c r="K9820" s="142"/>
      <c r="L9820" s="142"/>
      <c r="M9820" s="142"/>
      <c r="N9820" s="142"/>
      <c r="O9820" s="142"/>
    </row>
    <row r="9821" spans="3:15" x14ac:dyDescent="0.2">
      <c r="C9821" s="142"/>
      <c r="D9821" s="142"/>
      <c r="E9821" s="142"/>
      <c r="F9821" s="142"/>
      <c r="G9821" s="142"/>
      <c r="H9821" s="142"/>
      <c r="J9821" s="142"/>
      <c r="K9821" s="142"/>
      <c r="L9821" s="142"/>
      <c r="M9821" s="142"/>
      <c r="N9821" s="142"/>
      <c r="O9821" s="142"/>
    </row>
    <row r="9822" spans="3:15" x14ac:dyDescent="0.2">
      <c r="C9822" s="142"/>
      <c r="D9822" s="142"/>
      <c r="E9822" s="142"/>
      <c r="F9822" s="142"/>
      <c r="G9822" s="142"/>
      <c r="H9822" s="142"/>
      <c r="J9822" s="142"/>
      <c r="K9822" s="142"/>
      <c r="L9822" s="142"/>
      <c r="M9822" s="142"/>
      <c r="N9822" s="142"/>
      <c r="O9822" s="142"/>
    </row>
    <row r="9823" spans="3:15" x14ac:dyDescent="0.2">
      <c r="C9823" s="142"/>
      <c r="D9823" s="142"/>
      <c r="E9823" s="142"/>
      <c r="F9823" s="142"/>
      <c r="G9823" s="142"/>
      <c r="H9823" s="142"/>
      <c r="J9823" s="142"/>
      <c r="K9823" s="142"/>
      <c r="L9823" s="142"/>
      <c r="M9823" s="142"/>
      <c r="N9823" s="142"/>
      <c r="O9823" s="142"/>
    </row>
    <row r="9824" spans="3:15" x14ac:dyDescent="0.2">
      <c r="C9824" s="142"/>
      <c r="D9824" s="142"/>
      <c r="E9824" s="142"/>
      <c r="F9824" s="142"/>
      <c r="G9824" s="142"/>
      <c r="H9824" s="142"/>
      <c r="J9824" s="142"/>
      <c r="K9824" s="142"/>
      <c r="L9824" s="142"/>
      <c r="M9824" s="142"/>
      <c r="N9824" s="142"/>
      <c r="O9824" s="142"/>
    </row>
    <row r="9825" spans="3:15" x14ac:dyDescent="0.2">
      <c r="C9825" s="142"/>
      <c r="D9825" s="142"/>
      <c r="E9825" s="142"/>
      <c r="F9825" s="142"/>
      <c r="G9825" s="142"/>
      <c r="H9825" s="142"/>
      <c r="J9825" s="142"/>
      <c r="K9825" s="142"/>
      <c r="L9825" s="142"/>
      <c r="M9825" s="142"/>
      <c r="N9825" s="142"/>
      <c r="O9825" s="142"/>
    </row>
    <row r="9826" spans="3:15" x14ac:dyDescent="0.2">
      <c r="C9826" s="142"/>
      <c r="D9826" s="142"/>
      <c r="E9826" s="142"/>
      <c r="F9826" s="142"/>
      <c r="G9826" s="142"/>
      <c r="H9826" s="142"/>
      <c r="J9826" s="142"/>
      <c r="K9826" s="142"/>
      <c r="L9826" s="142"/>
      <c r="M9826" s="142"/>
      <c r="N9826" s="142"/>
      <c r="O9826" s="142"/>
    </row>
    <row r="9827" spans="3:15" x14ac:dyDescent="0.2">
      <c r="C9827" s="142"/>
      <c r="D9827" s="142"/>
      <c r="E9827" s="142"/>
      <c r="F9827" s="142"/>
      <c r="G9827" s="142"/>
      <c r="H9827" s="142"/>
      <c r="J9827" s="142"/>
      <c r="K9827" s="142"/>
      <c r="L9827" s="142"/>
      <c r="M9827" s="142"/>
      <c r="N9827" s="142"/>
      <c r="O9827" s="142"/>
    </row>
    <row r="9828" spans="3:15" x14ac:dyDescent="0.2">
      <c r="C9828" s="142"/>
      <c r="D9828" s="142"/>
      <c r="E9828" s="142"/>
      <c r="F9828" s="142"/>
      <c r="G9828" s="142"/>
      <c r="H9828" s="142"/>
      <c r="J9828" s="142"/>
      <c r="K9828" s="142"/>
      <c r="L9828" s="142"/>
      <c r="M9828" s="142"/>
      <c r="N9828" s="142"/>
      <c r="O9828" s="142"/>
    </row>
    <row r="9829" spans="3:15" x14ac:dyDescent="0.2">
      <c r="C9829" s="142"/>
      <c r="D9829" s="142"/>
      <c r="E9829" s="142"/>
      <c r="F9829" s="142"/>
      <c r="G9829" s="142"/>
      <c r="H9829" s="142"/>
      <c r="J9829" s="142"/>
      <c r="K9829" s="142"/>
      <c r="L9829" s="142"/>
      <c r="M9829" s="142"/>
      <c r="N9829" s="142"/>
      <c r="O9829" s="142"/>
    </row>
    <row r="9830" spans="3:15" x14ac:dyDescent="0.2">
      <c r="C9830" s="142"/>
      <c r="D9830" s="142"/>
      <c r="E9830" s="142"/>
      <c r="F9830" s="142"/>
      <c r="G9830" s="142"/>
      <c r="H9830" s="142"/>
      <c r="J9830" s="142"/>
      <c r="K9830" s="142"/>
      <c r="L9830" s="142"/>
      <c r="M9830" s="142"/>
      <c r="N9830" s="142"/>
      <c r="O9830" s="142"/>
    </row>
    <row r="9831" spans="3:15" x14ac:dyDescent="0.2">
      <c r="C9831" s="142"/>
      <c r="D9831" s="142"/>
      <c r="E9831" s="142"/>
      <c r="F9831" s="142"/>
      <c r="G9831" s="142"/>
      <c r="H9831" s="142"/>
      <c r="J9831" s="142"/>
      <c r="K9831" s="142"/>
      <c r="L9831" s="142"/>
      <c r="M9831" s="142"/>
      <c r="N9831" s="142"/>
      <c r="O9831" s="142"/>
    </row>
    <row r="9832" spans="3:15" x14ac:dyDescent="0.2">
      <c r="C9832" s="142"/>
      <c r="D9832" s="142"/>
      <c r="E9832" s="142"/>
      <c r="F9832" s="142"/>
      <c r="G9832" s="142"/>
      <c r="H9832" s="142"/>
      <c r="J9832" s="142"/>
      <c r="K9832" s="142"/>
      <c r="L9832" s="142"/>
      <c r="M9832" s="142"/>
      <c r="N9832" s="142"/>
      <c r="O9832" s="142"/>
    </row>
    <row r="9833" spans="3:15" x14ac:dyDescent="0.2">
      <c r="C9833" s="142"/>
      <c r="D9833" s="142"/>
      <c r="E9833" s="142"/>
      <c r="F9833" s="142"/>
      <c r="G9833" s="142"/>
      <c r="H9833" s="142"/>
      <c r="J9833" s="142"/>
      <c r="K9833" s="142"/>
      <c r="L9833" s="142"/>
      <c r="M9833" s="142"/>
      <c r="N9833" s="142"/>
      <c r="O9833" s="142"/>
    </row>
    <row r="9834" spans="3:15" x14ac:dyDescent="0.2">
      <c r="C9834" s="142"/>
      <c r="D9834" s="142"/>
      <c r="E9834" s="142"/>
      <c r="F9834" s="142"/>
      <c r="G9834" s="142"/>
      <c r="H9834" s="142"/>
      <c r="J9834" s="142"/>
      <c r="K9834" s="142"/>
      <c r="L9834" s="142"/>
      <c r="M9834" s="142"/>
      <c r="N9834" s="142"/>
      <c r="O9834" s="142"/>
    </row>
    <row r="9835" spans="3:15" x14ac:dyDescent="0.2">
      <c r="C9835" s="142"/>
      <c r="D9835" s="142"/>
      <c r="E9835" s="142"/>
      <c r="F9835" s="142"/>
      <c r="G9835" s="142"/>
      <c r="H9835" s="142"/>
      <c r="J9835" s="142"/>
      <c r="K9835" s="142"/>
      <c r="L9835" s="142"/>
      <c r="M9835" s="142"/>
      <c r="N9835" s="142"/>
      <c r="O9835" s="142"/>
    </row>
    <row r="9836" spans="3:15" x14ac:dyDescent="0.2">
      <c r="C9836" s="142"/>
      <c r="D9836" s="142"/>
      <c r="E9836" s="142"/>
      <c r="F9836" s="142"/>
      <c r="G9836" s="142"/>
      <c r="H9836" s="142"/>
      <c r="J9836" s="142"/>
      <c r="K9836" s="142"/>
      <c r="L9836" s="142"/>
      <c r="M9836" s="142"/>
      <c r="N9836" s="142"/>
      <c r="O9836" s="142"/>
    </row>
    <row r="9837" spans="3:15" x14ac:dyDescent="0.2">
      <c r="C9837" s="142"/>
      <c r="D9837" s="142"/>
      <c r="E9837" s="142"/>
      <c r="F9837" s="142"/>
      <c r="G9837" s="142"/>
      <c r="H9837" s="142"/>
      <c r="J9837" s="142"/>
      <c r="K9837" s="142"/>
      <c r="L9837" s="142"/>
      <c r="M9837" s="142"/>
      <c r="N9837" s="142"/>
      <c r="O9837" s="142"/>
    </row>
    <row r="9838" spans="3:15" x14ac:dyDescent="0.2">
      <c r="C9838" s="142"/>
      <c r="D9838" s="142"/>
      <c r="E9838" s="142"/>
      <c r="F9838" s="142"/>
      <c r="G9838" s="142"/>
      <c r="H9838" s="142"/>
      <c r="J9838" s="142"/>
      <c r="K9838" s="142"/>
      <c r="L9838" s="142"/>
      <c r="M9838" s="142"/>
      <c r="N9838" s="142"/>
      <c r="O9838" s="142"/>
    </row>
    <row r="9839" spans="3:15" x14ac:dyDescent="0.2">
      <c r="C9839" s="142"/>
      <c r="D9839" s="142"/>
      <c r="E9839" s="142"/>
      <c r="F9839" s="142"/>
      <c r="G9839" s="142"/>
      <c r="H9839" s="142"/>
      <c r="J9839" s="142"/>
      <c r="K9839" s="142"/>
      <c r="L9839" s="142"/>
      <c r="M9839" s="142"/>
      <c r="N9839" s="142"/>
      <c r="O9839" s="142"/>
    </row>
    <row r="9840" spans="3:15" x14ac:dyDescent="0.2">
      <c r="C9840" s="142"/>
      <c r="D9840" s="142"/>
      <c r="E9840" s="142"/>
      <c r="F9840" s="142"/>
      <c r="G9840" s="142"/>
      <c r="H9840" s="142"/>
      <c r="J9840" s="142"/>
      <c r="K9840" s="142"/>
      <c r="L9840" s="142"/>
      <c r="M9840" s="142"/>
      <c r="N9840" s="142"/>
      <c r="O9840" s="142"/>
    </row>
    <row r="9841" spans="3:15" x14ac:dyDescent="0.2">
      <c r="C9841" s="142"/>
      <c r="D9841" s="142"/>
      <c r="E9841" s="142"/>
      <c r="F9841" s="142"/>
      <c r="G9841" s="142"/>
      <c r="H9841" s="142"/>
      <c r="J9841" s="142"/>
      <c r="K9841" s="142"/>
      <c r="L9841" s="142"/>
      <c r="M9841" s="142"/>
      <c r="N9841" s="142"/>
      <c r="O9841" s="142"/>
    </row>
    <row r="9842" spans="3:15" x14ac:dyDescent="0.2">
      <c r="C9842" s="142"/>
      <c r="D9842" s="142"/>
      <c r="E9842" s="142"/>
      <c r="F9842" s="142"/>
      <c r="G9842" s="142"/>
      <c r="H9842" s="142"/>
      <c r="J9842" s="142"/>
      <c r="K9842" s="142"/>
      <c r="L9842" s="142"/>
      <c r="M9842" s="142"/>
      <c r="N9842" s="142"/>
      <c r="O9842" s="142"/>
    </row>
    <row r="9843" spans="3:15" x14ac:dyDescent="0.2">
      <c r="C9843" s="142"/>
      <c r="D9843" s="142"/>
      <c r="E9843" s="142"/>
      <c r="F9843" s="142"/>
      <c r="G9843" s="142"/>
      <c r="H9843" s="142"/>
      <c r="J9843" s="142"/>
      <c r="K9843" s="142"/>
      <c r="L9843" s="142"/>
      <c r="M9843" s="142"/>
      <c r="N9843" s="142"/>
      <c r="O9843" s="142"/>
    </row>
    <row r="9844" spans="3:15" x14ac:dyDescent="0.2">
      <c r="C9844" s="142"/>
      <c r="D9844" s="142"/>
      <c r="E9844" s="142"/>
      <c r="F9844" s="142"/>
      <c r="G9844" s="142"/>
      <c r="H9844" s="142"/>
      <c r="J9844" s="142"/>
      <c r="K9844" s="142"/>
      <c r="L9844" s="142"/>
      <c r="M9844" s="142"/>
      <c r="N9844" s="142"/>
      <c r="O9844" s="142"/>
    </row>
    <row r="9845" spans="3:15" x14ac:dyDescent="0.2">
      <c r="C9845" s="142"/>
      <c r="D9845" s="142"/>
      <c r="E9845" s="142"/>
      <c r="F9845" s="142"/>
      <c r="G9845" s="142"/>
      <c r="H9845" s="142"/>
      <c r="J9845" s="142"/>
      <c r="K9845" s="142"/>
      <c r="L9845" s="142"/>
      <c r="M9845" s="142"/>
      <c r="N9845" s="142"/>
      <c r="O9845" s="142"/>
    </row>
    <row r="9846" spans="3:15" x14ac:dyDescent="0.2">
      <c r="C9846" s="142"/>
      <c r="D9846" s="142"/>
      <c r="E9846" s="142"/>
      <c r="F9846" s="142"/>
      <c r="G9846" s="142"/>
      <c r="H9846" s="142"/>
      <c r="J9846" s="142"/>
      <c r="K9846" s="142"/>
      <c r="L9846" s="142"/>
      <c r="M9846" s="142"/>
      <c r="N9846" s="142"/>
      <c r="O9846" s="142"/>
    </row>
    <row r="9847" spans="3:15" x14ac:dyDescent="0.2">
      <c r="C9847" s="142"/>
      <c r="D9847" s="142"/>
      <c r="E9847" s="142"/>
      <c r="F9847" s="142"/>
      <c r="G9847" s="142"/>
      <c r="H9847" s="142"/>
      <c r="J9847" s="142"/>
      <c r="K9847" s="142"/>
      <c r="L9847" s="142"/>
      <c r="M9847" s="142"/>
      <c r="N9847" s="142"/>
      <c r="O9847" s="142"/>
    </row>
    <row r="9848" spans="3:15" x14ac:dyDescent="0.2">
      <c r="C9848" s="142"/>
      <c r="D9848" s="142"/>
      <c r="E9848" s="142"/>
      <c r="F9848" s="142"/>
      <c r="G9848" s="142"/>
      <c r="H9848" s="142"/>
      <c r="J9848" s="142"/>
      <c r="K9848" s="142"/>
      <c r="L9848" s="142"/>
      <c r="M9848" s="142"/>
      <c r="N9848" s="142"/>
      <c r="O9848" s="142"/>
    </row>
    <row r="9849" spans="3:15" x14ac:dyDescent="0.2">
      <c r="C9849" s="142"/>
      <c r="D9849" s="142"/>
      <c r="E9849" s="142"/>
      <c r="F9849" s="142"/>
      <c r="G9849" s="142"/>
      <c r="H9849" s="142"/>
      <c r="J9849" s="142"/>
      <c r="K9849" s="142"/>
      <c r="L9849" s="142"/>
      <c r="M9849" s="142"/>
      <c r="N9849" s="142"/>
      <c r="O9849" s="142"/>
    </row>
    <row r="9850" spans="3:15" x14ac:dyDescent="0.2">
      <c r="C9850" s="142"/>
      <c r="D9850" s="142"/>
      <c r="E9850" s="142"/>
      <c r="F9850" s="142"/>
      <c r="G9850" s="142"/>
      <c r="H9850" s="142"/>
      <c r="J9850" s="142"/>
      <c r="K9850" s="142"/>
      <c r="L9850" s="142"/>
      <c r="M9850" s="142"/>
      <c r="N9850" s="142"/>
      <c r="O9850" s="142"/>
    </row>
    <row r="9851" spans="3:15" x14ac:dyDescent="0.2">
      <c r="C9851" s="142"/>
      <c r="D9851" s="142"/>
      <c r="E9851" s="142"/>
      <c r="F9851" s="142"/>
      <c r="G9851" s="142"/>
      <c r="H9851" s="142"/>
      <c r="J9851" s="142"/>
      <c r="K9851" s="142"/>
      <c r="L9851" s="142"/>
      <c r="M9851" s="142"/>
      <c r="N9851" s="142"/>
      <c r="O9851" s="142"/>
    </row>
    <row r="9852" spans="3:15" x14ac:dyDescent="0.2">
      <c r="C9852" s="142"/>
      <c r="D9852" s="142"/>
      <c r="E9852" s="142"/>
      <c r="F9852" s="142"/>
      <c r="G9852" s="142"/>
      <c r="H9852" s="142"/>
      <c r="J9852" s="142"/>
      <c r="K9852" s="142"/>
      <c r="L9852" s="142"/>
      <c r="M9852" s="142"/>
      <c r="N9852" s="142"/>
      <c r="O9852" s="142"/>
    </row>
    <row r="9853" spans="3:15" x14ac:dyDescent="0.2">
      <c r="C9853" s="142"/>
      <c r="D9853" s="142"/>
      <c r="E9853" s="142"/>
      <c r="F9853" s="142"/>
      <c r="G9853" s="142"/>
      <c r="H9853" s="142"/>
      <c r="J9853" s="142"/>
      <c r="K9853" s="142"/>
      <c r="L9853" s="142"/>
      <c r="M9853" s="142"/>
      <c r="N9853" s="142"/>
      <c r="O9853" s="142"/>
    </row>
    <row r="9854" spans="3:15" x14ac:dyDescent="0.2">
      <c r="C9854" s="142"/>
      <c r="D9854" s="142"/>
      <c r="E9854" s="142"/>
      <c r="F9854" s="142"/>
      <c r="G9854" s="142"/>
      <c r="H9854" s="142"/>
      <c r="J9854" s="142"/>
      <c r="K9854" s="142"/>
      <c r="L9854" s="142"/>
      <c r="M9854" s="142"/>
      <c r="N9854" s="142"/>
      <c r="O9854" s="142"/>
    </row>
    <row r="9855" spans="3:15" x14ac:dyDescent="0.2">
      <c r="C9855" s="142"/>
      <c r="D9855" s="142"/>
      <c r="E9855" s="142"/>
      <c r="F9855" s="142"/>
      <c r="G9855" s="142"/>
      <c r="H9855" s="142"/>
      <c r="J9855" s="142"/>
      <c r="K9855" s="142"/>
      <c r="L9855" s="142"/>
      <c r="M9855" s="142"/>
      <c r="N9855" s="142"/>
      <c r="O9855" s="142"/>
    </row>
    <row r="9856" spans="3:15" x14ac:dyDescent="0.2">
      <c r="C9856" s="142"/>
      <c r="D9856" s="142"/>
      <c r="E9856" s="142"/>
      <c r="F9856" s="142"/>
      <c r="G9856" s="142"/>
      <c r="H9856" s="142"/>
      <c r="J9856" s="142"/>
      <c r="K9856" s="142"/>
      <c r="L9856" s="142"/>
      <c r="M9856" s="142"/>
      <c r="N9856" s="142"/>
      <c r="O9856" s="142"/>
    </row>
    <row r="9857" spans="3:15" x14ac:dyDescent="0.2">
      <c r="C9857" s="142"/>
      <c r="D9857" s="142"/>
      <c r="E9857" s="142"/>
      <c r="F9857" s="142"/>
      <c r="G9857" s="142"/>
      <c r="H9857" s="142"/>
      <c r="J9857" s="142"/>
      <c r="K9857" s="142"/>
      <c r="L9857" s="142"/>
      <c r="M9857" s="142"/>
      <c r="N9857" s="142"/>
      <c r="O9857" s="142"/>
    </row>
    <row r="9858" spans="3:15" x14ac:dyDescent="0.2">
      <c r="C9858" s="142"/>
      <c r="D9858" s="142"/>
      <c r="E9858" s="142"/>
      <c r="F9858" s="142"/>
      <c r="G9858" s="142"/>
      <c r="H9858" s="142"/>
      <c r="J9858" s="142"/>
      <c r="K9858" s="142"/>
      <c r="L9858" s="142"/>
      <c r="M9858" s="142"/>
      <c r="N9858" s="142"/>
      <c r="O9858" s="142"/>
    </row>
    <row r="9859" spans="3:15" x14ac:dyDescent="0.2">
      <c r="C9859" s="142"/>
      <c r="D9859" s="142"/>
      <c r="E9859" s="142"/>
      <c r="F9859" s="142"/>
      <c r="G9859" s="142"/>
      <c r="H9859" s="142"/>
      <c r="J9859" s="142"/>
      <c r="K9859" s="142"/>
      <c r="L9859" s="142"/>
      <c r="M9859" s="142"/>
      <c r="N9859" s="142"/>
      <c r="O9859" s="142"/>
    </row>
    <row r="9860" spans="3:15" x14ac:dyDescent="0.2">
      <c r="C9860" s="142"/>
      <c r="D9860" s="142"/>
      <c r="E9860" s="142"/>
      <c r="F9860" s="142"/>
      <c r="G9860" s="142"/>
      <c r="H9860" s="142"/>
      <c r="J9860" s="142"/>
      <c r="K9860" s="142"/>
      <c r="L9860" s="142"/>
      <c r="M9860" s="142"/>
      <c r="N9860" s="142"/>
      <c r="O9860" s="142"/>
    </row>
    <row r="9861" spans="3:15" x14ac:dyDescent="0.2">
      <c r="C9861" s="142"/>
      <c r="D9861" s="142"/>
      <c r="E9861" s="142"/>
      <c r="F9861" s="142"/>
      <c r="G9861" s="142"/>
      <c r="H9861" s="142"/>
      <c r="J9861" s="142"/>
      <c r="K9861" s="142"/>
      <c r="L9861" s="142"/>
      <c r="M9861" s="142"/>
      <c r="N9861" s="142"/>
      <c r="O9861" s="142"/>
    </row>
    <row r="9862" spans="3:15" x14ac:dyDescent="0.2">
      <c r="C9862" s="142"/>
      <c r="D9862" s="142"/>
      <c r="E9862" s="142"/>
      <c r="F9862" s="142"/>
      <c r="G9862" s="142"/>
      <c r="H9862" s="142"/>
      <c r="J9862" s="142"/>
      <c r="K9862" s="142"/>
      <c r="L9862" s="142"/>
      <c r="M9862" s="142"/>
      <c r="N9862" s="142"/>
      <c r="O9862" s="142"/>
    </row>
    <row r="9863" spans="3:15" x14ac:dyDescent="0.2">
      <c r="C9863" s="142"/>
      <c r="D9863" s="142"/>
      <c r="E9863" s="142"/>
      <c r="F9863" s="142"/>
      <c r="G9863" s="142"/>
      <c r="H9863" s="142"/>
      <c r="J9863" s="142"/>
      <c r="K9863" s="142"/>
      <c r="L9863" s="142"/>
      <c r="M9863" s="142"/>
      <c r="N9863" s="142"/>
      <c r="O9863" s="142"/>
    </row>
    <row r="9864" spans="3:15" x14ac:dyDescent="0.2">
      <c r="C9864" s="142"/>
      <c r="D9864" s="142"/>
      <c r="E9864" s="142"/>
      <c r="F9864" s="142"/>
      <c r="G9864" s="142"/>
      <c r="H9864" s="142"/>
      <c r="J9864" s="142"/>
      <c r="K9864" s="142"/>
      <c r="L9864" s="142"/>
      <c r="M9864" s="142"/>
      <c r="N9864" s="142"/>
      <c r="O9864" s="142"/>
    </row>
    <row r="9865" spans="3:15" x14ac:dyDescent="0.2">
      <c r="C9865" s="142"/>
      <c r="D9865" s="142"/>
      <c r="E9865" s="142"/>
      <c r="F9865" s="142"/>
      <c r="G9865" s="142"/>
      <c r="H9865" s="142"/>
      <c r="J9865" s="142"/>
      <c r="K9865" s="142"/>
      <c r="L9865" s="142"/>
      <c r="M9865" s="142"/>
      <c r="N9865" s="142"/>
      <c r="O9865" s="142"/>
    </row>
    <row r="9866" spans="3:15" x14ac:dyDescent="0.2">
      <c r="C9866" s="142"/>
      <c r="D9866" s="142"/>
      <c r="E9866" s="142"/>
      <c r="F9866" s="142"/>
      <c r="G9866" s="142"/>
      <c r="H9866" s="142"/>
      <c r="J9866" s="142"/>
      <c r="K9866" s="142"/>
      <c r="L9866" s="142"/>
      <c r="M9866" s="142"/>
      <c r="N9866" s="142"/>
      <c r="O9866" s="142"/>
    </row>
    <row r="9867" spans="3:15" x14ac:dyDescent="0.2">
      <c r="C9867" s="142"/>
      <c r="D9867" s="142"/>
      <c r="E9867" s="142"/>
      <c r="F9867" s="142"/>
      <c r="G9867" s="142"/>
      <c r="H9867" s="142"/>
      <c r="J9867" s="142"/>
      <c r="K9867" s="142"/>
      <c r="L9867" s="142"/>
      <c r="M9867" s="142"/>
      <c r="N9867" s="142"/>
      <c r="O9867" s="142"/>
    </row>
    <row r="9868" spans="3:15" x14ac:dyDescent="0.2">
      <c r="C9868" s="142"/>
      <c r="D9868" s="142"/>
      <c r="E9868" s="142"/>
      <c r="F9868" s="142"/>
      <c r="G9868" s="142"/>
      <c r="H9868" s="142"/>
      <c r="J9868" s="142"/>
      <c r="K9868" s="142"/>
      <c r="L9868" s="142"/>
      <c r="M9868" s="142"/>
      <c r="N9868" s="142"/>
      <c r="O9868" s="142"/>
    </row>
    <row r="9869" spans="3:15" x14ac:dyDescent="0.2">
      <c r="C9869" s="142"/>
      <c r="D9869" s="142"/>
      <c r="E9869" s="142"/>
      <c r="F9869" s="142"/>
      <c r="G9869" s="142"/>
      <c r="H9869" s="142"/>
      <c r="J9869" s="142"/>
      <c r="K9869" s="142"/>
      <c r="L9869" s="142"/>
      <c r="M9869" s="142"/>
      <c r="N9869" s="142"/>
      <c r="O9869" s="142"/>
    </row>
    <row r="9870" spans="3:15" x14ac:dyDescent="0.2">
      <c r="C9870" s="142"/>
      <c r="D9870" s="142"/>
      <c r="E9870" s="142"/>
      <c r="F9870" s="142"/>
      <c r="G9870" s="142"/>
      <c r="H9870" s="142"/>
      <c r="J9870" s="142"/>
      <c r="K9870" s="142"/>
      <c r="L9870" s="142"/>
      <c r="M9870" s="142"/>
      <c r="N9870" s="142"/>
      <c r="O9870" s="142"/>
    </row>
    <row r="9871" spans="3:15" x14ac:dyDescent="0.2">
      <c r="C9871" s="142"/>
      <c r="D9871" s="142"/>
      <c r="E9871" s="142"/>
      <c r="F9871" s="142"/>
      <c r="G9871" s="142"/>
      <c r="H9871" s="142"/>
      <c r="J9871" s="142"/>
      <c r="K9871" s="142"/>
      <c r="L9871" s="142"/>
      <c r="M9871" s="142"/>
      <c r="N9871" s="142"/>
      <c r="O9871" s="142"/>
    </row>
    <row r="9872" spans="3:15" x14ac:dyDescent="0.2">
      <c r="C9872" s="142"/>
      <c r="D9872" s="142"/>
      <c r="E9872" s="142"/>
      <c r="F9872" s="142"/>
      <c r="G9872" s="142"/>
      <c r="H9872" s="142"/>
      <c r="J9872" s="142"/>
      <c r="K9872" s="142"/>
      <c r="L9872" s="142"/>
      <c r="M9872" s="142"/>
      <c r="N9872" s="142"/>
      <c r="O9872" s="142"/>
    </row>
    <row r="9873" spans="3:15" x14ac:dyDescent="0.2">
      <c r="C9873" s="142"/>
      <c r="D9873" s="142"/>
      <c r="E9873" s="142"/>
      <c r="F9873" s="142"/>
      <c r="G9873" s="142"/>
      <c r="H9873" s="142"/>
      <c r="J9873" s="142"/>
      <c r="K9873" s="142"/>
      <c r="L9873" s="142"/>
      <c r="M9873" s="142"/>
      <c r="N9873" s="142"/>
      <c r="O9873" s="142"/>
    </row>
    <row r="9874" spans="3:15" x14ac:dyDescent="0.2">
      <c r="C9874" s="142"/>
      <c r="D9874" s="142"/>
      <c r="E9874" s="142"/>
      <c r="F9874" s="142"/>
      <c r="G9874" s="142"/>
      <c r="H9874" s="142"/>
      <c r="J9874" s="142"/>
      <c r="K9874" s="142"/>
      <c r="L9874" s="142"/>
      <c r="M9874" s="142"/>
      <c r="N9874" s="142"/>
      <c r="O9874" s="142"/>
    </row>
    <row r="9875" spans="3:15" x14ac:dyDescent="0.2">
      <c r="C9875" s="142"/>
      <c r="D9875" s="142"/>
      <c r="E9875" s="142"/>
      <c r="F9875" s="142"/>
      <c r="G9875" s="142"/>
      <c r="H9875" s="142"/>
      <c r="J9875" s="142"/>
      <c r="K9875" s="142"/>
      <c r="L9875" s="142"/>
      <c r="M9875" s="142"/>
      <c r="N9875" s="142"/>
      <c r="O9875" s="142"/>
    </row>
    <row r="9876" spans="3:15" x14ac:dyDescent="0.2">
      <c r="C9876" s="142"/>
      <c r="D9876" s="142"/>
      <c r="E9876" s="142"/>
      <c r="F9876" s="142"/>
      <c r="G9876" s="142"/>
      <c r="H9876" s="142"/>
      <c r="J9876" s="142"/>
      <c r="K9876" s="142"/>
      <c r="L9876" s="142"/>
      <c r="M9876" s="142"/>
      <c r="N9876" s="142"/>
      <c r="O9876" s="142"/>
    </row>
    <row r="9877" spans="3:15" x14ac:dyDescent="0.2">
      <c r="C9877" s="142"/>
      <c r="D9877" s="142"/>
      <c r="E9877" s="142"/>
      <c r="F9877" s="142"/>
      <c r="G9877" s="142"/>
      <c r="H9877" s="142"/>
      <c r="J9877" s="142"/>
      <c r="K9877" s="142"/>
      <c r="L9877" s="142"/>
      <c r="M9877" s="142"/>
      <c r="N9877" s="142"/>
      <c r="O9877" s="142"/>
    </row>
    <row r="9878" spans="3:15" x14ac:dyDescent="0.2">
      <c r="C9878" s="142"/>
      <c r="D9878" s="142"/>
      <c r="E9878" s="142"/>
      <c r="F9878" s="142"/>
      <c r="G9878" s="142"/>
      <c r="H9878" s="142"/>
      <c r="J9878" s="142"/>
      <c r="K9878" s="142"/>
      <c r="L9878" s="142"/>
      <c r="M9878" s="142"/>
      <c r="N9878" s="142"/>
      <c r="O9878" s="142"/>
    </row>
    <row r="9879" spans="3:15" x14ac:dyDescent="0.2">
      <c r="C9879" s="142"/>
      <c r="D9879" s="142"/>
      <c r="E9879" s="142"/>
      <c r="F9879" s="142"/>
      <c r="G9879" s="142"/>
      <c r="H9879" s="142"/>
      <c r="J9879" s="142"/>
      <c r="K9879" s="142"/>
      <c r="L9879" s="142"/>
      <c r="M9879" s="142"/>
      <c r="N9879" s="142"/>
      <c r="O9879" s="142"/>
    </row>
    <row r="9880" spans="3:15" x14ac:dyDescent="0.2">
      <c r="C9880" s="142"/>
      <c r="D9880" s="142"/>
      <c r="E9880" s="142"/>
      <c r="F9880" s="142"/>
      <c r="G9880" s="142"/>
      <c r="H9880" s="142"/>
      <c r="J9880" s="142"/>
      <c r="K9880" s="142"/>
      <c r="L9880" s="142"/>
      <c r="M9880" s="142"/>
      <c r="N9880" s="142"/>
      <c r="O9880" s="142"/>
    </row>
    <row r="9881" spans="3:15" x14ac:dyDescent="0.2">
      <c r="C9881" s="142"/>
      <c r="D9881" s="142"/>
      <c r="E9881" s="142"/>
      <c r="F9881" s="142"/>
      <c r="G9881" s="142"/>
      <c r="H9881" s="142"/>
      <c r="J9881" s="142"/>
      <c r="K9881" s="142"/>
      <c r="L9881" s="142"/>
      <c r="M9881" s="142"/>
      <c r="N9881" s="142"/>
      <c r="O9881" s="142"/>
    </row>
    <row r="9882" spans="3:15" x14ac:dyDescent="0.2">
      <c r="C9882" s="142"/>
      <c r="D9882" s="142"/>
      <c r="E9882" s="142"/>
      <c r="F9882" s="142"/>
      <c r="G9882" s="142"/>
      <c r="H9882" s="142"/>
      <c r="J9882" s="142"/>
      <c r="K9882" s="142"/>
      <c r="L9882" s="142"/>
      <c r="M9882" s="142"/>
      <c r="N9882" s="142"/>
      <c r="O9882" s="142"/>
    </row>
    <row r="9883" spans="3:15" x14ac:dyDescent="0.2">
      <c r="C9883" s="142"/>
      <c r="D9883" s="142"/>
      <c r="E9883" s="142"/>
      <c r="F9883" s="142"/>
      <c r="G9883" s="142"/>
      <c r="H9883" s="142"/>
      <c r="J9883" s="142"/>
      <c r="K9883" s="142"/>
      <c r="L9883" s="142"/>
      <c r="M9883" s="142"/>
      <c r="N9883" s="142"/>
      <c r="O9883" s="142"/>
    </row>
    <row r="9884" spans="3:15" x14ac:dyDescent="0.2">
      <c r="C9884" s="142"/>
      <c r="D9884" s="142"/>
      <c r="E9884" s="142"/>
      <c r="F9884" s="142"/>
      <c r="G9884" s="142"/>
      <c r="H9884" s="142"/>
      <c r="J9884" s="142"/>
      <c r="K9884" s="142"/>
      <c r="L9884" s="142"/>
      <c r="M9884" s="142"/>
      <c r="N9884" s="142"/>
      <c r="O9884" s="142"/>
    </row>
    <row r="9885" spans="3:15" x14ac:dyDescent="0.2">
      <c r="C9885" s="142"/>
      <c r="D9885" s="142"/>
      <c r="E9885" s="142"/>
      <c r="F9885" s="142"/>
      <c r="G9885" s="142"/>
      <c r="H9885" s="142"/>
      <c r="J9885" s="142"/>
      <c r="K9885" s="142"/>
      <c r="L9885" s="142"/>
      <c r="M9885" s="142"/>
      <c r="N9885" s="142"/>
      <c r="O9885" s="142"/>
    </row>
    <row r="9886" spans="3:15" x14ac:dyDescent="0.2">
      <c r="C9886" s="142"/>
      <c r="D9886" s="142"/>
      <c r="E9886" s="142"/>
      <c r="F9886" s="142"/>
      <c r="G9886" s="142"/>
      <c r="H9886" s="142"/>
      <c r="J9886" s="142"/>
      <c r="K9886" s="142"/>
      <c r="L9886" s="142"/>
      <c r="M9886" s="142"/>
      <c r="N9886" s="142"/>
      <c r="O9886" s="142"/>
    </row>
    <row r="9887" spans="3:15" x14ac:dyDescent="0.2">
      <c r="C9887" s="142"/>
      <c r="D9887" s="142"/>
      <c r="E9887" s="142"/>
      <c r="F9887" s="142"/>
      <c r="G9887" s="142"/>
      <c r="H9887" s="142"/>
      <c r="J9887" s="142"/>
      <c r="K9887" s="142"/>
      <c r="L9887" s="142"/>
      <c r="M9887" s="142"/>
      <c r="N9887" s="142"/>
      <c r="O9887" s="142"/>
    </row>
    <row r="9888" spans="3:15" x14ac:dyDescent="0.2">
      <c r="C9888" s="142"/>
      <c r="D9888" s="142"/>
      <c r="E9888" s="142"/>
      <c r="F9888" s="142"/>
      <c r="G9888" s="142"/>
      <c r="H9888" s="142"/>
      <c r="J9888" s="142"/>
      <c r="K9888" s="142"/>
      <c r="L9888" s="142"/>
      <c r="M9888" s="142"/>
      <c r="N9888" s="142"/>
      <c r="O9888" s="142"/>
    </row>
    <row r="9889" spans="3:15" x14ac:dyDescent="0.2">
      <c r="C9889" s="142"/>
      <c r="D9889" s="142"/>
      <c r="E9889" s="142"/>
      <c r="F9889" s="142"/>
      <c r="G9889" s="142"/>
      <c r="H9889" s="142"/>
      <c r="J9889" s="142"/>
      <c r="K9889" s="142"/>
      <c r="L9889" s="142"/>
      <c r="M9889" s="142"/>
      <c r="N9889" s="142"/>
      <c r="O9889" s="142"/>
    </row>
    <row r="9890" spans="3:15" x14ac:dyDescent="0.2">
      <c r="C9890" s="142"/>
      <c r="D9890" s="142"/>
      <c r="E9890" s="142"/>
      <c r="F9890" s="142"/>
      <c r="G9890" s="142"/>
      <c r="H9890" s="142"/>
      <c r="J9890" s="142"/>
      <c r="K9890" s="142"/>
      <c r="L9890" s="142"/>
      <c r="M9890" s="142"/>
      <c r="N9890" s="142"/>
      <c r="O9890" s="142"/>
    </row>
    <row r="9891" spans="3:15" x14ac:dyDescent="0.2">
      <c r="C9891" s="142"/>
      <c r="D9891" s="142"/>
      <c r="E9891" s="142"/>
      <c r="F9891" s="142"/>
      <c r="G9891" s="142"/>
      <c r="H9891" s="142"/>
      <c r="J9891" s="142"/>
      <c r="K9891" s="142"/>
      <c r="L9891" s="142"/>
      <c r="M9891" s="142"/>
      <c r="N9891" s="142"/>
      <c r="O9891" s="142"/>
    </row>
    <row r="9892" spans="3:15" x14ac:dyDescent="0.2">
      <c r="C9892" s="142"/>
      <c r="D9892" s="142"/>
      <c r="E9892" s="142"/>
      <c r="F9892" s="142"/>
      <c r="G9892" s="142"/>
      <c r="H9892" s="142"/>
      <c r="J9892" s="142"/>
      <c r="K9892" s="142"/>
      <c r="L9892" s="142"/>
      <c r="M9892" s="142"/>
      <c r="N9892" s="142"/>
      <c r="O9892" s="142"/>
    </row>
    <row r="9893" spans="3:15" x14ac:dyDescent="0.2">
      <c r="C9893" s="142"/>
      <c r="D9893" s="142"/>
      <c r="E9893" s="142"/>
      <c r="F9893" s="142"/>
      <c r="G9893" s="142"/>
      <c r="H9893" s="142"/>
      <c r="J9893" s="142"/>
      <c r="K9893" s="142"/>
      <c r="L9893" s="142"/>
      <c r="M9893" s="142"/>
      <c r="N9893" s="142"/>
      <c r="O9893" s="142"/>
    </row>
    <row r="9894" spans="3:15" x14ac:dyDescent="0.2">
      <c r="C9894" s="142"/>
      <c r="D9894" s="142"/>
      <c r="E9894" s="142"/>
      <c r="F9894" s="142"/>
      <c r="G9894" s="142"/>
      <c r="H9894" s="142"/>
      <c r="J9894" s="142"/>
      <c r="K9894" s="142"/>
      <c r="L9894" s="142"/>
      <c r="M9894" s="142"/>
      <c r="N9894" s="142"/>
      <c r="O9894" s="142"/>
    </row>
    <row r="9895" spans="3:15" x14ac:dyDescent="0.2">
      <c r="C9895" s="142"/>
      <c r="D9895" s="142"/>
      <c r="E9895" s="142"/>
      <c r="F9895" s="142"/>
      <c r="G9895" s="142"/>
      <c r="H9895" s="142"/>
      <c r="J9895" s="142"/>
      <c r="K9895" s="142"/>
      <c r="L9895" s="142"/>
      <c r="M9895" s="142"/>
      <c r="N9895" s="142"/>
      <c r="O9895" s="142"/>
    </row>
    <row r="9896" spans="3:15" x14ac:dyDescent="0.2">
      <c r="C9896" s="142"/>
      <c r="D9896" s="142"/>
      <c r="E9896" s="142"/>
      <c r="F9896" s="142"/>
      <c r="G9896" s="142"/>
      <c r="H9896" s="142"/>
      <c r="J9896" s="142"/>
      <c r="K9896" s="142"/>
      <c r="L9896" s="142"/>
      <c r="M9896" s="142"/>
      <c r="N9896" s="142"/>
      <c r="O9896" s="142"/>
    </row>
    <row r="9897" spans="3:15" x14ac:dyDescent="0.2">
      <c r="C9897" s="142"/>
      <c r="D9897" s="142"/>
      <c r="E9897" s="142"/>
      <c r="F9897" s="142"/>
      <c r="G9897" s="142"/>
      <c r="H9897" s="142"/>
      <c r="J9897" s="142"/>
      <c r="K9897" s="142"/>
      <c r="L9897" s="142"/>
      <c r="M9897" s="142"/>
      <c r="N9897" s="142"/>
      <c r="O9897" s="142"/>
    </row>
    <row r="9898" spans="3:15" x14ac:dyDescent="0.2">
      <c r="C9898" s="142"/>
      <c r="D9898" s="142"/>
      <c r="E9898" s="142"/>
      <c r="F9898" s="142"/>
      <c r="G9898" s="142"/>
      <c r="H9898" s="142"/>
      <c r="J9898" s="142"/>
      <c r="K9898" s="142"/>
      <c r="L9898" s="142"/>
      <c r="M9898" s="142"/>
      <c r="N9898" s="142"/>
      <c r="O9898" s="142"/>
    </row>
    <row r="9899" spans="3:15" x14ac:dyDescent="0.2">
      <c r="C9899" s="142"/>
      <c r="D9899" s="142"/>
      <c r="E9899" s="142"/>
      <c r="F9899" s="142"/>
      <c r="G9899" s="142"/>
      <c r="H9899" s="142"/>
      <c r="J9899" s="142"/>
      <c r="K9899" s="142"/>
      <c r="L9899" s="142"/>
      <c r="M9899" s="142"/>
      <c r="N9899" s="142"/>
      <c r="O9899" s="142"/>
    </row>
    <row r="9900" spans="3:15" x14ac:dyDescent="0.2">
      <c r="C9900" s="142"/>
      <c r="D9900" s="142"/>
      <c r="E9900" s="142"/>
      <c r="F9900" s="142"/>
      <c r="G9900" s="142"/>
      <c r="H9900" s="142"/>
      <c r="J9900" s="142"/>
      <c r="K9900" s="142"/>
      <c r="L9900" s="142"/>
      <c r="M9900" s="142"/>
      <c r="N9900" s="142"/>
      <c r="O9900" s="142"/>
    </row>
    <row r="9901" spans="3:15" x14ac:dyDescent="0.2">
      <c r="C9901" s="142"/>
      <c r="D9901" s="142"/>
      <c r="E9901" s="142"/>
      <c r="F9901" s="142"/>
      <c r="G9901" s="142"/>
      <c r="H9901" s="142"/>
      <c r="J9901" s="142"/>
      <c r="K9901" s="142"/>
      <c r="L9901" s="142"/>
      <c r="M9901" s="142"/>
      <c r="N9901" s="142"/>
      <c r="O9901" s="142"/>
    </row>
    <row r="9902" spans="3:15" x14ac:dyDescent="0.2">
      <c r="C9902" s="142"/>
      <c r="D9902" s="142"/>
      <c r="E9902" s="142"/>
      <c r="F9902" s="142"/>
      <c r="G9902" s="142"/>
      <c r="H9902" s="142"/>
      <c r="J9902" s="142"/>
      <c r="K9902" s="142"/>
      <c r="L9902" s="142"/>
      <c r="M9902" s="142"/>
      <c r="N9902" s="142"/>
      <c r="O9902" s="142"/>
    </row>
    <row r="9903" spans="3:15" x14ac:dyDescent="0.2">
      <c r="C9903" s="142"/>
      <c r="D9903" s="142"/>
      <c r="E9903" s="142"/>
      <c r="F9903" s="142"/>
      <c r="G9903" s="142"/>
      <c r="H9903" s="142"/>
      <c r="J9903" s="142"/>
      <c r="K9903" s="142"/>
      <c r="L9903" s="142"/>
      <c r="M9903" s="142"/>
      <c r="N9903" s="142"/>
      <c r="O9903" s="142"/>
    </row>
    <row r="9904" spans="3:15" x14ac:dyDescent="0.2">
      <c r="C9904" s="142"/>
      <c r="D9904" s="142"/>
      <c r="E9904" s="142"/>
      <c r="F9904" s="142"/>
      <c r="G9904" s="142"/>
      <c r="H9904" s="142"/>
      <c r="J9904" s="142"/>
      <c r="K9904" s="142"/>
      <c r="L9904" s="142"/>
      <c r="M9904" s="142"/>
      <c r="N9904" s="142"/>
      <c r="O9904" s="142"/>
    </row>
    <row r="9905" spans="3:15" x14ac:dyDescent="0.2">
      <c r="C9905" s="142"/>
      <c r="D9905" s="142"/>
      <c r="E9905" s="142"/>
      <c r="F9905" s="142"/>
      <c r="G9905" s="142"/>
      <c r="H9905" s="142"/>
      <c r="J9905" s="142"/>
      <c r="K9905" s="142"/>
      <c r="L9905" s="142"/>
      <c r="M9905" s="142"/>
      <c r="N9905" s="142"/>
      <c r="O9905" s="142"/>
    </row>
    <row r="9906" spans="3:15" x14ac:dyDescent="0.2">
      <c r="C9906" s="142"/>
      <c r="D9906" s="142"/>
      <c r="E9906" s="142"/>
      <c r="F9906" s="142"/>
      <c r="G9906" s="142"/>
      <c r="H9906" s="142"/>
      <c r="J9906" s="142"/>
      <c r="K9906" s="142"/>
      <c r="L9906" s="142"/>
      <c r="M9906" s="142"/>
      <c r="N9906" s="142"/>
      <c r="O9906" s="142"/>
    </row>
    <row r="9907" spans="3:15" x14ac:dyDescent="0.2">
      <c r="C9907" s="142"/>
      <c r="D9907" s="142"/>
      <c r="E9907" s="142"/>
      <c r="F9907" s="142"/>
      <c r="G9907" s="142"/>
      <c r="H9907" s="142"/>
      <c r="J9907" s="142"/>
      <c r="K9907" s="142"/>
      <c r="L9907" s="142"/>
      <c r="M9907" s="142"/>
      <c r="N9907" s="142"/>
      <c r="O9907" s="142"/>
    </row>
    <row r="9908" spans="3:15" x14ac:dyDescent="0.2">
      <c r="C9908" s="142"/>
      <c r="D9908" s="142"/>
      <c r="E9908" s="142"/>
      <c r="F9908" s="142"/>
      <c r="G9908" s="142"/>
      <c r="H9908" s="142"/>
      <c r="J9908" s="142"/>
      <c r="K9908" s="142"/>
      <c r="L9908" s="142"/>
      <c r="M9908" s="142"/>
      <c r="N9908" s="142"/>
      <c r="O9908" s="142"/>
    </row>
    <row r="9909" spans="3:15" x14ac:dyDescent="0.2">
      <c r="C9909" s="142"/>
      <c r="D9909" s="142"/>
      <c r="E9909" s="142"/>
      <c r="F9909" s="142"/>
      <c r="G9909" s="142"/>
      <c r="H9909" s="142"/>
      <c r="J9909" s="142"/>
      <c r="K9909" s="142"/>
      <c r="L9909" s="142"/>
      <c r="M9909" s="142"/>
      <c r="N9909" s="142"/>
      <c r="O9909" s="142"/>
    </row>
    <row r="9910" spans="3:15" x14ac:dyDescent="0.2">
      <c r="C9910" s="142"/>
      <c r="D9910" s="142"/>
      <c r="E9910" s="142"/>
      <c r="F9910" s="142"/>
      <c r="G9910" s="142"/>
      <c r="H9910" s="142"/>
      <c r="J9910" s="142"/>
      <c r="K9910" s="142"/>
      <c r="L9910" s="142"/>
      <c r="M9910" s="142"/>
      <c r="N9910" s="142"/>
      <c r="O9910" s="142"/>
    </row>
    <row r="9911" spans="3:15" x14ac:dyDescent="0.2">
      <c r="C9911" s="142"/>
      <c r="D9911" s="142"/>
      <c r="E9911" s="142"/>
      <c r="F9911" s="142"/>
      <c r="G9911" s="142"/>
      <c r="H9911" s="142"/>
      <c r="J9911" s="142"/>
      <c r="K9911" s="142"/>
      <c r="L9911" s="142"/>
      <c r="M9911" s="142"/>
      <c r="N9911" s="142"/>
      <c r="O9911" s="142"/>
    </row>
    <row r="9912" spans="3:15" x14ac:dyDescent="0.2">
      <c r="C9912" s="142"/>
      <c r="D9912" s="142"/>
      <c r="E9912" s="142"/>
      <c r="F9912" s="142"/>
      <c r="G9912" s="142"/>
      <c r="H9912" s="142"/>
      <c r="J9912" s="142"/>
      <c r="K9912" s="142"/>
      <c r="L9912" s="142"/>
      <c r="M9912" s="142"/>
      <c r="N9912" s="142"/>
      <c r="O9912" s="142"/>
    </row>
    <row r="9913" spans="3:15" x14ac:dyDescent="0.2">
      <c r="C9913" s="142"/>
      <c r="D9913" s="142"/>
      <c r="E9913" s="142"/>
      <c r="F9913" s="142"/>
      <c r="G9913" s="142"/>
      <c r="H9913" s="142"/>
      <c r="J9913" s="142"/>
      <c r="K9913" s="142"/>
      <c r="L9913" s="142"/>
      <c r="M9913" s="142"/>
      <c r="N9913" s="142"/>
      <c r="O9913" s="142"/>
    </row>
    <row r="9914" spans="3:15" x14ac:dyDescent="0.2">
      <c r="C9914" s="142"/>
      <c r="D9914" s="142"/>
      <c r="E9914" s="142"/>
      <c r="F9914" s="142"/>
      <c r="G9914" s="142"/>
      <c r="H9914" s="142"/>
      <c r="J9914" s="142"/>
      <c r="K9914" s="142"/>
      <c r="L9914" s="142"/>
      <c r="M9914" s="142"/>
      <c r="N9914" s="142"/>
      <c r="O9914" s="142"/>
    </row>
    <row r="9915" spans="3:15" x14ac:dyDescent="0.2">
      <c r="C9915" s="142"/>
      <c r="D9915" s="142"/>
      <c r="E9915" s="142"/>
      <c r="F9915" s="142"/>
      <c r="G9915" s="142"/>
      <c r="H9915" s="142"/>
      <c r="J9915" s="142"/>
      <c r="K9915" s="142"/>
      <c r="L9915" s="142"/>
      <c r="M9915" s="142"/>
      <c r="N9915" s="142"/>
      <c r="O9915" s="142"/>
    </row>
    <row r="9916" spans="3:15" x14ac:dyDescent="0.2">
      <c r="C9916" s="142"/>
      <c r="D9916" s="142"/>
      <c r="E9916" s="142"/>
      <c r="F9916" s="142"/>
      <c r="G9916" s="142"/>
      <c r="H9916" s="142"/>
      <c r="J9916" s="142"/>
      <c r="K9916" s="142"/>
      <c r="L9916" s="142"/>
      <c r="M9916" s="142"/>
      <c r="N9916" s="142"/>
      <c r="O9916" s="142"/>
    </row>
    <row r="9917" spans="3:15" x14ac:dyDescent="0.2">
      <c r="C9917" s="142"/>
      <c r="D9917" s="142"/>
      <c r="E9917" s="142"/>
      <c r="F9917" s="142"/>
      <c r="G9917" s="142"/>
      <c r="H9917" s="142"/>
      <c r="J9917" s="142"/>
      <c r="K9917" s="142"/>
      <c r="L9917" s="142"/>
      <c r="M9917" s="142"/>
      <c r="N9917" s="142"/>
      <c r="O9917" s="142"/>
    </row>
    <row r="9918" spans="3:15" x14ac:dyDescent="0.2">
      <c r="C9918" s="142"/>
      <c r="D9918" s="142"/>
      <c r="E9918" s="142"/>
      <c r="F9918" s="142"/>
      <c r="G9918" s="142"/>
      <c r="H9918" s="142"/>
      <c r="J9918" s="142"/>
      <c r="K9918" s="142"/>
      <c r="L9918" s="142"/>
      <c r="M9918" s="142"/>
      <c r="N9918" s="142"/>
      <c r="O9918" s="142"/>
    </row>
    <row r="9919" spans="3:15" x14ac:dyDescent="0.2">
      <c r="C9919" s="142"/>
      <c r="D9919" s="142"/>
      <c r="E9919" s="142"/>
      <c r="F9919" s="142"/>
      <c r="G9919" s="142"/>
      <c r="H9919" s="142"/>
      <c r="J9919" s="142"/>
      <c r="K9919" s="142"/>
      <c r="L9919" s="142"/>
      <c r="M9919" s="142"/>
      <c r="N9919" s="142"/>
      <c r="O9919" s="142"/>
    </row>
    <row r="9920" spans="3:15" x14ac:dyDescent="0.2">
      <c r="C9920" s="142"/>
      <c r="D9920" s="142"/>
      <c r="E9920" s="142"/>
      <c r="F9920" s="142"/>
      <c r="G9920" s="142"/>
      <c r="H9920" s="142"/>
      <c r="J9920" s="142"/>
      <c r="K9920" s="142"/>
      <c r="L9920" s="142"/>
      <c r="M9920" s="142"/>
      <c r="N9920" s="142"/>
      <c r="O9920" s="142"/>
    </row>
    <row r="9921" spans="3:15" x14ac:dyDescent="0.2">
      <c r="C9921" s="142"/>
      <c r="D9921" s="142"/>
      <c r="E9921" s="142"/>
      <c r="F9921" s="142"/>
      <c r="G9921" s="142"/>
      <c r="H9921" s="142"/>
      <c r="J9921" s="142"/>
      <c r="K9921" s="142"/>
      <c r="L9921" s="142"/>
      <c r="M9921" s="142"/>
      <c r="N9921" s="142"/>
      <c r="O9921" s="142"/>
    </row>
    <row r="9922" spans="3:15" x14ac:dyDescent="0.2">
      <c r="C9922" s="142"/>
      <c r="D9922" s="142"/>
      <c r="E9922" s="142"/>
      <c r="F9922" s="142"/>
      <c r="G9922" s="142"/>
      <c r="H9922" s="142"/>
      <c r="J9922" s="142"/>
      <c r="K9922" s="142"/>
      <c r="L9922" s="142"/>
      <c r="M9922" s="142"/>
      <c r="N9922" s="142"/>
      <c r="O9922" s="142"/>
    </row>
    <row r="9923" spans="3:15" x14ac:dyDescent="0.2">
      <c r="C9923" s="142"/>
      <c r="D9923" s="142"/>
      <c r="E9923" s="142"/>
      <c r="F9923" s="142"/>
      <c r="G9923" s="142"/>
      <c r="H9923" s="142"/>
      <c r="J9923" s="142"/>
      <c r="K9923" s="142"/>
      <c r="L9923" s="142"/>
      <c r="M9923" s="142"/>
      <c r="N9923" s="142"/>
      <c r="O9923" s="142"/>
    </row>
    <row r="9924" spans="3:15" x14ac:dyDescent="0.2">
      <c r="C9924" s="142"/>
      <c r="D9924" s="142"/>
      <c r="E9924" s="142"/>
      <c r="F9924" s="142"/>
      <c r="G9924" s="142"/>
      <c r="H9924" s="142"/>
      <c r="J9924" s="142"/>
      <c r="K9924" s="142"/>
      <c r="L9924" s="142"/>
      <c r="M9924" s="142"/>
      <c r="N9924" s="142"/>
      <c r="O9924" s="142"/>
    </row>
    <row r="9925" spans="3:15" x14ac:dyDescent="0.2">
      <c r="C9925" s="142"/>
      <c r="D9925" s="142"/>
      <c r="E9925" s="142"/>
      <c r="F9925" s="142"/>
      <c r="G9925" s="142"/>
      <c r="H9925" s="142"/>
      <c r="J9925" s="142"/>
      <c r="K9925" s="142"/>
      <c r="L9925" s="142"/>
      <c r="M9925" s="142"/>
      <c r="N9925" s="142"/>
      <c r="O9925" s="142"/>
    </row>
    <row r="9926" spans="3:15" x14ac:dyDescent="0.2">
      <c r="C9926" s="142"/>
      <c r="D9926" s="142"/>
      <c r="E9926" s="142"/>
      <c r="F9926" s="142"/>
      <c r="G9926" s="142"/>
      <c r="H9926" s="142"/>
      <c r="J9926" s="142"/>
      <c r="K9926" s="142"/>
      <c r="L9926" s="142"/>
      <c r="M9926" s="142"/>
      <c r="N9926" s="142"/>
      <c r="O9926" s="142"/>
    </row>
    <row r="9927" spans="3:15" x14ac:dyDescent="0.2">
      <c r="C9927" s="142"/>
      <c r="D9927" s="142"/>
      <c r="E9927" s="142"/>
      <c r="F9927" s="142"/>
      <c r="G9927" s="142"/>
      <c r="H9927" s="142"/>
      <c r="J9927" s="142"/>
      <c r="K9927" s="142"/>
      <c r="L9927" s="142"/>
      <c r="M9927" s="142"/>
      <c r="N9927" s="142"/>
      <c r="O9927" s="142"/>
    </row>
    <row r="9928" spans="3:15" x14ac:dyDescent="0.2">
      <c r="C9928" s="142"/>
      <c r="D9928" s="142"/>
      <c r="E9928" s="142"/>
      <c r="F9928" s="142"/>
      <c r="G9928" s="142"/>
      <c r="H9928" s="142"/>
      <c r="J9928" s="142"/>
      <c r="K9928" s="142"/>
      <c r="L9928" s="142"/>
      <c r="M9928" s="142"/>
      <c r="N9928" s="142"/>
      <c r="O9928" s="142"/>
    </row>
    <row r="9929" spans="3:15" x14ac:dyDescent="0.2">
      <c r="C9929" s="142"/>
      <c r="D9929" s="142"/>
      <c r="E9929" s="142"/>
      <c r="F9929" s="142"/>
      <c r="G9929" s="142"/>
      <c r="H9929" s="142"/>
      <c r="J9929" s="142"/>
      <c r="K9929" s="142"/>
      <c r="L9929" s="142"/>
      <c r="M9929" s="142"/>
      <c r="N9929" s="142"/>
      <c r="O9929" s="142"/>
    </row>
    <row r="9930" spans="3:15" x14ac:dyDescent="0.2">
      <c r="C9930" s="142"/>
      <c r="D9930" s="142"/>
      <c r="E9930" s="142"/>
      <c r="F9930" s="142"/>
      <c r="G9930" s="142"/>
      <c r="H9930" s="142"/>
      <c r="J9930" s="142"/>
      <c r="K9930" s="142"/>
      <c r="L9930" s="142"/>
      <c r="M9930" s="142"/>
      <c r="N9930" s="142"/>
      <c r="O9930" s="142"/>
    </row>
    <row r="9931" spans="3:15" x14ac:dyDescent="0.2">
      <c r="C9931" s="142"/>
      <c r="D9931" s="142"/>
      <c r="E9931" s="142"/>
      <c r="F9931" s="142"/>
      <c r="G9931" s="142"/>
      <c r="H9931" s="142"/>
      <c r="J9931" s="142"/>
      <c r="K9931" s="142"/>
      <c r="L9931" s="142"/>
      <c r="M9931" s="142"/>
      <c r="N9931" s="142"/>
      <c r="O9931" s="142"/>
    </row>
    <row r="9932" spans="3:15" x14ac:dyDescent="0.2">
      <c r="C9932" s="142"/>
      <c r="D9932" s="142"/>
      <c r="E9932" s="142"/>
      <c r="F9932" s="142"/>
      <c r="G9932" s="142"/>
      <c r="H9932" s="142"/>
      <c r="J9932" s="142"/>
      <c r="K9932" s="142"/>
      <c r="L9932" s="142"/>
      <c r="M9932" s="142"/>
      <c r="N9932" s="142"/>
      <c r="O9932" s="142"/>
    </row>
    <row r="9933" spans="3:15" x14ac:dyDescent="0.2">
      <c r="C9933" s="142"/>
      <c r="D9933" s="142"/>
      <c r="E9933" s="142"/>
      <c r="F9933" s="142"/>
      <c r="G9933" s="142"/>
      <c r="H9933" s="142"/>
      <c r="J9933" s="142"/>
      <c r="K9933" s="142"/>
      <c r="L9933" s="142"/>
      <c r="M9933" s="142"/>
      <c r="N9933" s="142"/>
      <c r="O9933" s="142"/>
    </row>
    <row r="9934" spans="3:15" x14ac:dyDescent="0.2">
      <c r="C9934" s="142"/>
      <c r="D9934" s="142"/>
      <c r="E9934" s="142"/>
      <c r="F9934" s="142"/>
      <c r="G9934" s="142"/>
      <c r="H9934" s="142"/>
      <c r="J9934" s="142"/>
      <c r="K9934" s="142"/>
      <c r="L9934" s="142"/>
      <c r="M9934" s="142"/>
      <c r="N9934" s="142"/>
      <c r="O9934" s="142"/>
    </row>
    <row r="9935" spans="3:15" x14ac:dyDescent="0.2">
      <c r="C9935" s="142"/>
      <c r="D9935" s="142"/>
      <c r="E9935" s="142"/>
      <c r="F9935" s="142"/>
      <c r="G9935" s="142"/>
      <c r="H9935" s="142"/>
      <c r="J9935" s="142"/>
      <c r="K9935" s="142"/>
      <c r="L9935" s="142"/>
      <c r="M9935" s="142"/>
      <c r="N9935" s="142"/>
      <c r="O9935" s="142"/>
    </row>
    <row r="9936" spans="3:15" x14ac:dyDescent="0.2">
      <c r="C9936" s="142"/>
      <c r="D9936" s="142"/>
      <c r="E9936" s="142"/>
      <c r="F9936" s="142"/>
      <c r="G9936" s="142"/>
      <c r="H9936" s="142"/>
      <c r="J9936" s="142"/>
      <c r="K9936" s="142"/>
      <c r="L9936" s="142"/>
      <c r="M9936" s="142"/>
      <c r="N9936" s="142"/>
      <c r="O9936" s="142"/>
    </row>
    <row r="9937" spans="3:15" x14ac:dyDescent="0.2">
      <c r="C9937" s="142"/>
      <c r="D9937" s="142"/>
      <c r="E9937" s="142"/>
      <c r="F9937" s="142"/>
      <c r="G9937" s="142"/>
      <c r="H9937" s="142"/>
      <c r="J9937" s="142"/>
      <c r="K9937" s="142"/>
      <c r="L9937" s="142"/>
      <c r="M9937" s="142"/>
      <c r="N9937" s="142"/>
      <c r="O9937" s="142"/>
    </row>
    <row r="9938" spans="3:15" x14ac:dyDescent="0.2">
      <c r="C9938" s="142"/>
      <c r="D9938" s="142"/>
      <c r="E9938" s="142"/>
      <c r="F9938" s="142"/>
      <c r="G9938" s="142"/>
      <c r="H9938" s="142"/>
      <c r="J9938" s="142"/>
      <c r="K9938" s="142"/>
      <c r="L9938" s="142"/>
      <c r="M9938" s="142"/>
      <c r="N9938" s="142"/>
      <c r="O9938" s="142"/>
    </row>
    <row r="9939" spans="3:15" x14ac:dyDescent="0.2">
      <c r="C9939" s="142"/>
      <c r="D9939" s="142"/>
      <c r="E9939" s="142"/>
      <c r="F9939" s="142"/>
      <c r="G9939" s="142"/>
      <c r="H9939" s="142"/>
      <c r="J9939" s="142"/>
      <c r="K9939" s="142"/>
      <c r="L9939" s="142"/>
      <c r="M9939" s="142"/>
      <c r="N9939" s="142"/>
      <c r="O9939" s="142"/>
    </row>
    <row r="9940" spans="3:15" x14ac:dyDescent="0.2">
      <c r="C9940" s="142"/>
      <c r="D9940" s="142"/>
      <c r="E9940" s="142"/>
      <c r="F9940" s="142"/>
      <c r="G9940" s="142"/>
      <c r="H9940" s="142"/>
      <c r="J9940" s="142"/>
      <c r="K9940" s="142"/>
      <c r="L9940" s="142"/>
      <c r="M9940" s="142"/>
      <c r="N9940" s="142"/>
      <c r="O9940" s="142"/>
    </row>
    <row r="9941" spans="3:15" x14ac:dyDescent="0.2">
      <c r="C9941" s="142"/>
      <c r="D9941" s="142"/>
      <c r="E9941" s="142"/>
      <c r="F9941" s="142"/>
      <c r="G9941" s="142"/>
      <c r="H9941" s="142"/>
      <c r="J9941" s="142"/>
      <c r="K9941" s="142"/>
      <c r="L9941" s="142"/>
      <c r="M9941" s="142"/>
      <c r="N9941" s="142"/>
      <c r="O9941" s="142"/>
    </row>
    <row r="9942" spans="3:15" x14ac:dyDescent="0.2">
      <c r="C9942" s="142"/>
      <c r="D9942" s="142"/>
      <c r="E9942" s="142"/>
      <c r="F9942" s="142"/>
      <c r="G9942" s="142"/>
      <c r="H9942" s="142"/>
      <c r="J9942" s="142"/>
      <c r="K9942" s="142"/>
      <c r="L9942" s="142"/>
      <c r="M9942" s="142"/>
      <c r="N9942" s="142"/>
      <c r="O9942" s="142"/>
    </row>
    <row r="9943" spans="3:15" x14ac:dyDescent="0.2">
      <c r="C9943" s="142"/>
      <c r="D9943" s="142"/>
      <c r="E9943" s="142"/>
      <c r="F9943" s="142"/>
      <c r="G9943" s="142"/>
      <c r="H9943" s="142"/>
      <c r="J9943" s="142"/>
      <c r="K9943" s="142"/>
      <c r="L9943" s="142"/>
      <c r="M9943" s="142"/>
      <c r="N9943" s="142"/>
      <c r="O9943" s="142"/>
    </row>
    <row r="9944" spans="3:15" x14ac:dyDescent="0.2">
      <c r="C9944" s="142"/>
      <c r="D9944" s="142"/>
      <c r="E9944" s="142"/>
      <c r="F9944" s="142"/>
      <c r="G9944" s="142"/>
      <c r="H9944" s="142"/>
      <c r="J9944" s="142"/>
      <c r="K9944" s="142"/>
      <c r="L9944" s="142"/>
      <c r="M9944" s="142"/>
      <c r="N9944" s="142"/>
      <c r="O9944" s="142"/>
    </row>
    <row r="9945" spans="3:15" x14ac:dyDescent="0.2">
      <c r="C9945" s="142"/>
      <c r="D9945" s="142"/>
      <c r="E9945" s="142"/>
      <c r="F9945" s="142"/>
      <c r="G9945" s="142"/>
      <c r="H9945" s="142"/>
      <c r="J9945" s="142"/>
      <c r="K9945" s="142"/>
      <c r="L9945" s="142"/>
      <c r="M9945" s="142"/>
      <c r="N9945" s="142"/>
      <c r="O9945" s="142"/>
    </row>
    <row r="9946" spans="3:15" x14ac:dyDescent="0.2">
      <c r="C9946" s="142"/>
      <c r="D9946" s="142"/>
      <c r="E9946" s="142"/>
      <c r="F9946" s="142"/>
      <c r="G9946" s="142"/>
      <c r="H9946" s="142"/>
      <c r="J9946" s="142"/>
      <c r="K9946" s="142"/>
      <c r="L9946" s="142"/>
      <c r="M9946" s="142"/>
      <c r="N9946" s="142"/>
      <c r="O9946" s="142"/>
    </row>
    <row r="9947" spans="3:15" x14ac:dyDescent="0.2">
      <c r="C9947" s="142"/>
      <c r="D9947" s="142"/>
      <c r="E9947" s="142"/>
      <c r="F9947" s="142"/>
      <c r="G9947" s="142"/>
      <c r="H9947" s="142"/>
      <c r="J9947" s="142"/>
      <c r="K9947" s="142"/>
      <c r="L9947" s="142"/>
      <c r="M9947" s="142"/>
      <c r="N9947" s="142"/>
      <c r="O9947" s="142"/>
    </row>
    <row r="9948" spans="3:15" x14ac:dyDescent="0.2">
      <c r="C9948" s="142"/>
      <c r="D9948" s="142"/>
      <c r="E9948" s="142"/>
      <c r="F9948" s="142"/>
      <c r="G9948" s="142"/>
      <c r="H9948" s="142"/>
      <c r="J9948" s="142"/>
      <c r="K9948" s="142"/>
      <c r="L9948" s="142"/>
      <c r="M9948" s="142"/>
      <c r="N9948" s="142"/>
      <c r="O9948" s="142"/>
    </row>
    <row r="9949" spans="3:15" x14ac:dyDescent="0.2">
      <c r="C9949" s="142"/>
      <c r="D9949" s="142"/>
      <c r="E9949" s="142"/>
      <c r="F9949" s="142"/>
      <c r="G9949" s="142"/>
      <c r="H9949" s="142"/>
      <c r="J9949" s="142"/>
      <c r="K9949" s="142"/>
      <c r="L9949" s="142"/>
      <c r="M9949" s="142"/>
      <c r="N9949" s="142"/>
      <c r="O9949" s="142"/>
    </row>
    <row r="9950" spans="3:15" x14ac:dyDescent="0.2">
      <c r="C9950" s="142"/>
      <c r="D9950" s="142"/>
      <c r="E9950" s="142"/>
      <c r="F9950" s="142"/>
      <c r="G9950" s="142"/>
      <c r="H9950" s="142"/>
      <c r="J9950" s="142"/>
      <c r="K9950" s="142"/>
      <c r="L9950" s="142"/>
      <c r="M9950" s="142"/>
      <c r="N9950" s="142"/>
      <c r="O9950" s="142"/>
    </row>
    <row r="9951" spans="3:15" x14ac:dyDescent="0.2">
      <c r="C9951" s="142"/>
      <c r="D9951" s="142"/>
      <c r="E9951" s="142"/>
      <c r="F9951" s="142"/>
      <c r="G9951" s="142"/>
      <c r="H9951" s="142"/>
      <c r="J9951" s="142"/>
      <c r="K9951" s="142"/>
      <c r="L9951" s="142"/>
      <c r="M9951" s="142"/>
      <c r="N9951" s="142"/>
      <c r="O9951" s="142"/>
    </row>
    <row r="9952" spans="3:15" x14ac:dyDescent="0.2">
      <c r="C9952" s="142"/>
      <c r="D9952" s="142"/>
      <c r="E9952" s="142"/>
      <c r="F9952" s="142"/>
      <c r="G9952" s="142"/>
      <c r="H9952" s="142"/>
      <c r="J9952" s="142"/>
      <c r="K9952" s="142"/>
      <c r="L9952" s="142"/>
      <c r="M9952" s="142"/>
      <c r="N9952" s="142"/>
      <c r="O9952" s="142"/>
    </row>
    <row r="9953" spans="3:15" x14ac:dyDescent="0.2">
      <c r="C9953" s="142"/>
      <c r="D9953" s="142"/>
      <c r="E9953" s="142"/>
      <c r="F9953" s="142"/>
      <c r="G9953" s="142"/>
      <c r="H9953" s="142"/>
      <c r="J9953" s="142"/>
      <c r="K9953" s="142"/>
      <c r="L9953" s="142"/>
      <c r="M9953" s="142"/>
      <c r="N9953" s="142"/>
      <c r="O9953" s="142"/>
    </row>
    <row r="9954" spans="3:15" x14ac:dyDescent="0.2">
      <c r="C9954" s="142"/>
      <c r="D9954" s="142"/>
      <c r="E9954" s="142"/>
      <c r="F9954" s="142"/>
      <c r="G9954" s="142"/>
      <c r="H9954" s="142"/>
      <c r="J9954" s="142"/>
      <c r="K9954" s="142"/>
      <c r="L9954" s="142"/>
      <c r="M9954" s="142"/>
      <c r="N9954" s="142"/>
      <c r="O9954" s="142"/>
    </row>
    <row r="9955" spans="3:15" x14ac:dyDescent="0.2">
      <c r="C9955" s="142"/>
      <c r="D9955" s="142"/>
      <c r="E9955" s="142"/>
      <c r="F9955" s="142"/>
      <c r="G9955" s="142"/>
      <c r="H9955" s="142"/>
      <c r="J9955" s="142"/>
      <c r="K9955" s="142"/>
      <c r="L9955" s="142"/>
      <c r="M9955" s="142"/>
      <c r="N9955" s="142"/>
      <c r="O9955" s="142"/>
    </row>
    <row r="9956" spans="3:15" x14ac:dyDescent="0.2">
      <c r="C9956" s="142"/>
      <c r="D9956" s="142"/>
      <c r="E9956" s="142"/>
      <c r="F9956" s="142"/>
      <c r="G9956" s="142"/>
      <c r="H9956" s="142"/>
      <c r="J9956" s="142"/>
      <c r="K9956" s="142"/>
      <c r="L9956" s="142"/>
      <c r="M9956" s="142"/>
      <c r="N9956" s="142"/>
      <c r="O9956" s="142"/>
    </row>
    <row r="9957" spans="3:15" x14ac:dyDescent="0.2">
      <c r="C9957" s="142"/>
      <c r="D9957" s="142"/>
      <c r="E9957" s="142"/>
      <c r="F9957" s="142"/>
      <c r="G9957" s="142"/>
      <c r="H9957" s="142"/>
      <c r="J9957" s="142"/>
      <c r="K9957" s="142"/>
      <c r="L9957" s="142"/>
      <c r="M9957" s="142"/>
      <c r="N9957" s="142"/>
      <c r="O9957" s="142"/>
    </row>
    <row r="9958" spans="3:15" x14ac:dyDescent="0.2">
      <c r="C9958" s="142"/>
      <c r="D9958" s="142"/>
      <c r="E9958" s="142"/>
      <c r="F9958" s="142"/>
      <c r="G9958" s="142"/>
      <c r="H9958" s="142"/>
      <c r="J9958" s="142"/>
      <c r="K9958" s="142"/>
      <c r="L9958" s="142"/>
      <c r="M9958" s="142"/>
      <c r="N9958" s="142"/>
      <c r="O9958" s="142"/>
    </row>
    <row r="9959" spans="3:15" x14ac:dyDescent="0.2">
      <c r="C9959" s="142"/>
      <c r="D9959" s="142"/>
      <c r="E9959" s="142"/>
      <c r="F9959" s="142"/>
      <c r="G9959" s="142"/>
      <c r="H9959" s="142"/>
      <c r="J9959" s="142"/>
      <c r="K9959" s="142"/>
      <c r="L9959" s="142"/>
      <c r="M9959" s="142"/>
      <c r="N9959" s="142"/>
      <c r="O9959" s="142"/>
    </row>
    <row r="9960" spans="3:15" x14ac:dyDescent="0.2">
      <c r="C9960" s="142"/>
      <c r="D9960" s="142"/>
      <c r="E9960" s="142"/>
      <c r="F9960" s="142"/>
      <c r="G9960" s="142"/>
      <c r="H9960" s="142"/>
      <c r="J9960" s="142"/>
      <c r="K9960" s="142"/>
      <c r="L9960" s="142"/>
      <c r="M9960" s="142"/>
      <c r="N9960" s="142"/>
      <c r="O9960" s="142"/>
    </row>
    <row r="9961" spans="3:15" x14ac:dyDescent="0.2">
      <c r="C9961" s="142"/>
      <c r="D9961" s="142"/>
      <c r="E9961" s="142"/>
      <c r="F9961" s="142"/>
      <c r="G9961" s="142"/>
      <c r="H9961" s="142"/>
      <c r="J9961" s="142"/>
      <c r="K9961" s="142"/>
      <c r="L9961" s="142"/>
      <c r="M9961" s="142"/>
      <c r="N9961" s="142"/>
      <c r="O9961" s="142"/>
    </row>
    <row r="9962" spans="3:15" x14ac:dyDescent="0.2">
      <c r="C9962" s="142"/>
      <c r="D9962" s="142"/>
      <c r="E9962" s="142"/>
      <c r="F9962" s="142"/>
      <c r="G9962" s="142"/>
      <c r="H9962" s="142"/>
      <c r="J9962" s="142"/>
      <c r="K9962" s="142"/>
      <c r="L9962" s="142"/>
      <c r="M9962" s="142"/>
      <c r="N9962" s="142"/>
      <c r="O9962" s="142"/>
    </row>
    <row r="9963" spans="3:15" x14ac:dyDescent="0.2">
      <c r="C9963" s="142"/>
      <c r="D9963" s="142"/>
      <c r="E9963" s="142"/>
      <c r="F9963" s="142"/>
      <c r="G9963" s="142"/>
      <c r="H9963" s="142"/>
      <c r="J9963" s="142"/>
      <c r="K9963" s="142"/>
      <c r="L9963" s="142"/>
      <c r="M9963" s="142"/>
      <c r="N9963" s="142"/>
      <c r="O9963" s="142"/>
    </row>
    <row r="9964" spans="3:15" x14ac:dyDescent="0.2">
      <c r="C9964" s="142"/>
      <c r="D9964" s="142"/>
      <c r="E9964" s="142"/>
      <c r="F9964" s="142"/>
      <c r="G9964" s="142"/>
      <c r="H9964" s="142"/>
      <c r="J9964" s="142"/>
      <c r="K9964" s="142"/>
      <c r="L9964" s="142"/>
      <c r="M9964" s="142"/>
      <c r="N9964" s="142"/>
      <c r="O9964" s="142"/>
    </row>
    <row r="9965" spans="3:15" x14ac:dyDescent="0.2">
      <c r="C9965" s="142"/>
      <c r="D9965" s="142"/>
      <c r="E9965" s="142"/>
      <c r="F9965" s="142"/>
      <c r="G9965" s="142"/>
      <c r="H9965" s="142"/>
      <c r="J9965" s="142"/>
      <c r="K9965" s="142"/>
      <c r="L9965" s="142"/>
      <c r="M9965" s="142"/>
      <c r="N9965" s="142"/>
      <c r="O9965" s="142"/>
    </row>
    <row r="9966" spans="3:15" x14ac:dyDescent="0.2">
      <c r="C9966" s="142"/>
      <c r="D9966" s="142"/>
      <c r="E9966" s="142"/>
      <c r="F9966" s="142"/>
      <c r="G9966" s="142"/>
      <c r="H9966" s="142"/>
      <c r="J9966" s="142"/>
      <c r="K9966" s="142"/>
      <c r="L9966" s="142"/>
      <c r="M9966" s="142"/>
      <c r="N9966" s="142"/>
      <c r="O9966" s="142"/>
    </row>
    <row r="9967" spans="3:15" x14ac:dyDescent="0.2">
      <c r="C9967" s="142"/>
      <c r="D9967" s="142"/>
      <c r="E9967" s="142"/>
      <c r="F9967" s="142"/>
      <c r="G9967" s="142"/>
      <c r="H9967" s="142"/>
      <c r="J9967" s="142"/>
      <c r="K9967" s="142"/>
      <c r="L9967" s="142"/>
      <c r="M9967" s="142"/>
      <c r="N9967" s="142"/>
      <c r="O9967" s="142"/>
    </row>
    <row r="9968" spans="3:15" x14ac:dyDescent="0.2">
      <c r="C9968" s="142"/>
      <c r="D9968" s="142"/>
      <c r="E9968" s="142"/>
      <c r="F9968" s="142"/>
      <c r="G9968" s="142"/>
      <c r="H9968" s="142"/>
      <c r="J9968" s="142"/>
      <c r="K9968" s="142"/>
      <c r="L9968" s="142"/>
      <c r="M9968" s="142"/>
      <c r="N9968" s="142"/>
      <c r="O9968" s="142"/>
    </row>
    <row r="9969" spans="3:15" x14ac:dyDescent="0.2">
      <c r="C9969" s="142"/>
      <c r="D9969" s="142"/>
      <c r="E9969" s="142"/>
      <c r="F9969" s="142"/>
      <c r="G9969" s="142"/>
      <c r="H9969" s="142"/>
      <c r="J9969" s="142"/>
      <c r="K9969" s="142"/>
      <c r="L9969" s="142"/>
      <c r="M9969" s="142"/>
      <c r="N9969" s="142"/>
      <c r="O9969" s="142"/>
    </row>
    <row r="9970" spans="3:15" x14ac:dyDescent="0.2">
      <c r="C9970" s="142"/>
      <c r="D9970" s="142"/>
      <c r="E9970" s="142"/>
      <c r="F9970" s="142"/>
      <c r="G9970" s="142"/>
      <c r="H9970" s="142"/>
      <c r="J9970" s="142"/>
      <c r="K9970" s="142"/>
      <c r="L9970" s="142"/>
      <c r="M9970" s="142"/>
      <c r="N9970" s="142"/>
      <c r="O9970" s="142"/>
    </row>
    <row r="9971" spans="3:15" x14ac:dyDescent="0.2">
      <c r="C9971" s="142"/>
      <c r="D9971" s="142"/>
      <c r="E9971" s="142"/>
      <c r="F9971" s="142"/>
      <c r="G9971" s="142"/>
      <c r="H9971" s="142"/>
      <c r="J9971" s="142"/>
      <c r="K9971" s="142"/>
      <c r="L9971" s="142"/>
      <c r="M9971" s="142"/>
      <c r="N9971" s="142"/>
      <c r="O9971" s="142"/>
    </row>
    <row r="9972" spans="3:15" x14ac:dyDescent="0.2">
      <c r="C9972" s="142"/>
      <c r="D9972" s="142"/>
      <c r="E9972" s="142"/>
      <c r="F9972" s="142"/>
      <c r="G9972" s="142"/>
      <c r="H9972" s="142"/>
      <c r="J9972" s="142"/>
      <c r="K9972" s="142"/>
      <c r="L9972" s="142"/>
      <c r="M9972" s="142"/>
      <c r="N9972" s="142"/>
      <c r="O9972" s="142"/>
    </row>
    <row r="9973" spans="3:15" x14ac:dyDescent="0.2">
      <c r="C9973" s="142"/>
      <c r="D9973" s="142"/>
      <c r="E9973" s="142"/>
      <c r="F9973" s="142"/>
      <c r="G9973" s="142"/>
      <c r="H9973" s="142"/>
      <c r="J9973" s="142"/>
      <c r="K9973" s="142"/>
      <c r="L9973" s="142"/>
      <c r="M9973" s="142"/>
      <c r="N9973" s="142"/>
      <c r="O9973" s="142"/>
    </row>
    <row r="9974" spans="3:15" x14ac:dyDescent="0.2">
      <c r="C9974" s="142"/>
      <c r="D9974" s="142"/>
      <c r="E9974" s="142"/>
      <c r="F9974" s="142"/>
      <c r="G9974" s="142"/>
      <c r="H9974" s="142"/>
      <c r="J9974" s="142"/>
      <c r="K9974" s="142"/>
      <c r="L9974" s="142"/>
      <c r="M9974" s="142"/>
      <c r="N9974" s="142"/>
      <c r="O9974" s="142"/>
    </row>
    <row r="9975" spans="3:15" x14ac:dyDescent="0.2">
      <c r="C9975" s="142"/>
      <c r="D9975" s="142"/>
      <c r="E9975" s="142"/>
      <c r="F9975" s="142"/>
      <c r="G9975" s="142"/>
      <c r="H9975" s="142"/>
      <c r="J9975" s="142"/>
      <c r="K9975" s="142"/>
      <c r="L9975" s="142"/>
      <c r="M9975" s="142"/>
      <c r="N9975" s="142"/>
      <c r="O9975" s="142"/>
    </row>
    <row r="9976" spans="3:15" x14ac:dyDescent="0.2">
      <c r="C9976" s="142"/>
      <c r="D9976" s="142"/>
      <c r="E9976" s="142"/>
      <c r="F9976" s="142"/>
      <c r="G9976" s="142"/>
      <c r="H9976" s="142"/>
      <c r="J9976" s="142"/>
      <c r="K9976" s="142"/>
      <c r="L9976" s="142"/>
      <c r="M9976" s="142"/>
      <c r="N9976" s="142"/>
      <c r="O9976" s="142"/>
    </row>
    <row r="9977" spans="3:15" x14ac:dyDescent="0.2">
      <c r="C9977" s="142"/>
      <c r="D9977" s="142"/>
      <c r="E9977" s="142"/>
      <c r="F9977" s="142"/>
      <c r="G9977" s="142"/>
      <c r="H9977" s="142"/>
      <c r="J9977" s="142"/>
      <c r="K9977" s="142"/>
      <c r="L9977" s="142"/>
      <c r="M9977" s="142"/>
      <c r="N9977" s="142"/>
      <c r="O9977" s="142"/>
    </row>
    <row r="9978" spans="3:15" x14ac:dyDescent="0.2">
      <c r="C9978" s="142"/>
      <c r="D9978" s="142"/>
      <c r="E9978" s="142"/>
      <c r="F9978" s="142"/>
      <c r="G9978" s="142"/>
      <c r="H9978" s="142"/>
      <c r="J9978" s="142"/>
      <c r="K9978" s="142"/>
      <c r="L9978" s="142"/>
      <c r="M9978" s="142"/>
      <c r="N9978" s="142"/>
      <c r="O9978" s="142"/>
    </row>
    <row r="9979" spans="3:15" x14ac:dyDescent="0.2">
      <c r="C9979" s="142"/>
      <c r="D9979" s="142"/>
      <c r="E9979" s="142"/>
      <c r="F9979" s="142"/>
      <c r="G9979" s="142"/>
      <c r="H9979" s="142"/>
      <c r="J9979" s="142"/>
      <c r="K9979" s="142"/>
      <c r="L9979" s="142"/>
      <c r="M9979" s="142"/>
      <c r="N9979" s="142"/>
      <c r="O9979" s="142"/>
    </row>
    <row r="9980" spans="3:15" x14ac:dyDescent="0.2">
      <c r="C9980" s="142"/>
      <c r="D9980" s="142"/>
      <c r="E9980" s="142"/>
      <c r="F9980" s="142"/>
      <c r="G9980" s="142"/>
      <c r="H9980" s="142"/>
      <c r="J9980" s="142"/>
      <c r="K9980" s="142"/>
      <c r="L9980" s="142"/>
      <c r="M9980" s="142"/>
      <c r="N9980" s="142"/>
      <c r="O9980" s="142"/>
    </row>
    <row r="9981" spans="3:15" x14ac:dyDescent="0.2">
      <c r="C9981" s="142"/>
      <c r="D9981" s="142"/>
      <c r="E9981" s="142"/>
      <c r="F9981" s="142"/>
      <c r="G9981" s="142"/>
      <c r="H9981" s="142"/>
      <c r="J9981" s="142"/>
      <c r="K9981" s="142"/>
      <c r="L9981" s="142"/>
      <c r="M9981" s="142"/>
      <c r="N9981" s="142"/>
      <c r="O9981" s="142"/>
    </row>
    <row r="9982" spans="3:15" x14ac:dyDescent="0.2">
      <c r="C9982" s="142"/>
      <c r="D9982" s="142"/>
      <c r="E9982" s="142"/>
      <c r="F9982" s="142"/>
      <c r="G9982" s="142"/>
      <c r="H9982" s="142"/>
      <c r="J9982" s="142"/>
      <c r="K9982" s="142"/>
      <c r="L9982" s="142"/>
      <c r="M9982" s="142"/>
      <c r="N9982" s="142"/>
      <c r="O9982" s="142"/>
    </row>
    <row r="9983" spans="3:15" x14ac:dyDescent="0.2">
      <c r="C9983" s="142"/>
      <c r="D9983" s="142"/>
      <c r="E9983" s="142"/>
      <c r="F9983" s="142"/>
      <c r="G9983" s="142"/>
      <c r="H9983" s="142"/>
      <c r="J9983" s="142"/>
      <c r="K9983" s="142"/>
      <c r="L9983" s="142"/>
      <c r="M9983" s="142"/>
      <c r="N9983" s="142"/>
      <c r="O9983" s="142"/>
    </row>
    <row r="9984" spans="3:15" x14ac:dyDescent="0.2">
      <c r="C9984" s="142"/>
      <c r="D9984" s="142"/>
      <c r="E9984" s="142"/>
      <c r="F9984" s="142"/>
      <c r="G9984" s="142"/>
      <c r="H9984" s="142"/>
      <c r="J9984" s="142"/>
      <c r="K9984" s="142"/>
      <c r="L9984" s="142"/>
      <c r="M9984" s="142"/>
      <c r="N9984" s="142"/>
      <c r="O9984" s="142"/>
    </row>
    <row r="9985" spans="3:15" x14ac:dyDescent="0.2">
      <c r="C9985" s="142"/>
      <c r="D9985" s="142"/>
      <c r="E9985" s="142"/>
      <c r="F9985" s="142"/>
      <c r="G9985" s="142"/>
      <c r="H9985" s="142"/>
      <c r="J9985" s="142"/>
      <c r="K9985" s="142"/>
      <c r="L9985" s="142"/>
      <c r="M9985" s="142"/>
      <c r="N9985" s="142"/>
      <c r="O9985" s="142"/>
    </row>
    <row r="9986" spans="3:15" x14ac:dyDescent="0.2">
      <c r="C9986" s="142"/>
      <c r="D9986" s="142"/>
      <c r="E9986" s="142"/>
      <c r="F9986" s="142"/>
      <c r="G9986" s="142"/>
      <c r="H9986" s="142"/>
      <c r="J9986" s="142"/>
      <c r="K9986" s="142"/>
      <c r="L9986" s="142"/>
      <c r="M9986" s="142"/>
      <c r="N9986" s="142"/>
      <c r="O9986" s="142"/>
    </row>
    <row r="9987" spans="3:15" x14ac:dyDescent="0.2">
      <c r="C9987" s="142"/>
      <c r="D9987" s="142"/>
      <c r="E9987" s="142"/>
      <c r="F9987" s="142"/>
      <c r="G9987" s="142"/>
      <c r="H9987" s="142"/>
      <c r="J9987" s="142"/>
      <c r="K9987" s="142"/>
      <c r="L9987" s="142"/>
      <c r="M9987" s="142"/>
      <c r="N9987" s="142"/>
      <c r="O9987" s="142"/>
    </row>
    <row r="9988" spans="3:15" x14ac:dyDescent="0.2">
      <c r="C9988" s="142"/>
      <c r="D9988" s="142"/>
      <c r="E9988" s="142"/>
      <c r="F9988" s="142"/>
      <c r="G9988" s="142"/>
      <c r="H9988" s="142"/>
      <c r="J9988" s="142"/>
      <c r="K9988" s="142"/>
      <c r="L9988" s="142"/>
      <c r="M9988" s="142"/>
      <c r="N9988" s="142"/>
      <c r="O9988" s="142"/>
    </row>
    <row r="9989" spans="3:15" x14ac:dyDescent="0.2">
      <c r="C9989" s="142"/>
      <c r="D9989" s="142"/>
      <c r="E9989" s="142"/>
      <c r="F9989" s="142"/>
      <c r="G9989" s="142"/>
      <c r="H9989" s="142"/>
      <c r="J9989" s="142"/>
      <c r="K9989" s="142"/>
      <c r="L9989" s="142"/>
      <c r="M9989" s="142"/>
      <c r="N9989" s="142"/>
      <c r="O9989" s="142"/>
    </row>
    <row r="9990" spans="3:15" x14ac:dyDescent="0.2">
      <c r="C9990" s="142"/>
      <c r="D9990" s="142"/>
      <c r="E9990" s="142"/>
      <c r="F9990" s="142"/>
      <c r="G9990" s="142"/>
      <c r="H9990" s="142"/>
      <c r="J9990" s="142"/>
      <c r="K9990" s="142"/>
      <c r="L9990" s="142"/>
      <c r="M9990" s="142"/>
      <c r="N9990" s="142"/>
      <c r="O9990" s="142"/>
    </row>
    <row r="9991" spans="3:15" x14ac:dyDescent="0.2">
      <c r="C9991" s="142"/>
      <c r="D9991" s="142"/>
      <c r="E9991" s="142"/>
      <c r="F9991" s="142"/>
      <c r="G9991" s="142"/>
      <c r="H9991" s="142"/>
      <c r="J9991" s="142"/>
      <c r="K9991" s="142"/>
      <c r="L9991" s="142"/>
      <c r="M9991" s="142"/>
      <c r="N9991" s="142"/>
      <c r="O9991" s="142"/>
    </row>
    <row r="9992" spans="3:15" x14ac:dyDescent="0.2">
      <c r="C9992" s="142"/>
      <c r="D9992" s="142"/>
      <c r="E9992" s="142"/>
      <c r="F9992" s="142"/>
      <c r="G9992" s="142"/>
      <c r="H9992" s="142"/>
      <c r="J9992" s="142"/>
      <c r="K9992" s="142"/>
      <c r="L9992" s="142"/>
      <c r="M9992" s="142"/>
      <c r="N9992" s="142"/>
      <c r="O9992" s="142"/>
    </row>
    <row r="9993" spans="3:15" x14ac:dyDescent="0.2">
      <c r="C9993" s="142"/>
      <c r="D9993" s="142"/>
      <c r="E9993" s="142"/>
      <c r="F9993" s="142"/>
      <c r="G9993" s="142"/>
      <c r="H9993" s="142"/>
      <c r="J9993" s="142"/>
      <c r="K9993" s="142"/>
      <c r="L9993" s="142"/>
      <c r="M9993" s="142"/>
      <c r="N9993" s="142"/>
      <c r="O9993" s="142"/>
    </row>
    <row r="9994" spans="3:15" x14ac:dyDescent="0.2">
      <c r="C9994" s="142"/>
      <c r="D9994" s="142"/>
      <c r="E9994" s="142"/>
      <c r="F9994" s="142"/>
      <c r="G9994" s="142"/>
      <c r="H9994" s="142"/>
      <c r="J9994" s="142"/>
      <c r="K9994" s="142"/>
      <c r="L9994" s="142"/>
      <c r="M9994" s="142"/>
      <c r="N9994" s="142"/>
      <c r="O9994" s="142"/>
    </row>
    <row r="9995" spans="3:15" x14ac:dyDescent="0.2">
      <c r="C9995" s="142"/>
      <c r="D9995" s="142"/>
      <c r="E9995" s="142"/>
      <c r="F9995" s="142"/>
      <c r="G9995" s="142"/>
      <c r="H9995" s="142"/>
      <c r="J9995" s="142"/>
      <c r="K9995" s="142"/>
      <c r="L9995" s="142"/>
      <c r="M9995" s="142"/>
      <c r="N9995" s="142"/>
      <c r="O9995" s="142"/>
    </row>
    <row r="9996" spans="3:15" x14ac:dyDescent="0.2">
      <c r="C9996" s="142"/>
      <c r="D9996" s="142"/>
      <c r="E9996" s="142"/>
      <c r="F9996" s="142"/>
      <c r="G9996" s="142"/>
      <c r="H9996" s="142"/>
      <c r="J9996" s="142"/>
      <c r="K9996" s="142"/>
      <c r="L9996" s="142"/>
      <c r="M9996" s="142"/>
      <c r="N9996" s="142"/>
      <c r="O9996" s="142"/>
    </row>
    <row r="9997" spans="3:15" x14ac:dyDescent="0.2">
      <c r="C9997" s="142"/>
      <c r="D9997" s="142"/>
      <c r="E9997" s="142"/>
      <c r="F9997" s="142"/>
      <c r="G9997" s="142"/>
      <c r="H9997" s="142"/>
      <c r="J9997" s="142"/>
      <c r="K9997" s="142"/>
      <c r="L9997" s="142"/>
      <c r="M9997" s="142"/>
      <c r="N9997" s="142"/>
      <c r="O9997" s="142"/>
    </row>
    <row r="9998" spans="3:15" x14ac:dyDescent="0.2">
      <c r="C9998" s="142"/>
      <c r="D9998" s="142"/>
      <c r="E9998" s="142"/>
      <c r="F9998" s="142"/>
      <c r="G9998" s="142"/>
      <c r="H9998" s="142"/>
      <c r="J9998" s="142"/>
      <c r="K9998" s="142"/>
      <c r="L9998" s="142"/>
      <c r="M9998" s="142"/>
      <c r="N9998" s="142"/>
      <c r="O9998" s="142"/>
    </row>
    <row r="9999" spans="3:15" x14ac:dyDescent="0.2">
      <c r="C9999" s="142"/>
      <c r="D9999" s="142"/>
      <c r="E9999" s="142"/>
      <c r="F9999" s="142"/>
      <c r="G9999" s="142"/>
      <c r="H9999" s="142"/>
      <c r="J9999" s="142"/>
      <c r="K9999" s="142"/>
      <c r="L9999" s="142"/>
      <c r="M9999" s="142"/>
      <c r="N9999" s="142"/>
      <c r="O9999" s="142"/>
    </row>
    <row r="10000" spans="3:15" x14ac:dyDescent="0.2">
      <c r="C10000" s="142"/>
      <c r="D10000" s="142"/>
      <c r="E10000" s="142"/>
      <c r="F10000" s="142"/>
      <c r="G10000" s="142"/>
      <c r="H10000" s="142"/>
      <c r="J10000" s="142"/>
      <c r="K10000" s="142"/>
      <c r="L10000" s="142"/>
      <c r="M10000" s="142"/>
      <c r="N10000" s="142"/>
      <c r="O10000" s="142"/>
    </row>
    <row r="10001" spans="3:15" x14ac:dyDescent="0.2">
      <c r="C10001" s="142"/>
      <c r="D10001" s="142"/>
      <c r="E10001" s="142"/>
      <c r="F10001" s="142"/>
      <c r="G10001" s="142"/>
      <c r="H10001" s="142"/>
      <c r="J10001" s="142"/>
      <c r="K10001" s="142"/>
      <c r="L10001" s="142"/>
      <c r="M10001" s="142"/>
      <c r="N10001" s="142"/>
      <c r="O10001" s="142"/>
    </row>
    <row r="10002" spans="3:15" x14ac:dyDescent="0.2">
      <c r="C10002" s="142"/>
      <c r="D10002" s="142"/>
      <c r="E10002" s="142"/>
      <c r="F10002" s="142"/>
      <c r="G10002" s="142"/>
      <c r="H10002" s="142"/>
      <c r="J10002" s="142"/>
      <c r="K10002" s="142"/>
      <c r="L10002" s="142"/>
      <c r="M10002" s="142"/>
      <c r="N10002" s="142"/>
      <c r="O10002" s="142"/>
    </row>
    <row r="10003" spans="3:15" x14ac:dyDescent="0.2">
      <c r="C10003" s="142"/>
      <c r="D10003" s="142"/>
      <c r="E10003" s="142"/>
      <c r="F10003" s="142"/>
      <c r="G10003" s="142"/>
      <c r="H10003" s="142"/>
      <c r="J10003" s="142"/>
      <c r="K10003" s="142"/>
      <c r="L10003" s="142"/>
      <c r="M10003" s="142"/>
      <c r="N10003" s="142"/>
      <c r="O10003" s="142"/>
    </row>
    <row r="10004" spans="3:15" x14ac:dyDescent="0.2">
      <c r="C10004" s="142"/>
      <c r="D10004" s="142"/>
      <c r="E10004" s="142"/>
      <c r="F10004" s="142"/>
      <c r="G10004" s="142"/>
      <c r="H10004" s="142"/>
      <c r="J10004" s="142"/>
      <c r="K10004" s="142"/>
      <c r="L10004" s="142"/>
      <c r="M10004" s="142"/>
      <c r="N10004" s="142"/>
      <c r="O10004" s="142"/>
    </row>
    <row r="10005" spans="3:15" x14ac:dyDescent="0.2">
      <c r="C10005" s="142"/>
      <c r="D10005" s="142"/>
      <c r="E10005" s="142"/>
      <c r="F10005" s="142"/>
      <c r="G10005" s="142"/>
      <c r="H10005" s="142"/>
      <c r="J10005" s="142"/>
      <c r="K10005" s="142"/>
      <c r="L10005" s="142"/>
      <c r="M10005" s="142"/>
      <c r="N10005" s="142"/>
      <c r="O10005" s="142"/>
    </row>
    <row r="10006" spans="3:15" x14ac:dyDescent="0.2">
      <c r="C10006" s="142"/>
      <c r="D10006" s="142"/>
      <c r="E10006" s="142"/>
      <c r="F10006" s="142"/>
      <c r="G10006" s="142"/>
      <c r="H10006" s="142"/>
      <c r="J10006" s="142"/>
      <c r="K10006" s="142"/>
      <c r="L10006" s="142"/>
      <c r="M10006" s="142"/>
      <c r="N10006" s="142"/>
      <c r="O10006" s="142"/>
    </row>
    <row r="10007" spans="3:15" x14ac:dyDescent="0.2">
      <c r="C10007" s="142"/>
      <c r="D10007" s="142"/>
      <c r="E10007" s="142"/>
      <c r="F10007" s="142"/>
      <c r="G10007" s="142"/>
      <c r="H10007" s="142"/>
      <c r="J10007" s="142"/>
      <c r="K10007" s="142"/>
      <c r="L10007" s="142"/>
      <c r="M10007" s="142"/>
      <c r="N10007" s="142"/>
      <c r="O10007" s="142"/>
    </row>
    <row r="10008" spans="3:15" x14ac:dyDescent="0.2">
      <c r="C10008" s="142"/>
      <c r="D10008" s="142"/>
      <c r="E10008" s="142"/>
      <c r="F10008" s="142"/>
      <c r="G10008" s="142"/>
      <c r="H10008" s="142"/>
      <c r="J10008" s="142"/>
      <c r="K10008" s="142"/>
      <c r="L10008" s="142"/>
      <c r="M10008" s="142"/>
      <c r="N10008" s="142"/>
      <c r="O10008" s="142"/>
    </row>
    <row r="10009" spans="3:15" x14ac:dyDescent="0.2">
      <c r="C10009" s="142"/>
      <c r="D10009" s="142"/>
      <c r="E10009" s="142"/>
      <c r="F10009" s="142"/>
      <c r="G10009" s="142"/>
      <c r="H10009" s="142"/>
      <c r="J10009" s="142"/>
      <c r="K10009" s="142"/>
      <c r="L10009" s="142"/>
      <c r="M10009" s="142"/>
      <c r="N10009" s="142"/>
      <c r="O10009" s="142"/>
    </row>
    <row r="10010" spans="3:15" x14ac:dyDescent="0.2">
      <c r="C10010" s="142"/>
      <c r="D10010" s="142"/>
      <c r="E10010" s="142"/>
      <c r="F10010" s="142"/>
      <c r="G10010" s="142"/>
      <c r="H10010" s="142"/>
      <c r="J10010" s="142"/>
      <c r="K10010" s="142"/>
      <c r="L10010" s="142"/>
      <c r="M10010" s="142"/>
      <c r="N10010" s="142"/>
      <c r="O10010" s="142"/>
    </row>
    <row r="10011" spans="3:15" x14ac:dyDescent="0.2">
      <c r="C10011" s="142"/>
      <c r="D10011" s="142"/>
      <c r="E10011" s="142"/>
      <c r="F10011" s="142"/>
      <c r="G10011" s="142"/>
      <c r="H10011" s="142"/>
      <c r="J10011" s="142"/>
      <c r="K10011" s="142"/>
      <c r="L10011" s="142"/>
      <c r="M10011" s="142"/>
      <c r="N10011" s="142"/>
      <c r="O10011" s="142"/>
    </row>
    <row r="10012" spans="3:15" x14ac:dyDescent="0.2">
      <c r="C10012" s="142"/>
      <c r="D10012" s="142"/>
      <c r="E10012" s="142"/>
      <c r="F10012" s="142"/>
      <c r="G10012" s="142"/>
      <c r="H10012" s="142"/>
      <c r="J10012" s="142"/>
      <c r="K10012" s="142"/>
      <c r="L10012" s="142"/>
      <c r="M10012" s="142"/>
      <c r="N10012" s="142"/>
      <c r="O10012" s="142"/>
    </row>
    <row r="10013" spans="3:15" x14ac:dyDescent="0.2">
      <c r="C10013" s="142"/>
      <c r="D10013" s="142"/>
      <c r="E10013" s="142"/>
      <c r="F10013" s="142"/>
      <c r="G10013" s="142"/>
      <c r="H10013" s="142"/>
      <c r="J10013" s="142"/>
      <c r="K10013" s="142"/>
      <c r="L10013" s="142"/>
      <c r="M10013" s="142"/>
      <c r="N10013" s="142"/>
      <c r="O10013" s="142"/>
    </row>
    <row r="10014" spans="3:15" x14ac:dyDescent="0.2">
      <c r="C10014" s="142"/>
      <c r="D10014" s="142"/>
      <c r="E10014" s="142"/>
      <c r="F10014" s="142"/>
      <c r="G10014" s="142"/>
      <c r="H10014" s="142"/>
      <c r="J10014" s="142"/>
      <c r="K10014" s="142"/>
      <c r="L10014" s="142"/>
      <c r="M10014" s="142"/>
      <c r="N10014" s="142"/>
      <c r="O10014" s="142"/>
    </row>
    <row r="10015" spans="3:15" x14ac:dyDescent="0.2">
      <c r="C10015" s="142"/>
      <c r="D10015" s="142"/>
      <c r="E10015" s="142"/>
      <c r="F10015" s="142"/>
      <c r="G10015" s="142"/>
      <c r="H10015" s="142"/>
      <c r="J10015" s="142"/>
      <c r="K10015" s="142"/>
      <c r="L10015" s="142"/>
      <c r="M10015" s="142"/>
      <c r="N10015" s="142"/>
      <c r="O10015" s="142"/>
    </row>
    <row r="10016" spans="3:15" x14ac:dyDescent="0.2">
      <c r="C10016" s="142"/>
      <c r="D10016" s="142"/>
      <c r="E10016" s="142"/>
      <c r="F10016" s="142"/>
      <c r="G10016" s="142"/>
      <c r="H10016" s="142"/>
      <c r="J10016" s="142"/>
      <c r="K10016" s="142"/>
      <c r="L10016" s="142"/>
      <c r="M10016" s="142"/>
      <c r="N10016" s="142"/>
      <c r="O10016" s="142"/>
    </row>
    <row r="10017" spans="3:15" x14ac:dyDescent="0.2">
      <c r="C10017" s="142"/>
      <c r="D10017" s="142"/>
      <c r="E10017" s="142"/>
      <c r="F10017" s="142"/>
      <c r="G10017" s="142"/>
      <c r="H10017" s="142"/>
      <c r="J10017" s="142"/>
      <c r="K10017" s="142"/>
      <c r="L10017" s="142"/>
      <c r="M10017" s="142"/>
      <c r="N10017" s="142"/>
      <c r="O10017" s="142"/>
    </row>
    <row r="10018" spans="3:15" x14ac:dyDescent="0.2">
      <c r="C10018" s="142"/>
      <c r="D10018" s="142"/>
      <c r="E10018" s="142"/>
      <c r="F10018" s="142"/>
      <c r="G10018" s="142"/>
      <c r="H10018" s="142"/>
      <c r="J10018" s="142"/>
      <c r="K10018" s="142"/>
      <c r="L10018" s="142"/>
      <c r="M10018" s="142"/>
      <c r="N10018" s="142"/>
      <c r="O10018" s="142"/>
    </row>
    <row r="10019" spans="3:15" x14ac:dyDescent="0.2">
      <c r="C10019" s="142"/>
      <c r="D10019" s="142"/>
      <c r="E10019" s="142"/>
      <c r="F10019" s="142"/>
      <c r="G10019" s="142"/>
      <c r="H10019" s="142"/>
      <c r="J10019" s="142"/>
      <c r="K10019" s="142"/>
      <c r="L10019" s="142"/>
      <c r="M10019" s="142"/>
      <c r="N10019" s="142"/>
      <c r="O10019" s="142"/>
    </row>
    <row r="10020" spans="3:15" x14ac:dyDescent="0.2">
      <c r="C10020" s="142"/>
      <c r="D10020" s="142"/>
      <c r="E10020" s="142"/>
      <c r="F10020" s="142"/>
      <c r="G10020" s="142"/>
      <c r="H10020" s="142"/>
      <c r="J10020" s="142"/>
      <c r="K10020" s="142"/>
      <c r="L10020" s="142"/>
      <c r="M10020" s="142"/>
      <c r="N10020" s="142"/>
      <c r="O10020" s="142"/>
    </row>
    <row r="10021" spans="3:15" x14ac:dyDescent="0.2">
      <c r="C10021" s="142"/>
      <c r="D10021" s="142"/>
      <c r="E10021" s="142"/>
      <c r="F10021" s="142"/>
      <c r="G10021" s="142"/>
      <c r="H10021" s="142"/>
      <c r="J10021" s="142"/>
      <c r="K10021" s="142"/>
      <c r="L10021" s="142"/>
      <c r="M10021" s="142"/>
      <c r="N10021" s="142"/>
      <c r="O10021" s="142"/>
    </row>
    <row r="10022" spans="3:15" x14ac:dyDescent="0.2">
      <c r="C10022" s="142"/>
      <c r="D10022" s="142"/>
      <c r="E10022" s="142"/>
      <c r="F10022" s="142"/>
      <c r="G10022" s="142"/>
      <c r="H10022" s="142"/>
      <c r="J10022" s="142"/>
      <c r="K10022" s="142"/>
      <c r="L10022" s="142"/>
      <c r="M10022" s="142"/>
      <c r="N10022" s="142"/>
      <c r="O10022" s="142"/>
    </row>
    <row r="10023" spans="3:15" x14ac:dyDescent="0.2">
      <c r="C10023" s="142"/>
      <c r="D10023" s="142"/>
      <c r="E10023" s="142"/>
      <c r="F10023" s="142"/>
      <c r="G10023" s="142"/>
      <c r="H10023" s="142"/>
      <c r="J10023" s="142"/>
      <c r="K10023" s="142"/>
      <c r="L10023" s="142"/>
      <c r="M10023" s="142"/>
      <c r="N10023" s="142"/>
      <c r="O10023" s="142"/>
    </row>
    <row r="10024" spans="3:15" x14ac:dyDescent="0.2">
      <c r="C10024" s="142"/>
      <c r="D10024" s="142"/>
      <c r="E10024" s="142"/>
      <c r="F10024" s="142"/>
      <c r="G10024" s="142"/>
      <c r="H10024" s="142"/>
      <c r="J10024" s="142"/>
      <c r="K10024" s="142"/>
      <c r="L10024" s="142"/>
      <c r="M10024" s="142"/>
      <c r="N10024" s="142"/>
      <c r="O10024" s="142"/>
    </row>
    <row r="10025" spans="3:15" x14ac:dyDescent="0.2">
      <c r="C10025" s="142"/>
      <c r="D10025" s="142"/>
      <c r="E10025" s="142"/>
      <c r="F10025" s="142"/>
      <c r="G10025" s="142"/>
      <c r="H10025" s="142"/>
      <c r="J10025" s="142"/>
      <c r="K10025" s="142"/>
      <c r="L10025" s="142"/>
      <c r="M10025" s="142"/>
      <c r="N10025" s="142"/>
      <c r="O10025" s="142"/>
    </row>
    <row r="10026" spans="3:15" x14ac:dyDescent="0.2">
      <c r="C10026" s="142"/>
      <c r="D10026" s="142"/>
      <c r="E10026" s="142"/>
      <c r="F10026" s="142"/>
      <c r="G10026" s="142"/>
      <c r="H10026" s="142"/>
      <c r="J10026" s="142"/>
      <c r="K10026" s="142"/>
      <c r="L10026" s="142"/>
      <c r="M10026" s="142"/>
      <c r="N10026" s="142"/>
      <c r="O10026" s="142"/>
    </row>
    <row r="10027" spans="3:15" x14ac:dyDescent="0.2">
      <c r="C10027" s="142"/>
      <c r="D10027" s="142"/>
      <c r="E10027" s="142"/>
      <c r="F10027" s="142"/>
      <c r="G10027" s="142"/>
      <c r="H10027" s="142"/>
      <c r="J10027" s="142"/>
      <c r="K10027" s="142"/>
      <c r="L10027" s="142"/>
      <c r="M10027" s="142"/>
      <c r="N10027" s="142"/>
      <c r="O10027" s="142"/>
    </row>
    <row r="10028" spans="3:15" x14ac:dyDescent="0.2">
      <c r="C10028" s="142"/>
      <c r="D10028" s="142"/>
      <c r="E10028" s="142"/>
      <c r="F10028" s="142"/>
      <c r="G10028" s="142"/>
      <c r="H10028" s="142"/>
      <c r="J10028" s="142"/>
      <c r="K10028" s="142"/>
      <c r="L10028" s="142"/>
      <c r="M10028" s="142"/>
      <c r="N10028" s="142"/>
      <c r="O10028" s="142"/>
    </row>
    <row r="10029" spans="3:15" x14ac:dyDescent="0.2">
      <c r="C10029" s="142"/>
      <c r="D10029" s="142"/>
      <c r="E10029" s="142"/>
      <c r="F10029" s="142"/>
      <c r="G10029" s="142"/>
      <c r="H10029" s="142"/>
      <c r="J10029" s="142"/>
      <c r="K10029" s="142"/>
      <c r="L10029" s="142"/>
      <c r="M10029" s="142"/>
      <c r="N10029" s="142"/>
      <c r="O10029" s="142"/>
    </row>
    <row r="10030" spans="3:15" x14ac:dyDescent="0.2">
      <c r="C10030" s="142"/>
      <c r="D10030" s="142"/>
      <c r="E10030" s="142"/>
      <c r="F10030" s="142"/>
      <c r="G10030" s="142"/>
      <c r="H10030" s="142"/>
      <c r="J10030" s="142"/>
      <c r="K10030" s="142"/>
      <c r="L10030" s="142"/>
      <c r="M10030" s="142"/>
      <c r="N10030" s="142"/>
      <c r="O10030" s="142"/>
    </row>
    <row r="10031" spans="3:15" x14ac:dyDescent="0.2">
      <c r="C10031" s="142"/>
      <c r="D10031" s="142"/>
      <c r="E10031" s="142"/>
      <c r="F10031" s="142"/>
      <c r="G10031" s="142"/>
      <c r="H10031" s="142"/>
      <c r="J10031" s="142"/>
      <c r="K10031" s="142"/>
      <c r="L10031" s="142"/>
      <c r="M10031" s="142"/>
      <c r="N10031" s="142"/>
      <c r="O10031" s="142"/>
    </row>
    <row r="10032" spans="3:15" x14ac:dyDescent="0.2">
      <c r="C10032" s="142"/>
      <c r="D10032" s="142"/>
      <c r="E10032" s="142"/>
      <c r="F10032" s="142"/>
      <c r="G10032" s="142"/>
      <c r="H10032" s="142"/>
      <c r="J10032" s="142"/>
      <c r="K10032" s="142"/>
      <c r="L10032" s="142"/>
      <c r="M10032" s="142"/>
      <c r="N10032" s="142"/>
      <c r="O10032" s="142"/>
    </row>
    <row r="10033" spans="3:15" x14ac:dyDescent="0.2">
      <c r="C10033" s="142"/>
      <c r="D10033" s="142"/>
      <c r="E10033" s="142"/>
      <c r="F10033" s="142"/>
      <c r="G10033" s="142"/>
      <c r="H10033" s="142"/>
      <c r="J10033" s="142"/>
      <c r="K10033" s="142"/>
      <c r="L10033" s="142"/>
      <c r="M10033" s="142"/>
      <c r="N10033" s="142"/>
      <c r="O10033" s="142"/>
    </row>
    <row r="10034" spans="3:15" x14ac:dyDescent="0.2">
      <c r="C10034" s="142"/>
      <c r="D10034" s="142"/>
      <c r="E10034" s="142"/>
      <c r="F10034" s="142"/>
      <c r="G10034" s="142"/>
      <c r="H10034" s="142"/>
      <c r="J10034" s="142"/>
      <c r="K10034" s="142"/>
      <c r="L10034" s="142"/>
      <c r="M10034" s="142"/>
      <c r="N10034" s="142"/>
      <c r="O10034" s="142"/>
    </row>
    <row r="10035" spans="3:15" x14ac:dyDescent="0.2">
      <c r="C10035" s="142"/>
      <c r="D10035" s="142"/>
      <c r="E10035" s="142"/>
      <c r="F10035" s="142"/>
      <c r="G10035" s="142"/>
      <c r="H10035" s="142"/>
      <c r="J10035" s="142"/>
      <c r="K10035" s="142"/>
      <c r="L10035" s="142"/>
      <c r="M10035" s="142"/>
      <c r="N10035" s="142"/>
      <c r="O10035" s="142"/>
    </row>
    <row r="10036" spans="3:15" x14ac:dyDescent="0.2">
      <c r="C10036" s="142"/>
      <c r="D10036" s="142"/>
      <c r="E10036" s="142"/>
      <c r="F10036" s="142"/>
      <c r="G10036" s="142"/>
      <c r="H10036" s="142"/>
      <c r="J10036" s="142"/>
      <c r="K10036" s="142"/>
      <c r="L10036" s="142"/>
      <c r="M10036" s="142"/>
      <c r="N10036" s="142"/>
      <c r="O10036" s="142"/>
    </row>
    <row r="10037" spans="3:15" x14ac:dyDescent="0.2">
      <c r="C10037" s="142"/>
      <c r="D10037" s="142"/>
      <c r="E10037" s="142"/>
      <c r="F10037" s="142"/>
      <c r="G10037" s="142"/>
      <c r="H10037" s="142"/>
      <c r="J10037" s="142"/>
      <c r="K10037" s="142"/>
      <c r="L10037" s="142"/>
      <c r="M10037" s="142"/>
      <c r="N10037" s="142"/>
      <c r="O10037" s="142"/>
    </row>
    <row r="10038" spans="3:15" x14ac:dyDescent="0.2">
      <c r="C10038" s="142"/>
      <c r="D10038" s="142"/>
      <c r="E10038" s="142"/>
      <c r="F10038" s="142"/>
      <c r="G10038" s="142"/>
      <c r="H10038" s="142"/>
      <c r="J10038" s="142"/>
      <c r="K10038" s="142"/>
      <c r="L10038" s="142"/>
      <c r="M10038" s="142"/>
      <c r="N10038" s="142"/>
      <c r="O10038" s="142"/>
    </row>
    <row r="10039" spans="3:15" x14ac:dyDescent="0.2">
      <c r="C10039" s="142"/>
      <c r="D10039" s="142"/>
      <c r="E10039" s="142"/>
      <c r="F10039" s="142"/>
      <c r="G10039" s="142"/>
      <c r="H10039" s="142"/>
      <c r="J10039" s="142"/>
      <c r="K10039" s="142"/>
      <c r="L10039" s="142"/>
      <c r="M10039" s="142"/>
      <c r="N10039" s="142"/>
      <c r="O10039" s="142"/>
    </row>
    <row r="10040" spans="3:15" x14ac:dyDescent="0.2">
      <c r="C10040" s="142"/>
      <c r="D10040" s="142"/>
      <c r="E10040" s="142"/>
      <c r="F10040" s="142"/>
      <c r="G10040" s="142"/>
      <c r="H10040" s="142"/>
      <c r="J10040" s="142"/>
      <c r="K10040" s="142"/>
      <c r="L10040" s="142"/>
      <c r="M10040" s="142"/>
      <c r="N10040" s="142"/>
      <c r="O10040" s="142"/>
    </row>
    <row r="10041" spans="3:15" x14ac:dyDescent="0.2">
      <c r="C10041" s="142"/>
      <c r="D10041" s="142"/>
      <c r="E10041" s="142"/>
      <c r="F10041" s="142"/>
      <c r="G10041" s="142"/>
      <c r="H10041" s="142"/>
      <c r="J10041" s="142"/>
      <c r="K10041" s="142"/>
      <c r="L10041" s="142"/>
      <c r="M10041" s="142"/>
      <c r="N10041" s="142"/>
      <c r="O10041" s="142"/>
    </row>
    <row r="10042" spans="3:15" x14ac:dyDescent="0.2">
      <c r="C10042" s="142"/>
      <c r="D10042" s="142"/>
      <c r="E10042" s="142"/>
      <c r="F10042" s="142"/>
      <c r="G10042" s="142"/>
      <c r="H10042" s="142"/>
      <c r="J10042" s="142"/>
      <c r="K10042" s="142"/>
      <c r="L10042" s="142"/>
      <c r="M10042" s="142"/>
      <c r="N10042" s="142"/>
      <c r="O10042" s="142"/>
    </row>
    <row r="10043" spans="3:15" x14ac:dyDescent="0.2">
      <c r="C10043" s="142"/>
      <c r="D10043" s="142"/>
      <c r="E10043" s="142"/>
      <c r="F10043" s="142"/>
      <c r="G10043" s="142"/>
      <c r="H10043" s="142"/>
      <c r="J10043" s="142"/>
      <c r="K10043" s="142"/>
      <c r="L10043" s="142"/>
      <c r="M10043" s="142"/>
      <c r="N10043" s="142"/>
      <c r="O10043" s="142"/>
    </row>
    <row r="10044" spans="3:15" x14ac:dyDescent="0.2">
      <c r="C10044" s="142"/>
      <c r="D10044" s="142"/>
      <c r="E10044" s="142"/>
      <c r="F10044" s="142"/>
      <c r="G10044" s="142"/>
      <c r="H10044" s="142"/>
      <c r="J10044" s="142"/>
      <c r="K10044" s="142"/>
      <c r="L10044" s="142"/>
      <c r="M10044" s="142"/>
      <c r="N10044" s="142"/>
      <c r="O10044" s="142"/>
    </row>
    <row r="10045" spans="3:15" x14ac:dyDescent="0.2">
      <c r="C10045" s="142"/>
      <c r="D10045" s="142"/>
      <c r="E10045" s="142"/>
      <c r="F10045" s="142"/>
      <c r="G10045" s="142"/>
      <c r="H10045" s="142"/>
      <c r="J10045" s="142"/>
      <c r="K10045" s="142"/>
      <c r="L10045" s="142"/>
      <c r="M10045" s="142"/>
      <c r="N10045" s="142"/>
      <c r="O10045" s="142"/>
    </row>
    <row r="10046" spans="3:15" x14ac:dyDescent="0.2">
      <c r="C10046" s="142"/>
      <c r="D10046" s="142"/>
      <c r="E10046" s="142"/>
      <c r="F10046" s="142"/>
      <c r="G10046" s="142"/>
      <c r="H10046" s="142"/>
      <c r="J10046" s="142"/>
      <c r="K10046" s="142"/>
      <c r="L10046" s="142"/>
      <c r="M10046" s="142"/>
      <c r="N10046" s="142"/>
      <c r="O10046" s="142"/>
    </row>
    <row r="10047" spans="3:15" x14ac:dyDescent="0.2">
      <c r="C10047" s="142"/>
      <c r="D10047" s="142"/>
      <c r="E10047" s="142"/>
      <c r="F10047" s="142"/>
      <c r="G10047" s="142"/>
      <c r="H10047" s="142"/>
      <c r="J10047" s="142"/>
      <c r="K10047" s="142"/>
      <c r="L10047" s="142"/>
      <c r="M10047" s="142"/>
      <c r="N10047" s="142"/>
      <c r="O10047" s="142"/>
    </row>
    <row r="10048" spans="3:15" x14ac:dyDescent="0.2">
      <c r="C10048" s="142"/>
      <c r="D10048" s="142"/>
      <c r="E10048" s="142"/>
      <c r="F10048" s="142"/>
      <c r="G10048" s="142"/>
      <c r="H10048" s="142"/>
      <c r="J10048" s="142"/>
      <c r="K10048" s="142"/>
      <c r="L10048" s="142"/>
      <c r="M10048" s="142"/>
      <c r="N10048" s="142"/>
      <c r="O10048" s="142"/>
    </row>
    <row r="10049" spans="3:15" x14ac:dyDescent="0.2">
      <c r="C10049" s="142"/>
      <c r="D10049" s="142"/>
      <c r="E10049" s="142"/>
      <c r="F10049" s="142"/>
      <c r="G10049" s="142"/>
      <c r="H10049" s="142"/>
      <c r="J10049" s="142"/>
      <c r="K10049" s="142"/>
      <c r="L10049" s="142"/>
      <c r="M10049" s="142"/>
      <c r="N10049" s="142"/>
      <c r="O10049" s="142"/>
    </row>
    <row r="10050" spans="3:15" x14ac:dyDescent="0.2">
      <c r="C10050" s="142"/>
      <c r="D10050" s="142"/>
      <c r="E10050" s="142"/>
      <c r="F10050" s="142"/>
      <c r="G10050" s="142"/>
      <c r="H10050" s="142"/>
      <c r="J10050" s="142"/>
      <c r="K10050" s="142"/>
      <c r="L10050" s="142"/>
      <c r="M10050" s="142"/>
      <c r="N10050" s="142"/>
      <c r="O10050" s="142"/>
    </row>
    <row r="10051" spans="3:15" x14ac:dyDescent="0.2">
      <c r="C10051" s="142"/>
      <c r="D10051" s="142"/>
      <c r="E10051" s="142"/>
      <c r="F10051" s="142"/>
      <c r="G10051" s="142"/>
      <c r="H10051" s="142"/>
      <c r="J10051" s="142"/>
      <c r="K10051" s="142"/>
      <c r="L10051" s="142"/>
      <c r="M10051" s="142"/>
      <c r="N10051" s="142"/>
      <c r="O10051" s="142"/>
    </row>
    <row r="10052" spans="3:15" x14ac:dyDescent="0.2">
      <c r="C10052" s="142"/>
      <c r="D10052" s="142"/>
      <c r="E10052" s="142"/>
      <c r="F10052" s="142"/>
      <c r="G10052" s="142"/>
      <c r="H10052" s="142"/>
      <c r="J10052" s="142"/>
      <c r="K10052" s="142"/>
      <c r="L10052" s="142"/>
      <c r="M10052" s="142"/>
      <c r="N10052" s="142"/>
      <c r="O10052" s="142"/>
    </row>
    <row r="10053" spans="3:15" x14ac:dyDescent="0.2">
      <c r="C10053" s="142"/>
      <c r="D10053" s="142"/>
      <c r="E10053" s="142"/>
      <c r="F10053" s="142"/>
      <c r="G10053" s="142"/>
      <c r="H10053" s="142"/>
      <c r="J10053" s="142"/>
      <c r="K10053" s="142"/>
      <c r="L10053" s="142"/>
      <c r="M10053" s="142"/>
      <c r="N10053" s="142"/>
      <c r="O10053" s="142"/>
    </row>
    <row r="10054" spans="3:15" x14ac:dyDescent="0.2">
      <c r="C10054" s="142"/>
      <c r="D10054" s="142"/>
      <c r="E10054" s="142"/>
      <c r="F10054" s="142"/>
      <c r="G10054" s="142"/>
      <c r="H10054" s="142"/>
      <c r="J10054" s="142"/>
      <c r="K10054" s="142"/>
      <c r="L10054" s="142"/>
      <c r="M10054" s="142"/>
      <c r="N10054" s="142"/>
      <c r="O10054" s="142"/>
    </row>
    <row r="10055" spans="3:15" x14ac:dyDescent="0.2">
      <c r="C10055" s="142"/>
      <c r="D10055" s="142"/>
      <c r="E10055" s="142"/>
      <c r="F10055" s="142"/>
      <c r="G10055" s="142"/>
      <c r="H10055" s="142"/>
      <c r="J10055" s="142"/>
      <c r="K10055" s="142"/>
      <c r="L10055" s="142"/>
      <c r="M10055" s="142"/>
      <c r="N10055" s="142"/>
      <c r="O10055" s="142"/>
    </row>
    <row r="10056" spans="3:15" x14ac:dyDescent="0.2">
      <c r="C10056" s="142"/>
      <c r="D10056" s="142"/>
      <c r="E10056" s="142"/>
      <c r="F10056" s="142"/>
      <c r="G10056" s="142"/>
      <c r="H10056" s="142"/>
      <c r="J10056" s="142"/>
      <c r="K10056" s="142"/>
      <c r="L10056" s="142"/>
      <c r="M10056" s="142"/>
      <c r="N10056" s="142"/>
      <c r="O10056" s="142"/>
    </row>
    <row r="10057" spans="3:15" x14ac:dyDescent="0.2">
      <c r="C10057" s="142"/>
      <c r="D10057" s="142"/>
      <c r="E10057" s="142"/>
      <c r="F10057" s="142"/>
      <c r="G10057" s="142"/>
      <c r="H10057" s="142"/>
      <c r="J10057" s="142"/>
      <c r="K10057" s="142"/>
      <c r="L10057" s="142"/>
      <c r="M10057" s="142"/>
      <c r="N10057" s="142"/>
      <c r="O10057" s="142"/>
    </row>
    <row r="10058" spans="3:15" x14ac:dyDescent="0.2">
      <c r="C10058" s="142"/>
      <c r="D10058" s="142"/>
      <c r="E10058" s="142"/>
      <c r="F10058" s="142"/>
      <c r="G10058" s="142"/>
      <c r="H10058" s="142"/>
      <c r="J10058" s="142"/>
      <c r="K10058" s="142"/>
      <c r="L10058" s="142"/>
      <c r="M10058" s="142"/>
      <c r="N10058" s="142"/>
      <c r="O10058" s="142"/>
    </row>
    <row r="10059" spans="3:15" x14ac:dyDescent="0.2">
      <c r="C10059" s="142"/>
      <c r="D10059" s="142"/>
      <c r="E10059" s="142"/>
      <c r="F10059" s="142"/>
      <c r="G10059" s="142"/>
      <c r="H10059" s="142"/>
      <c r="J10059" s="142"/>
      <c r="K10059" s="142"/>
      <c r="L10059" s="142"/>
      <c r="M10059" s="142"/>
      <c r="N10059" s="142"/>
      <c r="O10059" s="142"/>
    </row>
    <row r="10060" spans="3:15" x14ac:dyDescent="0.2">
      <c r="C10060" s="142"/>
      <c r="D10060" s="142"/>
      <c r="E10060" s="142"/>
      <c r="F10060" s="142"/>
      <c r="G10060" s="142"/>
      <c r="H10060" s="142"/>
      <c r="J10060" s="142"/>
      <c r="K10060" s="142"/>
      <c r="L10060" s="142"/>
      <c r="M10060" s="142"/>
      <c r="N10060" s="142"/>
      <c r="O10060" s="142"/>
    </row>
    <row r="10061" spans="3:15" x14ac:dyDescent="0.2">
      <c r="C10061" s="142"/>
      <c r="D10061" s="142"/>
      <c r="E10061" s="142"/>
      <c r="F10061" s="142"/>
      <c r="G10061" s="142"/>
      <c r="H10061" s="142"/>
      <c r="J10061" s="142"/>
      <c r="K10061" s="142"/>
      <c r="L10061" s="142"/>
      <c r="M10061" s="142"/>
      <c r="N10061" s="142"/>
      <c r="O10061" s="142"/>
    </row>
    <row r="10062" spans="3:15" x14ac:dyDescent="0.2">
      <c r="C10062" s="142"/>
      <c r="D10062" s="142"/>
      <c r="E10062" s="142"/>
      <c r="F10062" s="142"/>
      <c r="G10062" s="142"/>
      <c r="H10062" s="142"/>
      <c r="J10062" s="142"/>
      <c r="K10062" s="142"/>
      <c r="L10062" s="142"/>
      <c r="M10062" s="142"/>
      <c r="N10062" s="142"/>
      <c r="O10062" s="142"/>
    </row>
    <row r="10063" spans="3:15" x14ac:dyDescent="0.2">
      <c r="C10063" s="142"/>
      <c r="D10063" s="142"/>
      <c r="E10063" s="142"/>
      <c r="F10063" s="142"/>
      <c r="G10063" s="142"/>
      <c r="H10063" s="142"/>
      <c r="J10063" s="142"/>
      <c r="K10063" s="142"/>
      <c r="L10063" s="142"/>
      <c r="M10063" s="142"/>
      <c r="N10063" s="142"/>
      <c r="O10063" s="142"/>
    </row>
    <row r="10064" spans="3:15" x14ac:dyDescent="0.2">
      <c r="C10064" s="142"/>
      <c r="D10064" s="142"/>
      <c r="E10064" s="142"/>
      <c r="F10064" s="142"/>
      <c r="G10064" s="142"/>
      <c r="H10064" s="142"/>
      <c r="J10064" s="142"/>
      <c r="K10064" s="142"/>
      <c r="L10064" s="142"/>
      <c r="M10064" s="142"/>
      <c r="N10064" s="142"/>
      <c r="O10064" s="142"/>
    </row>
    <row r="10065" spans="3:15" x14ac:dyDescent="0.2">
      <c r="C10065" s="142"/>
      <c r="D10065" s="142"/>
      <c r="E10065" s="142"/>
      <c r="F10065" s="142"/>
      <c r="G10065" s="142"/>
      <c r="H10065" s="142"/>
      <c r="J10065" s="142"/>
      <c r="K10065" s="142"/>
      <c r="L10065" s="142"/>
      <c r="M10065" s="142"/>
      <c r="N10065" s="142"/>
      <c r="O10065" s="142"/>
    </row>
    <row r="10066" spans="3:15" x14ac:dyDescent="0.2">
      <c r="C10066" s="142"/>
      <c r="D10066" s="142"/>
      <c r="E10066" s="142"/>
      <c r="F10066" s="142"/>
      <c r="G10066" s="142"/>
      <c r="H10066" s="142"/>
      <c r="J10066" s="142"/>
      <c r="K10066" s="142"/>
      <c r="L10066" s="142"/>
      <c r="M10066" s="142"/>
      <c r="N10066" s="142"/>
      <c r="O10066" s="142"/>
    </row>
    <row r="10067" spans="3:15" x14ac:dyDescent="0.2">
      <c r="C10067" s="142"/>
      <c r="D10067" s="142"/>
      <c r="E10067" s="142"/>
      <c r="F10067" s="142"/>
      <c r="G10067" s="142"/>
      <c r="H10067" s="142"/>
      <c r="J10067" s="142"/>
      <c r="K10067" s="142"/>
      <c r="L10067" s="142"/>
      <c r="M10067" s="142"/>
      <c r="N10067" s="142"/>
      <c r="O10067" s="142"/>
    </row>
    <row r="10068" spans="3:15" x14ac:dyDescent="0.2">
      <c r="C10068" s="142"/>
      <c r="D10068" s="142"/>
      <c r="E10068" s="142"/>
      <c r="F10068" s="142"/>
      <c r="G10068" s="142"/>
      <c r="H10068" s="142"/>
      <c r="J10068" s="142"/>
      <c r="K10068" s="142"/>
      <c r="L10068" s="142"/>
      <c r="M10068" s="142"/>
      <c r="N10068" s="142"/>
      <c r="O10068" s="142"/>
    </row>
    <row r="10069" spans="3:15" x14ac:dyDescent="0.2">
      <c r="C10069" s="142"/>
      <c r="D10069" s="142"/>
      <c r="E10069" s="142"/>
      <c r="F10069" s="142"/>
      <c r="G10069" s="142"/>
      <c r="H10069" s="142"/>
      <c r="J10069" s="142"/>
      <c r="K10069" s="142"/>
      <c r="L10069" s="142"/>
      <c r="M10069" s="142"/>
      <c r="N10069" s="142"/>
      <c r="O10069" s="142"/>
    </row>
    <row r="10070" spans="3:15" x14ac:dyDescent="0.2">
      <c r="C10070" s="142"/>
      <c r="D10070" s="142"/>
      <c r="E10070" s="142"/>
      <c r="F10070" s="142"/>
      <c r="G10070" s="142"/>
      <c r="H10070" s="142"/>
      <c r="J10070" s="142"/>
      <c r="K10070" s="142"/>
      <c r="L10070" s="142"/>
      <c r="M10070" s="142"/>
      <c r="N10070" s="142"/>
      <c r="O10070" s="142"/>
    </row>
    <row r="10071" spans="3:15" x14ac:dyDescent="0.2">
      <c r="C10071" s="142"/>
      <c r="D10071" s="142"/>
      <c r="E10071" s="142"/>
      <c r="F10071" s="142"/>
      <c r="G10071" s="142"/>
      <c r="H10071" s="142"/>
      <c r="J10071" s="142"/>
      <c r="K10071" s="142"/>
      <c r="L10071" s="142"/>
      <c r="M10071" s="142"/>
      <c r="N10071" s="142"/>
      <c r="O10071" s="142"/>
    </row>
    <row r="10072" spans="3:15" x14ac:dyDescent="0.2">
      <c r="C10072" s="142"/>
      <c r="D10072" s="142"/>
      <c r="E10072" s="142"/>
      <c r="F10072" s="142"/>
      <c r="G10072" s="142"/>
      <c r="H10072" s="142"/>
      <c r="J10072" s="142"/>
      <c r="K10072" s="142"/>
      <c r="L10072" s="142"/>
      <c r="M10072" s="142"/>
      <c r="N10072" s="142"/>
      <c r="O10072" s="142"/>
    </row>
    <row r="10073" spans="3:15" x14ac:dyDescent="0.2">
      <c r="C10073" s="142"/>
      <c r="D10073" s="142"/>
      <c r="E10073" s="142"/>
      <c r="F10073" s="142"/>
      <c r="G10073" s="142"/>
      <c r="H10073" s="142"/>
      <c r="J10073" s="142"/>
      <c r="K10073" s="142"/>
      <c r="L10073" s="142"/>
      <c r="M10073" s="142"/>
      <c r="N10073" s="142"/>
      <c r="O10073" s="142"/>
    </row>
    <row r="10074" spans="3:15" x14ac:dyDescent="0.2">
      <c r="C10074" s="142"/>
      <c r="D10074" s="142"/>
      <c r="E10074" s="142"/>
      <c r="F10074" s="142"/>
      <c r="G10074" s="142"/>
      <c r="H10074" s="142"/>
      <c r="J10074" s="142"/>
      <c r="K10074" s="142"/>
      <c r="L10074" s="142"/>
      <c r="M10074" s="142"/>
      <c r="N10074" s="142"/>
      <c r="O10074" s="142"/>
    </row>
    <row r="10075" spans="3:15" x14ac:dyDescent="0.2">
      <c r="C10075" s="142"/>
      <c r="D10075" s="142"/>
      <c r="E10075" s="142"/>
      <c r="F10075" s="142"/>
      <c r="G10075" s="142"/>
      <c r="H10075" s="142"/>
      <c r="J10075" s="142"/>
      <c r="K10075" s="142"/>
      <c r="L10075" s="142"/>
      <c r="M10075" s="142"/>
      <c r="N10075" s="142"/>
      <c r="O10075" s="142"/>
    </row>
    <row r="10076" spans="3:15" x14ac:dyDescent="0.2">
      <c r="C10076" s="142"/>
      <c r="D10076" s="142"/>
      <c r="E10076" s="142"/>
      <c r="F10076" s="142"/>
      <c r="G10076" s="142"/>
      <c r="H10076" s="142"/>
      <c r="J10076" s="142"/>
      <c r="K10076" s="142"/>
      <c r="L10076" s="142"/>
      <c r="M10076" s="142"/>
      <c r="N10076" s="142"/>
      <c r="O10076" s="142"/>
    </row>
    <row r="10077" spans="3:15" x14ac:dyDescent="0.2">
      <c r="C10077" s="142"/>
      <c r="D10077" s="142"/>
      <c r="E10077" s="142"/>
      <c r="F10077" s="142"/>
      <c r="G10077" s="142"/>
      <c r="H10077" s="142"/>
      <c r="J10077" s="142"/>
      <c r="K10077" s="142"/>
      <c r="L10077" s="142"/>
      <c r="M10077" s="142"/>
      <c r="N10077" s="142"/>
      <c r="O10077" s="142"/>
    </row>
    <row r="10078" spans="3:15" x14ac:dyDescent="0.2">
      <c r="C10078" s="142"/>
      <c r="D10078" s="142"/>
      <c r="E10078" s="142"/>
      <c r="F10078" s="142"/>
      <c r="G10078" s="142"/>
      <c r="H10078" s="142"/>
      <c r="J10078" s="142"/>
      <c r="K10078" s="142"/>
      <c r="L10078" s="142"/>
      <c r="M10078" s="142"/>
      <c r="N10078" s="142"/>
      <c r="O10078" s="142"/>
    </row>
    <row r="10079" spans="3:15" x14ac:dyDescent="0.2">
      <c r="C10079" s="142"/>
      <c r="D10079" s="142"/>
      <c r="E10079" s="142"/>
      <c r="F10079" s="142"/>
      <c r="G10079" s="142"/>
      <c r="H10079" s="142"/>
      <c r="J10079" s="142"/>
      <c r="K10079" s="142"/>
      <c r="L10079" s="142"/>
      <c r="M10079" s="142"/>
      <c r="N10079" s="142"/>
      <c r="O10079" s="142"/>
    </row>
    <row r="10080" spans="3:15" x14ac:dyDescent="0.2">
      <c r="C10080" s="142"/>
      <c r="D10080" s="142"/>
      <c r="E10080" s="142"/>
      <c r="F10080" s="142"/>
      <c r="G10080" s="142"/>
      <c r="H10080" s="142"/>
      <c r="J10080" s="142"/>
      <c r="K10080" s="142"/>
      <c r="L10080" s="142"/>
      <c r="M10080" s="142"/>
      <c r="N10080" s="142"/>
      <c r="O10080" s="142"/>
    </row>
    <row r="10081" spans="3:15" x14ac:dyDescent="0.2">
      <c r="C10081" s="142"/>
      <c r="D10081" s="142"/>
      <c r="E10081" s="142"/>
      <c r="F10081" s="142"/>
      <c r="G10081" s="142"/>
      <c r="H10081" s="142"/>
      <c r="J10081" s="142"/>
      <c r="K10081" s="142"/>
      <c r="L10081" s="142"/>
      <c r="M10081" s="142"/>
      <c r="N10081" s="142"/>
      <c r="O10081" s="142"/>
    </row>
    <row r="10082" spans="3:15" x14ac:dyDescent="0.2">
      <c r="C10082" s="142"/>
      <c r="D10082" s="142"/>
      <c r="E10082" s="142"/>
      <c r="F10082" s="142"/>
      <c r="G10082" s="142"/>
      <c r="H10082" s="142"/>
      <c r="J10082" s="142"/>
      <c r="K10082" s="142"/>
      <c r="L10082" s="142"/>
      <c r="M10082" s="142"/>
      <c r="N10082" s="142"/>
      <c r="O10082" s="142"/>
    </row>
    <row r="10083" spans="3:15" x14ac:dyDescent="0.2">
      <c r="C10083" s="142"/>
      <c r="D10083" s="142"/>
      <c r="E10083" s="142"/>
      <c r="F10083" s="142"/>
      <c r="G10083" s="142"/>
      <c r="H10083" s="142"/>
      <c r="J10083" s="142"/>
      <c r="K10083" s="142"/>
      <c r="L10083" s="142"/>
      <c r="M10083" s="142"/>
      <c r="N10083" s="142"/>
      <c r="O10083" s="142"/>
    </row>
    <row r="10084" spans="3:15" x14ac:dyDescent="0.2">
      <c r="C10084" s="142"/>
      <c r="D10084" s="142"/>
      <c r="E10084" s="142"/>
      <c r="F10084" s="142"/>
      <c r="G10084" s="142"/>
      <c r="H10084" s="142"/>
      <c r="J10084" s="142"/>
      <c r="K10084" s="142"/>
      <c r="L10084" s="142"/>
      <c r="M10084" s="142"/>
      <c r="N10084" s="142"/>
      <c r="O10084" s="142"/>
    </row>
    <row r="10085" spans="3:15" x14ac:dyDescent="0.2">
      <c r="C10085" s="142"/>
      <c r="D10085" s="142"/>
      <c r="E10085" s="142"/>
      <c r="F10085" s="142"/>
      <c r="G10085" s="142"/>
      <c r="H10085" s="142"/>
      <c r="J10085" s="142"/>
      <c r="K10085" s="142"/>
      <c r="L10085" s="142"/>
      <c r="M10085" s="142"/>
      <c r="N10085" s="142"/>
      <c r="O10085" s="142"/>
    </row>
    <row r="10086" spans="3:15" x14ac:dyDescent="0.2">
      <c r="C10086" s="142"/>
      <c r="D10086" s="142"/>
      <c r="E10086" s="142"/>
      <c r="F10086" s="142"/>
      <c r="G10086" s="142"/>
      <c r="H10086" s="142"/>
      <c r="J10086" s="142"/>
      <c r="K10086" s="142"/>
      <c r="L10086" s="142"/>
      <c r="M10086" s="142"/>
      <c r="N10086" s="142"/>
      <c r="O10086" s="142"/>
    </row>
    <row r="10087" spans="3:15" x14ac:dyDescent="0.2">
      <c r="C10087" s="142"/>
      <c r="D10087" s="142"/>
      <c r="E10087" s="142"/>
      <c r="F10087" s="142"/>
      <c r="G10087" s="142"/>
      <c r="H10087" s="142"/>
      <c r="J10087" s="142"/>
      <c r="K10087" s="142"/>
      <c r="L10087" s="142"/>
      <c r="M10087" s="142"/>
      <c r="N10087" s="142"/>
      <c r="O10087" s="142"/>
    </row>
    <row r="10088" spans="3:15" x14ac:dyDescent="0.2">
      <c r="C10088" s="142"/>
      <c r="D10088" s="142"/>
      <c r="E10088" s="142"/>
      <c r="F10088" s="142"/>
      <c r="G10088" s="142"/>
      <c r="H10088" s="142"/>
      <c r="J10088" s="142"/>
      <c r="K10088" s="142"/>
      <c r="L10088" s="142"/>
      <c r="M10088" s="142"/>
      <c r="N10088" s="142"/>
      <c r="O10088" s="142"/>
    </row>
    <row r="10089" spans="3:15" x14ac:dyDescent="0.2">
      <c r="C10089" s="142"/>
      <c r="D10089" s="142"/>
      <c r="E10089" s="142"/>
      <c r="F10089" s="142"/>
      <c r="G10089" s="142"/>
      <c r="H10089" s="142"/>
      <c r="J10089" s="142"/>
      <c r="K10089" s="142"/>
      <c r="L10089" s="142"/>
      <c r="M10089" s="142"/>
      <c r="N10089" s="142"/>
      <c r="O10089" s="142"/>
    </row>
    <row r="10090" spans="3:15" x14ac:dyDescent="0.2">
      <c r="C10090" s="142"/>
      <c r="D10090" s="142"/>
      <c r="E10090" s="142"/>
      <c r="F10090" s="142"/>
      <c r="G10090" s="142"/>
      <c r="H10090" s="142"/>
      <c r="J10090" s="142"/>
      <c r="K10090" s="142"/>
      <c r="L10090" s="142"/>
      <c r="M10090" s="142"/>
      <c r="N10090" s="142"/>
      <c r="O10090" s="142"/>
    </row>
    <row r="10091" spans="3:15" x14ac:dyDescent="0.2">
      <c r="C10091" s="142"/>
      <c r="D10091" s="142"/>
      <c r="E10091" s="142"/>
      <c r="F10091" s="142"/>
      <c r="G10091" s="142"/>
      <c r="H10091" s="142"/>
      <c r="J10091" s="142"/>
      <c r="K10091" s="142"/>
      <c r="L10091" s="142"/>
      <c r="M10091" s="142"/>
      <c r="N10091" s="142"/>
      <c r="O10091" s="142"/>
    </row>
    <row r="10092" spans="3:15" x14ac:dyDescent="0.2">
      <c r="C10092" s="142"/>
      <c r="D10092" s="142"/>
      <c r="E10092" s="142"/>
      <c r="F10092" s="142"/>
      <c r="G10092" s="142"/>
      <c r="H10092" s="142"/>
      <c r="J10092" s="142"/>
      <c r="K10092" s="142"/>
      <c r="L10092" s="142"/>
      <c r="M10092" s="142"/>
      <c r="N10092" s="142"/>
      <c r="O10092" s="142"/>
    </row>
    <row r="10093" spans="3:15" x14ac:dyDescent="0.2">
      <c r="C10093" s="142"/>
      <c r="D10093" s="142"/>
      <c r="E10093" s="142"/>
      <c r="F10093" s="142"/>
      <c r="G10093" s="142"/>
      <c r="H10093" s="142"/>
      <c r="J10093" s="142"/>
      <c r="K10093" s="142"/>
      <c r="L10093" s="142"/>
      <c r="M10093" s="142"/>
      <c r="N10093" s="142"/>
      <c r="O10093" s="142"/>
    </row>
    <row r="10094" spans="3:15" x14ac:dyDescent="0.2">
      <c r="C10094" s="142"/>
      <c r="D10094" s="142"/>
      <c r="E10094" s="142"/>
      <c r="F10094" s="142"/>
      <c r="G10094" s="142"/>
      <c r="H10094" s="142"/>
      <c r="J10094" s="142"/>
      <c r="K10094" s="142"/>
      <c r="L10094" s="142"/>
      <c r="M10094" s="142"/>
      <c r="N10094" s="142"/>
      <c r="O10094" s="142"/>
    </row>
    <row r="10095" spans="3:15" x14ac:dyDescent="0.2">
      <c r="C10095" s="142"/>
      <c r="D10095" s="142"/>
      <c r="E10095" s="142"/>
      <c r="F10095" s="142"/>
      <c r="G10095" s="142"/>
      <c r="H10095" s="142"/>
      <c r="J10095" s="142"/>
      <c r="K10095" s="142"/>
      <c r="L10095" s="142"/>
      <c r="M10095" s="142"/>
      <c r="N10095" s="142"/>
      <c r="O10095" s="142"/>
    </row>
    <row r="10096" spans="3:15" x14ac:dyDescent="0.2">
      <c r="C10096" s="142"/>
      <c r="D10096" s="142"/>
      <c r="E10096" s="142"/>
      <c r="F10096" s="142"/>
      <c r="G10096" s="142"/>
      <c r="H10096" s="142"/>
      <c r="J10096" s="142"/>
      <c r="K10096" s="142"/>
      <c r="L10096" s="142"/>
      <c r="M10096" s="142"/>
      <c r="N10096" s="142"/>
      <c r="O10096" s="142"/>
    </row>
    <row r="10097" spans="3:15" x14ac:dyDescent="0.2">
      <c r="C10097" s="142"/>
      <c r="D10097" s="142"/>
      <c r="E10097" s="142"/>
      <c r="F10097" s="142"/>
      <c r="G10097" s="142"/>
      <c r="H10097" s="142"/>
      <c r="J10097" s="142"/>
      <c r="K10097" s="142"/>
      <c r="L10097" s="142"/>
      <c r="M10097" s="142"/>
      <c r="N10097" s="142"/>
      <c r="O10097" s="142"/>
    </row>
    <row r="10098" spans="3:15" x14ac:dyDescent="0.2">
      <c r="C10098" s="142"/>
      <c r="D10098" s="142"/>
      <c r="E10098" s="142"/>
      <c r="F10098" s="142"/>
      <c r="G10098" s="142"/>
      <c r="H10098" s="142"/>
      <c r="J10098" s="142"/>
      <c r="K10098" s="142"/>
      <c r="L10098" s="142"/>
      <c r="M10098" s="142"/>
      <c r="N10098" s="142"/>
      <c r="O10098" s="142"/>
    </row>
    <row r="10099" spans="3:15" x14ac:dyDescent="0.2">
      <c r="C10099" s="142"/>
      <c r="D10099" s="142"/>
      <c r="E10099" s="142"/>
      <c r="F10099" s="142"/>
      <c r="G10099" s="142"/>
      <c r="H10099" s="142"/>
      <c r="J10099" s="142"/>
      <c r="K10099" s="142"/>
      <c r="L10099" s="142"/>
      <c r="M10099" s="142"/>
      <c r="N10099" s="142"/>
      <c r="O10099" s="142"/>
    </row>
    <row r="10100" spans="3:15" x14ac:dyDescent="0.2">
      <c r="C10100" s="142"/>
      <c r="D10100" s="142"/>
      <c r="E10100" s="142"/>
      <c r="F10100" s="142"/>
      <c r="G10100" s="142"/>
      <c r="H10100" s="142"/>
      <c r="J10100" s="142"/>
      <c r="K10100" s="142"/>
      <c r="L10100" s="142"/>
      <c r="M10100" s="142"/>
      <c r="N10100" s="142"/>
      <c r="O10100" s="142"/>
    </row>
    <row r="10101" spans="3:15" x14ac:dyDescent="0.2">
      <c r="C10101" s="142"/>
      <c r="D10101" s="142"/>
      <c r="E10101" s="142"/>
      <c r="F10101" s="142"/>
      <c r="G10101" s="142"/>
      <c r="H10101" s="142"/>
      <c r="J10101" s="142"/>
      <c r="K10101" s="142"/>
      <c r="L10101" s="142"/>
      <c r="M10101" s="142"/>
      <c r="N10101" s="142"/>
      <c r="O10101" s="142"/>
    </row>
    <row r="10102" spans="3:15" x14ac:dyDescent="0.2">
      <c r="C10102" s="142"/>
      <c r="D10102" s="142"/>
      <c r="E10102" s="142"/>
      <c r="F10102" s="142"/>
      <c r="G10102" s="142"/>
      <c r="H10102" s="142"/>
      <c r="J10102" s="142"/>
      <c r="K10102" s="142"/>
      <c r="L10102" s="142"/>
      <c r="M10102" s="142"/>
      <c r="N10102" s="142"/>
      <c r="O10102" s="142"/>
    </row>
    <row r="10103" spans="3:15" x14ac:dyDescent="0.2">
      <c r="C10103" s="142"/>
      <c r="D10103" s="142"/>
      <c r="E10103" s="142"/>
      <c r="F10103" s="142"/>
      <c r="G10103" s="142"/>
      <c r="H10103" s="142"/>
      <c r="J10103" s="142"/>
      <c r="K10103" s="142"/>
      <c r="L10103" s="142"/>
      <c r="M10103" s="142"/>
      <c r="N10103" s="142"/>
      <c r="O10103" s="142"/>
    </row>
    <row r="10104" spans="3:15" x14ac:dyDescent="0.2">
      <c r="C10104" s="142"/>
      <c r="D10104" s="142"/>
      <c r="E10104" s="142"/>
      <c r="F10104" s="142"/>
      <c r="G10104" s="142"/>
      <c r="H10104" s="142"/>
      <c r="J10104" s="142"/>
      <c r="K10104" s="142"/>
      <c r="L10104" s="142"/>
      <c r="M10104" s="142"/>
      <c r="N10104" s="142"/>
      <c r="O10104" s="142"/>
    </row>
    <row r="10105" spans="3:15" x14ac:dyDescent="0.2">
      <c r="C10105" s="142"/>
      <c r="D10105" s="142"/>
      <c r="E10105" s="142"/>
      <c r="F10105" s="142"/>
      <c r="G10105" s="142"/>
      <c r="H10105" s="142"/>
      <c r="J10105" s="142"/>
      <c r="K10105" s="142"/>
      <c r="L10105" s="142"/>
      <c r="M10105" s="142"/>
      <c r="N10105" s="142"/>
      <c r="O10105" s="142"/>
    </row>
    <row r="10106" spans="3:15" x14ac:dyDescent="0.2">
      <c r="C10106" s="142"/>
      <c r="D10106" s="142"/>
      <c r="E10106" s="142"/>
      <c r="F10106" s="142"/>
      <c r="G10106" s="142"/>
      <c r="H10106" s="142"/>
      <c r="J10106" s="142"/>
      <c r="K10106" s="142"/>
      <c r="L10106" s="142"/>
      <c r="M10106" s="142"/>
      <c r="N10106" s="142"/>
      <c r="O10106" s="142"/>
    </row>
    <row r="10107" spans="3:15" x14ac:dyDescent="0.2">
      <c r="C10107" s="142"/>
      <c r="D10107" s="142"/>
      <c r="E10107" s="142"/>
      <c r="F10107" s="142"/>
      <c r="G10107" s="142"/>
      <c r="H10107" s="142"/>
      <c r="J10107" s="142"/>
      <c r="K10107" s="142"/>
      <c r="L10107" s="142"/>
      <c r="M10107" s="142"/>
      <c r="N10107" s="142"/>
      <c r="O10107" s="142"/>
    </row>
    <row r="10108" spans="3:15" x14ac:dyDescent="0.2">
      <c r="C10108" s="142"/>
      <c r="D10108" s="142"/>
      <c r="E10108" s="142"/>
      <c r="F10108" s="142"/>
      <c r="G10108" s="142"/>
      <c r="H10108" s="142"/>
      <c r="J10108" s="142"/>
      <c r="K10108" s="142"/>
      <c r="L10108" s="142"/>
      <c r="M10108" s="142"/>
      <c r="N10108" s="142"/>
      <c r="O10108" s="142"/>
    </row>
    <row r="10109" spans="3:15" x14ac:dyDescent="0.2">
      <c r="C10109" s="142"/>
      <c r="D10109" s="142"/>
      <c r="E10109" s="142"/>
      <c r="F10109" s="142"/>
      <c r="G10109" s="142"/>
      <c r="H10109" s="142"/>
      <c r="J10109" s="142"/>
      <c r="K10109" s="142"/>
      <c r="L10109" s="142"/>
      <c r="M10109" s="142"/>
      <c r="N10109" s="142"/>
      <c r="O10109" s="142"/>
    </row>
    <row r="10110" spans="3:15" x14ac:dyDescent="0.2">
      <c r="C10110" s="142"/>
      <c r="D10110" s="142"/>
      <c r="E10110" s="142"/>
      <c r="F10110" s="142"/>
      <c r="G10110" s="142"/>
      <c r="H10110" s="142"/>
      <c r="J10110" s="142"/>
      <c r="K10110" s="142"/>
      <c r="L10110" s="142"/>
      <c r="M10110" s="142"/>
      <c r="N10110" s="142"/>
      <c r="O10110" s="142"/>
    </row>
    <row r="10111" spans="3:15" x14ac:dyDescent="0.2">
      <c r="C10111" s="142"/>
      <c r="D10111" s="142"/>
      <c r="E10111" s="142"/>
      <c r="F10111" s="142"/>
      <c r="G10111" s="142"/>
      <c r="H10111" s="142"/>
      <c r="J10111" s="142"/>
      <c r="K10111" s="142"/>
      <c r="L10111" s="142"/>
      <c r="M10111" s="142"/>
      <c r="N10111" s="142"/>
      <c r="O10111" s="142"/>
    </row>
    <row r="10112" spans="3:15" x14ac:dyDescent="0.2">
      <c r="C10112" s="142"/>
      <c r="D10112" s="142"/>
      <c r="E10112" s="142"/>
      <c r="F10112" s="142"/>
      <c r="G10112" s="142"/>
      <c r="H10112" s="142"/>
      <c r="J10112" s="142"/>
      <c r="K10112" s="142"/>
      <c r="L10112" s="142"/>
      <c r="M10112" s="142"/>
      <c r="N10112" s="142"/>
      <c r="O10112" s="142"/>
    </row>
    <row r="10113" spans="3:15" x14ac:dyDescent="0.2">
      <c r="C10113" s="142"/>
      <c r="D10113" s="142"/>
      <c r="E10113" s="142"/>
      <c r="F10113" s="142"/>
      <c r="G10113" s="142"/>
      <c r="H10113" s="142"/>
      <c r="J10113" s="142"/>
      <c r="K10113" s="142"/>
      <c r="L10113" s="142"/>
      <c r="M10113" s="142"/>
      <c r="N10113" s="142"/>
      <c r="O10113" s="142"/>
    </row>
    <row r="10114" spans="3:15" x14ac:dyDescent="0.2">
      <c r="C10114" s="142"/>
      <c r="D10114" s="142"/>
      <c r="E10114" s="142"/>
      <c r="F10114" s="142"/>
      <c r="G10114" s="142"/>
      <c r="H10114" s="142"/>
      <c r="J10114" s="142"/>
      <c r="K10114" s="142"/>
      <c r="L10114" s="142"/>
      <c r="M10114" s="142"/>
      <c r="N10114" s="142"/>
      <c r="O10114" s="142"/>
    </row>
    <row r="10115" spans="3:15" x14ac:dyDescent="0.2">
      <c r="C10115" s="142"/>
      <c r="D10115" s="142"/>
      <c r="E10115" s="142"/>
      <c r="F10115" s="142"/>
      <c r="G10115" s="142"/>
      <c r="H10115" s="142"/>
      <c r="J10115" s="142"/>
      <c r="K10115" s="142"/>
      <c r="L10115" s="142"/>
      <c r="M10115" s="142"/>
      <c r="N10115" s="142"/>
      <c r="O10115" s="142"/>
    </row>
    <row r="10116" spans="3:15" x14ac:dyDescent="0.2">
      <c r="C10116" s="142"/>
      <c r="D10116" s="142"/>
      <c r="E10116" s="142"/>
      <c r="F10116" s="142"/>
      <c r="G10116" s="142"/>
      <c r="H10116" s="142"/>
      <c r="J10116" s="142"/>
      <c r="K10116" s="142"/>
      <c r="L10116" s="142"/>
      <c r="M10116" s="142"/>
      <c r="N10116" s="142"/>
      <c r="O10116" s="142"/>
    </row>
    <row r="10117" spans="3:15" x14ac:dyDescent="0.2">
      <c r="C10117" s="142"/>
      <c r="D10117" s="142"/>
      <c r="E10117" s="142"/>
      <c r="F10117" s="142"/>
      <c r="G10117" s="142"/>
      <c r="H10117" s="142"/>
      <c r="J10117" s="142"/>
      <c r="K10117" s="142"/>
      <c r="L10117" s="142"/>
      <c r="M10117" s="142"/>
      <c r="N10117" s="142"/>
      <c r="O10117" s="142"/>
    </row>
    <row r="10118" spans="3:15" x14ac:dyDescent="0.2">
      <c r="C10118" s="142"/>
      <c r="D10118" s="142"/>
      <c r="E10118" s="142"/>
      <c r="F10118" s="142"/>
      <c r="G10118" s="142"/>
      <c r="H10118" s="142"/>
      <c r="J10118" s="142"/>
      <c r="K10118" s="142"/>
      <c r="L10118" s="142"/>
      <c r="M10118" s="142"/>
      <c r="N10118" s="142"/>
      <c r="O10118" s="142"/>
    </row>
    <row r="10119" spans="3:15" x14ac:dyDescent="0.2">
      <c r="C10119" s="142"/>
      <c r="D10119" s="142"/>
      <c r="E10119" s="142"/>
      <c r="F10119" s="142"/>
      <c r="G10119" s="142"/>
      <c r="H10119" s="142"/>
      <c r="J10119" s="142"/>
      <c r="K10119" s="142"/>
      <c r="L10119" s="142"/>
      <c r="M10119" s="142"/>
      <c r="N10119" s="142"/>
      <c r="O10119" s="142"/>
    </row>
    <row r="10120" spans="3:15" x14ac:dyDescent="0.2">
      <c r="C10120" s="142"/>
      <c r="D10120" s="142"/>
      <c r="E10120" s="142"/>
      <c r="F10120" s="142"/>
      <c r="G10120" s="142"/>
      <c r="H10120" s="142"/>
      <c r="J10120" s="142"/>
      <c r="K10120" s="142"/>
      <c r="L10120" s="142"/>
      <c r="M10120" s="142"/>
      <c r="N10120" s="142"/>
      <c r="O10120" s="142"/>
    </row>
    <row r="10121" spans="3:15" x14ac:dyDescent="0.2">
      <c r="C10121" s="142"/>
      <c r="D10121" s="142"/>
      <c r="E10121" s="142"/>
      <c r="F10121" s="142"/>
      <c r="G10121" s="142"/>
      <c r="H10121" s="142"/>
      <c r="J10121" s="142"/>
      <c r="K10121" s="142"/>
      <c r="L10121" s="142"/>
      <c r="M10121" s="142"/>
      <c r="N10121" s="142"/>
      <c r="O10121" s="142"/>
    </row>
    <row r="10122" spans="3:15" x14ac:dyDescent="0.2">
      <c r="C10122" s="142"/>
      <c r="D10122" s="142"/>
      <c r="E10122" s="142"/>
      <c r="F10122" s="142"/>
      <c r="G10122" s="142"/>
      <c r="H10122" s="142"/>
      <c r="J10122" s="142"/>
      <c r="K10122" s="142"/>
      <c r="L10122" s="142"/>
      <c r="M10122" s="142"/>
      <c r="N10122" s="142"/>
      <c r="O10122" s="142"/>
    </row>
    <row r="10123" spans="3:15" x14ac:dyDescent="0.2">
      <c r="C10123" s="142"/>
      <c r="D10123" s="142"/>
      <c r="E10123" s="142"/>
      <c r="F10123" s="142"/>
      <c r="G10123" s="142"/>
      <c r="H10123" s="142"/>
      <c r="J10123" s="142"/>
      <c r="K10123" s="142"/>
      <c r="L10123" s="142"/>
      <c r="M10123" s="142"/>
      <c r="N10123" s="142"/>
      <c r="O10123" s="142"/>
    </row>
    <row r="10124" spans="3:15" x14ac:dyDescent="0.2">
      <c r="C10124" s="142"/>
      <c r="D10124" s="142"/>
      <c r="E10124" s="142"/>
      <c r="F10124" s="142"/>
      <c r="G10124" s="142"/>
      <c r="H10124" s="142"/>
      <c r="J10124" s="142"/>
      <c r="K10124" s="142"/>
      <c r="L10124" s="142"/>
      <c r="M10124" s="142"/>
      <c r="N10124" s="142"/>
      <c r="O10124" s="142"/>
    </row>
    <row r="10125" spans="3:15" x14ac:dyDescent="0.2">
      <c r="C10125" s="142"/>
      <c r="D10125" s="142"/>
      <c r="E10125" s="142"/>
      <c r="F10125" s="142"/>
      <c r="G10125" s="142"/>
      <c r="H10125" s="142"/>
      <c r="J10125" s="142"/>
      <c r="K10125" s="142"/>
      <c r="L10125" s="142"/>
      <c r="M10125" s="142"/>
      <c r="N10125" s="142"/>
      <c r="O10125" s="142"/>
    </row>
    <row r="10126" spans="3:15" x14ac:dyDescent="0.2">
      <c r="C10126" s="142"/>
      <c r="D10126" s="142"/>
      <c r="E10126" s="142"/>
      <c r="F10126" s="142"/>
      <c r="G10126" s="142"/>
      <c r="H10126" s="142"/>
      <c r="J10126" s="142"/>
      <c r="K10126" s="142"/>
      <c r="L10126" s="142"/>
      <c r="M10126" s="142"/>
      <c r="N10126" s="142"/>
      <c r="O10126" s="142"/>
    </row>
    <row r="10127" spans="3:15" x14ac:dyDescent="0.2">
      <c r="C10127" s="142"/>
      <c r="D10127" s="142"/>
      <c r="E10127" s="142"/>
      <c r="F10127" s="142"/>
      <c r="G10127" s="142"/>
      <c r="H10127" s="142"/>
      <c r="J10127" s="142"/>
      <c r="K10127" s="142"/>
      <c r="L10127" s="142"/>
      <c r="M10127" s="142"/>
      <c r="N10127" s="142"/>
      <c r="O10127" s="142"/>
    </row>
    <row r="10128" spans="3:15" x14ac:dyDescent="0.2">
      <c r="C10128" s="142"/>
      <c r="D10128" s="142"/>
      <c r="E10128" s="142"/>
      <c r="F10128" s="142"/>
      <c r="G10128" s="142"/>
      <c r="H10128" s="142"/>
      <c r="J10128" s="142"/>
      <c r="K10128" s="142"/>
      <c r="L10128" s="142"/>
      <c r="M10128" s="142"/>
      <c r="N10128" s="142"/>
      <c r="O10128" s="142"/>
    </row>
    <row r="10129" spans="3:15" x14ac:dyDescent="0.2">
      <c r="C10129" s="142"/>
      <c r="D10129" s="142"/>
      <c r="E10129" s="142"/>
      <c r="F10129" s="142"/>
      <c r="G10129" s="142"/>
      <c r="H10129" s="142"/>
      <c r="J10129" s="142"/>
      <c r="K10129" s="142"/>
      <c r="L10129" s="142"/>
      <c r="M10129" s="142"/>
      <c r="N10129" s="142"/>
      <c r="O10129" s="142"/>
    </row>
    <row r="10130" spans="3:15" x14ac:dyDescent="0.2">
      <c r="C10130" s="142"/>
      <c r="D10130" s="142"/>
      <c r="E10130" s="142"/>
      <c r="F10130" s="142"/>
      <c r="G10130" s="142"/>
      <c r="H10130" s="142"/>
      <c r="J10130" s="142"/>
      <c r="K10130" s="142"/>
      <c r="L10130" s="142"/>
      <c r="M10130" s="142"/>
      <c r="N10130" s="142"/>
      <c r="O10130" s="142"/>
    </row>
    <row r="10131" spans="3:15" x14ac:dyDescent="0.2">
      <c r="C10131" s="142"/>
      <c r="D10131" s="142"/>
      <c r="E10131" s="142"/>
      <c r="F10131" s="142"/>
      <c r="G10131" s="142"/>
      <c r="H10131" s="142"/>
      <c r="J10131" s="142"/>
      <c r="K10131" s="142"/>
      <c r="L10131" s="142"/>
      <c r="M10131" s="142"/>
      <c r="N10131" s="142"/>
      <c r="O10131" s="142"/>
    </row>
    <row r="10132" spans="3:15" x14ac:dyDescent="0.2">
      <c r="C10132" s="142"/>
      <c r="D10132" s="142"/>
      <c r="E10132" s="142"/>
      <c r="F10132" s="142"/>
      <c r="G10132" s="142"/>
      <c r="H10132" s="142"/>
      <c r="J10132" s="142"/>
      <c r="K10132" s="142"/>
      <c r="L10132" s="142"/>
      <c r="M10132" s="142"/>
      <c r="N10132" s="142"/>
      <c r="O10132" s="142"/>
    </row>
    <row r="10133" spans="3:15" x14ac:dyDescent="0.2">
      <c r="C10133" s="142"/>
      <c r="D10133" s="142"/>
      <c r="E10133" s="142"/>
      <c r="F10133" s="142"/>
      <c r="G10133" s="142"/>
      <c r="H10133" s="142"/>
      <c r="J10133" s="142"/>
      <c r="K10133" s="142"/>
      <c r="L10133" s="142"/>
      <c r="M10133" s="142"/>
      <c r="N10133" s="142"/>
      <c r="O10133" s="142"/>
    </row>
    <row r="10134" spans="3:15" x14ac:dyDescent="0.2">
      <c r="C10134" s="142"/>
      <c r="D10134" s="142"/>
      <c r="E10134" s="142"/>
      <c r="F10134" s="142"/>
      <c r="G10134" s="142"/>
      <c r="H10134" s="142"/>
      <c r="J10134" s="142"/>
      <c r="K10134" s="142"/>
      <c r="L10134" s="142"/>
      <c r="M10134" s="142"/>
      <c r="N10134" s="142"/>
      <c r="O10134" s="142"/>
    </row>
    <row r="10135" spans="3:15" x14ac:dyDescent="0.2">
      <c r="C10135" s="142"/>
      <c r="D10135" s="142"/>
      <c r="E10135" s="142"/>
      <c r="F10135" s="142"/>
      <c r="G10135" s="142"/>
      <c r="H10135" s="142"/>
      <c r="J10135" s="142"/>
      <c r="K10135" s="142"/>
      <c r="L10135" s="142"/>
      <c r="M10135" s="142"/>
      <c r="N10135" s="142"/>
      <c r="O10135" s="142"/>
    </row>
    <row r="10136" spans="3:15" x14ac:dyDescent="0.2">
      <c r="C10136" s="142"/>
      <c r="D10136" s="142"/>
      <c r="E10136" s="142"/>
      <c r="F10136" s="142"/>
      <c r="G10136" s="142"/>
      <c r="H10136" s="142"/>
      <c r="J10136" s="142"/>
      <c r="K10136" s="142"/>
      <c r="L10136" s="142"/>
      <c r="M10136" s="142"/>
      <c r="N10136" s="142"/>
      <c r="O10136" s="142"/>
    </row>
    <row r="10137" spans="3:15" x14ac:dyDescent="0.2">
      <c r="C10137" s="142"/>
      <c r="D10137" s="142"/>
      <c r="E10137" s="142"/>
      <c r="F10137" s="142"/>
      <c r="G10137" s="142"/>
      <c r="H10137" s="142"/>
      <c r="J10137" s="142"/>
      <c r="K10137" s="142"/>
      <c r="L10137" s="142"/>
      <c r="M10137" s="142"/>
      <c r="N10137" s="142"/>
      <c r="O10137" s="142"/>
    </row>
    <row r="10138" spans="3:15" x14ac:dyDescent="0.2">
      <c r="C10138" s="142"/>
      <c r="D10138" s="142"/>
      <c r="E10138" s="142"/>
      <c r="F10138" s="142"/>
      <c r="G10138" s="142"/>
      <c r="H10138" s="142"/>
      <c r="J10138" s="142"/>
      <c r="K10138" s="142"/>
      <c r="L10138" s="142"/>
      <c r="M10138" s="142"/>
      <c r="N10138" s="142"/>
      <c r="O10138" s="142"/>
    </row>
    <row r="10139" spans="3:15" x14ac:dyDescent="0.2">
      <c r="C10139" s="142"/>
      <c r="D10139" s="142"/>
      <c r="E10139" s="142"/>
      <c r="F10139" s="142"/>
      <c r="G10139" s="142"/>
      <c r="H10139" s="142"/>
      <c r="J10139" s="142"/>
      <c r="K10139" s="142"/>
      <c r="L10139" s="142"/>
      <c r="M10139" s="142"/>
      <c r="N10139" s="142"/>
      <c r="O10139" s="142"/>
    </row>
    <row r="10140" spans="3:15" x14ac:dyDescent="0.2">
      <c r="C10140" s="142"/>
      <c r="D10140" s="142"/>
      <c r="E10140" s="142"/>
      <c r="F10140" s="142"/>
      <c r="G10140" s="142"/>
      <c r="H10140" s="142"/>
      <c r="J10140" s="142"/>
      <c r="K10140" s="142"/>
      <c r="L10140" s="142"/>
      <c r="M10140" s="142"/>
      <c r="N10140" s="142"/>
      <c r="O10140" s="142"/>
    </row>
    <row r="10141" spans="3:15" x14ac:dyDescent="0.2">
      <c r="C10141" s="142"/>
      <c r="D10141" s="142"/>
      <c r="E10141" s="142"/>
      <c r="F10141" s="142"/>
      <c r="G10141" s="142"/>
      <c r="H10141" s="142"/>
      <c r="J10141" s="142"/>
      <c r="K10141" s="142"/>
      <c r="L10141" s="142"/>
      <c r="M10141" s="142"/>
      <c r="N10141" s="142"/>
      <c r="O10141" s="142"/>
    </row>
    <row r="10142" spans="3:15" x14ac:dyDescent="0.2">
      <c r="C10142" s="142"/>
      <c r="D10142" s="142"/>
      <c r="E10142" s="142"/>
      <c r="F10142" s="142"/>
      <c r="G10142" s="142"/>
      <c r="H10142" s="142"/>
      <c r="J10142" s="142"/>
      <c r="K10142" s="142"/>
      <c r="L10142" s="142"/>
      <c r="M10142" s="142"/>
      <c r="N10142" s="142"/>
      <c r="O10142" s="142"/>
    </row>
    <row r="10143" spans="3:15" x14ac:dyDescent="0.2">
      <c r="C10143" s="142"/>
      <c r="D10143" s="142"/>
      <c r="E10143" s="142"/>
      <c r="F10143" s="142"/>
      <c r="G10143" s="142"/>
      <c r="H10143" s="142"/>
      <c r="J10143" s="142"/>
      <c r="K10143" s="142"/>
      <c r="L10143" s="142"/>
      <c r="M10143" s="142"/>
      <c r="N10143" s="142"/>
      <c r="O10143" s="142"/>
    </row>
    <row r="10144" spans="3:15" x14ac:dyDescent="0.2">
      <c r="C10144" s="142"/>
      <c r="D10144" s="142"/>
      <c r="E10144" s="142"/>
      <c r="F10144" s="142"/>
      <c r="G10144" s="142"/>
      <c r="H10144" s="142"/>
      <c r="J10144" s="142"/>
      <c r="K10144" s="142"/>
      <c r="L10144" s="142"/>
      <c r="M10144" s="142"/>
      <c r="N10144" s="142"/>
      <c r="O10144" s="142"/>
    </row>
    <row r="10145" spans="3:15" x14ac:dyDescent="0.2">
      <c r="C10145" s="142"/>
      <c r="D10145" s="142"/>
      <c r="E10145" s="142"/>
      <c r="F10145" s="142"/>
      <c r="G10145" s="142"/>
      <c r="H10145" s="142"/>
      <c r="J10145" s="142"/>
      <c r="K10145" s="142"/>
      <c r="L10145" s="142"/>
      <c r="M10145" s="142"/>
      <c r="N10145" s="142"/>
      <c r="O10145" s="142"/>
    </row>
    <row r="10146" spans="3:15" x14ac:dyDescent="0.2">
      <c r="C10146" s="142"/>
      <c r="D10146" s="142"/>
      <c r="E10146" s="142"/>
      <c r="F10146" s="142"/>
      <c r="G10146" s="142"/>
      <c r="H10146" s="142"/>
      <c r="J10146" s="142"/>
      <c r="K10146" s="142"/>
      <c r="L10146" s="142"/>
      <c r="M10146" s="142"/>
      <c r="N10146" s="142"/>
      <c r="O10146" s="142"/>
    </row>
    <row r="10147" spans="3:15" x14ac:dyDescent="0.2">
      <c r="C10147" s="142"/>
      <c r="D10147" s="142"/>
      <c r="E10147" s="142"/>
      <c r="F10147" s="142"/>
      <c r="G10147" s="142"/>
      <c r="H10147" s="142"/>
      <c r="J10147" s="142"/>
      <c r="K10147" s="142"/>
      <c r="L10147" s="142"/>
      <c r="M10147" s="142"/>
      <c r="N10147" s="142"/>
      <c r="O10147" s="142"/>
    </row>
    <row r="10148" spans="3:15" x14ac:dyDescent="0.2">
      <c r="C10148" s="142"/>
      <c r="D10148" s="142"/>
      <c r="E10148" s="142"/>
      <c r="F10148" s="142"/>
      <c r="G10148" s="142"/>
      <c r="H10148" s="142"/>
      <c r="J10148" s="142"/>
      <c r="K10148" s="142"/>
      <c r="L10148" s="142"/>
      <c r="M10148" s="142"/>
      <c r="N10148" s="142"/>
      <c r="O10148" s="142"/>
    </row>
    <row r="10149" spans="3:15" x14ac:dyDescent="0.2">
      <c r="C10149" s="142"/>
      <c r="D10149" s="142"/>
      <c r="E10149" s="142"/>
      <c r="F10149" s="142"/>
      <c r="G10149" s="142"/>
      <c r="H10149" s="142"/>
      <c r="J10149" s="142"/>
      <c r="K10149" s="142"/>
      <c r="L10149" s="142"/>
      <c r="M10149" s="142"/>
      <c r="N10149" s="142"/>
      <c r="O10149" s="142"/>
    </row>
    <row r="10150" spans="3:15" x14ac:dyDescent="0.2">
      <c r="C10150" s="142"/>
      <c r="D10150" s="142"/>
      <c r="E10150" s="142"/>
      <c r="F10150" s="142"/>
      <c r="G10150" s="142"/>
      <c r="H10150" s="142"/>
      <c r="J10150" s="142"/>
      <c r="K10150" s="142"/>
      <c r="L10150" s="142"/>
      <c r="M10150" s="142"/>
      <c r="N10150" s="142"/>
      <c r="O10150" s="142"/>
    </row>
    <row r="10151" spans="3:15" x14ac:dyDescent="0.2">
      <c r="C10151" s="142"/>
      <c r="D10151" s="142"/>
      <c r="E10151" s="142"/>
      <c r="F10151" s="142"/>
      <c r="G10151" s="142"/>
      <c r="H10151" s="142"/>
      <c r="J10151" s="142"/>
      <c r="K10151" s="142"/>
      <c r="L10151" s="142"/>
      <c r="M10151" s="142"/>
      <c r="N10151" s="142"/>
      <c r="O10151" s="142"/>
    </row>
    <row r="10152" spans="3:15" x14ac:dyDescent="0.2">
      <c r="C10152" s="142"/>
      <c r="D10152" s="142"/>
      <c r="E10152" s="142"/>
      <c r="F10152" s="142"/>
      <c r="G10152" s="142"/>
      <c r="H10152" s="142"/>
      <c r="J10152" s="142"/>
      <c r="K10152" s="142"/>
      <c r="L10152" s="142"/>
      <c r="M10152" s="142"/>
      <c r="N10152" s="142"/>
      <c r="O10152" s="142"/>
    </row>
    <row r="10153" spans="3:15" x14ac:dyDescent="0.2">
      <c r="C10153" s="142"/>
      <c r="D10153" s="142"/>
      <c r="E10153" s="142"/>
      <c r="F10153" s="142"/>
      <c r="G10153" s="142"/>
      <c r="H10153" s="142"/>
      <c r="J10153" s="142"/>
      <c r="K10153" s="142"/>
      <c r="L10153" s="142"/>
      <c r="M10153" s="142"/>
      <c r="N10153" s="142"/>
      <c r="O10153" s="142"/>
    </row>
    <row r="10154" spans="3:15" x14ac:dyDescent="0.2">
      <c r="C10154" s="142"/>
      <c r="D10154" s="142"/>
      <c r="E10154" s="142"/>
      <c r="F10154" s="142"/>
      <c r="G10154" s="142"/>
      <c r="H10154" s="142"/>
      <c r="J10154" s="142"/>
      <c r="K10154" s="142"/>
      <c r="L10154" s="142"/>
      <c r="M10154" s="142"/>
      <c r="N10154" s="142"/>
      <c r="O10154" s="142"/>
    </row>
    <row r="10155" spans="3:15" x14ac:dyDescent="0.2">
      <c r="C10155" s="142"/>
      <c r="D10155" s="142"/>
      <c r="E10155" s="142"/>
      <c r="F10155" s="142"/>
      <c r="G10155" s="142"/>
      <c r="H10155" s="142"/>
      <c r="J10155" s="142"/>
      <c r="K10155" s="142"/>
      <c r="L10155" s="142"/>
      <c r="M10155" s="142"/>
      <c r="N10155" s="142"/>
      <c r="O10155" s="142"/>
    </row>
    <row r="10156" spans="3:15" x14ac:dyDescent="0.2">
      <c r="C10156" s="142"/>
      <c r="D10156" s="142"/>
      <c r="E10156" s="142"/>
      <c r="F10156" s="142"/>
      <c r="G10156" s="142"/>
      <c r="H10156" s="142"/>
      <c r="J10156" s="142"/>
      <c r="K10156" s="142"/>
      <c r="L10156" s="142"/>
      <c r="M10156" s="142"/>
      <c r="N10156" s="142"/>
      <c r="O10156" s="142"/>
    </row>
    <row r="10157" spans="3:15" x14ac:dyDescent="0.2">
      <c r="C10157" s="142"/>
      <c r="D10157" s="142"/>
      <c r="E10157" s="142"/>
      <c r="F10157" s="142"/>
      <c r="G10157" s="142"/>
      <c r="H10157" s="142"/>
      <c r="J10157" s="142"/>
      <c r="K10157" s="142"/>
      <c r="L10157" s="142"/>
      <c r="M10157" s="142"/>
      <c r="N10157" s="142"/>
      <c r="O10157" s="142"/>
    </row>
    <row r="10158" spans="3:15" x14ac:dyDescent="0.2">
      <c r="C10158" s="142"/>
      <c r="D10158" s="142"/>
      <c r="E10158" s="142"/>
      <c r="F10158" s="142"/>
      <c r="G10158" s="142"/>
      <c r="H10158" s="142"/>
      <c r="J10158" s="142"/>
      <c r="K10158" s="142"/>
      <c r="L10158" s="142"/>
      <c r="M10158" s="142"/>
      <c r="N10158" s="142"/>
      <c r="O10158" s="142"/>
    </row>
    <row r="10159" spans="3:15" x14ac:dyDescent="0.2">
      <c r="C10159" s="142"/>
      <c r="D10159" s="142"/>
      <c r="E10159" s="142"/>
      <c r="F10159" s="142"/>
      <c r="G10159" s="142"/>
      <c r="H10159" s="142"/>
      <c r="J10159" s="142"/>
      <c r="K10159" s="142"/>
      <c r="L10159" s="142"/>
      <c r="M10159" s="142"/>
      <c r="N10159" s="142"/>
      <c r="O10159" s="142"/>
    </row>
    <row r="10160" spans="3:15" x14ac:dyDescent="0.2">
      <c r="C10160" s="142"/>
      <c r="D10160" s="142"/>
      <c r="E10160" s="142"/>
      <c r="F10160" s="142"/>
      <c r="G10160" s="142"/>
      <c r="H10160" s="142"/>
      <c r="J10160" s="142"/>
      <c r="K10160" s="142"/>
      <c r="L10160" s="142"/>
      <c r="M10160" s="142"/>
      <c r="N10160" s="142"/>
      <c r="O10160" s="142"/>
    </row>
    <row r="10161" spans="3:15" x14ac:dyDescent="0.2">
      <c r="C10161" s="142"/>
      <c r="D10161" s="142"/>
      <c r="E10161" s="142"/>
      <c r="F10161" s="142"/>
      <c r="G10161" s="142"/>
      <c r="H10161" s="142"/>
      <c r="J10161" s="142"/>
      <c r="K10161" s="142"/>
      <c r="L10161" s="142"/>
      <c r="M10161" s="142"/>
      <c r="N10161" s="142"/>
      <c r="O10161" s="142"/>
    </row>
    <row r="10162" spans="3:15" x14ac:dyDescent="0.2">
      <c r="C10162" s="142"/>
      <c r="D10162" s="142"/>
      <c r="E10162" s="142"/>
      <c r="F10162" s="142"/>
      <c r="G10162" s="142"/>
      <c r="H10162" s="142"/>
      <c r="J10162" s="142"/>
      <c r="K10162" s="142"/>
      <c r="L10162" s="142"/>
      <c r="M10162" s="142"/>
      <c r="N10162" s="142"/>
      <c r="O10162" s="142"/>
    </row>
    <row r="10163" spans="3:15" x14ac:dyDescent="0.2">
      <c r="C10163" s="142"/>
      <c r="D10163" s="142"/>
      <c r="E10163" s="142"/>
      <c r="F10163" s="142"/>
      <c r="G10163" s="142"/>
      <c r="H10163" s="142"/>
      <c r="J10163" s="142"/>
      <c r="K10163" s="142"/>
      <c r="L10163" s="142"/>
      <c r="M10163" s="142"/>
      <c r="N10163" s="142"/>
      <c r="O10163" s="142"/>
    </row>
    <row r="10164" spans="3:15" x14ac:dyDescent="0.2">
      <c r="C10164" s="142"/>
      <c r="D10164" s="142"/>
      <c r="E10164" s="142"/>
      <c r="F10164" s="142"/>
      <c r="G10164" s="142"/>
      <c r="H10164" s="142"/>
      <c r="J10164" s="142"/>
      <c r="K10164" s="142"/>
      <c r="L10164" s="142"/>
      <c r="M10164" s="142"/>
      <c r="N10164" s="142"/>
      <c r="O10164" s="142"/>
    </row>
    <row r="10165" spans="3:15" x14ac:dyDescent="0.2">
      <c r="C10165" s="142"/>
      <c r="D10165" s="142"/>
      <c r="E10165" s="142"/>
      <c r="F10165" s="142"/>
      <c r="G10165" s="142"/>
      <c r="H10165" s="142"/>
      <c r="J10165" s="142"/>
      <c r="K10165" s="142"/>
      <c r="L10165" s="142"/>
      <c r="M10165" s="142"/>
      <c r="N10165" s="142"/>
      <c r="O10165" s="142"/>
    </row>
    <row r="10166" spans="3:15" x14ac:dyDescent="0.2">
      <c r="C10166" s="142"/>
      <c r="D10166" s="142"/>
      <c r="E10166" s="142"/>
      <c r="F10166" s="142"/>
      <c r="G10166" s="142"/>
      <c r="H10166" s="142"/>
      <c r="J10166" s="142"/>
      <c r="K10166" s="142"/>
      <c r="L10166" s="142"/>
      <c r="M10166" s="142"/>
      <c r="N10166" s="142"/>
      <c r="O10166" s="142"/>
    </row>
    <row r="10167" spans="3:15" x14ac:dyDescent="0.2">
      <c r="C10167" s="142"/>
      <c r="D10167" s="142"/>
      <c r="E10167" s="142"/>
      <c r="F10167" s="142"/>
      <c r="G10167" s="142"/>
      <c r="H10167" s="142"/>
      <c r="J10167" s="142"/>
      <c r="K10167" s="142"/>
      <c r="L10167" s="142"/>
      <c r="M10167" s="142"/>
      <c r="N10167" s="142"/>
      <c r="O10167" s="142"/>
    </row>
    <row r="10168" spans="3:15" x14ac:dyDescent="0.2">
      <c r="C10168" s="142"/>
      <c r="D10168" s="142"/>
      <c r="E10168" s="142"/>
      <c r="F10168" s="142"/>
      <c r="G10168" s="142"/>
      <c r="H10168" s="142"/>
      <c r="J10168" s="142"/>
      <c r="K10168" s="142"/>
      <c r="L10168" s="142"/>
      <c r="M10168" s="142"/>
      <c r="N10168" s="142"/>
      <c r="O10168" s="142"/>
    </row>
    <row r="10169" spans="3:15" x14ac:dyDescent="0.2">
      <c r="C10169" s="142"/>
      <c r="D10169" s="142"/>
      <c r="E10169" s="142"/>
      <c r="F10169" s="142"/>
      <c r="G10169" s="142"/>
      <c r="H10169" s="142"/>
      <c r="J10169" s="142"/>
      <c r="K10169" s="142"/>
      <c r="L10169" s="142"/>
      <c r="M10169" s="142"/>
      <c r="N10169" s="142"/>
      <c r="O10169" s="142"/>
    </row>
    <row r="10170" spans="3:15" x14ac:dyDescent="0.2">
      <c r="C10170" s="142"/>
      <c r="D10170" s="142"/>
      <c r="E10170" s="142"/>
      <c r="F10170" s="142"/>
      <c r="G10170" s="142"/>
      <c r="H10170" s="142"/>
      <c r="J10170" s="142"/>
      <c r="K10170" s="142"/>
      <c r="L10170" s="142"/>
      <c r="M10170" s="142"/>
      <c r="N10170" s="142"/>
      <c r="O10170" s="142"/>
    </row>
    <row r="10171" spans="3:15" x14ac:dyDescent="0.2">
      <c r="C10171" s="142"/>
      <c r="D10171" s="142"/>
      <c r="E10171" s="142"/>
      <c r="F10171" s="142"/>
      <c r="G10171" s="142"/>
      <c r="H10171" s="142"/>
      <c r="J10171" s="142"/>
      <c r="K10171" s="142"/>
      <c r="L10171" s="142"/>
      <c r="M10171" s="142"/>
      <c r="N10171" s="142"/>
      <c r="O10171" s="142"/>
    </row>
    <row r="10172" spans="3:15" x14ac:dyDescent="0.2">
      <c r="C10172" s="142"/>
      <c r="D10172" s="142"/>
      <c r="E10172" s="142"/>
      <c r="F10172" s="142"/>
      <c r="G10172" s="142"/>
      <c r="H10172" s="142"/>
      <c r="J10172" s="142"/>
      <c r="K10172" s="142"/>
      <c r="L10172" s="142"/>
      <c r="M10172" s="142"/>
      <c r="N10172" s="142"/>
      <c r="O10172" s="142"/>
    </row>
    <row r="10173" spans="3:15" x14ac:dyDescent="0.2">
      <c r="C10173" s="142"/>
      <c r="D10173" s="142"/>
      <c r="E10173" s="142"/>
      <c r="F10173" s="142"/>
      <c r="G10173" s="142"/>
      <c r="H10173" s="142"/>
      <c r="J10173" s="142"/>
      <c r="K10173" s="142"/>
      <c r="L10173" s="142"/>
      <c r="M10173" s="142"/>
      <c r="N10173" s="142"/>
      <c r="O10173" s="142"/>
    </row>
    <row r="10174" spans="3:15" x14ac:dyDescent="0.2">
      <c r="C10174" s="142"/>
      <c r="D10174" s="142"/>
      <c r="E10174" s="142"/>
      <c r="F10174" s="142"/>
      <c r="G10174" s="142"/>
      <c r="H10174" s="142"/>
      <c r="J10174" s="142"/>
      <c r="K10174" s="142"/>
      <c r="L10174" s="142"/>
      <c r="M10174" s="142"/>
      <c r="N10174" s="142"/>
      <c r="O10174" s="142"/>
    </row>
    <row r="10175" spans="3:15" x14ac:dyDescent="0.2">
      <c r="C10175" s="142"/>
      <c r="D10175" s="142"/>
      <c r="E10175" s="142"/>
      <c r="F10175" s="142"/>
      <c r="G10175" s="142"/>
      <c r="H10175" s="142"/>
      <c r="J10175" s="142"/>
      <c r="K10175" s="142"/>
      <c r="L10175" s="142"/>
      <c r="M10175" s="142"/>
      <c r="N10175" s="142"/>
      <c r="O10175" s="142"/>
    </row>
    <row r="10176" spans="3:15" x14ac:dyDescent="0.2">
      <c r="C10176" s="142"/>
      <c r="D10176" s="142"/>
      <c r="E10176" s="142"/>
      <c r="F10176" s="142"/>
      <c r="G10176" s="142"/>
      <c r="H10176" s="142"/>
      <c r="J10176" s="142"/>
      <c r="K10176" s="142"/>
      <c r="L10176" s="142"/>
      <c r="M10176" s="142"/>
      <c r="N10176" s="142"/>
      <c r="O10176" s="142"/>
    </row>
    <row r="10177" spans="3:15" x14ac:dyDescent="0.2">
      <c r="C10177" s="142"/>
      <c r="D10177" s="142"/>
      <c r="E10177" s="142"/>
      <c r="F10177" s="142"/>
      <c r="G10177" s="142"/>
      <c r="H10177" s="142"/>
      <c r="J10177" s="142"/>
      <c r="K10177" s="142"/>
      <c r="L10177" s="142"/>
      <c r="M10177" s="142"/>
      <c r="N10177" s="142"/>
      <c r="O10177" s="142"/>
    </row>
    <row r="10178" spans="3:15" x14ac:dyDescent="0.2">
      <c r="C10178" s="142"/>
      <c r="D10178" s="142"/>
      <c r="E10178" s="142"/>
      <c r="F10178" s="142"/>
      <c r="G10178" s="142"/>
      <c r="H10178" s="142"/>
      <c r="J10178" s="142"/>
      <c r="K10178" s="142"/>
      <c r="L10178" s="142"/>
      <c r="M10178" s="142"/>
      <c r="N10178" s="142"/>
      <c r="O10178" s="142"/>
    </row>
    <row r="10179" spans="3:15" x14ac:dyDescent="0.2">
      <c r="C10179" s="142"/>
      <c r="D10179" s="142"/>
      <c r="E10179" s="142"/>
      <c r="F10179" s="142"/>
      <c r="G10179" s="142"/>
      <c r="H10179" s="142"/>
      <c r="J10179" s="142"/>
      <c r="K10179" s="142"/>
      <c r="L10179" s="142"/>
      <c r="M10179" s="142"/>
      <c r="N10179" s="142"/>
      <c r="O10179" s="142"/>
    </row>
    <row r="10180" spans="3:15" x14ac:dyDescent="0.2">
      <c r="C10180" s="142"/>
      <c r="D10180" s="142"/>
      <c r="E10180" s="142"/>
      <c r="F10180" s="142"/>
      <c r="G10180" s="142"/>
      <c r="H10180" s="142"/>
      <c r="J10180" s="142"/>
      <c r="K10180" s="142"/>
      <c r="L10180" s="142"/>
      <c r="M10180" s="142"/>
      <c r="N10180" s="142"/>
      <c r="O10180" s="142"/>
    </row>
    <row r="10181" spans="3:15" x14ac:dyDescent="0.2">
      <c r="C10181" s="142"/>
      <c r="D10181" s="142"/>
      <c r="E10181" s="142"/>
      <c r="F10181" s="142"/>
      <c r="G10181" s="142"/>
      <c r="H10181" s="142"/>
      <c r="J10181" s="142"/>
      <c r="K10181" s="142"/>
      <c r="L10181" s="142"/>
      <c r="M10181" s="142"/>
      <c r="N10181" s="142"/>
      <c r="O10181" s="142"/>
    </row>
    <row r="10182" spans="3:15" x14ac:dyDescent="0.2">
      <c r="C10182" s="142"/>
      <c r="D10182" s="142"/>
      <c r="E10182" s="142"/>
      <c r="F10182" s="142"/>
      <c r="G10182" s="142"/>
      <c r="H10182" s="142"/>
      <c r="J10182" s="142"/>
      <c r="K10182" s="142"/>
      <c r="L10182" s="142"/>
      <c r="M10182" s="142"/>
      <c r="N10182" s="142"/>
      <c r="O10182" s="142"/>
    </row>
    <row r="10183" spans="3:15" x14ac:dyDescent="0.2">
      <c r="C10183" s="142"/>
      <c r="D10183" s="142"/>
      <c r="E10183" s="142"/>
      <c r="F10183" s="142"/>
      <c r="G10183" s="142"/>
      <c r="H10183" s="142"/>
      <c r="J10183" s="142"/>
      <c r="K10183" s="142"/>
      <c r="L10183" s="142"/>
      <c r="M10183" s="142"/>
      <c r="N10183" s="142"/>
      <c r="O10183" s="142"/>
    </row>
    <row r="10184" spans="3:15" x14ac:dyDescent="0.2">
      <c r="C10184" s="142"/>
      <c r="D10184" s="142"/>
      <c r="E10184" s="142"/>
      <c r="F10184" s="142"/>
      <c r="G10184" s="142"/>
      <c r="H10184" s="142"/>
      <c r="J10184" s="142"/>
      <c r="K10184" s="142"/>
      <c r="L10184" s="142"/>
      <c r="M10184" s="142"/>
      <c r="N10184" s="142"/>
      <c r="O10184" s="142"/>
    </row>
    <row r="10185" spans="3:15" x14ac:dyDescent="0.2">
      <c r="C10185" s="142"/>
      <c r="D10185" s="142"/>
      <c r="E10185" s="142"/>
      <c r="F10185" s="142"/>
      <c r="G10185" s="142"/>
      <c r="H10185" s="142"/>
      <c r="J10185" s="142"/>
      <c r="K10185" s="142"/>
      <c r="L10185" s="142"/>
      <c r="M10185" s="142"/>
      <c r="N10185" s="142"/>
      <c r="O10185" s="142"/>
    </row>
    <row r="10186" spans="3:15" x14ac:dyDescent="0.2">
      <c r="C10186" s="142"/>
      <c r="D10186" s="142"/>
      <c r="E10186" s="142"/>
      <c r="F10186" s="142"/>
      <c r="G10186" s="142"/>
      <c r="H10186" s="142"/>
      <c r="J10186" s="142"/>
      <c r="K10186" s="142"/>
      <c r="L10186" s="142"/>
      <c r="M10186" s="142"/>
      <c r="N10186" s="142"/>
      <c r="O10186" s="142"/>
    </row>
    <row r="10187" spans="3:15" x14ac:dyDescent="0.2">
      <c r="C10187" s="142"/>
      <c r="D10187" s="142"/>
      <c r="E10187" s="142"/>
      <c r="F10187" s="142"/>
      <c r="G10187" s="142"/>
      <c r="H10187" s="142"/>
      <c r="J10187" s="142"/>
      <c r="K10187" s="142"/>
      <c r="L10187" s="142"/>
      <c r="M10187" s="142"/>
      <c r="N10187" s="142"/>
      <c r="O10187" s="142"/>
    </row>
    <row r="10188" spans="3:15" x14ac:dyDescent="0.2">
      <c r="C10188" s="142"/>
      <c r="D10188" s="142"/>
      <c r="E10188" s="142"/>
      <c r="F10188" s="142"/>
      <c r="G10188" s="142"/>
      <c r="H10188" s="142"/>
      <c r="J10188" s="142"/>
      <c r="K10188" s="142"/>
      <c r="L10188" s="142"/>
      <c r="M10188" s="142"/>
      <c r="N10188" s="142"/>
      <c r="O10188" s="142"/>
    </row>
    <row r="10189" spans="3:15" x14ac:dyDescent="0.2">
      <c r="C10189" s="142"/>
      <c r="D10189" s="142"/>
      <c r="E10189" s="142"/>
      <c r="F10189" s="142"/>
      <c r="G10189" s="142"/>
      <c r="H10189" s="142"/>
      <c r="J10189" s="142"/>
      <c r="K10189" s="142"/>
      <c r="L10189" s="142"/>
      <c r="M10189" s="142"/>
      <c r="N10189" s="142"/>
      <c r="O10189" s="142"/>
    </row>
    <row r="10190" spans="3:15" x14ac:dyDescent="0.2">
      <c r="C10190" s="142"/>
      <c r="D10190" s="142"/>
      <c r="E10190" s="142"/>
      <c r="F10190" s="142"/>
      <c r="G10190" s="142"/>
      <c r="H10190" s="142"/>
      <c r="J10190" s="142"/>
      <c r="K10190" s="142"/>
      <c r="L10190" s="142"/>
      <c r="M10190" s="142"/>
      <c r="N10190" s="142"/>
      <c r="O10190" s="142"/>
    </row>
    <row r="10191" spans="3:15" x14ac:dyDescent="0.2">
      <c r="C10191" s="142"/>
      <c r="D10191" s="142"/>
      <c r="E10191" s="142"/>
      <c r="F10191" s="142"/>
      <c r="G10191" s="142"/>
      <c r="H10191" s="142"/>
      <c r="J10191" s="142"/>
      <c r="K10191" s="142"/>
      <c r="L10191" s="142"/>
      <c r="M10191" s="142"/>
      <c r="N10191" s="142"/>
      <c r="O10191" s="142"/>
    </row>
    <row r="10192" spans="3:15" x14ac:dyDescent="0.2">
      <c r="C10192" s="142"/>
      <c r="D10192" s="142"/>
      <c r="E10192" s="142"/>
      <c r="F10192" s="142"/>
      <c r="G10192" s="142"/>
      <c r="H10192" s="142"/>
      <c r="J10192" s="142"/>
      <c r="K10192" s="142"/>
      <c r="L10192" s="142"/>
      <c r="M10192" s="142"/>
      <c r="N10192" s="142"/>
      <c r="O10192" s="142"/>
    </row>
    <row r="10193" spans="3:15" x14ac:dyDescent="0.2">
      <c r="C10193" s="142"/>
      <c r="D10193" s="142"/>
      <c r="E10193" s="142"/>
      <c r="F10193" s="142"/>
      <c r="G10193" s="142"/>
      <c r="H10193" s="142"/>
      <c r="J10193" s="142"/>
      <c r="K10193" s="142"/>
      <c r="L10193" s="142"/>
      <c r="M10193" s="142"/>
      <c r="N10193" s="142"/>
      <c r="O10193" s="142"/>
    </row>
    <row r="10194" spans="3:15" x14ac:dyDescent="0.2">
      <c r="C10194" s="142"/>
      <c r="D10194" s="142"/>
      <c r="E10194" s="142"/>
      <c r="F10194" s="142"/>
      <c r="G10194" s="142"/>
      <c r="H10194" s="142"/>
      <c r="J10194" s="142"/>
      <c r="K10194" s="142"/>
      <c r="L10194" s="142"/>
      <c r="M10194" s="142"/>
      <c r="N10194" s="142"/>
      <c r="O10194" s="142"/>
    </row>
    <row r="10195" spans="3:15" x14ac:dyDescent="0.2">
      <c r="C10195" s="142"/>
      <c r="D10195" s="142"/>
      <c r="E10195" s="142"/>
      <c r="F10195" s="142"/>
      <c r="G10195" s="142"/>
      <c r="H10195" s="142"/>
      <c r="J10195" s="142"/>
      <c r="K10195" s="142"/>
      <c r="L10195" s="142"/>
      <c r="M10195" s="142"/>
      <c r="N10195" s="142"/>
      <c r="O10195" s="142"/>
    </row>
    <row r="10196" spans="3:15" x14ac:dyDescent="0.2">
      <c r="C10196" s="142"/>
      <c r="D10196" s="142"/>
      <c r="E10196" s="142"/>
      <c r="F10196" s="142"/>
      <c r="G10196" s="142"/>
      <c r="H10196" s="142"/>
      <c r="J10196" s="142"/>
      <c r="K10196" s="142"/>
      <c r="L10196" s="142"/>
      <c r="M10196" s="142"/>
      <c r="N10196" s="142"/>
      <c r="O10196" s="142"/>
    </row>
    <row r="10197" spans="3:15" x14ac:dyDescent="0.2">
      <c r="C10197" s="142"/>
      <c r="D10197" s="142"/>
      <c r="E10197" s="142"/>
      <c r="F10197" s="142"/>
      <c r="G10197" s="142"/>
      <c r="H10197" s="142"/>
      <c r="J10197" s="142"/>
      <c r="K10197" s="142"/>
      <c r="L10197" s="142"/>
      <c r="M10197" s="142"/>
      <c r="N10197" s="142"/>
      <c r="O10197" s="142"/>
    </row>
    <row r="10198" spans="3:15" x14ac:dyDescent="0.2">
      <c r="C10198" s="142"/>
      <c r="D10198" s="142"/>
      <c r="E10198" s="142"/>
      <c r="F10198" s="142"/>
      <c r="G10198" s="142"/>
      <c r="H10198" s="142"/>
      <c r="J10198" s="142"/>
      <c r="K10198" s="142"/>
      <c r="L10198" s="142"/>
      <c r="M10198" s="142"/>
      <c r="N10198" s="142"/>
      <c r="O10198" s="142"/>
    </row>
    <row r="10199" spans="3:15" x14ac:dyDescent="0.2">
      <c r="C10199" s="142"/>
      <c r="D10199" s="142"/>
      <c r="E10199" s="142"/>
      <c r="F10199" s="142"/>
      <c r="G10199" s="142"/>
      <c r="H10199" s="142"/>
      <c r="J10199" s="142"/>
      <c r="K10199" s="142"/>
      <c r="L10199" s="142"/>
      <c r="M10199" s="142"/>
      <c r="N10199" s="142"/>
      <c r="O10199" s="142"/>
    </row>
    <row r="10200" spans="3:15" x14ac:dyDescent="0.2">
      <c r="C10200" s="142"/>
      <c r="D10200" s="142"/>
      <c r="E10200" s="142"/>
      <c r="F10200" s="142"/>
      <c r="G10200" s="142"/>
      <c r="H10200" s="142"/>
      <c r="J10200" s="142"/>
      <c r="K10200" s="142"/>
      <c r="L10200" s="142"/>
      <c r="M10200" s="142"/>
      <c r="N10200" s="142"/>
      <c r="O10200" s="142"/>
    </row>
    <row r="10201" spans="3:15" x14ac:dyDescent="0.2">
      <c r="C10201" s="142"/>
      <c r="D10201" s="142"/>
      <c r="E10201" s="142"/>
      <c r="F10201" s="142"/>
      <c r="G10201" s="142"/>
      <c r="H10201" s="142"/>
      <c r="J10201" s="142"/>
      <c r="K10201" s="142"/>
      <c r="L10201" s="142"/>
      <c r="M10201" s="142"/>
      <c r="N10201" s="142"/>
      <c r="O10201" s="142"/>
    </row>
    <row r="10202" spans="3:15" x14ac:dyDescent="0.2">
      <c r="C10202" s="142"/>
      <c r="D10202" s="142"/>
      <c r="E10202" s="142"/>
      <c r="F10202" s="142"/>
      <c r="G10202" s="142"/>
      <c r="H10202" s="142"/>
      <c r="J10202" s="142"/>
      <c r="K10202" s="142"/>
      <c r="L10202" s="142"/>
      <c r="M10202" s="142"/>
      <c r="N10202" s="142"/>
      <c r="O10202" s="142"/>
    </row>
    <row r="10203" spans="3:15" x14ac:dyDescent="0.2">
      <c r="C10203" s="142"/>
      <c r="D10203" s="142"/>
      <c r="E10203" s="142"/>
      <c r="F10203" s="142"/>
      <c r="G10203" s="142"/>
      <c r="H10203" s="142"/>
      <c r="J10203" s="142"/>
      <c r="K10203" s="142"/>
      <c r="L10203" s="142"/>
      <c r="M10203" s="142"/>
      <c r="N10203" s="142"/>
      <c r="O10203" s="142"/>
    </row>
    <row r="10204" spans="3:15" x14ac:dyDescent="0.2">
      <c r="C10204" s="142"/>
      <c r="D10204" s="142"/>
      <c r="E10204" s="142"/>
      <c r="F10204" s="142"/>
      <c r="G10204" s="142"/>
      <c r="H10204" s="142"/>
      <c r="J10204" s="142"/>
      <c r="K10204" s="142"/>
      <c r="L10204" s="142"/>
      <c r="M10204" s="142"/>
      <c r="N10204" s="142"/>
      <c r="O10204" s="142"/>
    </row>
    <row r="10205" spans="3:15" x14ac:dyDescent="0.2">
      <c r="C10205" s="142"/>
      <c r="D10205" s="142"/>
      <c r="E10205" s="142"/>
      <c r="F10205" s="142"/>
      <c r="G10205" s="142"/>
      <c r="H10205" s="142"/>
      <c r="J10205" s="142"/>
      <c r="K10205" s="142"/>
      <c r="L10205" s="142"/>
      <c r="M10205" s="142"/>
      <c r="N10205" s="142"/>
      <c r="O10205" s="142"/>
    </row>
    <row r="10206" spans="3:15" x14ac:dyDescent="0.2">
      <c r="C10206" s="142"/>
      <c r="D10206" s="142"/>
      <c r="E10206" s="142"/>
      <c r="F10206" s="142"/>
      <c r="G10206" s="142"/>
      <c r="H10206" s="142"/>
      <c r="J10206" s="142"/>
      <c r="K10206" s="142"/>
      <c r="L10206" s="142"/>
      <c r="M10206" s="142"/>
      <c r="N10206" s="142"/>
      <c r="O10206" s="142"/>
    </row>
    <row r="10207" spans="3:15" x14ac:dyDescent="0.2">
      <c r="C10207" s="142"/>
      <c r="D10207" s="142"/>
      <c r="E10207" s="142"/>
      <c r="F10207" s="142"/>
      <c r="G10207" s="142"/>
      <c r="H10207" s="142"/>
      <c r="J10207" s="142"/>
      <c r="K10207" s="142"/>
      <c r="L10207" s="142"/>
      <c r="M10207" s="142"/>
      <c r="N10207" s="142"/>
      <c r="O10207" s="142"/>
    </row>
    <row r="10208" spans="3:15" x14ac:dyDescent="0.2">
      <c r="C10208" s="142"/>
      <c r="D10208" s="142"/>
      <c r="E10208" s="142"/>
      <c r="F10208" s="142"/>
      <c r="G10208" s="142"/>
      <c r="H10208" s="142"/>
      <c r="J10208" s="142"/>
      <c r="K10208" s="142"/>
      <c r="L10208" s="142"/>
      <c r="M10208" s="142"/>
      <c r="N10208" s="142"/>
      <c r="O10208" s="142"/>
    </row>
    <row r="10209" spans="3:15" x14ac:dyDescent="0.2">
      <c r="C10209" s="142"/>
      <c r="D10209" s="142"/>
      <c r="E10209" s="142"/>
      <c r="F10209" s="142"/>
      <c r="G10209" s="142"/>
      <c r="H10209" s="142"/>
      <c r="J10209" s="142"/>
      <c r="K10209" s="142"/>
      <c r="L10209" s="142"/>
      <c r="M10209" s="142"/>
      <c r="N10209" s="142"/>
      <c r="O10209" s="142"/>
    </row>
    <row r="10210" spans="3:15" x14ac:dyDescent="0.2">
      <c r="C10210" s="142"/>
      <c r="D10210" s="142"/>
      <c r="E10210" s="142"/>
      <c r="F10210" s="142"/>
      <c r="G10210" s="142"/>
      <c r="H10210" s="142"/>
      <c r="J10210" s="142"/>
      <c r="K10210" s="142"/>
      <c r="L10210" s="142"/>
      <c r="M10210" s="142"/>
      <c r="N10210" s="142"/>
      <c r="O10210" s="142"/>
    </row>
    <row r="10211" spans="3:15" x14ac:dyDescent="0.2">
      <c r="C10211" s="142"/>
      <c r="D10211" s="142"/>
      <c r="E10211" s="142"/>
      <c r="F10211" s="142"/>
      <c r="G10211" s="142"/>
      <c r="H10211" s="142"/>
      <c r="J10211" s="142"/>
      <c r="K10211" s="142"/>
      <c r="L10211" s="142"/>
      <c r="M10211" s="142"/>
      <c r="N10211" s="142"/>
      <c r="O10211" s="142"/>
    </row>
    <row r="10212" spans="3:15" x14ac:dyDescent="0.2">
      <c r="C10212" s="142"/>
      <c r="D10212" s="142"/>
      <c r="E10212" s="142"/>
      <c r="F10212" s="142"/>
      <c r="G10212" s="142"/>
      <c r="H10212" s="142"/>
      <c r="J10212" s="142"/>
      <c r="K10212" s="142"/>
      <c r="L10212" s="142"/>
      <c r="M10212" s="142"/>
      <c r="N10212" s="142"/>
      <c r="O10212" s="142"/>
    </row>
    <row r="10213" spans="3:15" x14ac:dyDescent="0.2">
      <c r="C10213" s="142"/>
      <c r="D10213" s="142"/>
      <c r="E10213" s="142"/>
      <c r="F10213" s="142"/>
      <c r="G10213" s="142"/>
      <c r="H10213" s="142"/>
      <c r="J10213" s="142"/>
      <c r="K10213" s="142"/>
      <c r="L10213" s="142"/>
      <c r="M10213" s="142"/>
      <c r="N10213" s="142"/>
      <c r="O10213" s="142"/>
    </row>
    <row r="10214" spans="3:15" x14ac:dyDescent="0.2">
      <c r="C10214" s="142"/>
      <c r="D10214" s="142"/>
      <c r="E10214" s="142"/>
      <c r="F10214" s="142"/>
      <c r="G10214" s="142"/>
      <c r="H10214" s="142"/>
      <c r="J10214" s="142"/>
      <c r="K10214" s="142"/>
      <c r="L10214" s="142"/>
      <c r="M10214" s="142"/>
      <c r="N10214" s="142"/>
      <c r="O10214" s="142"/>
    </row>
    <row r="10215" spans="3:15" x14ac:dyDescent="0.2">
      <c r="C10215" s="142"/>
      <c r="D10215" s="142"/>
      <c r="E10215" s="142"/>
      <c r="F10215" s="142"/>
      <c r="G10215" s="142"/>
      <c r="H10215" s="142"/>
      <c r="J10215" s="142"/>
      <c r="K10215" s="142"/>
      <c r="L10215" s="142"/>
      <c r="M10215" s="142"/>
      <c r="N10215" s="142"/>
      <c r="O10215" s="142"/>
    </row>
    <row r="10216" spans="3:15" x14ac:dyDescent="0.2">
      <c r="C10216" s="142"/>
      <c r="D10216" s="142"/>
      <c r="E10216" s="142"/>
      <c r="F10216" s="142"/>
      <c r="G10216" s="142"/>
      <c r="H10216" s="142"/>
      <c r="J10216" s="142"/>
      <c r="K10216" s="142"/>
      <c r="L10216" s="142"/>
      <c r="M10216" s="142"/>
      <c r="N10216" s="142"/>
      <c r="O10216" s="142"/>
    </row>
    <row r="10217" spans="3:15" x14ac:dyDescent="0.2">
      <c r="C10217" s="142"/>
      <c r="D10217" s="142"/>
      <c r="E10217" s="142"/>
      <c r="F10217" s="142"/>
      <c r="G10217" s="142"/>
      <c r="H10217" s="142"/>
      <c r="J10217" s="142"/>
      <c r="K10217" s="142"/>
      <c r="L10217" s="142"/>
      <c r="M10217" s="142"/>
      <c r="N10217" s="142"/>
      <c r="O10217" s="142"/>
    </row>
    <row r="10218" spans="3:15" x14ac:dyDescent="0.2">
      <c r="C10218" s="142"/>
      <c r="D10218" s="142"/>
      <c r="E10218" s="142"/>
      <c r="F10218" s="142"/>
      <c r="G10218" s="142"/>
      <c r="H10218" s="142"/>
      <c r="J10218" s="142"/>
      <c r="K10218" s="142"/>
      <c r="L10218" s="142"/>
      <c r="M10218" s="142"/>
      <c r="N10218" s="142"/>
      <c r="O10218" s="142"/>
    </row>
    <row r="10219" spans="3:15" x14ac:dyDescent="0.2">
      <c r="C10219" s="142"/>
      <c r="D10219" s="142"/>
      <c r="E10219" s="142"/>
      <c r="F10219" s="142"/>
      <c r="G10219" s="142"/>
      <c r="H10219" s="142"/>
      <c r="J10219" s="142"/>
      <c r="K10219" s="142"/>
      <c r="L10219" s="142"/>
      <c r="M10219" s="142"/>
      <c r="N10219" s="142"/>
      <c r="O10219" s="142"/>
    </row>
    <row r="10220" spans="3:15" x14ac:dyDescent="0.2">
      <c r="C10220" s="142"/>
      <c r="D10220" s="142"/>
      <c r="E10220" s="142"/>
      <c r="F10220" s="142"/>
      <c r="G10220" s="142"/>
      <c r="H10220" s="142"/>
      <c r="J10220" s="142"/>
      <c r="K10220" s="142"/>
      <c r="L10220" s="142"/>
      <c r="M10220" s="142"/>
      <c r="N10220" s="142"/>
      <c r="O10220" s="142"/>
    </row>
    <row r="10221" spans="3:15" x14ac:dyDescent="0.2">
      <c r="C10221" s="142"/>
      <c r="D10221" s="142"/>
      <c r="E10221" s="142"/>
      <c r="F10221" s="142"/>
      <c r="G10221" s="142"/>
      <c r="H10221" s="142"/>
      <c r="J10221" s="142"/>
      <c r="K10221" s="142"/>
      <c r="L10221" s="142"/>
      <c r="M10221" s="142"/>
      <c r="N10221" s="142"/>
      <c r="O10221" s="142"/>
    </row>
    <row r="10222" spans="3:15" x14ac:dyDescent="0.2">
      <c r="C10222" s="142"/>
      <c r="D10222" s="142"/>
      <c r="E10222" s="142"/>
      <c r="F10222" s="142"/>
      <c r="G10222" s="142"/>
      <c r="H10222" s="142"/>
      <c r="J10222" s="142"/>
      <c r="K10222" s="142"/>
      <c r="L10222" s="142"/>
      <c r="M10222" s="142"/>
      <c r="N10222" s="142"/>
      <c r="O10222" s="142"/>
    </row>
    <row r="10223" spans="3:15" x14ac:dyDescent="0.2">
      <c r="C10223" s="142"/>
      <c r="D10223" s="142"/>
      <c r="E10223" s="142"/>
      <c r="F10223" s="142"/>
      <c r="G10223" s="142"/>
      <c r="H10223" s="142"/>
      <c r="J10223" s="142"/>
      <c r="K10223" s="142"/>
      <c r="L10223" s="142"/>
      <c r="M10223" s="142"/>
      <c r="N10223" s="142"/>
      <c r="O10223" s="142"/>
    </row>
    <row r="10224" spans="3:15" x14ac:dyDescent="0.2">
      <c r="C10224" s="142"/>
      <c r="D10224" s="142"/>
      <c r="E10224" s="142"/>
      <c r="F10224" s="142"/>
      <c r="G10224" s="142"/>
      <c r="H10224" s="142"/>
      <c r="J10224" s="142"/>
      <c r="K10224" s="142"/>
      <c r="L10224" s="142"/>
      <c r="M10224" s="142"/>
      <c r="N10224" s="142"/>
      <c r="O10224" s="142"/>
    </row>
    <row r="10225" spans="3:15" x14ac:dyDescent="0.2">
      <c r="C10225" s="142"/>
      <c r="D10225" s="142"/>
      <c r="E10225" s="142"/>
      <c r="F10225" s="142"/>
      <c r="G10225" s="142"/>
      <c r="H10225" s="142"/>
      <c r="J10225" s="142"/>
      <c r="K10225" s="142"/>
      <c r="L10225" s="142"/>
      <c r="M10225" s="142"/>
      <c r="N10225" s="142"/>
      <c r="O10225" s="142"/>
    </row>
    <row r="10226" spans="3:15" x14ac:dyDescent="0.2">
      <c r="C10226" s="142"/>
      <c r="D10226" s="142"/>
      <c r="E10226" s="142"/>
      <c r="F10226" s="142"/>
      <c r="G10226" s="142"/>
      <c r="H10226" s="142"/>
      <c r="J10226" s="142"/>
      <c r="K10226" s="142"/>
      <c r="L10226" s="142"/>
      <c r="M10226" s="142"/>
      <c r="N10226" s="142"/>
      <c r="O10226" s="142"/>
    </row>
    <row r="10227" spans="3:15" x14ac:dyDescent="0.2">
      <c r="C10227" s="142"/>
      <c r="D10227" s="142"/>
      <c r="E10227" s="142"/>
      <c r="F10227" s="142"/>
      <c r="G10227" s="142"/>
      <c r="H10227" s="142"/>
      <c r="J10227" s="142"/>
      <c r="K10227" s="142"/>
      <c r="L10227" s="142"/>
      <c r="M10227" s="142"/>
      <c r="N10227" s="142"/>
      <c r="O10227" s="142"/>
    </row>
    <row r="10228" spans="3:15" x14ac:dyDescent="0.2">
      <c r="C10228" s="142"/>
      <c r="D10228" s="142"/>
      <c r="E10228" s="142"/>
      <c r="F10228" s="142"/>
      <c r="G10228" s="142"/>
      <c r="H10228" s="142"/>
      <c r="J10228" s="142"/>
      <c r="K10228" s="142"/>
      <c r="L10228" s="142"/>
      <c r="M10228" s="142"/>
      <c r="N10228" s="142"/>
      <c r="O10228" s="142"/>
    </row>
    <row r="10229" spans="3:15" x14ac:dyDescent="0.2">
      <c r="C10229" s="142"/>
      <c r="D10229" s="142"/>
      <c r="E10229" s="142"/>
      <c r="F10229" s="142"/>
      <c r="G10229" s="142"/>
      <c r="H10229" s="142"/>
      <c r="J10229" s="142"/>
      <c r="K10229" s="142"/>
      <c r="L10229" s="142"/>
      <c r="M10229" s="142"/>
      <c r="N10229" s="142"/>
      <c r="O10229" s="142"/>
    </row>
    <row r="10230" spans="3:15" x14ac:dyDescent="0.2">
      <c r="C10230" s="142"/>
      <c r="D10230" s="142"/>
      <c r="E10230" s="142"/>
      <c r="F10230" s="142"/>
      <c r="G10230" s="142"/>
      <c r="H10230" s="142"/>
      <c r="J10230" s="142"/>
      <c r="K10230" s="142"/>
      <c r="L10230" s="142"/>
      <c r="M10230" s="142"/>
      <c r="N10230" s="142"/>
      <c r="O10230" s="142"/>
    </row>
    <row r="10231" spans="3:15" x14ac:dyDescent="0.2">
      <c r="C10231" s="142"/>
      <c r="D10231" s="142"/>
      <c r="E10231" s="142"/>
      <c r="F10231" s="142"/>
      <c r="G10231" s="142"/>
      <c r="H10231" s="142"/>
      <c r="J10231" s="142"/>
      <c r="K10231" s="142"/>
      <c r="L10231" s="142"/>
      <c r="M10231" s="142"/>
      <c r="N10231" s="142"/>
      <c r="O10231" s="142"/>
    </row>
    <row r="10232" spans="3:15" x14ac:dyDescent="0.2">
      <c r="C10232" s="142"/>
      <c r="D10232" s="142"/>
      <c r="E10232" s="142"/>
      <c r="F10232" s="142"/>
      <c r="G10232" s="142"/>
      <c r="H10232" s="142"/>
      <c r="J10232" s="142"/>
      <c r="K10232" s="142"/>
      <c r="L10232" s="142"/>
      <c r="M10232" s="142"/>
      <c r="N10232" s="142"/>
      <c r="O10232" s="142"/>
    </row>
    <row r="10233" spans="3:15" x14ac:dyDescent="0.2">
      <c r="C10233" s="142"/>
      <c r="D10233" s="142"/>
      <c r="E10233" s="142"/>
      <c r="F10233" s="142"/>
      <c r="G10233" s="142"/>
      <c r="H10233" s="142"/>
      <c r="J10233" s="142"/>
      <c r="K10233" s="142"/>
      <c r="L10233" s="142"/>
      <c r="M10233" s="142"/>
      <c r="N10233" s="142"/>
      <c r="O10233" s="142"/>
    </row>
    <row r="10234" spans="3:15" x14ac:dyDescent="0.2">
      <c r="C10234" s="142"/>
      <c r="D10234" s="142"/>
      <c r="E10234" s="142"/>
      <c r="F10234" s="142"/>
      <c r="G10234" s="142"/>
      <c r="H10234" s="142"/>
      <c r="J10234" s="142"/>
      <c r="K10234" s="142"/>
      <c r="L10234" s="142"/>
      <c r="M10234" s="142"/>
      <c r="N10234" s="142"/>
      <c r="O10234" s="142"/>
    </row>
    <row r="10235" spans="3:15" x14ac:dyDescent="0.2">
      <c r="C10235" s="142"/>
      <c r="D10235" s="142"/>
      <c r="E10235" s="142"/>
      <c r="F10235" s="142"/>
      <c r="G10235" s="142"/>
      <c r="H10235" s="142"/>
      <c r="J10235" s="142"/>
      <c r="K10235" s="142"/>
      <c r="L10235" s="142"/>
      <c r="M10235" s="142"/>
      <c r="N10235" s="142"/>
      <c r="O10235" s="142"/>
    </row>
    <row r="10236" spans="3:15" x14ac:dyDescent="0.2">
      <c r="C10236" s="142"/>
      <c r="D10236" s="142"/>
      <c r="E10236" s="142"/>
      <c r="F10236" s="142"/>
      <c r="G10236" s="142"/>
      <c r="H10236" s="142"/>
      <c r="J10236" s="142"/>
      <c r="K10236" s="142"/>
      <c r="L10236" s="142"/>
      <c r="M10236" s="142"/>
      <c r="N10236" s="142"/>
      <c r="O10236" s="142"/>
    </row>
    <row r="10237" spans="3:15" x14ac:dyDescent="0.2">
      <c r="C10237" s="142"/>
      <c r="D10237" s="142"/>
      <c r="E10237" s="142"/>
      <c r="F10237" s="142"/>
      <c r="G10237" s="142"/>
      <c r="H10237" s="142"/>
      <c r="J10237" s="142"/>
      <c r="K10237" s="142"/>
      <c r="L10237" s="142"/>
      <c r="M10237" s="142"/>
      <c r="N10237" s="142"/>
      <c r="O10237" s="142"/>
    </row>
    <row r="10238" spans="3:15" x14ac:dyDescent="0.2">
      <c r="C10238" s="142"/>
      <c r="D10238" s="142"/>
      <c r="E10238" s="142"/>
      <c r="F10238" s="142"/>
      <c r="G10238" s="142"/>
      <c r="H10238" s="142"/>
      <c r="J10238" s="142"/>
      <c r="K10238" s="142"/>
      <c r="L10238" s="142"/>
      <c r="M10238" s="142"/>
      <c r="N10238" s="142"/>
      <c r="O10238" s="142"/>
    </row>
    <row r="10239" spans="3:15" x14ac:dyDescent="0.2">
      <c r="C10239" s="142"/>
      <c r="D10239" s="142"/>
      <c r="E10239" s="142"/>
      <c r="F10239" s="142"/>
      <c r="G10239" s="142"/>
      <c r="H10239" s="142"/>
      <c r="J10239" s="142"/>
      <c r="K10239" s="142"/>
      <c r="L10239" s="142"/>
      <c r="M10239" s="142"/>
      <c r="N10239" s="142"/>
      <c r="O10239" s="142"/>
    </row>
    <row r="10240" spans="3:15" x14ac:dyDescent="0.2">
      <c r="C10240" s="142"/>
      <c r="D10240" s="142"/>
      <c r="E10240" s="142"/>
      <c r="F10240" s="142"/>
      <c r="G10240" s="142"/>
      <c r="H10240" s="142"/>
      <c r="J10240" s="142"/>
      <c r="K10240" s="142"/>
      <c r="L10240" s="142"/>
      <c r="M10240" s="142"/>
      <c r="N10240" s="142"/>
      <c r="O10240" s="142"/>
    </row>
    <row r="10241" spans="3:15" x14ac:dyDescent="0.2">
      <c r="C10241" s="142"/>
      <c r="D10241" s="142"/>
      <c r="E10241" s="142"/>
      <c r="F10241" s="142"/>
      <c r="G10241" s="142"/>
      <c r="H10241" s="142"/>
      <c r="J10241" s="142"/>
      <c r="K10241" s="142"/>
      <c r="L10241" s="142"/>
      <c r="M10241" s="142"/>
      <c r="N10241" s="142"/>
      <c r="O10241" s="142"/>
    </row>
    <row r="10242" spans="3:15" x14ac:dyDescent="0.2">
      <c r="C10242" s="142"/>
      <c r="D10242" s="142"/>
      <c r="E10242" s="142"/>
      <c r="F10242" s="142"/>
      <c r="G10242" s="142"/>
      <c r="H10242" s="142"/>
      <c r="J10242" s="142"/>
      <c r="K10242" s="142"/>
      <c r="L10242" s="142"/>
      <c r="M10242" s="142"/>
      <c r="N10242" s="142"/>
      <c r="O10242" s="142"/>
    </row>
    <row r="10243" spans="3:15" x14ac:dyDescent="0.2">
      <c r="C10243" s="142"/>
      <c r="D10243" s="142"/>
      <c r="E10243" s="142"/>
      <c r="F10243" s="142"/>
      <c r="G10243" s="142"/>
      <c r="H10243" s="142"/>
      <c r="J10243" s="142"/>
      <c r="K10243" s="142"/>
      <c r="L10243" s="142"/>
      <c r="M10243" s="142"/>
      <c r="N10243" s="142"/>
      <c r="O10243" s="142"/>
    </row>
    <row r="10244" spans="3:15" x14ac:dyDescent="0.2">
      <c r="C10244" s="142"/>
      <c r="D10244" s="142"/>
      <c r="E10244" s="142"/>
      <c r="F10244" s="142"/>
      <c r="G10244" s="142"/>
      <c r="H10244" s="142"/>
      <c r="J10244" s="142"/>
      <c r="K10244" s="142"/>
      <c r="L10244" s="142"/>
      <c r="M10244" s="142"/>
      <c r="N10244" s="142"/>
      <c r="O10244" s="142"/>
    </row>
    <row r="10245" spans="3:15" x14ac:dyDescent="0.2">
      <c r="C10245" s="142"/>
      <c r="D10245" s="142"/>
      <c r="E10245" s="142"/>
      <c r="F10245" s="142"/>
      <c r="G10245" s="142"/>
      <c r="H10245" s="142"/>
      <c r="J10245" s="142"/>
      <c r="K10245" s="142"/>
      <c r="L10245" s="142"/>
      <c r="M10245" s="142"/>
      <c r="N10245" s="142"/>
      <c r="O10245" s="142"/>
    </row>
    <row r="10246" spans="3:15" x14ac:dyDescent="0.2">
      <c r="C10246" s="142"/>
      <c r="D10246" s="142"/>
      <c r="E10246" s="142"/>
      <c r="F10246" s="142"/>
      <c r="G10246" s="142"/>
      <c r="H10246" s="142"/>
      <c r="J10246" s="142"/>
      <c r="K10246" s="142"/>
      <c r="L10246" s="142"/>
      <c r="M10246" s="142"/>
      <c r="N10246" s="142"/>
      <c r="O10246" s="142"/>
    </row>
    <row r="10247" spans="3:15" x14ac:dyDescent="0.2">
      <c r="C10247" s="142"/>
      <c r="D10247" s="142"/>
      <c r="E10247" s="142"/>
      <c r="F10247" s="142"/>
      <c r="G10247" s="142"/>
      <c r="H10247" s="142"/>
      <c r="J10247" s="142"/>
      <c r="K10247" s="142"/>
      <c r="L10247" s="142"/>
      <c r="M10247" s="142"/>
      <c r="N10247" s="142"/>
      <c r="O10247" s="142"/>
    </row>
    <row r="10248" spans="3:15" x14ac:dyDescent="0.2">
      <c r="C10248" s="142"/>
      <c r="D10248" s="142"/>
      <c r="E10248" s="142"/>
      <c r="F10248" s="142"/>
      <c r="G10248" s="142"/>
      <c r="H10248" s="142"/>
      <c r="J10248" s="142"/>
      <c r="K10248" s="142"/>
      <c r="L10248" s="142"/>
      <c r="M10248" s="142"/>
      <c r="N10248" s="142"/>
      <c r="O10248" s="142"/>
    </row>
    <row r="10249" spans="3:15" x14ac:dyDescent="0.2">
      <c r="C10249" s="142"/>
      <c r="D10249" s="142"/>
      <c r="E10249" s="142"/>
      <c r="F10249" s="142"/>
      <c r="G10249" s="142"/>
      <c r="H10249" s="142"/>
      <c r="J10249" s="142"/>
      <c r="K10249" s="142"/>
      <c r="L10249" s="142"/>
      <c r="M10249" s="142"/>
      <c r="N10249" s="142"/>
      <c r="O10249" s="142"/>
    </row>
    <row r="10250" spans="3:15" x14ac:dyDescent="0.2">
      <c r="C10250" s="142"/>
      <c r="D10250" s="142"/>
      <c r="E10250" s="142"/>
      <c r="F10250" s="142"/>
      <c r="G10250" s="142"/>
      <c r="H10250" s="142"/>
      <c r="J10250" s="142"/>
      <c r="K10250" s="142"/>
      <c r="L10250" s="142"/>
      <c r="M10250" s="142"/>
      <c r="N10250" s="142"/>
      <c r="O10250" s="142"/>
    </row>
    <row r="10251" spans="3:15" x14ac:dyDescent="0.2">
      <c r="C10251" s="142"/>
      <c r="D10251" s="142"/>
      <c r="E10251" s="142"/>
      <c r="F10251" s="142"/>
      <c r="G10251" s="142"/>
      <c r="H10251" s="142"/>
      <c r="J10251" s="142"/>
      <c r="K10251" s="142"/>
      <c r="L10251" s="142"/>
      <c r="M10251" s="142"/>
      <c r="N10251" s="142"/>
      <c r="O10251" s="142"/>
    </row>
    <row r="10252" spans="3:15" x14ac:dyDescent="0.2">
      <c r="C10252" s="142"/>
      <c r="D10252" s="142"/>
      <c r="E10252" s="142"/>
      <c r="F10252" s="142"/>
      <c r="G10252" s="142"/>
      <c r="H10252" s="142"/>
      <c r="J10252" s="142"/>
      <c r="K10252" s="142"/>
      <c r="L10252" s="142"/>
      <c r="M10252" s="142"/>
      <c r="N10252" s="142"/>
      <c r="O10252" s="142"/>
    </row>
    <row r="10253" spans="3:15" x14ac:dyDescent="0.2">
      <c r="C10253" s="142"/>
      <c r="D10253" s="142"/>
      <c r="E10253" s="142"/>
      <c r="F10253" s="142"/>
      <c r="G10253" s="142"/>
      <c r="H10253" s="142"/>
      <c r="J10253" s="142"/>
      <c r="K10253" s="142"/>
      <c r="L10253" s="142"/>
      <c r="M10253" s="142"/>
      <c r="N10253" s="142"/>
      <c r="O10253" s="142"/>
    </row>
    <row r="10254" spans="3:15" x14ac:dyDescent="0.2">
      <c r="C10254" s="142"/>
      <c r="D10254" s="142"/>
      <c r="E10254" s="142"/>
      <c r="F10254" s="142"/>
      <c r="G10254" s="142"/>
      <c r="H10254" s="142"/>
      <c r="J10254" s="142"/>
      <c r="K10254" s="142"/>
      <c r="L10254" s="142"/>
      <c r="M10254" s="142"/>
      <c r="N10254" s="142"/>
      <c r="O10254" s="142"/>
    </row>
    <row r="10255" spans="3:15" x14ac:dyDescent="0.2">
      <c r="C10255" s="142"/>
      <c r="D10255" s="142"/>
      <c r="E10255" s="142"/>
      <c r="F10255" s="142"/>
      <c r="G10255" s="142"/>
      <c r="H10255" s="142"/>
      <c r="J10255" s="142"/>
      <c r="K10255" s="142"/>
      <c r="L10255" s="142"/>
      <c r="M10255" s="142"/>
      <c r="N10255" s="142"/>
      <c r="O10255" s="142"/>
    </row>
    <row r="10256" spans="3:15" x14ac:dyDescent="0.2">
      <c r="C10256" s="142"/>
      <c r="D10256" s="142"/>
      <c r="E10256" s="142"/>
      <c r="F10256" s="142"/>
      <c r="G10256" s="142"/>
      <c r="H10256" s="142"/>
      <c r="J10256" s="142"/>
      <c r="K10256" s="142"/>
      <c r="L10256" s="142"/>
      <c r="M10256" s="142"/>
      <c r="N10256" s="142"/>
      <c r="O10256" s="142"/>
    </row>
    <row r="10257" spans="3:15" x14ac:dyDescent="0.2">
      <c r="C10257" s="142"/>
      <c r="D10257" s="142"/>
      <c r="E10257" s="142"/>
      <c r="F10257" s="142"/>
      <c r="G10257" s="142"/>
      <c r="H10257" s="142"/>
      <c r="J10257" s="142"/>
      <c r="K10257" s="142"/>
      <c r="L10257" s="142"/>
      <c r="M10257" s="142"/>
      <c r="N10257" s="142"/>
      <c r="O10257" s="142"/>
    </row>
    <row r="10258" spans="3:15" x14ac:dyDescent="0.2">
      <c r="C10258" s="142"/>
      <c r="D10258" s="142"/>
      <c r="E10258" s="142"/>
      <c r="F10258" s="142"/>
      <c r="G10258" s="142"/>
      <c r="H10258" s="142"/>
      <c r="J10258" s="142"/>
      <c r="K10258" s="142"/>
      <c r="L10258" s="142"/>
      <c r="M10258" s="142"/>
      <c r="N10258" s="142"/>
      <c r="O10258" s="142"/>
    </row>
    <row r="10259" spans="3:15" x14ac:dyDescent="0.2">
      <c r="C10259" s="142"/>
      <c r="D10259" s="142"/>
      <c r="E10259" s="142"/>
      <c r="F10259" s="142"/>
      <c r="G10259" s="142"/>
      <c r="H10259" s="142"/>
      <c r="J10259" s="142"/>
      <c r="K10259" s="142"/>
      <c r="L10259" s="142"/>
      <c r="M10259" s="142"/>
      <c r="N10259" s="142"/>
      <c r="O10259" s="142"/>
    </row>
    <row r="10260" spans="3:15" x14ac:dyDescent="0.2">
      <c r="C10260" s="142"/>
      <c r="D10260" s="142"/>
      <c r="E10260" s="142"/>
      <c r="F10260" s="142"/>
      <c r="G10260" s="142"/>
      <c r="H10260" s="142"/>
      <c r="J10260" s="142"/>
      <c r="K10260" s="142"/>
      <c r="L10260" s="142"/>
      <c r="M10260" s="142"/>
      <c r="N10260" s="142"/>
      <c r="O10260" s="142"/>
    </row>
    <row r="10261" spans="3:15" x14ac:dyDescent="0.2">
      <c r="C10261" s="142"/>
      <c r="D10261" s="142"/>
      <c r="E10261" s="142"/>
      <c r="F10261" s="142"/>
      <c r="G10261" s="142"/>
      <c r="H10261" s="142"/>
      <c r="J10261" s="142"/>
      <c r="K10261" s="142"/>
      <c r="L10261" s="142"/>
      <c r="M10261" s="142"/>
      <c r="N10261" s="142"/>
      <c r="O10261" s="142"/>
    </row>
    <row r="10262" spans="3:15" x14ac:dyDescent="0.2">
      <c r="C10262" s="142"/>
      <c r="D10262" s="142"/>
      <c r="E10262" s="142"/>
      <c r="F10262" s="142"/>
      <c r="G10262" s="142"/>
      <c r="H10262" s="142"/>
      <c r="J10262" s="142"/>
      <c r="K10262" s="142"/>
      <c r="L10262" s="142"/>
      <c r="M10262" s="142"/>
      <c r="N10262" s="142"/>
      <c r="O10262" s="142"/>
    </row>
    <row r="10263" spans="3:15" x14ac:dyDescent="0.2">
      <c r="C10263" s="142"/>
      <c r="D10263" s="142"/>
      <c r="E10263" s="142"/>
      <c r="F10263" s="142"/>
      <c r="G10263" s="142"/>
      <c r="H10263" s="142"/>
      <c r="J10263" s="142"/>
      <c r="K10263" s="142"/>
      <c r="L10263" s="142"/>
      <c r="M10263" s="142"/>
      <c r="N10263" s="142"/>
      <c r="O10263" s="142"/>
    </row>
    <row r="10264" spans="3:15" x14ac:dyDescent="0.2">
      <c r="C10264" s="142"/>
      <c r="D10264" s="142"/>
      <c r="E10264" s="142"/>
      <c r="F10264" s="142"/>
      <c r="G10264" s="142"/>
      <c r="H10264" s="142"/>
      <c r="J10264" s="142"/>
      <c r="K10264" s="142"/>
      <c r="L10264" s="142"/>
      <c r="M10264" s="142"/>
      <c r="N10264" s="142"/>
      <c r="O10264" s="142"/>
    </row>
    <row r="10265" spans="3:15" x14ac:dyDescent="0.2">
      <c r="C10265" s="142"/>
      <c r="D10265" s="142"/>
      <c r="E10265" s="142"/>
      <c r="F10265" s="142"/>
      <c r="G10265" s="142"/>
      <c r="H10265" s="142"/>
      <c r="J10265" s="142"/>
      <c r="K10265" s="142"/>
      <c r="L10265" s="142"/>
      <c r="M10265" s="142"/>
      <c r="N10265" s="142"/>
      <c r="O10265" s="142"/>
    </row>
    <row r="10266" spans="3:15" x14ac:dyDescent="0.2">
      <c r="C10266" s="142"/>
      <c r="D10266" s="142"/>
      <c r="E10266" s="142"/>
      <c r="F10266" s="142"/>
      <c r="G10266" s="142"/>
      <c r="H10266" s="142"/>
      <c r="J10266" s="142"/>
      <c r="K10266" s="142"/>
      <c r="L10266" s="142"/>
      <c r="M10266" s="142"/>
      <c r="N10266" s="142"/>
      <c r="O10266" s="142"/>
    </row>
    <row r="10267" spans="3:15" x14ac:dyDescent="0.2">
      <c r="C10267" s="142"/>
      <c r="D10267" s="142"/>
      <c r="E10267" s="142"/>
      <c r="F10267" s="142"/>
      <c r="G10267" s="142"/>
      <c r="H10267" s="142"/>
      <c r="J10267" s="142"/>
      <c r="K10267" s="142"/>
      <c r="L10267" s="142"/>
      <c r="M10267" s="142"/>
      <c r="N10267" s="142"/>
      <c r="O10267" s="142"/>
    </row>
    <row r="10268" spans="3:15" x14ac:dyDescent="0.2">
      <c r="C10268" s="142"/>
      <c r="D10268" s="142"/>
      <c r="E10268" s="142"/>
      <c r="F10268" s="142"/>
      <c r="G10268" s="142"/>
      <c r="H10268" s="142"/>
      <c r="J10268" s="142"/>
      <c r="K10268" s="142"/>
      <c r="L10268" s="142"/>
      <c r="M10268" s="142"/>
      <c r="N10268" s="142"/>
      <c r="O10268" s="142"/>
    </row>
    <row r="10269" spans="3:15" x14ac:dyDescent="0.2">
      <c r="C10269" s="142"/>
      <c r="D10269" s="142"/>
      <c r="E10269" s="142"/>
      <c r="F10269" s="142"/>
      <c r="G10269" s="142"/>
      <c r="H10269" s="142"/>
      <c r="J10269" s="142"/>
      <c r="K10269" s="142"/>
      <c r="L10269" s="142"/>
      <c r="M10269" s="142"/>
      <c r="N10269" s="142"/>
      <c r="O10269" s="142"/>
    </row>
    <row r="10270" spans="3:15" x14ac:dyDescent="0.2">
      <c r="C10270" s="142"/>
      <c r="D10270" s="142"/>
      <c r="E10270" s="142"/>
      <c r="F10270" s="142"/>
      <c r="G10270" s="142"/>
      <c r="H10270" s="142"/>
      <c r="J10270" s="142"/>
      <c r="K10270" s="142"/>
      <c r="L10270" s="142"/>
      <c r="M10270" s="142"/>
      <c r="N10270" s="142"/>
      <c r="O10270" s="142"/>
    </row>
    <row r="10271" spans="3:15" x14ac:dyDescent="0.2">
      <c r="C10271" s="142"/>
      <c r="D10271" s="142"/>
      <c r="E10271" s="142"/>
      <c r="F10271" s="142"/>
      <c r="G10271" s="142"/>
      <c r="H10271" s="142"/>
      <c r="J10271" s="142"/>
      <c r="K10271" s="142"/>
      <c r="L10271" s="142"/>
      <c r="M10271" s="142"/>
      <c r="N10271" s="142"/>
      <c r="O10271" s="142"/>
    </row>
    <row r="10272" spans="3:15" x14ac:dyDescent="0.2">
      <c r="C10272" s="142"/>
      <c r="D10272" s="142"/>
      <c r="E10272" s="142"/>
      <c r="F10272" s="142"/>
      <c r="G10272" s="142"/>
      <c r="H10272" s="142"/>
      <c r="J10272" s="142"/>
      <c r="K10272" s="142"/>
      <c r="L10272" s="142"/>
      <c r="M10272" s="142"/>
      <c r="N10272" s="142"/>
      <c r="O10272" s="142"/>
    </row>
    <row r="10273" spans="3:15" x14ac:dyDescent="0.2">
      <c r="C10273" s="142"/>
      <c r="D10273" s="142"/>
      <c r="E10273" s="142"/>
      <c r="F10273" s="142"/>
      <c r="G10273" s="142"/>
      <c r="H10273" s="142"/>
      <c r="J10273" s="142"/>
      <c r="K10273" s="142"/>
      <c r="L10273" s="142"/>
      <c r="M10273" s="142"/>
      <c r="N10273" s="142"/>
      <c r="O10273" s="142"/>
    </row>
    <row r="10274" spans="3:15" x14ac:dyDescent="0.2">
      <c r="C10274" s="142"/>
      <c r="D10274" s="142"/>
      <c r="E10274" s="142"/>
      <c r="F10274" s="142"/>
      <c r="G10274" s="142"/>
      <c r="H10274" s="142"/>
      <c r="J10274" s="142"/>
      <c r="K10274" s="142"/>
      <c r="L10274" s="142"/>
      <c r="M10274" s="142"/>
      <c r="N10274" s="142"/>
      <c r="O10274" s="142"/>
    </row>
    <row r="10275" spans="3:15" x14ac:dyDescent="0.2">
      <c r="C10275" s="142"/>
      <c r="D10275" s="142"/>
      <c r="E10275" s="142"/>
      <c r="F10275" s="142"/>
      <c r="G10275" s="142"/>
      <c r="H10275" s="142"/>
      <c r="J10275" s="142"/>
      <c r="K10275" s="142"/>
      <c r="L10275" s="142"/>
      <c r="M10275" s="142"/>
      <c r="N10275" s="142"/>
      <c r="O10275" s="142"/>
    </row>
    <row r="10276" spans="3:15" x14ac:dyDescent="0.2">
      <c r="C10276" s="142"/>
      <c r="D10276" s="142"/>
      <c r="E10276" s="142"/>
      <c r="F10276" s="142"/>
      <c r="G10276" s="142"/>
      <c r="H10276" s="142"/>
      <c r="J10276" s="142"/>
      <c r="K10276" s="142"/>
      <c r="L10276" s="142"/>
      <c r="M10276" s="142"/>
      <c r="N10276" s="142"/>
      <c r="O10276" s="142"/>
    </row>
    <row r="10277" spans="3:15" x14ac:dyDescent="0.2">
      <c r="C10277" s="142"/>
      <c r="D10277" s="142"/>
      <c r="E10277" s="142"/>
      <c r="F10277" s="142"/>
      <c r="G10277" s="142"/>
      <c r="H10277" s="142"/>
      <c r="J10277" s="142"/>
      <c r="K10277" s="142"/>
      <c r="L10277" s="142"/>
      <c r="M10277" s="142"/>
      <c r="N10277" s="142"/>
      <c r="O10277" s="142"/>
    </row>
    <row r="10278" spans="3:15" x14ac:dyDescent="0.2">
      <c r="C10278" s="142"/>
      <c r="D10278" s="142"/>
      <c r="E10278" s="142"/>
      <c r="F10278" s="142"/>
      <c r="G10278" s="142"/>
      <c r="H10278" s="142"/>
      <c r="J10278" s="142"/>
      <c r="K10278" s="142"/>
      <c r="L10278" s="142"/>
      <c r="M10278" s="142"/>
      <c r="N10278" s="142"/>
      <c r="O10278" s="142"/>
    </row>
    <row r="10279" spans="3:15" x14ac:dyDescent="0.2">
      <c r="C10279" s="142"/>
      <c r="D10279" s="142"/>
      <c r="E10279" s="142"/>
      <c r="F10279" s="142"/>
      <c r="G10279" s="142"/>
      <c r="H10279" s="142"/>
      <c r="J10279" s="142"/>
      <c r="K10279" s="142"/>
      <c r="L10279" s="142"/>
      <c r="M10279" s="142"/>
      <c r="N10279" s="142"/>
      <c r="O10279" s="142"/>
    </row>
    <row r="10280" spans="3:15" x14ac:dyDescent="0.2">
      <c r="C10280" s="142"/>
      <c r="D10280" s="142"/>
      <c r="E10280" s="142"/>
      <c r="F10280" s="142"/>
      <c r="G10280" s="142"/>
      <c r="H10280" s="142"/>
      <c r="J10280" s="142"/>
      <c r="K10280" s="142"/>
      <c r="L10280" s="142"/>
      <c r="M10280" s="142"/>
      <c r="N10280" s="142"/>
      <c r="O10280" s="142"/>
    </row>
    <row r="10281" spans="3:15" x14ac:dyDescent="0.2">
      <c r="C10281" s="142"/>
      <c r="D10281" s="142"/>
      <c r="E10281" s="142"/>
      <c r="F10281" s="142"/>
      <c r="G10281" s="142"/>
      <c r="H10281" s="142"/>
      <c r="J10281" s="142"/>
      <c r="K10281" s="142"/>
      <c r="L10281" s="142"/>
      <c r="M10281" s="142"/>
      <c r="N10281" s="142"/>
      <c r="O10281" s="142"/>
    </row>
    <row r="10282" spans="3:15" x14ac:dyDescent="0.2">
      <c r="C10282" s="142"/>
      <c r="D10282" s="142"/>
      <c r="E10282" s="142"/>
      <c r="F10282" s="142"/>
      <c r="G10282" s="142"/>
      <c r="H10282" s="142"/>
      <c r="J10282" s="142"/>
      <c r="K10282" s="142"/>
      <c r="L10282" s="142"/>
      <c r="M10282" s="142"/>
      <c r="N10282" s="142"/>
      <c r="O10282" s="142"/>
    </row>
    <row r="10283" spans="3:15" x14ac:dyDescent="0.2">
      <c r="C10283" s="142"/>
      <c r="D10283" s="142"/>
      <c r="E10283" s="142"/>
      <c r="F10283" s="142"/>
      <c r="G10283" s="142"/>
      <c r="H10283" s="142"/>
      <c r="J10283" s="142"/>
      <c r="K10283" s="142"/>
      <c r="L10283" s="142"/>
      <c r="M10283" s="142"/>
      <c r="N10283" s="142"/>
      <c r="O10283" s="142"/>
    </row>
    <row r="10284" spans="3:15" x14ac:dyDescent="0.2">
      <c r="C10284" s="142"/>
      <c r="D10284" s="142"/>
      <c r="E10284" s="142"/>
      <c r="F10284" s="142"/>
      <c r="G10284" s="142"/>
      <c r="H10284" s="142"/>
      <c r="J10284" s="142"/>
      <c r="K10284" s="142"/>
      <c r="L10284" s="142"/>
      <c r="M10284" s="142"/>
      <c r="N10284" s="142"/>
      <c r="O10284" s="142"/>
    </row>
    <row r="10285" spans="3:15" x14ac:dyDescent="0.2">
      <c r="C10285" s="142"/>
      <c r="D10285" s="142"/>
      <c r="E10285" s="142"/>
      <c r="F10285" s="142"/>
      <c r="G10285" s="142"/>
      <c r="H10285" s="142"/>
      <c r="J10285" s="142"/>
      <c r="K10285" s="142"/>
      <c r="L10285" s="142"/>
      <c r="M10285" s="142"/>
      <c r="N10285" s="142"/>
      <c r="O10285" s="142"/>
    </row>
    <row r="10286" spans="3:15" x14ac:dyDescent="0.2">
      <c r="C10286" s="142"/>
      <c r="D10286" s="142"/>
      <c r="E10286" s="142"/>
      <c r="F10286" s="142"/>
      <c r="G10286" s="142"/>
      <c r="H10286" s="142"/>
      <c r="J10286" s="142"/>
      <c r="K10286" s="142"/>
      <c r="L10286" s="142"/>
      <c r="M10286" s="142"/>
      <c r="N10286" s="142"/>
      <c r="O10286" s="142"/>
    </row>
    <row r="10287" spans="3:15" x14ac:dyDescent="0.2">
      <c r="C10287" s="142"/>
      <c r="D10287" s="142"/>
      <c r="E10287" s="142"/>
      <c r="F10287" s="142"/>
      <c r="G10287" s="142"/>
      <c r="H10287" s="142"/>
      <c r="J10287" s="142"/>
      <c r="K10287" s="142"/>
      <c r="L10287" s="142"/>
      <c r="M10287" s="142"/>
      <c r="N10287" s="142"/>
      <c r="O10287" s="142"/>
    </row>
    <row r="10288" spans="3:15" x14ac:dyDescent="0.2">
      <c r="C10288" s="142"/>
      <c r="D10288" s="142"/>
      <c r="E10288" s="142"/>
      <c r="F10288" s="142"/>
      <c r="G10288" s="142"/>
      <c r="H10288" s="142"/>
      <c r="J10288" s="142"/>
      <c r="K10288" s="142"/>
      <c r="L10288" s="142"/>
      <c r="M10288" s="142"/>
      <c r="N10288" s="142"/>
      <c r="O10288" s="142"/>
    </row>
    <row r="10289" spans="3:15" x14ac:dyDescent="0.2">
      <c r="C10289" s="142"/>
      <c r="D10289" s="142"/>
      <c r="E10289" s="142"/>
      <c r="F10289" s="142"/>
      <c r="G10289" s="142"/>
      <c r="H10289" s="142"/>
      <c r="J10289" s="142"/>
      <c r="K10289" s="142"/>
      <c r="L10289" s="142"/>
      <c r="M10289" s="142"/>
      <c r="N10289" s="142"/>
      <c r="O10289" s="142"/>
    </row>
    <row r="10290" spans="3:15" x14ac:dyDescent="0.2">
      <c r="C10290" s="142"/>
      <c r="D10290" s="142"/>
      <c r="E10290" s="142"/>
      <c r="F10290" s="142"/>
      <c r="G10290" s="142"/>
      <c r="H10290" s="142"/>
      <c r="J10290" s="142"/>
      <c r="K10290" s="142"/>
      <c r="L10290" s="142"/>
      <c r="M10290" s="142"/>
      <c r="N10290" s="142"/>
      <c r="O10290" s="142"/>
    </row>
    <row r="10291" spans="3:15" x14ac:dyDescent="0.2">
      <c r="C10291" s="142"/>
      <c r="D10291" s="142"/>
      <c r="E10291" s="142"/>
      <c r="F10291" s="142"/>
      <c r="G10291" s="142"/>
      <c r="H10291" s="142"/>
      <c r="J10291" s="142"/>
      <c r="K10291" s="142"/>
      <c r="L10291" s="142"/>
      <c r="M10291" s="142"/>
      <c r="N10291" s="142"/>
      <c r="O10291" s="142"/>
    </row>
    <row r="10292" spans="3:15" x14ac:dyDescent="0.2">
      <c r="C10292" s="142"/>
      <c r="D10292" s="142"/>
      <c r="E10292" s="142"/>
      <c r="F10292" s="142"/>
      <c r="G10292" s="142"/>
      <c r="H10292" s="142"/>
      <c r="J10292" s="142"/>
      <c r="K10292" s="142"/>
      <c r="L10292" s="142"/>
      <c r="M10292" s="142"/>
      <c r="N10292" s="142"/>
      <c r="O10292" s="142"/>
    </row>
    <row r="10293" spans="3:15" x14ac:dyDescent="0.2">
      <c r="C10293" s="142"/>
      <c r="D10293" s="142"/>
      <c r="E10293" s="142"/>
      <c r="F10293" s="142"/>
      <c r="G10293" s="142"/>
      <c r="H10293" s="142"/>
      <c r="J10293" s="142"/>
      <c r="K10293" s="142"/>
      <c r="L10293" s="142"/>
      <c r="M10293" s="142"/>
      <c r="N10293" s="142"/>
      <c r="O10293" s="142"/>
    </row>
    <row r="10294" spans="3:15" x14ac:dyDescent="0.2">
      <c r="C10294" s="142"/>
      <c r="D10294" s="142"/>
      <c r="E10294" s="142"/>
      <c r="F10294" s="142"/>
      <c r="G10294" s="142"/>
      <c r="H10294" s="142"/>
      <c r="J10294" s="142"/>
      <c r="K10294" s="142"/>
      <c r="L10294" s="142"/>
      <c r="M10294" s="142"/>
      <c r="N10294" s="142"/>
      <c r="O10294" s="142"/>
    </row>
    <row r="10295" spans="3:15" x14ac:dyDescent="0.2">
      <c r="C10295" s="142"/>
      <c r="D10295" s="142"/>
      <c r="E10295" s="142"/>
      <c r="F10295" s="142"/>
      <c r="G10295" s="142"/>
      <c r="H10295" s="142"/>
      <c r="J10295" s="142"/>
      <c r="K10295" s="142"/>
      <c r="L10295" s="142"/>
      <c r="M10295" s="142"/>
      <c r="N10295" s="142"/>
      <c r="O10295" s="142"/>
    </row>
    <row r="10296" spans="3:15" x14ac:dyDescent="0.2">
      <c r="C10296" s="142"/>
      <c r="D10296" s="142"/>
      <c r="E10296" s="142"/>
      <c r="F10296" s="142"/>
      <c r="G10296" s="142"/>
      <c r="H10296" s="142"/>
      <c r="J10296" s="142"/>
      <c r="K10296" s="142"/>
      <c r="L10296" s="142"/>
      <c r="M10296" s="142"/>
      <c r="N10296" s="142"/>
      <c r="O10296" s="142"/>
    </row>
    <row r="10297" spans="3:15" x14ac:dyDescent="0.2">
      <c r="C10297" s="142"/>
      <c r="D10297" s="142"/>
      <c r="E10297" s="142"/>
      <c r="F10297" s="142"/>
      <c r="G10297" s="142"/>
      <c r="H10297" s="142"/>
      <c r="J10297" s="142"/>
      <c r="K10297" s="142"/>
      <c r="L10297" s="142"/>
      <c r="M10297" s="142"/>
      <c r="N10297" s="142"/>
      <c r="O10297" s="142"/>
    </row>
    <row r="10298" spans="3:15" x14ac:dyDescent="0.2">
      <c r="C10298" s="142"/>
      <c r="D10298" s="142"/>
      <c r="E10298" s="142"/>
      <c r="F10298" s="142"/>
      <c r="G10298" s="142"/>
      <c r="H10298" s="142"/>
      <c r="J10298" s="142"/>
      <c r="K10298" s="142"/>
      <c r="L10298" s="142"/>
      <c r="M10298" s="142"/>
      <c r="N10298" s="142"/>
      <c r="O10298" s="142"/>
    </row>
    <row r="10299" spans="3:15" x14ac:dyDescent="0.2">
      <c r="C10299" s="142"/>
      <c r="D10299" s="142"/>
      <c r="E10299" s="142"/>
      <c r="F10299" s="142"/>
      <c r="G10299" s="142"/>
      <c r="H10299" s="142"/>
      <c r="J10299" s="142"/>
      <c r="K10299" s="142"/>
      <c r="L10299" s="142"/>
      <c r="M10299" s="142"/>
      <c r="N10299" s="142"/>
      <c r="O10299" s="142"/>
    </row>
    <row r="10300" spans="3:15" x14ac:dyDescent="0.2">
      <c r="C10300" s="142"/>
      <c r="D10300" s="142"/>
      <c r="E10300" s="142"/>
      <c r="F10300" s="142"/>
      <c r="G10300" s="142"/>
      <c r="H10300" s="142"/>
      <c r="J10300" s="142"/>
      <c r="K10300" s="142"/>
      <c r="L10300" s="142"/>
      <c r="M10300" s="142"/>
      <c r="N10300" s="142"/>
      <c r="O10300" s="142"/>
    </row>
    <row r="10301" spans="3:15" x14ac:dyDescent="0.2">
      <c r="C10301" s="142"/>
      <c r="D10301" s="142"/>
      <c r="E10301" s="142"/>
      <c r="F10301" s="142"/>
      <c r="G10301" s="142"/>
      <c r="H10301" s="142"/>
      <c r="J10301" s="142"/>
      <c r="K10301" s="142"/>
      <c r="L10301" s="142"/>
      <c r="M10301" s="142"/>
      <c r="N10301" s="142"/>
      <c r="O10301" s="142"/>
    </row>
    <row r="10302" spans="3:15" x14ac:dyDescent="0.2">
      <c r="C10302" s="142"/>
      <c r="D10302" s="142"/>
      <c r="E10302" s="142"/>
      <c r="F10302" s="142"/>
      <c r="G10302" s="142"/>
      <c r="H10302" s="142"/>
      <c r="J10302" s="142"/>
      <c r="K10302" s="142"/>
      <c r="L10302" s="142"/>
      <c r="M10302" s="142"/>
      <c r="N10302" s="142"/>
      <c r="O10302" s="142"/>
    </row>
    <row r="10303" spans="3:15" x14ac:dyDescent="0.2">
      <c r="C10303" s="142"/>
      <c r="D10303" s="142"/>
      <c r="E10303" s="142"/>
      <c r="F10303" s="142"/>
      <c r="G10303" s="142"/>
      <c r="H10303" s="142"/>
      <c r="J10303" s="142"/>
      <c r="K10303" s="142"/>
      <c r="L10303" s="142"/>
      <c r="M10303" s="142"/>
      <c r="N10303" s="142"/>
      <c r="O10303" s="142"/>
    </row>
    <row r="10304" spans="3:15" x14ac:dyDescent="0.2">
      <c r="C10304" s="142"/>
      <c r="D10304" s="142"/>
      <c r="E10304" s="142"/>
      <c r="F10304" s="142"/>
      <c r="G10304" s="142"/>
      <c r="H10304" s="142"/>
      <c r="J10304" s="142"/>
      <c r="K10304" s="142"/>
      <c r="L10304" s="142"/>
      <c r="M10304" s="142"/>
      <c r="N10304" s="142"/>
      <c r="O10304" s="142"/>
    </row>
    <row r="10305" spans="3:15" x14ac:dyDescent="0.2">
      <c r="C10305" s="142"/>
      <c r="D10305" s="142"/>
      <c r="E10305" s="142"/>
      <c r="F10305" s="142"/>
      <c r="G10305" s="142"/>
      <c r="H10305" s="142"/>
      <c r="J10305" s="142"/>
      <c r="K10305" s="142"/>
      <c r="L10305" s="142"/>
      <c r="M10305" s="142"/>
      <c r="N10305" s="142"/>
      <c r="O10305" s="142"/>
    </row>
    <row r="10306" spans="3:15" x14ac:dyDescent="0.2">
      <c r="C10306" s="142"/>
      <c r="D10306" s="142"/>
      <c r="E10306" s="142"/>
      <c r="F10306" s="142"/>
      <c r="G10306" s="142"/>
      <c r="H10306" s="142"/>
      <c r="J10306" s="142"/>
      <c r="K10306" s="142"/>
      <c r="L10306" s="142"/>
      <c r="M10306" s="142"/>
      <c r="N10306" s="142"/>
      <c r="O10306" s="142"/>
    </row>
    <row r="10307" spans="3:15" x14ac:dyDescent="0.2">
      <c r="C10307" s="142"/>
      <c r="D10307" s="142"/>
      <c r="E10307" s="142"/>
      <c r="F10307" s="142"/>
      <c r="G10307" s="142"/>
      <c r="H10307" s="142"/>
      <c r="J10307" s="142"/>
      <c r="K10307" s="142"/>
      <c r="L10307" s="142"/>
      <c r="M10307" s="142"/>
      <c r="N10307" s="142"/>
      <c r="O10307" s="142"/>
    </row>
    <row r="10308" spans="3:15" x14ac:dyDescent="0.2">
      <c r="C10308" s="142"/>
      <c r="D10308" s="142"/>
      <c r="E10308" s="142"/>
      <c r="F10308" s="142"/>
      <c r="G10308" s="142"/>
      <c r="H10308" s="142"/>
      <c r="J10308" s="142"/>
      <c r="K10308" s="142"/>
      <c r="L10308" s="142"/>
      <c r="M10308" s="142"/>
      <c r="N10308" s="142"/>
      <c r="O10308" s="142"/>
    </row>
    <row r="10309" spans="3:15" x14ac:dyDescent="0.2">
      <c r="C10309" s="142"/>
      <c r="D10309" s="142"/>
      <c r="E10309" s="142"/>
      <c r="F10309" s="142"/>
      <c r="G10309" s="142"/>
      <c r="H10309" s="142"/>
      <c r="J10309" s="142"/>
      <c r="K10309" s="142"/>
      <c r="L10309" s="142"/>
      <c r="M10309" s="142"/>
      <c r="N10309" s="142"/>
      <c r="O10309" s="142"/>
    </row>
    <row r="10310" spans="3:15" x14ac:dyDescent="0.2">
      <c r="C10310" s="142"/>
      <c r="D10310" s="142"/>
      <c r="E10310" s="142"/>
      <c r="F10310" s="142"/>
      <c r="G10310" s="142"/>
      <c r="H10310" s="142"/>
      <c r="J10310" s="142"/>
      <c r="K10310" s="142"/>
      <c r="L10310" s="142"/>
      <c r="M10310" s="142"/>
      <c r="N10310" s="142"/>
      <c r="O10310" s="142"/>
    </row>
    <row r="10311" spans="3:15" x14ac:dyDescent="0.2">
      <c r="C10311" s="142"/>
      <c r="D10311" s="142"/>
      <c r="E10311" s="142"/>
      <c r="F10311" s="142"/>
      <c r="G10311" s="142"/>
      <c r="H10311" s="142"/>
      <c r="J10311" s="142"/>
      <c r="K10311" s="142"/>
      <c r="L10311" s="142"/>
      <c r="M10311" s="142"/>
      <c r="N10311" s="142"/>
      <c r="O10311" s="142"/>
    </row>
    <row r="10312" spans="3:15" x14ac:dyDescent="0.2">
      <c r="C10312" s="142"/>
      <c r="D10312" s="142"/>
      <c r="E10312" s="142"/>
      <c r="F10312" s="142"/>
      <c r="G10312" s="142"/>
      <c r="H10312" s="142"/>
      <c r="J10312" s="142"/>
      <c r="K10312" s="142"/>
      <c r="L10312" s="142"/>
      <c r="M10312" s="142"/>
      <c r="N10312" s="142"/>
      <c r="O10312" s="142"/>
    </row>
    <row r="10313" spans="3:15" x14ac:dyDescent="0.2">
      <c r="C10313" s="142"/>
      <c r="D10313" s="142"/>
      <c r="E10313" s="142"/>
      <c r="F10313" s="142"/>
      <c r="G10313" s="142"/>
      <c r="H10313" s="142"/>
      <c r="J10313" s="142"/>
      <c r="K10313" s="142"/>
      <c r="L10313" s="142"/>
      <c r="M10313" s="142"/>
      <c r="N10313" s="142"/>
      <c r="O10313" s="142"/>
    </row>
    <row r="10314" spans="3:15" x14ac:dyDescent="0.2">
      <c r="C10314" s="142"/>
      <c r="D10314" s="142"/>
      <c r="E10314" s="142"/>
      <c r="F10314" s="142"/>
      <c r="G10314" s="142"/>
      <c r="H10314" s="142"/>
      <c r="J10314" s="142"/>
      <c r="K10314" s="142"/>
      <c r="L10314" s="142"/>
      <c r="M10314" s="142"/>
      <c r="N10314" s="142"/>
      <c r="O10314" s="142"/>
    </row>
    <row r="10315" spans="3:15" x14ac:dyDescent="0.2">
      <c r="C10315" s="142"/>
      <c r="D10315" s="142"/>
      <c r="E10315" s="142"/>
      <c r="F10315" s="142"/>
      <c r="G10315" s="142"/>
      <c r="H10315" s="142"/>
      <c r="J10315" s="142"/>
      <c r="K10315" s="142"/>
      <c r="L10315" s="142"/>
      <c r="M10315" s="142"/>
      <c r="N10315" s="142"/>
      <c r="O10315" s="142"/>
    </row>
    <row r="10316" spans="3:15" x14ac:dyDescent="0.2">
      <c r="C10316" s="142"/>
      <c r="D10316" s="142"/>
      <c r="E10316" s="142"/>
      <c r="F10316" s="142"/>
      <c r="G10316" s="142"/>
      <c r="H10316" s="142"/>
      <c r="J10316" s="142"/>
      <c r="K10316" s="142"/>
      <c r="L10316" s="142"/>
      <c r="M10316" s="142"/>
      <c r="N10316" s="142"/>
      <c r="O10316" s="142"/>
    </row>
    <row r="10317" spans="3:15" x14ac:dyDescent="0.2">
      <c r="C10317" s="142"/>
      <c r="D10317" s="142"/>
      <c r="E10317" s="142"/>
      <c r="F10317" s="142"/>
      <c r="G10317" s="142"/>
      <c r="H10317" s="142"/>
      <c r="J10317" s="142"/>
      <c r="K10317" s="142"/>
      <c r="L10317" s="142"/>
      <c r="M10317" s="142"/>
      <c r="N10317" s="142"/>
      <c r="O10317" s="142"/>
    </row>
    <row r="10318" spans="3:15" x14ac:dyDescent="0.2">
      <c r="C10318" s="142"/>
      <c r="D10318" s="142"/>
      <c r="E10318" s="142"/>
      <c r="F10318" s="142"/>
      <c r="G10318" s="142"/>
      <c r="H10318" s="142"/>
      <c r="J10318" s="142"/>
      <c r="K10318" s="142"/>
      <c r="L10318" s="142"/>
      <c r="M10318" s="142"/>
      <c r="N10318" s="142"/>
      <c r="O10318" s="142"/>
    </row>
    <row r="10319" spans="3:15" x14ac:dyDescent="0.2">
      <c r="C10319" s="142"/>
      <c r="D10319" s="142"/>
      <c r="E10319" s="142"/>
      <c r="F10319" s="142"/>
      <c r="G10319" s="142"/>
      <c r="H10319" s="142"/>
      <c r="J10319" s="142"/>
      <c r="K10319" s="142"/>
      <c r="L10319" s="142"/>
      <c r="M10319" s="142"/>
      <c r="N10319" s="142"/>
      <c r="O10319" s="142"/>
    </row>
    <row r="10320" spans="3:15" x14ac:dyDescent="0.2">
      <c r="C10320" s="142"/>
      <c r="D10320" s="142"/>
      <c r="E10320" s="142"/>
      <c r="F10320" s="142"/>
      <c r="G10320" s="142"/>
      <c r="H10320" s="142"/>
      <c r="J10320" s="142"/>
      <c r="K10320" s="142"/>
      <c r="L10320" s="142"/>
      <c r="M10320" s="142"/>
      <c r="N10320" s="142"/>
      <c r="O10320" s="142"/>
    </row>
    <row r="10321" spans="3:15" x14ac:dyDescent="0.2">
      <c r="C10321" s="142"/>
      <c r="D10321" s="142"/>
      <c r="E10321" s="142"/>
      <c r="F10321" s="142"/>
      <c r="G10321" s="142"/>
      <c r="H10321" s="142"/>
      <c r="J10321" s="142"/>
      <c r="K10321" s="142"/>
      <c r="L10321" s="142"/>
      <c r="M10321" s="142"/>
      <c r="N10321" s="142"/>
      <c r="O10321" s="142"/>
    </row>
    <row r="10322" spans="3:15" x14ac:dyDescent="0.2">
      <c r="C10322" s="142"/>
      <c r="D10322" s="142"/>
      <c r="E10322" s="142"/>
      <c r="F10322" s="142"/>
      <c r="G10322" s="142"/>
      <c r="H10322" s="142"/>
      <c r="J10322" s="142"/>
      <c r="K10322" s="142"/>
      <c r="L10322" s="142"/>
      <c r="M10322" s="142"/>
      <c r="N10322" s="142"/>
      <c r="O10322" s="142"/>
    </row>
    <row r="10323" spans="3:15" x14ac:dyDescent="0.2">
      <c r="C10323" s="142"/>
      <c r="D10323" s="142"/>
      <c r="E10323" s="142"/>
      <c r="F10323" s="142"/>
      <c r="G10323" s="142"/>
      <c r="H10323" s="142"/>
      <c r="J10323" s="142"/>
      <c r="K10323" s="142"/>
      <c r="L10323" s="142"/>
      <c r="M10323" s="142"/>
      <c r="N10323" s="142"/>
      <c r="O10323" s="142"/>
    </row>
    <row r="10324" spans="3:15" x14ac:dyDescent="0.2">
      <c r="C10324" s="142"/>
      <c r="D10324" s="142"/>
      <c r="E10324" s="142"/>
      <c r="F10324" s="142"/>
      <c r="G10324" s="142"/>
      <c r="H10324" s="142"/>
      <c r="J10324" s="142"/>
      <c r="K10324" s="142"/>
      <c r="L10324" s="142"/>
      <c r="M10324" s="142"/>
      <c r="N10324" s="142"/>
      <c r="O10324" s="142"/>
    </row>
    <row r="10325" spans="3:15" x14ac:dyDescent="0.2">
      <c r="C10325" s="142"/>
      <c r="D10325" s="142"/>
      <c r="E10325" s="142"/>
      <c r="F10325" s="142"/>
      <c r="G10325" s="142"/>
      <c r="H10325" s="142"/>
      <c r="J10325" s="142"/>
      <c r="K10325" s="142"/>
      <c r="L10325" s="142"/>
      <c r="M10325" s="142"/>
      <c r="N10325" s="142"/>
      <c r="O10325" s="142"/>
    </row>
    <row r="10326" spans="3:15" x14ac:dyDescent="0.2">
      <c r="C10326" s="142"/>
      <c r="D10326" s="142"/>
      <c r="E10326" s="142"/>
      <c r="F10326" s="142"/>
      <c r="G10326" s="142"/>
      <c r="H10326" s="142"/>
      <c r="J10326" s="142"/>
      <c r="K10326" s="142"/>
      <c r="L10326" s="142"/>
      <c r="M10326" s="142"/>
      <c r="N10326" s="142"/>
      <c r="O10326" s="142"/>
    </row>
    <row r="10327" spans="3:15" x14ac:dyDescent="0.2">
      <c r="C10327" s="142"/>
      <c r="D10327" s="142"/>
      <c r="E10327" s="142"/>
      <c r="F10327" s="142"/>
      <c r="G10327" s="142"/>
      <c r="H10327" s="142"/>
      <c r="J10327" s="142"/>
      <c r="K10327" s="142"/>
      <c r="L10327" s="142"/>
      <c r="M10327" s="142"/>
      <c r="N10327" s="142"/>
      <c r="O10327" s="142"/>
    </row>
    <row r="10328" spans="3:15" x14ac:dyDescent="0.2">
      <c r="C10328" s="142"/>
      <c r="D10328" s="142"/>
      <c r="E10328" s="142"/>
      <c r="F10328" s="142"/>
      <c r="G10328" s="142"/>
      <c r="H10328" s="142"/>
      <c r="J10328" s="142"/>
      <c r="K10328" s="142"/>
      <c r="L10328" s="142"/>
      <c r="M10328" s="142"/>
      <c r="N10328" s="142"/>
      <c r="O10328" s="142"/>
    </row>
    <row r="10329" spans="3:15" x14ac:dyDescent="0.2">
      <c r="C10329" s="142"/>
      <c r="D10329" s="142"/>
      <c r="E10329" s="142"/>
      <c r="F10329" s="142"/>
      <c r="G10329" s="142"/>
      <c r="H10329" s="142"/>
      <c r="J10329" s="142"/>
      <c r="K10329" s="142"/>
      <c r="L10329" s="142"/>
      <c r="M10329" s="142"/>
      <c r="N10329" s="142"/>
      <c r="O10329" s="142"/>
    </row>
    <row r="10330" spans="3:15" x14ac:dyDescent="0.2">
      <c r="C10330" s="142"/>
      <c r="D10330" s="142"/>
      <c r="E10330" s="142"/>
      <c r="F10330" s="142"/>
      <c r="G10330" s="142"/>
      <c r="H10330" s="142"/>
      <c r="J10330" s="142"/>
      <c r="K10330" s="142"/>
      <c r="L10330" s="142"/>
      <c r="M10330" s="142"/>
      <c r="N10330" s="142"/>
      <c r="O10330" s="142"/>
    </row>
    <row r="10331" spans="3:15" x14ac:dyDescent="0.2">
      <c r="C10331" s="142"/>
      <c r="D10331" s="142"/>
      <c r="E10331" s="142"/>
      <c r="F10331" s="142"/>
      <c r="G10331" s="142"/>
      <c r="H10331" s="142"/>
      <c r="J10331" s="142"/>
      <c r="K10331" s="142"/>
      <c r="L10331" s="142"/>
      <c r="M10331" s="142"/>
      <c r="N10331" s="142"/>
      <c r="O10331" s="142"/>
    </row>
    <row r="10332" spans="3:15" x14ac:dyDescent="0.2">
      <c r="C10332" s="142"/>
      <c r="D10332" s="142"/>
      <c r="E10332" s="142"/>
      <c r="F10332" s="142"/>
      <c r="G10332" s="142"/>
      <c r="H10332" s="142"/>
      <c r="J10332" s="142"/>
      <c r="K10332" s="142"/>
      <c r="L10332" s="142"/>
      <c r="M10332" s="142"/>
      <c r="N10332" s="142"/>
      <c r="O10332" s="142"/>
    </row>
    <row r="10333" spans="3:15" x14ac:dyDescent="0.2">
      <c r="C10333" s="142"/>
      <c r="D10333" s="142"/>
      <c r="E10333" s="142"/>
      <c r="F10333" s="142"/>
      <c r="G10333" s="142"/>
      <c r="H10333" s="142"/>
      <c r="J10333" s="142"/>
      <c r="K10333" s="142"/>
      <c r="L10333" s="142"/>
      <c r="M10333" s="142"/>
      <c r="N10333" s="142"/>
      <c r="O10333" s="142"/>
    </row>
    <row r="10334" spans="3:15" x14ac:dyDescent="0.2">
      <c r="C10334" s="142"/>
      <c r="D10334" s="142"/>
      <c r="E10334" s="142"/>
      <c r="F10334" s="142"/>
      <c r="G10334" s="142"/>
      <c r="H10334" s="142"/>
      <c r="J10334" s="142"/>
      <c r="K10334" s="142"/>
      <c r="L10334" s="142"/>
      <c r="M10334" s="142"/>
      <c r="N10334" s="142"/>
      <c r="O10334" s="142"/>
    </row>
    <row r="10335" spans="3:15" x14ac:dyDescent="0.2">
      <c r="C10335" s="142"/>
      <c r="D10335" s="142"/>
      <c r="E10335" s="142"/>
      <c r="F10335" s="142"/>
      <c r="G10335" s="142"/>
      <c r="H10335" s="142"/>
      <c r="J10335" s="142"/>
      <c r="K10335" s="142"/>
      <c r="L10335" s="142"/>
      <c r="M10335" s="142"/>
      <c r="N10335" s="142"/>
      <c r="O10335" s="142"/>
    </row>
    <row r="10336" spans="3:15" x14ac:dyDescent="0.2">
      <c r="C10336" s="142"/>
      <c r="D10336" s="142"/>
      <c r="E10336" s="142"/>
      <c r="F10336" s="142"/>
      <c r="G10336" s="142"/>
      <c r="H10336" s="142"/>
      <c r="J10336" s="142"/>
      <c r="K10336" s="142"/>
      <c r="L10336" s="142"/>
      <c r="M10336" s="142"/>
      <c r="N10336" s="142"/>
      <c r="O10336" s="142"/>
    </row>
    <row r="10337" spans="3:15" x14ac:dyDescent="0.2">
      <c r="C10337" s="142"/>
      <c r="D10337" s="142"/>
      <c r="E10337" s="142"/>
      <c r="F10337" s="142"/>
      <c r="G10337" s="142"/>
      <c r="H10337" s="142"/>
      <c r="J10337" s="142"/>
      <c r="K10337" s="142"/>
      <c r="L10337" s="142"/>
      <c r="M10337" s="142"/>
      <c r="N10337" s="142"/>
      <c r="O10337" s="142"/>
    </row>
    <row r="10338" spans="3:15" x14ac:dyDescent="0.2">
      <c r="C10338" s="142"/>
      <c r="D10338" s="142"/>
      <c r="E10338" s="142"/>
      <c r="F10338" s="142"/>
      <c r="G10338" s="142"/>
      <c r="H10338" s="142"/>
      <c r="J10338" s="142"/>
      <c r="K10338" s="142"/>
      <c r="L10338" s="142"/>
      <c r="M10338" s="142"/>
      <c r="N10338" s="142"/>
      <c r="O10338" s="142"/>
    </row>
    <row r="10339" spans="3:15" x14ac:dyDescent="0.2">
      <c r="C10339" s="142"/>
      <c r="D10339" s="142"/>
      <c r="E10339" s="142"/>
      <c r="F10339" s="142"/>
      <c r="G10339" s="142"/>
      <c r="H10339" s="142"/>
      <c r="J10339" s="142"/>
      <c r="K10339" s="142"/>
      <c r="L10339" s="142"/>
      <c r="M10339" s="142"/>
      <c r="N10339" s="142"/>
      <c r="O10339" s="142"/>
    </row>
    <row r="10340" spans="3:15" x14ac:dyDescent="0.2">
      <c r="C10340" s="142"/>
      <c r="D10340" s="142"/>
      <c r="E10340" s="142"/>
      <c r="F10340" s="142"/>
      <c r="G10340" s="142"/>
      <c r="H10340" s="142"/>
      <c r="J10340" s="142"/>
      <c r="K10340" s="142"/>
      <c r="L10340" s="142"/>
      <c r="M10340" s="142"/>
      <c r="N10340" s="142"/>
      <c r="O10340" s="142"/>
    </row>
    <row r="10341" spans="3:15" x14ac:dyDescent="0.2">
      <c r="C10341" s="142"/>
      <c r="D10341" s="142"/>
      <c r="E10341" s="142"/>
      <c r="F10341" s="142"/>
      <c r="G10341" s="142"/>
      <c r="H10341" s="142"/>
      <c r="J10341" s="142"/>
      <c r="K10341" s="142"/>
      <c r="L10341" s="142"/>
      <c r="M10341" s="142"/>
      <c r="N10341" s="142"/>
      <c r="O10341" s="142"/>
    </row>
    <row r="10342" spans="3:15" x14ac:dyDescent="0.2">
      <c r="C10342" s="142"/>
      <c r="D10342" s="142"/>
      <c r="E10342" s="142"/>
      <c r="F10342" s="142"/>
      <c r="G10342" s="142"/>
      <c r="H10342" s="142"/>
      <c r="J10342" s="142"/>
      <c r="K10342" s="142"/>
      <c r="L10342" s="142"/>
      <c r="M10342" s="142"/>
      <c r="N10342" s="142"/>
      <c r="O10342" s="142"/>
    </row>
    <row r="10343" spans="3:15" x14ac:dyDescent="0.2">
      <c r="C10343" s="142"/>
      <c r="D10343" s="142"/>
      <c r="E10343" s="142"/>
      <c r="F10343" s="142"/>
      <c r="G10343" s="142"/>
      <c r="H10343" s="142"/>
      <c r="J10343" s="142"/>
      <c r="K10343" s="142"/>
      <c r="L10343" s="142"/>
      <c r="M10343" s="142"/>
      <c r="N10343" s="142"/>
      <c r="O10343" s="142"/>
    </row>
    <row r="10344" spans="3:15" x14ac:dyDescent="0.2">
      <c r="C10344" s="142"/>
      <c r="D10344" s="142"/>
      <c r="E10344" s="142"/>
      <c r="F10344" s="142"/>
      <c r="G10344" s="142"/>
      <c r="H10344" s="142"/>
      <c r="J10344" s="142"/>
      <c r="K10344" s="142"/>
      <c r="L10344" s="142"/>
      <c r="M10344" s="142"/>
      <c r="N10344" s="142"/>
      <c r="O10344" s="142"/>
    </row>
    <row r="10345" spans="3:15" x14ac:dyDescent="0.2">
      <c r="C10345" s="142"/>
      <c r="D10345" s="142"/>
      <c r="E10345" s="142"/>
      <c r="F10345" s="142"/>
      <c r="G10345" s="142"/>
      <c r="H10345" s="142"/>
      <c r="J10345" s="142"/>
      <c r="K10345" s="142"/>
      <c r="L10345" s="142"/>
      <c r="M10345" s="142"/>
      <c r="N10345" s="142"/>
      <c r="O10345" s="142"/>
    </row>
    <row r="10346" spans="3:15" x14ac:dyDescent="0.2">
      <c r="C10346" s="142"/>
      <c r="D10346" s="142"/>
      <c r="E10346" s="142"/>
      <c r="F10346" s="142"/>
      <c r="G10346" s="142"/>
      <c r="H10346" s="142"/>
      <c r="J10346" s="142"/>
      <c r="K10346" s="142"/>
      <c r="L10346" s="142"/>
      <c r="M10346" s="142"/>
      <c r="N10346" s="142"/>
      <c r="O10346" s="142"/>
    </row>
    <row r="10347" spans="3:15" x14ac:dyDescent="0.2">
      <c r="C10347" s="142"/>
      <c r="D10347" s="142"/>
      <c r="E10347" s="142"/>
      <c r="F10347" s="142"/>
      <c r="G10347" s="142"/>
      <c r="H10347" s="142"/>
      <c r="J10347" s="142"/>
      <c r="K10347" s="142"/>
      <c r="L10347" s="142"/>
      <c r="M10347" s="142"/>
      <c r="N10347" s="142"/>
      <c r="O10347" s="142"/>
    </row>
    <row r="10348" spans="3:15" x14ac:dyDescent="0.2">
      <c r="C10348" s="142"/>
      <c r="D10348" s="142"/>
      <c r="E10348" s="142"/>
      <c r="F10348" s="142"/>
      <c r="G10348" s="142"/>
      <c r="H10348" s="142"/>
      <c r="J10348" s="142"/>
      <c r="K10348" s="142"/>
      <c r="L10348" s="142"/>
      <c r="M10348" s="142"/>
      <c r="N10348" s="142"/>
      <c r="O10348" s="142"/>
    </row>
    <row r="10349" spans="3:15" x14ac:dyDescent="0.2">
      <c r="C10349" s="142"/>
      <c r="D10349" s="142"/>
      <c r="E10349" s="142"/>
      <c r="F10349" s="142"/>
      <c r="G10349" s="142"/>
      <c r="H10349" s="142"/>
      <c r="J10349" s="142"/>
      <c r="K10349" s="142"/>
      <c r="L10349" s="142"/>
      <c r="M10349" s="142"/>
      <c r="N10349" s="142"/>
      <c r="O10349" s="142"/>
    </row>
    <row r="10350" spans="3:15" x14ac:dyDescent="0.2">
      <c r="C10350" s="142"/>
      <c r="D10350" s="142"/>
      <c r="E10350" s="142"/>
      <c r="F10350" s="142"/>
      <c r="G10350" s="142"/>
      <c r="H10350" s="142"/>
      <c r="J10350" s="142"/>
      <c r="K10350" s="142"/>
      <c r="L10350" s="142"/>
      <c r="M10350" s="142"/>
      <c r="N10350" s="142"/>
      <c r="O10350" s="142"/>
    </row>
    <row r="10351" spans="3:15" x14ac:dyDescent="0.2">
      <c r="C10351" s="142"/>
      <c r="D10351" s="142"/>
      <c r="E10351" s="142"/>
      <c r="F10351" s="142"/>
      <c r="G10351" s="142"/>
      <c r="H10351" s="142"/>
      <c r="J10351" s="142"/>
      <c r="K10351" s="142"/>
      <c r="L10351" s="142"/>
      <c r="M10351" s="142"/>
      <c r="N10351" s="142"/>
      <c r="O10351" s="142"/>
    </row>
    <row r="10352" spans="3:15" x14ac:dyDescent="0.2">
      <c r="C10352" s="142"/>
      <c r="D10352" s="142"/>
      <c r="E10352" s="142"/>
      <c r="F10352" s="142"/>
      <c r="G10352" s="142"/>
      <c r="H10352" s="142"/>
      <c r="J10352" s="142"/>
      <c r="K10352" s="142"/>
      <c r="L10352" s="142"/>
      <c r="M10352" s="142"/>
      <c r="N10352" s="142"/>
      <c r="O10352" s="142"/>
    </row>
    <row r="10353" spans="3:15" x14ac:dyDescent="0.2">
      <c r="C10353" s="142"/>
      <c r="D10353" s="142"/>
      <c r="E10353" s="142"/>
      <c r="F10353" s="142"/>
      <c r="G10353" s="142"/>
      <c r="H10353" s="142"/>
      <c r="J10353" s="142"/>
      <c r="K10353" s="142"/>
      <c r="L10353" s="142"/>
      <c r="M10353" s="142"/>
      <c r="N10353" s="142"/>
      <c r="O10353" s="142"/>
    </row>
    <row r="10354" spans="3:15" x14ac:dyDescent="0.2">
      <c r="C10354" s="142"/>
      <c r="D10354" s="142"/>
      <c r="E10354" s="142"/>
      <c r="F10354" s="142"/>
      <c r="G10354" s="142"/>
      <c r="H10354" s="142"/>
      <c r="J10354" s="142"/>
      <c r="K10354" s="142"/>
      <c r="L10354" s="142"/>
      <c r="M10354" s="142"/>
      <c r="N10354" s="142"/>
      <c r="O10354" s="142"/>
    </row>
    <row r="10355" spans="3:15" x14ac:dyDescent="0.2">
      <c r="C10355" s="142"/>
      <c r="D10355" s="142"/>
      <c r="E10355" s="142"/>
      <c r="F10355" s="142"/>
      <c r="G10355" s="142"/>
      <c r="H10355" s="142"/>
      <c r="J10355" s="142"/>
      <c r="K10355" s="142"/>
      <c r="L10355" s="142"/>
      <c r="M10355" s="142"/>
      <c r="N10355" s="142"/>
      <c r="O10355" s="142"/>
    </row>
    <row r="10356" spans="3:15" x14ac:dyDescent="0.2">
      <c r="C10356" s="142"/>
      <c r="D10356" s="142"/>
      <c r="E10356" s="142"/>
      <c r="F10356" s="142"/>
      <c r="G10356" s="142"/>
      <c r="H10356" s="142"/>
      <c r="J10356" s="142"/>
      <c r="K10356" s="142"/>
      <c r="L10356" s="142"/>
      <c r="M10356" s="142"/>
      <c r="N10356" s="142"/>
      <c r="O10356" s="142"/>
    </row>
    <row r="10357" spans="3:15" x14ac:dyDescent="0.2">
      <c r="C10357" s="142"/>
      <c r="D10357" s="142"/>
      <c r="E10357" s="142"/>
      <c r="F10357" s="142"/>
      <c r="G10357" s="142"/>
      <c r="H10357" s="142"/>
      <c r="J10357" s="142"/>
      <c r="K10357" s="142"/>
      <c r="L10357" s="142"/>
      <c r="M10357" s="142"/>
      <c r="N10357" s="142"/>
      <c r="O10357" s="142"/>
    </row>
    <row r="10358" spans="3:15" x14ac:dyDescent="0.2">
      <c r="C10358" s="142"/>
      <c r="D10358" s="142"/>
      <c r="E10358" s="142"/>
      <c r="F10358" s="142"/>
      <c r="G10358" s="142"/>
      <c r="H10358" s="142"/>
      <c r="J10358" s="142"/>
      <c r="K10358" s="142"/>
      <c r="L10358" s="142"/>
      <c r="M10358" s="142"/>
      <c r="N10358" s="142"/>
      <c r="O10358" s="142"/>
    </row>
    <row r="10359" spans="3:15" x14ac:dyDescent="0.2">
      <c r="C10359" s="142"/>
      <c r="D10359" s="142"/>
      <c r="E10359" s="142"/>
      <c r="F10359" s="142"/>
      <c r="G10359" s="142"/>
      <c r="H10359" s="142"/>
      <c r="J10359" s="142"/>
      <c r="K10359" s="142"/>
      <c r="L10359" s="142"/>
      <c r="M10359" s="142"/>
      <c r="N10359" s="142"/>
      <c r="O10359" s="142"/>
    </row>
    <row r="10360" spans="3:15" x14ac:dyDescent="0.2">
      <c r="C10360" s="142"/>
      <c r="D10360" s="142"/>
      <c r="E10360" s="142"/>
      <c r="F10360" s="142"/>
      <c r="G10360" s="142"/>
      <c r="H10360" s="142"/>
      <c r="J10360" s="142"/>
      <c r="K10360" s="142"/>
      <c r="L10360" s="142"/>
      <c r="M10360" s="142"/>
      <c r="N10360" s="142"/>
      <c r="O10360" s="142"/>
    </row>
    <row r="10361" spans="3:15" x14ac:dyDescent="0.2">
      <c r="C10361" s="142"/>
      <c r="D10361" s="142"/>
      <c r="E10361" s="142"/>
      <c r="F10361" s="142"/>
      <c r="G10361" s="142"/>
      <c r="H10361" s="142"/>
      <c r="J10361" s="142"/>
      <c r="K10361" s="142"/>
      <c r="L10361" s="142"/>
      <c r="M10361" s="142"/>
      <c r="N10361" s="142"/>
      <c r="O10361" s="142"/>
    </row>
    <row r="10362" spans="3:15" x14ac:dyDescent="0.2">
      <c r="C10362" s="142"/>
      <c r="D10362" s="142"/>
      <c r="E10362" s="142"/>
      <c r="F10362" s="142"/>
      <c r="G10362" s="142"/>
      <c r="H10362" s="142"/>
      <c r="J10362" s="142"/>
      <c r="K10362" s="142"/>
      <c r="L10362" s="142"/>
      <c r="M10362" s="142"/>
      <c r="N10362" s="142"/>
      <c r="O10362" s="142"/>
    </row>
    <row r="10363" spans="3:15" x14ac:dyDescent="0.2">
      <c r="C10363" s="142"/>
      <c r="D10363" s="142"/>
      <c r="E10363" s="142"/>
      <c r="F10363" s="142"/>
      <c r="G10363" s="142"/>
      <c r="H10363" s="142"/>
      <c r="J10363" s="142"/>
      <c r="K10363" s="142"/>
      <c r="L10363" s="142"/>
      <c r="M10363" s="142"/>
      <c r="N10363" s="142"/>
      <c r="O10363" s="142"/>
    </row>
    <row r="10364" spans="3:15" x14ac:dyDescent="0.2">
      <c r="C10364" s="142"/>
      <c r="D10364" s="142"/>
      <c r="E10364" s="142"/>
      <c r="F10364" s="142"/>
      <c r="G10364" s="142"/>
      <c r="H10364" s="142"/>
      <c r="J10364" s="142"/>
      <c r="K10364" s="142"/>
      <c r="L10364" s="142"/>
      <c r="M10364" s="142"/>
      <c r="N10364" s="142"/>
      <c r="O10364" s="142"/>
    </row>
    <row r="10365" spans="3:15" x14ac:dyDescent="0.2">
      <c r="C10365" s="142"/>
      <c r="D10365" s="142"/>
      <c r="E10365" s="142"/>
      <c r="F10365" s="142"/>
      <c r="G10365" s="142"/>
      <c r="H10365" s="142"/>
      <c r="J10365" s="142"/>
      <c r="K10365" s="142"/>
      <c r="L10365" s="142"/>
      <c r="M10365" s="142"/>
      <c r="N10365" s="142"/>
      <c r="O10365" s="142"/>
    </row>
    <row r="10366" spans="3:15" x14ac:dyDescent="0.2">
      <c r="C10366" s="142"/>
      <c r="D10366" s="142"/>
      <c r="E10366" s="142"/>
      <c r="F10366" s="142"/>
      <c r="G10366" s="142"/>
      <c r="H10366" s="142"/>
      <c r="J10366" s="142"/>
      <c r="K10366" s="142"/>
      <c r="L10366" s="142"/>
      <c r="M10366" s="142"/>
      <c r="N10366" s="142"/>
      <c r="O10366" s="142"/>
    </row>
    <row r="10367" spans="3:15" x14ac:dyDescent="0.2">
      <c r="C10367" s="142"/>
      <c r="D10367" s="142"/>
      <c r="E10367" s="142"/>
      <c r="F10367" s="142"/>
      <c r="G10367" s="142"/>
      <c r="H10367" s="142"/>
      <c r="J10367" s="142"/>
      <c r="K10367" s="142"/>
      <c r="L10367" s="142"/>
      <c r="M10367" s="142"/>
      <c r="N10367" s="142"/>
      <c r="O10367" s="142"/>
    </row>
    <row r="10368" spans="3:15" x14ac:dyDescent="0.2">
      <c r="C10368" s="142"/>
      <c r="D10368" s="142"/>
      <c r="E10368" s="142"/>
      <c r="F10368" s="142"/>
      <c r="G10368" s="142"/>
      <c r="H10368" s="142"/>
      <c r="J10368" s="142"/>
      <c r="K10368" s="142"/>
      <c r="L10368" s="142"/>
      <c r="M10368" s="142"/>
      <c r="N10368" s="142"/>
      <c r="O10368" s="142"/>
    </row>
    <row r="10369" spans="3:15" x14ac:dyDescent="0.2">
      <c r="C10369" s="142"/>
      <c r="D10369" s="142"/>
      <c r="E10369" s="142"/>
      <c r="F10369" s="142"/>
      <c r="G10369" s="142"/>
      <c r="H10369" s="142"/>
      <c r="J10369" s="142"/>
      <c r="K10369" s="142"/>
      <c r="L10369" s="142"/>
      <c r="M10369" s="142"/>
      <c r="N10369" s="142"/>
      <c r="O10369" s="142"/>
    </row>
    <row r="10370" spans="3:15" x14ac:dyDescent="0.2">
      <c r="C10370" s="142"/>
      <c r="D10370" s="142"/>
      <c r="E10370" s="142"/>
      <c r="F10370" s="142"/>
      <c r="G10370" s="142"/>
      <c r="H10370" s="142"/>
      <c r="J10370" s="142"/>
      <c r="K10370" s="142"/>
      <c r="L10370" s="142"/>
      <c r="M10370" s="142"/>
      <c r="N10370" s="142"/>
      <c r="O10370" s="142"/>
    </row>
    <row r="10371" spans="3:15" x14ac:dyDescent="0.2">
      <c r="C10371" s="142"/>
      <c r="D10371" s="142"/>
      <c r="E10371" s="142"/>
      <c r="F10371" s="142"/>
      <c r="G10371" s="142"/>
      <c r="H10371" s="142"/>
      <c r="J10371" s="142"/>
      <c r="K10371" s="142"/>
      <c r="L10371" s="142"/>
      <c r="M10371" s="142"/>
      <c r="N10371" s="142"/>
      <c r="O10371" s="142"/>
    </row>
    <row r="10372" spans="3:15" x14ac:dyDescent="0.2">
      <c r="C10372" s="142"/>
      <c r="D10372" s="142"/>
      <c r="E10372" s="142"/>
      <c r="F10372" s="142"/>
      <c r="G10372" s="142"/>
      <c r="H10372" s="142"/>
      <c r="J10372" s="142"/>
      <c r="K10372" s="142"/>
      <c r="L10372" s="142"/>
      <c r="M10372" s="142"/>
      <c r="N10372" s="142"/>
      <c r="O10372" s="142"/>
    </row>
    <row r="10373" spans="3:15" x14ac:dyDescent="0.2">
      <c r="C10373" s="142"/>
      <c r="D10373" s="142"/>
      <c r="E10373" s="142"/>
      <c r="F10373" s="142"/>
      <c r="G10373" s="142"/>
      <c r="H10373" s="142"/>
      <c r="J10373" s="142"/>
      <c r="K10373" s="142"/>
      <c r="L10373" s="142"/>
      <c r="M10373" s="142"/>
      <c r="N10373" s="142"/>
      <c r="O10373" s="142"/>
    </row>
    <row r="10374" spans="3:15" x14ac:dyDescent="0.2">
      <c r="C10374" s="142"/>
      <c r="D10374" s="142"/>
      <c r="E10374" s="142"/>
      <c r="F10374" s="142"/>
      <c r="G10374" s="142"/>
      <c r="H10374" s="142"/>
      <c r="J10374" s="142"/>
      <c r="K10374" s="142"/>
      <c r="L10374" s="142"/>
      <c r="M10374" s="142"/>
      <c r="N10374" s="142"/>
      <c r="O10374" s="142"/>
    </row>
    <row r="10375" spans="3:15" x14ac:dyDescent="0.2">
      <c r="C10375" s="142"/>
      <c r="D10375" s="142"/>
      <c r="E10375" s="142"/>
      <c r="F10375" s="142"/>
      <c r="G10375" s="142"/>
      <c r="H10375" s="142"/>
      <c r="J10375" s="142"/>
      <c r="K10375" s="142"/>
      <c r="L10375" s="142"/>
      <c r="M10375" s="142"/>
      <c r="N10375" s="142"/>
      <c r="O10375" s="142"/>
    </row>
    <row r="10376" spans="3:15" x14ac:dyDescent="0.2">
      <c r="C10376" s="142"/>
      <c r="D10376" s="142"/>
      <c r="E10376" s="142"/>
      <c r="F10376" s="142"/>
      <c r="G10376" s="142"/>
      <c r="H10376" s="142"/>
      <c r="J10376" s="142"/>
      <c r="K10376" s="142"/>
      <c r="L10376" s="142"/>
      <c r="M10376" s="142"/>
      <c r="N10376" s="142"/>
      <c r="O10376" s="142"/>
    </row>
    <row r="10377" spans="3:15" x14ac:dyDescent="0.2">
      <c r="C10377" s="142"/>
      <c r="D10377" s="142"/>
      <c r="E10377" s="142"/>
      <c r="F10377" s="142"/>
      <c r="G10377" s="142"/>
      <c r="H10377" s="142"/>
      <c r="J10377" s="142"/>
      <c r="K10377" s="142"/>
      <c r="L10377" s="142"/>
      <c r="M10377" s="142"/>
      <c r="N10377" s="142"/>
      <c r="O10377" s="142"/>
    </row>
    <row r="10378" spans="3:15" x14ac:dyDescent="0.2">
      <c r="C10378" s="142"/>
      <c r="D10378" s="142"/>
      <c r="E10378" s="142"/>
      <c r="F10378" s="142"/>
      <c r="G10378" s="142"/>
      <c r="H10378" s="142"/>
      <c r="J10378" s="142"/>
      <c r="K10378" s="142"/>
      <c r="L10378" s="142"/>
      <c r="M10378" s="142"/>
      <c r="N10378" s="142"/>
      <c r="O10378" s="142"/>
    </row>
    <row r="10379" spans="3:15" x14ac:dyDescent="0.2">
      <c r="C10379" s="142"/>
      <c r="D10379" s="142"/>
      <c r="E10379" s="142"/>
      <c r="F10379" s="142"/>
      <c r="G10379" s="142"/>
      <c r="H10379" s="142"/>
      <c r="J10379" s="142"/>
      <c r="K10379" s="142"/>
      <c r="L10379" s="142"/>
      <c r="M10379" s="142"/>
      <c r="N10379" s="142"/>
      <c r="O10379" s="142"/>
    </row>
    <row r="10380" spans="3:15" x14ac:dyDescent="0.2">
      <c r="C10380" s="142"/>
      <c r="D10380" s="142"/>
      <c r="E10380" s="142"/>
      <c r="F10380" s="142"/>
      <c r="G10380" s="142"/>
      <c r="H10380" s="142"/>
      <c r="J10380" s="142"/>
      <c r="K10380" s="142"/>
      <c r="L10380" s="142"/>
      <c r="M10380" s="142"/>
      <c r="N10380" s="142"/>
      <c r="O10380" s="142"/>
    </row>
    <row r="10381" spans="3:15" x14ac:dyDescent="0.2">
      <c r="C10381" s="142"/>
      <c r="D10381" s="142"/>
      <c r="E10381" s="142"/>
      <c r="F10381" s="142"/>
      <c r="G10381" s="142"/>
      <c r="H10381" s="142"/>
      <c r="J10381" s="142"/>
      <c r="K10381" s="142"/>
      <c r="L10381" s="142"/>
      <c r="M10381" s="142"/>
      <c r="N10381" s="142"/>
      <c r="O10381" s="142"/>
    </row>
    <row r="10382" spans="3:15" x14ac:dyDescent="0.2">
      <c r="C10382" s="142"/>
      <c r="D10382" s="142"/>
      <c r="E10382" s="142"/>
      <c r="F10382" s="142"/>
      <c r="G10382" s="142"/>
      <c r="H10382" s="142"/>
      <c r="J10382" s="142"/>
      <c r="K10382" s="142"/>
      <c r="L10382" s="142"/>
      <c r="M10382" s="142"/>
      <c r="N10382" s="142"/>
      <c r="O10382" s="142"/>
    </row>
    <row r="10383" spans="3:15" x14ac:dyDescent="0.2">
      <c r="C10383" s="142"/>
      <c r="D10383" s="142"/>
      <c r="E10383" s="142"/>
      <c r="F10383" s="142"/>
      <c r="G10383" s="142"/>
      <c r="H10383" s="142"/>
      <c r="J10383" s="142"/>
      <c r="K10383" s="142"/>
      <c r="L10383" s="142"/>
      <c r="M10383" s="142"/>
      <c r="N10383" s="142"/>
      <c r="O10383" s="142"/>
    </row>
    <row r="10384" spans="3:15" x14ac:dyDescent="0.2">
      <c r="C10384" s="142"/>
      <c r="D10384" s="142"/>
      <c r="E10384" s="142"/>
      <c r="F10384" s="142"/>
      <c r="G10384" s="142"/>
      <c r="H10384" s="142"/>
      <c r="J10384" s="142"/>
      <c r="K10384" s="142"/>
      <c r="L10384" s="142"/>
      <c r="M10384" s="142"/>
      <c r="N10384" s="142"/>
      <c r="O10384" s="142"/>
    </row>
    <row r="10385" spans="3:15" x14ac:dyDescent="0.2">
      <c r="C10385" s="142"/>
      <c r="D10385" s="142"/>
      <c r="E10385" s="142"/>
      <c r="F10385" s="142"/>
      <c r="G10385" s="142"/>
      <c r="H10385" s="142"/>
      <c r="J10385" s="142"/>
      <c r="K10385" s="142"/>
      <c r="L10385" s="142"/>
      <c r="M10385" s="142"/>
      <c r="N10385" s="142"/>
      <c r="O10385" s="142"/>
    </row>
    <row r="10386" spans="3:15" x14ac:dyDescent="0.2">
      <c r="C10386" s="142"/>
      <c r="D10386" s="142"/>
      <c r="E10386" s="142"/>
      <c r="F10386" s="142"/>
      <c r="G10386" s="142"/>
      <c r="H10386" s="142"/>
      <c r="J10386" s="142"/>
      <c r="K10386" s="142"/>
      <c r="L10386" s="142"/>
      <c r="M10386" s="142"/>
      <c r="N10386" s="142"/>
      <c r="O10386" s="142"/>
    </row>
    <row r="10387" spans="3:15" x14ac:dyDescent="0.2">
      <c r="C10387" s="142"/>
      <c r="D10387" s="142"/>
      <c r="E10387" s="142"/>
      <c r="F10387" s="142"/>
      <c r="G10387" s="142"/>
      <c r="H10387" s="142"/>
      <c r="J10387" s="142"/>
      <c r="K10387" s="142"/>
      <c r="L10387" s="142"/>
      <c r="M10387" s="142"/>
      <c r="N10387" s="142"/>
      <c r="O10387" s="142"/>
    </row>
    <row r="10388" spans="3:15" x14ac:dyDescent="0.2">
      <c r="C10388" s="142"/>
      <c r="D10388" s="142"/>
      <c r="E10388" s="142"/>
      <c r="F10388" s="142"/>
      <c r="G10388" s="142"/>
      <c r="H10388" s="142"/>
      <c r="J10388" s="142"/>
      <c r="K10388" s="142"/>
      <c r="L10388" s="142"/>
      <c r="M10388" s="142"/>
      <c r="N10388" s="142"/>
      <c r="O10388" s="142"/>
    </row>
    <row r="10389" spans="3:15" x14ac:dyDescent="0.2">
      <c r="C10389" s="142"/>
      <c r="D10389" s="142"/>
      <c r="E10389" s="142"/>
      <c r="F10389" s="142"/>
      <c r="G10389" s="142"/>
      <c r="H10389" s="142"/>
      <c r="J10389" s="142"/>
      <c r="K10389" s="142"/>
      <c r="L10389" s="142"/>
      <c r="M10389" s="142"/>
      <c r="N10389" s="142"/>
      <c r="O10389" s="142"/>
    </row>
    <row r="10390" spans="3:15" x14ac:dyDescent="0.2">
      <c r="C10390" s="142"/>
      <c r="D10390" s="142"/>
      <c r="E10390" s="142"/>
      <c r="F10390" s="142"/>
      <c r="G10390" s="142"/>
      <c r="H10390" s="142"/>
      <c r="J10390" s="142"/>
      <c r="K10390" s="142"/>
      <c r="L10390" s="142"/>
      <c r="M10390" s="142"/>
      <c r="N10390" s="142"/>
      <c r="O10390" s="142"/>
    </row>
    <row r="10391" spans="3:15" x14ac:dyDescent="0.2">
      <c r="C10391" s="142"/>
      <c r="D10391" s="142"/>
      <c r="E10391" s="142"/>
      <c r="F10391" s="142"/>
      <c r="G10391" s="142"/>
      <c r="H10391" s="142"/>
      <c r="J10391" s="142"/>
      <c r="K10391" s="142"/>
      <c r="L10391" s="142"/>
      <c r="M10391" s="142"/>
      <c r="N10391" s="142"/>
      <c r="O10391" s="142"/>
    </row>
    <row r="10392" spans="3:15" x14ac:dyDescent="0.2">
      <c r="C10392" s="142"/>
      <c r="D10392" s="142"/>
      <c r="E10392" s="142"/>
      <c r="F10392" s="142"/>
      <c r="G10392" s="142"/>
      <c r="H10392" s="142"/>
      <c r="J10392" s="142"/>
      <c r="K10392" s="142"/>
      <c r="L10392" s="142"/>
      <c r="M10392" s="142"/>
      <c r="N10392" s="142"/>
      <c r="O10392" s="142"/>
    </row>
    <row r="10393" spans="3:15" x14ac:dyDescent="0.2">
      <c r="C10393" s="142"/>
      <c r="D10393" s="142"/>
      <c r="E10393" s="142"/>
      <c r="F10393" s="142"/>
      <c r="G10393" s="142"/>
      <c r="H10393" s="142"/>
      <c r="J10393" s="142"/>
      <c r="K10393" s="142"/>
      <c r="L10393" s="142"/>
      <c r="M10393" s="142"/>
      <c r="N10393" s="142"/>
      <c r="O10393" s="142"/>
    </row>
    <row r="10394" spans="3:15" x14ac:dyDescent="0.2">
      <c r="C10394" s="142"/>
      <c r="D10394" s="142"/>
      <c r="E10394" s="142"/>
      <c r="F10394" s="142"/>
      <c r="G10394" s="142"/>
      <c r="H10394" s="142"/>
      <c r="J10394" s="142"/>
      <c r="K10394" s="142"/>
      <c r="L10394" s="142"/>
      <c r="M10394" s="142"/>
      <c r="N10394" s="142"/>
      <c r="O10394" s="142"/>
    </row>
    <row r="10395" spans="3:15" x14ac:dyDescent="0.2">
      <c r="C10395" s="142"/>
      <c r="D10395" s="142"/>
      <c r="E10395" s="142"/>
      <c r="F10395" s="142"/>
      <c r="G10395" s="142"/>
      <c r="H10395" s="142"/>
      <c r="J10395" s="142"/>
      <c r="K10395" s="142"/>
      <c r="L10395" s="142"/>
      <c r="M10395" s="142"/>
      <c r="N10395" s="142"/>
      <c r="O10395" s="142"/>
    </row>
    <row r="10396" spans="3:15" x14ac:dyDescent="0.2">
      <c r="C10396" s="142"/>
      <c r="D10396" s="142"/>
      <c r="E10396" s="142"/>
      <c r="F10396" s="142"/>
      <c r="G10396" s="142"/>
      <c r="H10396" s="142"/>
      <c r="J10396" s="142"/>
      <c r="K10396" s="142"/>
      <c r="L10396" s="142"/>
      <c r="M10396" s="142"/>
      <c r="N10396" s="142"/>
      <c r="O10396" s="142"/>
    </row>
    <row r="10397" spans="3:15" x14ac:dyDescent="0.2">
      <c r="C10397" s="142"/>
      <c r="D10397" s="142"/>
      <c r="E10397" s="142"/>
      <c r="F10397" s="142"/>
      <c r="G10397" s="142"/>
      <c r="H10397" s="142"/>
      <c r="J10397" s="142"/>
      <c r="K10397" s="142"/>
      <c r="L10397" s="142"/>
      <c r="M10397" s="142"/>
      <c r="N10397" s="142"/>
      <c r="O10397" s="142"/>
    </row>
    <row r="10398" spans="3:15" x14ac:dyDescent="0.2">
      <c r="C10398" s="142"/>
      <c r="D10398" s="142"/>
      <c r="E10398" s="142"/>
      <c r="F10398" s="142"/>
      <c r="G10398" s="142"/>
      <c r="H10398" s="142"/>
      <c r="J10398" s="142"/>
      <c r="K10398" s="142"/>
      <c r="L10398" s="142"/>
      <c r="M10398" s="142"/>
      <c r="N10398" s="142"/>
      <c r="O10398" s="142"/>
    </row>
    <row r="10399" spans="3:15" x14ac:dyDescent="0.2">
      <c r="C10399" s="142"/>
      <c r="D10399" s="142"/>
      <c r="E10399" s="142"/>
      <c r="F10399" s="142"/>
      <c r="G10399" s="142"/>
      <c r="H10399" s="142"/>
      <c r="J10399" s="142"/>
      <c r="K10399" s="142"/>
      <c r="L10399" s="142"/>
      <c r="M10399" s="142"/>
      <c r="N10399" s="142"/>
      <c r="O10399" s="142"/>
    </row>
    <row r="10400" spans="3:15" x14ac:dyDescent="0.2">
      <c r="C10400" s="142"/>
      <c r="D10400" s="142"/>
      <c r="E10400" s="142"/>
      <c r="F10400" s="142"/>
      <c r="G10400" s="142"/>
      <c r="H10400" s="142"/>
      <c r="J10400" s="142"/>
      <c r="K10400" s="142"/>
      <c r="L10400" s="142"/>
      <c r="M10400" s="142"/>
      <c r="N10400" s="142"/>
      <c r="O10400" s="142"/>
    </row>
    <row r="10401" spans="3:15" x14ac:dyDescent="0.2">
      <c r="C10401" s="142"/>
      <c r="D10401" s="142"/>
      <c r="E10401" s="142"/>
      <c r="F10401" s="142"/>
      <c r="G10401" s="142"/>
      <c r="H10401" s="142"/>
      <c r="J10401" s="142"/>
      <c r="K10401" s="142"/>
      <c r="L10401" s="142"/>
      <c r="M10401" s="142"/>
      <c r="N10401" s="142"/>
      <c r="O10401" s="142"/>
    </row>
    <row r="10402" spans="3:15" x14ac:dyDescent="0.2">
      <c r="C10402" s="142"/>
      <c r="D10402" s="142"/>
      <c r="E10402" s="142"/>
      <c r="F10402" s="142"/>
      <c r="G10402" s="142"/>
      <c r="H10402" s="142"/>
      <c r="J10402" s="142"/>
      <c r="K10402" s="142"/>
      <c r="L10402" s="142"/>
      <c r="M10402" s="142"/>
      <c r="N10402" s="142"/>
      <c r="O10402" s="142"/>
    </row>
    <row r="10403" spans="3:15" x14ac:dyDescent="0.2">
      <c r="C10403" s="142"/>
      <c r="D10403" s="142"/>
      <c r="E10403" s="142"/>
      <c r="F10403" s="142"/>
      <c r="G10403" s="142"/>
      <c r="H10403" s="142"/>
      <c r="J10403" s="142"/>
      <c r="K10403" s="142"/>
      <c r="L10403" s="142"/>
      <c r="M10403" s="142"/>
      <c r="N10403" s="142"/>
      <c r="O10403" s="142"/>
    </row>
    <row r="10404" spans="3:15" x14ac:dyDescent="0.2">
      <c r="C10404" s="142"/>
      <c r="D10404" s="142"/>
      <c r="E10404" s="142"/>
      <c r="F10404" s="142"/>
      <c r="G10404" s="142"/>
      <c r="H10404" s="142"/>
      <c r="J10404" s="142"/>
      <c r="K10404" s="142"/>
      <c r="L10404" s="142"/>
      <c r="M10404" s="142"/>
      <c r="N10404" s="142"/>
      <c r="O10404" s="142"/>
    </row>
    <row r="10405" spans="3:15" x14ac:dyDescent="0.2">
      <c r="C10405" s="142"/>
      <c r="D10405" s="142"/>
      <c r="E10405" s="142"/>
      <c r="F10405" s="142"/>
      <c r="G10405" s="142"/>
      <c r="H10405" s="142"/>
      <c r="J10405" s="142"/>
      <c r="K10405" s="142"/>
      <c r="L10405" s="142"/>
      <c r="M10405" s="142"/>
      <c r="N10405" s="142"/>
      <c r="O10405" s="142"/>
    </row>
    <row r="10406" spans="3:15" x14ac:dyDescent="0.2">
      <c r="C10406" s="142"/>
      <c r="D10406" s="142"/>
      <c r="E10406" s="142"/>
      <c r="F10406" s="142"/>
      <c r="G10406" s="142"/>
      <c r="H10406" s="142"/>
      <c r="J10406" s="142"/>
      <c r="K10406" s="142"/>
      <c r="L10406" s="142"/>
      <c r="M10406" s="142"/>
      <c r="N10406" s="142"/>
      <c r="O10406" s="142"/>
    </row>
    <row r="10407" spans="3:15" x14ac:dyDescent="0.2">
      <c r="C10407" s="142"/>
      <c r="D10407" s="142"/>
      <c r="E10407" s="142"/>
      <c r="F10407" s="142"/>
      <c r="G10407" s="142"/>
      <c r="H10407" s="142"/>
      <c r="J10407" s="142"/>
      <c r="K10407" s="142"/>
      <c r="L10407" s="142"/>
      <c r="M10407" s="142"/>
      <c r="N10407" s="142"/>
      <c r="O10407" s="142"/>
    </row>
    <row r="10408" spans="3:15" x14ac:dyDescent="0.2">
      <c r="C10408" s="142"/>
      <c r="D10408" s="142"/>
      <c r="E10408" s="142"/>
      <c r="F10408" s="142"/>
      <c r="G10408" s="142"/>
      <c r="H10408" s="142"/>
      <c r="J10408" s="142"/>
      <c r="K10408" s="142"/>
      <c r="L10408" s="142"/>
      <c r="M10408" s="142"/>
      <c r="N10408" s="142"/>
      <c r="O10408" s="142"/>
    </row>
    <row r="10409" spans="3:15" x14ac:dyDescent="0.2">
      <c r="C10409" s="142"/>
      <c r="D10409" s="142"/>
      <c r="E10409" s="142"/>
      <c r="F10409" s="142"/>
      <c r="G10409" s="142"/>
      <c r="H10409" s="142"/>
      <c r="J10409" s="142"/>
      <c r="K10409" s="142"/>
      <c r="L10409" s="142"/>
      <c r="M10409" s="142"/>
      <c r="N10409" s="142"/>
      <c r="O10409" s="142"/>
    </row>
    <row r="10410" spans="3:15" x14ac:dyDescent="0.2">
      <c r="C10410" s="142"/>
      <c r="D10410" s="142"/>
      <c r="E10410" s="142"/>
      <c r="F10410" s="142"/>
      <c r="G10410" s="142"/>
      <c r="H10410" s="142"/>
      <c r="J10410" s="142"/>
      <c r="K10410" s="142"/>
      <c r="L10410" s="142"/>
      <c r="M10410" s="142"/>
      <c r="N10410" s="142"/>
      <c r="O10410" s="142"/>
    </row>
    <row r="10411" spans="3:15" x14ac:dyDescent="0.2">
      <c r="C10411" s="142"/>
      <c r="D10411" s="142"/>
      <c r="E10411" s="142"/>
      <c r="F10411" s="142"/>
      <c r="G10411" s="142"/>
      <c r="H10411" s="142"/>
      <c r="J10411" s="142"/>
      <c r="K10411" s="142"/>
      <c r="L10411" s="142"/>
      <c r="M10411" s="142"/>
      <c r="N10411" s="142"/>
      <c r="O10411" s="142"/>
    </row>
    <row r="10412" spans="3:15" x14ac:dyDescent="0.2">
      <c r="C10412" s="142"/>
      <c r="D10412" s="142"/>
      <c r="E10412" s="142"/>
      <c r="F10412" s="142"/>
      <c r="G10412" s="142"/>
      <c r="H10412" s="142"/>
      <c r="J10412" s="142"/>
      <c r="K10412" s="142"/>
      <c r="L10412" s="142"/>
      <c r="M10412" s="142"/>
      <c r="N10412" s="142"/>
      <c r="O10412" s="142"/>
    </row>
    <row r="10413" spans="3:15" x14ac:dyDescent="0.2">
      <c r="C10413" s="142"/>
      <c r="D10413" s="142"/>
      <c r="E10413" s="142"/>
      <c r="F10413" s="142"/>
      <c r="G10413" s="142"/>
      <c r="H10413" s="142"/>
      <c r="J10413" s="142"/>
      <c r="K10413" s="142"/>
      <c r="L10413" s="142"/>
      <c r="M10413" s="142"/>
      <c r="N10413" s="142"/>
      <c r="O10413" s="142"/>
    </row>
    <row r="10414" spans="3:15" x14ac:dyDescent="0.2">
      <c r="C10414" s="142"/>
      <c r="D10414" s="142"/>
      <c r="E10414" s="142"/>
      <c r="F10414" s="142"/>
      <c r="G10414" s="142"/>
      <c r="H10414" s="142"/>
      <c r="J10414" s="142"/>
      <c r="K10414" s="142"/>
      <c r="L10414" s="142"/>
      <c r="M10414" s="142"/>
      <c r="N10414" s="142"/>
      <c r="O10414" s="142"/>
    </row>
    <row r="10415" spans="3:15" x14ac:dyDescent="0.2">
      <c r="C10415" s="142"/>
      <c r="D10415" s="142"/>
      <c r="E10415" s="142"/>
      <c r="F10415" s="142"/>
      <c r="G10415" s="142"/>
      <c r="H10415" s="142"/>
      <c r="J10415" s="142"/>
      <c r="K10415" s="142"/>
      <c r="L10415" s="142"/>
      <c r="M10415" s="142"/>
      <c r="N10415" s="142"/>
      <c r="O10415" s="142"/>
    </row>
    <row r="10416" spans="3:15" x14ac:dyDescent="0.2">
      <c r="C10416" s="142"/>
      <c r="D10416" s="142"/>
      <c r="E10416" s="142"/>
      <c r="F10416" s="142"/>
      <c r="G10416" s="142"/>
      <c r="H10416" s="142"/>
      <c r="J10416" s="142"/>
      <c r="K10416" s="142"/>
      <c r="L10416" s="142"/>
      <c r="M10416" s="142"/>
      <c r="N10416" s="142"/>
      <c r="O10416" s="142"/>
    </row>
    <row r="10417" spans="3:15" x14ac:dyDescent="0.2">
      <c r="C10417" s="142"/>
      <c r="D10417" s="142"/>
      <c r="E10417" s="142"/>
      <c r="F10417" s="142"/>
      <c r="G10417" s="142"/>
      <c r="H10417" s="142"/>
      <c r="J10417" s="142"/>
      <c r="K10417" s="142"/>
      <c r="L10417" s="142"/>
      <c r="M10417" s="142"/>
      <c r="N10417" s="142"/>
      <c r="O10417" s="142"/>
    </row>
    <row r="10418" spans="3:15" x14ac:dyDescent="0.2">
      <c r="C10418" s="142"/>
      <c r="D10418" s="142"/>
      <c r="E10418" s="142"/>
      <c r="F10418" s="142"/>
      <c r="G10418" s="142"/>
      <c r="H10418" s="142"/>
      <c r="J10418" s="142"/>
      <c r="K10418" s="142"/>
      <c r="L10418" s="142"/>
      <c r="M10418" s="142"/>
      <c r="N10418" s="142"/>
      <c r="O10418" s="142"/>
    </row>
    <row r="10419" spans="3:15" x14ac:dyDescent="0.2">
      <c r="C10419" s="142"/>
      <c r="D10419" s="142"/>
      <c r="E10419" s="142"/>
      <c r="F10419" s="142"/>
      <c r="G10419" s="142"/>
      <c r="H10419" s="142"/>
      <c r="J10419" s="142"/>
      <c r="K10419" s="142"/>
      <c r="L10419" s="142"/>
      <c r="M10419" s="142"/>
      <c r="N10419" s="142"/>
      <c r="O10419" s="142"/>
    </row>
    <row r="10420" spans="3:15" x14ac:dyDescent="0.2">
      <c r="C10420" s="142"/>
      <c r="D10420" s="142"/>
      <c r="E10420" s="142"/>
      <c r="F10420" s="142"/>
      <c r="G10420" s="142"/>
      <c r="H10420" s="142"/>
      <c r="J10420" s="142"/>
      <c r="K10420" s="142"/>
      <c r="L10420" s="142"/>
      <c r="M10420" s="142"/>
      <c r="N10420" s="142"/>
      <c r="O10420" s="142"/>
    </row>
    <row r="10421" spans="3:15" x14ac:dyDescent="0.2">
      <c r="C10421" s="142"/>
      <c r="D10421" s="142"/>
      <c r="E10421" s="142"/>
      <c r="F10421" s="142"/>
      <c r="G10421" s="142"/>
      <c r="H10421" s="142"/>
      <c r="J10421" s="142"/>
      <c r="K10421" s="142"/>
      <c r="L10421" s="142"/>
      <c r="M10421" s="142"/>
      <c r="N10421" s="142"/>
      <c r="O10421" s="142"/>
    </row>
    <row r="10422" spans="3:15" x14ac:dyDescent="0.2">
      <c r="C10422" s="142"/>
      <c r="D10422" s="142"/>
      <c r="E10422" s="142"/>
      <c r="F10422" s="142"/>
      <c r="G10422" s="142"/>
      <c r="H10422" s="142"/>
      <c r="J10422" s="142"/>
      <c r="K10422" s="142"/>
      <c r="L10422" s="142"/>
      <c r="M10422" s="142"/>
      <c r="N10422" s="142"/>
      <c r="O10422" s="142"/>
    </row>
    <row r="10423" spans="3:15" x14ac:dyDescent="0.2">
      <c r="C10423" s="142"/>
      <c r="D10423" s="142"/>
      <c r="E10423" s="142"/>
      <c r="F10423" s="142"/>
      <c r="G10423" s="142"/>
      <c r="H10423" s="142"/>
      <c r="J10423" s="142"/>
      <c r="K10423" s="142"/>
      <c r="L10423" s="142"/>
      <c r="M10423" s="142"/>
      <c r="N10423" s="142"/>
      <c r="O10423" s="142"/>
    </row>
    <row r="10424" spans="3:15" x14ac:dyDescent="0.2">
      <c r="C10424" s="142"/>
      <c r="D10424" s="142"/>
      <c r="E10424" s="142"/>
      <c r="F10424" s="142"/>
      <c r="G10424" s="142"/>
      <c r="H10424" s="142"/>
      <c r="J10424" s="142"/>
      <c r="K10424" s="142"/>
      <c r="L10424" s="142"/>
      <c r="M10424" s="142"/>
      <c r="N10424" s="142"/>
      <c r="O10424" s="142"/>
    </row>
    <row r="10425" spans="3:15" x14ac:dyDescent="0.2">
      <c r="C10425" s="142"/>
      <c r="D10425" s="142"/>
      <c r="E10425" s="142"/>
      <c r="F10425" s="142"/>
      <c r="G10425" s="142"/>
      <c r="H10425" s="142"/>
      <c r="J10425" s="142"/>
      <c r="K10425" s="142"/>
      <c r="L10425" s="142"/>
      <c r="M10425" s="142"/>
      <c r="N10425" s="142"/>
      <c r="O10425" s="142"/>
    </row>
    <row r="10426" spans="3:15" x14ac:dyDescent="0.2">
      <c r="C10426" s="142"/>
      <c r="D10426" s="142"/>
      <c r="E10426" s="142"/>
      <c r="F10426" s="142"/>
      <c r="G10426" s="142"/>
      <c r="H10426" s="142"/>
      <c r="J10426" s="142"/>
      <c r="K10426" s="142"/>
      <c r="L10426" s="142"/>
      <c r="M10426" s="142"/>
      <c r="N10426" s="142"/>
      <c r="O10426" s="142"/>
    </row>
    <row r="10427" spans="3:15" x14ac:dyDescent="0.2">
      <c r="C10427" s="142"/>
      <c r="D10427" s="142"/>
      <c r="E10427" s="142"/>
      <c r="F10427" s="142"/>
      <c r="G10427" s="142"/>
      <c r="H10427" s="142"/>
      <c r="J10427" s="142"/>
      <c r="K10427" s="142"/>
      <c r="L10427" s="142"/>
      <c r="M10427" s="142"/>
      <c r="N10427" s="142"/>
      <c r="O10427" s="142"/>
    </row>
    <row r="10428" spans="3:15" x14ac:dyDescent="0.2">
      <c r="C10428" s="142"/>
      <c r="D10428" s="142"/>
      <c r="E10428" s="142"/>
      <c r="F10428" s="142"/>
      <c r="G10428" s="142"/>
      <c r="H10428" s="142"/>
      <c r="J10428" s="142"/>
      <c r="K10428" s="142"/>
      <c r="L10428" s="142"/>
      <c r="M10428" s="142"/>
      <c r="N10428" s="142"/>
      <c r="O10428" s="142"/>
    </row>
    <row r="10429" spans="3:15" x14ac:dyDescent="0.2">
      <c r="C10429" s="142"/>
      <c r="D10429" s="142"/>
      <c r="E10429" s="142"/>
      <c r="F10429" s="142"/>
      <c r="G10429" s="142"/>
      <c r="H10429" s="142"/>
      <c r="J10429" s="142"/>
      <c r="K10429" s="142"/>
      <c r="L10429" s="142"/>
      <c r="M10429" s="142"/>
      <c r="N10429" s="142"/>
      <c r="O10429" s="142"/>
    </row>
    <row r="10430" spans="3:15" x14ac:dyDescent="0.2">
      <c r="C10430" s="142"/>
      <c r="D10430" s="142"/>
      <c r="E10430" s="142"/>
      <c r="F10430" s="142"/>
      <c r="G10430" s="142"/>
      <c r="H10430" s="142"/>
      <c r="J10430" s="142"/>
      <c r="K10430" s="142"/>
      <c r="L10430" s="142"/>
      <c r="M10430" s="142"/>
      <c r="N10430" s="142"/>
      <c r="O10430" s="142"/>
    </row>
    <row r="10431" spans="3:15" x14ac:dyDescent="0.2">
      <c r="C10431" s="142"/>
      <c r="D10431" s="142"/>
      <c r="E10431" s="142"/>
      <c r="F10431" s="142"/>
      <c r="G10431" s="142"/>
      <c r="H10431" s="142"/>
      <c r="J10431" s="142"/>
      <c r="K10431" s="142"/>
      <c r="L10431" s="142"/>
      <c r="M10431" s="142"/>
      <c r="N10431" s="142"/>
      <c r="O10431" s="142"/>
    </row>
    <row r="10432" spans="3:15" x14ac:dyDescent="0.2">
      <c r="C10432" s="142"/>
      <c r="D10432" s="142"/>
      <c r="E10432" s="142"/>
      <c r="F10432" s="142"/>
      <c r="G10432" s="142"/>
      <c r="H10432" s="142"/>
      <c r="J10432" s="142"/>
      <c r="K10432" s="142"/>
      <c r="L10432" s="142"/>
      <c r="M10432" s="142"/>
      <c r="N10432" s="142"/>
      <c r="O10432" s="142"/>
    </row>
    <row r="10433" spans="3:15" x14ac:dyDescent="0.2">
      <c r="C10433" s="142"/>
      <c r="D10433" s="142"/>
      <c r="E10433" s="142"/>
      <c r="F10433" s="142"/>
      <c r="G10433" s="142"/>
      <c r="H10433" s="142"/>
      <c r="J10433" s="142"/>
      <c r="K10433" s="142"/>
      <c r="L10433" s="142"/>
      <c r="M10433" s="142"/>
      <c r="N10433" s="142"/>
      <c r="O10433" s="142"/>
    </row>
    <row r="10434" spans="3:15" x14ac:dyDescent="0.2">
      <c r="C10434" s="142"/>
      <c r="D10434" s="142"/>
      <c r="E10434" s="142"/>
      <c r="F10434" s="142"/>
      <c r="G10434" s="142"/>
      <c r="H10434" s="142"/>
      <c r="J10434" s="142"/>
      <c r="K10434" s="142"/>
      <c r="L10434" s="142"/>
      <c r="M10434" s="142"/>
      <c r="N10434" s="142"/>
      <c r="O10434" s="142"/>
    </row>
    <row r="10435" spans="3:15" x14ac:dyDescent="0.2">
      <c r="C10435" s="142"/>
      <c r="D10435" s="142"/>
      <c r="E10435" s="142"/>
      <c r="F10435" s="142"/>
      <c r="G10435" s="142"/>
      <c r="H10435" s="142"/>
      <c r="J10435" s="142"/>
      <c r="K10435" s="142"/>
      <c r="L10435" s="142"/>
      <c r="M10435" s="142"/>
      <c r="N10435" s="142"/>
      <c r="O10435" s="142"/>
    </row>
    <row r="10436" spans="3:15" x14ac:dyDescent="0.2">
      <c r="C10436" s="142"/>
      <c r="D10436" s="142"/>
      <c r="E10436" s="142"/>
      <c r="F10436" s="142"/>
      <c r="G10436" s="142"/>
      <c r="H10436" s="142"/>
      <c r="J10436" s="142"/>
      <c r="K10436" s="142"/>
      <c r="L10436" s="142"/>
      <c r="M10436" s="142"/>
      <c r="N10436" s="142"/>
      <c r="O10436" s="142"/>
    </row>
    <row r="10437" spans="3:15" x14ac:dyDescent="0.2">
      <c r="C10437" s="142"/>
      <c r="D10437" s="142"/>
      <c r="E10437" s="142"/>
      <c r="F10437" s="142"/>
      <c r="G10437" s="142"/>
      <c r="H10437" s="142"/>
      <c r="J10437" s="142"/>
      <c r="K10437" s="142"/>
      <c r="L10437" s="142"/>
      <c r="M10437" s="142"/>
      <c r="N10437" s="142"/>
      <c r="O10437" s="142"/>
    </row>
    <row r="10438" spans="3:15" x14ac:dyDescent="0.2">
      <c r="C10438" s="142"/>
      <c r="D10438" s="142"/>
      <c r="E10438" s="142"/>
      <c r="F10438" s="142"/>
      <c r="G10438" s="142"/>
      <c r="H10438" s="142"/>
      <c r="J10438" s="142"/>
      <c r="K10438" s="142"/>
      <c r="L10438" s="142"/>
      <c r="M10438" s="142"/>
      <c r="N10438" s="142"/>
      <c r="O10438" s="142"/>
    </row>
    <row r="10439" spans="3:15" x14ac:dyDescent="0.2">
      <c r="C10439" s="142"/>
      <c r="D10439" s="142"/>
      <c r="E10439" s="142"/>
      <c r="F10439" s="142"/>
      <c r="G10439" s="142"/>
      <c r="H10439" s="142"/>
      <c r="J10439" s="142"/>
      <c r="K10439" s="142"/>
      <c r="L10439" s="142"/>
      <c r="M10439" s="142"/>
      <c r="N10439" s="142"/>
      <c r="O10439" s="142"/>
    </row>
    <row r="10440" spans="3:15" x14ac:dyDescent="0.2">
      <c r="C10440" s="142"/>
      <c r="D10440" s="142"/>
      <c r="E10440" s="142"/>
      <c r="F10440" s="142"/>
      <c r="G10440" s="142"/>
      <c r="H10440" s="142"/>
      <c r="J10440" s="142"/>
      <c r="K10440" s="142"/>
      <c r="L10440" s="142"/>
      <c r="M10440" s="142"/>
      <c r="N10440" s="142"/>
      <c r="O10440" s="142"/>
    </row>
    <row r="10441" spans="3:15" x14ac:dyDescent="0.2">
      <c r="C10441" s="142"/>
      <c r="D10441" s="142"/>
      <c r="E10441" s="142"/>
      <c r="F10441" s="142"/>
      <c r="G10441" s="142"/>
      <c r="H10441" s="142"/>
      <c r="J10441" s="142"/>
      <c r="K10441" s="142"/>
      <c r="L10441" s="142"/>
      <c r="M10441" s="142"/>
      <c r="N10441" s="142"/>
      <c r="O10441" s="142"/>
    </row>
    <row r="10442" spans="3:15" x14ac:dyDescent="0.2">
      <c r="C10442" s="142"/>
      <c r="D10442" s="142"/>
      <c r="E10442" s="142"/>
      <c r="F10442" s="142"/>
      <c r="G10442" s="142"/>
      <c r="H10442" s="142"/>
      <c r="J10442" s="142"/>
      <c r="K10442" s="142"/>
      <c r="L10442" s="142"/>
      <c r="M10442" s="142"/>
      <c r="N10442" s="142"/>
      <c r="O10442" s="142"/>
    </row>
    <row r="10443" spans="3:15" x14ac:dyDescent="0.2">
      <c r="C10443" s="142"/>
      <c r="D10443" s="142"/>
      <c r="E10443" s="142"/>
      <c r="F10443" s="142"/>
      <c r="G10443" s="142"/>
      <c r="H10443" s="142"/>
      <c r="J10443" s="142"/>
      <c r="K10443" s="142"/>
      <c r="L10443" s="142"/>
      <c r="M10443" s="142"/>
      <c r="N10443" s="142"/>
      <c r="O10443" s="142"/>
    </row>
    <row r="10444" spans="3:15" x14ac:dyDescent="0.2">
      <c r="C10444" s="142"/>
      <c r="D10444" s="142"/>
      <c r="E10444" s="142"/>
      <c r="F10444" s="142"/>
      <c r="G10444" s="142"/>
      <c r="H10444" s="142"/>
      <c r="J10444" s="142"/>
      <c r="K10444" s="142"/>
      <c r="L10444" s="142"/>
      <c r="M10444" s="142"/>
      <c r="N10444" s="142"/>
      <c r="O10444" s="142"/>
    </row>
    <row r="10445" spans="3:15" x14ac:dyDescent="0.2">
      <c r="C10445" s="142"/>
      <c r="D10445" s="142"/>
      <c r="E10445" s="142"/>
      <c r="F10445" s="142"/>
      <c r="G10445" s="142"/>
      <c r="H10445" s="142"/>
      <c r="J10445" s="142"/>
      <c r="K10445" s="142"/>
      <c r="L10445" s="142"/>
      <c r="M10445" s="142"/>
      <c r="N10445" s="142"/>
      <c r="O10445" s="142"/>
    </row>
    <row r="10446" spans="3:15" x14ac:dyDescent="0.2">
      <c r="C10446" s="142"/>
      <c r="D10446" s="142"/>
      <c r="E10446" s="142"/>
      <c r="F10446" s="142"/>
      <c r="G10446" s="142"/>
      <c r="H10446" s="142"/>
      <c r="J10446" s="142"/>
      <c r="K10446" s="142"/>
      <c r="L10446" s="142"/>
      <c r="M10446" s="142"/>
      <c r="N10446" s="142"/>
      <c r="O10446" s="142"/>
    </row>
    <row r="10447" spans="3:15" x14ac:dyDescent="0.2">
      <c r="C10447" s="142"/>
      <c r="D10447" s="142"/>
      <c r="E10447" s="142"/>
      <c r="F10447" s="142"/>
      <c r="G10447" s="142"/>
      <c r="H10447" s="142"/>
      <c r="J10447" s="142"/>
      <c r="K10447" s="142"/>
      <c r="L10447" s="142"/>
      <c r="M10447" s="142"/>
      <c r="N10447" s="142"/>
      <c r="O10447" s="142"/>
    </row>
    <row r="10448" spans="3:15" x14ac:dyDescent="0.2">
      <c r="C10448" s="142"/>
      <c r="D10448" s="142"/>
      <c r="E10448" s="142"/>
      <c r="F10448" s="142"/>
      <c r="G10448" s="142"/>
      <c r="H10448" s="142"/>
      <c r="J10448" s="142"/>
      <c r="K10448" s="142"/>
      <c r="L10448" s="142"/>
      <c r="M10448" s="142"/>
      <c r="N10448" s="142"/>
      <c r="O10448" s="142"/>
    </row>
    <row r="10449" spans="3:15" x14ac:dyDescent="0.2">
      <c r="C10449" s="142"/>
      <c r="D10449" s="142"/>
      <c r="E10449" s="142"/>
      <c r="F10449" s="142"/>
      <c r="G10449" s="142"/>
      <c r="H10449" s="142"/>
      <c r="J10449" s="142"/>
      <c r="K10449" s="142"/>
      <c r="L10449" s="142"/>
      <c r="M10449" s="142"/>
      <c r="N10449" s="142"/>
      <c r="O10449" s="142"/>
    </row>
    <row r="10450" spans="3:15" x14ac:dyDescent="0.2">
      <c r="C10450" s="142"/>
      <c r="D10450" s="142"/>
      <c r="E10450" s="142"/>
      <c r="F10450" s="142"/>
      <c r="G10450" s="142"/>
      <c r="H10450" s="142"/>
      <c r="J10450" s="142"/>
      <c r="K10450" s="142"/>
      <c r="L10450" s="142"/>
      <c r="M10450" s="142"/>
      <c r="N10450" s="142"/>
      <c r="O10450" s="142"/>
    </row>
    <row r="10451" spans="3:15" x14ac:dyDescent="0.2">
      <c r="C10451" s="142"/>
      <c r="D10451" s="142"/>
      <c r="E10451" s="142"/>
      <c r="F10451" s="142"/>
      <c r="G10451" s="142"/>
      <c r="H10451" s="142"/>
      <c r="J10451" s="142"/>
      <c r="K10451" s="142"/>
      <c r="L10451" s="142"/>
      <c r="M10451" s="142"/>
      <c r="N10451" s="142"/>
      <c r="O10451" s="142"/>
    </row>
    <row r="10452" spans="3:15" x14ac:dyDescent="0.2">
      <c r="C10452" s="142"/>
      <c r="D10452" s="142"/>
      <c r="E10452" s="142"/>
      <c r="F10452" s="142"/>
      <c r="G10452" s="142"/>
      <c r="H10452" s="142"/>
      <c r="J10452" s="142"/>
      <c r="K10452" s="142"/>
      <c r="L10452" s="142"/>
      <c r="M10452" s="142"/>
      <c r="N10452" s="142"/>
      <c r="O10452" s="142"/>
    </row>
    <row r="10453" spans="3:15" x14ac:dyDescent="0.2">
      <c r="C10453" s="142"/>
      <c r="D10453" s="142"/>
      <c r="E10453" s="142"/>
      <c r="F10453" s="142"/>
      <c r="G10453" s="142"/>
      <c r="H10453" s="142"/>
      <c r="J10453" s="142"/>
      <c r="K10453" s="142"/>
      <c r="L10453" s="142"/>
      <c r="M10453" s="142"/>
      <c r="N10453" s="142"/>
      <c r="O10453" s="142"/>
    </row>
    <row r="10454" spans="3:15" x14ac:dyDescent="0.2">
      <c r="C10454" s="142"/>
      <c r="D10454" s="142"/>
      <c r="E10454" s="142"/>
      <c r="F10454" s="142"/>
      <c r="G10454" s="142"/>
      <c r="H10454" s="142"/>
      <c r="J10454" s="142"/>
      <c r="K10454" s="142"/>
      <c r="L10454" s="142"/>
      <c r="M10454" s="142"/>
      <c r="N10454" s="142"/>
      <c r="O10454" s="142"/>
    </row>
    <row r="10455" spans="3:15" x14ac:dyDescent="0.2">
      <c r="C10455" s="142"/>
      <c r="D10455" s="142"/>
      <c r="E10455" s="142"/>
      <c r="F10455" s="142"/>
      <c r="G10455" s="142"/>
      <c r="H10455" s="142"/>
      <c r="J10455" s="142"/>
      <c r="K10455" s="142"/>
      <c r="L10455" s="142"/>
      <c r="M10455" s="142"/>
      <c r="N10455" s="142"/>
      <c r="O10455" s="142"/>
    </row>
    <row r="10456" spans="3:15" x14ac:dyDescent="0.2">
      <c r="C10456" s="142"/>
      <c r="D10456" s="142"/>
      <c r="E10456" s="142"/>
      <c r="F10456" s="142"/>
      <c r="G10456" s="142"/>
      <c r="H10456" s="142"/>
      <c r="J10456" s="142"/>
      <c r="K10456" s="142"/>
      <c r="L10456" s="142"/>
      <c r="M10456" s="142"/>
      <c r="N10456" s="142"/>
      <c r="O10456" s="142"/>
    </row>
    <row r="10457" spans="3:15" x14ac:dyDescent="0.2">
      <c r="C10457" s="142"/>
      <c r="D10457" s="142"/>
      <c r="E10457" s="142"/>
      <c r="F10457" s="142"/>
      <c r="G10457" s="142"/>
      <c r="H10457" s="142"/>
      <c r="J10457" s="142"/>
      <c r="K10457" s="142"/>
      <c r="L10457" s="142"/>
      <c r="M10457" s="142"/>
      <c r="N10457" s="142"/>
      <c r="O10457" s="142"/>
    </row>
    <row r="10458" spans="3:15" x14ac:dyDescent="0.2">
      <c r="C10458" s="142"/>
      <c r="D10458" s="142"/>
      <c r="E10458" s="142"/>
      <c r="F10458" s="142"/>
      <c r="G10458" s="142"/>
      <c r="H10458" s="142"/>
      <c r="J10458" s="142"/>
      <c r="K10458" s="142"/>
      <c r="L10458" s="142"/>
      <c r="M10458" s="142"/>
      <c r="N10458" s="142"/>
      <c r="O10458" s="142"/>
    </row>
    <row r="10459" spans="3:15" x14ac:dyDescent="0.2">
      <c r="C10459" s="142"/>
      <c r="D10459" s="142"/>
      <c r="E10459" s="142"/>
      <c r="F10459" s="142"/>
      <c r="G10459" s="142"/>
      <c r="H10459" s="142"/>
      <c r="J10459" s="142"/>
      <c r="K10459" s="142"/>
      <c r="L10459" s="142"/>
      <c r="M10459" s="142"/>
      <c r="N10459" s="142"/>
      <c r="O10459" s="142"/>
    </row>
    <row r="10460" spans="3:15" x14ac:dyDescent="0.2">
      <c r="C10460" s="142"/>
      <c r="D10460" s="142"/>
      <c r="E10460" s="142"/>
      <c r="F10460" s="142"/>
      <c r="G10460" s="142"/>
      <c r="H10460" s="142"/>
      <c r="J10460" s="142"/>
      <c r="K10460" s="142"/>
      <c r="L10460" s="142"/>
      <c r="M10460" s="142"/>
      <c r="N10460" s="142"/>
      <c r="O10460" s="142"/>
    </row>
    <row r="10461" spans="3:15" x14ac:dyDescent="0.2">
      <c r="C10461" s="142"/>
      <c r="D10461" s="142"/>
      <c r="E10461" s="142"/>
      <c r="F10461" s="142"/>
      <c r="G10461" s="142"/>
      <c r="H10461" s="142"/>
      <c r="J10461" s="142"/>
      <c r="K10461" s="142"/>
      <c r="L10461" s="142"/>
      <c r="M10461" s="142"/>
      <c r="N10461" s="142"/>
      <c r="O10461" s="142"/>
    </row>
    <row r="10462" spans="3:15" x14ac:dyDescent="0.2">
      <c r="C10462" s="142"/>
      <c r="D10462" s="142"/>
      <c r="E10462" s="142"/>
      <c r="F10462" s="142"/>
      <c r="G10462" s="142"/>
      <c r="H10462" s="142"/>
      <c r="J10462" s="142"/>
      <c r="K10462" s="142"/>
      <c r="L10462" s="142"/>
      <c r="M10462" s="142"/>
      <c r="N10462" s="142"/>
      <c r="O10462" s="142"/>
    </row>
    <row r="10463" spans="3:15" x14ac:dyDescent="0.2">
      <c r="C10463" s="142"/>
      <c r="D10463" s="142"/>
      <c r="E10463" s="142"/>
      <c r="F10463" s="142"/>
      <c r="G10463" s="142"/>
      <c r="H10463" s="142"/>
      <c r="J10463" s="142"/>
      <c r="K10463" s="142"/>
      <c r="L10463" s="142"/>
      <c r="M10463" s="142"/>
      <c r="N10463" s="142"/>
      <c r="O10463" s="142"/>
    </row>
    <row r="10464" spans="3:15" x14ac:dyDescent="0.2">
      <c r="C10464" s="142"/>
      <c r="D10464" s="142"/>
      <c r="E10464" s="142"/>
      <c r="F10464" s="142"/>
      <c r="G10464" s="142"/>
      <c r="H10464" s="142"/>
      <c r="J10464" s="142"/>
      <c r="K10464" s="142"/>
      <c r="L10464" s="142"/>
      <c r="M10464" s="142"/>
      <c r="N10464" s="142"/>
      <c r="O10464" s="142"/>
    </row>
    <row r="10465" spans="3:15" x14ac:dyDescent="0.2">
      <c r="C10465" s="142"/>
      <c r="D10465" s="142"/>
      <c r="E10465" s="142"/>
      <c r="F10465" s="142"/>
      <c r="G10465" s="142"/>
      <c r="H10465" s="142"/>
      <c r="J10465" s="142"/>
      <c r="K10465" s="142"/>
      <c r="L10465" s="142"/>
      <c r="M10465" s="142"/>
      <c r="N10465" s="142"/>
      <c r="O10465" s="142"/>
    </row>
    <row r="10466" spans="3:15" x14ac:dyDescent="0.2">
      <c r="C10466" s="142"/>
      <c r="D10466" s="142"/>
      <c r="E10466" s="142"/>
      <c r="F10466" s="142"/>
      <c r="G10466" s="142"/>
      <c r="H10466" s="142"/>
      <c r="J10466" s="142"/>
      <c r="K10466" s="142"/>
      <c r="L10466" s="142"/>
      <c r="M10466" s="142"/>
      <c r="N10466" s="142"/>
      <c r="O10466" s="142"/>
    </row>
    <row r="10467" spans="3:15" x14ac:dyDescent="0.2">
      <c r="C10467" s="142"/>
      <c r="D10467" s="142"/>
      <c r="E10467" s="142"/>
      <c r="F10467" s="142"/>
      <c r="G10467" s="142"/>
      <c r="H10467" s="142"/>
      <c r="J10467" s="142"/>
      <c r="K10467" s="142"/>
      <c r="L10467" s="142"/>
      <c r="M10467" s="142"/>
      <c r="N10467" s="142"/>
      <c r="O10467" s="142"/>
    </row>
    <row r="10468" spans="3:15" x14ac:dyDescent="0.2">
      <c r="C10468" s="142"/>
      <c r="D10468" s="142"/>
      <c r="E10468" s="142"/>
      <c r="F10468" s="142"/>
      <c r="G10468" s="142"/>
      <c r="H10468" s="142"/>
      <c r="J10468" s="142"/>
      <c r="K10468" s="142"/>
      <c r="L10468" s="142"/>
      <c r="M10468" s="142"/>
      <c r="N10468" s="142"/>
      <c r="O10468" s="142"/>
    </row>
    <row r="10469" spans="3:15" x14ac:dyDescent="0.2">
      <c r="C10469" s="142"/>
      <c r="D10469" s="142"/>
      <c r="E10469" s="142"/>
      <c r="F10469" s="142"/>
      <c r="G10469" s="142"/>
      <c r="H10469" s="142"/>
      <c r="J10469" s="142"/>
      <c r="K10469" s="142"/>
      <c r="L10469" s="142"/>
      <c r="M10469" s="142"/>
      <c r="N10469" s="142"/>
      <c r="O10469" s="142"/>
    </row>
    <row r="10470" spans="3:15" x14ac:dyDescent="0.2">
      <c r="C10470" s="142"/>
      <c r="D10470" s="142"/>
      <c r="E10470" s="142"/>
      <c r="F10470" s="142"/>
      <c r="G10470" s="142"/>
      <c r="H10470" s="142"/>
      <c r="J10470" s="142"/>
      <c r="K10470" s="142"/>
      <c r="L10470" s="142"/>
      <c r="M10470" s="142"/>
      <c r="N10470" s="142"/>
      <c r="O10470" s="142"/>
    </row>
    <row r="10471" spans="3:15" x14ac:dyDescent="0.2">
      <c r="C10471" s="142"/>
      <c r="D10471" s="142"/>
      <c r="E10471" s="142"/>
      <c r="F10471" s="142"/>
      <c r="G10471" s="142"/>
      <c r="H10471" s="142"/>
      <c r="J10471" s="142"/>
      <c r="K10471" s="142"/>
      <c r="L10471" s="142"/>
      <c r="M10471" s="142"/>
      <c r="N10471" s="142"/>
      <c r="O10471" s="142"/>
    </row>
    <row r="10472" spans="3:15" x14ac:dyDescent="0.2">
      <c r="C10472" s="142"/>
      <c r="D10472" s="142"/>
      <c r="E10472" s="142"/>
      <c r="F10472" s="142"/>
      <c r="G10472" s="142"/>
      <c r="H10472" s="142"/>
      <c r="J10472" s="142"/>
      <c r="K10472" s="142"/>
      <c r="L10472" s="142"/>
      <c r="M10472" s="142"/>
      <c r="N10472" s="142"/>
      <c r="O10472" s="142"/>
    </row>
    <row r="10473" spans="3:15" x14ac:dyDescent="0.2">
      <c r="C10473" s="142"/>
      <c r="D10473" s="142"/>
      <c r="E10473" s="142"/>
      <c r="F10473" s="142"/>
      <c r="G10473" s="142"/>
      <c r="H10473" s="142"/>
      <c r="J10473" s="142"/>
      <c r="K10473" s="142"/>
      <c r="L10473" s="142"/>
      <c r="M10473" s="142"/>
      <c r="N10473" s="142"/>
      <c r="O10473" s="142"/>
    </row>
    <row r="10474" spans="3:15" x14ac:dyDescent="0.2">
      <c r="C10474" s="142"/>
      <c r="D10474" s="142"/>
      <c r="E10474" s="142"/>
      <c r="F10474" s="142"/>
      <c r="G10474" s="142"/>
      <c r="H10474" s="142"/>
      <c r="J10474" s="142"/>
      <c r="K10474" s="142"/>
      <c r="L10474" s="142"/>
      <c r="M10474" s="142"/>
      <c r="N10474" s="142"/>
      <c r="O10474" s="142"/>
    </row>
    <row r="10475" spans="3:15" x14ac:dyDescent="0.2">
      <c r="C10475" s="142"/>
      <c r="D10475" s="142"/>
      <c r="E10475" s="142"/>
      <c r="F10475" s="142"/>
      <c r="G10475" s="142"/>
      <c r="H10475" s="142"/>
      <c r="J10475" s="142"/>
      <c r="K10475" s="142"/>
      <c r="L10475" s="142"/>
      <c r="M10475" s="142"/>
      <c r="N10475" s="142"/>
      <c r="O10475" s="142"/>
    </row>
    <row r="10476" spans="3:15" x14ac:dyDescent="0.2">
      <c r="C10476" s="142"/>
      <c r="D10476" s="142"/>
      <c r="E10476" s="142"/>
      <c r="F10476" s="142"/>
      <c r="G10476" s="142"/>
      <c r="H10476" s="142"/>
      <c r="J10476" s="142"/>
      <c r="K10476" s="142"/>
      <c r="L10476" s="142"/>
      <c r="M10476" s="142"/>
      <c r="N10476" s="142"/>
      <c r="O10476" s="142"/>
    </row>
    <row r="10477" spans="3:15" x14ac:dyDescent="0.2">
      <c r="C10477" s="142"/>
      <c r="D10477" s="142"/>
      <c r="E10477" s="142"/>
      <c r="F10477" s="142"/>
      <c r="G10477" s="142"/>
      <c r="H10477" s="142"/>
      <c r="J10477" s="142"/>
      <c r="K10477" s="142"/>
      <c r="L10477" s="142"/>
      <c r="M10477" s="142"/>
      <c r="N10477" s="142"/>
      <c r="O10477" s="142"/>
    </row>
    <row r="10478" spans="3:15" x14ac:dyDescent="0.2">
      <c r="C10478" s="142"/>
      <c r="D10478" s="142"/>
      <c r="E10478" s="142"/>
      <c r="F10478" s="142"/>
      <c r="G10478" s="142"/>
      <c r="H10478" s="142"/>
      <c r="J10478" s="142"/>
      <c r="K10478" s="142"/>
      <c r="L10478" s="142"/>
      <c r="M10478" s="142"/>
      <c r="N10478" s="142"/>
      <c r="O10478" s="142"/>
    </row>
    <row r="10479" spans="3:15" x14ac:dyDescent="0.2">
      <c r="C10479" s="142"/>
      <c r="D10479" s="142"/>
      <c r="E10479" s="142"/>
      <c r="F10479" s="142"/>
      <c r="G10479" s="142"/>
      <c r="H10479" s="142"/>
      <c r="J10479" s="142"/>
      <c r="K10479" s="142"/>
      <c r="L10479" s="142"/>
      <c r="M10479" s="142"/>
      <c r="N10479" s="142"/>
      <c r="O10479" s="142"/>
    </row>
    <row r="10480" spans="3:15" x14ac:dyDescent="0.2">
      <c r="C10480" s="142"/>
      <c r="D10480" s="142"/>
      <c r="E10480" s="142"/>
      <c r="F10480" s="142"/>
      <c r="G10480" s="142"/>
      <c r="H10480" s="142"/>
      <c r="J10480" s="142"/>
      <c r="K10480" s="142"/>
      <c r="L10480" s="142"/>
      <c r="M10480" s="142"/>
      <c r="N10480" s="142"/>
      <c r="O10480" s="142"/>
    </row>
    <row r="10481" spans="3:15" x14ac:dyDescent="0.2">
      <c r="C10481" s="142"/>
      <c r="D10481" s="142"/>
      <c r="E10481" s="142"/>
      <c r="F10481" s="142"/>
      <c r="G10481" s="142"/>
      <c r="H10481" s="142"/>
      <c r="J10481" s="142"/>
      <c r="K10481" s="142"/>
      <c r="L10481" s="142"/>
      <c r="M10481" s="142"/>
      <c r="N10481" s="142"/>
      <c r="O10481" s="142"/>
    </row>
    <row r="10482" spans="3:15" x14ac:dyDescent="0.2">
      <c r="C10482" s="142"/>
      <c r="D10482" s="142"/>
      <c r="E10482" s="142"/>
      <c r="F10482" s="142"/>
      <c r="G10482" s="142"/>
      <c r="H10482" s="142"/>
      <c r="J10482" s="142"/>
      <c r="K10482" s="142"/>
      <c r="L10482" s="142"/>
      <c r="M10482" s="142"/>
      <c r="N10482" s="142"/>
      <c r="O10482" s="142"/>
    </row>
    <row r="10483" spans="3:15" x14ac:dyDescent="0.2">
      <c r="C10483" s="142"/>
      <c r="D10483" s="142"/>
      <c r="E10483" s="142"/>
      <c r="F10483" s="142"/>
      <c r="G10483" s="142"/>
      <c r="H10483" s="142"/>
      <c r="J10483" s="142"/>
      <c r="K10483" s="142"/>
      <c r="L10483" s="142"/>
      <c r="M10483" s="142"/>
      <c r="N10483" s="142"/>
      <c r="O10483" s="142"/>
    </row>
    <row r="10484" spans="3:15" x14ac:dyDescent="0.2">
      <c r="C10484" s="142"/>
      <c r="D10484" s="142"/>
      <c r="E10484" s="142"/>
      <c r="F10484" s="142"/>
      <c r="G10484" s="142"/>
      <c r="H10484" s="142"/>
      <c r="J10484" s="142"/>
      <c r="K10484" s="142"/>
      <c r="L10484" s="142"/>
      <c r="M10484" s="142"/>
      <c r="N10484" s="142"/>
      <c r="O10484" s="142"/>
    </row>
    <row r="10485" spans="3:15" x14ac:dyDescent="0.2">
      <c r="C10485" s="142"/>
      <c r="D10485" s="142"/>
      <c r="E10485" s="142"/>
      <c r="F10485" s="142"/>
      <c r="G10485" s="142"/>
      <c r="H10485" s="142"/>
      <c r="J10485" s="142"/>
      <c r="K10485" s="142"/>
      <c r="L10485" s="142"/>
      <c r="M10485" s="142"/>
      <c r="N10485" s="142"/>
      <c r="O10485" s="142"/>
    </row>
    <row r="10486" spans="3:15" x14ac:dyDescent="0.2">
      <c r="C10486" s="142"/>
      <c r="D10486" s="142"/>
      <c r="E10486" s="142"/>
      <c r="F10486" s="142"/>
      <c r="G10486" s="142"/>
      <c r="H10486" s="142"/>
      <c r="J10486" s="142"/>
      <c r="K10486" s="142"/>
      <c r="L10486" s="142"/>
      <c r="M10486" s="142"/>
      <c r="N10486" s="142"/>
      <c r="O10486" s="142"/>
    </row>
    <row r="10487" spans="3:15" x14ac:dyDescent="0.2">
      <c r="C10487" s="142"/>
      <c r="D10487" s="142"/>
      <c r="E10487" s="142"/>
      <c r="F10487" s="142"/>
      <c r="G10487" s="142"/>
      <c r="H10487" s="142"/>
      <c r="J10487" s="142"/>
      <c r="K10487" s="142"/>
      <c r="L10487" s="142"/>
      <c r="M10487" s="142"/>
      <c r="N10487" s="142"/>
      <c r="O10487" s="142"/>
    </row>
    <row r="10488" spans="3:15" x14ac:dyDescent="0.2">
      <c r="C10488" s="142"/>
      <c r="D10488" s="142"/>
      <c r="E10488" s="142"/>
      <c r="F10488" s="142"/>
      <c r="G10488" s="142"/>
      <c r="H10488" s="142"/>
      <c r="J10488" s="142"/>
      <c r="K10488" s="142"/>
      <c r="L10488" s="142"/>
      <c r="M10488" s="142"/>
      <c r="N10488" s="142"/>
      <c r="O10488" s="142"/>
    </row>
    <row r="10489" spans="3:15" x14ac:dyDescent="0.2">
      <c r="C10489" s="142"/>
      <c r="D10489" s="142"/>
      <c r="E10489" s="142"/>
      <c r="F10489" s="142"/>
      <c r="G10489" s="142"/>
      <c r="H10489" s="142"/>
      <c r="J10489" s="142"/>
      <c r="K10489" s="142"/>
      <c r="L10489" s="142"/>
      <c r="M10489" s="142"/>
      <c r="N10489" s="142"/>
      <c r="O10489" s="142"/>
    </row>
    <row r="10490" spans="3:15" x14ac:dyDescent="0.2">
      <c r="C10490" s="142"/>
      <c r="D10490" s="142"/>
      <c r="E10490" s="142"/>
      <c r="F10490" s="142"/>
      <c r="G10490" s="142"/>
      <c r="H10490" s="142"/>
      <c r="J10490" s="142"/>
      <c r="K10490" s="142"/>
      <c r="L10490" s="142"/>
      <c r="M10490" s="142"/>
      <c r="N10490" s="142"/>
      <c r="O10490" s="142"/>
    </row>
    <row r="10491" spans="3:15" x14ac:dyDescent="0.2">
      <c r="C10491" s="142"/>
      <c r="D10491" s="142"/>
      <c r="E10491" s="142"/>
      <c r="F10491" s="142"/>
      <c r="G10491" s="142"/>
      <c r="H10491" s="142"/>
      <c r="J10491" s="142"/>
      <c r="K10491" s="142"/>
      <c r="L10491" s="142"/>
      <c r="M10491" s="142"/>
      <c r="N10491" s="142"/>
      <c r="O10491" s="142"/>
    </row>
    <row r="10492" spans="3:15" x14ac:dyDescent="0.2">
      <c r="C10492" s="142"/>
      <c r="D10492" s="142"/>
      <c r="E10492" s="142"/>
      <c r="F10492" s="142"/>
      <c r="G10492" s="142"/>
      <c r="H10492" s="142"/>
      <c r="J10492" s="142"/>
      <c r="K10492" s="142"/>
      <c r="L10492" s="142"/>
      <c r="M10492" s="142"/>
      <c r="N10492" s="142"/>
      <c r="O10492" s="142"/>
    </row>
    <row r="10493" spans="3:15" x14ac:dyDescent="0.2">
      <c r="C10493" s="142"/>
      <c r="D10493" s="142"/>
      <c r="E10493" s="142"/>
      <c r="F10493" s="142"/>
      <c r="G10493" s="142"/>
      <c r="H10493" s="142"/>
      <c r="J10493" s="142"/>
      <c r="K10493" s="142"/>
      <c r="L10493" s="142"/>
      <c r="M10493" s="142"/>
      <c r="N10493" s="142"/>
      <c r="O10493" s="142"/>
    </row>
    <row r="10494" spans="3:15" x14ac:dyDescent="0.2">
      <c r="C10494" s="142"/>
      <c r="D10494" s="142"/>
      <c r="E10494" s="142"/>
      <c r="F10494" s="142"/>
      <c r="G10494" s="142"/>
      <c r="H10494" s="142"/>
      <c r="J10494" s="142"/>
      <c r="K10494" s="142"/>
      <c r="L10494" s="142"/>
      <c r="M10494" s="142"/>
      <c r="N10494" s="142"/>
      <c r="O10494" s="142"/>
    </row>
    <row r="10495" spans="3:15" x14ac:dyDescent="0.2">
      <c r="C10495" s="142"/>
      <c r="D10495" s="142"/>
      <c r="E10495" s="142"/>
      <c r="F10495" s="142"/>
      <c r="G10495" s="142"/>
      <c r="H10495" s="142"/>
      <c r="J10495" s="142"/>
      <c r="K10495" s="142"/>
      <c r="L10495" s="142"/>
      <c r="M10495" s="142"/>
      <c r="N10495" s="142"/>
      <c r="O10495" s="142"/>
    </row>
    <row r="10496" spans="3:15" x14ac:dyDescent="0.2">
      <c r="C10496" s="142"/>
      <c r="D10496" s="142"/>
      <c r="E10496" s="142"/>
      <c r="F10496" s="142"/>
      <c r="G10496" s="142"/>
      <c r="H10496" s="142"/>
      <c r="J10496" s="142"/>
      <c r="K10496" s="142"/>
      <c r="L10496" s="142"/>
      <c r="M10496" s="142"/>
      <c r="N10496" s="142"/>
      <c r="O10496" s="142"/>
    </row>
    <row r="10497" spans="3:15" x14ac:dyDescent="0.2">
      <c r="C10497" s="142"/>
      <c r="D10497" s="142"/>
      <c r="E10497" s="142"/>
      <c r="F10497" s="142"/>
      <c r="G10497" s="142"/>
      <c r="H10497" s="142"/>
      <c r="J10497" s="142"/>
      <c r="K10497" s="142"/>
      <c r="L10497" s="142"/>
      <c r="M10497" s="142"/>
      <c r="N10497" s="142"/>
      <c r="O10497" s="142"/>
    </row>
    <row r="10498" spans="3:15" x14ac:dyDescent="0.2">
      <c r="C10498" s="142"/>
      <c r="D10498" s="142"/>
      <c r="E10498" s="142"/>
      <c r="F10498" s="142"/>
      <c r="G10498" s="142"/>
      <c r="H10498" s="142"/>
      <c r="J10498" s="142"/>
      <c r="K10498" s="142"/>
      <c r="L10498" s="142"/>
      <c r="M10498" s="142"/>
      <c r="N10498" s="142"/>
      <c r="O10498" s="142"/>
    </row>
    <row r="10499" spans="3:15" x14ac:dyDescent="0.2">
      <c r="C10499" s="142"/>
      <c r="D10499" s="142"/>
      <c r="E10499" s="142"/>
      <c r="F10499" s="142"/>
      <c r="G10499" s="142"/>
      <c r="H10499" s="142"/>
      <c r="J10499" s="142"/>
      <c r="K10499" s="142"/>
      <c r="L10499" s="142"/>
      <c r="M10499" s="142"/>
      <c r="N10499" s="142"/>
      <c r="O10499" s="142"/>
    </row>
    <row r="10500" spans="3:15" x14ac:dyDescent="0.2">
      <c r="C10500" s="142"/>
      <c r="D10500" s="142"/>
      <c r="E10500" s="142"/>
      <c r="F10500" s="142"/>
      <c r="G10500" s="142"/>
      <c r="H10500" s="142"/>
      <c r="J10500" s="142"/>
      <c r="K10500" s="142"/>
      <c r="L10500" s="142"/>
      <c r="M10500" s="142"/>
      <c r="N10500" s="142"/>
      <c r="O10500" s="142"/>
    </row>
    <row r="10501" spans="3:15" x14ac:dyDescent="0.2">
      <c r="C10501" s="142"/>
      <c r="D10501" s="142"/>
      <c r="E10501" s="142"/>
      <c r="F10501" s="142"/>
      <c r="G10501" s="142"/>
      <c r="H10501" s="142"/>
      <c r="J10501" s="142"/>
      <c r="K10501" s="142"/>
      <c r="L10501" s="142"/>
      <c r="M10501" s="142"/>
      <c r="N10501" s="142"/>
      <c r="O10501" s="142"/>
    </row>
    <row r="10502" spans="3:15" x14ac:dyDescent="0.2">
      <c r="C10502" s="142"/>
      <c r="D10502" s="142"/>
      <c r="E10502" s="142"/>
      <c r="F10502" s="142"/>
      <c r="G10502" s="142"/>
      <c r="H10502" s="142"/>
      <c r="J10502" s="142"/>
      <c r="K10502" s="142"/>
      <c r="L10502" s="142"/>
      <c r="M10502" s="142"/>
      <c r="N10502" s="142"/>
      <c r="O10502" s="142"/>
    </row>
    <row r="10503" spans="3:15" x14ac:dyDescent="0.2">
      <c r="C10503" s="142"/>
      <c r="D10503" s="142"/>
      <c r="E10503" s="142"/>
      <c r="F10503" s="142"/>
      <c r="G10503" s="142"/>
      <c r="H10503" s="142"/>
      <c r="J10503" s="142"/>
      <c r="K10503" s="142"/>
      <c r="L10503" s="142"/>
      <c r="M10503" s="142"/>
      <c r="N10503" s="142"/>
      <c r="O10503" s="142"/>
    </row>
    <row r="10504" spans="3:15" x14ac:dyDescent="0.2">
      <c r="C10504" s="142"/>
      <c r="D10504" s="142"/>
      <c r="E10504" s="142"/>
      <c r="F10504" s="142"/>
      <c r="G10504" s="142"/>
      <c r="H10504" s="142"/>
      <c r="J10504" s="142"/>
      <c r="K10504" s="142"/>
      <c r="L10504" s="142"/>
      <c r="M10504" s="142"/>
      <c r="N10504" s="142"/>
      <c r="O10504" s="142"/>
    </row>
    <row r="10505" spans="3:15" x14ac:dyDescent="0.2">
      <c r="C10505" s="142"/>
      <c r="D10505" s="142"/>
      <c r="E10505" s="142"/>
      <c r="F10505" s="142"/>
      <c r="G10505" s="142"/>
      <c r="H10505" s="142"/>
      <c r="J10505" s="142"/>
      <c r="K10505" s="142"/>
      <c r="L10505" s="142"/>
      <c r="M10505" s="142"/>
      <c r="N10505" s="142"/>
      <c r="O10505" s="142"/>
    </row>
    <row r="10506" spans="3:15" x14ac:dyDescent="0.2">
      <c r="C10506" s="142"/>
      <c r="D10506" s="142"/>
      <c r="E10506" s="142"/>
      <c r="F10506" s="142"/>
      <c r="G10506" s="142"/>
      <c r="H10506" s="142"/>
      <c r="J10506" s="142"/>
      <c r="K10506" s="142"/>
      <c r="L10506" s="142"/>
      <c r="M10506" s="142"/>
      <c r="N10506" s="142"/>
      <c r="O10506" s="142"/>
    </row>
    <row r="10507" spans="3:15" x14ac:dyDescent="0.2">
      <c r="C10507" s="142"/>
      <c r="D10507" s="142"/>
      <c r="E10507" s="142"/>
      <c r="F10507" s="142"/>
      <c r="G10507" s="142"/>
      <c r="H10507" s="142"/>
      <c r="J10507" s="142"/>
      <c r="K10507" s="142"/>
      <c r="L10507" s="142"/>
      <c r="M10507" s="142"/>
      <c r="N10507" s="142"/>
      <c r="O10507" s="142"/>
    </row>
    <row r="10508" spans="3:15" x14ac:dyDescent="0.2">
      <c r="C10508" s="142"/>
      <c r="D10508" s="142"/>
      <c r="E10508" s="142"/>
      <c r="F10508" s="142"/>
      <c r="G10508" s="142"/>
      <c r="H10508" s="142"/>
      <c r="J10508" s="142"/>
      <c r="K10508" s="142"/>
      <c r="L10508" s="142"/>
      <c r="M10508" s="142"/>
      <c r="N10508" s="142"/>
      <c r="O10508" s="142"/>
    </row>
    <row r="10509" spans="3:15" x14ac:dyDescent="0.2">
      <c r="C10509" s="142"/>
      <c r="D10509" s="142"/>
      <c r="E10509" s="142"/>
      <c r="F10509" s="142"/>
      <c r="G10509" s="142"/>
      <c r="H10509" s="142"/>
      <c r="J10509" s="142"/>
      <c r="K10509" s="142"/>
      <c r="L10509" s="142"/>
      <c r="M10509" s="142"/>
      <c r="N10509" s="142"/>
      <c r="O10509" s="142"/>
    </row>
    <row r="10510" spans="3:15" x14ac:dyDescent="0.2">
      <c r="C10510" s="142"/>
      <c r="D10510" s="142"/>
      <c r="E10510" s="142"/>
      <c r="F10510" s="142"/>
      <c r="G10510" s="142"/>
      <c r="H10510" s="142"/>
      <c r="J10510" s="142"/>
      <c r="K10510" s="142"/>
      <c r="L10510" s="142"/>
      <c r="M10510" s="142"/>
      <c r="N10510" s="142"/>
      <c r="O10510" s="142"/>
    </row>
    <row r="10511" spans="3:15" x14ac:dyDescent="0.2">
      <c r="C10511" s="142"/>
      <c r="D10511" s="142"/>
      <c r="E10511" s="142"/>
      <c r="F10511" s="142"/>
      <c r="G10511" s="142"/>
      <c r="H10511" s="142"/>
      <c r="J10511" s="142"/>
      <c r="K10511" s="142"/>
      <c r="L10511" s="142"/>
      <c r="M10511" s="142"/>
      <c r="N10511" s="142"/>
      <c r="O10511" s="142"/>
    </row>
    <row r="10512" spans="3:15" x14ac:dyDescent="0.2">
      <c r="C10512" s="142"/>
      <c r="D10512" s="142"/>
      <c r="E10512" s="142"/>
      <c r="F10512" s="142"/>
      <c r="G10512" s="142"/>
      <c r="H10512" s="142"/>
      <c r="J10512" s="142"/>
      <c r="K10512" s="142"/>
      <c r="L10512" s="142"/>
      <c r="M10512" s="142"/>
      <c r="N10512" s="142"/>
      <c r="O10512" s="142"/>
    </row>
    <row r="10513" spans="3:15" x14ac:dyDescent="0.2">
      <c r="C10513" s="142"/>
      <c r="D10513" s="142"/>
      <c r="E10513" s="142"/>
      <c r="F10513" s="142"/>
      <c r="G10513" s="142"/>
      <c r="H10513" s="142"/>
      <c r="J10513" s="142"/>
      <c r="K10513" s="142"/>
      <c r="L10513" s="142"/>
      <c r="M10513" s="142"/>
      <c r="N10513" s="142"/>
      <c r="O10513" s="142"/>
    </row>
    <row r="10514" spans="3:15" x14ac:dyDescent="0.2">
      <c r="C10514" s="142"/>
      <c r="D10514" s="142"/>
      <c r="E10514" s="142"/>
      <c r="F10514" s="142"/>
      <c r="G10514" s="142"/>
      <c r="H10514" s="142"/>
      <c r="J10514" s="142"/>
      <c r="K10514" s="142"/>
      <c r="L10514" s="142"/>
      <c r="M10514" s="142"/>
      <c r="N10514" s="142"/>
      <c r="O10514" s="142"/>
    </row>
    <row r="10515" spans="3:15" x14ac:dyDescent="0.2">
      <c r="C10515" s="142"/>
      <c r="D10515" s="142"/>
      <c r="E10515" s="142"/>
      <c r="F10515" s="142"/>
      <c r="G10515" s="142"/>
      <c r="H10515" s="142"/>
      <c r="J10515" s="142"/>
      <c r="K10515" s="142"/>
      <c r="L10515" s="142"/>
      <c r="M10515" s="142"/>
      <c r="N10515" s="142"/>
      <c r="O10515" s="142"/>
    </row>
    <row r="10516" spans="3:15" x14ac:dyDescent="0.2">
      <c r="C10516" s="142"/>
      <c r="D10516" s="142"/>
      <c r="E10516" s="142"/>
      <c r="F10516" s="142"/>
      <c r="G10516" s="142"/>
      <c r="H10516" s="142"/>
      <c r="J10516" s="142"/>
      <c r="K10516" s="142"/>
      <c r="L10516" s="142"/>
      <c r="M10516" s="142"/>
      <c r="N10516" s="142"/>
      <c r="O10516" s="142"/>
    </row>
    <row r="10517" spans="3:15" x14ac:dyDescent="0.2">
      <c r="C10517" s="142"/>
      <c r="D10517" s="142"/>
      <c r="E10517" s="142"/>
      <c r="F10517" s="142"/>
      <c r="G10517" s="142"/>
      <c r="H10517" s="142"/>
      <c r="J10517" s="142"/>
      <c r="K10517" s="142"/>
      <c r="L10517" s="142"/>
      <c r="M10517" s="142"/>
      <c r="N10517" s="142"/>
      <c r="O10517" s="142"/>
    </row>
    <row r="10518" spans="3:15" x14ac:dyDescent="0.2">
      <c r="C10518" s="142"/>
      <c r="D10518" s="142"/>
      <c r="E10518" s="142"/>
      <c r="F10518" s="142"/>
      <c r="G10518" s="142"/>
      <c r="H10518" s="142"/>
      <c r="J10518" s="142"/>
      <c r="K10518" s="142"/>
      <c r="L10518" s="142"/>
      <c r="M10518" s="142"/>
      <c r="N10518" s="142"/>
      <c r="O10518" s="142"/>
    </row>
    <row r="10519" spans="3:15" x14ac:dyDescent="0.2">
      <c r="C10519" s="142"/>
      <c r="D10519" s="142"/>
      <c r="E10519" s="142"/>
      <c r="F10519" s="142"/>
      <c r="G10519" s="142"/>
      <c r="H10519" s="142"/>
      <c r="J10519" s="142"/>
      <c r="K10519" s="142"/>
      <c r="L10519" s="142"/>
      <c r="M10519" s="142"/>
      <c r="N10519" s="142"/>
      <c r="O10519" s="142"/>
    </row>
    <row r="10520" spans="3:15" x14ac:dyDescent="0.2">
      <c r="C10520" s="142"/>
      <c r="D10520" s="142"/>
      <c r="E10520" s="142"/>
      <c r="F10520" s="142"/>
      <c r="G10520" s="142"/>
      <c r="H10520" s="142"/>
      <c r="J10520" s="142"/>
      <c r="K10520" s="142"/>
      <c r="L10520" s="142"/>
      <c r="M10520" s="142"/>
      <c r="N10520" s="142"/>
      <c r="O10520" s="142"/>
    </row>
    <row r="10521" spans="3:15" x14ac:dyDescent="0.2">
      <c r="C10521" s="142"/>
      <c r="D10521" s="142"/>
      <c r="E10521" s="142"/>
      <c r="F10521" s="142"/>
      <c r="G10521" s="142"/>
      <c r="H10521" s="142"/>
      <c r="J10521" s="142"/>
      <c r="K10521" s="142"/>
      <c r="L10521" s="142"/>
      <c r="M10521" s="142"/>
      <c r="N10521" s="142"/>
      <c r="O10521" s="142"/>
    </row>
    <row r="10522" spans="3:15" x14ac:dyDescent="0.2">
      <c r="C10522" s="142"/>
      <c r="D10522" s="142"/>
      <c r="E10522" s="142"/>
      <c r="F10522" s="142"/>
      <c r="G10522" s="142"/>
      <c r="H10522" s="142"/>
      <c r="J10522" s="142"/>
      <c r="K10522" s="142"/>
      <c r="L10522" s="142"/>
      <c r="M10522" s="142"/>
      <c r="N10522" s="142"/>
      <c r="O10522" s="142"/>
    </row>
    <row r="10523" spans="3:15" x14ac:dyDescent="0.2">
      <c r="C10523" s="142"/>
      <c r="D10523" s="142"/>
      <c r="E10523" s="142"/>
      <c r="F10523" s="142"/>
      <c r="G10523" s="142"/>
      <c r="H10523" s="142"/>
      <c r="J10523" s="142"/>
      <c r="K10523" s="142"/>
      <c r="L10523" s="142"/>
      <c r="M10523" s="142"/>
      <c r="N10523" s="142"/>
      <c r="O10523" s="142"/>
    </row>
    <row r="10524" spans="3:15" x14ac:dyDescent="0.2">
      <c r="C10524" s="142"/>
      <c r="D10524" s="142"/>
      <c r="E10524" s="142"/>
      <c r="F10524" s="142"/>
      <c r="G10524" s="142"/>
      <c r="H10524" s="142"/>
      <c r="J10524" s="142"/>
      <c r="K10524" s="142"/>
      <c r="L10524" s="142"/>
      <c r="M10524" s="142"/>
      <c r="N10524" s="142"/>
      <c r="O10524" s="142"/>
    </row>
    <row r="10525" spans="3:15" x14ac:dyDescent="0.2">
      <c r="C10525" s="142"/>
      <c r="D10525" s="142"/>
      <c r="E10525" s="142"/>
      <c r="F10525" s="142"/>
      <c r="G10525" s="142"/>
      <c r="H10525" s="142"/>
      <c r="J10525" s="142"/>
      <c r="K10525" s="142"/>
      <c r="L10525" s="142"/>
      <c r="M10525" s="142"/>
      <c r="N10525" s="142"/>
      <c r="O10525" s="142"/>
    </row>
    <row r="10526" spans="3:15" x14ac:dyDescent="0.2">
      <c r="C10526" s="142"/>
      <c r="D10526" s="142"/>
      <c r="E10526" s="142"/>
      <c r="F10526" s="142"/>
      <c r="G10526" s="142"/>
      <c r="H10526" s="142"/>
      <c r="J10526" s="142"/>
      <c r="K10526" s="142"/>
      <c r="L10526" s="142"/>
      <c r="M10526" s="142"/>
      <c r="N10526" s="142"/>
      <c r="O10526" s="142"/>
    </row>
    <row r="10527" spans="3:15" x14ac:dyDescent="0.2">
      <c r="C10527" s="142"/>
      <c r="D10527" s="142"/>
      <c r="E10527" s="142"/>
      <c r="F10527" s="142"/>
      <c r="G10527" s="142"/>
      <c r="H10527" s="142"/>
      <c r="J10527" s="142"/>
      <c r="K10527" s="142"/>
      <c r="L10527" s="142"/>
      <c r="M10527" s="142"/>
      <c r="N10527" s="142"/>
      <c r="O10527" s="142"/>
    </row>
    <row r="10528" spans="3:15" x14ac:dyDescent="0.2">
      <c r="C10528" s="142"/>
      <c r="D10528" s="142"/>
      <c r="E10528" s="142"/>
      <c r="F10528" s="142"/>
      <c r="G10528" s="142"/>
      <c r="H10528" s="142"/>
      <c r="J10528" s="142"/>
      <c r="K10528" s="142"/>
      <c r="L10528" s="142"/>
      <c r="M10528" s="142"/>
      <c r="N10528" s="142"/>
      <c r="O10528" s="142"/>
    </row>
    <row r="10529" spans="3:15" x14ac:dyDescent="0.2">
      <c r="C10529" s="142"/>
      <c r="D10529" s="142"/>
      <c r="E10529" s="142"/>
      <c r="F10529" s="142"/>
      <c r="G10529" s="142"/>
      <c r="H10529" s="142"/>
      <c r="J10529" s="142"/>
      <c r="K10529" s="142"/>
      <c r="L10529" s="142"/>
      <c r="M10529" s="142"/>
      <c r="N10529" s="142"/>
      <c r="O10529" s="142"/>
    </row>
    <row r="10530" spans="3:15" x14ac:dyDescent="0.2">
      <c r="C10530" s="142"/>
      <c r="D10530" s="142"/>
      <c r="E10530" s="142"/>
      <c r="F10530" s="142"/>
      <c r="G10530" s="142"/>
      <c r="H10530" s="142"/>
      <c r="J10530" s="142"/>
      <c r="K10530" s="142"/>
      <c r="L10530" s="142"/>
      <c r="M10530" s="142"/>
      <c r="N10530" s="142"/>
      <c r="O10530" s="142"/>
    </row>
    <row r="10531" spans="3:15" x14ac:dyDescent="0.2">
      <c r="C10531" s="142"/>
      <c r="D10531" s="142"/>
      <c r="E10531" s="142"/>
      <c r="F10531" s="142"/>
      <c r="G10531" s="142"/>
      <c r="H10531" s="142"/>
      <c r="J10531" s="142"/>
      <c r="K10531" s="142"/>
      <c r="L10531" s="142"/>
      <c r="M10531" s="142"/>
      <c r="N10531" s="142"/>
      <c r="O10531" s="142"/>
    </row>
    <row r="10532" spans="3:15" x14ac:dyDescent="0.2">
      <c r="C10532" s="142"/>
      <c r="D10532" s="142"/>
      <c r="E10532" s="142"/>
      <c r="F10532" s="142"/>
      <c r="G10532" s="142"/>
      <c r="H10532" s="142"/>
      <c r="J10532" s="142"/>
      <c r="K10532" s="142"/>
      <c r="L10532" s="142"/>
      <c r="M10532" s="142"/>
      <c r="N10532" s="142"/>
      <c r="O10532" s="142"/>
    </row>
    <row r="10533" spans="3:15" x14ac:dyDescent="0.2">
      <c r="C10533" s="142"/>
      <c r="D10533" s="142"/>
      <c r="E10533" s="142"/>
      <c r="F10533" s="142"/>
      <c r="G10533" s="142"/>
      <c r="H10533" s="142"/>
      <c r="J10533" s="142"/>
      <c r="K10533" s="142"/>
      <c r="L10533" s="142"/>
      <c r="M10533" s="142"/>
      <c r="N10533" s="142"/>
      <c r="O10533" s="142"/>
    </row>
    <row r="10534" spans="3:15" x14ac:dyDescent="0.2">
      <c r="C10534" s="142"/>
      <c r="D10534" s="142"/>
      <c r="E10534" s="142"/>
      <c r="F10534" s="142"/>
      <c r="G10534" s="142"/>
      <c r="H10534" s="142"/>
      <c r="J10534" s="142"/>
      <c r="K10534" s="142"/>
      <c r="L10534" s="142"/>
      <c r="M10534" s="142"/>
      <c r="N10534" s="142"/>
      <c r="O10534" s="142"/>
    </row>
    <row r="10535" spans="3:15" x14ac:dyDescent="0.2">
      <c r="C10535" s="142"/>
      <c r="D10535" s="142"/>
      <c r="E10535" s="142"/>
      <c r="F10535" s="142"/>
      <c r="G10535" s="142"/>
      <c r="H10535" s="142"/>
      <c r="J10535" s="142"/>
      <c r="K10535" s="142"/>
      <c r="L10535" s="142"/>
      <c r="M10535" s="142"/>
      <c r="N10535" s="142"/>
      <c r="O10535" s="142"/>
    </row>
    <row r="10536" spans="3:15" x14ac:dyDescent="0.2">
      <c r="C10536" s="142"/>
      <c r="D10536" s="142"/>
      <c r="E10536" s="142"/>
      <c r="F10536" s="142"/>
      <c r="G10536" s="142"/>
      <c r="H10536" s="142"/>
      <c r="J10536" s="142"/>
      <c r="K10536" s="142"/>
      <c r="L10536" s="142"/>
      <c r="M10536" s="142"/>
      <c r="N10536" s="142"/>
      <c r="O10536" s="142"/>
    </row>
    <row r="10537" spans="3:15" x14ac:dyDescent="0.2">
      <c r="C10537" s="142"/>
      <c r="D10537" s="142"/>
      <c r="E10537" s="142"/>
      <c r="F10537" s="142"/>
      <c r="G10537" s="142"/>
      <c r="H10537" s="142"/>
      <c r="J10537" s="142"/>
      <c r="K10537" s="142"/>
      <c r="L10537" s="142"/>
      <c r="M10537" s="142"/>
      <c r="N10537" s="142"/>
      <c r="O10537" s="142"/>
    </row>
    <row r="10538" spans="3:15" x14ac:dyDescent="0.2">
      <c r="C10538" s="142"/>
      <c r="D10538" s="142"/>
      <c r="E10538" s="142"/>
      <c r="F10538" s="142"/>
      <c r="G10538" s="142"/>
      <c r="H10538" s="142"/>
      <c r="J10538" s="142"/>
      <c r="K10538" s="142"/>
      <c r="L10538" s="142"/>
      <c r="M10538" s="142"/>
      <c r="N10538" s="142"/>
      <c r="O10538" s="142"/>
    </row>
    <row r="10539" spans="3:15" x14ac:dyDescent="0.2">
      <c r="C10539" s="142"/>
      <c r="D10539" s="142"/>
      <c r="E10539" s="142"/>
      <c r="F10539" s="142"/>
      <c r="G10539" s="142"/>
      <c r="H10539" s="142"/>
      <c r="J10539" s="142"/>
      <c r="K10539" s="142"/>
      <c r="L10539" s="142"/>
      <c r="M10539" s="142"/>
      <c r="N10539" s="142"/>
      <c r="O10539" s="142"/>
    </row>
    <row r="10540" spans="3:15" x14ac:dyDescent="0.2">
      <c r="C10540" s="142"/>
      <c r="D10540" s="142"/>
      <c r="E10540" s="142"/>
      <c r="F10540" s="142"/>
      <c r="G10540" s="142"/>
      <c r="H10540" s="142"/>
      <c r="J10540" s="142"/>
      <c r="K10540" s="142"/>
      <c r="L10540" s="142"/>
      <c r="M10540" s="142"/>
      <c r="N10540" s="142"/>
      <c r="O10540" s="142"/>
    </row>
    <row r="10541" spans="3:15" x14ac:dyDescent="0.2">
      <c r="C10541" s="142"/>
      <c r="D10541" s="142"/>
      <c r="E10541" s="142"/>
      <c r="F10541" s="142"/>
      <c r="G10541" s="142"/>
      <c r="H10541" s="142"/>
      <c r="J10541" s="142"/>
      <c r="K10541" s="142"/>
      <c r="L10541" s="142"/>
      <c r="M10541" s="142"/>
      <c r="N10541" s="142"/>
      <c r="O10541" s="142"/>
    </row>
    <row r="10542" spans="3:15" x14ac:dyDescent="0.2">
      <c r="C10542" s="142"/>
      <c r="D10542" s="142"/>
      <c r="E10542" s="142"/>
      <c r="F10542" s="142"/>
      <c r="G10542" s="142"/>
      <c r="H10542" s="142"/>
      <c r="J10542" s="142"/>
      <c r="K10542" s="142"/>
      <c r="L10542" s="142"/>
      <c r="M10542" s="142"/>
      <c r="N10542" s="142"/>
      <c r="O10542" s="142"/>
    </row>
    <row r="10543" spans="3:15" x14ac:dyDescent="0.2">
      <c r="C10543" s="142"/>
      <c r="D10543" s="142"/>
      <c r="E10543" s="142"/>
      <c r="F10543" s="142"/>
      <c r="G10543" s="142"/>
      <c r="H10543" s="142"/>
      <c r="J10543" s="142"/>
      <c r="K10543" s="142"/>
      <c r="L10543" s="142"/>
      <c r="M10543" s="142"/>
      <c r="N10543" s="142"/>
      <c r="O10543" s="142"/>
    </row>
    <row r="10544" spans="3:15" x14ac:dyDescent="0.2">
      <c r="C10544" s="142"/>
      <c r="D10544" s="142"/>
      <c r="E10544" s="142"/>
      <c r="F10544" s="142"/>
      <c r="G10544" s="142"/>
      <c r="H10544" s="142"/>
      <c r="J10544" s="142"/>
      <c r="K10544" s="142"/>
      <c r="L10544" s="142"/>
      <c r="M10544" s="142"/>
      <c r="N10544" s="142"/>
      <c r="O10544" s="142"/>
    </row>
    <row r="10545" spans="3:15" x14ac:dyDescent="0.2">
      <c r="C10545" s="142"/>
      <c r="D10545" s="142"/>
      <c r="E10545" s="142"/>
      <c r="F10545" s="142"/>
      <c r="G10545" s="142"/>
      <c r="H10545" s="142"/>
      <c r="J10545" s="142"/>
      <c r="K10545" s="142"/>
      <c r="L10545" s="142"/>
      <c r="M10545" s="142"/>
      <c r="N10545" s="142"/>
      <c r="O10545" s="142"/>
    </row>
    <row r="10546" spans="3:15" x14ac:dyDescent="0.2">
      <c r="C10546" s="142"/>
      <c r="D10546" s="142"/>
      <c r="E10546" s="142"/>
      <c r="F10546" s="142"/>
      <c r="G10546" s="142"/>
      <c r="H10546" s="142"/>
      <c r="J10546" s="142"/>
      <c r="K10546" s="142"/>
      <c r="L10546" s="142"/>
      <c r="M10546" s="142"/>
      <c r="N10546" s="142"/>
      <c r="O10546" s="142"/>
    </row>
    <row r="10547" spans="3:15" x14ac:dyDescent="0.2">
      <c r="C10547" s="142"/>
      <c r="D10547" s="142"/>
      <c r="E10547" s="142"/>
      <c r="F10547" s="142"/>
      <c r="G10547" s="142"/>
      <c r="H10547" s="142"/>
      <c r="J10547" s="142"/>
      <c r="K10547" s="142"/>
      <c r="L10547" s="142"/>
      <c r="M10547" s="142"/>
      <c r="N10547" s="142"/>
      <c r="O10547" s="142"/>
    </row>
    <row r="10548" spans="3:15" x14ac:dyDescent="0.2">
      <c r="C10548" s="142"/>
      <c r="D10548" s="142"/>
      <c r="E10548" s="142"/>
      <c r="F10548" s="142"/>
      <c r="G10548" s="142"/>
      <c r="H10548" s="142"/>
      <c r="J10548" s="142"/>
      <c r="K10548" s="142"/>
      <c r="L10548" s="142"/>
      <c r="M10548" s="142"/>
      <c r="N10548" s="142"/>
      <c r="O10548" s="142"/>
    </row>
    <row r="10549" spans="3:15" x14ac:dyDescent="0.2">
      <c r="C10549" s="142"/>
      <c r="D10549" s="142"/>
      <c r="E10549" s="142"/>
      <c r="F10549" s="142"/>
      <c r="G10549" s="142"/>
      <c r="H10549" s="142"/>
      <c r="J10549" s="142"/>
      <c r="K10549" s="142"/>
      <c r="L10549" s="142"/>
      <c r="M10549" s="142"/>
      <c r="N10549" s="142"/>
      <c r="O10549" s="142"/>
    </row>
    <row r="10550" spans="3:15" x14ac:dyDescent="0.2">
      <c r="C10550" s="142"/>
      <c r="D10550" s="142"/>
      <c r="E10550" s="142"/>
      <c r="F10550" s="142"/>
      <c r="G10550" s="142"/>
      <c r="H10550" s="142"/>
      <c r="J10550" s="142"/>
      <c r="K10550" s="142"/>
      <c r="L10550" s="142"/>
      <c r="M10550" s="142"/>
      <c r="N10550" s="142"/>
      <c r="O10550" s="142"/>
    </row>
    <row r="10551" spans="3:15" x14ac:dyDescent="0.2">
      <c r="C10551" s="142"/>
      <c r="D10551" s="142"/>
      <c r="E10551" s="142"/>
      <c r="F10551" s="142"/>
      <c r="G10551" s="142"/>
      <c r="H10551" s="142"/>
      <c r="J10551" s="142"/>
      <c r="K10551" s="142"/>
      <c r="L10551" s="142"/>
      <c r="M10551" s="142"/>
      <c r="N10551" s="142"/>
      <c r="O10551" s="142"/>
    </row>
    <row r="10552" spans="3:15" x14ac:dyDescent="0.2">
      <c r="C10552" s="142"/>
      <c r="D10552" s="142"/>
      <c r="E10552" s="142"/>
      <c r="F10552" s="142"/>
      <c r="G10552" s="142"/>
      <c r="H10552" s="142"/>
      <c r="J10552" s="142"/>
      <c r="K10552" s="142"/>
      <c r="L10552" s="142"/>
      <c r="M10552" s="142"/>
      <c r="N10552" s="142"/>
      <c r="O10552" s="142"/>
    </row>
    <row r="10553" spans="3:15" x14ac:dyDescent="0.2">
      <c r="C10553" s="142"/>
      <c r="D10553" s="142"/>
      <c r="E10553" s="142"/>
      <c r="F10553" s="142"/>
      <c r="G10553" s="142"/>
      <c r="H10553" s="142"/>
      <c r="J10553" s="142"/>
      <c r="K10553" s="142"/>
      <c r="L10553" s="142"/>
      <c r="M10553" s="142"/>
      <c r="N10553" s="142"/>
      <c r="O10553" s="142"/>
    </row>
    <row r="10554" spans="3:15" x14ac:dyDescent="0.2">
      <c r="C10554" s="142"/>
      <c r="D10554" s="142"/>
      <c r="E10554" s="142"/>
      <c r="F10554" s="142"/>
      <c r="G10554" s="142"/>
      <c r="H10554" s="142"/>
      <c r="J10554" s="142"/>
      <c r="K10554" s="142"/>
      <c r="L10554" s="142"/>
      <c r="M10554" s="142"/>
      <c r="N10554" s="142"/>
      <c r="O10554" s="142"/>
    </row>
    <row r="10555" spans="3:15" x14ac:dyDescent="0.2">
      <c r="C10555" s="142"/>
      <c r="D10555" s="142"/>
      <c r="E10555" s="142"/>
      <c r="F10555" s="142"/>
      <c r="G10555" s="142"/>
      <c r="H10555" s="142"/>
      <c r="J10555" s="142"/>
      <c r="K10555" s="142"/>
      <c r="L10555" s="142"/>
      <c r="M10555" s="142"/>
      <c r="N10555" s="142"/>
      <c r="O10555" s="142"/>
    </row>
    <row r="10556" spans="3:15" x14ac:dyDescent="0.2">
      <c r="C10556" s="142"/>
      <c r="D10556" s="142"/>
      <c r="E10556" s="142"/>
      <c r="F10556" s="142"/>
      <c r="G10556" s="142"/>
      <c r="H10556" s="142"/>
      <c r="J10556" s="142"/>
      <c r="K10556" s="142"/>
      <c r="L10556" s="142"/>
      <c r="M10556" s="142"/>
      <c r="N10556" s="142"/>
      <c r="O10556" s="142"/>
    </row>
    <row r="10557" spans="3:15" x14ac:dyDescent="0.2">
      <c r="C10557" s="142"/>
      <c r="D10557" s="142"/>
      <c r="E10557" s="142"/>
      <c r="F10557" s="142"/>
      <c r="G10557" s="142"/>
      <c r="H10557" s="142"/>
      <c r="J10557" s="142"/>
      <c r="K10557" s="142"/>
      <c r="L10557" s="142"/>
      <c r="M10557" s="142"/>
      <c r="N10557" s="142"/>
      <c r="O10557" s="142"/>
    </row>
    <row r="10558" spans="3:15" x14ac:dyDescent="0.2">
      <c r="C10558" s="142"/>
      <c r="D10558" s="142"/>
      <c r="E10558" s="142"/>
      <c r="F10558" s="142"/>
      <c r="G10558" s="142"/>
      <c r="H10558" s="142"/>
      <c r="J10558" s="142"/>
      <c r="K10558" s="142"/>
      <c r="L10558" s="142"/>
      <c r="M10558" s="142"/>
      <c r="N10558" s="142"/>
      <c r="O10558" s="142"/>
    </row>
    <row r="10559" spans="3:15" x14ac:dyDescent="0.2">
      <c r="C10559" s="142"/>
      <c r="D10559" s="142"/>
      <c r="E10559" s="142"/>
      <c r="F10559" s="142"/>
      <c r="G10559" s="142"/>
      <c r="H10559" s="142"/>
      <c r="J10559" s="142"/>
      <c r="K10559" s="142"/>
      <c r="L10559" s="142"/>
      <c r="M10559" s="142"/>
      <c r="N10559" s="142"/>
      <c r="O10559" s="142"/>
    </row>
    <row r="10560" spans="3:15" x14ac:dyDescent="0.2">
      <c r="C10560" s="142"/>
      <c r="D10560" s="142"/>
      <c r="E10560" s="142"/>
      <c r="F10560" s="142"/>
      <c r="G10560" s="142"/>
      <c r="H10560" s="142"/>
      <c r="J10560" s="142"/>
      <c r="K10560" s="142"/>
      <c r="L10560" s="142"/>
      <c r="M10560" s="142"/>
      <c r="N10560" s="142"/>
      <c r="O10560" s="142"/>
    </row>
    <row r="10561" spans="3:15" x14ac:dyDescent="0.2">
      <c r="C10561" s="142"/>
      <c r="D10561" s="142"/>
      <c r="E10561" s="142"/>
      <c r="F10561" s="142"/>
      <c r="G10561" s="142"/>
      <c r="H10561" s="142"/>
      <c r="J10561" s="142"/>
      <c r="K10561" s="142"/>
      <c r="L10561" s="142"/>
      <c r="M10561" s="142"/>
      <c r="N10561" s="142"/>
      <c r="O10561" s="142"/>
    </row>
    <row r="10562" spans="3:15" x14ac:dyDescent="0.2">
      <c r="C10562" s="142"/>
      <c r="D10562" s="142"/>
      <c r="E10562" s="142"/>
      <c r="F10562" s="142"/>
      <c r="G10562" s="142"/>
      <c r="H10562" s="142"/>
      <c r="J10562" s="142"/>
      <c r="K10562" s="142"/>
      <c r="L10562" s="142"/>
      <c r="M10562" s="142"/>
      <c r="N10562" s="142"/>
      <c r="O10562" s="142"/>
    </row>
    <row r="10563" spans="3:15" x14ac:dyDescent="0.2">
      <c r="C10563" s="142"/>
      <c r="D10563" s="142"/>
      <c r="E10563" s="142"/>
      <c r="F10563" s="142"/>
      <c r="G10563" s="142"/>
      <c r="H10563" s="142"/>
      <c r="J10563" s="142"/>
      <c r="K10563" s="142"/>
      <c r="L10563" s="142"/>
      <c r="M10563" s="142"/>
      <c r="N10563" s="142"/>
      <c r="O10563" s="142"/>
    </row>
    <row r="10564" spans="3:15" x14ac:dyDescent="0.2">
      <c r="C10564" s="142"/>
      <c r="D10564" s="142"/>
      <c r="E10564" s="142"/>
      <c r="F10564" s="142"/>
      <c r="G10564" s="142"/>
      <c r="H10564" s="142"/>
      <c r="J10564" s="142"/>
      <c r="K10564" s="142"/>
      <c r="L10564" s="142"/>
      <c r="M10564" s="142"/>
      <c r="N10564" s="142"/>
      <c r="O10564" s="142"/>
    </row>
    <row r="10565" spans="3:15" x14ac:dyDescent="0.2">
      <c r="C10565" s="142"/>
      <c r="D10565" s="142"/>
      <c r="E10565" s="142"/>
      <c r="F10565" s="142"/>
      <c r="G10565" s="142"/>
      <c r="H10565" s="142"/>
      <c r="J10565" s="142"/>
      <c r="K10565" s="142"/>
      <c r="L10565" s="142"/>
      <c r="M10565" s="142"/>
      <c r="N10565" s="142"/>
      <c r="O10565" s="142"/>
    </row>
    <row r="10566" spans="3:15" x14ac:dyDescent="0.2">
      <c r="C10566" s="142"/>
      <c r="D10566" s="142"/>
      <c r="E10566" s="142"/>
      <c r="F10566" s="142"/>
      <c r="G10566" s="142"/>
      <c r="H10566" s="142"/>
      <c r="J10566" s="142"/>
      <c r="K10566" s="142"/>
      <c r="L10566" s="142"/>
      <c r="M10566" s="142"/>
      <c r="N10566" s="142"/>
      <c r="O10566" s="142"/>
    </row>
    <row r="10567" spans="3:15" x14ac:dyDescent="0.2">
      <c r="C10567" s="142"/>
      <c r="D10567" s="142"/>
      <c r="E10567" s="142"/>
      <c r="F10567" s="142"/>
      <c r="G10567" s="142"/>
      <c r="H10567" s="142"/>
      <c r="J10567" s="142"/>
      <c r="K10567" s="142"/>
      <c r="L10567" s="142"/>
      <c r="M10567" s="142"/>
      <c r="N10567" s="142"/>
      <c r="O10567" s="142"/>
    </row>
    <row r="10568" spans="3:15" x14ac:dyDescent="0.2">
      <c r="C10568" s="142"/>
      <c r="D10568" s="142"/>
      <c r="E10568" s="142"/>
      <c r="F10568" s="142"/>
      <c r="G10568" s="142"/>
      <c r="H10568" s="142"/>
      <c r="J10568" s="142"/>
      <c r="K10568" s="142"/>
      <c r="L10568" s="142"/>
      <c r="M10568" s="142"/>
      <c r="N10568" s="142"/>
      <c r="O10568" s="142"/>
    </row>
    <row r="10569" spans="3:15" x14ac:dyDescent="0.2">
      <c r="C10569" s="142"/>
      <c r="D10569" s="142"/>
      <c r="E10569" s="142"/>
      <c r="F10569" s="142"/>
      <c r="G10569" s="142"/>
      <c r="H10569" s="142"/>
      <c r="J10569" s="142"/>
      <c r="K10569" s="142"/>
      <c r="L10569" s="142"/>
      <c r="M10569" s="142"/>
      <c r="N10569" s="142"/>
      <c r="O10569" s="142"/>
    </row>
    <row r="10570" spans="3:15" x14ac:dyDescent="0.2">
      <c r="C10570" s="142"/>
      <c r="D10570" s="142"/>
      <c r="E10570" s="142"/>
      <c r="F10570" s="142"/>
      <c r="G10570" s="142"/>
      <c r="H10570" s="142"/>
      <c r="J10570" s="142"/>
      <c r="K10570" s="142"/>
      <c r="L10570" s="142"/>
      <c r="M10570" s="142"/>
      <c r="N10570" s="142"/>
      <c r="O10570" s="142"/>
    </row>
    <row r="10571" spans="3:15" x14ac:dyDescent="0.2">
      <c r="C10571" s="142"/>
      <c r="D10571" s="142"/>
      <c r="E10571" s="142"/>
      <c r="F10571" s="142"/>
      <c r="G10571" s="142"/>
      <c r="H10571" s="142"/>
      <c r="J10571" s="142"/>
      <c r="K10571" s="142"/>
      <c r="L10571" s="142"/>
      <c r="M10571" s="142"/>
      <c r="N10571" s="142"/>
      <c r="O10571" s="142"/>
    </row>
    <row r="10572" spans="3:15" x14ac:dyDescent="0.2">
      <c r="C10572" s="142"/>
      <c r="D10572" s="142"/>
      <c r="E10572" s="142"/>
      <c r="F10572" s="142"/>
      <c r="G10572" s="142"/>
      <c r="H10572" s="142"/>
      <c r="J10572" s="142"/>
      <c r="K10572" s="142"/>
      <c r="L10572" s="142"/>
      <c r="M10572" s="142"/>
      <c r="N10572" s="142"/>
      <c r="O10572" s="142"/>
    </row>
    <row r="10573" spans="3:15" x14ac:dyDescent="0.2">
      <c r="C10573" s="142"/>
      <c r="D10573" s="142"/>
      <c r="E10573" s="142"/>
      <c r="F10573" s="142"/>
      <c r="G10573" s="142"/>
      <c r="H10573" s="142"/>
      <c r="J10573" s="142"/>
      <c r="K10573" s="142"/>
      <c r="L10573" s="142"/>
      <c r="M10573" s="142"/>
      <c r="N10573" s="142"/>
      <c r="O10573" s="142"/>
    </row>
    <row r="10574" spans="3:15" x14ac:dyDescent="0.2">
      <c r="C10574" s="142"/>
      <c r="D10574" s="142"/>
      <c r="E10574" s="142"/>
      <c r="F10574" s="142"/>
      <c r="G10574" s="142"/>
      <c r="H10574" s="142"/>
      <c r="J10574" s="142"/>
      <c r="K10574" s="142"/>
      <c r="L10574" s="142"/>
      <c r="M10574" s="142"/>
      <c r="N10574" s="142"/>
      <c r="O10574" s="142"/>
    </row>
    <row r="10575" spans="3:15" x14ac:dyDescent="0.2">
      <c r="C10575" s="142"/>
      <c r="D10575" s="142"/>
      <c r="E10575" s="142"/>
      <c r="F10575" s="142"/>
      <c r="G10575" s="142"/>
      <c r="H10575" s="142"/>
      <c r="J10575" s="142"/>
      <c r="K10575" s="142"/>
      <c r="L10575" s="142"/>
      <c r="M10575" s="142"/>
      <c r="N10575" s="142"/>
      <c r="O10575" s="142"/>
    </row>
    <row r="10576" spans="3:15" x14ac:dyDescent="0.2">
      <c r="C10576" s="142"/>
      <c r="D10576" s="142"/>
      <c r="E10576" s="142"/>
      <c r="F10576" s="142"/>
      <c r="G10576" s="142"/>
      <c r="H10576" s="142"/>
      <c r="J10576" s="142"/>
      <c r="K10576" s="142"/>
      <c r="L10576" s="142"/>
      <c r="M10576" s="142"/>
      <c r="N10576" s="142"/>
      <c r="O10576" s="142"/>
    </row>
    <row r="10577" spans="3:15" x14ac:dyDescent="0.2">
      <c r="C10577" s="142"/>
      <c r="D10577" s="142"/>
      <c r="E10577" s="142"/>
      <c r="F10577" s="142"/>
      <c r="G10577" s="142"/>
      <c r="H10577" s="142"/>
      <c r="J10577" s="142"/>
      <c r="K10577" s="142"/>
      <c r="L10577" s="142"/>
      <c r="M10577" s="142"/>
      <c r="N10577" s="142"/>
      <c r="O10577" s="142"/>
    </row>
    <row r="10578" spans="3:15" x14ac:dyDescent="0.2">
      <c r="C10578" s="142"/>
      <c r="D10578" s="142"/>
      <c r="E10578" s="142"/>
      <c r="F10578" s="142"/>
      <c r="G10578" s="142"/>
      <c r="H10578" s="142"/>
      <c r="J10578" s="142"/>
      <c r="K10578" s="142"/>
      <c r="L10578" s="142"/>
      <c r="M10578" s="142"/>
      <c r="N10578" s="142"/>
      <c r="O10578" s="142"/>
    </row>
    <row r="10579" spans="3:15" x14ac:dyDescent="0.2">
      <c r="C10579" s="142"/>
      <c r="D10579" s="142"/>
      <c r="E10579" s="142"/>
      <c r="F10579" s="142"/>
      <c r="G10579" s="142"/>
      <c r="H10579" s="142"/>
      <c r="J10579" s="142"/>
      <c r="K10579" s="142"/>
      <c r="L10579" s="142"/>
      <c r="M10579" s="142"/>
      <c r="N10579" s="142"/>
      <c r="O10579" s="142"/>
    </row>
    <row r="10580" spans="3:15" x14ac:dyDescent="0.2">
      <c r="C10580" s="142"/>
      <c r="D10580" s="142"/>
      <c r="E10580" s="142"/>
      <c r="F10580" s="142"/>
      <c r="G10580" s="142"/>
      <c r="H10580" s="142"/>
      <c r="J10580" s="142"/>
      <c r="K10580" s="142"/>
      <c r="L10580" s="142"/>
      <c r="M10580" s="142"/>
      <c r="N10580" s="142"/>
      <c r="O10580" s="142"/>
    </row>
    <row r="10581" spans="3:15" x14ac:dyDescent="0.2">
      <c r="C10581" s="142"/>
      <c r="D10581" s="142"/>
      <c r="E10581" s="142"/>
      <c r="F10581" s="142"/>
      <c r="G10581" s="142"/>
      <c r="H10581" s="142"/>
      <c r="J10581" s="142"/>
      <c r="K10581" s="142"/>
      <c r="L10581" s="142"/>
      <c r="M10581" s="142"/>
      <c r="N10581" s="142"/>
      <c r="O10581" s="142"/>
    </row>
    <row r="10582" spans="3:15" x14ac:dyDescent="0.2">
      <c r="C10582" s="142"/>
      <c r="D10582" s="142"/>
      <c r="E10582" s="142"/>
      <c r="F10582" s="142"/>
      <c r="G10582" s="142"/>
      <c r="H10582" s="142"/>
      <c r="J10582" s="142"/>
      <c r="K10582" s="142"/>
      <c r="L10582" s="142"/>
      <c r="M10582" s="142"/>
      <c r="N10582" s="142"/>
      <c r="O10582" s="142"/>
    </row>
    <row r="10583" spans="3:15" x14ac:dyDescent="0.2">
      <c r="C10583" s="142"/>
      <c r="D10583" s="142"/>
      <c r="E10583" s="142"/>
      <c r="F10583" s="142"/>
      <c r="G10583" s="142"/>
      <c r="H10583" s="142"/>
      <c r="J10583" s="142"/>
      <c r="K10583" s="142"/>
      <c r="L10583" s="142"/>
      <c r="M10583" s="142"/>
      <c r="N10583" s="142"/>
      <c r="O10583" s="142"/>
    </row>
    <row r="10584" spans="3:15" x14ac:dyDescent="0.2">
      <c r="C10584" s="142"/>
      <c r="D10584" s="142"/>
      <c r="E10584" s="142"/>
      <c r="F10584" s="142"/>
      <c r="G10584" s="142"/>
      <c r="H10584" s="142"/>
      <c r="J10584" s="142"/>
      <c r="K10584" s="142"/>
      <c r="L10584" s="142"/>
      <c r="M10584" s="142"/>
      <c r="N10584" s="142"/>
      <c r="O10584" s="142"/>
    </row>
    <row r="10585" spans="3:15" x14ac:dyDescent="0.2">
      <c r="C10585" s="142"/>
      <c r="D10585" s="142"/>
      <c r="E10585" s="142"/>
      <c r="F10585" s="142"/>
      <c r="G10585" s="142"/>
      <c r="H10585" s="142"/>
      <c r="J10585" s="142"/>
      <c r="K10585" s="142"/>
      <c r="L10585" s="142"/>
      <c r="M10585" s="142"/>
      <c r="N10585" s="142"/>
      <c r="O10585" s="142"/>
    </row>
    <row r="10586" spans="3:15" x14ac:dyDescent="0.2">
      <c r="C10586" s="142"/>
      <c r="D10586" s="142"/>
      <c r="E10586" s="142"/>
      <c r="F10586" s="142"/>
      <c r="G10586" s="142"/>
      <c r="H10586" s="142"/>
      <c r="J10586" s="142"/>
      <c r="K10586" s="142"/>
      <c r="L10586" s="142"/>
      <c r="M10586" s="142"/>
      <c r="N10586" s="142"/>
      <c r="O10586" s="142"/>
    </row>
    <row r="10587" spans="3:15" x14ac:dyDescent="0.2">
      <c r="C10587" s="142"/>
      <c r="D10587" s="142"/>
      <c r="E10587" s="142"/>
      <c r="F10587" s="142"/>
      <c r="G10587" s="142"/>
      <c r="H10587" s="142"/>
      <c r="J10587" s="142"/>
      <c r="K10587" s="142"/>
      <c r="L10587" s="142"/>
      <c r="M10587" s="142"/>
      <c r="N10587" s="142"/>
      <c r="O10587" s="142"/>
    </row>
    <row r="10588" spans="3:15" x14ac:dyDescent="0.2">
      <c r="C10588" s="142"/>
      <c r="D10588" s="142"/>
      <c r="E10588" s="142"/>
      <c r="F10588" s="142"/>
      <c r="G10588" s="142"/>
      <c r="H10588" s="142"/>
      <c r="J10588" s="142"/>
      <c r="K10588" s="142"/>
      <c r="L10588" s="142"/>
      <c r="M10588" s="142"/>
      <c r="N10588" s="142"/>
      <c r="O10588" s="142"/>
    </row>
    <row r="10589" spans="3:15" x14ac:dyDescent="0.2">
      <c r="C10589" s="142"/>
      <c r="D10589" s="142"/>
      <c r="E10589" s="142"/>
      <c r="F10589" s="142"/>
      <c r="G10589" s="142"/>
      <c r="H10589" s="142"/>
      <c r="J10589" s="142"/>
      <c r="K10589" s="142"/>
      <c r="L10589" s="142"/>
      <c r="M10589" s="142"/>
      <c r="N10589" s="142"/>
      <c r="O10589" s="142"/>
    </row>
    <row r="10590" spans="3:15" x14ac:dyDescent="0.2">
      <c r="C10590" s="142"/>
      <c r="D10590" s="142"/>
      <c r="E10590" s="142"/>
      <c r="F10590" s="142"/>
      <c r="G10590" s="142"/>
      <c r="H10590" s="142"/>
      <c r="J10590" s="142"/>
      <c r="K10590" s="142"/>
      <c r="L10590" s="142"/>
      <c r="M10590" s="142"/>
      <c r="N10590" s="142"/>
      <c r="O10590" s="142"/>
    </row>
    <row r="10591" spans="3:15" x14ac:dyDescent="0.2">
      <c r="C10591" s="142"/>
      <c r="D10591" s="142"/>
      <c r="E10591" s="142"/>
      <c r="F10591" s="142"/>
      <c r="G10591" s="142"/>
      <c r="H10591" s="142"/>
      <c r="J10591" s="142"/>
      <c r="K10591" s="142"/>
      <c r="L10591" s="142"/>
      <c r="M10591" s="142"/>
      <c r="N10591" s="142"/>
      <c r="O10591" s="142"/>
    </row>
    <row r="10592" spans="3:15" x14ac:dyDescent="0.2">
      <c r="C10592" s="142"/>
      <c r="D10592" s="142"/>
      <c r="E10592" s="142"/>
      <c r="F10592" s="142"/>
      <c r="G10592" s="142"/>
      <c r="H10592" s="142"/>
      <c r="J10592" s="142"/>
      <c r="K10592" s="142"/>
      <c r="L10592" s="142"/>
      <c r="M10592" s="142"/>
      <c r="N10592" s="142"/>
      <c r="O10592" s="142"/>
    </row>
    <row r="10593" spans="3:15" x14ac:dyDescent="0.2">
      <c r="C10593" s="142"/>
      <c r="D10593" s="142"/>
      <c r="E10593" s="142"/>
      <c r="F10593" s="142"/>
      <c r="G10593" s="142"/>
      <c r="H10593" s="142"/>
      <c r="J10593" s="142"/>
      <c r="K10593" s="142"/>
      <c r="L10593" s="142"/>
      <c r="M10593" s="142"/>
      <c r="N10593" s="142"/>
      <c r="O10593" s="142"/>
    </row>
    <row r="10594" spans="3:15" x14ac:dyDescent="0.2">
      <c r="C10594" s="142"/>
      <c r="D10594" s="142"/>
      <c r="E10594" s="142"/>
      <c r="F10594" s="142"/>
      <c r="G10594" s="142"/>
      <c r="H10594" s="142"/>
      <c r="J10594" s="142"/>
      <c r="K10594" s="142"/>
      <c r="L10594" s="142"/>
      <c r="M10594" s="142"/>
      <c r="N10594" s="142"/>
      <c r="O10594" s="142"/>
    </row>
    <row r="10595" spans="3:15" x14ac:dyDescent="0.2">
      <c r="C10595" s="142"/>
      <c r="D10595" s="142"/>
      <c r="E10595" s="142"/>
      <c r="F10595" s="142"/>
      <c r="G10595" s="142"/>
      <c r="H10595" s="142"/>
      <c r="J10595" s="142"/>
      <c r="K10595" s="142"/>
      <c r="L10595" s="142"/>
      <c r="M10595" s="142"/>
      <c r="N10595" s="142"/>
      <c r="O10595" s="142"/>
    </row>
    <row r="10596" spans="3:15" x14ac:dyDescent="0.2">
      <c r="C10596" s="142"/>
      <c r="D10596" s="142"/>
      <c r="E10596" s="142"/>
      <c r="F10596" s="142"/>
      <c r="G10596" s="142"/>
      <c r="H10596" s="142"/>
      <c r="J10596" s="142"/>
      <c r="K10596" s="142"/>
      <c r="L10596" s="142"/>
      <c r="M10596" s="142"/>
      <c r="N10596" s="142"/>
      <c r="O10596" s="142"/>
    </row>
    <row r="10597" spans="3:15" x14ac:dyDescent="0.2">
      <c r="C10597" s="142"/>
      <c r="D10597" s="142"/>
      <c r="E10597" s="142"/>
      <c r="F10597" s="142"/>
      <c r="G10597" s="142"/>
      <c r="H10597" s="142"/>
      <c r="J10597" s="142"/>
      <c r="K10597" s="142"/>
      <c r="L10597" s="142"/>
      <c r="M10597" s="142"/>
      <c r="N10597" s="142"/>
      <c r="O10597" s="142"/>
    </row>
    <row r="10598" spans="3:15" x14ac:dyDescent="0.2">
      <c r="C10598" s="142"/>
      <c r="D10598" s="142"/>
      <c r="E10598" s="142"/>
      <c r="F10598" s="142"/>
      <c r="G10598" s="142"/>
      <c r="H10598" s="142"/>
      <c r="J10598" s="142"/>
      <c r="K10598" s="142"/>
      <c r="L10598" s="142"/>
      <c r="M10598" s="142"/>
      <c r="N10598" s="142"/>
      <c r="O10598" s="142"/>
    </row>
    <row r="10599" spans="3:15" x14ac:dyDescent="0.2">
      <c r="C10599" s="142"/>
      <c r="D10599" s="142"/>
      <c r="E10599" s="142"/>
      <c r="F10599" s="142"/>
      <c r="G10599" s="142"/>
      <c r="H10599" s="142"/>
      <c r="J10599" s="142"/>
      <c r="K10599" s="142"/>
      <c r="L10599" s="142"/>
      <c r="M10599" s="142"/>
      <c r="N10599" s="142"/>
      <c r="O10599" s="142"/>
    </row>
    <row r="10600" spans="3:15" x14ac:dyDescent="0.2">
      <c r="C10600" s="142"/>
      <c r="D10600" s="142"/>
      <c r="E10600" s="142"/>
      <c r="F10600" s="142"/>
      <c r="G10600" s="142"/>
      <c r="H10600" s="142"/>
      <c r="J10600" s="142"/>
      <c r="K10600" s="142"/>
      <c r="L10600" s="142"/>
      <c r="M10600" s="142"/>
      <c r="N10600" s="142"/>
      <c r="O10600" s="142"/>
    </row>
    <row r="10601" spans="3:15" x14ac:dyDescent="0.2">
      <c r="C10601" s="142"/>
      <c r="D10601" s="142"/>
      <c r="E10601" s="142"/>
      <c r="F10601" s="142"/>
      <c r="G10601" s="142"/>
      <c r="H10601" s="142"/>
      <c r="J10601" s="142"/>
      <c r="K10601" s="142"/>
      <c r="L10601" s="142"/>
      <c r="M10601" s="142"/>
      <c r="N10601" s="142"/>
      <c r="O10601" s="142"/>
    </row>
    <row r="10602" spans="3:15" x14ac:dyDescent="0.2">
      <c r="C10602" s="142"/>
      <c r="D10602" s="142"/>
      <c r="E10602" s="142"/>
      <c r="F10602" s="142"/>
      <c r="G10602" s="142"/>
      <c r="H10602" s="142"/>
      <c r="J10602" s="142"/>
      <c r="K10602" s="142"/>
      <c r="L10602" s="142"/>
      <c r="M10602" s="142"/>
      <c r="N10602" s="142"/>
      <c r="O10602" s="142"/>
    </row>
    <row r="10603" spans="3:15" x14ac:dyDescent="0.2">
      <c r="C10603" s="142"/>
      <c r="D10603" s="142"/>
      <c r="E10603" s="142"/>
      <c r="F10603" s="142"/>
      <c r="G10603" s="142"/>
      <c r="H10603" s="142"/>
      <c r="J10603" s="142"/>
      <c r="K10603" s="142"/>
      <c r="L10603" s="142"/>
      <c r="M10603" s="142"/>
      <c r="N10603" s="142"/>
      <c r="O10603" s="142"/>
    </row>
    <row r="10604" spans="3:15" x14ac:dyDescent="0.2">
      <c r="C10604" s="142"/>
      <c r="D10604" s="142"/>
      <c r="E10604" s="142"/>
      <c r="F10604" s="142"/>
      <c r="G10604" s="142"/>
      <c r="H10604" s="142"/>
      <c r="J10604" s="142"/>
      <c r="K10604" s="142"/>
      <c r="L10604" s="142"/>
      <c r="M10604" s="142"/>
      <c r="N10604" s="142"/>
      <c r="O10604" s="142"/>
    </row>
    <row r="10605" spans="3:15" x14ac:dyDescent="0.2">
      <c r="C10605" s="142"/>
      <c r="D10605" s="142"/>
      <c r="E10605" s="142"/>
      <c r="F10605" s="142"/>
      <c r="G10605" s="142"/>
      <c r="H10605" s="142"/>
      <c r="J10605" s="142"/>
      <c r="K10605" s="142"/>
      <c r="L10605" s="142"/>
      <c r="M10605" s="142"/>
      <c r="N10605" s="142"/>
      <c r="O10605" s="142"/>
    </row>
    <row r="10606" spans="3:15" x14ac:dyDescent="0.2">
      <c r="C10606" s="142"/>
      <c r="D10606" s="142"/>
      <c r="E10606" s="142"/>
      <c r="F10606" s="142"/>
      <c r="G10606" s="142"/>
      <c r="H10606" s="142"/>
      <c r="J10606" s="142"/>
      <c r="K10606" s="142"/>
      <c r="L10606" s="142"/>
      <c r="M10606" s="142"/>
      <c r="N10606" s="142"/>
      <c r="O10606" s="142"/>
    </row>
    <row r="10607" spans="3:15" x14ac:dyDescent="0.2">
      <c r="C10607" s="142"/>
      <c r="D10607" s="142"/>
      <c r="E10607" s="142"/>
      <c r="F10607" s="142"/>
      <c r="G10607" s="142"/>
      <c r="H10607" s="142"/>
      <c r="J10607" s="142"/>
      <c r="K10607" s="142"/>
      <c r="L10607" s="142"/>
      <c r="M10607" s="142"/>
      <c r="N10607" s="142"/>
      <c r="O10607" s="142"/>
    </row>
    <row r="10608" spans="3:15" x14ac:dyDescent="0.2">
      <c r="C10608" s="142"/>
      <c r="D10608" s="142"/>
      <c r="E10608" s="142"/>
      <c r="F10608" s="142"/>
      <c r="G10608" s="142"/>
      <c r="H10608" s="142"/>
      <c r="J10608" s="142"/>
      <c r="K10608" s="142"/>
      <c r="L10608" s="142"/>
      <c r="M10608" s="142"/>
      <c r="N10608" s="142"/>
      <c r="O10608" s="142"/>
    </row>
    <row r="10609" spans="3:15" x14ac:dyDescent="0.2">
      <c r="C10609" s="142"/>
      <c r="D10609" s="142"/>
      <c r="E10609" s="142"/>
      <c r="F10609" s="142"/>
      <c r="G10609" s="142"/>
      <c r="H10609" s="142"/>
      <c r="J10609" s="142"/>
      <c r="K10609" s="142"/>
      <c r="L10609" s="142"/>
      <c r="M10609" s="142"/>
      <c r="N10609" s="142"/>
      <c r="O10609" s="142"/>
    </row>
    <row r="10610" spans="3:15" x14ac:dyDescent="0.2">
      <c r="C10610" s="142"/>
      <c r="D10610" s="142"/>
      <c r="E10610" s="142"/>
      <c r="F10610" s="142"/>
      <c r="G10610" s="142"/>
      <c r="H10610" s="142"/>
      <c r="J10610" s="142"/>
      <c r="K10610" s="142"/>
      <c r="L10610" s="142"/>
      <c r="M10610" s="142"/>
      <c r="N10610" s="142"/>
      <c r="O10610" s="142"/>
    </row>
    <row r="10611" spans="3:15" x14ac:dyDescent="0.2">
      <c r="C10611" s="142"/>
      <c r="D10611" s="142"/>
      <c r="E10611" s="142"/>
      <c r="F10611" s="142"/>
      <c r="G10611" s="142"/>
      <c r="H10611" s="142"/>
      <c r="J10611" s="142"/>
      <c r="K10611" s="142"/>
      <c r="L10611" s="142"/>
      <c r="M10611" s="142"/>
      <c r="N10611" s="142"/>
      <c r="O10611" s="142"/>
    </row>
    <row r="10612" spans="3:15" x14ac:dyDescent="0.2">
      <c r="C10612" s="142"/>
      <c r="D10612" s="142"/>
      <c r="E10612" s="142"/>
      <c r="F10612" s="142"/>
      <c r="G10612" s="142"/>
      <c r="H10612" s="142"/>
      <c r="J10612" s="142"/>
      <c r="K10612" s="142"/>
      <c r="L10612" s="142"/>
      <c r="M10612" s="142"/>
      <c r="N10612" s="142"/>
      <c r="O10612" s="142"/>
    </row>
    <row r="10613" spans="3:15" x14ac:dyDescent="0.2">
      <c r="C10613" s="142"/>
      <c r="D10613" s="142"/>
      <c r="E10613" s="142"/>
      <c r="F10613" s="142"/>
      <c r="G10613" s="142"/>
      <c r="H10613" s="142"/>
      <c r="J10613" s="142"/>
      <c r="K10613" s="142"/>
      <c r="L10613" s="142"/>
      <c r="M10613" s="142"/>
      <c r="N10613" s="142"/>
      <c r="O10613" s="142"/>
    </row>
    <row r="10614" spans="3:15" x14ac:dyDescent="0.2">
      <c r="C10614" s="142"/>
      <c r="D10614" s="142"/>
      <c r="E10614" s="142"/>
      <c r="F10614" s="142"/>
      <c r="G10614" s="142"/>
      <c r="H10614" s="142"/>
      <c r="J10614" s="142"/>
      <c r="K10614" s="142"/>
      <c r="L10614" s="142"/>
      <c r="M10614" s="142"/>
      <c r="N10614" s="142"/>
      <c r="O10614" s="142"/>
    </row>
    <row r="10615" spans="3:15" x14ac:dyDescent="0.2">
      <c r="C10615" s="142"/>
      <c r="D10615" s="142"/>
      <c r="E10615" s="142"/>
      <c r="F10615" s="142"/>
      <c r="G10615" s="142"/>
      <c r="H10615" s="142"/>
      <c r="J10615" s="142"/>
      <c r="K10615" s="142"/>
      <c r="L10615" s="142"/>
      <c r="M10615" s="142"/>
      <c r="N10615" s="142"/>
      <c r="O10615" s="142"/>
    </row>
    <row r="10616" spans="3:15" x14ac:dyDescent="0.2">
      <c r="C10616" s="142"/>
      <c r="D10616" s="142"/>
      <c r="E10616" s="142"/>
      <c r="F10616" s="142"/>
      <c r="G10616" s="142"/>
      <c r="H10616" s="142"/>
      <c r="J10616" s="142"/>
      <c r="K10616" s="142"/>
      <c r="L10616" s="142"/>
      <c r="M10616" s="142"/>
      <c r="N10616" s="142"/>
      <c r="O10616" s="142"/>
    </row>
    <row r="10617" spans="3:15" x14ac:dyDescent="0.2">
      <c r="C10617" s="142"/>
      <c r="D10617" s="142"/>
      <c r="E10617" s="142"/>
      <c r="F10617" s="142"/>
      <c r="G10617" s="142"/>
      <c r="H10617" s="142"/>
      <c r="J10617" s="142"/>
      <c r="K10617" s="142"/>
      <c r="L10617" s="142"/>
      <c r="M10617" s="142"/>
      <c r="N10617" s="142"/>
      <c r="O10617" s="142"/>
    </row>
    <row r="10618" spans="3:15" x14ac:dyDescent="0.2">
      <c r="C10618" s="142"/>
      <c r="D10618" s="142"/>
      <c r="E10618" s="142"/>
      <c r="F10618" s="142"/>
      <c r="G10618" s="142"/>
      <c r="H10618" s="142"/>
      <c r="J10618" s="142"/>
      <c r="K10618" s="142"/>
      <c r="L10618" s="142"/>
      <c r="M10618" s="142"/>
      <c r="N10618" s="142"/>
      <c r="O10618" s="142"/>
    </row>
    <row r="10619" spans="3:15" x14ac:dyDescent="0.2">
      <c r="C10619" s="142"/>
      <c r="D10619" s="142"/>
      <c r="E10619" s="142"/>
      <c r="F10619" s="142"/>
      <c r="G10619" s="142"/>
      <c r="H10619" s="142"/>
      <c r="J10619" s="142"/>
      <c r="K10619" s="142"/>
      <c r="L10619" s="142"/>
      <c r="M10619" s="142"/>
      <c r="N10619" s="142"/>
      <c r="O10619" s="142"/>
    </row>
    <row r="10620" spans="3:15" x14ac:dyDescent="0.2">
      <c r="C10620" s="142"/>
      <c r="D10620" s="142"/>
      <c r="E10620" s="142"/>
      <c r="F10620" s="142"/>
      <c r="G10620" s="142"/>
      <c r="H10620" s="142"/>
      <c r="J10620" s="142"/>
      <c r="K10620" s="142"/>
      <c r="L10620" s="142"/>
      <c r="M10620" s="142"/>
      <c r="N10620" s="142"/>
      <c r="O10620" s="142"/>
    </row>
    <row r="10621" spans="3:15" x14ac:dyDescent="0.2">
      <c r="C10621" s="142"/>
      <c r="D10621" s="142"/>
      <c r="E10621" s="142"/>
      <c r="F10621" s="142"/>
      <c r="G10621" s="142"/>
      <c r="H10621" s="142"/>
      <c r="J10621" s="142"/>
      <c r="K10621" s="142"/>
      <c r="L10621" s="142"/>
      <c r="M10621" s="142"/>
      <c r="N10621" s="142"/>
      <c r="O10621" s="142"/>
    </row>
    <row r="10622" spans="3:15" x14ac:dyDescent="0.2">
      <c r="C10622" s="142"/>
      <c r="D10622" s="142"/>
      <c r="E10622" s="142"/>
      <c r="F10622" s="142"/>
      <c r="G10622" s="142"/>
      <c r="H10622" s="142"/>
      <c r="J10622" s="142"/>
      <c r="K10622" s="142"/>
      <c r="L10622" s="142"/>
      <c r="M10622" s="142"/>
      <c r="N10622" s="142"/>
      <c r="O10622" s="142"/>
    </row>
    <row r="10623" spans="3:15" x14ac:dyDescent="0.2">
      <c r="C10623" s="142"/>
      <c r="D10623" s="142"/>
      <c r="E10623" s="142"/>
      <c r="F10623" s="142"/>
      <c r="G10623" s="142"/>
      <c r="H10623" s="142"/>
      <c r="J10623" s="142"/>
      <c r="K10623" s="142"/>
      <c r="L10623" s="142"/>
      <c r="M10623" s="142"/>
      <c r="N10623" s="142"/>
      <c r="O10623" s="142"/>
    </row>
    <row r="10624" spans="3:15" x14ac:dyDescent="0.2">
      <c r="C10624" s="142"/>
      <c r="D10624" s="142"/>
      <c r="E10624" s="142"/>
      <c r="F10624" s="142"/>
      <c r="G10624" s="142"/>
      <c r="H10624" s="142"/>
      <c r="J10624" s="142"/>
      <c r="K10624" s="142"/>
      <c r="L10624" s="142"/>
      <c r="M10624" s="142"/>
      <c r="N10624" s="142"/>
      <c r="O10624" s="142"/>
    </row>
    <row r="10625" spans="3:15" x14ac:dyDescent="0.2">
      <c r="C10625" s="142"/>
      <c r="D10625" s="142"/>
      <c r="E10625" s="142"/>
      <c r="F10625" s="142"/>
      <c r="G10625" s="142"/>
      <c r="H10625" s="142"/>
      <c r="J10625" s="142"/>
      <c r="K10625" s="142"/>
      <c r="L10625" s="142"/>
      <c r="M10625" s="142"/>
      <c r="N10625" s="142"/>
      <c r="O10625" s="142"/>
    </row>
    <row r="10626" spans="3:15" x14ac:dyDescent="0.2">
      <c r="C10626" s="142"/>
      <c r="D10626" s="142"/>
      <c r="E10626" s="142"/>
      <c r="F10626" s="142"/>
      <c r="G10626" s="142"/>
      <c r="H10626" s="142"/>
      <c r="J10626" s="142"/>
      <c r="K10626" s="142"/>
      <c r="L10626" s="142"/>
      <c r="M10626" s="142"/>
      <c r="N10626" s="142"/>
      <c r="O10626" s="142"/>
    </row>
    <row r="10627" spans="3:15" x14ac:dyDescent="0.2">
      <c r="C10627" s="142"/>
      <c r="D10627" s="142"/>
      <c r="E10627" s="142"/>
      <c r="F10627" s="142"/>
      <c r="G10627" s="142"/>
      <c r="H10627" s="142"/>
      <c r="J10627" s="142"/>
      <c r="K10627" s="142"/>
      <c r="L10627" s="142"/>
      <c r="M10627" s="142"/>
      <c r="N10627" s="142"/>
      <c r="O10627" s="142"/>
    </row>
    <row r="10628" spans="3:15" x14ac:dyDescent="0.2">
      <c r="C10628" s="142"/>
      <c r="D10628" s="142"/>
      <c r="E10628" s="142"/>
      <c r="F10628" s="142"/>
      <c r="G10628" s="142"/>
      <c r="H10628" s="142"/>
      <c r="J10628" s="142"/>
      <c r="K10628" s="142"/>
      <c r="L10628" s="142"/>
      <c r="M10628" s="142"/>
      <c r="N10628" s="142"/>
      <c r="O10628" s="142"/>
    </row>
    <row r="10629" spans="3:15" x14ac:dyDescent="0.2">
      <c r="C10629" s="142"/>
      <c r="D10629" s="142"/>
      <c r="E10629" s="142"/>
      <c r="F10629" s="142"/>
      <c r="G10629" s="142"/>
      <c r="H10629" s="142"/>
      <c r="J10629" s="142"/>
      <c r="K10629" s="142"/>
      <c r="L10629" s="142"/>
      <c r="M10629" s="142"/>
      <c r="N10629" s="142"/>
      <c r="O10629" s="142"/>
    </row>
    <row r="10630" spans="3:15" x14ac:dyDescent="0.2">
      <c r="C10630" s="142"/>
      <c r="D10630" s="142"/>
      <c r="E10630" s="142"/>
      <c r="F10630" s="142"/>
      <c r="G10630" s="142"/>
      <c r="H10630" s="142"/>
      <c r="J10630" s="142"/>
      <c r="K10630" s="142"/>
      <c r="L10630" s="142"/>
      <c r="M10630" s="142"/>
      <c r="N10630" s="142"/>
      <c r="O10630" s="142"/>
    </row>
    <row r="10631" spans="3:15" x14ac:dyDescent="0.2">
      <c r="C10631" s="142"/>
      <c r="D10631" s="142"/>
      <c r="E10631" s="142"/>
      <c r="F10631" s="142"/>
      <c r="G10631" s="142"/>
      <c r="H10631" s="142"/>
      <c r="J10631" s="142"/>
      <c r="K10631" s="142"/>
      <c r="L10631" s="142"/>
      <c r="M10631" s="142"/>
      <c r="N10631" s="142"/>
      <c r="O10631" s="142"/>
    </row>
    <row r="10632" spans="3:15" x14ac:dyDescent="0.2">
      <c r="C10632" s="142"/>
      <c r="D10632" s="142"/>
      <c r="E10632" s="142"/>
      <c r="F10632" s="142"/>
      <c r="G10632" s="142"/>
      <c r="H10632" s="142"/>
      <c r="J10632" s="142"/>
      <c r="K10632" s="142"/>
      <c r="L10632" s="142"/>
      <c r="M10632" s="142"/>
      <c r="N10632" s="142"/>
      <c r="O10632" s="142"/>
    </row>
    <row r="10633" spans="3:15" x14ac:dyDescent="0.2">
      <c r="C10633" s="142"/>
      <c r="D10633" s="142"/>
      <c r="E10633" s="142"/>
      <c r="F10633" s="142"/>
      <c r="G10633" s="142"/>
      <c r="H10633" s="142"/>
      <c r="J10633" s="142"/>
      <c r="K10633" s="142"/>
      <c r="L10633" s="142"/>
      <c r="M10633" s="142"/>
      <c r="N10633" s="142"/>
      <c r="O10633" s="142"/>
    </row>
    <row r="10634" spans="3:15" x14ac:dyDescent="0.2">
      <c r="C10634" s="142"/>
      <c r="D10634" s="142"/>
      <c r="E10634" s="142"/>
      <c r="F10634" s="142"/>
      <c r="G10634" s="142"/>
      <c r="H10634" s="142"/>
      <c r="J10634" s="142"/>
      <c r="K10634" s="142"/>
      <c r="L10634" s="142"/>
      <c r="M10634" s="142"/>
      <c r="N10634" s="142"/>
      <c r="O10634" s="142"/>
    </row>
    <row r="10635" spans="3:15" x14ac:dyDescent="0.2">
      <c r="C10635" s="142"/>
      <c r="D10635" s="142"/>
      <c r="E10635" s="142"/>
      <c r="F10635" s="142"/>
      <c r="G10635" s="142"/>
      <c r="H10635" s="142"/>
      <c r="J10635" s="142"/>
      <c r="K10635" s="142"/>
      <c r="L10635" s="142"/>
      <c r="M10635" s="142"/>
      <c r="N10635" s="142"/>
      <c r="O10635" s="142"/>
    </row>
    <row r="10636" spans="3:15" x14ac:dyDescent="0.2">
      <c r="C10636" s="142"/>
      <c r="D10636" s="142"/>
      <c r="E10636" s="142"/>
      <c r="F10636" s="142"/>
      <c r="G10636" s="142"/>
      <c r="H10636" s="142"/>
      <c r="J10636" s="142"/>
      <c r="K10636" s="142"/>
      <c r="L10636" s="142"/>
      <c r="M10636" s="142"/>
      <c r="N10636" s="142"/>
      <c r="O10636" s="142"/>
    </row>
    <row r="10637" spans="3:15" x14ac:dyDescent="0.2">
      <c r="C10637" s="142"/>
      <c r="D10637" s="142"/>
      <c r="E10637" s="142"/>
      <c r="F10637" s="142"/>
      <c r="G10637" s="142"/>
      <c r="H10637" s="142"/>
      <c r="J10637" s="142"/>
      <c r="K10637" s="142"/>
      <c r="L10637" s="142"/>
      <c r="M10637" s="142"/>
      <c r="N10637" s="142"/>
      <c r="O10637" s="142"/>
    </row>
    <row r="10638" spans="3:15" x14ac:dyDescent="0.2">
      <c r="C10638" s="142"/>
      <c r="D10638" s="142"/>
      <c r="E10638" s="142"/>
      <c r="F10638" s="142"/>
      <c r="G10638" s="142"/>
      <c r="H10638" s="142"/>
      <c r="J10638" s="142"/>
      <c r="K10638" s="142"/>
      <c r="L10638" s="142"/>
      <c r="M10638" s="142"/>
      <c r="N10638" s="142"/>
      <c r="O10638" s="142"/>
    </row>
    <row r="10639" spans="3:15" x14ac:dyDescent="0.2">
      <c r="C10639" s="142"/>
      <c r="D10639" s="142"/>
      <c r="E10639" s="142"/>
      <c r="F10639" s="142"/>
      <c r="G10639" s="142"/>
      <c r="H10639" s="142"/>
      <c r="J10639" s="142"/>
      <c r="K10639" s="142"/>
      <c r="L10639" s="142"/>
      <c r="M10639" s="142"/>
      <c r="N10639" s="142"/>
      <c r="O10639" s="142"/>
    </row>
    <row r="10640" spans="3:15" x14ac:dyDescent="0.2">
      <c r="C10640" s="142"/>
      <c r="D10640" s="142"/>
      <c r="E10640" s="142"/>
      <c r="F10640" s="142"/>
      <c r="G10640" s="142"/>
      <c r="H10640" s="142"/>
      <c r="J10640" s="142"/>
      <c r="K10640" s="142"/>
      <c r="L10640" s="142"/>
      <c r="M10640" s="142"/>
      <c r="N10640" s="142"/>
      <c r="O10640" s="142"/>
    </row>
    <row r="10641" spans="3:15" x14ac:dyDescent="0.2">
      <c r="C10641" s="142"/>
      <c r="D10641" s="142"/>
      <c r="E10641" s="142"/>
      <c r="F10641" s="142"/>
      <c r="G10641" s="142"/>
      <c r="H10641" s="142"/>
      <c r="J10641" s="142"/>
      <c r="K10641" s="142"/>
      <c r="L10641" s="142"/>
      <c r="M10641" s="142"/>
      <c r="N10641" s="142"/>
      <c r="O10641" s="142"/>
    </row>
    <row r="10642" spans="3:15" x14ac:dyDescent="0.2">
      <c r="C10642" s="142"/>
      <c r="D10642" s="142"/>
      <c r="E10642" s="142"/>
      <c r="F10642" s="142"/>
      <c r="G10642" s="142"/>
      <c r="H10642" s="142"/>
      <c r="J10642" s="142"/>
      <c r="K10642" s="142"/>
      <c r="L10642" s="142"/>
      <c r="M10642" s="142"/>
      <c r="N10642" s="142"/>
      <c r="O10642" s="142"/>
    </row>
    <row r="10643" spans="3:15" x14ac:dyDescent="0.2">
      <c r="C10643" s="142"/>
      <c r="D10643" s="142"/>
      <c r="E10643" s="142"/>
      <c r="F10643" s="142"/>
      <c r="G10643" s="142"/>
      <c r="H10643" s="142"/>
      <c r="J10643" s="142"/>
      <c r="K10643" s="142"/>
      <c r="L10643" s="142"/>
      <c r="M10643" s="142"/>
      <c r="N10643" s="142"/>
      <c r="O10643" s="142"/>
    </row>
    <row r="10644" spans="3:15" x14ac:dyDescent="0.2">
      <c r="C10644" s="142"/>
      <c r="D10644" s="142"/>
      <c r="E10644" s="142"/>
      <c r="F10644" s="142"/>
      <c r="G10644" s="142"/>
      <c r="H10644" s="142"/>
      <c r="J10644" s="142"/>
      <c r="K10644" s="142"/>
      <c r="L10644" s="142"/>
      <c r="M10644" s="142"/>
      <c r="N10644" s="142"/>
      <c r="O10644" s="142"/>
    </row>
    <row r="10645" spans="3:15" x14ac:dyDescent="0.2">
      <c r="C10645" s="142"/>
      <c r="D10645" s="142"/>
      <c r="E10645" s="142"/>
      <c r="F10645" s="142"/>
      <c r="G10645" s="142"/>
      <c r="H10645" s="142"/>
      <c r="J10645" s="142"/>
      <c r="K10645" s="142"/>
      <c r="L10645" s="142"/>
      <c r="M10645" s="142"/>
      <c r="N10645" s="142"/>
      <c r="O10645" s="142"/>
    </row>
    <row r="10646" spans="3:15" x14ac:dyDescent="0.2">
      <c r="C10646" s="142"/>
      <c r="D10646" s="142"/>
      <c r="E10646" s="142"/>
      <c r="F10646" s="142"/>
      <c r="G10646" s="142"/>
      <c r="H10646" s="142"/>
      <c r="J10646" s="142"/>
      <c r="K10646" s="142"/>
      <c r="L10646" s="142"/>
      <c r="M10646" s="142"/>
      <c r="N10646" s="142"/>
      <c r="O10646" s="142"/>
    </row>
    <row r="10647" spans="3:15" x14ac:dyDescent="0.2">
      <c r="C10647" s="142"/>
      <c r="D10647" s="142"/>
      <c r="E10647" s="142"/>
      <c r="F10647" s="142"/>
      <c r="G10647" s="142"/>
      <c r="H10647" s="142"/>
      <c r="J10647" s="142"/>
      <c r="K10647" s="142"/>
      <c r="L10647" s="142"/>
      <c r="M10647" s="142"/>
      <c r="N10647" s="142"/>
      <c r="O10647" s="142"/>
    </row>
    <row r="10648" spans="3:15" x14ac:dyDescent="0.2">
      <c r="C10648" s="142"/>
      <c r="D10648" s="142"/>
      <c r="E10648" s="142"/>
      <c r="F10648" s="142"/>
      <c r="G10648" s="142"/>
      <c r="H10648" s="142"/>
      <c r="J10648" s="142"/>
      <c r="K10648" s="142"/>
      <c r="L10648" s="142"/>
      <c r="M10648" s="142"/>
      <c r="N10648" s="142"/>
      <c r="O10648" s="142"/>
    </row>
    <row r="10649" spans="3:15" x14ac:dyDescent="0.2">
      <c r="C10649" s="142"/>
      <c r="D10649" s="142"/>
      <c r="E10649" s="142"/>
      <c r="F10649" s="142"/>
      <c r="G10649" s="142"/>
      <c r="H10649" s="142"/>
      <c r="J10649" s="142"/>
      <c r="K10649" s="142"/>
      <c r="L10649" s="142"/>
      <c r="M10649" s="142"/>
      <c r="N10649" s="142"/>
      <c r="O10649" s="142"/>
    </row>
    <row r="10650" spans="3:15" x14ac:dyDescent="0.2">
      <c r="C10650" s="142"/>
      <c r="D10650" s="142"/>
      <c r="E10650" s="142"/>
      <c r="F10650" s="142"/>
      <c r="G10650" s="142"/>
      <c r="H10650" s="142"/>
      <c r="J10650" s="142"/>
      <c r="K10650" s="142"/>
      <c r="L10650" s="142"/>
      <c r="M10650" s="142"/>
      <c r="N10650" s="142"/>
      <c r="O10650" s="142"/>
    </row>
    <row r="10651" spans="3:15" x14ac:dyDescent="0.2">
      <c r="C10651" s="142"/>
      <c r="D10651" s="142"/>
      <c r="E10651" s="142"/>
      <c r="F10651" s="142"/>
      <c r="G10651" s="142"/>
      <c r="H10651" s="142"/>
      <c r="J10651" s="142"/>
      <c r="K10651" s="142"/>
      <c r="L10651" s="142"/>
      <c r="M10651" s="142"/>
      <c r="N10651" s="142"/>
      <c r="O10651" s="142"/>
    </row>
    <row r="10652" spans="3:15" x14ac:dyDescent="0.2">
      <c r="C10652" s="142"/>
      <c r="D10652" s="142"/>
      <c r="E10652" s="142"/>
      <c r="F10652" s="142"/>
      <c r="G10652" s="142"/>
      <c r="H10652" s="142"/>
      <c r="J10652" s="142"/>
      <c r="K10652" s="142"/>
      <c r="L10652" s="142"/>
      <c r="M10652" s="142"/>
      <c r="N10652" s="142"/>
      <c r="O10652" s="142"/>
    </row>
    <row r="10653" spans="3:15" x14ac:dyDescent="0.2">
      <c r="C10653" s="142"/>
      <c r="D10653" s="142"/>
      <c r="E10653" s="142"/>
      <c r="F10653" s="142"/>
      <c r="G10653" s="142"/>
      <c r="H10653" s="142"/>
      <c r="J10653" s="142"/>
      <c r="K10653" s="142"/>
      <c r="L10653" s="142"/>
      <c r="M10653" s="142"/>
      <c r="N10653" s="142"/>
      <c r="O10653" s="142"/>
    </row>
    <row r="10654" spans="3:15" x14ac:dyDescent="0.2">
      <c r="C10654" s="142"/>
      <c r="D10654" s="142"/>
      <c r="E10654" s="142"/>
      <c r="F10654" s="142"/>
      <c r="G10654" s="142"/>
      <c r="H10654" s="142"/>
      <c r="J10654" s="142"/>
      <c r="K10654" s="142"/>
      <c r="L10654" s="142"/>
      <c r="M10654" s="142"/>
      <c r="N10654" s="142"/>
      <c r="O10654" s="142"/>
    </row>
    <row r="10655" spans="3:15" x14ac:dyDescent="0.2">
      <c r="C10655" s="142"/>
      <c r="D10655" s="142"/>
      <c r="E10655" s="142"/>
      <c r="F10655" s="142"/>
      <c r="G10655" s="142"/>
      <c r="H10655" s="142"/>
      <c r="J10655" s="142"/>
      <c r="K10655" s="142"/>
      <c r="L10655" s="142"/>
      <c r="M10655" s="142"/>
      <c r="N10655" s="142"/>
      <c r="O10655" s="142"/>
    </row>
    <row r="10656" spans="3:15" x14ac:dyDescent="0.2">
      <c r="C10656" s="142"/>
      <c r="D10656" s="142"/>
      <c r="E10656" s="142"/>
      <c r="F10656" s="142"/>
      <c r="G10656" s="142"/>
      <c r="H10656" s="142"/>
      <c r="J10656" s="142"/>
      <c r="K10656" s="142"/>
      <c r="L10656" s="142"/>
      <c r="M10656" s="142"/>
      <c r="N10656" s="142"/>
      <c r="O10656" s="142"/>
    </row>
    <row r="10657" spans="3:15" x14ac:dyDescent="0.2">
      <c r="C10657" s="142"/>
      <c r="D10657" s="142"/>
      <c r="E10657" s="142"/>
      <c r="F10657" s="142"/>
      <c r="G10657" s="142"/>
      <c r="H10657" s="142"/>
      <c r="J10657" s="142"/>
      <c r="K10657" s="142"/>
      <c r="L10657" s="142"/>
      <c r="M10657" s="142"/>
      <c r="N10657" s="142"/>
      <c r="O10657" s="142"/>
    </row>
    <row r="10658" spans="3:15" x14ac:dyDescent="0.2">
      <c r="C10658" s="142"/>
      <c r="D10658" s="142"/>
      <c r="E10658" s="142"/>
      <c r="F10658" s="142"/>
      <c r="G10658" s="142"/>
      <c r="H10658" s="142"/>
      <c r="J10658" s="142"/>
      <c r="K10658" s="142"/>
      <c r="L10658" s="142"/>
      <c r="M10658" s="142"/>
      <c r="N10658" s="142"/>
      <c r="O10658" s="142"/>
    </row>
    <row r="10659" spans="3:15" x14ac:dyDescent="0.2">
      <c r="C10659" s="142"/>
      <c r="D10659" s="142"/>
      <c r="E10659" s="142"/>
      <c r="F10659" s="142"/>
      <c r="G10659" s="142"/>
      <c r="H10659" s="142"/>
      <c r="J10659" s="142"/>
      <c r="K10659" s="142"/>
      <c r="L10659" s="142"/>
      <c r="M10659" s="142"/>
      <c r="N10659" s="142"/>
      <c r="O10659" s="142"/>
    </row>
    <row r="10660" spans="3:15" x14ac:dyDescent="0.2">
      <c r="C10660" s="142"/>
      <c r="D10660" s="142"/>
      <c r="E10660" s="142"/>
      <c r="F10660" s="142"/>
      <c r="G10660" s="142"/>
      <c r="H10660" s="142"/>
      <c r="J10660" s="142"/>
      <c r="K10660" s="142"/>
      <c r="L10660" s="142"/>
      <c r="M10660" s="142"/>
      <c r="N10660" s="142"/>
      <c r="O10660" s="142"/>
    </row>
    <row r="10661" spans="3:15" x14ac:dyDescent="0.2">
      <c r="C10661" s="142"/>
      <c r="D10661" s="142"/>
      <c r="E10661" s="142"/>
      <c r="F10661" s="142"/>
      <c r="G10661" s="142"/>
      <c r="H10661" s="142"/>
      <c r="J10661" s="142"/>
      <c r="K10661" s="142"/>
      <c r="L10661" s="142"/>
      <c r="M10661" s="142"/>
      <c r="N10661" s="142"/>
      <c r="O10661" s="142"/>
    </row>
    <row r="10662" spans="3:15" x14ac:dyDescent="0.2">
      <c r="C10662" s="142"/>
      <c r="D10662" s="142"/>
      <c r="E10662" s="142"/>
      <c r="F10662" s="142"/>
      <c r="G10662" s="142"/>
      <c r="H10662" s="142"/>
      <c r="J10662" s="142"/>
      <c r="K10662" s="142"/>
      <c r="L10662" s="142"/>
      <c r="M10662" s="142"/>
      <c r="N10662" s="142"/>
      <c r="O10662" s="142"/>
    </row>
    <row r="10663" spans="3:15" x14ac:dyDescent="0.2">
      <c r="C10663" s="142"/>
      <c r="D10663" s="142"/>
      <c r="E10663" s="142"/>
      <c r="F10663" s="142"/>
      <c r="G10663" s="142"/>
      <c r="H10663" s="142"/>
      <c r="J10663" s="142"/>
      <c r="K10663" s="142"/>
      <c r="L10663" s="142"/>
      <c r="M10663" s="142"/>
      <c r="N10663" s="142"/>
      <c r="O10663" s="142"/>
    </row>
    <row r="10664" spans="3:15" x14ac:dyDescent="0.2">
      <c r="C10664" s="142"/>
      <c r="D10664" s="142"/>
      <c r="E10664" s="142"/>
      <c r="F10664" s="142"/>
      <c r="G10664" s="142"/>
      <c r="H10664" s="142"/>
      <c r="J10664" s="142"/>
      <c r="K10664" s="142"/>
      <c r="L10664" s="142"/>
      <c r="M10664" s="142"/>
      <c r="N10664" s="142"/>
      <c r="O10664" s="142"/>
    </row>
    <row r="10665" spans="3:15" x14ac:dyDescent="0.2">
      <c r="C10665" s="142"/>
      <c r="D10665" s="142"/>
      <c r="E10665" s="142"/>
      <c r="F10665" s="142"/>
      <c r="G10665" s="142"/>
      <c r="H10665" s="142"/>
      <c r="J10665" s="142"/>
      <c r="K10665" s="142"/>
      <c r="L10665" s="142"/>
      <c r="M10665" s="142"/>
      <c r="N10665" s="142"/>
      <c r="O10665" s="142"/>
    </row>
    <row r="10666" spans="3:15" x14ac:dyDescent="0.2">
      <c r="C10666" s="142"/>
      <c r="D10666" s="142"/>
      <c r="E10666" s="142"/>
      <c r="F10666" s="142"/>
      <c r="G10666" s="142"/>
      <c r="H10666" s="142"/>
      <c r="J10666" s="142"/>
      <c r="K10666" s="142"/>
      <c r="L10666" s="142"/>
      <c r="M10666" s="142"/>
      <c r="N10666" s="142"/>
      <c r="O10666" s="142"/>
    </row>
    <row r="10667" spans="3:15" x14ac:dyDescent="0.2">
      <c r="C10667" s="142"/>
      <c r="D10667" s="142"/>
      <c r="E10667" s="142"/>
      <c r="F10667" s="142"/>
      <c r="G10667" s="142"/>
      <c r="H10667" s="142"/>
      <c r="J10667" s="142"/>
      <c r="K10667" s="142"/>
      <c r="L10667" s="142"/>
      <c r="M10667" s="142"/>
      <c r="N10667" s="142"/>
      <c r="O10667" s="142"/>
    </row>
    <row r="10668" spans="3:15" x14ac:dyDescent="0.2">
      <c r="C10668" s="142"/>
      <c r="D10668" s="142"/>
      <c r="E10668" s="142"/>
      <c r="F10668" s="142"/>
      <c r="G10668" s="142"/>
      <c r="H10668" s="142"/>
      <c r="J10668" s="142"/>
      <c r="K10668" s="142"/>
      <c r="L10668" s="142"/>
      <c r="M10668" s="142"/>
      <c r="N10668" s="142"/>
      <c r="O10668" s="142"/>
    </row>
    <row r="10669" spans="3:15" x14ac:dyDescent="0.2">
      <c r="C10669" s="142"/>
      <c r="D10669" s="142"/>
      <c r="E10669" s="142"/>
      <c r="F10669" s="142"/>
      <c r="G10669" s="142"/>
      <c r="H10669" s="142"/>
      <c r="J10669" s="142"/>
      <c r="K10669" s="142"/>
      <c r="L10669" s="142"/>
      <c r="M10669" s="142"/>
      <c r="N10669" s="142"/>
      <c r="O10669" s="142"/>
    </row>
    <row r="10670" spans="3:15" x14ac:dyDescent="0.2">
      <c r="C10670" s="142"/>
      <c r="D10670" s="142"/>
      <c r="E10670" s="142"/>
      <c r="F10670" s="142"/>
      <c r="G10670" s="142"/>
      <c r="H10670" s="142"/>
      <c r="J10670" s="142"/>
      <c r="K10670" s="142"/>
      <c r="L10670" s="142"/>
      <c r="M10670" s="142"/>
      <c r="N10670" s="142"/>
      <c r="O10670" s="142"/>
    </row>
    <row r="10671" spans="3:15" x14ac:dyDescent="0.2">
      <c r="C10671" s="142"/>
      <c r="D10671" s="142"/>
      <c r="E10671" s="142"/>
      <c r="F10671" s="142"/>
      <c r="G10671" s="142"/>
      <c r="H10671" s="142"/>
      <c r="J10671" s="142"/>
      <c r="K10671" s="142"/>
      <c r="L10671" s="142"/>
      <c r="M10671" s="142"/>
      <c r="N10671" s="142"/>
      <c r="O10671" s="142"/>
    </row>
    <row r="10672" spans="3:15" x14ac:dyDescent="0.2">
      <c r="C10672" s="142"/>
      <c r="D10672" s="142"/>
      <c r="E10672" s="142"/>
      <c r="F10672" s="142"/>
      <c r="G10672" s="142"/>
      <c r="H10672" s="142"/>
      <c r="J10672" s="142"/>
      <c r="K10672" s="142"/>
      <c r="L10672" s="142"/>
      <c r="M10672" s="142"/>
      <c r="N10672" s="142"/>
      <c r="O10672" s="142"/>
    </row>
    <row r="10673" spans="3:15" x14ac:dyDescent="0.2">
      <c r="C10673" s="142"/>
      <c r="D10673" s="142"/>
      <c r="E10673" s="142"/>
      <c r="F10673" s="142"/>
      <c r="G10673" s="142"/>
      <c r="H10673" s="142"/>
      <c r="J10673" s="142"/>
      <c r="K10673" s="142"/>
      <c r="L10673" s="142"/>
      <c r="M10673" s="142"/>
      <c r="N10673" s="142"/>
      <c r="O10673" s="142"/>
    </row>
    <row r="10674" spans="3:15" x14ac:dyDescent="0.2">
      <c r="C10674" s="142"/>
      <c r="D10674" s="142"/>
      <c r="E10674" s="142"/>
      <c r="F10674" s="142"/>
      <c r="G10674" s="142"/>
      <c r="H10674" s="142"/>
      <c r="J10674" s="142"/>
      <c r="K10674" s="142"/>
      <c r="L10674" s="142"/>
      <c r="M10674" s="142"/>
      <c r="N10674" s="142"/>
      <c r="O10674" s="142"/>
    </row>
    <row r="10675" spans="3:15" x14ac:dyDescent="0.2">
      <c r="C10675" s="142"/>
      <c r="D10675" s="142"/>
      <c r="E10675" s="142"/>
      <c r="F10675" s="142"/>
      <c r="G10675" s="142"/>
      <c r="H10675" s="142"/>
      <c r="J10675" s="142"/>
      <c r="K10675" s="142"/>
      <c r="L10675" s="142"/>
      <c r="M10675" s="142"/>
      <c r="N10675" s="142"/>
      <c r="O10675" s="142"/>
    </row>
    <row r="10676" spans="3:15" x14ac:dyDescent="0.2">
      <c r="C10676" s="142"/>
      <c r="D10676" s="142"/>
      <c r="E10676" s="142"/>
      <c r="F10676" s="142"/>
      <c r="G10676" s="142"/>
      <c r="H10676" s="142"/>
      <c r="J10676" s="142"/>
      <c r="K10676" s="142"/>
      <c r="L10676" s="142"/>
      <c r="M10676" s="142"/>
      <c r="N10676" s="142"/>
      <c r="O10676" s="142"/>
    </row>
    <row r="10677" spans="3:15" x14ac:dyDescent="0.2">
      <c r="C10677" s="142"/>
      <c r="D10677" s="142"/>
      <c r="E10677" s="142"/>
      <c r="F10677" s="142"/>
      <c r="G10677" s="142"/>
      <c r="H10677" s="142"/>
      <c r="J10677" s="142"/>
      <c r="K10677" s="142"/>
      <c r="L10677" s="142"/>
      <c r="M10677" s="142"/>
      <c r="N10677" s="142"/>
      <c r="O10677" s="142"/>
    </row>
    <row r="10678" spans="3:15" x14ac:dyDescent="0.2">
      <c r="C10678" s="142"/>
      <c r="D10678" s="142"/>
      <c r="E10678" s="142"/>
      <c r="F10678" s="142"/>
      <c r="G10678" s="142"/>
      <c r="H10678" s="142"/>
      <c r="J10678" s="142"/>
      <c r="K10678" s="142"/>
      <c r="L10678" s="142"/>
      <c r="M10678" s="142"/>
      <c r="N10678" s="142"/>
      <c r="O10678" s="142"/>
    </row>
    <row r="10679" spans="3:15" x14ac:dyDescent="0.2">
      <c r="C10679" s="142"/>
      <c r="D10679" s="142"/>
      <c r="E10679" s="142"/>
      <c r="F10679" s="142"/>
      <c r="G10679" s="142"/>
      <c r="H10679" s="142"/>
      <c r="J10679" s="142"/>
      <c r="K10679" s="142"/>
      <c r="L10679" s="142"/>
      <c r="M10679" s="142"/>
      <c r="N10679" s="142"/>
      <c r="O10679" s="142"/>
    </row>
    <row r="10680" spans="3:15" x14ac:dyDescent="0.2">
      <c r="C10680" s="142"/>
      <c r="D10680" s="142"/>
      <c r="E10680" s="142"/>
      <c r="F10680" s="142"/>
      <c r="G10680" s="142"/>
      <c r="H10680" s="142"/>
      <c r="J10680" s="142"/>
      <c r="K10680" s="142"/>
      <c r="L10680" s="142"/>
      <c r="M10680" s="142"/>
      <c r="N10680" s="142"/>
      <c r="O10680" s="142"/>
    </row>
    <row r="10681" spans="3:15" x14ac:dyDescent="0.2">
      <c r="C10681" s="142"/>
      <c r="D10681" s="142"/>
      <c r="E10681" s="142"/>
      <c r="F10681" s="142"/>
      <c r="G10681" s="142"/>
      <c r="H10681" s="142"/>
      <c r="J10681" s="142"/>
      <c r="K10681" s="142"/>
      <c r="L10681" s="142"/>
      <c r="M10681" s="142"/>
      <c r="N10681" s="142"/>
      <c r="O10681" s="142"/>
    </row>
    <row r="10682" spans="3:15" x14ac:dyDescent="0.2">
      <c r="C10682" s="142"/>
      <c r="D10682" s="142"/>
      <c r="E10682" s="142"/>
      <c r="F10682" s="142"/>
      <c r="G10682" s="142"/>
      <c r="H10682" s="142"/>
      <c r="J10682" s="142"/>
      <c r="K10682" s="142"/>
      <c r="L10682" s="142"/>
      <c r="M10682" s="142"/>
      <c r="N10682" s="142"/>
      <c r="O10682" s="142"/>
    </row>
    <row r="10683" spans="3:15" x14ac:dyDescent="0.2">
      <c r="C10683" s="142"/>
      <c r="D10683" s="142"/>
      <c r="E10683" s="142"/>
      <c r="F10683" s="142"/>
      <c r="G10683" s="142"/>
      <c r="H10683" s="142"/>
      <c r="J10683" s="142"/>
      <c r="K10683" s="142"/>
      <c r="L10683" s="142"/>
      <c r="M10683" s="142"/>
      <c r="N10683" s="142"/>
      <c r="O10683" s="142"/>
    </row>
    <row r="10684" spans="3:15" x14ac:dyDescent="0.2">
      <c r="C10684" s="142"/>
      <c r="D10684" s="142"/>
      <c r="E10684" s="142"/>
      <c r="F10684" s="142"/>
      <c r="G10684" s="142"/>
      <c r="H10684" s="142"/>
      <c r="J10684" s="142"/>
      <c r="K10684" s="142"/>
      <c r="L10684" s="142"/>
      <c r="M10684" s="142"/>
      <c r="N10684" s="142"/>
      <c r="O10684" s="142"/>
    </row>
    <row r="10685" spans="3:15" x14ac:dyDescent="0.2">
      <c r="C10685" s="142"/>
      <c r="D10685" s="142"/>
      <c r="E10685" s="142"/>
      <c r="F10685" s="142"/>
      <c r="G10685" s="142"/>
      <c r="H10685" s="142"/>
      <c r="J10685" s="142"/>
      <c r="K10685" s="142"/>
      <c r="L10685" s="142"/>
      <c r="M10685" s="142"/>
      <c r="N10685" s="142"/>
      <c r="O10685" s="142"/>
    </row>
    <row r="10686" spans="3:15" x14ac:dyDescent="0.2">
      <c r="C10686" s="142"/>
      <c r="D10686" s="142"/>
      <c r="E10686" s="142"/>
      <c r="F10686" s="142"/>
      <c r="G10686" s="142"/>
      <c r="H10686" s="142"/>
      <c r="J10686" s="142"/>
      <c r="K10686" s="142"/>
      <c r="L10686" s="142"/>
      <c r="M10686" s="142"/>
      <c r="N10686" s="142"/>
      <c r="O10686" s="142"/>
    </row>
    <row r="10687" spans="3:15" x14ac:dyDescent="0.2">
      <c r="C10687" s="142"/>
      <c r="D10687" s="142"/>
      <c r="E10687" s="142"/>
      <c r="F10687" s="142"/>
      <c r="G10687" s="142"/>
      <c r="H10687" s="142"/>
      <c r="J10687" s="142"/>
      <c r="K10687" s="142"/>
      <c r="L10687" s="142"/>
      <c r="M10687" s="142"/>
      <c r="N10687" s="142"/>
      <c r="O10687" s="142"/>
    </row>
    <row r="10688" spans="3:15" x14ac:dyDescent="0.2">
      <c r="C10688" s="142"/>
      <c r="D10688" s="142"/>
      <c r="E10688" s="142"/>
      <c r="F10688" s="142"/>
      <c r="G10688" s="142"/>
      <c r="H10688" s="142"/>
      <c r="J10688" s="142"/>
      <c r="K10688" s="142"/>
      <c r="L10688" s="142"/>
      <c r="M10688" s="142"/>
      <c r="N10688" s="142"/>
      <c r="O10688" s="142"/>
    </row>
    <row r="10689" spans="3:15" x14ac:dyDescent="0.2">
      <c r="C10689" s="142"/>
      <c r="D10689" s="142"/>
      <c r="E10689" s="142"/>
      <c r="F10689" s="142"/>
      <c r="G10689" s="142"/>
      <c r="H10689" s="142"/>
      <c r="J10689" s="142"/>
      <c r="K10689" s="142"/>
      <c r="L10689" s="142"/>
      <c r="M10689" s="142"/>
      <c r="N10689" s="142"/>
      <c r="O10689" s="142"/>
    </row>
    <row r="10690" spans="3:15" x14ac:dyDescent="0.2">
      <c r="C10690" s="142"/>
      <c r="D10690" s="142"/>
      <c r="E10690" s="142"/>
      <c r="F10690" s="142"/>
      <c r="G10690" s="142"/>
      <c r="H10690" s="142"/>
      <c r="J10690" s="142"/>
      <c r="K10690" s="142"/>
      <c r="L10690" s="142"/>
      <c r="M10690" s="142"/>
      <c r="N10690" s="142"/>
      <c r="O10690" s="142"/>
    </row>
    <row r="10691" spans="3:15" x14ac:dyDescent="0.2">
      <c r="C10691" s="142"/>
      <c r="D10691" s="142"/>
      <c r="E10691" s="142"/>
      <c r="F10691" s="142"/>
      <c r="G10691" s="142"/>
      <c r="H10691" s="142"/>
      <c r="J10691" s="142"/>
      <c r="K10691" s="142"/>
      <c r="L10691" s="142"/>
      <c r="M10691" s="142"/>
      <c r="N10691" s="142"/>
      <c r="O10691" s="142"/>
    </row>
    <row r="10692" spans="3:15" x14ac:dyDescent="0.2">
      <c r="C10692" s="142"/>
      <c r="D10692" s="142"/>
      <c r="E10692" s="142"/>
      <c r="F10692" s="142"/>
      <c r="G10692" s="142"/>
      <c r="H10692" s="142"/>
      <c r="J10692" s="142"/>
      <c r="K10692" s="142"/>
      <c r="L10692" s="142"/>
      <c r="M10692" s="142"/>
      <c r="N10692" s="142"/>
      <c r="O10692" s="142"/>
    </row>
    <row r="10693" spans="3:15" x14ac:dyDescent="0.2">
      <c r="C10693" s="142"/>
      <c r="D10693" s="142"/>
      <c r="E10693" s="142"/>
      <c r="F10693" s="142"/>
      <c r="G10693" s="142"/>
      <c r="H10693" s="142"/>
      <c r="J10693" s="142"/>
      <c r="K10693" s="142"/>
      <c r="L10693" s="142"/>
      <c r="M10693" s="142"/>
      <c r="N10693" s="142"/>
      <c r="O10693" s="142"/>
    </row>
    <row r="10694" spans="3:15" x14ac:dyDescent="0.2">
      <c r="C10694" s="142"/>
      <c r="D10694" s="142"/>
      <c r="E10694" s="142"/>
      <c r="F10694" s="142"/>
      <c r="G10694" s="142"/>
      <c r="H10694" s="142"/>
      <c r="J10694" s="142"/>
      <c r="K10694" s="142"/>
      <c r="L10694" s="142"/>
      <c r="M10694" s="142"/>
      <c r="N10694" s="142"/>
      <c r="O10694" s="142"/>
    </row>
    <row r="10695" spans="3:15" x14ac:dyDescent="0.2">
      <c r="C10695" s="142"/>
      <c r="D10695" s="142"/>
      <c r="E10695" s="142"/>
      <c r="F10695" s="142"/>
      <c r="G10695" s="142"/>
      <c r="H10695" s="142"/>
      <c r="J10695" s="142"/>
      <c r="K10695" s="142"/>
      <c r="L10695" s="142"/>
      <c r="M10695" s="142"/>
      <c r="N10695" s="142"/>
      <c r="O10695" s="142"/>
    </row>
    <row r="10696" spans="3:15" x14ac:dyDescent="0.2">
      <c r="C10696" s="142"/>
      <c r="D10696" s="142"/>
      <c r="E10696" s="142"/>
      <c r="F10696" s="142"/>
      <c r="G10696" s="142"/>
      <c r="H10696" s="142"/>
      <c r="J10696" s="142"/>
      <c r="K10696" s="142"/>
      <c r="L10696" s="142"/>
      <c r="M10696" s="142"/>
      <c r="N10696" s="142"/>
      <c r="O10696" s="142"/>
    </row>
    <row r="10697" spans="3:15" x14ac:dyDescent="0.2">
      <c r="C10697" s="142"/>
      <c r="D10697" s="142"/>
      <c r="E10697" s="142"/>
      <c r="F10697" s="142"/>
      <c r="G10697" s="142"/>
      <c r="H10697" s="142"/>
      <c r="J10697" s="142"/>
      <c r="K10697" s="142"/>
      <c r="L10697" s="142"/>
      <c r="M10697" s="142"/>
      <c r="N10697" s="142"/>
      <c r="O10697" s="142"/>
    </row>
    <row r="10698" spans="3:15" x14ac:dyDescent="0.2">
      <c r="C10698" s="142"/>
      <c r="D10698" s="142"/>
      <c r="E10698" s="142"/>
      <c r="F10698" s="142"/>
      <c r="G10698" s="142"/>
      <c r="H10698" s="142"/>
      <c r="J10698" s="142"/>
      <c r="K10698" s="142"/>
      <c r="L10698" s="142"/>
      <c r="M10698" s="142"/>
      <c r="N10698" s="142"/>
      <c r="O10698" s="142"/>
    </row>
    <row r="10699" spans="3:15" x14ac:dyDescent="0.2">
      <c r="C10699" s="142"/>
      <c r="D10699" s="142"/>
      <c r="E10699" s="142"/>
      <c r="F10699" s="142"/>
      <c r="G10699" s="142"/>
      <c r="H10699" s="142"/>
      <c r="J10699" s="142"/>
      <c r="K10699" s="142"/>
      <c r="L10699" s="142"/>
      <c r="M10699" s="142"/>
      <c r="N10699" s="142"/>
      <c r="O10699" s="142"/>
    </row>
    <row r="10700" spans="3:15" x14ac:dyDescent="0.2">
      <c r="C10700" s="142"/>
      <c r="D10700" s="142"/>
      <c r="E10700" s="142"/>
      <c r="F10700" s="142"/>
      <c r="G10700" s="142"/>
      <c r="H10700" s="142"/>
      <c r="J10700" s="142"/>
      <c r="K10700" s="142"/>
      <c r="L10700" s="142"/>
      <c r="M10700" s="142"/>
      <c r="N10700" s="142"/>
      <c r="O10700" s="142"/>
    </row>
    <row r="10701" spans="3:15" x14ac:dyDescent="0.2">
      <c r="C10701" s="142"/>
      <c r="D10701" s="142"/>
      <c r="E10701" s="142"/>
      <c r="F10701" s="142"/>
      <c r="G10701" s="142"/>
      <c r="H10701" s="142"/>
      <c r="J10701" s="142"/>
      <c r="K10701" s="142"/>
      <c r="L10701" s="142"/>
      <c r="M10701" s="142"/>
      <c r="N10701" s="142"/>
      <c r="O10701" s="142"/>
    </row>
    <row r="10702" spans="3:15" x14ac:dyDescent="0.2">
      <c r="C10702" s="142"/>
      <c r="D10702" s="142"/>
      <c r="E10702" s="142"/>
      <c r="F10702" s="142"/>
      <c r="G10702" s="142"/>
      <c r="H10702" s="142"/>
      <c r="J10702" s="142"/>
      <c r="K10702" s="142"/>
      <c r="L10702" s="142"/>
      <c r="M10702" s="142"/>
      <c r="N10702" s="142"/>
      <c r="O10702" s="142"/>
    </row>
    <row r="10703" spans="3:15" x14ac:dyDescent="0.2">
      <c r="C10703" s="142"/>
      <c r="D10703" s="142"/>
      <c r="E10703" s="142"/>
      <c r="F10703" s="142"/>
      <c r="G10703" s="142"/>
      <c r="H10703" s="142"/>
      <c r="J10703" s="142"/>
      <c r="K10703" s="142"/>
      <c r="L10703" s="142"/>
      <c r="M10703" s="142"/>
      <c r="N10703" s="142"/>
      <c r="O10703" s="142"/>
    </row>
    <row r="10704" spans="3:15" x14ac:dyDescent="0.2">
      <c r="C10704" s="142"/>
      <c r="D10704" s="142"/>
      <c r="E10704" s="142"/>
      <c r="F10704" s="142"/>
      <c r="G10704" s="142"/>
      <c r="H10704" s="142"/>
      <c r="J10704" s="142"/>
      <c r="K10704" s="142"/>
      <c r="L10704" s="142"/>
      <c r="M10704" s="142"/>
      <c r="N10704" s="142"/>
      <c r="O10704" s="142"/>
    </row>
    <row r="10705" spans="3:15" x14ac:dyDescent="0.2">
      <c r="C10705" s="142"/>
      <c r="D10705" s="142"/>
      <c r="E10705" s="142"/>
      <c r="F10705" s="142"/>
      <c r="G10705" s="142"/>
      <c r="H10705" s="142"/>
      <c r="J10705" s="142"/>
      <c r="K10705" s="142"/>
      <c r="L10705" s="142"/>
      <c r="M10705" s="142"/>
      <c r="N10705" s="142"/>
      <c r="O10705" s="142"/>
    </row>
    <row r="10706" spans="3:15" x14ac:dyDescent="0.2">
      <c r="C10706" s="142"/>
      <c r="D10706" s="142"/>
      <c r="E10706" s="142"/>
      <c r="F10706" s="142"/>
      <c r="G10706" s="142"/>
      <c r="H10706" s="142"/>
      <c r="J10706" s="142"/>
      <c r="K10706" s="142"/>
      <c r="L10706" s="142"/>
      <c r="M10706" s="142"/>
      <c r="N10706" s="142"/>
      <c r="O10706" s="142"/>
    </row>
    <row r="10707" spans="3:15" x14ac:dyDescent="0.2">
      <c r="C10707" s="142"/>
      <c r="D10707" s="142"/>
      <c r="E10707" s="142"/>
      <c r="F10707" s="142"/>
      <c r="G10707" s="142"/>
      <c r="H10707" s="142"/>
      <c r="J10707" s="142"/>
      <c r="K10707" s="142"/>
      <c r="L10707" s="142"/>
      <c r="M10707" s="142"/>
      <c r="N10707" s="142"/>
      <c r="O10707" s="142"/>
    </row>
    <row r="10708" spans="3:15" x14ac:dyDescent="0.2">
      <c r="C10708" s="142"/>
      <c r="D10708" s="142"/>
      <c r="E10708" s="142"/>
      <c r="F10708" s="142"/>
      <c r="G10708" s="142"/>
      <c r="H10708" s="142"/>
      <c r="J10708" s="142"/>
      <c r="K10708" s="142"/>
      <c r="L10708" s="142"/>
      <c r="M10708" s="142"/>
      <c r="N10708" s="142"/>
      <c r="O10708" s="142"/>
    </row>
    <row r="10709" spans="3:15" x14ac:dyDescent="0.2">
      <c r="C10709" s="142"/>
      <c r="D10709" s="142"/>
      <c r="E10709" s="142"/>
      <c r="F10709" s="142"/>
      <c r="G10709" s="142"/>
      <c r="H10709" s="142"/>
      <c r="J10709" s="142"/>
      <c r="K10709" s="142"/>
      <c r="L10709" s="142"/>
      <c r="M10709" s="142"/>
      <c r="N10709" s="142"/>
      <c r="O10709" s="142"/>
    </row>
    <row r="10710" spans="3:15" x14ac:dyDescent="0.2">
      <c r="C10710" s="142"/>
      <c r="D10710" s="142"/>
      <c r="E10710" s="142"/>
      <c r="F10710" s="142"/>
      <c r="G10710" s="142"/>
      <c r="H10710" s="142"/>
      <c r="J10710" s="142"/>
      <c r="K10710" s="142"/>
      <c r="L10710" s="142"/>
      <c r="M10710" s="142"/>
      <c r="N10710" s="142"/>
      <c r="O10710" s="142"/>
    </row>
    <row r="10711" spans="3:15" x14ac:dyDescent="0.2">
      <c r="C10711" s="142"/>
      <c r="D10711" s="142"/>
      <c r="E10711" s="142"/>
      <c r="F10711" s="142"/>
      <c r="G10711" s="142"/>
      <c r="H10711" s="142"/>
      <c r="J10711" s="142"/>
      <c r="K10711" s="142"/>
      <c r="L10711" s="142"/>
      <c r="M10711" s="142"/>
      <c r="N10711" s="142"/>
      <c r="O10711" s="142"/>
    </row>
    <row r="10712" spans="3:15" x14ac:dyDescent="0.2">
      <c r="C10712" s="142"/>
      <c r="D10712" s="142"/>
      <c r="E10712" s="142"/>
      <c r="F10712" s="142"/>
      <c r="G10712" s="142"/>
      <c r="H10712" s="142"/>
      <c r="J10712" s="142"/>
      <c r="K10712" s="142"/>
      <c r="L10712" s="142"/>
      <c r="M10712" s="142"/>
      <c r="N10712" s="142"/>
      <c r="O10712" s="142"/>
    </row>
    <row r="10713" spans="3:15" x14ac:dyDescent="0.2">
      <c r="C10713" s="142"/>
      <c r="D10713" s="142"/>
      <c r="E10713" s="142"/>
      <c r="F10713" s="142"/>
      <c r="G10713" s="142"/>
      <c r="H10713" s="142"/>
      <c r="J10713" s="142"/>
      <c r="K10713" s="142"/>
      <c r="L10713" s="142"/>
      <c r="M10713" s="142"/>
      <c r="N10713" s="142"/>
      <c r="O10713" s="142"/>
    </row>
    <row r="10714" spans="3:15" x14ac:dyDescent="0.2">
      <c r="C10714" s="142"/>
      <c r="D10714" s="142"/>
      <c r="E10714" s="142"/>
      <c r="F10714" s="142"/>
      <c r="G10714" s="142"/>
      <c r="H10714" s="142"/>
      <c r="J10714" s="142"/>
      <c r="K10714" s="142"/>
      <c r="L10714" s="142"/>
      <c r="M10714" s="142"/>
      <c r="N10714" s="142"/>
      <c r="O10714" s="142"/>
    </row>
    <row r="10715" spans="3:15" x14ac:dyDescent="0.2">
      <c r="C10715" s="142"/>
      <c r="D10715" s="142"/>
      <c r="E10715" s="142"/>
      <c r="F10715" s="142"/>
      <c r="G10715" s="142"/>
      <c r="H10715" s="142"/>
      <c r="J10715" s="142"/>
      <c r="K10715" s="142"/>
      <c r="L10715" s="142"/>
      <c r="M10715" s="142"/>
      <c r="N10715" s="142"/>
      <c r="O10715" s="142"/>
    </row>
    <row r="10716" spans="3:15" x14ac:dyDescent="0.2">
      <c r="C10716" s="142"/>
      <c r="D10716" s="142"/>
      <c r="E10716" s="142"/>
      <c r="F10716" s="142"/>
      <c r="G10716" s="142"/>
      <c r="H10716" s="142"/>
      <c r="J10716" s="142"/>
      <c r="K10716" s="142"/>
      <c r="L10716" s="142"/>
      <c r="M10716" s="142"/>
      <c r="N10716" s="142"/>
      <c r="O10716" s="142"/>
    </row>
    <row r="10717" spans="3:15" x14ac:dyDescent="0.2">
      <c r="C10717" s="142"/>
      <c r="D10717" s="142"/>
      <c r="E10717" s="142"/>
      <c r="F10717" s="142"/>
      <c r="G10717" s="142"/>
      <c r="H10717" s="142"/>
      <c r="J10717" s="142"/>
      <c r="K10717" s="142"/>
      <c r="L10717" s="142"/>
      <c r="M10717" s="142"/>
      <c r="N10717" s="142"/>
      <c r="O10717" s="142"/>
    </row>
    <row r="10718" spans="3:15" x14ac:dyDescent="0.2">
      <c r="C10718" s="142"/>
      <c r="D10718" s="142"/>
      <c r="E10718" s="142"/>
      <c r="F10718" s="142"/>
      <c r="G10718" s="142"/>
      <c r="H10718" s="142"/>
      <c r="J10718" s="142"/>
      <c r="K10718" s="142"/>
      <c r="L10718" s="142"/>
      <c r="M10718" s="142"/>
      <c r="N10718" s="142"/>
      <c r="O10718" s="142"/>
    </row>
    <row r="10719" spans="3:15" x14ac:dyDescent="0.2">
      <c r="C10719" s="142"/>
      <c r="D10719" s="142"/>
      <c r="E10719" s="142"/>
      <c r="F10719" s="142"/>
      <c r="G10719" s="142"/>
      <c r="H10719" s="142"/>
      <c r="J10719" s="142"/>
      <c r="K10719" s="142"/>
      <c r="L10719" s="142"/>
      <c r="M10719" s="142"/>
      <c r="N10719" s="142"/>
      <c r="O10719" s="142"/>
    </row>
    <row r="10720" spans="3:15" x14ac:dyDescent="0.2">
      <c r="C10720" s="142"/>
      <c r="D10720" s="142"/>
      <c r="E10720" s="142"/>
      <c r="F10720" s="142"/>
      <c r="G10720" s="142"/>
      <c r="H10720" s="142"/>
      <c r="J10720" s="142"/>
      <c r="K10720" s="142"/>
      <c r="L10720" s="142"/>
      <c r="M10720" s="142"/>
      <c r="N10720" s="142"/>
      <c r="O10720" s="142"/>
    </row>
    <row r="10721" spans="3:15" x14ac:dyDescent="0.2">
      <c r="C10721" s="142"/>
      <c r="D10721" s="142"/>
      <c r="E10721" s="142"/>
      <c r="F10721" s="142"/>
      <c r="G10721" s="142"/>
      <c r="H10721" s="142"/>
      <c r="J10721" s="142"/>
      <c r="K10721" s="142"/>
      <c r="L10721" s="142"/>
      <c r="M10721" s="142"/>
      <c r="N10721" s="142"/>
      <c r="O10721" s="142"/>
    </row>
    <row r="10722" spans="3:15" x14ac:dyDescent="0.2">
      <c r="C10722" s="142"/>
      <c r="D10722" s="142"/>
      <c r="E10722" s="142"/>
      <c r="F10722" s="142"/>
      <c r="G10722" s="142"/>
      <c r="H10722" s="142"/>
      <c r="J10722" s="142"/>
      <c r="K10722" s="142"/>
      <c r="L10722" s="142"/>
      <c r="M10722" s="142"/>
      <c r="N10722" s="142"/>
      <c r="O10722" s="142"/>
    </row>
    <row r="10723" spans="3:15" x14ac:dyDescent="0.2">
      <c r="C10723" s="142"/>
      <c r="D10723" s="142"/>
      <c r="E10723" s="142"/>
      <c r="F10723" s="142"/>
      <c r="G10723" s="142"/>
      <c r="H10723" s="142"/>
      <c r="J10723" s="142"/>
      <c r="K10723" s="142"/>
      <c r="L10723" s="142"/>
      <c r="M10723" s="142"/>
      <c r="N10723" s="142"/>
      <c r="O10723" s="142"/>
    </row>
    <row r="10724" spans="3:15" x14ac:dyDescent="0.2">
      <c r="C10724" s="142"/>
      <c r="D10724" s="142"/>
      <c r="E10724" s="142"/>
      <c r="F10724" s="142"/>
      <c r="G10724" s="142"/>
      <c r="H10724" s="142"/>
      <c r="J10724" s="142"/>
      <c r="K10724" s="142"/>
      <c r="L10724" s="142"/>
      <c r="M10724" s="142"/>
      <c r="N10724" s="142"/>
      <c r="O10724" s="142"/>
    </row>
    <row r="10725" spans="3:15" x14ac:dyDescent="0.2">
      <c r="C10725" s="142"/>
      <c r="D10725" s="142"/>
      <c r="E10725" s="142"/>
      <c r="F10725" s="142"/>
      <c r="G10725" s="142"/>
      <c r="H10725" s="142"/>
      <c r="J10725" s="142"/>
      <c r="K10725" s="142"/>
      <c r="L10725" s="142"/>
      <c r="M10725" s="142"/>
      <c r="N10725" s="142"/>
      <c r="O10725" s="142"/>
    </row>
    <row r="10726" spans="3:15" x14ac:dyDescent="0.2">
      <c r="C10726" s="142"/>
      <c r="D10726" s="142"/>
      <c r="E10726" s="142"/>
      <c r="F10726" s="142"/>
      <c r="G10726" s="142"/>
      <c r="H10726" s="142"/>
      <c r="J10726" s="142"/>
      <c r="K10726" s="142"/>
      <c r="L10726" s="142"/>
      <c r="M10726" s="142"/>
      <c r="N10726" s="142"/>
      <c r="O10726" s="142"/>
    </row>
    <row r="10727" spans="3:15" x14ac:dyDescent="0.2">
      <c r="C10727" s="142"/>
      <c r="D10727" s="142"/>
      <c r="E10727" s="142"/>
      <c r="F10727" s="142"/>
      <c r="G10727" s="142"/>
      <c r="H10727" s="142"/>
      <c r="J10727" s="142"/>
      <c r="K10727" s="142"/>
      <c r="L10727" s="142"/>
      <c r="M10727" s="142"/>
      <c r="N10727" s="142"/>
      <c r="O10727" s="142"/>
    </row>
    <row r="10728" spans="3:15" x14ac:dyDescent="0.2">
      <c r="C10728" s="142"/>
      <c r="D10728" s="142"/>
      <c r="E10728" s="142"/>
      <c r="F10728" s="142"/>
      <c r="G10728" s="142"/>
      <c r="H10728" s="142"/>
      <c r="J10728" s="142"/>
      <c r="K10728" s="142"/>
      <c r="L10728" s="142"/>
      <c r="M10728" s="142"/>
      <c r="N10728" s="142"/>
      <c r="O10728" s="142"/>
    </row>
    <row r="10729" spans="3:15" x14ac:dyDescent="0.2">
      <c r="C10729" s="142"/>
      <c r="D10729" s="142"/>
      <c r="E10729" s="142"/>
      <c r="F10729" s="142"/>
      <c r="G10729" s="142"/>
      <c r="H10729" s="142"/>
      <c r="J10729" s="142"/>
      <c r="K10729" s="142"/>
      <c r="L10729" s="142"/>
      <c r="M10729" s="142"/>
      <c r="N10729" s="142"/>
      <c r="O10729" s="142"/>
    </row>
    <row r="10730" spans="3:15" x14ac:dyDescent="0.2">
      <c r="C10730" s="142"/>
      <c r="D10730" s="142"/>
      <c r="E10730" s="142"/>
      <c r="F10730" s="142"/>
      <c r="G10730" s="142"/>
      <c r="H10730" s="142"/>
      <c r="J10730" s="142"/>
      <c r="K10730" s="142"/>
      <c r="L10730" s="142"/>
      <c r="M10730" s="142"/>
      <c r="N10730" s="142"/>
      <c r="O10730" s="142"/>
    </row>
    <row r="10731" spans="3:15" x14ac:dyDescent="0.2">
      <c r="C10731" s="142"/>
      <c r="D10731" s="142"/>
      <c r="E10731" s="142"/>
      <c r="F10731" s="142"/>
      <c r="G10731" s="142"/>
      <c r="H10731" s="142"/>
      <c r="J10731" s="142"/>
      <c r="K10731" s="142"/>
      <c r="L10731" s="142"/>
      <c r="M10731" s="142"/>
      <c r="N10731" s="142"/>
      <c r="O10731" s="142"/>
    </row>
    <row r="10732" spans="3:15" x14ac:dyDescent="0.2">
      <c r="C10732" s="142"/>
      <c r="D10732" s="142"/>
      <c r="E10732" s="142"/>
      <c r="F10732" s="142"/>
      <c r="G10732" s="142"/>
      <c r="H10732" s="142"/>
      <c r="J10732" s="142"/>
      <c r="K10732" s="142"/>
      <c r="L10732" s="142"/>
      <c r="M10732" s="142"/>
      <c r="N10732" s="142"/>
      <c r="O10732" s="142"/>
    </row>
    <row r="10733" spans="3:15" x14ac:dyDescent="0.2">
      <c r="C10733" s="142"/>
      <c r="D10733" s="142"/>
      <c r="E10733" s="142"/>
      <c r="F10733" s="142"/>
      <c r="G10733" s="142"/>
      <c r="H10733" s="142"/>
      <c r="J10733" s="142"/>
      <c r="K10733" s="142"/>
      <c r="L10733" s="142"/>
      <c r="M10733" s="142"/>
      <c r="N10733" s="142"/>
      <c r="O10733" s="142"/>
    </row>
    <row r="10734" spans="3:15" x14ac:dyDescent="0.2">
      <c r="C10734" s="142"/>
      <c r="D10734" s="142"/>
      <c r="E10734" s="142"/>
      <c r="F10734" s="142"/>
      <c r="G10734" s="142"/>
      <c r="H10734" s="142"/>
      <c r="J10734" s="142"/>
      <c r="K10734" s="142"/>
      <c r="L10734" s="142"/>
      <c r="M10734" s="142"/>
      <c r="N10734" s="142"/>
      <c r="O10734" s="142"/>
    </row>
    <row r="10735" spans="3:15" x14ac:dyDescent="0.2">
      <c r="C10735" s="142"/>
      <c r="D10735" s="142"/>
      <c r="E10735" s="142"/>
      <c r="F10735" s="142"/>
      <c r="G10735" s="142"/>
      <c r="H10735" s="142"/>
      <c r="J10735" s="142"/>
      <c r="K10735" s="142"/>
      <c r="L10735" s="142"/>
      <c r="M10735" s="142"/>
      <c r="N10735" s="142"/>
      <c r="O10735" s="142"/>
    </row>
    <row r="10736" spans="3:15" x14ac:dyDescent="0.2">
      <c r="C10736" s="142"/>
      <c r="D10736" s="142"/>
      <c r="E10736" s="142"/>
      <c r="F10736" s="142"/>
      <c r="G10736" s="142"/>
      <c r="H10736" s="142"/>
      <c r="J10736" s="142"/>
      <c r="K10736" s="142"/>
      <c r="L10736" s="142"/>
      <c r="M10736" s="142"/>
      <c r="N10736" s="142"/>
      <c r="O10736" s="142"/>
    </row>
    <row r="10737" spans="3:15" x14ac:dyDescent="0.2">
      <c r="C10737" s="142"/>
      <c r="D10737" s="142"/>
      <c r="E10737" s="142"/>
      <c r="F10737" s="142"/>
      <c r="G10737" s="142"/>
      <c r="H10737" s="142"/>
      <c r="J10737" s="142"/>
      <c r="K10737" s="142"/>
      <c r="L10737" s="142"/>
      <c r="M10737" s="142"/>
      <c r="N10737" s="142"/>
      <c r="O10737" s="142"/>
    </row>
    <row r="10738" spans="3:15" x14ac:dyDescent="0.2">
      <c r="C10738" s="142"/>
      <c r="D10738" s="142"/>
      <c r="E10738" s="142"/>
      <c r="F10738" s="142"/>
      <c r="G10738" s="142"/>
      <c r="H10738" s="142"/>
      <c r="J10738" s="142"/>
      <c r="K10738" s="142"/>
      <c r="L10738" s="142"/>
      <c r="M10738" s="142"/>
      <c r="N10738" s="142"/>
      <c r="O10738" s="142"/>
    </row>
    <row r="10739" spans="3:15" x14ac:dyDescent="0.2">
      <c r="C10739" s="142"/>
      <c r="D10739" s="142"/>
      <c r="E10739" s="142"/>
      <c r="F10739" s="142"/>
      <c r="G10739" s="142"/>
      <c r="H10739" s="142"/>
      <c r="J10739" s="142"/>
      <c r="K10739" s="142"/>
      <c r="L10739" s="142"/>
      <c r="M10739" s="142"/>
      <c r="N10739" s="142"/>
      <c r="O10739" s="142"/>
    </row>
    <row r="10740" spans="3:15" x14ac:dyDescent="0.2">
      <c r="C10740" s="142"/>
      <c r="D10740" s="142"/>
      <c r="E10740" s="142"/>
      <c r="F10740" s="142"/>
      <c r="G10740" s="142"/>
      <c r="H10740" s="142"/>
      <c r="J10740" s="142"/>
      <c r="K10740" s="142"/>
      <c r="L10740" s="142"/>
      <c r="M10740" s="142"/>
      <c r="N10740" s="142"/>
      <c r="O10740" s="142"/>
    </row>
    <row r="10741" spans="3:15" x14ac:dyDescent="0.2">
      <c r="C10741" s="142"/>
      <c r="D10741" s="142"/>
      <c r="E10741" s="142"/>
      <c r="F10741" s="142"/>
      <c r="G10741" s="142"/>
      <c r="H10741" s="142"/>
      <c r="J10741" s="142"/>
      <c r="K10741" s="142"/>
      <c r="L10741" s="142"/>
      <c r="M10741" s="142"/>
      <c r="N10741" s="142"/>
      <c r="O10741" s="142"/>
    </row>
    <row r="10742" spans="3:15" x14ac:dyDescent="0.2">
      <c r="C10742" s="142"/>
      <c r="D10742" s="142"/>
      <c r="E10742" s="142"/>
      <c r="F10742" s="142"/>
      <c r="G10742" s="142"/>
      <c r="H10742" s="142"/>
      <c r="J10742" s="142"/>
      <c r="K10742" s="142"/>
      <c r="L10742" s="142"/>
      <c r="M10742" s="142"/>
      <c r="N10742" s="142"/>
      <c r="O10742" s="142"/>
    </row>
    <row r="10743" spans="3:15" x14ac:dyDescent="0.2">
      <c r="C10743" s="142"/>
      <c r="D10743" s="142"/>
      <c r="E10743" s="142"/>
      <c r="F10743" s="142"/>
      <c r="G10743" s="142"/>
      <c r="H10743" s="142"/>
      <c r="J10743" s="142"/>
      <c r="K10743" s="142"/>
      <c r="L10743" s="142"/>
      <c r="M10743" s="142"/>
      <c r="N10743" s="142"/>
      <c r="O10743" s="142"/>
    </row>
    <row r="10744" spans="3:15" x14ac:dyDescent="0.2">
      <c r="C10744" s="142"/>
      <c r="D10744" s="142"/>
      <c r="E10744" s="142"/>
      <c r="F10744" s="142"/>
      <c r="G10744" s="142"/>
      <c r="H10744" s="142"/>
      <c r="J10744" s="142"/>
      <c r="K10744" s="142"/>
      <c r="L10744" s="142"/>
      <c r="M10744" s="142"/>
      <c r="N10744" s="142"/>
      <c r="O10744" s="142"/>
    </row>
    <row r="10745" spans="3:15" x14ac:dyDescent="0.2">
      <c r="C10745" s="142"/>
      <c r="D10745" s="142"/>
      <c r="E10745" s="142"/>
      <c r="F10745" s="142"/>
      <c r="G10745" s="142"/>
      <c r="H10745" s="142"/>
      <c r="J10745" s="142"/>
      <c r="K10745" s="142"/>
      <c r="L10745" s="142"/>
      <c r="M10745" s="142"/>
      <c r="N10745" s="142"/>
      <c r="O10745" s="142"/>
    </row>
    <row r="10746" spans="3:15" x14ac:dyDescent="0.2">
      <c r="C10746" s="142"/>
      <c r="D10746" s="142"/>
      <c r="E10746" s="142"/>
      <c r="F10746" s="142"/>
      <c r="G10746" s="142"/>
      <c r="H10746" s="142"/>
      <c r="J10746" s="142"/>
      <c r="K10746" s="142"/>
      <c r="L10746" s="142"/>
      <c r="M10746" s="142"/>
      <c r="N10746" s="142"/>
      <c r="O10746" s="142"/>
    </row>
    <row r="10747" spans="3:15" x14ac:dyDescent="0.2">
      <c r="C10747" s="142"/>
      <c r="D10747" s="142"/>
      <c r="E10747" s="142"/>
      <c r="F10747" s="142"/>
      <c r="G10747" s="142"/>
      <c r="H10747" s="142"/>
      <c r="J10747" s="142"/>
      <c r="K10747" s="142"/>
      <c r="L10747" s="142"/>
      <c r="M10747" s="142"/>
      <c r="N10747" s="142"/>
      <c r="O10747" s="142"/>
    </row>
    <row r="10748" spans="3:15" x14ac:dyDescent="0.2">
      <c r="C10748" s="142"/>
      <c r="D10748" s="142"/>
      <c r="E10748" s="142"/>
      <c r="F10748" s="142"/>
      <c r="G10748" s="142"/>
      <c r="H10748" s="142"/>
      <c r="J10748" s="142"/>
      <c r="K10748" s="142"/>
      <c r="L10748" s="142"/>
      <c r="M10748" s="142"/>
      <c r="N10748" s="142"/>
      <c r="O10748" s="142"/>
    </row>
    <row r="10749" spans="3:15" x14ac:dyDescent="0.2">
      <c r="C10749" s="142"/>
      <c r="D10749" s="142"/>
      <c r="E10749" s="142"/>
      <c r="F10749" s="142"/>
      <c r="G10749" s="142"/>
      <c r="H10749" s="142"/>
      <c r="J10749" s="142"/>
      <c r="K10749" s="142"/>
      <c r="L10749" s="142"/>
      <c r="M10749" s="142"/>
      <c r="N10749" s="142"/>
      <c r="O10749" s="142"/>
    </row>
    <row r="10750" spans="3:15" x14ac:dyDescent="0.2">
      <c r="C10750" s="142"/>
      <c r="D10750" s="142"/>
      <c r="E10750" s="142"/>
      <c r="F10750" s="142"/>
      <c r="G10750" s="142"/>
      <c r="H10750" s="142"/>
      <c r="J10750" s="142"/>
      <c r="K10750" s="142"/>
      <c r="L10750" s="142"/>
      <c r="M10750" s="142"/>
      <c r="N10750" s="142"/>
      <c r="O10750" s="142"/>
    </row>
    <row r="10751" spans="3:15" x14ac:dyDescent="0.2">
      <c r="C10751" s="142"/>
      <c r="D10751" s="142"/>
      <c r="E10751" s="142"/>
      <c r="F10751" s="142"/>
      <c r="G10751" s="142"/>
      <c r="H10751" s="142"/>
      <c r="J10751" s="142"/>
      <c r="K10751" s="142"/>
      <c r="L10751" s="142"/>
      <c r="M10751" s="142"/>
      <c r="N10751" s="142"/>
      <c r="O10751" s="142"/>
    </row>
    <row r="10752" spans="3:15" x14ac:dyDescent="0.2">
      <c r="C10752" s="142"/>
      <c r="D10752" s="142"/>
      <c r="E10752" s="142"/>
      <c r="F10752" s="142"/>
      <c r="G10752" s="142"/>
      <c r="H10752" s="142"/>
      <c r="J10752" s="142"/>
      <c r="K10752" s="142"/>
      <c r="L10752" s="142"/>
      <c r="M10752" s="142"/>
      <c r="N10752" s="142"/>
      <c r="O10752" s="142"/>
    </row>
    <row r="10753" spans="3:15" x14ac:dyDescent="0.2">
      <c r="C10753" s="142"/>
      <c r="D10753" s="142"/>
      <c r="E10753" s="142"/>
      <c r="F10753" s="142"/>
      <c r="G10753" s="142"/>
      <c r="H10753" s="142"/>
      <c r="J10753" s="142"/>
      <c r="K10753" s="142"/>
      <c r="L10753" s="142"/>
      <c r="M10753" s="142"/>
      <c r="N10753" s="142"/>
      <c r="O10753" s="142"/>
    </row>
    <row r="10754" spans="3:15" x14ac:dyDescent="0.2">
      <c r="C10754" s="142"/>
      <c r="D10754" s="142"/>
      <c r="E10754" s="142"/>
      <c r="F10754" s="142"/>
      <c r="G10754" s="142"/>
      <c r="H10754" s="142"/>
      <c r="J10754" s="142"/>
      <c r="K10754" s="142"/>
      <c r="L10754" s="142"/>
      <c r="M10754" s="142"/>
      <c r="N10754" s="142"/>
      <c r="O10754" s="142"/>
    </row>
    <row r="10755" spans="3:15" x14ac:dyDescent="0.2">
      <c r="C10755" s="142"/>
      <c r="D10755" s="142"/>
      <c r="E10755" s="142"/>
      <c r="F10755" s="142"/>
      <c r="G10755" s="142"/>
      <c r="H10755" s="142"/>
      <c r="J10755" s="142"/>
      <c r="K10755" s="142"/>
      <c r="L10755" s="142"/>
      <c r="M10755" s="142"/>
      <c r="N10755" s="142"/>
      <c r="O10755" s="142"/>
    </row>
    <row r="10756" spans="3:15" x14ac:dyDescent="0.2">
      <c r="C10756" s="142"/>
      <c r="D10756" s="142"/>
      <c r="E10756" s="142"/>
      <c r="F10756" s="142"/>
      <c r="G10756" s="142"/>
      <c r="H10756" s="142"/>
      <c r="J10756" s="142"/>
      <c r="K10756" s="142"/>
      <c r="L10756" s="142"/>
      <c r="M10756" s="142"/>
      <c r="N10756" s="142"/>
      <c r="O10756" s="142"/>
    </row>
    <row r="10757" spans="3:15" x14ac:dyDescent="0.2">
      <c r="C10757" s="142"/>
      <c r="D10757" s="142"/>
      <c r="E10757" s="142"/>
      <c r="F10757" s="142"/>
      <c r="G10757" s="142"/>
      <c r="H10757" s="142"/>
      <c r="J10757" s="142"/>
      <c r="K10757" s="142"/>
      <c r="L10757" s="142"/>
      <c r="M10757" s="142"/>
      <c r="N10757" s="142"/>
      <c r="O10757" s="142"/>
    </row>
    <row r="10758" spans="3:15" x14ac:dyDescent="0.2">
      <c r="C10758" s="142"/>
      <c r="D10758" s="142"/>
      <c r="E10758" s="142"/>
      <c r="F10758" s="142"/>
      <c r="G10758" s="142"/>
      <c r="H10758" s="142"/>
      <c r="J10758" s="142"/>
      <c r="K10758" s="142"/>
      <c r="L10758" s="142"/>
      <c r="M10758" s="142"/>
      <c r="N10758" s="142"/>
      <c r="O10758" s="142"/>
    </row>
    <row r="10759" spans="3:15" x14ac:dyDescent="0.2">
      <c r="C10759" s="142"/>
      <c r="D10759" s="142"/>
      <c r="E10759" s="142"/>
      <c r="F10759" s="142"/>
      <c r="G10759" s="142"/>
      <c r="H10759" s="142"/>
      <c r="J10759" s="142"/>
      <c r="K10759" s="142"/>
      <c r="L10759" s="142"/>
      <c r="M10759" s="142"/>
      <c r="N10759" s="142"/>
      <c r="O10759" s="142"/>
    </row>
    <row r="10760" spans="3:15" x14ac:dyDescent="0.2">
      <c r="C10760" s="142"/>
      <c r="D10760" s="142"/>
      <c r="E10760" s="142"/>
      <c r="F10760" s="142"/>
      <c r="G10760" s="142"/>
      <c r="H10760" s="142"/>
      <c r="J10760" s="142"/>
      <c r="K10760" s="142"/>
      <c r="L10760" s="142"/>
      <c r="M10760" s="142"/>
      <c r="N10760" s="142"/>
      <c r="O10760" s="142"/>
    </row>
    <row r="10761" spans="3:15" x14ac:dyDescent="0.2">
      <c r="C10761" s="142"/>
      <c r="D10761" s="142"/>
      <c r="E10761" s="142"/>
      <c r="F10761" s="142"/>
      <c r="G10761" s="142"/>
      <c r="H10761" s="142"/>
      <c r="J10761" s="142"/>
      <c r="K10761" s="142"/>
      <c r="L10761" s="142"/>
      <c r="M10761" s="142"/>
      <c r="N10761" s="142"/>
      <c r="O10761" s="142"/>
    </row>
    <row r="10762" spans="3:15" x14ac:dyDescent="0.2">
      <c r="C10762" s="142"/>
      <c r="D10762" s="142"/>
      <c r="E10762" s="142"/>
      <c r="F10762" s="142"/>
      <c r="G10762" s="142"/>
      <c r="H10762" s="142"/>
      <c r="J10762" s="142"/>
      <c r="K10762" s="142"/>
      <c r="L10762" s="142"/>
      <c r="M10762" s="142"/>
      <c r="N10762" s="142"/>
      <c r="O10762" s="142"/>
    </row>
    <row r="10763" spans="3:15" x14ac:dyDescent="0.2">
      <c r="C10763" s="142"/>
      <c r="D10763" s="142"/>
      <c r="E10763" s="142"/>
      <c r="F10763" s="142"/>
      <c r="G10763" s="142"/>
      <c r="H10763" s="142"/>
      <c r="J10763" s="142"/>
      <c r="K10763" s="142"/>
      <c r="L10763" s="142"/>
      <c r="M10763" s="142"/>
      <c r="N10763" s="142"/>
      <c r="O10763" s="142"/>
    </row>
    <row r="10764" spans="3:15" x14ac:dyDescent="0.2">
      <c r="C10764" s="142"/>
      <c r="D10764" s="142"/>
      <c r="E10764" s="142"/>
      <c r="F10764" s="142"/>
      <c r="G10764" s="142"/>
      <c r="H10764" s="142"/>
      <c r="J10764" s="142"/>
      <c r="K10764" s="142"/>
      <c r="L10764" s="142"/>
      <c r="M10764" s="142"/>
      <c r="N10764" s="142"/>
      <c r="O10764" s="142"/>
    </row>
    <row r="10765" spans="3:15" x14ac:dyDescent="0.2">
      <c r="C10765" s="142"/>
      <c r="D10765" s="142"/>
      <c r="E10765" s="142"/>
      <c r="F10765" s="142"/>
      <c r="G10765" s="142"/>
      <c r="H10765" s="142"/>
      <c r="J10765" s="142"/>
      <c r="K10765" s="142"/>
      <c r="L10765" s="142"/>
      <c r="M10765" s="142"/>
      <c r="N10765" s="142"/>
      <c r="O10765" s="142"/>
    </row>
    <row r="10766" spans="3:15" x14ac:dyDescent="0.2">
      <c r="C10766" s="142"/>
      <c r="D10766" s="142"/>
      <c r="E10766" s="142"/>
      <c r="F10766" s="142"/>
      <c r="G10766" s="142"/>
      <c r="H10766" s="142"/>
      <c r="J10766" s="142"/>
      <c r="K10766" s="142"/>
      <c r="L10766" s="142"/>
      <c r="M10766" s="142"/>
      <c r="N10766" s="142"/>
      <c r="O10766" s="142"/>
    </row>
    <row r="10767" spans="3:15" x14ac:dyDescent="0.2">
      <c r="C10767" s="142"/>
      <c r="D10767" s="142"/>
      <c r="E10767" s="142"/>
      <c r="F10767" s="142"/>
      <c r="G10767" s="142"/>
      <c r="H10767" s="142"/>
      <c r="J10767" s="142"/>
      <c r="K10767" s="142"/>
      <c r="L10767" s="142"/>
      <c r="M10767" s="142"/>
      <c r="N10767" s="142"/>
      <c r="O10767" s="142"/>
    </row>
    <row r="10768" spans="3:15" x14ac:dyDescent="0.2">
      <c r="C10768" s="142"/>
      <c r="D10768" s="142"/>
      <c r="E10768" s="142"/>
      <c r="F10768" s="142"/>
      <c r="G10768" s="142"/>
      <c r="H10768" s="142"/>
      <c r="J10768" s="142"/>
      <c r="K10768" s="142"/>
      <c r="L10768" s="142"/>
      <c r="M10768" s="142"/>
      <c r="N10768" s="142"/>
      <c r="O10768" s="142"/>
    </row>
    <row r="10769" spans="3:15" x14ac:dyDescent="0.2">
      <c r="C10769" s="142"/>
      <c r="D10769" s="142"/>
      <c r="E10769" s="142"/>
      <c r="F10769" s="142"/>
      <c r="G10769" s="142"/>
      <c r="H10769" s="142"/>
      <c r="J10769" s="142"/>
      <c r="K10769" s="142"/>
      <c r="L10769" s="142"/>
      <c r="M10769" s="142"/>
      <c r="N10769" s="142"/>
      <c r="O10769" s="142"/>
    </row>
    <row r="10770" spans="3:15" x14ac:dyDescent="0.2">
      <c r="C10770" s="142"/>
      <c r="D10770" s="142"/>
      <c r="E10770" s="142"/>
      <c r="F10770" s="142"/>
      <c r="G10770" s="142"/>
      <c r="H10770" s="142"/>
      <c r="J10770" s="142"/>
      <c r="K10770" s="142"/>
      <c r="L10770" s="142"/>
      <c r="M10770" s="142"/>
      <c r="N10770" s="142"/>
      <c r="O10770" s="142"/>
    </row>
    <row r="10771" spans="3:15" x14ac:dyDescent="0.2">
      <c r="C10771" s="142"/>
      <c r="D10771" s="142"/>
      <c r="E10771" s="142"/>
      <c r="F10771" s="142"/>
      <c r="G10771" s="142"/>
      <c r="H10771" s="142"/>
      <c r="J10771" s="142"/>
      <c r="K10771" s="142"/>
      <c r="L10771" s="142"/>
      <c r="M10771" s="142"/>
      <c r="N10771" s="142"/>
      <c r="O10771" s="142"/>
    </row>
    <row r="10772" spans="3:15" x14ac:dyDescent="0.2">
      <c r="C10772" s="142"/>
      <c r="D10772" s="142"/>
      <c r="E10772" s="142"/>
      <c r="F10772" s="142"/>
      <c r="G10772" s="142"/>
      <c r="H10772" s="142"/>
      <c r="J10772" s="142"/>
      <c r="K10772" s="142"/>
      <c r="L10772" s="142"/>
      <c r="M10772" s="142"/>
      <c r="N10772" s="142"/>
      <c r="O10772" s="142"/>
    </row>
    <row r="10773" spans="3:15" x14ac:dyDescent="0.2">
      <c r="C10773" s="142"/>
      <c r="D10773" s="142"/>
      <c r="E10773" s="142"/>
      <c r="F10773" s="142"/>
      <c r="G10773" s="142"/>
      <c r="H10773" s="142"/>
      <c r="J10773" s="142"/>
      <c r="K10773" s="142"/>
      <c r="L10773" s="142"/>
      <c r="M10773" s="142"/>
      <c r="N10773" s="142"/>
      <c r="O10773" s="142"/>
    </row>
    <row r="10774" spans="3:15" x14ac:dyDescent="0.2">
      <c r="C10774" s="142"/>
      <c r="D10774" s="142"/>
      <c r="E10774" s="142"/>
      <c r="F10774" s="142"/>
      <c r="G10774" s="142"/>
      <c r="H10774" s="142"/>
      <c r="J10774" s="142"/>
      <c r="K10774" s="142"/>
      <c r="L10774" s="142"/>
      <c r="M10774" s="142"/>
      <c r="N10774" s="142"/>
      <c r="O10774" s="142"/>
    </row>
    <row r="10775" spans="3:15" x14ac:dyDescent="0.2">
      <c r="C10775" s="142"/>
      <c r="D10775" s="142"/>
      <c r="E10775" s="142"/>
      <c r="F10775" s="142"/>
      <c r="G10775" s="142"/>
      <c r="H10775" s="142"/>
      <c r="J10775" s="142"/>
      <c r="K10775" s="142"/>
      <c r="L10775" s="142"/>
      <c r="M10775" s="142"/>
      <c r="N10775" s="142"/>
      <c r="O10775" s="142"/>
    </row>
    <row r="10776" spans="3:15" x14ac:dyDescent="0.2">
      <c r="C10776" s="142"/>
      <c r="D10776" s="142"/>
      <c r="E10776" s="142"/>
      <c r="F10776" s="142"/>
      <c r="G10776" s="142"/>
      <c r="H10776" s="142"/>
      <c r="J10776" s="142"/>
      <c r="K10776" s="142"/>
      <c r="L10776" s="142"/>
      <c r="M10776" s="142"/>
      <c r="N10776" s="142"/>
      <c r="O10776" s="142"/>
    </row>
    <row r="10777" spans="3:15" x14ac:dyDescent="0.2">
      <c r="C10777" s="142"/>
      <c r="D10777" s="142"/>
      <c r="E10777" s="142"/>
      <c r="F10777" s="142"/>
      <c r="G10777" s="142"/>
      <c r="H10777" s="142"/>
      <c r="J10777" s="142"/>
      <c r="K10777" s="142"/>
      <c r="L10777" s="142"/>
      <c r="M10777" s="142"/>
      <c r="N10777" s="142"/>
      <c r="O10777" s="142"/>
    </row>
    <row r="10778" spans="3:15" x14ac:dyDescent="0.2">
      <c r="C10778" s="142"/>
      <c r="D10778" s="142"/>
      <c r="E10778" s="142"/>
      <c r="F10778" s="142"/>
      <c r="G10778" s="142"/>
      <c r="H10778" s="142"/>
      <c r="J10778" s="142"/>
      <c r="K10778" s="142"/>
      <c r="L10778" s="142"/>
      <c r="M10778" s="142"/>
      <c r="N10778" s="142"/>
      <c r="O10778" s="142"/>
    </row>
    <row r="10779" spans="3:15" x14ac:dyDescent="0.2">
      <c r="C10779" s="142"/>
      <c r="D10779" s="142"/>
      <c r="E10779" s="142"/>
      <c r="F10779" s="142"/>
      <c r="G10779" s="142"/>
      <c r="H10779" s="142"/>
      <c r="J10779" s="142"/>
      <c r="K10779" s="142"/>
      <c r="L10779" s="142"/>
      <c r="M10779" s="142"/>
      <c r="N10779" s="142"/>
      <c r="O10779" s="142"/>
    </row>
    <row r="10780" spans="3:15" x14ac:dyDescent="0.2">
      <c r="C10780" s="142"/>
      <c r="D10780" s="142"/>
      <c r="E10780" s="142"/>
      <c r="F10780" s="142"/>
      <c r="G10780" s="142"/>
      <c r="H10780" s="142"/>
      <c r="J10780" s="142"/>
      <c r="K10780" s="142"/>
      <c r="L10780" s="142"/>
      <c r="M10780" s="142"/>
      <c r="N10780" s="142"/>
      <c r="O10780" s="142"/>
    </row>
    <row r="10781" spans="3:15" x14ac:dyDescent="0.2">
      <c r="C10781" s="142"/>
      <c r="D10781" s="142"/>
      <c r="E10781" s="142"/>
      <c r="F10781" s="142"/>
      <c r="G10781" s="142"/>
      <c r="H10781" s="142"/>
      <c r="J10781" s="142"/>
      <c r="K10781" s="142"/>
      <c r="L10781" s="142"/>
      <c r="M10781" s="142"/>
      <c r="N10781" s="142"/>
      <c r="O10781" s="142"/>
    </row>
    <row r="10782" spans="3:15" x14ac:dyDescent="0.2">
      <c r="C10782" s="142"/>
      <c r="D10782" s="142"/>
      <c r="E10782" s="142"/>
      <c r="F10782" s="142"/>
      <c r="G10782" s="142"/>
      <c r="H10782" s="142"/>
      <c r="J10782" s="142"/>
      <c r="K10782" s="142"/>
      <c r="L10782" s="142"/>
      <c r="M10782" s="142"/>
      <c r="N10782" s="142"/>
      <c r="O10782" s="142"/>
    </row>
    <row r="10783" spans="3:15" x14ac:dyDescent="0.2">
      <c r="C10783" s="142"/>
      <c r="D10783" s="142"/>
      <c r="E10783" s="142"/>
      <c r="F10783" s="142"/>
      <c r="G10783" s="142"/>
      <c r="H10783" s="142"/>
      <c r="J10783" s="142"/>
      <c r="K10783" s="142"/>
      <c r="L10783" s="142"/>
      <c r="M10783" s="142"/>
      <c r="N10783" s="142"/>
      <c r="O10783" s="142"/>
    </row>
    <row r="10784" spans="3:15" x14ac:dyDescent="0.2">
      <c r="C10784" s="142"/>
      <c r="D10784" s="142"/>
      <c r="E10784" s="142"/>
      <c r="F10784" s="142"/>
      <c r="G10784" s="142"/>
      <c r="H10784" s="142"/>
      <c r="J10784" s="142"/>
      <c r="K10784" s="142"/>
      <c r="L10784" s="142"/>
      <c r="M10784" s="142"/>
      <c r="N10784" s="142"/>
      <c r="O10784" s="142"/>
    </row>
    <row r="10785" spans="3:15" x14ac:dyDescent="0.2">
      <c r="C10785" s="142"/>
      <c r="D10785" s="142"/>
      <c r="E10785" s="142"/>
      <c r="F10785" s="142"/>
      <c r="G10785" s="142"/>
      <c r="H10785" s="142"/>
      <c r="J10785" s="142"/>
      <c r="K10785" s="142"/>
      <c r="L10785" s="142"/>
      <c r="M10785" s="142"/>
      <c r="N10785" s="142"/>
      <c r="O10785" s="142"/>
    </row>
    <row r="10786" spans="3:15" x14ac:dyDescent="0.2">
      <c r="C10786" s="142"/>
      <c r="D10786" s="142"/>
      <c r="E10786" s="142"/>
      <c r="F10786" s="142"/>
      <c r="G10786" s="142"/>
      <c r="H10786" s="142"/>
      <c r="J10786" s="142"/>
      <c r="K10786" s="142"/>
      <c r="L10786" s="142"/>
      <c r="M10786" s="142"/>
      <c r="N10786" s="142"/>
      <c r="O10786" s="142"/>
    </row>
    <row r="10787" spans="3:15" x14ac:dyDescent="0.2">
      <c r="C10787" s="142"/>
      <c r="D10787" s="142"/>
      <c r="E10787" s="142"/>
      <c r="F10787" s="142"/>
      <c r="G10787" s="142"/>
      <c r="H10787" s="142"/>
      <c r="J10787" s="142"/>
      <c r="K10787" s="142"/>
      <c r="L10787" s="142"/>
      <c r="M10787" s="142"/>
      <c r="N10787" s="142"/>
      <c r="O10787" s="142"/>
    </row>
    <row r="10788" spans="3:15" x14ac:dyDescent="0.2">
      <c r="C10788" s="142"/>
      <c r="D10788" s="142"/>
      <c r="E10788" s="142"/>
      <c r="F10788" s="142"/>
      <c r="G10788" s="142"/>
      <c r="H10788" s="142"/>
      <c r="J10788" s="142"/>
      <c r="K10788" s="142"/>
      <c r="L10788" s="142"/>
      <c r="M10788" s="142"/>
      <c r="N10788" s="142"/>
      <c r="O10788" s="142"/>
    </row>
    <row r="10789" spans="3:15" x14ac:dyDescent="0.2">
      <c r="C10789" s="142"/>
      <c r="D10789" s="142"/>
      <c r="E10789" s="142"/>
      <c r="F10789" s="142"/>
      <c r="G10789" s="142"/>
      <c r="H10789" s="142"/>
      <c r="J10789" s="142"/>
      <c r="K10789" s="142"/>
      <c r="L10789" s="142"/>
      <c r="M10789" s="142"/>
      <c r="N10789" s="142"/>
      <c r="O10789" s="142"/>
    </row>
    <row r="10790" spans="3:15" x14ac:dyDescent="0.2">
      <c r="C10790" s="142"/>
      <c r="D10790" s="142"/>
      <c r="E10790" s="142"/>
      <c r="F10790" s="142"/>
      <c r="G10790" s="142"/>
      <c r="H10790" s="142"/>
      <c r="J10790" s="142"/>
      <c r="K10790" s="142"/>
      <c r="L10790" s="142"/>
      <c r="M10790" s="142"/>
      <c r="N10790" s="142"/>
      <c r="O10790" s="142"/>
    </row>
    <row r="10791" spans="3:15" x14ac:dyDescent="0.2">
      <c r="C10791" s="142"/>
      <c r="D10791" s="142"/>
      <c r="E10791" s="142"/>
      <c r="F10791" s="142"/>
      <c r="G10791" s="142"/>
      <c r="H10791" s="142"/>
      <c r="J10791" s="142"/>
      <c r="K10791" s="142"/>
      <c r="L10791" s="142"/>
      <c r="M10791" s="142"/>
      <c r="N10791" s="142"/>
      <c r="O10791" s="142"/>
    </row>
    <row r="10792" spans="3:15" x14ac:dyDescent="0.2">
      <c r="C10792" s="142"/>
      <c r="D10792" s="142"/>
      <c r="E10792" s="142"/>
      <c r="F10792" s="142"/>
      <c r="G10792" s="142"/>
      <c r="H10792" s="142"/>
      <c r="J10792" s="142"/>
      <c r="K10792" s="142"/>
      <c r="L10792" s="142"/>
      <c r="M10792" s="142"/>
      <c r="N10792" s="142"/>
      <c r="O10792" s="142"/>
    </row>
    <row r="10793" spans="3:15" x14ac:dyDescent="0.2">
      <c r="C10793" s="142"/>
      <c r="D10793" s="142"/>
      <c r="E10793" s="142"/>
      <c r="F10793" s="142"/>
      <c r="G10793" s="142"/>
      <c r="H10793" s="142"/>
      <c r="J10793" s="142"/>
      <c r="K10793" s="142"/>
      <c r="L10793" s="142"/>
      <c r="M10793" s="142"/>
      <c r="N10793" s="142"/>
      <c r="O10793" s="142"/>
    </row>
    <row r="10794" spans="3:15" x14ac:dyDescent="0.2">
      <c r="C10794" s="142"/>
      <c r="D10794" s="142"/>
      <c r="E10794" s="142"/>
      <c r="F10794" s="142"/>
      <c r="G10794" s="142"/>
      <c r="H10794" s="142"/>
      <c r="J10794" s="142"/>
      <c r="K10794" s="142"/>
      <c r="L10794" s="142"/>
      <c r="M10794" s="142"/>
      <c r="N10794" s="142"/>
      <c r="O10794" s="142"/>
    </row>
    <row r="10795" spans="3:15" x14ac:dyDescent="0.2">
      <c r="C10795" s="142"/>
      <c r="D10795" s="142"/>
      <c r="E10795" s="142"/>
      <c r="F10795" s="142"/>
      <c r="G10795" s="142"/>
      <c r="H10795" s="142"/>
      <c r="J10795" s="142"/>
      <c r="K10795" s="142"/>
      <c r="L10795" s="142"/>
      <c r="M10795" s="142"/>
      <c r="N10795" s="142"/>
      <c r="O10795" s="142"/>
    </row>
    <row r="10796" spans="3:15" x14ac:dyDescent="0.2">
      <c r="C10796" s="142"/>
      <c r="D10796" s="142"/>
      <c r="E10796" s="142"/>
      <c r="F10796" s="142"/>
      <c r="G10796" s="142"/>
      <c r="H10796" s="142"/>
      <c r="J10796" s="142"/>
      <c r="K10796" s="142"/>
      <c r="L10796" s="142"/>
      <c r="M10796" s="142"/>
      <c r="N10796" s="142"/>
      <c r="O10796" s="142"/>
    </row>
    <row r="10797" spans="3:15" x14ac:dyDescent="0.2">
      <c r="C10797" s="142"/>
      <c r="D10797" s="142"/>
      <c r="E10797" s="142"/>
      <c r="F10797" s="142"/>
      <c r="G10797" s="142"/>
      <c r="H10797" s="142"/>
      <c r="J10797" s="142"/>
      <c r="K10797" s="142"/>
      <c r="L10797" s="142"/>
      <c r="M10797" s="142"/>
      <c r="N10797" s="142"/>
      <c r="O10797" s="142"/>
    </row>
    <row r="10798" spans="3:15" x14ac:dyDescent="0.2">
      <c r="C10798" s="142"/>
      <c r="D10798" s="142"/>
      <c r="E10798" s="142"/>
      <c r="F10798" s="142"/>
      <c r="G10798" s="142"/>
      <c r="H10798" s="142"/>
      <c r="J10798" s="142"/>
      <c r="K10798" s="142"/>
      <c r="L10798" s="142"/>
      <c r="M10798" s="142"/>
      <c r="N10798" s="142"/>
      <c r="O10798" s="142"/>
    </row>
    <row r="10799" spans="3:15" x14ac:dyDescent="0.2">
      <c r="C10799" s="142"/>
      <c r="D10799" s="142"/>
      <c r="E10799" s="142"/>
      <c r="F10799" s="142"/>
      <c r="G10799" s="142"/>
      <c r="H10799" s="142"/>
      <c r="J10799" s="142"/>
      <c r="K10799" s="142"/>
      <c r="L10799" s="142"/>
      <c r="M10799" s="142"/>
      <c r="N10799" s="142"/>
      <c r="O10799" s="142"/>
    </row>
    <row r="10800" spans="3:15" x14ac:dyDescent="0.2">
      <c r="C10800" s="142"/>
      <c r="D10800" s="142"/>
      <c r="E10800" s="142"/>
      <c r="F10800" s="142"/>
      <c r="G10800" s="142"/>
      <c r="H10800" s="142"/>
      <c r="J10800" s="142"/>
      <c r="K10800" s="142"/>
      <c r="L10800" s="142"/>
      <c r="M10800" s="142"/>
      <c r="N10800" s="142"/>
      <c r="O10800" s="142"/>
    </row>
    <row r="10801" spans="3:15" x14ac:dyDescent="0.2">
      <c r="C10801" s="142"/>
      <c r="D10801" s="142"/>
      <c r="E10801" s="142"/>
      <c r="F10801" s="142"/>
      <c r="G10801" s="142"/>
      <c r="H10801" s="142"/>
      <c r="J10801" s="142"/>
      <c r="K10801" s="142"/>
      <c r="L10801" s="142"/>
      <c r="M10801" s="142"/>
      <c r="N10801" s="142"/>
      <c r="O10801" s="142"/>
    </row>
    <row r="10802" spans="3:15" x14ac:dyDescent="0.2">
      <c r="C10802" s="142"/>
      <c r="D10802" s="142"/>
      <c r="E10802" s="142"/>
      <c r="F10802" s="142"/>
      <c r="G10802" s="142"/>
      <c r="H10802" s="142"/>
      <c r="J10802" s="142"/>
      <c r="K10802" s="142"/>
      <c r="L10802" s="142"/>
      <c r="M10802" s="142"/>
      <c r="N10802" s="142"/>
      <c r="O10802" s="142"/>
    </row>
    <row r="10803" spans="3:15" x14ac:dyDescent="0.2">
      <c r="C10803" s="142"/>
      <c r="D10803" s="142"/>
      <c r="E10803" s="142"/>
      <c r="F10803" s="142"/>
      <c r="G10803" s="142"/>
      <c r="H10803" s="142"/>
      <c r="J10803" s="142"/>
      <c r="K10803" s="142"/>
      <c r="L10803" s="142"/>
      <c r="M10803" s="142"/>
      <c r="N10803" s="142"/>
      <c r="O10803" s="142"/>
    </row>
    <row r="10804" spans="3:15" x14ac:dyDescent="0.2">
      <c r="C10804" s="142"/>
      <c r="D10804" s="142"/>
      <c r="E10804" s="142"/>
      <c r="F10804" s="142"/>
      <c r="G10804" s="142"/>
      <c r="H10804" s="142"/>
      <c r="J10804" s="142"/>
      <c r="K10804" s="142"/>
      <c r="L10804" s="142"/>
      <c r="M10804" s="142"/>
      <c r="N10804" s="142"/>
      <c r="O10804" s="142"/>
    </row>
    <row r="10805" spans="3:15" x14ac:dyDescent="0.2">
      <c r="C10805" s="142"/>
      <c r="D10805" s="142"/>
      <c r="E10805" s="142"/>
      <c r="F10805" s="142"/>
      <c r="G10805" s="142"/>
      <c r="H10805" s="142"/>
      <c r="J10805" s="142"/>
      <c r="K10805" s="142"/>
      <c r="L10805" s="142"/>
      <c r="M10805" s="142"/>
      <c r="N10805" s="142"/>
      <c r="O10805" s="142"/>
    </row>
    <row r="10806" spans="3:15" x14ac:dyDescent="0.2">
      <c r="C10806" s="142"/>
      <c r="D10806" s="142"/>
      <c r="E10806" s="142"/>
      <c r="F10806" s="142"/>
      <c r="G10806" s="142"/>
      <c r="H10806" s="142"/>
      <c r="J10806" s="142"/>
      <c r="K10806" s="142"/>
      <c r="L10806" s="142"/>
      <c r="M10806" s="142"/>
      <c r="N10806" s="142"/>
      <c r="O10806" s="142"/>
    </row>
    <row r="10807" spans="3:15" x14ac:dyDescent="0.2">
      <c r="C10807" s="142"/>
      <c r="D10807" s="142"/>
      <c r="E10807" s="142"/>
      <c r="F10807" s="142"/>
      <c r="G10807" s="142"/>
      <c r="H10807" s="142"/>
      <c r="J10807" s="142"/>
      <c r="K10807" s="142"/>
      <c r="L10807" s="142"/>
      <c r="M10807" s="142"/>
      <c r="N10807" s="142"/>
      <c r="O10807" s="142"/>
    </row>
    <row r="10808" spans="3:15" x14ac:dyDescent="0.2">
      <c r="C10808" s="142"/>
      <c r="D10808" s="142"/>
      <c r="E10808" s="142"/>
      <c r="F10808" s="142"/>
      <c r="G10808" s="142"/>
      <c r="H10808" s="142"/>
      <c r="J10808" s="142"/>
      <c r="K10808" s="142"/>
      <c r="L10808" s="142"/>
      <c r="M10808" s="142"/>
      <c r="N10808" s="142"/>
      <c r="O10808" s="142"/>
    </row>
    <row r="10809" spans="3:15" x14ac:dyDescent="0.2">
      <c r="C10809" s="142"/>
      <c r="D10809" s="142"/>
      <c r="E10809" s="142"/>
      <c r="F10809" s="142"/>
      <c r="G10809" s="142"/>
      <c r="H10809" s="142"/>
      <c r="J10809" s="142"/>
      <c r="K10809" s="142"/>
      <c r="L10809" s="142"/>
      <c r="M10809" s="142"/>
      <c r="N10809" s="142"/>
      <c r="O10809" s="142"/>
    </row>
    <row r="10810" spans="3:15" x14ac:dyDescent="0.2">
      <c r="C10810" s="142"/>
      <c r="D10810" s="142"/>
      <c r="E10810" s="142"/>
      <c r="F10810" s="142"/>
      <c r="G10810" s="142"/>
      <c r="H10810" s="142"/>
      <c r="J10810" s="142"/>
      <c r="K10810" s="142"/>
      <c r="L10810" s="142"/>
      <c r="M10810" s="142"/>
      <c r="N10810" s="142"/>
      <c r="O10810" s="142"/>
    </row>
    <row r="10811" spans="3:15" x14ac:dyDescent="0.2">
      <c r="C10811" s="142"/>
      <c r="D10811" s="142"/>
      <c r="E10811" s="142"/>
      <c r="F10811" s="142"/>
      <c r="G10811" s="142"/>
      <c r="H10811" s="142"/>
      <c r="J10811" s="142"/>
      <c r="K10811" s="142"/>
      <c r="L10811" s="142"/>
      <c r="M10811" s="142"/>
      <c r="N10811" s="142"/>
      <c r="O10811" s="142"/>
    </row>
    <row r="10812" spans="3:15" x14ac:dyDescent="0.2">
      <c r="C10812" s="142"/>
      <c r="D10812" s="142"/>
      <c r="E10812" s="142"/>
      <c r="F10812" s="142"/>
      <c r="G10812" s="142"/>
      <c r="H10812" s="142"/>
      <c r="J10812" s="142"/>
      <c r="K10812" s="142"/>
      <c r="L10812" s="142"/>
      <c r="M10812" s="142"/>
      <c r="N10812" s="142"/>
      <c r="O10812" s="142"/>
    </row>
    <row r="10813" spans="3:15" x14ac:dyDescent="0.2">
      <c r="C10813" s="142"/>
      <c r="D10813" s="142"/>
      <c r="E10813" s="142"/>
      <c r="F10813" s="142"/>
      <c r="G10813" s="142"/>
      <c r="H10813" s="142"/>
      <c r="J10813" s="142"/>
      <c r="K10813" s="142"/>
      <c r="L10813" s="142"/>
      <c r="M10813" s="142"/>
      <c r="N10813" s="142"/>
      <c r="O10813" s="142"/>
    </row>
    <row r="10814" spans="3:15" x14ac:dyDescent="0.2">
      <c r="C10814" s="142"/>
      <c r="D10814" s="142"/>
      <c r="E10814" s="142"/>
      <c r="F10814" s="142"/>
      <c r="G10814" s="142"/>
      <c r="H10814" s="142"/>
      <c r="J10814" s="142"/>
      <c r="K10814" s="142"/>
      <c r="L10814" s="142"/>
      <c r="M10814" s="142"/>
      <c r="N10814" s="142"/>
      <c r="O10814" s="142"/>
    </row>
    <row r="10815" spans="3:15" x14ac:dyDescent="0.2">
      <c r="C10815" s="142"/>
      <c r="D10815" s="142"/>
      <c r="E10815" s="142"/>
      <c r="F10815" s="142"/>
      <c r="G10815" s="142"/>
      <c r="H10815" s="142"/>
      <c r="J10815" s="142"/>
      <c r="K10815" s="142"/>
      <c r="L10815" s="142"/>
      <c r="M10815" s="142"/>
      <c r="N10815" s="142"/>
      <c r="O10815" s="142"/>
    </row>
    <row r="10816" spans="3:15" x14ac:dyDescent="0.2">
      <c r="C10816" s="142"/>
      <c r="D10816" s="142"/>
      <c r="E10816" s="142"/>
      <c r="F10816" s="142"/>
      <c r="G10816" s="142"/>
      <c r="H10816" s="142"/>
      <c r="J10816" s="142"/>
      <c r="K10816" s="142"/>
      <c r="L10816" s="142"/>
      <c r="M10816" s="142"/>
      <c r="N10816" s="142"/>
      <c r="O10816" s="142"/>
    </row>
    <row r="10817" spans="3:15" x14ac:dyDescent="0.2">
      <c r="C10817" s="142"/>
      <c r="D10817" s="142"/>
      <c r="E10817" s="142"/>
      <c r="F10817" s="142"/>
      <c r="G10817" s="142"/>
      <c r="H10817" s="142"/>
      <c r="J10817" s="142"/>
      <c r="K10817" s="142"/>
      <c r="L10817" s="142"/>
      <c r="M10817" s="142"/>
      <c r="N10817" s="142"/>
      <c r="O10817" s="142"/>
    </row>
    <row r="10818" spans="3:15" x14ac:dyDescent="0.2">
      <c r="C10818" s="142"/>
      <c r="D10818" s="142"/>
      <c r="E10818" s="142"/>
      <c r="F10818" s="142"/>
      <c r="G10818" s="142"/>
      <c r="H10818" s="142"/>
      <c r="J10818" s="142"/>
      <c r="K10818" s="142"/>
      <c r="L10818" s="142"/>
      <c r="M10818" s="142"/>
      <c r="N10818" s="142"/>
      <c r="O10818" s="142"/>
    </row>
    <row r="10819" spans="3:15" x14ac:dyDescent="0.2">
      <c r="C10819" s="142"/>
      <c r="D10819" s="142"/>
      <c r="E10819" s="142"/>
      <c r="F10819" s="142"/>
      <c r="G10819" s="142"/>
      <c r="H10819" s="142"/>
      <c r="J10819" s="142"/>
      <c r="K10819" s="142"/>
      <c r="L10819" s="142"/>
      <c r="M10819" s="142"/>
      <c r="N10819" s="142"/>
      <c r="O10819" s="142"/>
    </row>
    <row r="10820" spans="3:15" x14ac:dyDescent="0.2">
      <c r="C10820" s="142"/>
      <c r="D10820" s="142"/>
      <c r="E10820" s="142"/>
      <c r="F10820" s="142"/>
      <c r="G10820" s="142"/>
      <c r="H10820" s="142"/>
      <c r="J10820" s="142"/>
      <c r="K10820" s="142"/>
      <c r="L10820" s="142"/>
      <c r="M10820" s="142"/>
      <c r="N10820" s="142"/>
      <c r="O10820" s="142"/>
    </row>
    <row r="10821" spans="3:15" x14ac:dyDescent="0.2">
      <c r="C10821" s="142"/>
      <c r="D10821" s="142"/>
      <c r="E10821" s="142"/>
      <c r="F10821" s="142"/>
      <c r="G10821" s="142"/>
      <c r="H10821" s="142"/>
      <c r="J10821" s="142"/>
      <c r="K10821" s="142"/>
      <c r="L10821" s="142"/>
      <c r="M10821" s="142"/>
      <c r="N10821" s="142"/>
      <c r="O10821" s="142"/>
    </row>
    <row r="10822" spans="3:15" x14ac:dyDescent="0.2">
      <c r="C10822" s="142"/>
      <c r="D10822" s="142"/>
      <c r="E10822" s="142"/>
      <c r="F10822" s="142"/>
      <c r="G10822" s="142"/>
      <c r="H10822" s="142"/>
      <c r="J10822" s="142"/>
      <c r="K10822" s="142"/>
      <c r="L10822" s="142"/>
      <c r="M10822" s="142"/>
      <c r="N10822" s="142"/>
      <c r="O10822" s="142"/>
    </row>
    <row r="10823" spans="3:15" x14ac:dyDescent="0.2">
      <c r="C10823" s="142"/>
      <c r="D10823" s="142"/>
      <c r="E10823" s="142"/>
      <c r="F10823" s="142"/>
      <c r="G10823" s="142"/>
      <c r="H10823" s="142"/>
      <c r="J10823" s="142"/>
      <c r="K10823" s="142"/>
      <c r="L10823" s="142"/>
      <c r="M10823" s="142"/>
      <c r="N10823" s="142"/>
      <c r="O10823" s="142"/>
    </row>
    <row r="10824" spans="3:15" x14ac:dyDescent="0.2">
      <c r="C10824" s="142"/>
      <c r="D10824" s="142"/>
      <c r="E10824" s="142"/>
      <c r="F10824" s="142"/>
      <c r="G10824" s="142"/>
      <c r="H10824" s="142"/>
      <c r="J10824" s="142"/>
      <c r="K10824" s="142"/>
      <c r="L10824" s="142"/>
      <c r="M10824" s="142"/>
      <c r="N10824" s="142"/>
      <c r="O10824" s="142"/>
    </row>
    <row r="10825" spans="3:15" x14ac:dyDescent="0.2">
      <c r="C10825" s="142"/>
      <c r="D10825" s="142"/>
      <c r="E10825" s="142"/>
      <c r="F10825" s="142"/>
      <c r="G10825" s="142"/>
      <c r="H10825" s="142"/>
      <c r="J10825" s="142"/>
      <c r="K10825" s="142"/>
      <c r="L10825" s="142"/>
      <c r="M10825" s="142"/>
      <c r="N10825" s="142"/>
      <c r="O10825" s="142"/>
    </row>
    <row r="10826" spans="3:15" x14ac:dyDescent="0.2">
      <c r="C10826" s="142"/>
      <c r="D10826" s="142"/>
      <c r="E10826" s="142"/>
      <c r="F10826" s="142"/>
      <c r="G10826" s="142"/>
      <c r="H10826" s="142"/>
      <c r="J10826" s="142"/>
      <c r="K10826" s="142"/>
      <c r="L10826" s="142"/>
      <c r="M10826" s="142"/>
      <c r="N10826" s="142"/>
      <c r="O10826" s="142"/>
    </row>
    <row r="10827" spans="3:15" x14ac:dyDescent="0.2">
      <c r="C10827" s="142"/>
      <c r="D10827" s="142"/>
      <c r="E10827" s="142"/>
      <c r="F10827" s="142"/>
      <c r="G10827" s="142"/>
      <c r="H10827" s="142"/>
      <c r="J10827" s="142"/>
      <c r="K10827" s="142"/>
      <c r="L10827" s="142"/>
      <c r="M10827" s="142"/>
      <c r="N10827" s="142"/>
      <c r="O10827" s="142"/>
    </row>
    <row r="10828" spans="3:15" x14ac:dyDescent="0.2">
      <c r="C10828" s="142"/>
      <c r="D10828" s="142"/>
      <c r="E10828" s="142"/>
      <c r="F10828" s="142"/>
      <c r="G10828" s="142"/>
      <c r="H10828" s="142"/>
      <c r="J10828" s="142"/>
      <c r="K10828" s="142"/>
      <c r="L10828" s="142"/>
      <c r="M10828" s="142"/>
      <c r="N10828" s="142"/>
      <c r="O10828" s="142"/>
    </row>
    <row r="10829" spans="3:15" x14ac:dyDescent="0.2">
      <c r="C10829" s="142"/>
      <c r="D10829" s="142"/>
      <c r="E10829" s="142"/>
      <c r="F10829" s="142"/>
      <c r="G10829" s="142"/>
      <c r="H10829" s="142"/>
      <c r="J10829" s="142"/>
      <c r="K10829" s="142"/>
      <c r="L10829" s="142"/>
      <c r="M10829" s="142"/>
      <c r="N10829" s="142"/>
      <c r="O10829" s="142"/>
    </row>
    <row r="10830" spans="3:15" x14ac:dyDescent="0.2">
      <c r="C10830" s="142"/>
      <c r="D10830" s="142"/>
      <c r="E10830" s="142"/>
      <c r="F10830" s="142"/>
      <c r="G10830" s="142"/>
      <c r="H10830" s="142"/>
      <c r="J10830" s="142"/>
      <c r="K10830" s="142"/>
      <c r="L10830" s="142"/>
      <c r="M10830" s="142"/>
      <c r="N10830" s="142"/>
      <c r="O10830" s="142"/>
    </row>
    <row r="10831" spans="3:15" x14ac:dyDescent="0.2">
      <c r="C10831" s="142"/>
      <c r="D10831" s="142"/>
      <c r="E10831" s="142"/>
      <c r="F10831" s="142"/>
      <c r="G10831" s="142"/>
      <c r="H10831" s="142"/>
      <c r="J10831" s="142"/>
      <c r="K10831" s="142"/>
      <c r="L10831" s="142"/>
      <c r="M10831" s="142"/>
      <c r="N10831" s="142"/>
      <c r="O10831" s="142"/>
    </row>
    <row r="10832" spans="3:15" x14ac:dyDescent="0.2">
      <c r="C10832" s="142"/>
      <c r="D10832" s="142"/>
      <c r="E10832" s="142"/>
      <c r="F10832" s="142"/>
      <c r="G10832" s="142"/>
      <c r="H10832" s="142"/>
      <c r="J10832" s="142"/>
      <c r="K10832" s="142"/>
      <c r="L10832" s="142"/>
      <c r="M10832" s="142"/>
      <c r="N10832" s="142"/>
      <c r="O10832" s="142"/>
    </row>
    <row r="10833" spans="3:15" x14ac:dyDescent="0.2">
      <c r="C10833" s="142"/>
      <c r="D10833" s="142"/>
      <c r="E10833" s="142"/>
      <c r="F10833" s="142"/>
      <c r="G10833" s="142"/>
      <c r="H10833" s="142"/>
      <c r="J10833" s="142"/>
      <c r="K10833" s="142"/>
      <c r="L10833" s="142"/>
      <c r="M10833" s="142"/>
      <c r="N10833" s="142"/>
      <c r="O10833" s="142"/>
    </row>
    <row r="10834" spans="3:15" x14ac:dyDescent="0.2">
      <c r="C10834" s="142"/>
      <c r="D10834" s="142"/>
      <c r="E10834" s="142"/>
      <c r="F10834" s="142"/>
      <c r="G10834" s="142"/>
      <c r="H10834" s="142"/>
      <c r="J10834" s="142"/>
      <c r="K10834" s="142"/>
      <c r="L10834" s="142"/>
      <c r="M10834" s="142"/>
      <c r="N10834" s="142"/>
      <c r="O10834" s="142"/>
    </row>
    <row r="10835" spans="3:15" x14ac:dyDescent="0.2">
      <c r="C10835" s="142"/>
      <c r="D10835" s="142"/>
      <c r="E10835" s="142"/>
      <c r="F10835" s="142"/>
      <c r="G10835" s="142"/>
      <c r="H10835" s="142"/>
      <c r="J10835" s="142"/>
      <c r="K10835" s="142"/>
      <c r="L10835" s="142"/>
      <c r="M10835" s="142"/>
      <c r="N10835" s="142"/>
      <c r="O10835" s="142"/>
    </row>
    <row r="10836" spans="3:15" x14ac:dyDescent="0.2">
      <c r="C10836" s="142"/>
      <c r="D10836" s="142"/>
      <c r="E10836" s="142"/>
      <c r="F10836" s="142"/>
      <c r="G10836" s="142"/>
      <c r="H10836" s="142"/>
      <c r="J10836" s="142"/>
      <c r="K10836" s="142"/>
      <c r="L10836" s="142"/>
      <c r="M10836" s="142"/>
      <c r="N10836" s="142"/>
      <c r="O10836" s="142"/>
    </row>
    <row r="10837" spans="3:15" x14ac:dyDescent="0.2">
      <c r="C10837" s="142"/>
      <c r="D10837" s="142"/>
      <c r="E10837" s="142"/>
      <c r="F10837" s="142"/>
      <c r="G10837" s="142"/>
      <c r="H10837" s="142"/>
      <c r="J10837" s="142"/>
      <c r="K10837" s="142"/>
      <c r="L10837" s="142"/>
      <c r="M10837" s="142"/>
      <c r="N10837" s="142"/>
      <c r="O10837" s="142"/>
    </row>
    <row r="10838" spans="3:15" x14ac:dyDescent="0.2">
      <c r="C10838" s="142"/>
      <c r="D10838" s="142"/>
      <c r="E10838" s="142"/>
      <c r="F10838" s="142"/>
      <c r="G10838" s="142"/>
      <c r="H10838" s="142"/>
      <c r="J10838" s="142"/>
      <c r="K10838" s="142"/>
      <c r="L10838" s="142"/>
      <c r="M10838" s="142"/>
      <c r="N10838" s="142"/>
      <c r="O10838" s="142"/>
    </row>
    <row r="10839" spans="3:15" x14ac:dyDescent="0.2">
      <c r="C10839" s="142"/>
      <c r="D10839" s="142"/>
      <c r="E10839" s="142"/>
      <c r="F10839" s="142"/>
      <c r="G10839" s="142"/>
      <c r="H10839" s="142"/>
      <c r="J10839" s="142"/>
      <c r="K10839" s="142"/>
      <c r="L10839" s="142"/>
      <c r="M10839" s="142"/>
      <c r="N10839" s="142"/>
      <c r="O10839" s="142"/>
    </row>
    <row r="10840" spans="3:15" x14ac:dyDescent="0.2">
      <c r="C10840" s="142"/>
      <c r="D10840" s="142"/>
      <c r="E10840" s="142"/>
      <c r="F10840" s="142"/>
      <c r="G10840" s="142"/>
      <c r="H10840" s="142"/>
      <c r="J10840" s="142"/>
      <c r="K10840" s="142"/>
      <c r="L10840" s="142"/>
      <c r="M10840" s="142"/>
      <c r="N10840" s="142"/>
      <c r="O10840" s="142"/>
    </row>
    <row r="10841" spans="3:15" x14ac:dyDescent="0.2">
      <c r="C10841" s="142"/>
      <c r="D10841" s="142"/>
      <c r="E10841" s="142"/>
      <c r="F10841" s="142"/>
      <c r="G10841" s="142"/>
      <c r="H10841" s="142"/>
      <c r="J10841" s="142"/>
      <c r="K10841" s="142"/>
      <c r="L10841" s="142"/>
      <c r="M10841" s="142"/>
      <c r="N10841" s="142"/>
      <c r="O10841" s="142"/>
    </row>
    <row r="10842" spans="3:15" x14ac:dyDescent="0.2">
      <c r="C10842" s="142"/>
      <c r="D10842" s="142"/>
      <c r="E10842" s="142"/>
      <c r="F10842" s="142"/>
      <c r="G10842" s="142"/>
      <c r="H10842" s="142"/>
      <c r="J10842" s="142"/>
      <c r="K10842" s="142"/>
      <c r="L10842" s="142"/>
      <c r="M10842" s="142"/>
      <c r="N10842" s="142"/>
      <c r="O10842" s="142"/>
    </row>
    <row r="10843" spans="3:15" x14ac:dyDescent="0.2">
      <c r="C10843" s="142"/>
      <c r="D10843" s="142"/>
      <c r="E10843" s="142"/>
      <c r="F10843" s="142"/>
      <c r="G10843" s="142"/>
      <c r="H10843" s="142"/>
      <c r="J10843" s="142"/>
      <c r="K10843" s="142"/>
      <c r="L10843" s="142"/>
      <c r="M10843" s="142"/>
      <c r="N10843" s="142"/>
      <c r="O10843" s="142"/>
    </row>
    <row r="10844" spans="3:15" x14ac:dyDescent="0.2">
      <c r="C10844" s="142"/>
      <c r="D10844" s="142"/>
      <c r="E10844" s="142"/>
      <c r="F10844" s="142"/>
      <c r="G10844" s="142"/>
      <c r="H10844" s="142"/>
      <c r="J10844" s="142"/>
      <c r="K10844" s="142"/>
      <c r="L10844" s="142"/>
      <c r="M10844" s="142"/>
      <c r="N10844" s="142"/>
      <c r="O10844" s="142"/>
    </row>
    <row r="10845" spans="3:15" x14ac:dyDescent="0.2">
      <c r="C10845" s="142"/>
      <c r="D10845" s="142"/>
      <c r="E10845" s="142"/>
      <c r="F10845" s="142"/>
      <c r="G10845" s="142"/>
      <c r="H10845" s="142"/>
      <c r="J10845" s="142"/>
      <c r="K10845" s="142"/>
      <c r="L10845" s="142"/>
      <c r="M10845" s="142"/>
      <c r="N10845" s="142"/>
      <c r="O10845" s="142"/>
    </row>
    <row r="10846" spans="3:15" x14ac:dyDescent="0.2">
      <c r="C10846" s="142"/>
      <c r="D10846" s="142"/>
      <c r="E10846" s="142"/>
      <c r="F10846" s="142"/>
      <c r="G10846" s="142"/>
      <c r="H10846" s="142"/>
      <c r="J10846" s="142"/>
      <c r="K10846" s="142"/>
      <c r="L10846" s="142"/>
      <c r="M10846" s="142"/>
      <c r="N10846" s="142"/>
      <c r="O10846" s="142"/>
    </row>
    <row r="10847" spans="3:15" x14ac:dyDescent="0.2">
      <c r="C10847" s="142"/>
      <c r="D10847" s="142"/>
      <c r="E10847" s="142"/>
      <c r="F10847" s="142"/>
      <c r="G10847" s="142"/>
      <c r="H10847" s="142"/>
      <c r="J10847" s="142"/>
      <c r="K10847" s="142"/>
      <c r="L10847" s="142"/>
      <c r="M10847" s="142"/>
      <c r="N10847" s="142"/>
      <c r="O10847" s="142"/>
    </row>
    <row r="10848" spans="3:15" x14ac:dyDescent="0.2">
      <c r="C10848" s="142"/>
      <c r="D10848" s="142"/>
      <c r="E10848" s="142"/>
      <c r="F10848" s="142"/>
      <c r="G10848" s="142"/>
      <c r="H10848" s="142"/>
      <c r="J10848" s="142"/>
      <c r="K10848" s="142"/>
      <c r="L10848" s="142"/>
      <c r="M10848" s="142"/>
      <c r="N10848" s="142"/>
      <c r="O10848" s="142"/>
    </row>
    <row r="10849" spans="3:15" x14ac:dyDescent="0.2">
      <c r="C10849" s="142"/>
      <c r="D10849" s="142"/>
      <c r="E10849" s="142"/>
      <c r="F10849" s="142"/>
      <c r="G10849" s="142"/>
      <c r="H10849" s="142"/>
      <c r="J10849" s="142"/>
      <c r="K10849" s="142"/>
      <c r="L10849" s="142"/>
      <c r="M10849" s="142"/>
      <c r="N10849" s="142"/>
      <c r="O10849" s="142"/>
    </row>
    <row r="10850" spans="3:15" x14ac:dyDescent="0.2">
      <c r="C10850" s="142"/>
      <c r="D10850" s="142"/>
      <c r="E10850" s="142"/>
      <c r="F10850" s="142"/>
      <c r="G10850" s="142"/>
      <c r="H10850" s="142"/>
      <c r="J10850" s="142"/>
      <c r="K10850" s="142"/>
      <c r="L10850" s="142"/>
      <c r="M10850" s="142"/>
      <c r="N10850" s="142"/>
      <c r="O10850" s="142"/>
    </row>
    <row r="10851" spans="3:15" x14ac:dyDescent="0.2">
      <c r="C10851" s="142"/>
      <c r="D10851" s="142"/>
      <c r="E10851" s="142"/>
      <c r="F10851" s="142"/>
      <c r="G10851" s="142"/>
      <c r="H10851" s="142"/>
      <c r="J10851" s="142"/>
      <c r="K10851" s="142"/>
      <c r="L10851" s="142"/>
      <c r="M10851" s="142"/>
      <c r="N10851" s="142"/>
      <c r="O10851" s="142"/>
    </row>
    <row r="10852" spans="3:15" x14ac:dyDescent="0.2">
      <c r="C10852" s="142"/>
      <c r="D10852" s="142"/>
      <c r="E10852" s="142"/>
      <c r="F10852" s="142"/>
      <c r="G10852" s="142"/>
      <c r="H10852" s="142"/>
      <c r="J10852" s="142"/>
      <c r="K10852" s="142"/>
      <c r="L10852" s="142"/>
      <c r="M10852" s="142"/>
      <c r="N10852" s="142"/>
      <c r="O10852" s="142"/>
    </row>
    <row r="10853" spans="3:15" x14ac:dyDescent="0.2">
      <c r="C10853" s="142"/>
      <c r="D10853" s="142"/>
      <c r="E10853" s="142"/>
      <c r="F10853" s="142"/>
      <c r="G10853" s="142"/>
      <c r="H10853" s="142"/>
      <c r="J10853" s="142"/>
      <c r="K10853" s="142"/>
      <c r="L10853" s="142"/>
      <c r="M10853" s="142"/>
      <c r="N10853" s="142"/>
      <c r="O10853" s="142"/>
    </row>
    <row r="10854" spans="3:15" x14ac:dyDescent="0.2">
      <c r="C10854" s="142"/>
      <c r="D10854" s="142"/>
      <c r="E10854" s="142"/>
      <c r="F10854" s="142"/>
      <c r="G10854" s="142"/>
      <c r="H10854" s="142"/>
      <c r="J10854" s="142"/>
      <c r="K10854" s="142"/>
      <c r="L10854" s="142"/>
      <c r="M10854" s="142"/>
      <c r="N10854" s="142"/>
      <c r="O10854" s="142"/>
    </row>
    <row r="10855" spans="3:15" x14ac:dyDescent="0.2">
      <c r="C10855" s="142"/>
      <c r="D10855" s="142"/>
      <c r="E10855" s="142"/>
      <c r="F10855" s="142"/>
      <c r="G10855" s="142"/>
      <c r="H10855" s="142"/>
      <c r="J10855" s="142"/>
      <c r="K10855" s="142"/>
      <c r="L10855" s="142"/>
      <c r="M10855" s="142"/>
      <c r="N10855" s="142"/>
      <c r="O10855" s="142"/>
    </row>
    <row r="10856" spans="3:15" x14ac:dyDescent="0.2">
      <c r="C10856" s="142"/>
      <c r="D10856" s="142"/>
      <c r="E10856" s="142"/>
      <c r="F10856" s="142"/>
      <c r="G10856" s="142"/>
      <c r="H10856" s="142"/>
      <c r="J10856" s="142"/>
      <c r="K10856" s="142"/>
      <c r="L10856" s="142"/>
      <c r="M10856" s="142"/>
      <c r="N10856" s="142"/>
      <c r="O10856" s="142"/>
    </row>
    <row r="10857" spans="3:15" x14ac:dyDescent="0.2">
      <c r="C10857" s="142"/>
      <c r="D10857" s="142"/>
      <c r="E10857" s="142"/>
      <c r="F10857" s="142"/>
      <c r="G10857" s="142"/>
      <c r="H10857" s="142"/>
      <c r="J10857" s="142"/>
      <c r="K10857" s="142"/>
      <c r="L10857" s="142"/>
      <c r="M10857" s="142"/>
      <c r="N10857" s="142"/>
      <c r="O10857" s="142"/>
    </row>
    <row r="10858" spans="3:15" x14ac:dyDescent="0.2">
      <c r="C10858" s="142"/>
      <c r="D10858" s="142"/>
      <c r="E10858" s="142"/>
      <c r="F10858" s="142"/>
      <c r="G10858" s="142"/>
      <c r="H10858" s="142"/>
      <c r="J10858" s="142"/>
      <c r="K10858" s="142"/>
      <c r="L10858" s="142"/>
      <c r="M10858" s="142"/>
      <c r="N10858" s="142"/>
      <c r="O10858" s="142"/>
    </row>
    <row r="10859" spans="3:15" x14ac:dyDescent="0.2">
      <c r="C10859" s="142"/>
      <c r="D10859" s="142"/>
      <c r="E10859" s="142"/>
      <c r="F10859" s="142"/>
      <c r="G10859" s="142"/>
      <c r="H10859" s="142"/>
      <c r="J10859" s="142"/>
      <c r="K10859" s="142"/>
      <c r="L10859" s="142"/>
      <c r="M10859" s="142"/>
      <c r="N10859" s="142"/>
      <c r="O10859" s="142"/>
    </row>
    <row r="10860" spans="3:15" x14ac:dyDescent="0.2">
      <c r="C10860" s="142"/>
      <c r="D10860" s="142"/>
      <c r="E10860" s="142"/>
      <c r="F10860" s="142"/>
      <c r="G10860" s="142"/>
      <c r="H10860" s="142"/>
      <c r="J10860" s="142"/>
      <c r="K10860" s="142"/>
      <c r="L10860" s="142"/>
      <c r="M10860" s="142"/>
      <c r="N10860" s="142"/>
      <c r="O10860" s="142"/>
    </row>
    <row r="10861" spans="3:15" x14ac:dyDescent="0.2">
      <c r="C10861" s="142"/>
      <c r="D10861" s="142"/>
      <c r="E10861" s="142"/>
      <c r="F10861" s="142"/>
      <c r="G10861" s="142"/>
      <c r="H10861" s="142"/>
      <c r="J10861" s="142"/>
      <c r="K10861" s="142"/>
      <c r="L10861" s="142"/>
      <c r="M10861" s="142"/>
      <c r="N10861" s="142"/>
      <c r="O10861" s="142"/>
    </row>
    <row r="10862" spans="3:15" x14ac:dyDescent="0.2">
      <c r="C10862" s="142"/>
      <c r="D10862" s="142"/>
      <c r="E10862" s="142"/>
      <c r="F10862" s="142"/>
      <c r="G10862" s="142"/>
      <c r="H10862" s="142"/>
      <c r="J10862" s="142"/>
      <c r="K10862" s="142"/>
      <c r="L10862" s="142"/>
      <c r="M10862" s="142"/>
      <c r="N10862" s="142"/>
      <c r="O10862" s="142"/>
    </row>
    <row r="10863" spans="3:15" x14ac:dyDescent="0.2">
      <c r="C10863" s="142"/>
      <c r="D10863" s="142"/>
      <c r="E10863" s="142"/>
      <c r="F10863" s="142"/>
      <c r="G10863" s="142"/>
      <c r="H10863" s="142"/>
      <c r="J10863" s="142"/>
      <c r="K10863" s="142"/>
      <c r="L10863" s="142"/>
      <c r="M10863" s="142"/>
      <c r="N10863" s="142"/>
      <c r="O10863" s="142"/>
    </row>
    <row r="10864" spans="3:15" x14ac:dyDescent="0.2">
      <c r="C10864" s="142"/>
      <c r="D10864" s="142"/>
      <c r="E10864" s="142"/>
      <c r="F10864" s="142"/>
      <c r="G10864" s="142"/>
      <c r="H10864" s="142"/>
      <c r="J10864" s="142"/>
      <c r="K10864" s="142"/>
      <c r="L10864" s="142"/>
      <c r="M10864" s="142"/>
      <c r="N10864" s="142"/>
      <c r="O10864" s="142"/>
    </row>
    <row r="10865" spans="3:15" x14ac:dyDescent="0.2">
      <c r="C10865" s="142"/>
      <c r="D10865" s="142"/>
      <c r="E10865" s="142"/>
      <c r="F10865" s="142"/>
      <c r="G10865" s="142"/>
      <c r="H10865" s="142"/>
      <c r="J10865" s="142"/>
      <c r="K10865" s="142"/>
      <c r="L10865" s="142"/>
      <c r="M10865" s="142"/>
      <c r="N10865" s="142"/>
      <c r="O10865" s="142"/>
    </row>
    <row r="10866" spans="3:15" x14ac:dyDescent="0.2">
      <c r="C10866" s="142"/>
      <c r="D10866" s="142"/>
      <c r="E10866" s="142"/>
      <c r="F10866" s="142"/>
      <c r="G10866" s="142"/>
      <c r="H10866" s="142"/>
      <c r="J10866" s="142"/>
      <c r="K10866" s="142"/>
      <c r="L10866" s="142"/>
      <c r="M10866" s="142"/>
      <c r="N10866" s="142"/>
      <c r="O10866" s="142"/>
    </row>
    <row r="10867" spans="3:15" x14ac:dyDescent="0.2">
      <c r="C10867" s="142"/>
      <c r="D10867" s="142"/>
      <c r="E10867" s="142"/>
      <c r="F10867" s="142"/>
      <c r="G10867" s="142"/>
      <c r="H10867" s="142"/>
      <c r="J10867" s="142"/>
      <c r="K10867" s="142"/>
      <c r="L10867" s="142"/>
      <c r="M10867" s="142"/>
      <c r="N10867" s="142"/>
      <c r="O10867" s="142"/>
    </row>
    <row r="10868" spans="3:15" x14ac:dyDescent="0.2">
      <c r="C10868" s="142"/>
      <c r="D10868" s="142"/>
      <c r="E10868" s="142"/>
      <c r="F10868" s="142"/>
      <c r="G10868" s="142"/>
      <c r="H10868" s="142"/>
      <c r="J10868" s="142"/>
      <c r="K10868" s="142"/>
      <c r="L10868" s="142"/>
      <c r="M10868" s="142"/>
      <c r="N10868" s="142"/>
      <c r="O10868" s="142"/>
    </row>
    <row r="10869" spans="3:15" x14ac:dyDescent="0.2">
      <c r="C10869" s="142"/>
      <c r="D10869" s="142"/>
      <c r="E10869" s="142"/>
      <c r="F10869" s="142"/>
      <c r="G10869" s="142"/>
      <c r="H10869" s="142"/>
      <c r="J10869" s="142"/>
      <c r="K10869" s="142"/>
      <c r="L10869" s="142"/>
      <c r="M10869" s="142"/>
      <c r="N10869" s="142"/>
      <c r="O10869" s="142"/>
    </row>
    <row r="10870" spans="3:15" x14ac:dyDescent="0.2">
      <c r="C10870" s="142"/>
      <c r="D10870" s="142"/>
      <c r="E10870" s="142"/>
      <c r="F10870" s="142"/>
      <c r="G10870" s="142"/>
      <c r="H10870" s="142"/>
      <c r="J10870" s="142"/>
      <c r="K10870" s="142"/>
      <c r="L10870" s="142"/>
      <c r="M10870" s="142"/>
      <c r="N10870" s="142"/>
      <c r="O10870" s="142"/>
    </row>
    <row r="10871" spans="3:15" x14ac:dyDescent="0.2">
      <c r="C10871" s="142"/>
      <c r="D10871" s="142"/>
      <c r="E10871" s="142"/>
      <c r="F10871" s="142"/>
      <c r="G10871" s="142"/>
      <c r="H10871" s="142"/>
      <c r="J10871" s="142"/>
      <c r="K10871" s="142"/>
      <c r="L10871" s="142"/>
      <c r="M10871" s="142"/>
      <c r="N10871" s="142"/>
      <c r="O10871" s="142"/>
    </row>
    <row r="10872" spans="3:15" x14ac:dyDescent="0.2">
      <c r="C10872" s="142"/>
      <c r="D10872" s="142"/>
      <c r="E10872" s="142"/>
      <c r="F10872" s="142"/>
      <c r="G10872" s="142"/>
      <c r="H10872" s="142"/>
      <c r="J10872" s="142"/>
      <c r="K10872" s="142"/>
      <c r="L10872" s="142"/>
      <c r="M10872" s="142"/>
      <c r="N10872" s="142"/>
      <c r="O10872" s="142"/>
    </row>
    <row r="10873" spans="3:15" x14ac:dyDescent="0.2">
      <c r="C10873" s="142"/>
      <c r="D10873" s="142"/>
      <c r="E10873" s="142"/>
      <c r="F10873" s="142"/>
      <c r="G10873" s="142"/>
      <c r="H10873" s="142"/>
      <c r="J10873" s="142"/>
      <c r="K10873" s="142"/>
      <c r="L10873" s="142"/>
      <c r="M10873" s="142"/>
      <c r="N10873" s="142"/>
      <c r="O10873" s="142"/>
    </row>
    <row r="10874" spans="3:15" x14ac:dyDescent="0.2">
      <c r="C10874" s="142"/>
      <c r="D10874" s="142"/>
      <c r="E10874" s="142"/>
      <c r="F10874" s="142"/>
      <c r="G10874" s="142"/>
      <c r="H10874" s="142"/>
      <c r="J10874" s="142"/>
      <c r="K10874" s="142"/>
      <c r="L10874" s="142"/>
      <c r="M10874" s="142"/>
      <c r="N10874" s="142"/>
      <c r="O10874" s="142"/>
    </row>
    <row r="10875" spans="3:15" x14ac:dyDescent="0.2">
      <c r="C10875" s="142"/>
      <c r="D10875" s="142"/>
      <c r="E10875" s="142"/>
      <c r="F10875" s="142"/>
      <c r="G10875" s="142"/>
      <c r="H10875" s="142"/>
      <c r="J10875" s="142"/>
      <c r="K10875" s="142"/>
      <c r="L10875" s="142"/>
      <c r="M10875" s="142"/>
      <c r="N10875" s="142"/>
      <c r="O10875" s="142"/>
    </row>
    <row r="10876" spans="3:15" x14ac:dyDescent="0.2">
      <c r="C10876" s="142"/>
      <c r="D10876" s="142"/>
      <c r="E10876" s="142"/>
      <c r="F10876" s="142"/>
      <c r="G10876" s="142"/>
      <c r="H10876" s="142"/>
      <c r="J10876" s="142"/>
      <c r="K10876" s="142"/>
      <c r="L10876" s="142"/>
      <c r="M10876" s="142"/>
      <c r="N10876" s="142"/>
      <c r="O10876" s="142"/>
    </row>
    <row r="10877" spans="3:15" x14ac:dyDescent="0.2">
      <c r="C10877" s="142"/>
      <c r="D10877" s="142"/>
      <c r="E10877" s="142"/>
      <c r="F10877" s="142"/>
      <c r="G10877" s="142"/>
      <c r="H10877" s="142"/>
      <c r="J10877" s="142"/>
      <c r="K10877" s="142"/>
      <c r="L10877" s="142"/>
      <c r="M10877" s="142"/>
      <c r="N10877" s="142"/>
      <c r="O10877" s="142"/>
    </row>
    <row r="10878" spans="3:15" x14ac:dyDescent="0.2">
      <c r="C10878" s="142"/>
      <c r="D10878" s="142"/>
      <c r="E10878" s="142"/>
      <c r="F10878" s="142"/>
      <c r="G10878" s="142"/>
      <c r="H10878" s="142"/>
      <c r="J10878" s="142"/>
      <c r="K10878" s="142"/>
      <c r="L10878" s="142"/>
      <c r="M10878" s="142"/>
      <c r="N10878" s="142"/>
      <c r="O10878" s="142"/>
    </row>
    <row r="10879" spans="3:15" x14ac:dyDescent="0.2">
      <c r="C10879" s="142"/>
      <c r="D10879" s="142"/>
      <c r="E10879" s="142"/>
      <c r="F10879" s="142"/>
      <c r="G10879" s="142"/>
      <c r="H10879" s="142"/>
      <c r="J10879" s="142"/>
      <c r="K10879" s="142"/>
      <c r="L10879" s="142"/>
      <c r="M10879" s="142"/>
      <c r="N10879" s="142"/>
      <c r="O10879" s="142"/>
    </row>
    <row r="10880" spans="3:15" x14ac:dyDescent="0.2">
      <c r="C10880" s="142"/>
      <c r="D10880" s="142"/>
      <c r="E10880" s="142"/>
      <c r="F10880" s="142"/>
      <c r="G10880" s="142"/>
      <c r="H10880" s="142"/>
      <c r="J10880" s="142"/>
      <c r="K10880" s="142"/>
      <c r="L10880" s="142"/>
      <c r="M10880" s="142"/>
      <c r="N10880" s="142"/>
      <c r="O10880" s="142"/>
    </row>
    <row r="10881" spans="3:15" x14ac:dyDescent="0.2">
      <c r="C10881" s="142"/>
      <c r="D10881" s="142"/>
      <c r="E10881" s="142"/>
      <c r="F10881" s="142"/>
      <c r="G10881" s="142"/>
      <c r="H10881" s="142"/>
      <c r="J10881" s="142"/>
      <c r="K10881" s="142"/>
      <c r="L10881" s="142"/>
      <c r="M10881" s="142"/>
      <c r="N10881" s="142"/>
      <c r="O10881" s="142"/>
    </row>
    <row r="10882" spans="3:15" x14ac:dyDescent="0.2">
      <c r="C10882" s="142"/>
      <c r="D10882" s="142"/>
      <c r="E10882" s="142"/>
      <c r="F10882" s="142"/>
      <c r="G10882" s="142"/>
      <c r="H10882" s="142"/>
      <c r="J10882" s="142"/>
      <c r="K10882" s="142"/>
      <c r="L10882" s="142"/>
      <c r="M10882" s="142"/>
      <c r="N10882" s="142"/>
      <c r="O10882" s="142"/>
    </row>
    <row r="10883" spans="3:15" x14ac:dyDescent="0.2">
      <c r="C10883" s="142"/>
      <c r="D10883" s="142"/>
      <c r="E10883" s="142"/>
      <c r="F10883" s="142"/>
      <c r="G10883" s="142"/>
      <c r="H10883" s="142"/>
      <c r="J10883" s="142"/>
      <c r="K10883" s="142"/>
      <c r="L10883" s="142"/>
      <c r="M10883" s="142"/>
      <c r="N10883" s="142"/>
      <c r="O10883" s="142"/>
    </row>
    <row r="10884" spans="3:15" x14ac:dyDescent="0.2">
      <c r="C10884" s="142"/>
      <c r="D10884" s="142"/>
      <c r="E10884" s="142"/>
      <c r="F10884" s="142"/>
      <c r="G10884" s="142"/>
      <c r="H10884" s="142"/>
      <c r="J10884" s="142"/>
      <c r="K10884" s="142"/>
      <c r="L10884" s="142"/>
      <c r="M10884" s="142"/>
      <c r="N10884" s="142"/>
      <c r="O10884" s="142"/>
    </row>
    <row r="10885" spans="3:15" x14ac:dyDescent="0.2">
      <c r="C10885" s="142"/>
      <c r="D10885" s="142"/>
      <c r="E10885" s="142"/>
      <c r="F10885" s="142"/>
      <c r="G10885" s="142"/>
      <c r="H10885" s="142"/>
      <c r="J10885" s="142"/>
      <c r="K10885" s="142"/>
      <c r="L10885" s="142"/>
      <c r="M10885" s="142"/>
      <c r="N10885" s="142"/>
      <c r="O10885" s="142"/>
    </row>
    <row r="10886" spans="3:15" x14ac:dyDescent="0.2">
      <c r="C10886" s="142"/>
      <c r="D10886" s="142"/>
      <c r="E10886" s="142"/>
      <c r="F10886" s="142"/>
      <c r="G10886" s="142"/>
      <c r="H10886" s="142"/>
      <c r="J10886" s="142"/>
      <c r="K10886" s="142"/>
      <c r="L10886" s="142"/>
      <c r="M10886" s="142"/>
      <c r="N10886" s="142"/>
      <c r="O10886" s="142"/>
    </row>
    <row r="10887" spans="3:15" x14ac:dyDescent="0.2">
      <c r="C10887" s="142"/>
      <c r="D10887" s="142"/>
      <c r="E10887" s="142"/>
      <c r="F10887" s="142"/>
      <c r="G10887" s="142"/>
      <c r="H10887" s="142"/>
      <c r="J10887" s="142"/>
      <c r="K10887" s="142"/>
      <c r="L10887" s="142"/>
      <c r="M10887" s="142"/>
      <c r="N10887" s="142"/>
      <c r="O10887" s="142"/>
    </row>
    <row r="10888" spans="3:15" x14ac:dyDescent="0.2">
      <c r="C10888" s="142"/>
      <c r="D10888" s="142"/>
      <c r="E10888" s="142"/>
      <c r="F10888" s="142"/>
      <c r="G10888" s="142"/>
      <c r="H10888" s="142"/>
      <c r="J10888" s="142"/>
      <c r="K10888" s="142"/>
      <c r="L10888" s="142"/>
      <c r="M10888" s="142"/>
      <c r="N10888" s="142"/>
      <c r="O10888" s="142"/>
    </row>
    <row r="10889" spans="3:15" x14ac:dyDescent="0.2">
      <c r="C10889" s="142"/>
      <c r="D10889" s="142"/>
      <c r="E10889" s="142"/>
      <c r="F10889" s="142"/>
      <c r="G10889" s="142"/>
      <c r="H10889" s="142"/>
      <c r="J10889" s="142"/>
      <c r="K10889" s="142"/>
      <c r="L10889" s="142"/>
      <c r="M10889" s="142"/>
      <c r="N10889" s="142"/>
      <c r="O10889" s="142"/>
    </row>
    <row r="10890" spans="3:15" x14ac:dyDescent="0.2">
      <c r="C10890" s="142"/>
      <c r="D10890" s="142"/>
      <c r="E10890" s="142"/>
      <c r="F10890" s="142"/>
      <c r="G10890" s="142"/>
      <c r="H10890" s="142"/>
      <c r="J10890" s="142"/>
      <c r="K10890" s="142"/>
      <c r="L10890" s="142"/>
      <c r="M10890" s="142"/>
      <c r="N10890" s="142"/>
      <c r="O10890" s="142"/>
    </row>
    <row r="10891" spans="3:15" x14ac:dyDescent="0.2">
      <c r="C10891" s="142"/>
      <c r="D10891" s="142"/>
      <c r="E10891" s="142"/>
      <c r="F10891" s="142"/>
      <c r="G10891" s="142"/>
      <c r="H10891" s="142"/>
      <c r="J10891" s="142"/>
      <c r="K10891" s="142"/>
      <c r="L10891" s="142"/>
      <c r="M10891" s="142"/>
      <c r="N10891" s="142"/>
      <c r="O10891" s="142"/>
    </row>
    <row r="10892" spans="3:15" x14ac:dyDescent="0.2">
      <c r="C10892" s="142"/>
      <c r="D10892" s="142"/>
      <c r="E10892" s="142"/>
      <c r="F10892" s="142"/>
      <c r="G10892" s="142"/>
      <c r="H10892" s="142"/>
      <c r="J10892" s="142"/>
      <c r="K10892" s="142"/>
      <c r="L10892" s="142"/>
      <c r="M10892" s="142"/>
      <c r="N10892" s="142"/>
      <c r="O10892" s="142"/>
    </row>
    <row r="10893" spans="3:15" x14ac:dyDescent="0.2">
      <c r="C10893" s="142"/>
      <c r="D10893" s="142"/>
      <c r="E10893" s="142"/>
      <c r="F10893" s="142"/>
      <c r="G10893" s="142"/>
      <c r="H10893" s="142"/>
      <c r="J10893" s="142"/>
      <c r="K10893" s="142"/>
      <c r="L10893" s="142"/>
      <c r="M10893" s="142"/>
      <c r="N10893" s="142"/>
      <c r="O10893" s="142"/>
    </row>
    <row r="10894" spans="3:15" x14ac:dyDescent="0.2">
      <c r="C10894" s="142"/>
      <c r="D10894" s="142"/>
      <c r="E10894" s="142"/>
      <c r="F10894" s="142"/>
      <c r="G10894" s="142"/>
      <c r="H10894" s="142"/>
      <c r="J10894" s="142"/>
      <c r="K10894" s="142"/>
      <c r="L10894" s="142"/>
      <c r="M10894" s="142"/>
      <c r="N10894" s="142"/>
      <c r="O10894" s="142"/>
    </row>
    <row r="10895" spans="3:15" x14ac:dyDescent="0.2">
      <c r="C10895" s="142"/>
      <c r="D10895" s="142"/>
      <c r="E10895" s="142"/>
      <c r="F10895" s="142"/>
      <c r="G10895" s="142"/>
      <c r="H10895" s="142"/>
      <c r="J10895" s="142"/>
      <c r="K10895" s="142"/>
      <c r="L10895" s="142"/>
      <c r="M10895" s="142"/>
      <c r="N10895" s="142"/>
      <c r="O10895" s="142"/>
    </row>
    <row r="10896" spans="3:15" x14ac:dyDescent="0.2">
      <c r="C10896" s="142"/>
      <c r="D10896" s="142"/>
      <c r="E10896" s="142"/>
      <c r="F10896" s="142"/>
      <c r="G10896" s="142"/>
      <c r="H10896" s="142"/>
      <c r="J10896" s="142"/>
      <c r="K10896" s="142"/>
      <c r="L10896" s="142"/>
      <c r="M10896" s="142"/>
      <c r="N10896" s="142"/>
      <c r="O10896" s="142"/>
    </row>
    <row r="10897" spans="3:15" x14ac:dyDescent="0.2">
      <c r="C10897" s="142"/>
      <c r="D10897" s="142"/>
      <c r="E10897" s="142"/>
      <c r="F10897" s="142"/>
      <c r="G10897" s="142"/>
      <c r="H10897" s="142"/>
      <c r="J10897" s="142"/>
      <c r="K10897" s="142"/>
      <c r="L10897" s="142"/>
      <c r="M10897" s="142"/>
      <c r="N10897" s="142"/>
      <c r="O10897" s="142"/>
    </row>
    <row r="10898" spans="3:15" x14ac:dyDescent="0.2">
      <c r="C10898" s="142"/>
      <c r="D10898" s="142"/>
      <c r="E10898" s="142"/>
      <c r="F10898" s="142"/>
      <c r="G10898" s="142"/>
      <c r="H10898" s="142"/>
      <c r="J10898" s="142"/>
      <c r="K10898" s="142"/>
      <c r="L10898" s="142"/>
      <c r="M10898" s="142"/>
      <c r="N10898" s="142"/>
      <c r="O10898" s="142"/>
    </row>
    <row r="10899" spans="3:15" x14ac:dyDescent="0.2">
      <c r="C10899" s="142"/>
      <c r="D10899" s="142"/>
      <c r="E10899" s="142"/>
      <c r="F10899" s="142"/>
      <c r="G10899" s="142"/>
      <c r="H10899" s="142"/>
      <c r="J10899" s="142"/>
      <c r="K10899" s="142"/>
      <c r="L10899" s="142"/>
      <c r="M10899" s="142"/>
      <c r="N10899" s="142"/>
      <c r="O10899" s="142"/>
    </row>
    <row r="10900" spans="3:15" x14ac:dyDescent="0.2">
      <c r="C10900" s="142"/>
      <c r="D10900" s="142"/>
      <c r="E10900" s="142"/>
      <c r="F10900" s="142"/>
      <c r="G10900" s="142"/>
      <c r="H10900" s="142"/>
      <c r="J10900" s="142"/>
      <c r="K10900" s="142"/>
      <c r="L10900" s="142"/>
      <c r="M10900" s="142"/>
      <c r="N10900" s="142"/>
      <c r="O10900" s="142"/>
    </row>
    <row r="10901" spans="3:15" x14ac:dyDescent="0.2">
      <c r="C10901" s="142"/>
      <c r="D10901" s="142"/>
      <c r="E10901" s="142"/>
      <c r="F10901" s="142"/>
      <c r="G10901" s="142"/>
      <c r="H10901" s="142"/>
      <c r="J10901" s="142"/>
      <c r="K10901" s="142"/>
      <c r="L10901" s="142"/>
      <c r="M10901" s="142"/>
      <c r="N10901" s="142"/>
      <c r="O10901" s="142"/>
    </row>
    <row r="10902" spans="3:15" x14ac:dyDescent="0.2">
      <c r="C10902" s="142"/>
      <c r="D10902" s="142"/>
      <c r="E10902" s="142"/>
      <c r="F10902" s="142"/>
      <c r="G10902" s="142"/>
      <c r="H10902" s="142"/>
      <c r="J10902" s="142"/>
      <c r="K10902" s="142"/>
      <c r="L10902" s="142"/>
      <c r="M10902" s="142"/>
      <c r="N10902" s="142"/>
      <c r="O10902" s="142"/>
    </row>
    <row r="10903" spans="3:15" x14ac:dyDescent="0.2">
      <c r="C10903" s="142"/>
      <c r="D10903" s="142"/>
      <c r="E10903" s="142"/>
      <c r="F10903" s="142"/>
      <c r="G10903" s="142"/>
      <c r="H10903" s="142"/>
      <c r="J10903" s="142"/>
      <c r="K10903" s="142"/>
      <c r="L10903" s="142"/>
      <c r="M10903" s="142"/>
      <c r="N10903" s="142"/>
      <c r="O10903" s="142"/>
    </row>
    <row r="10904" spans="3:15" x14ac:dyDescent="0.2">
      <c r="C10904" s="142"/>
      <c r="D10904" s="142"/>
      <c r="E10904" s="142"/>
      <c r="F10904" s="142"/>
      <c r="G10904" s="142"/>
      <c r="H10904" s="142"/>
      <c r="J10904" s="142"/>
      <c r="K10904" s="142"/>
      <c r="L10904" s="142"/>
      <c r="M10904" s="142"/>
      <c r="N10904" s="142"/>
      <c r="O10904" s="142"/>
    </row>
    <row r="10905" spans="3:15" x14ac:dyDescent="0.2">
      <c r="C10905" s="142"/>
      <c r="D10905" s="142"/>
      <c r="E10905" s="142"/>
      <c r="F10905" s="142"/>
      <c r="G10905" s="142"/>
      <c r="H10905" s="142"/>
      <c r="J10905" s="142"/>
      <c r="K10905" s="142"/>
      <c r="L10905" s="142"/>
      <c r="M10905" s="142"/>
      <c r="N10905" s="142"/>
      <c r="O10905" s="142"/>
    </row>
    <row r="10906" spans="3:15" x14ac:dyDescent="0.2">
      <c r="C10906" s="142"/>
      <c r="D10906" s="142"/>
      <c r="E10906" s="142"/>
      <c r="F10906" s="142"/>
      <c r="G10906" s="142"/>
      <c r="H10906" s="142"/>
      <c r="J10906" s="142"/>
      <c r="K10906" s="142"/>
      <c r="L10906" s="142"/>
      <c r="M10906" s="142"/>
      <c r="N10906" s="142"/>
      <c r="O10906" s="142"/>
    </row>
    <row r="10907" spans="3:15" x14ac:dyDescent="0.2">
      <c r="C10907" s="142"/>
      <c r="D10907" s="142"/>
      <c r="E10907" s="142"/>
      <c r="F10907" s="142"/>
      <c r="G10907" s="142"/>
      <c r="H10907" s="142"/>
      <c r="J10907" s="142"/>
      <c r="K10907" s="142"/>
      <c r="L10907" s="142"/>
      <c r="M10907" s="142"/>
      <c r="N10907" s="142"/>
      <c r="O10907" s="142"/>
    </row>
    <row r="10908" spans="3:15" x14ac:dyDescent="0.2">
      <c r="C10908" s="142"/>
      <c r="D10908" s="142"/>
      <c r="E10908" s="142"/>
      <c r="F10908" s="142"/>
      <c r="G10908" s="142"/>
      <c r="H10908" s="142"/>
      <c r="J10908" s="142"/>
      <c r="K10908" s="142"/>
      <c r="L10908" s="142"/>
      <c r="M10908" s="142"/>
      <c r="N10908" s="142"/>
      <c r="O10908" s="142"/>
    </row>
    <row r="10909" spans="3:15" x14ac:dyDescent="0.2">
      <c r="C10909" s="142"/>
      <c r="D10909" s="142"/>
      <c r="E10909" s="142"/>
      <c r="F10909" s="142"/>
      <c r="G10909" s="142"/>
      <c r="H10909" s="142"/>
      <c r="J10909" s="142"/>
      <c r="K10909" s="142"/>
      <c r="L10909" s="142"/>
      <c r="M10909" s="142"/>
      <c r="N10909" s="142"/>
      <c r="O10909" s="142"/>
    </row>
    <row r="10910" spans="3:15" x14ac:dyDescent="0.2">
      <c r="C10910" s="142"/>
      <c r="D10910" s="142"/>
      <c r="E10910" s="142"/>
      <c r="F10910" s="142"/>
      <c r="G10910" s="142"/>
      <c r="H10910" s="142"/>
      <c r="J10910" s="142"/>
      <c r="K10910" s="142"/>
      <c r="L10910" s="142"/>
      <c r="M10910" s="142"/>
      <c r="N10910" s="142"/>
      <c r="O10910" s="142"/>
    </row>
    <row r="10911" spans="3:15" x14ac:dyDescent="0.2">
      <c r="C10911" s="142"/>
      <c r="D10911" s="142"/>
      <c r="E10911" s="142"/>
      <c r="F10911" s="142"/>
      <c r="G10911" s="142"/>
      <c r="H10911" s="142"/>
      <c r="J10911" s="142"/>
      <c r="K10911" s="142"/>
      <c r="L10911" s="142"/>
      <c r="M10911" s="142"/>
      <c r="N10911" s="142"/>
      <c r="O10911" s="142"/>
    </row>
    <row r="10912" spans="3:15" x14ac:dyDescent="0.2">
      <c r="C10912" s="142"/>
      <c r="D10912" s="142"/>
      <c r="E10912" s="142"/>
      <c r="F10912" s="142"/>
      <c r="G10912" s="142"/>
      <c r="H10912" s="142"/>
      <c r="J10912" s="142"/>
      <c r="K10912" s="142"/>
      <c r="L10912" s="142"/>
      <c r="M10912" s="142"/>
      <c r="N10912" s="142"/>
      <c r="O10912" s="142"/>
    </row>
    <row r="10913" spans="3:15" x14ac:dyDescent="0.2">
      <c r="C10913" s="142"/>
      <c r="D10913" s="142"/>
      <c r="E10913" s="142"/>
      <c r="F10913" s="142"/>
      <c r="G10913" s="142"/>
      <c r="H10913" s="142"/>
      <c r="J10913" s="142"/>
      <c r="K10913" s="142"/>
      <c r="L10913" s="142"/>
      <c r="M10913" s="142"/>
      <c r="N10913" s="142"/>
      <c r="O10913" s="142"/>
    </row>
    <row r="10914" spans="3:15" x14ac:dyDescent="0.2">
      <c r="C10914" s="142"/>
      <c r="D10914" s="142"/>
      <c r="E10914" s="142"/>
      <c r="F10914" s="142"/>
      <c r="G10914" s="142"/>
      <c r="H10914" s="142"/>
      <c r="J10914" s="142"/>
      <c r="K10914" s="142"/>
      <c r="L10914" s="142"/>
      <c r="M10914" s="142"/>
      <c r="N10914" s="142"/>
      <c r="O10914" s="142"/>
    </row>
    <row r="10915" spans="3:15" x14ac:dyDescent="0.2">
      <c r="C10915" s="142"/>
      <c r="D10915" s="142"/>
      <c r="E10915" s="142"/>
      <c r="F10915" s="142"/>
      <c r="G10915" s="142"/>
      <c r="H10915" s="142"/>
      <c r="J10915" s="142"/>
      <c r="K10915" s="142"/>
      <c r="L10915" s="142"/>
      <c r="M10915" s="142"/>
      <c r="N10915" s="142"/>
      <c r="O10915" s="142"/>
    </row>
    <row r="10916" spans="3:15" x14ac:dyDescent="0.2">
      <c r="C10916" s="142"/>
      <c r="D10916" s="142"/>
      <c r="E10916" s="142"/>
      <c r="F10916" s="142"/>
      <c r="G10916" s="142"/>
      <c r="H10916" s="142"/>
      <c r="J10916" s="142"/>
      <c r="K10916" s="142"/>
      <c r="L10916" s="142"/>
      <c r="M10916" s="142"/>
      <c r="N10916" s="142"/>
      <c r="O10916" s="142"/>
    </row>
    <row r="10917" spans="3:15" x14ac:dyDescent="0.2">
      <c r="C10917" s="142"/>
      <c r="D10917" s="142"/>
      <c r="E10917" s="142"/>
      <c r="F10917" s="142"/>
      <c r="G10917" s="142"/>
      <c r="H10917" s="142"/>
      <c r="J10917" s="142"/>
      <c r="K10917" s="142"/>
      <c r="L10917" s="142"/>
      <c r="M10917" s="142"/>
      <c r="N10917" s="142"/>
      <c r="O10917" s="142"/>
    </row>
    <row r="10918" spans="3:15" x14ac:dyDescent="0.2">
      <c r="C10918" s="142"/>
      <c r="D10918" s="142"/>
      <c r="E10918" s="142"/>
      <c r="F10918" s="142"/>
      <c r="G10918" s="142"/>
      <c r="H10918" s="142"/>
      <c r="J10918" s="142"/>
      <c r="K10918" s="142"/>
      <c r="L10918" s="142"/>
      <c r="M10918" s="142"/>
      <c r="N10918" s="142"/>
      <c r="O10918" s="142"/>
    </row>
    <row r="10919" spans="3:15" x14ac:dyDescent="0.2">
      <c r="C10919" s="142"/>
      <c r="D10919" s="142"/>
      <c r="E10919" s="142"/>
      <c r="F10919" s="142"/>
      <c r="G10919" s="142"/>
      <c r="H10919" s="142"/>
      <c r="J10919" s="142"/>
      <c r="K10919" s="142"/>
      <c r="L10919" s="142"/>
      <c r="M10919" s="142"/>
      <c r="N10919" s="142"/>
      <c r="O10919" s="142"/>
    </row>
    <row r="10920" spans="3:15" x14ac:dyDescent="0.2">
      <c r="C10920" s="142"/>
      <c r="D10920" s="142"/>
      <c r="E10920" s="142"/>
      <c r="F10920" s="142"/>
      <c r="G10920" s="142"/>
      <c r="H10920" s="142"/>
      <c r="J10920" s="142"/>
      <c r="K10920" s="142"/>
      <c r="L10920" s="142"/>
      <c r="M10920" s="142"/>
      <c r="N10920" s="142"/>
      <c r="O10920" s="142"/>
    </row>
    <row r="10921" spans="3:15" x14ac:dyDescent="0.2">
      <c r="C10921" s="142"/>
      <c r="D10921" s="142"/>
      <c r="E10921" s="142"/>
      <c r="F10921" s="142"/>
      <c r="G10921" s="142"/>
      <c r="H10921" s="142"/>
      <c r="J10921" s="142"/>
      <c r="K10921" s="142"/>
      <c r="L10921" s="142"/>
      <c r="M10921" s="142"/>
      <c r="N10921" s="142"/>
      <c r="O10921" s="142"/>
    </row>
    <row r="10922" spans="3:15" x14ac:dyDescent="0.2">
      <c r="C10922" s="142"/>
      <c r="D10922" s="142"/>
      <c r="E10922" s="142"/>
      <c r="F10922" s="142"/>
      <c r="G10922" s="142"/>
      <c r="H10922" s="142"/>
      <c r="J10922" s="142"/>
      <c r="K10922" s="142"/>
      <c r="L10922" s="142"/>
      <c r="M10922" s="142"/>
      <c r="N10922" s="142"/>
      <c r="O10922" s="142"/>
    </row>
    <row r="10923" spans="3:15" x14ac:dyDescent="0.2">
      <c r="C10923" s="142"/>
      <c r="D10923" s="142"/>
      <c r="E10923" s="142"/>
      <c r="F10923" s="142"/>
      <c r="G10923" s="142"/>
      <c r="H10923" s="142"/>
      <c r="J10923" s="142"/>
      <c r="K10923" s="142"/>
      <c r="L10923" s="142"/>
      <c r="M10923" s="142"/>
      <c r="N10923" s="142"/>
      <c r="O10923" s="142"/>
    </row>
    <row r="10924" spans="3:15" x14ac:dyDescent="0.2">
      <c r="C10924" s="142"/>
      <c r="D10924" s="142"/>
      <c r="E10924" s="142"/>
      <c r="F10924" s="142"/>
      <c r="G10924" s="142"/>
      <c r="H10924" s="142"/>
      <c r="J10924" s="142"/>
      <c r="K10924" s="142"/>
      <c r="L10924" s="142"/>
      <c r="M10924" s="142"/>
      <c r="N10924" s="142"/>
      <c r="O10924" s="142"/>
    </row>
    <row r="10925" spans="3:15" x14ac:dyDescent="0.2">
      <c r="C10925" s="142"/>
      <c r="D10925" s="142"/>
      <c r="E10925" s="142"/>
      <c r="F10925" s="142"/>
      <c r="G10925" s="142"/>
      <c r="H10925" s="142"/>
      <c r="J10925" s="142"/>
      <c r="K10925" s="142"/>
      <c r="L10925" s="142"/>
      <c r="M10925" s="142"/>
      <c r="N10925" s="142"/>
      <c r="O10925" s="142"/>
    </row>
    <row r="10926" spans="3:15" x14ac:dyDescent="0.2">
      <c r="C10926" s="142"/>
      <c r="D10926" s="142"/>
      <c r="E10926" s="142"/>
      <c r="F10926" s="142"/>
      <c r="G10926" s="142"/>
      <c r="H10926" s="142"/>
      <c r="J10926" s="142"/>
      <c r="K10926" s="142"/>
      <c r="L10926" s="142"/>
      <c r="M10926" s="142"/>
      <c r="N10926" s="142"/>
      <c r="O10926" s="142"/>
    </row>
    <row r="10927" spans="3:15" x14ac:dyDescent="0.2">
      <c r="C10927" s="142"/>
      <c r="D10927" s="142"/>
      <c r="E10927" s="142"/>
      <c r="F10927" s="142"/>
      <c r="G10927" s="142"/>
      <c r="H10927" s="142"/>
      <c r="J10927" s="142"/>
      <c r="K10927" s="142"/>
      <c r="L10927" s="142"/>
      <c r="M10927" s="142"/>
      <c r="N10927" s="142"/>
      <c r="O10927" s="142"/>
    </row>
    <row r="10928" spans="3:15" x14ac:dyDescent="0.2">
      <c r="C10928" s="142"/>
      <c r="D10928" s="142"/>
      <c r="E10928" s="142"/>
      <c r="F10928" s="142"/>
      <c r="G10928" s="142"/>
      <c r="H10928" s="142"/>
      <c r="J10928" s="142"/>
      <c r="K10928" s="142"/>
      <c r="L10928" s="142"/>
      <c r="M10928" s="142"/>
      <c r="N10928" s="142"/>
      <c r="O10928" s="142"/>
    </row>
    <row r="10929" spans="3:15" x14ac:dyDescent="0.2">
      <c r="C10929" s="142"/>
      <c r="D10929" s="142"/>
      <c r="E10929" s="142"/>
      <c r="F10929" s="142"/>
      <c r="G10929" s="142"/>
      <c r="H10929" s="142"/>
      <c r="J10929" s="142"/>
      <c r="K10929" s="142"/>
      <c r="L10929" s="142"/>
      <c r="M10929" s="142"/>
      <c r="N10929" s="142"/>
      <c r="O10929" s="142"/>
    </row>
    <row r="10930" spans="3:15" x14ac:dyDescent="0.2">
      <c r="C10930" s="142"/>
      <c r="D10930" s="142"/>
      <c r="E10930" s="142"/>
      <c r="F10930" s="142"/>
      <c r="G10930" s="142"/>
      <c r="H10930" s="142"/>
      <c r="J10930" s="142"/>
      <c r="K10930" s="142"/>
      <c r="L10930" s="142"/>
      <c r="M10930" s="142"/>
      <c r="N10930" s="142"/>
      <c r="O10930" s="142"/>
    </row>
    <row r="10931" spans="3:15" x14ac:dyDescent="0.2">
      <c r="C10931" s="142"/>
      <c r="D10931" s="142"/>
      <c r="E10931" s="142"/>
      <c r="F10931" s="142"/>
      <c r="G10931" s="142"/>
      <c r="H10931" s="142"/>
      <c r="J10931" s="142"/>
      <c r="K10931" s="142"/>
      <c r="L10931" s="142"/>
      <c r="M10931" s="142"/>
      <c r="N10931" s="142"/>
      <c r="O10931" s="142"/>
    </row>
    <row r="10932" spans="3:15" x14ac:dyDescent="0.2">
      <c r="C10932" s="142"/>
      <c r="D10932" s="142"/>
      <c r="E10932" s="142"/>
      <c r="F10932" s="142"/>
      <c r="G10932" s="142"/>
      <c r="H10932" s="142"/>
      <c r="J10932" s="142"/>
      <c r="K10932" s="142"/>
      <c r="L10932" s="142"/>
      <c r="M10932" s="142"/>
      <c r="N10932" s="142"/>
      <c r="O10932" s="142"/>
    </row>
    <row r="10933" spans="3:15" x14ac:dyDescent="0.2">
      <c r="C10933" s="142"/>
      <c r="D10933" s="142"/>
      <c r="E10933" s="142"/>
      <c r="F10933" s="142"/>
      <c r="G10933" s="142"/>
      <c r="H10933" s="142"/>
      <c r="J10933" s="142"/>
      <c r="K10933" s="142"/>
      <c r="L10933" s="142"/>
      <c r="M10933" s="142"/>
      <c r="N10933" s="142"/>
      <c r="O10933" s="142"/>
    </row>
    <row r="10934" spans="3:15" x14ac:dyDescent="0.2">
      <c r="C10934" s="142"/>
      <c r="D10934" s="142"/>
      <c r="E10934" s="142"/>
      <c r="F10934" s="142"/>
      <c r="G10934" s="142"/>
      <c r="H10934" s="142"/>
      <c r="J10934" s="142"/>
      <c r="K10934" s="142"/>
      <c r="L10934" s="142"/>
      <c r="M10934" s="142"/>
      <c r="N10934" s="142"/>
      <c r="O10934" s="142"/>
    </row>
    <row r="10935" spans="3:15" x14ac:dyDescent="0.2">
      <c r="C10935" s="142"/>
      <c r="D10935" s="142"/>
      <c r="E10935" s="142"/>
      <c r="F10935" s="142"/>
      <c r="G10935" s="142"/>
      <c r="H10935" s="142"/>
      <c r="J10935" s="142"/>
      <c r="K10935" s="142"/>
      <c r="L10935" s="142"/>
      <c r="M10935" s="142"/>
      <c r="N10935" s="142"/>
      <c r="O10935" s="142"/>
    </row>
    <row r="10936" spans="3:15" x14ac:dyDescent="0.2">
      <c r="C10936" s="142"/>
      <c r="D10936" s="142"/>
      <c r="E10936" s="142"/>
      <c r="F10936" s="142"/>
      <c r="G10936" s="142"/>
      <c r="H10936" s="142"/>
      <c r="J10936" s="142"/>
      <c r="K10936" s="142"/>
      <c r="L10936" s="142"/>
      <c r="M10936" s="142"/>
      <c r="N10936" s="142"/>
      <c r="O10936" s="142"/>
    </row>
    <row r="10937" spans="3:15" x14ac:dyDescent="0.2">
      <c r="C10937" s="142"/>
      <c r="D10937" s="142"/>
      <c r="E10937" s="142"/>
      <c r="F10937" s="142"/>
      <c r="G10937" s="142"/>
      <c r="H10937" s="142"/>
      <c r="J10937" s="142"/>
      <c r="K10937" s="142"/>
      <c r="L10937" s="142"/>
      <c r="M10937" s="142"/>
      <c r="N10937" s="142"/>
      <c r="O10937" s="142"/>
    </row>
    <row r="10938" spans="3:15" x14ac:dyDescent="0.2">
      <c r="C10938" s="142"/>
      <c r="D10938" s="142"/>
      <c r="E10938" s="142"/>
      <c r="F10938" s="142"/>
      <c r="G10938" s="142"/>
      <c r="H10938" s="142"/>
      <c r="J10938" s="142"/>
      <c r="K10938" s="142"/>
      <c r="L10938" s="142"/>
      <c r="M10938" s="142"/>
      <c r="N10938" s="142"/>
      <c r="O10938" s="142"/>
    </row>
    <row r="10939" spans="3:15" x14ac:dyDescent="0.2">
      <c r="C10939" s="142"/>
      <c r="D10939" s="142"/>
      <c r="E10939" s="142"/>
      <c r="F10939" s="142"/>
      <c r="G10939" s="142"/>
      <c r="H10939" s="142"/>
      <c r="J10939" s="142"/>
      <c r="K10939" s="142"/>
      <c r="L10939" s="142"/>
      <c r="M10939" s="142"/>
      <c r="N10939" s="142"/>
      <c r="O10939" s="142"/>
    </row>
    <row r="10940" spans="3:15" x14ac:dyDescent="0.2">
      <c r="C10940" s="142"/>
      <c r="D10940" s="142"/>
      <c r="E10940" s="142"/>
      <c r="F10940" s="142"/>
      <c r="G10940" s="142"/>
      <c r="H10940" s="142"/>
      <c r="J10940" s="142"/>
      <c r="K10940" s="142"/>
      <c r="L10940" s="142"/>
      <c r="M10940" s="142"/>
      <c r="N10940" s="142"/>
      <c r="O10940" s="142"/>
    </row>
    <row r="10941" spans="3:15" x14ac:dyDescent="0.2">
      <c r="C10941" s="142"/>
      <c r="D10941" s="142"/>
      <c r="E10941" s="142"/>
      <c r="F10941" s="142"/>
      <c r="G10941" s="142"/>
      <c r="H10941" s="142"/>
      <c r="J10941" s="142"/>
      <c r="K10941" s="142"/>
      <c r="L10941" s="142"/>
      <c r="M10941" s="142"/>
      <c r="N10941" s="142"/>
      <c r="O10941" s="142"/>
    </row>
    <row r="10942" spans="3:15" x14ac:dyDescent="0.2">
      <c r="C10942" s="142"/>
      <c r="D10942" s="142"/>
      <c r="E10942" s="142"/>
      <c r="F10942" s="142"/>
      <c r="G10942" s="142"/>
      <c r="H10942" s="142"/>
      <c r="J10942" s="142"/>
      <c r="K10942" s="142"/>
      <c r="L10942" s="142"/>
      <c r="M10942" s="142"/>
      <c r="N10942" s="142"/>
      <c r="O10942" s="142"/>
    </row>
    <row r="10943" spans="3:15" x14ac:dyDescent="0.2">
      <c r="C10943" s="142"/>
      <c r="D10943" s="142"/>
      <c r="E10943" s="142"/>
      <c r="F10943" s="142"/>
      <c r="G10943" s="142"/>
      <c r="H10943" s="142"/>
      <c r="J10943" s="142"/>
      <c r="K10943" s="142"/>
      <c r="L10943" s="142"/>
      <c r="M10943" s="142"/>
      <c r="N10943" s="142"/>
      <c r="O10943" s="142"/>
    </row>
    <row r="10944" spans="3:15" x14ac:dyDescent="0.2">
      <c r="C10944" s="142"/>
      <c r="D10944" s="142"/>
      <c r="E10944" s="142"/>
      <c r="F10944" s="142"/>
      <c r="G10944" s="142"/>
      <c r="H10944" s="142"/>
      <c r="J10944" s="142"/>
      <c r="K10944" s="142"/>
      <c r="L10944" s="142"/>
      <c r="M10944" s="142"/>
      <c r="N10944" s="142"/>
      <c r="O10944" s="142"/>
    </row>
    <row r="10945" spans="3:15" x14ac:dyDescent="0.2">
      <c r="C10945" s="142"/>
      <c r="D10945" s="142"/>
      <c r="E10945" s="142"/>
      <c r="F10945" s="142"/>
      <c r="G10945" s="142"/>
      <c r="H10945" s="142"/>
      <c r="J10945" s="142"/>
      <c r="K10945" s="142"/>
      <c r="L10945" s="142"/>
      <c r="M10945" s="142"/>
      <c r="N10945" s="142"/>
      <c r="O10945" s="142"/>
    </row>
    <row r="10946" spans="3:15" x14ac:dyDescent="0.2">
      <c r="C10946" s="142"/>
      <c r="D10946" s="142"/>
      <c r="E10946" s="142"/>
      <c r="F10946" s="142"/>
      <c r="G10946" s="142"/>
      <c r="H10946" s="142"/>
      <c r="J10946" s="142"/>
      <c r="K10946" s="142"/>
      <c r="L10946" s="142"/>
      <c r="M10946" s="142"/>
      <c r="N10946" s="142"/>
      <c r="O10946" s="142"/>
    </row>
    <row r="10947" spans="3:15" x14ac:dyDescent="0.2">
      <c r="C10947" s="142"/>
      <c r="D10947" s="142"/>
      <c r="E10947" s="142"/>
      <c r="F10947" s="142"/>
      <c r="G10947" s="142"/>
      <c r="H10947" s="142"/>
      <c r="J10947" s="142"/>
      <c r="K10947" s="142"/>
      <c r="L10947" s="142"/>
      <c r="M10947" s="142"/>
      <c r="N10947" s="142"/>
      <c r="O10947" s="142"/>
    </row>
    <row r="10948" spans="3:15" x14ac:dyDescent="0.2">
      <c r="C10948" s="142"/>
      <c r="D10948" s="142"/>
      <c r="E10948" s="142"/>
      <c r="F10948" s="142"/>
      <c r="G10948" s="142"/>
      <c r="H10948" s="142"/>
      <c r="J10948" s="142"/>
      <c r="K10948" s="142"/>
      <c r="L10948" s="142"/>
      <c r="M10948" s="142"/>
      <c r="N10948" s="142"/>
      <c r="O10948" s="142"/>
    </row>
    <row r="10949" spans="3:15" x14ac:dyDescent="0.2">
      <c r="C10949" s="142"/>
      <c r="D10949" s="142"/>
      <c r="E10949" s="142"/>
      <c r="F10949" s="142"/>
      <c r="G10949" s="142"/>
      <c r="H10949" s="142"/>
      <c r="J10949" s="142"/>
      <c r="K10949" s="142"/>
      <c r="L10949" s="142"/>
      <c r="M10949" s="142"/>
      <c r="N10949" s="142"/>
      <c r="O10949" s="142"/>
    </row>
    <row r="10950" spans="3:15" x14ac:dyDescent="0.2">
      <c r="C10950" s="142"/>
      <c r="D10950" s="142"/>
      <c r="E10950" s="142"/>
      <c r="F10950" s="142"/>
      <c r="G10950" s="142"/>
      <c r="H10950" s="142"/>
      <c r="J10950" s="142"/>
      <c r="K10950" s="142"/>
      <c r="L10950" s="142"/>
      <c r="M10950" s="142"/>
      <c r="N10950" s="142"/>
      <c r="O10950" s="142"/>
    </row>
    <row r="10951" spans="3:15" x14ac:dyDescent="0.2">
      <c r="C10951" s="142"/>
      <c r="D10951" s="142"/>
      <c r="E10951" s="142"/>
      <c r="F10951" s="142"/>
      <c r="G10951" s="142"/>
      <c r="H10951" s="142"/>
      <c r="J10951" s="142"/>
      <c r="K10951" s="142"/>
      <c r="L10951" s="142"/>
      <c r="M10951" s="142"/>
      <c r="N10951" s="142"/>
      <c r="O10951" s="142"/>
    </row>
    <row r="10952" spans="3:15" x14ac:dyDescent="0.2">
      <c r="C10952" s="142"/>
      <c r="D10952" s="142"/>
      <c r="E10952" s="142"/>
      <c r="F10952" s="142"/>
      <c r="G10952" s="142"/>
      <c r="H10952" s="142"/>
      <c r="J10952" s="142"/>
      <c r="K10952" s="142"/>
      <c r="L10952" s="142"/>
      <c r="M10952" s="142"/>
      <c r="N10952" s="142"/>
      <c r="O10952" s="142"/>
    </row>
    <row r="10953" spans="3:15" x14ac:dyDescent="0.2">
      <c r="C10953" s="142"/>
      <c r="D10953" s="142"/>
      <c r="E10953" s="142"/>
      <c r="F10953" s="142"/>
      <c r="G10953" s="142"/>
      <c r="H10953" s="142"/>
      <c r="J10953" s="142"/>
      <c r="K10953" s="142"/>
      <c r="L10953" s="142"/>
      <c r="M10953" s="142"/>
      <c r="N10953" s="142"/>
      <c r="O10953" s="142"/>
    </row>
    <row r="10954" spans="3:15" x14ac:dyDescent="0.2">
      <c r="C10954" s="142"/>
      <c r="D10954" s="142"/>
      <c r="E10954" s="142"/>
      <c r="F10954" s="142"/>
      <c r="G10954" s="142"/>
      <c r="H10954" s="142"/>
      <c r="J10954" s="142"/>
      <c r="K10954" s="142"/>
      <c r="L10954" s="142"/>
      <c r="M10954" s="142"/>
      <c r="N10954" s="142"/>
      <c r="O10954" s="142"/>
    </row>
    <row r="10955" spans="3:15" x14ac:dyDescent="0.2">
      <c r="C10955" s="142"/>
      <c r="D10955" s="142"/>
      <c r="E10955" s="142"/>
      <c r="F10955" s="142"/>
      <c r="G10955" s="142"/>
      <c r="H10955" s="142"/>
      <c r="J10955" s="142"/>
      <c r="K10955" s="142"/>
      <c r="L10955" s="142"/>
      <c r="M10955" s="142"/>
      <c r="N10955" s="142"/>
      <c r="O10955" s="142"/>
    </row>
    <row r="10956" spans="3:15" x14ac:dyDescent="0.2">
      <c r="C10956" s="142"/>
      <c r="D10956" s="142"/>
      <c r="E10956" s="142"/>
      <c r="F10956" s="142"/>
      <c r="G10956" s="142"/>
      <c r="H10956" s="142"/>
      <c r="J10956" s="142"/>
      <c r="K10956" s="142"/>
      <c r="L10956" s="142"/>
      <c r="M10956" s="142"/>
      <c r="N10956" s="142"/>
      <c r="O10956" s="142"/>
    </row>
    <row r="10957" spans="3:15" x14ac:dyDescent="0.2">
      <c r="C10957" s="142"/>
      <c r="D10957" s="142"/>
      <c r="E10957" s="142"/>
      <c r="F10957" s="142"/>
      <c r="G10957" s="142"/>
      <c r="H10957" s="142"/>
      <c r="J10957" s="142"/>
      <c r="K10957" s="142"/>
      <c r="L10957" s="142"/>
      <c r="M10957" s="142"/>
      <c r="N10957" s="142"/>
      <c r="O10957" s="142"/>
    </row>
    <row r="10958" spans="3:15" x14ac:dyDescent="0.2">
      <c r="C10958" s="142"/>
      <c r="D10958" s="142"/>
      <c r="E10958" s="142"/>
      <c r="F10958" s="142"/>
      <c r="G10958" s="142"/>
      <c r="H10958" s="142"/>
      <c r="J10958" s="142"/>
      <c r="K10958" s="142"/>
      <c r="L10958" s="142"/>
      <c r="M10958" s="142"/>
      <c r="N10958" s="142"/>
      <c r="O10958" s="142"/>
    </row>
    <row r="10959" spans="3:15" x14ac:dyDescent="0.2">
      <c r="C10959" s="142"/>
      <c r="D10959" s="142"/>
      <c r="E10959" s="142"/>
      <c r="F10959" s="142"/>
      <c r="G10959" s="142"/>
      <c r="H10959" s="142"/>
      <c r="J10959" s="142"/>
      <c r="K10959" s="142"/>
      <c r="L10959" s="142"/>
      <c r="M10959" s="142"/>
      <c r="N10959" s="142"/>
      <c r="O10959" s="142"/>
    </row>
    <row r="10960" spans="3:15" x14ac:dyDescent="0.2">
      <c r="C10960" s="142"/>
      <c r="D10960" s="142"/>
      <c r="E10960" s="142"/>
      <c r="F10960" s="142"/>
      <c r="G10960" s="142"/>
      <c r="H10960" s="142"/>
      <c r="J10960" s="142"/>
      <c r="K10960" s="142"/>
      <c r="L10960" s="142"/>
      <c r="M10960" s="142"/>
      <c r="N10960" s="142"/>
      <c r="O10960" s="142"/>
    </row>
    <row r="10961" spans="3:15" x14ac:dyDescent="0.2">
      <c r="C10961" s="142"/>
      <c r="D10961" s="142"/>
      <c r="E10961" s="142"/>
      <c r="F10961" s="142"/>
      <c r="G10961" s="142"/>
      <c r="H10961" s="142"/>
      <c r="J10961" s="142"/>
      <c r="K10961" s="142"/>
      <c r="L10961" s="142"/>
      <c r="M10961" s="142"/>
      <c r="N10961" s="142"/>
      <c r="O10961" s="142"/>
    </row>
    <row r="10962" spans="3:15" x14ac:dyDescent="0.2">
      <c r="C10962" s="142"/>
      <c r="D10962" s="142"/>
      <c r="E10962" s="142"/>
      <c r="F10962" s="142"/>
      <c r="G10962" s="142"/>
      <c r="H10962" s="142"/>
      <c r="J10962" s="142"/>
      <c r="K10962" s="142"/>
      <c r="L10962" s="142"/>
      <c r="M10962" s="142"/>
      <c r="N10962" s="142"/>
      <c r="O10962" s="142"/>
    </row>
    <row r="10963" spans="3:15" x14ac:dyDescent="0.2">
      <c r="C10963" s="142"/>
      <c r="D10963" s="142"/>
      <c r="E10963" s="142"/>
      <c r="F10963" s="142"/>
      <c r="G10963" s="142"/>
      <c r="H10963" s="142"/>
      <c r="J10963" s="142"/>
      <c r="K10963" s="142"/>
      <c r="L10963" s="142"/>
      <c r="M10963" s="142"/>
      <c r="N10963" s="142"/>
      <c r="O10963" s="142"/>
    </row>
    <row r="10964" spans="3:15" x14ac:dyDescent="0.2">
      <c r="C10964" s="142"/>
      <c r="D10964" s="142"/>
      <c r="E10964" s="142"/>
      <c r="F10964" s="142"/>
      <c r="G10964" s="142"/>
      <c r="H10964" s="142"/>
      <c r="J10964" s="142"/>
      <c r="K10964" s="142"/>
      <c r="L10964" s="142"/>
      <c r="M10964" s="142"/>
      <c r="N10964" s="142"/>
      <c r="O10964" s="142"/>
    </row>
    <row r="10965" spans="3:15" x14ac:dyDescent="0.2">
      <c r="C10965" s="142"/>
      <c r="D10965" s="142"/>
      <c r="E10965" s="142"/>
      <c r="F10965" s="142"/>
      <c r="G10965" s="142"/>
      <c r="H10965" s="142"/>
      <c r="J10965" s="142"/>
      <c r="K10965" s="142"/>
      <c r="L10965" s="142"/>
      <c r="M10965" s="142"/>
      <c r="N10965" s="142"/>
      <c r="O10965" s="142"/>
    </row>
    <row r="10966" spans="3:15" x14ac:dyDescent="0.2">
      <c r="C10966" s="142"/>
      <c r="D10966" s="142"/>
      <c r="E10966" s="142"/>
      <c r="F10966" s="142"/>
      <c r="G10966" s="142"/>
      <c r="H10966" s="142"/>
      <c r="J10966" s="142"/>
      <c r="K10966" s="142"/>
      <c r="L10966" s="142"/>
      <c r="M10966" s="142"/>
      <c r="N10966" s="142"/>
      <c r="O10966" s="142"/>
    </row>
    <row r="10967" spans="3:15" x14ac:dyDescent="0.2">
      <c r="C10967" s="142"/>
      <c r="D10967" s="142"/>
      <c r="E10967" s="142"/>
      <c r="F10967" s="142"/>
      <c r="G10967" s="142"/>
      <c r="H10967" s="142"/>
      <c r="J10967" s="142"/>
      <c r="K10967" s="142"/>
      <c r="L10967" s="142"/>
      <c r="M10967" s="142"/>
      <c r="N10967" s="142"/>
      <c r="O10967" s="142"/>
    </row>
    <row r="10968" spans="3:15" x14ac:dyDescent="0.2">
      <c r="C10968" s="142"/>
      <c r="D10968" s="142"/>
      <c r="E10968" s="142"/>
      <c r="F10968" s="142"/>
      <c r="G10968" s="142"/>
      <c r="H10968" s="142"/>
      <c r="J10968" s="142"/>
      <c r="K10968" s="142"/>
      <c r="L10968" s="142"/>
      <c r="M10968" s="142"/>
      <c r="N10968" s="142"/>
      <c r="O10968" s="142"/>
    </row>
    <row r="10969" spans="3:15" x14ac:dyDescent="0.2">
      <c r="C10969" s="142"/>
      <c r="D10969" s="142"/>
      <c r="E10969" s="142"/>
      <c r="F10969" s="142"/>
      <c r="G10969" s="142"/>
      <c r="H10969" s="142"/>
      <c r="J10969" s="142"/>
      <c r="K10969" s="142"/>
      <c r="L10969" s="142"/>
      <c r="M10969" s="142"/>
      <c r="N10969" s="142"/>
      <c r="O10969" s="142"/>
    </row>
    <row r="10970" spans="3:15" x14ac:dyDescent="0.2">
      <c r="C10970" s="142"/>
      <c r="D10970" s="142"/>
      <c r="E10970" s="142"/>
      <c r="F10970" s="142"/>
      <c r="G10970" s="142"/>
      <c r="H10970" s="142"/>
      <c r="J10970" s="142"/>
      <c r="K10970" s="142"/>
      <c r="L10970" s="142"/>
      <c r="M10970" s="142"/>
      <c r="N10970" s="142"/>
      <c r="O10970" s="142"/>
    </row>
    <row r="10971" spans="3:15" x14ac:dyDescent="0.2">
      <c r="C10971" s="142"/>
      <c r="D10971" s="142"/>
      <c r="E10971" s="142"/>
      <c r="F10971" s="142"/>
      <c r="G10971" s="142"/>
      <c r="H10971" s="142"/>
      <c r="J10971" s="142"/>
      <c r="K10971" s="142"/>
      <c r="L10971" s="142"/>
      <c r="M10971" s="142"/>
      <c r="N10971" s="142"/>
      <c r="O10971" s="142"/>
    </row>
    <row r="10972" spans="3:15" x14ac:dyDescent="0.2">
      <c r="C10972" s="142"/>
      <c r="D10972" s="142"/>
      <c r="E10972" s="142"/>
      <c r="F10972" s="142"/>
      <c r="G10972" s="142"/>
      <c r="H10972" s="142"/>
      <c r="J10972" s="142"/>
      <c r="K10972" s="142"/>
      <c r="L10972" s="142"/>
      <c r="M10972" s="142"/>
      <c r="N10972" s="142"/>
      <c r="O10972" s="142"/>
    </row>
    <row r="10973" spans="3:15" x14ac:dyDescent="0.2">
      <c r="C10973" s="142"/>
      <c r="D10973" s="142"/>
      <c r="E10973" s="142"/>
      <c r="F10973" s="142"/>
      <c r="G10973" s="142"/>
      <c r="H10973" s="142"/>
      <c r="J10973" s="142"/>
      <c r="K10973" s="142"/>
      <c r="L10973" s="142"/>
      <c r="M10973" s="142"/>
      <c r="N10973" s="142"/>
      <c r="O10973" s="142"/>
    </row>
    <row r="10974" spans="3:15" x14ac:dyDescent="0.2">
      <c r="C10974" s="142"/>
      <c r="D10974" s="142"/>
      <c r="E10974" s="142"/>
      <c r="F10974" s="142"/>
      <c r="G10974" s="142"/>
      <c r="H10974" s="142"/>
      <c r="J10974" s="142"/>
      <c r="K10974" s="142"/>
      <c r="L10974" s="142"/>
      <c r="M10974" s="142"/>
      <c r="N10974" s="142"/>
      <c r="O10974" s="142"/>
    </row>
    <row r="10975" spans="3:15" x14ac:dyDescent="0.2">
      <c r="C10975" s="142"/>
      <c r="D10975" s="142"/>
      <c r="E10975" s="142"/>
      <c r="F10975" s="142"/>
      <c r="G10975" s="142"/>
      <c r="H10975" s="142"/>
      <c r="J10975" s="142"/>
      <c r="K10975" s="142"/>
      <c r="L10975" s="142"/>
      <c r="M10975" s="142"/>
      <c r="N10975" s="142"/>
      <c r="O10975" s="142"/>
    </row>
    <row r="10976" spans="3:15" x14ac:dyDescent="0.2">
      <c r="C10976" s="142"/>
      <c r="D10976" s="142"/>
      <c r="E10976" s="142"/>
      <c r="F10976" s="142"/>
      <c r="G10976" s="142"/>
      <c r="H10976" s="142"/>
      <c r="J10976" s="142"/>
      <c r="K10976" s="142"/>
      <c r="L10976" s="142"/>
      <c r="M10976" s="142"/>
      <c r="N10976" s="142"/>
      <c r="O10976" s="142"/>
    </row>
    <row r="10977" spans="3:15" x14ac:dyDescent="0.2">
      <c r="C10977" s="142"/>
      <c r="D10977" s="142"/>
      <c r="E10977" s="142"/>
      <c r="F10977" s="142"/>
      <c r="G10977" s="142"/>
      <c r="H10977" s="142"/>
      <c r="J10977" s="142"/>
      <c r="K10977" s="142"/>
      <c r="L10977" s="142"/>
      <c r="M10977" s="142"/>
      <c r="N10977" s="142"/>
      <c r="O10977" s="142"/>
    </row>
    <row r="10978" spans="3:15" x14ac:dyDescent="0.2">
      <c r="C10978" s="142"/>
      <c r="D10978" s="142"/>
      <c r="E10978" s="142"/>
      <c r="F10978" s="142"/>
      <c r="G10978" s="142"/>
      <c r="H10978" s="142"/>
      <c r="J10978" s="142"/>
      <c r="K10978" s="142"/>
      <c r="L10978" s="142"/>
      <c r="M10978" s="142"/>
      <c r="N10978" s="142"/>
      <c r="O10978" s="142"/>
    </row>
    <row r="10979" spans="3:15" x14ac:dyDescent="0.2">
      <c r="C10979" s="142"/>
      <c r="D10979" s="142"/>
      <c r="E10979" s="142"/>
      <c r="F10979" s="142"/>
      <c r="G10979" s="142"/>
      <c r="H10979" s="142"/>
      <c r="J10979" s="142"/>
      <c r="K10979" s="142"/>
      <c r="L10979" s="142"/>
      <c r="M10979" s="142"/>
      <c r="N10979" s="142"/>
      <c r="O10979" s="142"/>
    </row>
    <row r="10980" spans="3:15" x14ac:dyDescent="0.2">
      <c r="C10980" s="142"/>
      <c r="D10980" s="142"/>
      <c r="E10980" s="142"/>
      <c r="F10980" s="142"/>
      <c r="G10980" s="142"/>
      <c r="H10980" s="142"/>
      <c r="J10980" s="142"/>
      <c r="K10980" s="142"/>
      <c r="L10980" s="142"/>
      <c r="M10980" s="142"/>
      <c r="N10980" s="142"/>
      <c r="O10980" s="142"/>
    </row>
    <row r="10981" spans="3:15" x14ac:dyDescent="0.2">
      <c r="C10981" s="142"/>
      <c r="D10981" s="142"/>
      <c r="E10981" s="142"/>
      <c r="F10981" s="142"/>
      <c r="G10981" s="142"/>
      <c r="H10981" s="142"/>
      <c r="J10981" s="142"/>
      <c r="K10981" s="142"/>
      <c r="L10981" s="142"/>
      <c r="M10981" s="142"/>
      <c r="N10981" s="142"/>
      <c r="O10981" s="142"/>
    </row>
    <row r="10982" spans="3:15" x14ac:dyDescent="0.2">
      <c r="C10982" s="142"/>
      <c r="D10982" s="142"/>
      <c r="E10982" s="142"/>
      <c r="F10982" s="142"/>
      <c r="G10982" s="142"/>
      <c r="H10982" s="142"/>
      <c r="J10982" s="142"/>
      <c r="K10982" s="142"/>
      <c r="L10982" s="142"/>
      <c r="M10982" s="142"/>
      <c r="N10982" s="142"/>
      <c r="O10982" s="142"/>
    </row>
    <row r="10983" spans="3:15" x14ac:dyDescent="0.2">
      <c r="C10983" s="142"/>
      <c r="D10983" s="142"/>
      <c r="E10983" s="142"/>
      <c r="F10983" s="142"/>
      <c r="G10983" s="142"/>
      <c r="H10983" s="142"/>
      <c r="J10983" s="142"/>
      <c r="K10983" s="142"/>
      <c r="L10983" s="142"/>
      <c r="M10983" s="142"/>
      <c r="N10983" s="142"/>
      <c r="O10983" s="142"/>
    </row>
    <row r="10984" spans="3:15" x14ac:dyDescent="0.2">
      <c r="C10984" s="142"/>
      <c r="D10984" s="142"/>
      <c r="E10984" s="142"/>
      <c r="F10984" s="142"/>
      <c r="G10984" s="142"/>
      <c r="H10984" s="142"/>
      <c r="J10984" s="142"/>
      <c r="K10984" s="142"/>
      <c r="L10984" s="142"/>
      <c r="M10984" s="142"/>
      <c r="N10984" s="142"/>
      <c r="O10984" s="142"/>
    </row>
    <row r="10985" spans="3:15" x14ac:dyDescent="0.2">
      <c r="C10985" s="142"/>
      <c r="D10985" s="142"/>
      <c r="E10985" s="142"/>
      <c r="F10985" s="142"/>
      <c r="G10985" s="142"/>
      <c r="H10985" s="142"/>
      <c r="J10985" s="142"/>
      <c r="K10985" s="142"/>
      <c r="L10985" s="142"/>
      <c r="M10985" s="142"/>
      <c r="N10985" s="142"/>
      <c r="O10985" s="142"/>
    </row>
    <row r="10986" spans="3:15" x14ac:dyDescent="0.2">
      <c r="C10986" s="142"/>
      <c r="D10986" s="142"/>
      <c r="E10986" s="142"/>
      <c r="F10986" s="142"/>
      <c r="G10986" s="142"/>
      <c r="H10986" s="142"/>
      <c r="J10986" s="142"/>
      <c r="K10986" s="142"/>
      <c r="L10986" s="142"/>
      <c r="M10986" s="142"/>
      <c r="N10986" s="142"/>
      <c r="O10986" s="142"/>
    </row>
    <row r="10987" spans="3:15" x14ac:dyDescent="0.2">
      <c r="C10987" s="142"/>
      <c r="D10987" s="142"/>
      <c r="E10987" s="142"/>
      <c r="F10987" s="142"/>
      <c r="G10987" s="142"/>
      <c r="H10987" s="142"/>
      <c r="J10987" s="142"/>
      <c r="K10987" s="142"/>
      <c r="L10987" s="142"/>
      <c r="M10987" s="142"/>
      <c r="N10987" s="142"/>
      <c r="O10987" s="142"/>
    </row>
    <row r="10988" spans="3:15" x14ac:dyDescent="0.2">
      <c r="C10988" s="142"/>
      <c r="D10988" s="142"/>
      <c r="E10988" s="142"/>
      <c r="F10988" s="142"/>
      <c r="G10988" s="142"/>
      <c r="H10988" s="142"/>
      <c r="J10988" s="142"/>
      <c r="K10988" s="142"/>
      <c r="L10988" s="142"/>
      <c r="M10988" s="142"/>
      <c r="N10988" s="142"/>
      <c r="O10988" s="142"/>
    </row>
    <row r="10989" spans="3:15" x14ac:dyDescent="0.2">
      <c r="C10989" s="142"/>
      <c r="D10989" s="142"/>
      <c r="E10989" s="142"/>
      <c r="F10989" s="142"/>
      <c r="G10989" s="142"/>
      <c r="H10989" s="142"/>
      <c r="J10989" s="142"/>
      <c r="K10989" s="142"/>
      <c r="L10989" s="142"/>
      <c r="M10989" s="142"/>
      <c r="N10989" s="142"/>
      <c r="O10989" s="142"/>
    </row>
    <row r="10990" spans="3:15" x14ac:dyDescent="0.2">
      <c r="C10990" s="142"/>
      <c r="D10990" s="142"/>
      <c r="E10990" s="142"/>
      <c r="F10990" s="142"/>
      <c r="G10990" s="142"/>
      <c r="H10990" s="142"/>
      <c r="J10990" s="142"/>
      <c r="K10990" s="142"/>
      <c r="L10990" s="142"/>
      <c r="M10990" s="142"/>
      <c r="N10990" s="142"/>
      <c r="O10990" s="142"/>
    </row>
    <row r="10991" spans="3:15" x14ac:dyDescent="0.2">
      <c r="C10991" s="142"/>
      <c r="D10991" s="142"/>
      <c r="E10991" s="142"/>
      <c r="F10991" s="142"/>
      <c r="G10991" s="142"/>
      <c r="H10991" s="142"/>
      <c r="J10991" s="142"/>
      <c r="K10991" s="142"/>
      <c r="L10991" s="142"/>
      <c r="M10991" s="142"/>
      <c r="N10991" s="142"/>
      <c r="O10991" s="142"/>
    </row>
    <row r="10992" spans="3:15" x14ac:dyDescent="0.2">
      <c r="C10992" s="142"/>
      <c r="D10992" s="142"/>
      <c r="E10992" s="142"/>
      <c r="F10992" s="142"/>
      <c r="G10992" s="142"/>
      <c r="H10992" s="142"/>
      <c r="J10992" s="142"/>
      <c r="K10992" s="142"/>
      <c r="L10992" s="142"/>
      <c r="M10992" s="142"/>
      <c r="N10992" s="142"/>
      <c r="O10992" s="142"/>
    </row>
    <row r="10993" spans="3:15" x14ac:dyDescent="0.2">
      <c r="C10993" s="142"/>
      <c r="D10993" s="142"/>
      <c r="E10993" s="142"/>
      <c r="F10993" s="142"/>
      <c r="G10993" s="142"/>
      <c r="H10993" s="142"/>
      <c r="J10993" s="142"/>
      <c r="K10993" s="142"/>
      <c r="L10993" s="142"/>
      <c r="M10993" s="142"/>
      <c r="N10993" s="142"/>
      <c r="O10993" s="142"/>
    </row>
    <row r="10994" spans="3:15" x14ac:dyDescent="0.2">
      <c r="C10994" s="142"/>
      <c r="D10994" s="142"/>
      <c r="E10994" s="142"/>
      <c r="F10994" s="142"/>
      <c r="G10994" s="142"/>
      <c r="H10994" s="142"/>
      <c r="J10994" s="142"/>
      <c r="K10994" s="142"/>
      <c r="L10994" s="142"/>
      <c r="M10994" s="142"/>
      <c r="N10994" s="142"/>
      <c r="O10994" s="142"/>
    </row>
    <row r="10995" spans="3:15" x14ac:dyDescent="0.2">
      <c r="C10995" s="142"/>
      <c r="D10995" s="142"/>
      <c r="E10995" s="142"/>
      <c r="F10995" s="142"/>
      <c r="G10995" s="142"/>
      <c r="H10995" s="142"/>
      <c r="J10995" s="142"/>
      <c r="K10995" s="142"/>
      <c r="L10995" s="142"/>
      <c r="M10995" s="142"/>
      <c r="N10995" s="142"/>
      <c r="O10995" s="142"/>
    </row>
    <row r="10996" spans="3:15" x14ac:dyDescent="0.2">
      <c r="C10996" s="142"/>
      <c r="D10996" s="142"/>
      <c r="E10996" s="142"/>
      <c r="F10996" s="142"/>
      <c r="G10996" s="142"/>
      <c r="H10996" s="142"/>
      <c r="J10996" s="142"/>
      <c r="K10996" s="142"/>
      <c r="L10996" s="142"/>
      <c r="M10996" s="142"/>
      <c r="N10996" s="142"/>
      <c r="O10996" s="142"/>
    </row>
    <row r="10997" spans="3:15" x14ac:dyDescent="0.2">
      <c r="C10997" s="142"/>
      <c r="D10997" s="142"/>
      <c r="E10997" s="142"/>
      <c r="F10997" s="142"/>
      <c r="G10997" s="142"/>
      <c r="H10997" s="142"/>
      <c r="J10997" s="142"/>
      <c r="K10997" s="142"/>
      <c r="L10997" s="142"/>
      <c r="M10997" s="142"/>
      <c r="N10997" s="142"/>
      <c r="O10997" s="142"/>
    </row>
    <row r="10998" spans="3:15" x14ac:dyDescent="0.2">
      <c r="C10998" s="142"/>
      <c r="D10998" s="142"/>
      <c r="E10998" s="142"/>
      <c r="F10998" s="142"/>
      <c r="G10998" s="142"/>
      <c r="H10998" s="142"/>
      <c r="J10998" s="142"/>
      <c r="K10998" s="142"/>
      <c r="L10998" s="142"/>
      <c r="M10998" s="142"/>
      <c r="N10998" s="142"/>
      <c r="O10998" s="142"/>
    </row>
    <row r="10999" spans="3:15" x14ac:dyDescent="0.2">
      <c r="C10999" s="142"/>
      <c r="D10999" s="142"/>
      <c r="E10999" s="142"/>
      <c r="F10999" s="142"/>
      <c r="G10999" s="142"/>
      <c r="H10999" s="142"/>
      <c r="J10999" s="142"/>
      <c r="K10999" s="142"/>
      <c r="L10999" s="142"/>
      <c r="M10999" s="142"/>
      <c r="N10999" s="142"/>
      <c r="O10999" s="142"/>
    </row>
    <row r="11000" spans="3:15" x14ac:dyDescent="0.2">
      <c r="C11000" s="142"/>
      <c r="D11000" s="142"/>
      <c r="E11000" s="142"/>
      <c r="F11000" s="142"/>
      <c r="G11000" s="142"/>
      <c r="H11000" s="142"/>
      <c r="J11000" s="142"/>
      <c r="K11000" s="142"/>
      <c r="L11000" s="142"/>
      <c r="M11000" s="142"/>
      <c r="N11000" s="142"/>
      <c r="O11000" s="142"/>
    </row>
    <row r="11001" spans="3:15" x14ac:dyDescent="0.2">
      <c r="C11001" s="142"/>
      <c r="D11001" s="142"/>
      <c r="E11001" s="142"/>
      <c r="F11001" s="142"/>
      <c r="G11001" s="142"/>
      <c r="H11001" s="142"/>
      <c r="J11001" s="142"/>
      <c r="K11001" s="142"/>
      <c r="L11001" s="142"/>
      <c r="M11001" s="142"/>
      <c r="N11001" s="142"/>
      <c r="O11001" s="142"/>
    </row>
    <row r="11002" spans="3:15" x14ac:dyDescent="0.2">
      <c r="C11002" s="142"/>
      <c r="D11002" s="142"/>
      <c r="E11002" s="142"/>
      <c r="F11002" s="142"/>
      <c r="G11002" s="142"/>
      <c r="H11002" s="142"/>
      <c r="J11002" s="142"/>
      <c r="K11002" s="142"/>
      <c r="L11002" s="142"/>
      <c r="M11002" s="142"/>
      <c r="N11002" s="142"/>
      <c r="O11002" s="142"/>
    </row>
    <row r="11003" spans="3:15" x14ac:dyDescent="0.2">
      <c r="C11003" s="142"/>
      <c r="D11003" s="142"/>
      <c r="E11003" s="142"/>
      <c r="F11003" s="142"/>
      <c r="G11003" s="142"/>
      <c r="H11003" s="142"/>
      <c r="J11003" s="142"/>
      <c r="K11003" s="142"/>
      <c r="L11003" s="142"/>
      <c r="M11003" s="142"/>
      <c r="N11003" s="142"/>
      <c r="O11003" s="142"/>
    </row>
    <row r="11004" spans="3:15" x14ac:dyDescent="0.2">
      <c r="C11004" s="142"/>
      <c r="D11004" s="142"/>
      <c r="E11004" s="142"/>
      <c r="F11004" s="142"/>
      <c r="G11004" s="142"/>
      <c r="H11004" s="142"/>
      <c r="J11004" s="142"/>
      <c r="K11004" s="142"/>
      <c r="L11004" s="142"/>
      <c r="M11004" s="142"/>
      <c r="N11004" s="142"/>
      <c r="O11004" s="142"/>
    </row>
    <row r="11005" spans="3:15" x14ac:dyDescent="0.2">
      <c r="C11005" s="142"/>
      <c r="D11005" s="142"/>
      <c r="E11005" s="142"/>
      <c r="F11005" s="142"/>
      <c r="G11005" s="142"/>
      <c r="H11005" s="142"/>
      <c r="J11005" s="142"/>
      <c r="K11005" s="142"/>
      <c r="L11005" s="142"/>
      <c r="M11005" s="142"/>
      <c r="N11005" s="142"/>
      <c r="O11005" s="142"/>
    </row>
    <row r="11006" spans="3:15" x14ac:dyDescent="0.2">
      <c r="C11006" s="142"/>
      <c r="D11006" s="142"/>
      <c r="E11006" s="142"/>
      <c r="F11006" s="142"/>
      <c r="G11006" s="142"/>
      <c r="H11006" s="142"/>
      <c r="J11006" s="142"/>
      <c r="K11006" s="142"/>
      <c r="L11006" s="142"/>
      <c r="M11006" s="142"/>
      <c r="N11006" s="142"/>
      <c r="O11006" s="142"/>
    </row>
    <row r="11007" spans="3:15" x14ac:dyDescent="0.2">
      <c r="C11007" s="142"/>
      <c r="D11007" s="142"/>
      <c r="E11007" s="142"/>
      <c r="F11007" s="142"/>
      <c r="G11007" s="142"/>
      <c r="H11007" s="142"/>
      <c r="J11007" s="142"/>
      <c r="K11007" s="142"/>
      <c r="L11007" s="142"/>
      <c r="M11007" s="142"/>
      <c r="N11007" s="142"/>
      <c r="O11007" s="142"/>
    </row>
    <row r="11008" spans="3:15" x14ac:dyDescent="0.2">
      <c r="C11008" s="142"/>
      <c r="D11008" s="142"/>
      <c r="E11008" s="142"/>
      <c r="F11008" s="142"/>
      <c r="G11008" s="142"/>
      <c r="H11008" s="142"/>
      <c r="J11008" s="142"/>
      <c r="K11008" s="142"/>
      <c r="L11008" s="142"/>
      <c r="M11008" s="142"/>
      <c r="N11008" s="142"/>
      <c r="O11008" s="142"/>
    </row>
    <row r="11009" spans="3:15" x14ac:dyDescent="0.2">
      <c r="C11009" s="142"/>
      <c r="D11009" s="142"/>
      <c r="E11009" s="142"/>
      <c r="F11009" s="142"/>
      <c r="G11009" s="142"/>
      <c r="H11009" s="142"/>
      <c r="J11009" s="142"/>
      <c r="K11009" s="142"/>
      <c r="L11009" s="142"/>
      <c r="M11009" s="142"/>
      <c r="N11009" s="142"/>
      <c r="O11009" s="142"/>
    </row>
    <row r="11010" spans="3:15" x14ac:dyDescent="0.2">
      <c r="C11010" s="142"/>
      <c r="D11010" s="142"/>
      <c r="E11010" s="142"/>
      <c r="F11010" s="142"/>
      <c r="G11010" s="142"/>
      <c r="H11010" s="142"/>
      <c r="J11010" s="142"/>
      <c r="K11010" s="142"/>
      <c r="L11010" s="142"/>
      <c r="M11010" s="142"/>
      <c r="N11010" s="142"/>
      <c r="O11010" s="142"/>
    </row>
    <row r="11011" spans="3:15" x14ac:dyDescent="0.2">
      <c r="C11011" s="142"/>
      <c r="D11011" s="142"/>
      <c r="E11011" s="142"/>
      <c r="F11011" s="142"/>
      <c r="G11011" s="142"/>
      <c r="H11011" s="142"/>
      <c r="J11011" s="142"/>
      <c r="K11011" s="142"/>
      <c r="L11011" s="142"/>
      <c r="M11011" s="142"/>
      <c r="N11011" s="142"/>
      <c r="O11011" s="142"/>
    </row>
    <row r="11012" spans="3:15" x14ac:dyDescent="0.2">
      <c r="C11012" s="142"/>
      <c r="D11012" s="142"/>
      <c r="E11012" s="142"/>
      <c r="F11012" s="142"/>
      <c r="G11012" s="142"/>
      <c r="H11012" s="142"/>
      <c r="J11012" s="142"/>
      <c r="K11012" s="142"/>
      <c r="L11012" s="142"/>
      <c r="M11012" s="142"/>
      <c r="N11012" s="142"/>
      <c r="O11012" s="142"/>
    </row>
    <row r="11013" spans="3:15" x14ac:dyDescent="0.2">
      <c r="C11013" s="142"/>
      <c r="D11013" s="142"/>
      <c r="E11013" s="142"/>
      <c r="F11013" s="142"/>
      <c r="G11013" s="142"/>
      <c r="H11013" s="142"/>
      <c r="J11013" s="142"/>
      <c r="K11013" s="142"/>
      <c r="L11013" s="142"/>
      <c r="M11013" s="142"/>
      <c r="N11013" s="142"/>
      <c r="O11013" s="142"/>
    </row>
    <row r="11014" spans="3:15" x14ac:dyDescent="0.2">
      <c r="C11014" s="142"/>
      <c r="D11014" s="142"/>
      <c r="E11014" s="142"/>
      <c r="F11014" s="142"/>
      <c r="G11014" s="142"/>
      <c r="H11014" s="142"/>
      <c r="J11014" s="142"/>
      <c r="K11014" s="142"/>
      <c r="L11014" s="142"/>
      <c r="M11014" s="142"/>
      <c r="N11014" s="142"/>
      <c r="O11014" s="142"/>
    </row>
    <row r="11015" spans="3:15" x14ac:dyDescent="0.2">
      <c r="C11015" s="142"/>
      <c r="D11015" s="142"/>
      <c r="E11015" s="142"/>
      <c r="F11015" s="142"/>
      <c r="G11015" s="142"/>
      <c r="H11015" s="142"/>
      <c r="J11015" s="142"/>
      <c r="K11015" s="142"/>
      <c r="L11015" s="142"/>
      <c r="M11015" s="142"/>
      <c r="N11015" s="142"/>
      <c r="O11015" s="142"/>
    </row>
    <row r="11016" spans="3:15" x14ac:dyDescent="0.2">
      <c r="C11016" s="142"/>
      <c r="D11016" s="142"/>
      <c r="E11016" s="142"/>
      <c r="F11016" s="142"/>
      <c r="G11016" s="142"/>
      <c r="H11016" s="142"/>
      <c r="J11016" s="142"/>
      <c r="K11016" s="142"/>
      <c r="L11016" s="142"/>
      <c r="M11016" s="142"/>
      <c r="N11016" s="142"/>
      <c r="O11016" s="142"/>
    </row>
    <row r="11017" spans="3:15" x14ac:dyDescent="0.2">
      <c r="C11017" s="142"/>
      <c r="D11017" s="142"/>
      <c r="E11017" s="142"/>
      <c r="F11017" s="142"/>
      <c r="G11017" s="142"/>
      <c r="H11017" s="142"/>
      <c r="J11017" s="142"/>
      <c r="K11017" s="142"/>
      <c r="L11017" s="142"/>
      <c r="M11017" s="142"/>
      <c r="N11017" s="142"/>
      <c r="O11017" s="142"/>
    </row>
    <row r="11018" spans="3:15" x14ac:dyDescent="0.2">
      <c r="C11018" s="142"/>
      <c r="D11018" s="142"/>
      <c r="E11018" s="142"/>
      <c r="F11018" s="142"/>
      <c r="G11018" s="142"/>
      <c r="H11018" s="142"/>
      <c r="J11018" s="142"/>
      <c r="K11018" s="142"/>
      <c r="L11018" s="142"/>
      <c r="M11018" s="142"/>
      <c r="N11018" s="142"/>
      <c r="O11018" s="142"/>
    </row>
    <row r="11019" spans="3:15" x14ac:dyDescent="0.2">
      <c r="C11019" s="142"/>
      <c r="D11019" s="142"/>
      <c r="E11019" s="142"/>
      <c r="F11019" s="142"/>
      <c r="G11019" s="142"/>
      <c r="H11019" s="142"/>
      <c r="J11019" s="142"/>
      <c r="K11019" s="142"/>
      <c r="L11019" s="142"/>
      <c r="M11019" s="142"/>
      <c r="N11019" s="142"/>
      <c r="O11019" s="142"/>
    </row>
    <row r="11020" spans="3:15" x14ac:dyDescent="0.2">
      <c r="C11020" s="142"/>
      <c r="D11020" s="142"/>
      <c r="E11020" s="142"/>
      <c r="F11020" s="142"/>
      <c r="G11020" s="142"/>
      <c r="H11020" s="142"/>
      <c r="J11020" s="142"/>
      <c r="K11020" s="142"/>
      <c r="L11020" s="142"/>
      <c r="M11020" s="142"/>
      <c r="N11020" s="142"/>
      <c r="O11020" s="142"/>
    </row>
    <row r="11021" spans="3:15" x14ac:dyDescent="0.2">
      <c r="C11021" s="142"/>
      <c r="D11021" s="142"/>
      <c r="E11021" s="142"/>
      <c r="F11021" s="142"/>
      <c r="G11021" s="142"/>
      <c r="H11021" s="142"/>
      <c r="J11021" s="142"/>
      <c r="K11021" s="142"/>
      <c r="L11021" s="142"/>
      <c r="M11021" s="142"/>
      <c r="N11021" s="142"/>
      <c r="O11021" s="142"/>
    </row>
    <row r="11022" spans="3:15" x14ac:dyDescent="0.2">
      <c r="C11022" s="142"/>
      <c r="D11022" s="142"/>
      <c r="E11022" s="142"/>
      <c r="F11022" s="142"/>
      <c r="G11022" s="142"/>
      <c r="H11022" s="142"/>
      <c r="J11022" s="142"/>
      <c r="K11022" s="142"/>
      <c r="L11022" s="142"/>
      <c r="M11022" s="142"/>
      <c r="N11022" s="142"/>
      <c r="O11022" s="142"/>
    </row>
    <row r="11023" spans="3:15" x14ac:dyDescent="0.2">
      <c r="C11023" s="142"/>
      <c r="D11023" s="142"/>
      <c r="E11023" s="142"/>
      <c r="F11023" s="142"/>
      <c r="G11023" s="142"/>
      <c r="H11023" s="142"/>
      <c r="J11023" s="142"/>
      <c r="K11023" s="142"/>
      <c r="L11023" s="142"/>
      <c r="M11023" s="142"/>
      <c r="N11023" s="142"/>
      <c r="O11023" s="142"/>
    </row>
    <row r="11024" spans="3:15" x14ac:dyDescent="0.2">
      <c r="C11024" s="142"/>
      <c r="D11024" s="142"/>
      <c r="E11024" s="142"/>
      <c r="F11024" s="142"/>
      <c r="G11024" s="142"/>
      <c r="H11024" s="142"/>
      <c r="J11024" s="142"/>
      <c r="K11024" s="142"/>
      <c r="L11024" s="142"/>
      <c r="M11024" s="142"/>
      <c r="N11024" s="142"/>
      <c r="O11024" s="142"/>
    </row>
    <row r="11025" spans="3:15" x14ac:dyDescent="0.2">
      <c r="C11025" s="142"/>
      <c r="D11025" s="142"/>
      <c r="E11025" s="142"/>
      <c r="F11025" s="142"/>
      <c r="G11025" s="142"/>
      <c r="H11025" s="142"/>
      <c r="J11025" s="142"/>
      <c r="K11025" s="142"/>
      <c r="L11025" s="142"/>
      <c r="M11025" s="142"/>
      <c r="N11025" s="142"/>
      <c r="O11025" s="142"/>
    </row>
    <row r="11026" spans="3:15" x14ac:dyDescent="0.2">
      <c r="C11026" s="142"/>
      <c r="D11026" s="142"/>
      <c r="E11026" s="142"/>
      <c r="F11026" s="142"/>
      <c r="G11026" s="142"/>
      <c r="H11026" s="142"/>
      <c r="J11026" s="142"/>
      <c r="K11026" s="142"/>
      <c r="L11026" s="142"/>
      <c r="M11026" s="142"/>
      <c r="N11026" s="142"/>
      <c r="O11026" s="142"/>
    </row>
    <row r="11027" spans="3:15" x14ac:dyDescent="0.2">
      <c r="C11027" s="142"/>
      <c r="D11027" s="142"/>
      <c r="E11027" s="142"/>
      <c r="F11027" s="142"/>
      <c r="G11027" s="142"/>
      <c r="H11027" s="142"/>
      <c r="J11027" s="142"/>
      <c r="K11027" s="142"/>
      <c r="L11027" s="142"/>
      <c r="M11027" s="142"/>
      <c r="N11027" s="142"/>
      <c r="O11027" s="142"/>
    </row>
    <row r="11028" spans="3:15" x14ac:dyDescent="0.2">
      <c r="C11028" s="142"/>
      <c r="D11028" s="142"/>
      <c r="E11028" s="142"/>
      <c r="F11028" s="142"/>
      <c r="G11028" s="142"/>
      <c r="H11028" s="142"/>
      <c r="J11028" s="142"/>
      <c r="K11028" s="142"/>
      <c r="L11028" s="142"/>
      <c r="M11028" s="142"/>
      <c r="N11028" s="142"/>
      <c r="O11028" s="142"/>
    </row>
    <row r="11029" spans="3:15" x14ac:dyDescent="0.2">
      <c r="C11029" s="142"/>
      <c r="D11029" s="142"/>
      <c r="E11029" s="142"/>
      <c r="F11029" s="142"/>
      <c r="G11029" s="142"/>
      <c r="H11029" s="142"/>
      <c r="J11029" s="142"/>
      <c r="K11029" s="142"/>
      <c r="L11029" s="142"/>
      <c r="M11029" s="142"/>
      <c r="N11029" s="142"/>
      <c r="O11029" s="142"/>
    </row>
    <row r="11030" spans="3:15" x14ac:dyDescent="0.2">
      <c r="C11030" s="142"/>
      <c r="D11030" s="142"/>
      <c r="E11030" s="142"/>
      <c r="F11030" s="142"/>
      <c r="G11030" s="142"/>
      <c r="H11030" s="142"/>
      <c r="J11030" s="142"/>
      <c r="K11030" s="142"/>
      <c r="L11030" s="142"/>
      <c r="M11030" s="142"/>
      <c r="N11030" s="142"/>
      <c r="O11030" s="142"/>
    </row>
    <row r="11031" spans="3:15" x14ac:dyDescent="0.2">
      <c r="C11031" s="142"/>
      <c r="D11031" s="142"/>
      <c r="E11031" s="142"/>
      <c r="F11031" s="142"/>
      <c r="G11031" s="142"/>
      <c r="H11031" s="142"/>
      <c r="J11031" s="142"/>
      <c r="K11031" s="142"/>
      <c r="L11031" s="142"/>
      <c r="M11031" s="142"/>
      <c r="N11031" s="142"/>
      <c r="O11031" s="142"/>
    </row>
    <row r="11032" spans="3:15" x14ac:dyDescent="0.2">
      <c r="C11032" s="142"/>
      <c r="D11032" s="142"/>
      <c r="E11032" s="142"/>
      <c r="F11032" s="142"/>
      <c r="G11032" s="142"/>
      <c r="H11032" s="142"/>
      <c r="J11032" s="142"/>
      <c r="K11032" s="142"/>
      <c r="L11032" s="142"/>
      <c r="M11032" s="142"/>
      <c r="N11032" s="142"/>
      <c r="O11032" s="142"/>
    </row>
    <row r="11033" spans="3:15" x14ac:dyDescent="0.2">
      <c r="C11033" s="142"/>
      <c r="D11033" s="142"/>
      <c r="E11033" s="142"/>
      <c r="F11033" s="142"/>
      <c r="G11033" s="142"/>
      <c r="H11033" s="142"/>
      <c r="J11033" s="142"/>
      <c r="K11033" s="142"/>
      <c r="L11033" s="142"/>
      <c r="M11033" s="142"/>
      <c r="N11033" s="142"/>
      <c r="O11033" s="142"/>
    </row>
    <row r="11034" spans="3:15" x14ac:dyDescent="0.2">
      <c r="C11034" s="142"/>
      <c r="D11034" s="142"/>
      <c r="E11034" s="142"/>
      <c r="F11034" s="142"/>
      <c r="G11034" s="142"/>
      <c r="H11034" s="142"/>
      <c r="J11034" s="142"/>
      <c r="K11034" s="142"/>
      <c r="L11034" s="142"/>
      <c r="M11034" s="142"/>
      <c r="N11034" s="142"/>
      <c r="O11034" s="142"/>
    </row>
    <row r="11035" spans="3:15" x14ac:dyDescent="0.2">
      <c r="C11035" s="142"/>
      <c r="D11035" s="142"/>
      <c r="E11035" s="142"/>
      <c r="F11035" s="142"/>
      <c r="G11035" s="142"/>
      <c r="H11035" s="142"/>
      <c r="J11035" s="142"/>
      <c r="K11035" s="142"/>
      <c r="L11035" s="142"/>
      <c r="M11035" s="142"/>
      <c r="N11035" s="142"/>
      <c r="O11035" s="142"/>
    </row>
    <row r="11036" spans="3:15" x14ac:dyDescent="0.2">
      <c r="C11036" s="142"/>
      <c r="D11036" s="142"/>
      <c r="E11036" s="142"/>
      <c r="F11036" s="142"/>
      <c r="G11036" s="142"/>
      <c r="H11036" s="142"/>
      <c r="J11036" s="142"/>
      <c r="K11036" s="142"/>
      <c r="L11036" s="142"/>
      <c r="M11036" s="142"/>
      <c r="N11036" s="142"/>
      <c r="O11036" s="142"/>
    </row>
    <row r="11037" spans="3:15" x14ac:dyDescent="0.2">
      <c r="C11037" s="142"/>
      <c r="D11037" s="142"/>
      <c r="E11037" s="142"/>
      <c r="F11037" s="142"/>
      <c r="G11037" s="142"/>
      <c r="H11037" s="142"/>
      <c r="J11037" s="142"/>
      <c r="K11037" s="142"/>
      <c r="L11037" s="142"/>
      <c r="M11037" s="142"/>
      <c r="N11037" s="142"/>
      <c r="O11037" s="142"/>
    </row>
    <row r="11038" spans="3:15" x14ac:dyDescent="0.2">
      <c r="C11038" s="142"/>
      <c r="D11038" s="142"/>
      <c r="E11038" s="142"/>
      <c r="F11038" s="142"/>
      <c r="G11038" s="142"/>
      <c r="H11038" s="142"/>
      <c r="J11038" s="142"/>
      <c r="K11038" s="142"/>
      <c r="L11038" s="142"/>
      <c r="M11038" s="142"/>
      <c r="N11038" s="142"/>
      <c r="O11038" s="142"/>
    </row>
    <row r="11039" spans="3:15" x14ac:dyDescent="0.2">
      <c r="C11039" s="142"/>
      <c r="D11039" s="142"/>
      <c r="E11039" s="142"/>
      <c r="F11039" s="142"/>
      <c r="G11039" s="142"/>
      <c r="H11039" s="142"/>
      <c r="J11039" s="142"/>
      <c r="K11039" s="142"/>
      <c r="L11039" s="142"/>
      <c r="M11039" s="142"/>
      <c r="N11039" s="142"/>
      <c r="O11039" s="142"/>
    </row>
    <row r="11040" spans="3:15" x14ac:dyDescent="0.2">
      <c r="C11040" s="142"/>
      <c r="D11040" s="142"/>
      <c r="E11040" s="142"/>
      <c r="F11040" s="142"/>
      <c r="G11040" s="142"/>
      <c r="H11040" s="142"/>
      <c r="J11040" s="142"/>
      <c r="K11040" s="142"/>
      <c r="L11040" s="142"/>
      <c r="M11040" s="142"/>
      <c r="N11040" s="142"/>
      <c r="O11040" s="142"/>
    </row>
    <row r="11041" spans="3:15" x14ac:dyDescent="0.2">
      <c r="C11041" s="142"/>
      <c r="D11041" s="142"/>
      <c r="E11041" s="142"/>
      <c r="F11041" s="142"/>
      <c r="G11041" s="142"/>
      <c r="H11041" s="142"/>
      <c r="J11041" s="142"/>
      <c r="K11041" s="142"/>
      <c r="L11041" s="142"/>
      <c r="M11041" s="142"/>
      <c r="N11041" s="142"/>
      <c r="O11041" s="142"/>
    </row>
    <row r="11042" spans="3:15" x14ac:dyDescent="0.2">
      <c r="C11042" s="142"/>
      <c r="D11042" s="142"/>
      <c r="E11042" s="142"/>
      <c r="F11042" s="142"/>
      <c r="G11042" s="142"/>
      <c r="H11042" s="142"/>
      <c r="J11042" s="142"/>
      <c r="K11042" s="142"/>
      <c r="L11042" s="142"/>
      <c r="M11042" s="142"/>
      <c r="N11042" s="142"/>
      <c r="O11042" s="142"/>
    </row>
    <row r="11043" spans="3:15" x14ac:dyDescent="0.2">
      <c r="C11043" s="142"/>
      <c r="D11043" s="142"/>
      <c r="E11043" s="142"/>
      <c r="F11043" s="142"/>
      <c r="G11043" s="142"/>
      <c r="H11043" s="142"/>
      <c r="J11043" s="142"/>
      <c r="K11043" s="142"/>
      <c r="L11043" s="142"/>
      <c r="M11043" s="142"/>
      <c r="N11043" s="142"/>
      <c r="O11043" s="142"/>
    </row>
    <row r="11044" spans="3:15" x14ac:dyDescent="0.2">
      <c r="C11044" s="142"/>
      <c r="D11044" s="142"/>
      <c r="E11044" s="142"/>
      <c r="F11044" s="142"/>
      <c r="G11044" s="142"/>
      <c r="H11044" s="142"/>
      <c r="J11044" s="142"/>
      <c r="K11044" s="142"/>
      <c r="L11044" s="142"/>
      <c r="M11044" s="142"/>
      <c r="N11044" s="142"/>
      <c r="O11044" s="142"/>
    </row>
    <row r="11045" spans="3:15" x14ac:dyDescent="0.2">
      <c r="C11045" s="142"/>
      <c r="D11045" s="142"/>
      <c r="E11045" s="142"/>
      <c r="F11045" s="142"/>
      <c r="G11045" s="142"/>
      <c r="H11045" s="142"/>
      <c r="J11045" s="142"/>
      <c r="K11045" s="142"/>
      <c r="L11045" s="142"/>
      <c r="M11045" s="142"/>
      <c r="N11045" s="142"/>
      <c r="O11045" s="142"/>
    </row>
    <row r="11046" spans="3:15" x14ac:dyDescent="0.2">
      <c r="C11046" s="142"/>
      <c r="D11046" s="142"/>
      <c r="E11046" s="142"/>
      <c r="F11046" s="142"/>
      <c r="G11046" s="142"/>
      <c r="H11046" s="142"/>
      <c r="J11046" s="142"/>
      <c r="K11046" s="142"/>
      <c r="L11046" s="142"/>
      <c r="M11046" s="142"/>
      <c r="N11046" s="142"/>
      <c r="O11046" s="142"/>
    </row>
    <row r="11047" spans="3:15" x14ac:dyDescent="0.2">
      <c r="C11047" s="142"/>
      <c r="D11047" s="142"/>
      <c r="E11047" s="142"/>
      <c r="F11047" s="142"/>
      <c r="G11047" s="142"/>
      <c r="H11047" s="142"/>
      <c r="J11047" s="142"/>
      <c r="K11047" s="142"/>
      <c r="L11047" s="142"/>
      <c r="M11047" s="142"/>
      <c r="N11047" s="142"/>
      <c r="O11047" s="142"/>
    </row>
    <row r="11048" spans="3:15" x14ac:dyDescent="0.2">
      <c r="C11048" s="142"/>
      <c r="D11048" s="142"/>
      <c r="E11048" s="142"/>
      <c r="F11048" s="142"/>
      <c r="G11048" s="142"/>
      <c r="H11048" s="142"/>
      <c r="J11048" s="142"/>
      <c r="K11048" s="142"/>
      <c r="L11048" s="142"/>
      <c r="M11048" s="142"/>
      <c r="N11048" s="142"/>
      <c r="O11048" s="142"/>
    </row>
    <row r="11049" spans="3:15" x14ac:dyDescent="0.2">
      <c r="C11049" s="142"/>
      <c r="D11049" s="142"/>
      <c r="E11049" s="142"/>
      <c r="F11049" s="142"/>
      <c r="G11049" s="142"/>
      <c r="H11049" s="142"/>
      <c r="J11049" s="142"/>
      <c r="K11049" s="142"/>
      <c r="L11049" s="142"/>
      <c r="M11049" s="142"/>
      <c r="N11049" s="142"/>
      <c r="O11049" s="142"/>
    </row>
    <row r="11050" spans="3:15" x14ac:dyDescent="0.2">
      <c r="C11050" s="142"/>
      <c r="D11050" s="142"/>
      <c r="E11050" s="142"/>
      <c r="F11050" s="142"/>
      <c r="G11050" s="142"/>
      <c r="H11050" s="142"/>
      <c r="J11050" s="142"/>
      <c r="K11050" s="142"/>
      <c r="L11050" s="142"/>
      <c r="M11050" s="142"/>
      <c r="N11050" s="142"/>
      <c r="O11050" s="142"/>
    </row>
    <row r="11051" spans="3:15" x14ac:dyDescent="0.2">
      <c r="C11051" s="142"/>
      <c r="D11051" s="142"/>
      <c r="E11051" s="142"/>
      <c r="F11051" s="142"/>
      <c r="G11051" s="142"/>
      <c r="H11051" s="142"/>
      <c r="J11051" s="142"/>
      <c r="K11051" s="142"/>
      <c r="L11051" s="142"/>
      <c r="M11051" s="142"/>
      <c r="N11051" s="142"/>
      <c r="O11051" s="142"/>
    </row>
    <row r="11052" spans="3:15" x14ac:dyDescent="0.2">
      <c r="C11052" s="142"/>
      <c r="D11052" s="142"/>
      <c r="E11052" s="142"/>
      <c r="F11052" s="142"/>
      <c r="G11052" s="142"/>
      <c r="H11052" s="142"/>
      <c r="J11052" s="142"/>
      <c r="K11052" s="142"/>
      <c r="L11052" s="142"/>
      <c r="M11052" s="142"/>
      <c r="N11052" s="142"/>
      <c r="O11052" s="142"/>
    </row>
    <row r="11053" spans="3:15" x14ac:dyDescent="0.2">
      <c r="C11053" s="142"/>
      <c r="D11053" s="142"/>
      <c r="E11053" s="142"/>
      <c r="F11053" s="142"/>
      <c r="G11053" s="142"/>
      <c r="H11053" s="142"/>
      <c r="J11053" s="142"/>
      <c r="K11053" s="142"/>
      <c r="L11053" s="142"/>
      <c r="M11053" s="142"/>
      <c r="N11053" s="142"/>
      <c r="O11053" s="142"/>
    </row>
    <row r="11054" spans="3:15" x14ac:dyDescent="0.2">
      <c r="C11054" s="142"/>
      <c r="D11054" s="142"/>
      <c r="E11054" s="142"/>
      <c r="F11054" s="142"/>
      <c r="G11054" s="142"/>
      <c r="H11054" s="142"/>
      <c r="J11054" s="142"/>
      <c r="K11054" s="142"/>
      <c r="L11054" s="142"/>
      <c r="M11054" s="142"/>
      <c r="N11054" s="142"/>
      <c r="O11054" s="142"/>
    </row>
    <row r="11055" spans="3:15" x14ac:dyDescent="0.2">
      <c r="C11055" s="142"/>
      <c r="D11055" s="142"/>
      <c r="E11055" s="142"/>
      <c r="F11055" s="142"/>
      <c r="G11055" s="142"/>
      <c r="H11055" s="142"/>
      <c r="J11055" s="142"/>
      <c r="K11055" s="142"/>
      <c r="L11055" s="142"/>
      <c r="M11055" s="142"/>
      <c r="N11055" s="142"/>
      <c r="O11055" s="142"/>
    </row>
    <row r="11056" spans="3:15" x14ac:dyDescent="0.2">
      <c r="C11056" s="142"/>
      <c r="D11056" s="142"/>
      <c r="E11056" s="142"/>
      <c r="F11056" s="142"/>
      <c r="G11056" s="142"/>
      <c r="H11056" s="142"/>
      <c r="J11056" s="142"/>
      <c r="K11056" s="142"/>
      <c r="L11056" s="142"/>
      <c r="M11056" s="142"/>
      <c r="N11056" s="142"/>
      <c r="O11056" s="142"/>
    </row>
    <row r="11057" spans="3:15" x14ac:dyDescent="0.2">
      <c r="C11057" s="142"/>
      <c r="D11057" s="142"/>
      <c r="E11057" s="142"/>
      <c r="F11057" s="142"/>
      <c r="G11057" s="142"/>
      <c r="H11057" s="142"/>
      <c r="J11057" s="142"/>
      <c r="K11057" s="142"/>
      <c r="L11057" s="142"/>
      <c r="M11057" s="142"/>
      <c r="N11057" s="142"/>
      <c r="O11057" s="142"/>
    </row>
    <row r="11058" spans="3:15" x14ac:dyDescent="0.2">
      <c r="C11058" s="142"/>
      <c r="D11058" s="142"/>
      <c r="E11058" s="142"/>
      <c r="F11058" s="142"/>
      <c r="G11058" s="142"/>
      <c r="H11058" s="142"/>
      <c r="J11058" s="142"/>
      <c r="K11058" s="142"/>
      <c r="L11058" s="142"/>
      <c r="M11058" s="142"/>
      <c r="N11058" s="142"/>
      <c r="O11058" s="142"/>
    </row>
    <row r="11059" spans="3:15" x14ac:dyDescent="0.2">
      <c r="C11059" s="142"/>
      <c r="D11059" s="142"/>
      <c r="E11059" s="142"/>
      <c r="F11059" s="142"/>
      <c r="G11059" s="142"/>
      <c r="H11059" s="142"/>
      <c r="J11059" s="142"/>
      <c r="K11059" s="142"/>
      <c r="L11059" s="142"/>
      <c r="M11059" s="142"/>
      <c r="N11059" s="142"/>
      <c r="O11059" s="142"/>
    </row>
    <row r="11060" spans="3:15" x14ac:dyDescent="0.2">
      <c r="C11060" s="142"/>
      <c r="D11060" s="142"/>
      <c r="E11060" s="142"/>
      <c r="F11060" s="142"/>
      <c r="G11060" s="142"/>
      <c r="H11060" s="142"/>
      <c r="J11060" s="142"/>
      <c r="K11060" s="142"/>
      <c r="L11060" s="142"/>
      <c r="M11060" s="142"/>
      <c r="N11060" s="142"/>
      <c r="O11060" s="142"/>
    </row>
    <row r="11061" spans="3:15" x14ac:dyDescent="0.2">
      <c r="C11061" s="142"/>
      <c r="D11061" s="142"/>
      <c r="E11061" s="142"/>
      <c r="F11061" s="142"/>
      <c r="G11061" s="142"/>
      <c r="H11061" s="142"/>
      <c r="J11061" s="142"/>
      <c r="K11061" s="142"/>
      <c r="L11061" s="142"/>
      <c r="M11061" s="142"/>
      <c r="N11061" s="142"/>
      <c r="O11061" s="142"/>
    </row>
    <row r="11062" spans="3:15" x14ac:dyDescent="0.2">
      <c r="C11062" s="142"/>
      <c r="D11062" s="142"/>
      <c r="E11062" s="142"/>
      <c r="F11062" s="142"/>
      <c r="G11062" s="142"/>
      <c r="H11062" s="142"/>
      <c r="J11062" s="142"/>
      <c r="K11062" s="142"/>
      <c r="L11062" s="142"/>
      <c r="M11062" s="142"/>
      <c r="N11062" s="142"/>
      <c r="O11062" s="142"/>
    </row>
    <row r="11063" spans="3:15" x14ac:dyDescent="0.2">
      <c r="C11063" s="142"/>
      <c r="D11063" s="142"/>
      <c r="E11063" s="142"/>
      <c r="F11063" s="142"/>
      <c r="G11063" s="142"/>
      <c r="H11063" s="142"/>
      <c r="J11063" s="142"/>
      <c r="K11063" s="142"/>
      <c r="L11063" s="142"/>
      <c r="M11063" s="142"/>
      <c r="N11063" s="142"/>
      <c r="O11063" s="142"/>
    </row>
    <row r="11064" spans="3:15" x14ac:dyDescent="0.2">
      <c r="C11064" s="142"/>
      <c r="D11064" s="142"/>
      <c r="E11064" s="142"/>
      <c r="F11064" s="142"/>
      <c r="G11064" s="142"/>
      <c r="H11064" s="142"/>
      <c r="J11064" s="142"/>
      <c r="K11064" s="142"/>
      <c r="L11064" s="142"/>
      <c r="M11064" s="142"/>
      <c r="N11064" s="142"/>
      <c r="O11064" s="142"/>
    </row>
    <row r="11065" spans="3:15" x14ac:dyDescent="0.2">
      <c r="C11065" s="142"/>
      <c r="D11065" s="142"/>
      <c r="E11065" s="142"/>
      <c r="F11065" s="142"/>
      <c r="G11065" s="142"/>
      <c r="H11065" s="142"/>
      <c r="J11065" s="142"/>
      <c r="K11065" s="142"/>
      <c r="L11065" s="142"/>
      <c r="M11065" s="142"/>
      <c r="N11065" s="142"/>
      <c r="O11065" s="142"/>
    </row>
    <row r="11066" spans="3:15" x14ac:dyDescent="0.2">
      <c r="C11066" s="142"/>
      <c r="D11066" s="142"/>
      <c r="E11066" s="142"/>
      <c r="F11066" s="142"/>
      <c r="G11066" s="142"/>
      <c r="H11066" s="142"/>
      <c r="J11066" s="142"/>
      <c r="K11066" s="142"/>
      <c r="L11066" s="142"/>
      <c r="M11066" s="142"/>
      <c r="N11066" s="142"/>
      <c r="O11066" s="142"/>
    </row>
    <row r="11067" spans="3:15" x14ac:dyDescent="0.2">
      <c r="C11067" s="142"/>
      <c r="D11067" s="142"/>
      <c r="E11067" s="142"/>
      <c r="F11067" s="142"/>
      <c r="G11067" s="142"/>
      <c r="H11067" s="142"/>
      <c r="J11067" s="142"/>
      <c r="K11067" s="142"/>
      <c r="L11067" s="142"/>
      <c r="M11067" s="142"/>
      <c r="N11067" s="142"/>
      <c r="O11067" s="142"/>
    </row>
    <row r="11068" spans="3:15" x14ac:dyDescent="0.2">
      <c r="C11068" s="142"/>
      <c r="D11068" s="142"/>
      <c r="E11068" s="142"/>
      <c r="F11068" s="142"/>
      <c r="G11068" s="142"/>
      <c r="H11068" s="142"/>
      <c r="J11068" s="142"/>
      <c r="K11068" s="142"/>
      <c r="L11068" s="142"/>
      <c r="M11068" s="142"/>
      <c r="N11068" s="142"/>
      <c r="O11068" s="142"/>
    </row>
    <row r="11069" spans="3:15" x14ac:dyDescent="0.2">
      <c r="C11069" s="142"/>
      <c r="D11069" s="142"/>
      <c r="E11069" s="142"/>
      <c r="F11069" s="142"/>
      <c r="G11069" s="142"/>
      <c r="H11069" s="142"/>
      <c r="J11069" s="142"/>
      <c r="K11069" s="142"/>
      <c r="L11069" s="142"/>
      <c r="M11069" s="142"/>
      <c r="N11069" s="142"/>
      <c r="O11069" s="142"/>
    </row>
    <row r="11070" spans="3:15" x14ac:dyDescent="0.2">
      <c r="C11070" s="142"/>
      <c r="D11070" s="142"/>
      <c r="E11070" s="142"/>
      <c r="F11070" s="142"/>
      <c r="G11070" s="142"/>
      <c r="H11070" s="142"/>
      <c r="J11070" s="142"/>
      <c r="K11070" s="142"/>
      <c r="L11070" s="142"/>
      <c r="M11070" s="142"/>
      <c r="N11070" s="142"/>
      <c r="O11070" s="142"/>
    </row>
    <row r="11071" spans="3:15" x14ac:dyDescent="0.2">
      <c r="C11071" s="142"/>
      <c r="D11071" s="142"/>
      <c r="E11071" s="142"/>
      <c r="F11071" s="142"/>
      <c r="G11071" s="142"/>
      <c r="H11071" s="142"/>
      <c r="J11071" s="142"/>
      <c r="K11071" s="142"/>
      <c r="L11071" s="142"/>
      <c r="M11071" s="142"/>
      <c r="N11071" s="142"/>
      <c r="O11071" s="142"/>
    </row>
    <row r="11072" spans="3:15" x14ac:dyDescent="0.2">
      <c r="C11072" s="142"/>
      <c r="D11072" s="142"/>
      <c r="E11072" s="142"/>
      <c r="F11072" s="142"/>
      <c r="G11072" s="142"/>
      <c r="H11072" s="142"/>
      <c r="J11072" s="142"/>
      <c r="K11072" s="142"/>
      <c r="L11072" s="142"/>
      <c r="M11072" s="142"/>
      <c r="N11072" s="142"/>
      <c r="O11072" s="142"/>
    </row>
    <row r="11073" spans="3:15" x14ac:dyDescent="0.2">
      <c r="C11073" s="142"/>
      <c r="D11073" s="142"/>
      <c r="E11073" s="142"/>
      <c r="F11073" s="142"/>
      <c r="G11073" s="142"/>
      <c r="H11073" s="142"/>
      <c r="J11073" s="142"/>
      <c r="K11073" s="142"/>
      <c r="L11073" s="142"/>
      <c r="M11073" s="142"/>
      <c r="N11073" s="142"/>
      <c r="O11073" s="142"/>
    </row>
    <row r="11074" spans="3:15" x14ac:dyDescent="0.2">
      <c r="C11074" s="142"/>
      <c r="D11074" s="142"/>
      <c r="E11074" s="142"/>
      <c r="F11074" s="142"/>
      <c r="G11074" s="142"/>
      <c r="H11074" s="142"/>
      <c r="J11074" s="142"/>
      <c r="K11074" s="142"/>
      <c r="L11074" s="142"/>
      <c r="M11074" s="142"/>
      <c r="N11074" s="142"/>
      <c r="O11074" s="142"/>
    </row>
    <row r="11075" spans="3:15" x14ac:dyDescent="0.2">
      <c r="C11075" s="142"/>
      <c r="D11075" s="142"/>
      <c r="E11075" s="142"/>
      <c r="F11075" s="142"/>
      <c r="G11075" s="142"/>
      <c r="H11075" s="142"/>
      <c r="J11075" s="142"/>
      <c r="K11075" s="142"/>
      <c r="L11075" s="142"/>
      <c r="M11075" s="142"/>
      <c r="N11075" s="142"/>
      <c r="O11075" s="142"/>
    </row>
    <row r="11076" spans="3:15" x14ac:dyDescent="0.2">
      <c r="C11076" s="142"/>
      <c r="D11076" s="142"/>
      <c r="E11076" s="142"/>
      <c r="F11076" s="142"/>
      <c r="G11076" s="142"/>
      <c r="H11076" s="142"/>
      <c r="J11076" s="142"/>
      <c r="K11076" s="142"/>
      <c r="L11076" s="142"/>
      <c r="M11076" s="142"/>
      <c r="N11076" s="142"/>
      <c r="O11076" s="142"/>
    </row>
    <row r="11077" spans="3:15" x14ac:dyDescent="0.2">
      <c r="C11077" s="142"/>
      <c r="D11077" s="142"/>
      <c r="E11077" s="142"/>
      <c r="F11077" s="142"/>
      <c r="G11077" s="142"/>
      <c r="H11077" s="142"/>
      <c r="J11077" s="142"/>
      <c r="K11077" s="142"/>
      <c r="L11077" s="142"/>
      <c r="M11077" s="142"/>
      <c r="N11077" s="142"/>
      <c r="O11077" s="142"/>
    </row>
    <row r="11078" spans="3:15" x14ac:dyDescent="0.2">
      <c r="C11078" s="142"/>
      <c r="D11078" s="142"/>
      <c r="E11078" s="142"/>
      <c r="F11078" s="142"/>
      <c r="G11078" s="142"/>
      <c r="H11078" s="142"/>
      <c r="J11078" s="142"/>
      <c r="K11078" s="142"/>
      <c r="L11078" s="142"/>
      <c r="M11078" s="142"/>
      <c r="N11078" s="142"/>
      <c r="O11078" s="142"/>
    </row>
    <row r="11079" spans="3:15" x14ac:dyDescent="0.2">
      <c r="C11079" s="142"/>
      <c r="D11079" s="142"/>
      <c r="E11079" s="142"/>
      <c r="F11079" s="142"/>
      <c r="G11079" s="142"/>
      <c r="H11079" s="142"/>
      <c r="J11079" s="142"/>
      <c r="K11079" s="142"/>
      <c r="L11079" s="142"/>
      <c r="M11079" s="142"/>
      <c r="N11079" s="142"/>
      <c r="O11079" s="142"/>
    </row>
    <row r="11080" spans="3:15" x14ac:dyDescent="0.2">
      <c r="C11080" s="142"/>
      <c r="D11080" s="142"/>
      <c r="E11080" s="142"/>
      <c r="F11080" s="142"/>
      <c r="G11080" s="142"/>
      <c r="H11080" s="142"/>
      <c r="J11080" s="142"/>
      <c r="K11080" s="142"/>
      <c r="L11080" s="142"/>
      <c r="M11080" s="142"/>
      <c r="N11080" s="142"/>
      <c r="O11080" s="142"/>
    </row>
    <row r="11081" spans="3:15" x14ac:dyDescent="0.2">
      <c r="C11081" s="142"/>
      <c r="D11081" s="142"/>
      <c r="E11081" s="142"/>
      <c r="F11081" s="142"/>
      <c r="G11081" s="142"/>
      <c r="H11081" s="142"/>
      <c r="J11081" s="142"/>
      <c r="K11081" s="142"/>
      <c r="L11081" s="142"/>
      <c r="M11081" s="142"/>
      <c r="N11081" s="142"/>
      <c r="O11081" s="142"/>
    </row>
    <row r="11082" spans="3:15" x14ac:dyDescent="0.2">
      <c r="C11082" s="142"/>
      <c r="D11082" s="142"/>
      <c r="E11082" s="142"/>
      <c r="F11082" s="142"/>
      <c r="G11082" s="142"/>
      <c r="H11082" s="142"/>
      <c r="J11082" s="142"/>
      <c r="K11082" s="142"/>
      <c r="L11082" s="142"/>
      <c r="M11082" s="142"/>
      <c r="N11082" s="142"/>
      <c r="O11082" s="142"/>
    </row>
    <row r="11083" spans="3:15" x14ac:dyDescent="0.2">
      <c r="C11083" s="142"/>
      <c r="D11083" s="142"/>
      <c r="E11083" s="142"/>
      <c r="F11083" s="142"/>
      <c r="G11083" s="142"/>
      <c r="H11083" s="142"/>
      <c r="J11083" s="142"/>
      <c r="K11083" s="142"/>
      <c r="L11083" s="142"/>
      <c r="M11083" s="142"/>
      <c r="N11083" s="142"/>
      <c r="O11083" s="142"/>
    </row>
    <row r="11084" spans="3:15" x14ac:dyDescent="0.2">
      <c r="C11084" s="142"/>
      <c r="D11084" s="142"/>
      <c r="E11084" s="142"/>
      <c r="F11084" s="142"/>
      <c r="G11084" s="142"/>
      <c r="H11084" s="142"/>
      <c r="J11084" s="142"/>
      <c r="K11084" s="142"/>
      <c r="L11084" s="142"/>
      <c r="M11084" s="142"/>
      <c r="N11084" s="142"/>
      <c r="O11084" s="142"/>
    </row>
    <row r="11085" spans="3:15" x14ac:dyDescent="0.2">
      <c r="C11085" s="142"/>
      <c r="D11085" s="142"/>
      <c r="E11085" s="142"/>
      <c r="F11085" s="142"/>
      <c r="G11085" s="142"/>
      <c r="H11085" s="142"/>
      <c r="J11085" s="142"/>
      <c r="K11085" s="142"/>
      <c r="L11085" s="142"/>
      <c r="M11085" s="142"/>
      <c r="N11085" s="142"/>
      <c r="O11085" s="142"/>
    </row>
    <row r="11086" spans="3:15" x14ac:dyDescent="0.2">
      <c r="C11086" s="142"/>
      <c r="D11086" s="142"/>
      <c r="E11086" s="142"/>
      <c r="F11086" s="142"/>
      <c r="G11086" s="142"/>
      <c r="H11086" s="142"/>
      <c r="J11086" s="142"/>
      <c r="K11086" s="142"/>
      <c r="L11086" s="142"/>
      <c r="M11086" s="142"/>
      <c r="N11086" s="142"/>
      <c r="O11086" s="142"/>
    </row>
    <row r="11087" spans="3:15" x14ac:dyDescent="0.2">
      <c r="C11087" s="142"/>
      <c r="D11087" s="142"/>
      <c r="E11087" s="142"/>
      <c r="F11087" s="142"/>
      <c r="G11087" s="142"/>
      <c r="H11087" s="142"/>
      <c r="J11087" s="142"/>
      <c r="K11087" s="142"/>
      <c r="L11087" s="142"/>
      <c r="M11087" s="142"/>
      <c r="N11087" s="142"/>
      <c r="O11087" s="142"/>
    </row>
    <row r="11088" spans="3:15" x14ac:dyDescent="0.2">
      <c r="C11088" s="142"/>
      <c r="D11088" s="142"/>
      <c r="E11088" s="142"/>
      <c r="F11088" s="142"/>
      <c r="G11088" s="142"/>
      <c r="H11088" s="142"/>
      <c r="J11088" s="142"/>
      <c r="K11088" s="142"/>
      <c r="L11088" s="142"/>
      <c r="M11088" s="142"/>
      <c r="N11088" s="142"/>
      <c r="O11088" s="142"/>
    </row>
    <row r="11089" spans="3:15" x14ac:dyDescent="0.2">
      <c r="C11089" s="142"/>
      <c r="D11089" s="142"/>
      <c r="E11089" s="142"/>
      <c r="F11089" s="142"/>
      <c r="G11089" s="142"/>
      <c r="H11089" s="142"/>
      <c r="J11089" s="142"/>
      <c r="K11089" s="142"/>
      <c r="L11089" s="142"/>
      <c r="M11089" s="142"/>
      <c r="N11089" s="142"/>
      <c r="O11089" s="142"/>
    </row>
    <row r="11090" spans="3:15" x14ac:dyDescent="0.2">
      <c r="C11090" s="142"/>
      <c r="D11090" s="142"/>
      <c r="E11090" s="142"/>
      <c r="F11090" s="142"/>
      <c r="G11090" s="142"/>
      <c r="H11090" s="142"/>
      <c r="J11090" s="142"/>
      <c r="K11090" s="142"/>
      <c r="L11090" s="142"/>
      <c r="M11090" s="142"/>
      <c r="N11090" s="142"/>
      <c r="O11090" s="142"/>
    </row>
    <row r="11091" spans="3:15" x14ac:dyDescent="0.2">
      <c r="C11091" s="142"/>
      <c r="D11091" s="142"/>
      <c r="E11091" s="142"/>
      <c r="F11091" s="142"/>
      <c r="G11091" s="142"/>
      <c r="H11091" s="142"/>
      <c r="J11091" s="142"/>
      <c r="K11091" s="142"/>
      <c r="L11091" s="142"/>
      <c r="M11091" s="142"/>
      <c r="N11091" s="142"/>
      <c r="O11091" s="142"/>
    </row>
    <row r="11092" spans="3:15" x14ac:dyDescent="0.2">
      <c r="C11092" s="142"/>
      <c r="D11092" s="142"/>
      <c r="E11092" s="142"/>
      <c r="F11092" s="142"/>
      <c r="G11092" s="142"/>
      <c r="H11092" s="142"/>
      <c r="J11092" s="142"/>
      <c r="K11092" s="142"/>
      <c r="L11092" s="142"/>
      <c r="M11092" s="142"/>
      <c r="N11092" s="142"/>
      <c r="O11092" s="142"/>
    </row>
    <row r="11093" spans="3:15" x14ac:dyDescent="0.2">
      <c r="C11093" s="142"/>
      <c r="D11093" s="142"/>
      <c r="E11093" s="142"/>
      <c r="F11093" s="142"/>
      <c r="G11093" s="142"/>
      <c r="H11093" s="142"/>
      <c r="J11093" s="142"/>
      <c r="K11093" s="142"/>
      <c r="L11093" s="142"/>
      <c r="M11093" s="142"/>
      <c r="N11093" s="142"/>
      <c r="O11093" s="142"/>
    </row>
    <row r="11094" spans="3:15" x14ac:dyDescent="0.2">
      <c r="C11094" s="142"/>
      <c r="D11094" s="142"/>
      <c r="E11094" s="142"/>
      <c r="F11094" s="142"/>
      <c r="G11094" s="142"/>
      <c r="H11094" s="142"/>
      <c r="J11094" s="142"/>
      <c r="K11094" s="142"/>
      <c r="L11094" s="142"/>
      <c r="M11094" s="142"/>
      <c r="N11094" s="142"/>
      <c r="O11094" s="142"/>
    </row>
    <row r="11095" spans="3:15" x14ac:dyDescent="0.2">
      <c r="C11095" s="142"/>
      <c r="D11095" s="142"/>
      <c r="E11095" s="142"/>
      <c r="F11095" s="142"/>
      <c r="G11095" s="142"/>
      <c r="H11095" s="142"/>
      <c r="J11095" s="142"/>
      <c r="K11095" s="142"/>
      <c r="L11095" s="142"/>
      <c r="M11095" s="142"/>
      <c r="N11095" s="142"/>
      <c r="O11095" s="142"/>
    </row>
    <row r="11096" spans="3:15" x14ac:dyDescent="0.2">
      <c r="C11096" s="142"/>
      <c r="D11096" s="142"/>
      <c r="E11096" s="142"/>
      <c r="F11096" s="142"/>
      <c r="G11096" s="142"/>
      <c r="H11096" s="142"/>
      <c r="J11096" s="142"/>
      <c r="K11096" s="142"/>
      <c r="L11096" s="142"/>
      <c r="M11096" s="142"/>
      <c r="N11096" s="142"/>
      <c r="O11096" s="142"/>
    </row>
    <row r="11097" spans="3:15" x14ac:dyDescent="0.2">
      <c r="C11097" s="142"/>
      <c r="D11097" s="142"/>
      <c r="E11097" s="142"/>
      <c r="F11097" s="142"/>
      <c r="G11097" s="142"/>
      <c r="H11097" s="142"/>
      <c r="J11097" s="142"/>
      <c r="K11097" s="142"/>
      <c r="L11097" s="142"/>
      <c r="M11097" s="142"/>
      <c r="N11097" s="142"/>
      <c r="O11097" s="142"/>
    </row>
    <row r="11098" spans="3:15" x14ac:dyDescent="0.2">
      <c r="C11098" s="142"/>
      <c r="D11098" s="142"/>
      <c r="E11098" s="142"/>
      <c r="F11098" s="142"/>
      <c r="G11098" s="142"/>
      <c r="H11098" s="142"/>
      <c r="J11098" s="142"/>
      <c r="K11098" s="142"/>
      <c r="L11098" s="142"/>
      <c r="M11098" s="142"/>
      <c r="N11098" s="142"/>
      <c r="O11098" s="142"/>
    </row>
    <row r="11099" spans="3:15" x14ac:dyDescent="0.2">
      <c r="C11099" s="142"/>
      <c r="D11099" s="142"/>
      <c r="E11099" s="142"/>
      <c r="F11099" s="142"/>
      <c r="G11099" s="142"/>
      <c r="H11099" s="142"/>
      <c r="J11099" s="142"/>
      <c r="K11099" s="142"/>
      <c r="L11099" s="142"/>
      <c r="M11099" s="142"/>
      <c r="N11099" s="142"/>
      <c r="O11099" s="142"/>
    </row>
    <row r="11100" spans="3:15" x14ac:dyDescent="0.2">
      <c r="C11100" s="142"/>
      <c r="D11100" s="142"/>
      <c r="E11100" s="142"/>
      <c r="F11100" s="142"/>
      <c r="G11100" s="142"/>
      <c r="H11100" s="142"/>
      <c r="J11100" s="142"/>
      <c r="K11100" s="142"/>
      <c r="L11100" s="142"/>
      <c r="M11100" s="142"/>
      <c r="N11100" s="142"/>
      <c r="O11100" s="142"/>
    </row>
    <row r="11101" spans="3:15" x14ac:dyDescent="0.2">
      <c r="C11101" s="142"/>
      <c r="D11101" s="142"/>
      <c r="E11101" s="142"/>
      <c r="F11101" s="142"/>
      <c r="G11101" s="142"/>
      <c r="H11101" s="142"/>
      <c r="J11101" s="142"/>
      <c r="K11101" s="142"/>
      <c r="L11101" s="142"/>
      <c r="M11101" s="142"/>
      <c r="N11101" s="142"/>
      <c r="O11101" s="142"/>
    </row>
    <row r="11102" spans="3:15" x14ac:dyDescent="0.2">
      <c r="C11102" s="142"/>
      <c r="D11102" s="142"/>
      <c r="E11102" s="142"/>
      <c r="F11102" s="142"/>
      <c r="G11102" s="142"/>
      <c r="H11102" s="142"/>
      <c r="J11102" s="142"/>
      <c r="K11102" s="142"/>
      <c r="L11102" s="142"/>
      <c r="M11102" s="142"/>
      <c r="N11102" s="142"/>
      <c r="O11102" s="142"/>
    </row>
    <row r="11103" spans="3:15" x14ac:dyDescent="0.2">
      <c r="C11103" s="142"/>
      <c r="D11103" s="142"/>
      <c r="E11103" s="142"/>
      <c r="F11103" s="142"/>
      <c r="G11103" s="142"/>
      <c r="H11103" s="142"/>
      <c r="J11103" s="142"/>
      <c r="K11103" s="142"/>
      <c r="L11103" s="142"/>
      <c r="M11103" s="142"/>
      <c r="N11103" s="142"/>
      <c r="O11103" s="142"/>
    </row>
    <row r="11104" spans="3:15" x14ac:dyDescent="0.2">
      <c r="C11104" s="142"/>
      <c r="D11104" s="142"/>
      <c r="E11104" s="142"/>
      <c r="F11104" s="142"/>
      <c r="G11104" s="142"/>
      <c r="H11104" s="142"/>
      <c r="J11104" s="142"/>
      <c r="K11104" s="142"/>
      <c r="L11104" s="142"/>
      <c r="M11104" s="142"/>
      <c r="N11104" s="142"/>
      <c r="O11104" s="142"/>
    </row>
    <row r="11105" spans="3:15" x14ac:dyDescent="0.2">
      <c r="C11105" s="142"/>
      <c r="D11105" s="142"/>
      <c r="E11105" s="142"/>
      <c r="F11105" s="142"/>
      <c r="G11105" s="142"/>
      <c r="H11105" s="142"/>
      <c r="J11105" s="142"/>
      <c r="K11105" s="142"/>
      <c r="L11105" s="142"/>
      <c r="M11105" s="142"/>
      <c r="N11105" s="142"/>
      <c r="O11105" s="142"/>
    </row>
    <row r="11106" spans="3:15" x14ac:dyDescent="0.2">
      <c r="C11106" s="142"/>
      <c r="D11106" s="142"/>
      <c r="E11106" s="142"/>
      <c r="F11106" s="142"/>
      <c r="G11106" s="142"/>
      <c r="H11106" s="142"/>
      <c r="J11106" s="142"/>
      <c r="K11106" s="142"/>
      <c r="L11106" s="142"/>
      <c r="M11106" s="142"/>
      <c r="N11106" s="142"/>
      <c r="O11106" s="142"/>
    </row>
    <row r="11107" spans="3:15" x14ac:dyDescent="0.2">
      <c r="C11107" s="142"/>
      <c r="D11107" s="142"/>
      <c r="E11107" s="142"/>
      <c r="F11107" s="142"/>
      <c r="G11107" s="142"/>
      <c r="H11107" s="142"/>
      <c r="J11107" s="142"/>
      <c r="K11107" s="142"/>
      <c r="L11107" s="142"/>
      <c r="M11107" s="142"/>
      <c r="N11107" s="142"/>
      <c r="O11107" s="142"/>
    </row>
    <row r="11108" spans="3:15" x14ac:dyDescent="0.2">
      <c r="C11108" s="142"/>
      <c r="D11108" s="142"/>
      <c r="E11108" s="142"/>
      <c r="F11108" s="142"/>
      <c r="G11108" s="142"/>
      <c r="H11108" s="142"/>
      <c r="J11108" s="142"/>
      <c r="K11108" s="142"/>
      <c r="L11108" s="142"/>
      <c r="M11108" s="142"/>
      <c r="N11108" s="142"/>
      <c r="O11108" s="142"/>
    </row>
    <row r="11109" spans="3:15" x14ac:dyDescent="0.2">
      <c r="C11109" s="142"/>
      <c r="D11109" s="142"/>
      <c r="E11109" s="142"/>
      <c r="F11109" s="142"/>
      <c r="G11109" s="142"/>
      <c r="H11109" s="142"/>
      <c r="J11109" s="142"/>
      <c r="K11109" s="142"/>
      <c r="L11109" s="142"/>
      <c r="M11109" s="142"/>
      <c r="N11109" s="142"/>
      <c r="O11109" s="142"/>
    </row>
    <row r="11110" spans="3:15" x14ac:dyDescent="0.2">
      <c r="C11110" s="142"/>
      <c r="D11110" s="142"/>
      <c r="E11110" s="142"/>
      <c r="F11110" s="142"/>
      <c r="G11110" s="142"/>
      <c r="H11110" s="142"/>
      <c r="J11110" s="142"/>
      <c r="K11110" s="142"/>
      <c r="L11110" s="142"/>
      <c r="M11110" s="142"/>
      <c r="N11110" s="142"/>
      <c r="O11110" s="142"/>
    </row>
    <row r="11111" spans="3:15" x14ac:dyDescent="0.2">
      <c r="C11111" s="142"/>
      <c r="D11111" s="142"/>
      <c r="E11111" s="142"/>
      <c r="F11111" s="142"/>
      <c r="G11111" s="142"/>
      <c r="H11111" s="142"/>
      <c r="J11111" s="142"/>
      <c r="K11111" s="142"/>
      <c r="L11111" s="142"/>
      <c r="M11111" s="142"/>
      <c r="N11111" s="142"/>
      <c r="O11111" s="142"/>
    </row>
    <row r="11112" spans="3:15" x14ac:dyDescent="0.2">
      <c r="C11112" s="142"/>
      <c r="D11112" s="142"/>
      <c r="E11112" s="142"/>
      <c r="F11112" s="142"/>
      <c r="G11112" s="142"/>
      <c r="H11112" s="142"/>
      <c r="J11112" s="142"/>
      <c r="K11112" s="142"/>
      <c r="L11112" s="142"/>
      <c r="M11112" s="142"/>
      <c r="N11112" s="142"/>
      <c r="O11112" s="142"/>
    </row>
    <row r="11113" spans="3:15" x14ac:dyDescent="0.2">
      <c r="C11113" s="142"/>
      <c r="D11113" s="142"/>
      <c r="E11113" s="142"/>
      <c r="F11113" s="142"/>
      <c r="G11113" s="142"/>
      <c r="H11113" s="142"/>
      <c r="J11113" s="142"/>
      <c r="K11113" s="142"/>
      <c r="L11113" s="142"/>
      <c r="M11113" s="142"/>
      <c r="N11113" s="142"/>
      <c r="O11113" s="142"/>
    </row>
    <row r="11114" spans="3:15" x14ac:dyDescent="0.2">
      <c r="C11114" s="142"/>
      <c r="D11114" s="142"/>
      <c r="E11114" s="142"/>
      <c r="F11114" s="142"/>
      <c r="G11114" s="142"/>
      <c r="H11114" s="142"/>
      <c r="J11114" s="142"/>
      <c r="K11114" s="142"/>
      <c r="L11114" s="142"/>
      <c r="M11114" s="142"/>
      <c r="N11114" s="142"/>
      <c r="O11114" s="142"/>
    </row>
    <row r="11115" spans="3:15" x14ac:dyDescent="0.2">
      <c r="C11115" s="142"/>
      <c r="D11115" s="142"/>
      <c r="E11115" s="142"/>
      <c r="F11115" s="142"/>
      <c r="G11115" s="142"/>
      <c r="H11115" s="142"/>
      <c r="J11115" s="142"/>
      <c r="K11115" s="142"/>
      <c r="L11115" s="142"/>
      <c r="M11115" s="142"/>
      <c r="N11115" s="142"/>
      <c r="O11115" s="142"/>
    </row>
    <row r="11116" spans="3:15" x14ac:dyDescent="0.2">
      <c r="C11116" s="142"/>
      <c r="D11116" s="142"/>
      <c r="E11116" s="142"/>
      <c r="F11116" s="142"/>
      <c r="G11116" s="142"/>
      <c r="H11116" s="142"/>
      <c r="J11116" s="142"/>
      <c r="K11116" s="142"/>
      <c r="L11116" s="142"/>
      <c r="M11116" s="142"/>
      <c r="N11116" s="142"/>
      <c r="O11116" s="142"/>
    </row>
    <row r="11117" spans="3:15" x14ac:dyDescent="0.2">
      <c r="C11117" s="142"/>
      <c r="D11117" s="142"/>
      <c r="E11117" s="142"/>
      <c r="F11117" s="142"/>
      <c r="G11117" s="142"/>
      <c r="H11117" s="142"/>
      <c r="J11117" s="142"/>
      <c r="K11117" s="142"/>
      <c r="L11117" s="142"/>
      <c r="M11117" s="142"/>
      <c r="N11117" s="142"/>
      <c r="O11117" s="142"/>
    </row>
    <row r="11118" spans="3:15" x14ac:dyDescent="0.2">
      <c r="C11118" s="142"/>
      <c r="D11118" s="142"/>
      <c r="E11118" s="142"/>
      <c r="F11118" s="142"/>
      <c r="G11118" s="142"/>
      <c r="H11118" s="142"/>
      <c r="J11118" s="142"/>
      <c r="K11118" s="142"/>
      <c r="L11118" s="142"/>
      <c r="M11118" s="142"/>
      <c r="N11118" s="142"/>
      <c r="O11118" s="142"/>
    </row>
    <row r="11119" spans="3:15" x14ac:dyDescent="0.2">
      <c r="C11119" s="142"/>
      <c r="D11119" s="142"/>
      <c r="E11119" s="142"/>
      <c r="F11119" s="142"/>
      <c r="G11119" s="142"/>
      <c r="H11119" s="142"/>
      <c r="J11119" s="142"/>
      <c r="K11119" s="142"/>
      <c r="L11119" s="142"/>
      <c r="M11119" s="142"/>
      <c r="N11119" s="142"/>
      <c r="O11119" s="142"/>
    </row>
    <row r="11120" spans="3:15" x14ac:dyDescent="0.2">
      <c r="C11120" s="142"/>
      <c r="D11120" s="142"/>
      <c r="E11120" s="142"/>
      <c r="F11120" s="142"/>
      <c r="G11120" s="142"/>
      <c r="H11120" s="142"/>
      <c r="J11120" s="142"/>
      <c r="K11120" s="142"/>
      <c r="L11120" s="142"/>
      <c r="M11120" s="142"/>
      <c r="N11120" s="142"/>
      <c r="O11120" s="142"/>
    </row>
    <row r="11121" spans="3:15" x14ac:dyDescent="0.2">
      <c r="C11121" s="142"/>
      <c r="D11121" s="142"/>
      <c r="E11121" s="142"/>
      <c r="F11121" s="142"/>
      <c r="G11121" s="142"/>
      <c r="H11121" s="142"/>
      <c r="J11121" s="142"/>
      <c r="K11121" s="142"/>
      <c r="L11121" s="142"/>
      <c r="M11121" s="142"/>
      <c r="N11121" s="142"/>
      <c r="O11121" s="142"/>
    </row>
    <row r="11122" spans="3:15" x14ac:dyDescent="0.2">
      <c r="C11122" s="142"/>
      <c r="D11122" s="142"/>
      <c r="E11122" s="142"/>
      <c r="F11122" s="142"/>
      <c r="G11122" s="142"/>
      <c r="H11122" s="142"/>
      <c r="J11122" s="142"/>
      <c r="K11122" s="142"/>
      <c r="L11122" s="142"/>
      <c r="M11122" s="142"/>
      <c r="N11122" s="142"/>
      <c r="O11122" s="142"/>
    </row>
    <row r="11123" spans="3:15" x14ac:dyDescent="0.2">
      <c r="C11123" s="142"/>
      <c r="D11123" s="142"/>
      <c r="E11123" s="142"/>
      <c r="F11123" s="142"/>
      <c r="G11123" s="142"/>
      <c r="H11123" s="142"/>
      <c r="J11123" s="142"/>
      <c r="K11123" s="142"/>
      <c r="L11123" s="142"/>
      <c r="M11123" s="142"/>
      <c r="N11123" s="142"/>
      <c r="O11123" s="142"/>
    </row>
    <row r="11124" spans="3:15" x14ac:dyDescent="0.2">
      <c r="C11124" s="142"/>
      <c r="D11124" s="142"/>
      <c r="E11124" s="142"/>
      <c r="F11124" s="142"/>
      <c r="G11124" s="142"/>
      <c r="H11124" s="142"/>
      <c r="J11124" s="142"/>
      <c r="K11124" s="142"/>
      <c r="L11124" s="142"/>
      <c r="M11124" s="142"/>
      <c r="N11124" s="142"/>
      <c r="O11124" s="142"/>
    </row>
    <row r="11125" spans="3:15" x14ac:dyDescent="0.2">
      <c r="C11125" s="142"/>
      <c r="D11125" s="142"/>
      <c r="E11125" s="142"/>
      <c r="F11125" s="142"/>
      <c r="G11125" s="142"/>
      <c r="H11125" s="142"/>
      <c r="J11125" s="142"/>
      <c r="K11125" s="142"/>
      <c r="L11125" s="142"/>
      <c r="M11125" s="142"/>
      <c r="N11125" s="142"/>
      <c r="O11125" s="142"/>
    </row>
    <row r="11126" spans="3:15" x14ac:dyDescent="0.2">
      <c r="C11126" s="142"/>
      <c r="D11126" s="142"/>
      <c r="E11126" s="142"/>
      <c r="F11126" s="142"/>
      <c r="G11126" s="142"/>
      <c r="H11126" s="142"/>
      <c r="J11126" s="142"/>
      <c r="K11126" s="142"/>
      <c r="L11126" s="142"/>
      <c r="M11126" s="142"/>
      <c r="N11126" s="142"/>
      <c r="O11126" s="142"/>
    </row>
    <row r="11127" spans="3:15" x14ac:dyDescent="0.2">
      <c r="C11127" s="142"/>
      <c r="D11127" s="142"/>
      <c r="E11127" s="142"/>
      <c r="F11127" s="142"/>
      <c r="G11127" s="142"/>
      <c r="H11127" s="142"/>
      <c r="J11127" s="142"/>
      <c r="K11127" s="142"/>
      <c r="L11127" s="142"/>
      <c r="M11127" s="142"/>
      <c r="N11127" s="142"/>
      <c r="O11127" s="142"/>
    </row>
    <row r="11128" spans="3:15" x14ac:dyDescent="0.2">
      <c r="C11128" s="142"/>
      <c r="D11128" s="142"/>
      <c r="E11128" s="142"/>
      <c r="F11128" s="142"/>
      <c r="G11128" s="142"/>
      <c r="H11128" s="142"/>
      <c r="J11128" s="142"/>
      <c r="K11128" s="142"/>
      <c r="L11128" s="142"/>
      <c r="M11128" s="142"/>
      <c r="N11128" s="142"/>
      <c r="O11128" s="142"/>
    </row>
    <row r="11129" spans="3:15" x14ac:dyDescent="0.2">
      <c r="C11129" s="142"/>
      <c r="D11129" s="142"/>
      <c r="E11129" s="142"/>
      <c r="F11129" s="142"/>
      <c r="G11129" s="142"/>
      <c r="H11129" s="142"/>
      <c r="J11129" s="142"/>
      <c r="K11129" s="142"/>
      <c r="L11129" s="142"/>
      <c r="M11129" s="142"/>
      <c r="N11129" s="142"/>
      <c r="O11129" s="142"/>
    </row>
    <row r="11130" spans="3:15" x14ac:dyDescent="0.2">
      <c r="C11130" s="142"/>
      <c r="D11130" s="142"/>
      <c r="E11130" s="142"/>
      <c r="F11130" s="142"/>
      <c r="G11130" s="142"/>
      <c r="H11130" s="142"/>
      <c r="J11130" s="142"/>
      <c r="K11130" s="142"/>
      <c r="L11130" s="142"/>
      <c r="M11130" s="142"/>
      <c r="N11130" s="142"/>
      <c r="O11130" s="142"/>
    </row>
    <row r="11131" spans="3:15" x14ac:dyDescent="0.2">
      <c r="C11131" s="142"/>
      <c r="D11131" s="142"/>
      <c r="E11131" s="142"/>
      <c r="F11131" s="142"/>
      <c r="G11131" s="142"/>
      <c r="H11131" s="142"/>
      <c r="J11131" s="142"/>
      <c r="K11131" s="142"/>
      <c r="L11131" s="142"/>
      <c r="M11131" s="142"/>
      <c r="N11131" s="142"/>
      <c r="O11131" s="142"/>
    </row>
    <row r="11132" spans="3:15" x14ac:dyDescent="0.2">
      <c r="C11132" s="142"/>
      <c r="D11132" s="142"/>
      <c r="E11132" s="142"/>
      <c r="F11132" s="142"/>
      <c r="G11132" s="142"/>
      <c r="H11132" s="142"/>
      <c r="J11132" s="142"/>
      <c r="K11132" s="142"/>
      <c r="L11132" s="142"/>
      <c r="M11132" s="142"/>
      <c r="N11132" s="142"/>
      <c r="O11132" s="142"/>
    </row>
    <row r="11133" spans="3:15" x14ac:dyDescent="0.2">
      <c r="C11133" s="142"/>
      <c r="D11133" s="142"/>
      <c r="E11133" s="142"/>
      <c r="F11133" s="142"/>
      <c r="G11133" s="142"/>
      <c r="H11133" s="142"/>
      <c r="J11133" s="142"/>
      <c r="K11133" s="142"/>
      <c r="L11133" s="142"/>
      <c r="M11133" s="142"/>
      <c r="N11133" s="142"/>
      <c r="O11133" s="142"/>
    </row>
    <row r="11134" spans="3:15" x14ac:dyDescent="0.2">
      <c r="C11134" s="142"/>
      <c r="D11134" s="142"/>
      <c r="E11134" s="142"/>
      <c r="F11134" s="142"/>
      <c r="G11134" s="142"/>
      <c r="H11134" s="142"/>
      <c r="J11134" s="142"/>
      <c r="K11134" s="142"/>
      <c r="L11134" s="142"/>
      <c r="M11134" s="142"/>
      <c r="N11134" s="142"/>
      <c r="O11134" s="142"/>
    </row>
    <row r="11135" spans="3:15" x14ac:dyDescent="0.2">
      <c r="C11135" s="142"/>
      <c r="D11135" s="142"/>
      <c r="E11135" s="142"/>
      <c r="F11135" s="142"/>
      <c r="G11135" s="142"/>
      <c r="H11135" s="142"/>
      <c r="J11135" s="142"/>
      <c r="K11135" s="142"/>
      <c r="L11135" s="142"/>
      <c r="M11135" s="142"/>
      <c r="N11135" s="142"/>
      <c r="O11135" s="142"/>
    </row>
    <row r="11136" spans="3:15" x14ac:dyDescent="0.2">
      <c r="C11136" s="142"/>
      <c r="D11136" s="142"/>
      <c r="E11136" s="142"/>
      <c r="F11136" s="142"/>
      <c r="G11136" s="142"/>
      <c r="H11136" s="142"/>
      <c r="J11136" s="142"/>
      <c r="K11136" s="142"/>
      <c r="L11136" s="142"/>
      <c r="M11136" s="142"/>
      <c r="N11136" s="142"/>
      <c r="O11136" s="142"/>
    </row>
    <row r="11137" spans="3:15" x14ac:dyDescent="0.2">
      <c r="C11137" s="142"/>
      <c r="D11137" s="142"/>
      <c r="E11137" s="142"/>
      <c r="F11137" s="142"/>
      <c r="G11137" s="142"/>
      <c r="H11137" s="142"/>
      <c r="J11137" s="142"/>
      <c r="K11137" s="142"/>
      <c r="L11137" s="142"/>
      <c r="M11137" s="142"/>
      <c r="N11137" s="142"/>
      <c r="O11137" s="142"/>
    </row>
    <row r="11138" spans="3:15" x14ac:dyDescent="0.2">
      <c r="C11138" s="142"/>
      <c r="D11138" s="142"/>
      <c r="E11138" s="142"/>
      <c r="F11138" s="142"/>
      <c r="G11138" s="142"/>
      <c r="H11138" s="142"/>
      <c r="J11138" s="142"/>
      <c r="K11138" s="142"/>
      <c r="L11138" s="142"/>
      <c r="M11138" s="142"/>
      <c r="N11138" s="142"/>
      <c r="O11138" s="142"/>
    </row>
    <row r="11139" spans="3:15" x14ac:dyDescent="0.2">
      <c r="C11139" s="142"/>
      <c r="D11139" s="142"/>
      <c r="E11139" s="142"/>
      <c r="F11139" s="142"/>
      <c r="G11139" s="142"/>
      <c r="H11139" s="142"/>
      <c r="J11139" s="142"/>
      <c r="K11139" s="142"/>
      <c r="L11139" s="142"/>
      <c r="M11139" s="142"/>
      <c r="N11139" s="142"/>
      <c r="O11139" s="142"/>
    </row>
    <row r="11140" spans="3:15" x14ac:dyDescent="0.2">
      <c r="C11140" s="142"/>
      <c r="D11140" s="142"/>
      <c r="E11140" s="142"/>
      <c r="F11140" s="142"/>
      <c r="G11140" s="142"/>
      <c r="H11140" s="142"/>
      <c r="J11140" s="142"/>
      <c r="K11140" s="142"/>
      <c r="L11140" s="142"/>
      <c r="M11140" s="142"/>
      <c r="N11140" s="142"/>
      <c r="O11140" s="142"/>
    </row>
    <row r="11141" spans="3:15" x14ac:dyDescent="0.2">
      <c r="C11141" s="142"/>
      <c r="D11141" s="142"/>
      <c r="E11141" s="142"/>
      <c r="F11141" s="142"/>
      <c r="G11141" s="142"/>
      <c r="H11141" s="142"/>
      <c r="J11141" s="142"/>
      <c r="K11141" s="142"/>
      <c r="L11141" s="142"/>
      <c r="M11141" s="142"/>
      <c r="N11141" s="142"/>
      <c r="O11141" s="142"/>
    </row>
    <row r="11142" spans="3:15" x14ac:dyDescent="0.2">
      <c r="C11142" s="142"/>
      <c r="D11142" s="142"/>
      <c r="E11142" s="142"/>
      <c r="F11142" s="142"/>
      <c r="G11142" s="142"/>
      <c r="H11142" s="142"/>
      <c r="J11142" s="142"/>
      <c r="K11142" s="142"/>
      <c r="L11142" s="142"/>
      <c r="M11142" s="142"/>
      <c r="N11142" s="142"/>
      <c r="O11142" s="142"/>
    </row>
    <row r="11143" spans="3:15" x14ac:dyDescent="0.2">
      <c r="C11143" s="142"/>
      <c r="D11143" s="142"/>
      <c r="E11143" s="142"/>
      <c r="F11143" s="142"/>
      <c r="G11143" s="142"/>
      <c r="H11143" s="142"/>
      <c r="J11143" s="142"/>
      <c r="K11143" s="142"/>
      <c r="L11143" s="142"/>
      <c r="M11143" s="142"/>
      <c r="N11143" s="142"/>
      <c r="O11143" s="142"/>
    </row>
    <row r="11144" spans="3:15" x14ac:dyDescent="0.2">
      <c r="C11144" s="142"/>
      <c r="D11144" s="142"/>
      <c r="E11144" s="142"/>
      <c r="F11144" s="142"/>
      <c r="G11144" s="142"/>
      <c r="H11144" s="142"/>
      <c r="J11144" s="142"/>
      <c r="K11144" s="142"/>
      <c r="L11144" s="142"/>
      <c r="M11144" s="142"/>
      <c r="N11144" s="142"/>
      <c r="O11144" s="142"/>
    </row>
    <row r="11145" spans="3:15" x14ac:dyDescent="0.2">
      <c r="C11145" s="142"/>
      <c r="D11145" s="142"/>
      <c r="E11145" s="142"/>
      <c r="F11145" s="142"/>
      <c r="G11145" s="142"/>
      <c r="H11145" s="142"/>
      <c r="J11145" s="142"/>
      <c r="K11145" s="142"/>
      <c r="L11145" s="142"/>
      <c r="M11145" s="142"/>
      <c r="N11145" s="142"/>
      <c r="O11145" s="142"/>
    </row>
    <row r="11146" spans="3:15" x14ac:dyDescent="0.2">
      <c r="C11146" s="142"/>
      <c r="D11146" s="142"/>
      <c r="E11146" s="142"/>
      <c r="F11146" s="142"/>
      <c r="G11146" s="142"/>
      <c r="H11146" s="142"/>
      <c r="J11146" s="142"/>
      <c r="K11146" s="142"/>
      <c r="L11146" s="142"/>
      <c r="M11146" s="142"/>
      <c r="N11146" s="142"/>
      <c r="O11146" s="142"/>
    </row>
    <row r="11147" spans="3:15" x14ac:dyDescent="0.2">
      <c r="C11147" s="142"/>
      <c r="D11147" s="142"/>
      <c r="E11147" s="142"/>
      <c r="F11147" s="142"/>
      <c r="G11147" s="142"/>
      <c r="H11147" s="142"/>
      <c r="J11147" s="142"/>
      <c r="K11147" s="142"/>
      <c r="L11147" s="142"/>
      <c r="M11147" s="142"/>
      <c r="N11147" s="142"/>
      <c r="O11147" s="142"/>
    </row>
    <row r="11148" spans="3:15" x14ac:dyDescent="0.2">
      <c r="C11148" s="142"/>
      <c r="D11148" s="142"/>
      <c r="E11148" s="142"/>
      <c r="F11148" s="142"/>
      <c r="G11148" s="142"/>
      <c r="H11148" s="142"/>
      <c r="J11148" s="142"/>
      <c r="K11148" s="142"/>
      <c r="L11148" s="142"/>
      <c r="M11148" s="142"/>
      <c r="N11148" s="142"/>
      <c r="O11148" s="142"/>
    </row>
    <row r="11149" spans="3:15" x14ac:dyDescent="0.2">
      <c r="C11149" s="142"/>
      <c r="D11149" s="142"/>
      <c r="E11149" s="142"/>
      <c r="F11149" s="142"/>
      <c r="G11149" s="142"/>
      <c r="H11149" s="142"/>
      <c r="J11149" s="142"/>
      <c r="K11149" s="142"/>
      <c r="L11149" s="142"/>
      <c r="M11149" s="142"/>
      <c r="N11149" s="142"/>
      <c r="O11149" s="142"/>
    </row>
    <row r="11150" spans="3:15" x14ac:dyDescent="0.2">
      <c r="C11150" s="142"/>
      <c r="D11150" s="142"/>
      <c r="E11150" s="142"/>
      <c r="F11150" s="142"/>
      <c r="G11150" s="142"/>
      <c r="H11150" s="142"/>
      <c r="J11150" s="142"/>
      <c r="K11150" s="142"/>
      <c r="L11150" s="142"/>
      <c r="M11150" s="142"/>
      <c r="N11150" s="142"/>
      <c r="O11150" s="142"/>
    </row>
    <row r="11151" spans="3:15" x14ac:dyDescent="0.2">
      <c r="C11151" s="142"/>
      <c r="D11151" s="142"/>
      <c r="E11151" s="142"/>
      <c r="F11151" s="142"/>
      <c r="G11151" s="142"/>
      <c r="H11151" s="142"/>
      <c r="J11151" s="142"/>
      <c r="K11151" s="142"/>
      <c r="L11151" s="142"/>
      <c r="M11151" s="142"/>
      <c r="N11151" s="142"/>
      <c r="O11151" s="142"/>
    </row>
    <row r="11152" spans="3:15" x14ac:dyDescent="0.2">
      <c r="C11152" s="142"/>
      <c r="D11152" s="142"/>
      <c r="E11152" s="142"/>
      <c r="F11152" s="142"/>
      <c r="G11152" s="142"/>
      <c r="H11152" s="142"/>
      <c r="J11152" s="142"/>
      <c r="K11152" s="142"/>
      <c r="L11152" s="142"/>
      <c r="M11152" s="142"/>
      <c r="N11152" s="142"/>
      <c r="O11152" s="142"/>
    </row>
    <row r="11153" spans="3:15" x14ac:dyDescent="0.2">
      <c r="C11153" s="142"/>
      <c r="D11153" s="142"/>
      <c r="E11153" s="142"/>
      <c r="F11153" s="142"/>
      <c r="G11153" s="142"/>
      <c r="H11153" s="142"/>
      <c r="J11153" s="142"/>
      <c r="K11153" s="142"/>
      <c r="L11153" s="142"/>
      <c r="M11153" s="142"/>
      <c r="N11153" s="142"/>
      <c r="O11153" s="142"/>
    </row>
    <row r="11154" spans="3:15" x14ac:dyDescent="0.2">
      <c r="C11154" s="142"/>
      <c r="D11154" s="142"/>
      <c r="E11154" s="142"/>
      <c r="F11154" s="142"/>
      <c r="G11154" s="142"/>
      <c r="H11154" s="142"/>
      <c r="J11154" s="142"/>
      <c r="K11154" s="142"/>
      <c r="L11154" s="142"/>
      <c r="M11154" s="142"/>
      <c r="N11154" s="142"/>
      <c r="O11154" s="142"/>
    </row>
    <row r="11155" spans="3:15" x14ac:dyDescent="0.2">
      <c r="C11155" s="142"/>
      <c r="D11155" s="142"/>
      <c r="E11155" s="142"/>
      <c r="F11155" s="142"/>
      <c r="G11155" s="142"/>
      <c r="H11155" s="142"/>
      <c r="J11155" s="142"/>
      <c r="K11155" s="142"/>
      <c r="L11155" s="142"/>
      <c r="M11155" s="142"/>
      <c r="N11155" s="142"/>
      <c r="O11155" s="142"/>
    </row>
    <row r="11156" spans="3:15" x14ac:dyDescent="0.2">
      <c r="C11156" s="142"/>
      <c r="D11156" s="142"/>
      <c r="E11156" s="142"/>
      <c r="F11156" s="142"/>
      <c r="G11156" s="142"/>
      <c r="H11156" s="142"/>
      <c r="J11156" s="142"/>
      <c r="K11156" s="142"/>
      <c r="L11156" s="142"/>
      <c r="M11156" s="142"/>
      <c r="N11156" s="142"/>
      <c r="O11156" s="142"/>
    </row>
    <row r="11157" spans="3:15" x14ac:dyDescent="0.2">
      <c r="C11157" s="142"/>
      <c r="D11157" s="142"/>
      <c r="E11157" s="142"/>
      <c r="F11157" s="142"/>
      <c r="G11157" s="142"/>
      <c r="H11157" s="142"/>
      <c r="J11157" s="142"/>
      <c r="K11157" s="142"/>
      <c r="L11157" s="142"/>
      <c r="M11157" s="142"/>
      <c r="N11157" s="142"/>
      <c r="O11157" s="142"/>
    </row>
    <row r="11158" spans="3:15" x14ac:dyDescent="0.2">
      <c r="C11158" s="142"/>
      <c r="D11158" s="142"/>
      <c r="E11158" s="142"/>
      <c r="F11158" s="142"/>
      <c r="G11158" s="142"/>
      <c r="H11158" s="142"/>
      <c r="J11158" s="142"/>
      <c r="K11158" s="142"/>
      <c r="L11158" s="142"/>
      <c r="M11158" s="142"/>
      <c r="N11158" s="142"/>
      <c r="O11158" s="142"/>
    </row>
    <row r="11159" spans="3:15" x14ac:dyDescent="0.2">
      <c r="C11159" s="142"/>
      <c r="D11159" s="142"/>
      <c r="E11159" s="142"/>
      <c r="F11159" s="142"/>
      <c r="G11159" s="142"/>
      <c r="H11159" s="142"/>
      <c r="J11159" s="142"/>
      <c r="K11159" s="142"/>
      <c r="L11159" s="142"/>
      <c r="M11159" s="142"/>
      <c r="N11159" s="142"/>
      <c r="O11159" s="142"/>
    </row>
    <row r="11160" spans="3:15" x14ac:dyDescent="0.2">
      <c r="C11160" s="142"/>
      <c r="D11160" s="142"/>
      <c r="E11160" s="142"/>
      <c r="F11160" s="142"/>
      <c r="G11160" s="142"/>
      <c r="H11160" s="142"/>
      <c r="J11160" s="142"/>
      <c r="K11160" s="142"/>
      <c r="L11160" s="142"/>
      <c r="M11160" s="142"/>
      <c r="N11160" s="142"/>
      <c r="O11160" s="142"/>
    </row>
    <row r="11161" spans="3:15" x14ac:dyDescent="0.2">
      <c r="C11161" s="142"/>
      <c r="D11161" s="142"/>
      <c r="E11161" s="142"/>
      <c r="F11161" s="142"/>
      <c r="G11161" s="142"/>
      <c r="H11161" s="142"/>
      <c r="J11161" s="142"/>
      <c r="K11161" s="142"/>
      <c r="L11161" s="142"/>
      <c r="M11161" s="142"/>
      <c r="N11161" s="142"/>
      <c r="O11161" s="142"/>
    </row>
    <row r="11162" spans="3:15" x14ac:dyDescent="0.2">
      <c r="C11162" s="142"/>
      <c r="D11162" s="142"/>
      <c r="E11162" s="142"/>
      <c r="F11162" s="142"/>
      <c r="G11162" s="142"/>
      <c r="H11162" s="142"/>
      <c r="J11162" s="142"/>
      <c r="K11162" s="142"/>
      <c r="L11162" s="142"/>
      <c r="M11162" s="142"/>
      <c r="N11162" s="142"/>
      <c r="O11162" s="142"/>
    </row>
    <row r="11163" spans="3:15" x14ac:dyDescent="0.2">
      <c r="C11163" s="142"/>
      <c r="D11163" s="142"/>
      <c r="E11163" s="142"/>
      <c r="F11163" s="142"/>
      <c r="G11163" s="142"/>
      <c r="H11163" s="142"/>
      <c r="J11163" s="142"/>
      <c r="K11163" s="142"/>
      <c r="L11163" s="142"/>
      <c r="M11163" s="142"/>
      <c r="N11163" s="142"/>
      <c r="O11163" s="142"/>
    </row>
    <row r="11164" spans="3:15" x14ac:dyDescent="0.2">
      <c r="C11164" s="142"/>
      <c r="D11164" s="142"/>
      <c r="E11164" s="142"/>
      <c r="F11164" s="142"/>
      <c r="G11164" s="142"/>
      <c r="H11164" s="142"/>
      <c r="J11164" s="142"/>
      <c r="K11164" s="142"/>
      <c r="L11164" s="142"/>
      <c r="M11164" s="142"/>
      <c r="N11164" s="142"/>
      <c r="O11164" s="142"/>
    </row>
    <row r="11165" spans="3:15" x14ac:dyDescent="0.2">
      <c r="C11165" s="142"/>
      <c r="D11165" s="142"/>
      <c r="E11165" s="142"/>
      <c r="F11165" s="142"/>
      <c r="G11165" s="142"/>
      <c r="H11165" s="142"/>
      <c r="J11165" s="142"/>
      <c r="K11165" s="142"/>
      <c r="L11165" s="142"/>
      <c r="M11165" s="142"/>
      <c r="N11165" s="142"/>
      <c r="O11165" s="142"/>
    </row>
    <row r="11166" spans="3:15" x14ac:dyDescent="0.2">
      <c r="C11166" s="142"/>
      <c r="D11166" s="142"/>
      <c r="E11166" s="142"/>
      <c r="F11166" s="142"/>
      <c r="G11166" s="142"/>
      <c r="H11166" s="142"/>
      <c r="J11166" s="142"/>
      <c r="K11166" s="142"/>
      <c r="L11166" s="142"/>
      <c r="M11166" s="142"/>
      <c r="N11166" s="142"/>
      <c r="O11166" s="142"/>
    </row>
    <row r="11167" spans="3:15" x14ac:dyDescent="0.2">
      <c r="C11167" s="142"/>
      <c r="D11167" s="142"/>
      <c r="E11167" s="142"/>
      <c r="F11167" s="142"/>
      <c r="G11167" s="142"/>
      <c r="H11167" s="142"/>
      <c r="J11167" s="142"/>
      <c r="K11167" s="142"/>
      <c r="L11167" s="142"/>
      <c r="M11167" s="142"/>
      <c r="N11167" s="142"/>
      <c r="O11167" s="142"/>
    </row>
    <row r="11168" spans="3:15" x14ac:dyDescent="0.2">
      <c r="C11168" s="142"/>
      <c r="D11168" s="142"/>
      <c r="E11168" s="142"/>
      <c r="F11168" s="142"/>
      <c r="G11168" s="142"/>
      <c r="H11168" s="142"/>
      <c r="J11168" s="142"/>
      <c r="K11168" s="142"/>
      <c r="L11168" s="142"/>
      <c r="M11168" s="142"/>
      <c r="N11168" s="142"/>
      <c r="O11168" s="142"/>
    </row>
    <row r="11169" spans="3:15" x14ac:dyDescent="0.2">
      <c r="C11169" s="142"/>
      <c r="D11169" s="142"/>
      <c r="E11169" s="142"/>
      <c r="F11169" s="142"/>
      <c r="G11169" s="142"/>
      <c r="H11169" s="142"/>
      <c r="J11169" s="142"/>
      <c r="K11169" s="142"/>
      <c r="L11169" s="142"/>
      <c r="M11169" s="142"/>
      <c r="N11169" s="142"/>
      <c r="O11169" s="142"/>
    </row>
    <row r="11170" spans="3:15" x14ac:dyDescent="0.2">
      <c r="C11170" s="142"/>
      <c r="D11170" s="142"/>
      <c r="E11170" s="142"/>
      <c r="F11170" s="142"/>
      <c r="G11170" s="142"/>
      <c r="H11170" s="142"/>
      <c r="J11170" s="142"/>
      <c r="K11170" s="142"/>
      <c r="L11170" s="142"/>
      <c r="M11170" s="142"/>
      <c r="N11170" s="142"/>
      <c r="O11170" s="142"/>
    </row>
    <row r="11171" spans="3:15" x14ac:dyDescent="0.2">
      <c r="C11171" s="142"/>
      <c r="D11171" s="142"/>
      <c r="E11171" s="142"/>
      <c r="F11171" s="142"/>
      <c r="G11171" s="142"/>
      <c r="H11171" s="142"/>
      <c r="J11171" s="142"/>
      <c r="K11171" s="142"/>
      <c r="L11171" s="142"/>
      <c r="M11171" s="142"/>
      <c r="N11171" s="142"/>
      <c r="O11171" s="142"/>
    </row>
    <row r="11172" spans="3:15" x14ac:dyDescent="0.2">
      <c r="C11172" s="142"/>
      <c r="D11172" s="142"/>
      <c r="E11172" s="142"/>
      <c r="F11172" s="142"/>
      <c r="G11172" s="142"/>
      <c r="H11172" s="142"/>
      <c r="J11172" s="142"/>
      <c r="K11172" s="142"/>
      <c r="L11172" s="142"/>
      <c r="M11172" s="142"/>
      <c r="N11172" s="142"/>
      <c r="O11172" s="142"/>
    </row>
    <row r="11173" spans="3:15" x14ac:dyDescent="0.2">
      <c r="C11173" s="142"/>
      <c r="D11173" s="142"/>
      <c r="E11173" s="142"/>
      <c r="F11173" s="142"/>
      <c r="G11173" s="142"/>
      <c r="H11173" s="142"/>
      <c r="J11173" s="142"/>
      <c r="K11173" s="142"/>
      <c r="L11173" s="142"/>
      <c r="M11173" s="142"/>
      <c r="N11173" s="142"/>
      <c r="O11173" s="142"/>
    </row>
    <row r="11174" spans="3:15" x14ac:dyDescent="0.2">
      <c r="C11174" s="142"/>
      <c r="D11174" s="142"/>
      <c r="E11174" s="142"/>
      <c r="F11174" s="142"/>
      <c r="G11174" s="142"/>
      <c r="H11174" s="142"/>
      <c r="J11174" s="142"/>
      <c r="K11174" s="142"/>
      <c r="L11174" s="142"/>
      <c r="M11174" s="142"/>
      <c r="N11174" s="142"/>
      <c r="O11174" s="142"/>
    </row>
    <row r="11175" spans="3:15" x14ac:dyDescent="0.2">
      <c r="C11175" s="142"/>
      <c r="D11175" s="142"/>
      <c r="E11175" s="142"/>
      <c r="F11175" s="142"/>
      <c r="G11175" s="142"/>
      <c r="H11175" s="142"/>
      <c r="J11175" s="142"/>
      <c r="K11175" s="142"/>
      <c r="L11175" s="142"/>
      <c r="M11175" s="142"/>
      <c r="N11175" s="142"/>
      <c r="O11175" s="142"/>
    </row>
    <row r="11176" spans="3:15" x14ac:dyDescent="0.2">
      <c r="C11176" s="142"/>
      <c r="D11176" s="142"/>
      <c r="E11176" s="142"/>
      <c r="F11176" s="142"/>
      <c r="G11176" s="142"/>
      <c r="H11176" s="142"/>
      <c r="J11176" s="142"/>
      <c r="K11176" s="142"/>
      <c r="L11176" s="142"/>
      <c r="M11176" s="142"/>
      <c r="N11176" s="142"/>
      <c r="O11176" s="142"/>
    </row>
    <row r="11177" spans="3:15" x14ac:dyDescent="0.2">
      <c r="C11177" s="142"/>
      <c r="D11177" s="142"/>
      <c r="E11177" s="142"/>
      <c r="F11177" s="142"/>
      <c r="G11177" s="142"/>
      <c r="H11177" s="142"/>
      <c r="J11177" s="142"/>
      <c r="K11177" s="142"/>
      <c r="L11177" s="142"/>
      <c r="M11177" s="142"/>
      <c r="N11177" s="142"/>
      <c r="O11177" s="142"/>
    </row>
    <row r="11178" spans="3:15" x14ac:dyDescent="0.2">
      <c r="C11178" s="142"/>
      <c r="D11178" s="142"/>
      <c r="E11178" s="142"/>
      <c r="F11178" s="142"/>
      <c r="G11178" s="142"/>
      <c r="H11178" s="142"/>
      <c r="J11178" s="142"/>
      <c r="K11178" s="142"/>
      <c r="L11178" s="142"/>
      <c r="M11178" s="142"/>
      <c r="N11178" s="142"/>
      <c r="O11178" s="142"/>
    </row>
    <row r="11179" spans="3:15" x14ac:dyDescent="0.2">
      <c r="C11179" s="142"/>
      <c r="D11179" s="142"/>
      <c r="E11179" s="142"/>
      <c r="F11179" s="142"/>
      <c r="G11179" s="142"/>
      <c r="H11179" s="142"/>
      <c r="J11179" s="142"/>
      <c r="K11179" s="142"/>
      <c r="L11179" s="142"/>
      <c r="M11179" s="142"/>
      <c r="N11179" s="142"/>
      <c r="O11179" s="142"/>
    </row>
    <row r="11180" spans="3:15" x14ac:dyDescent="0.2">
      <c r="C11180" s="142"/>
      <c r="D11180" s="142"/>
      <c r="E11180" s="142"/>
      <c r="F11180" s="142"/>
      <c r="G11180" s="142"/>
      <c r="H11180" s="142"/>
      <c r="J11180" s="142"/>
      <c r="K11180" s="142"/>
      <c r="L11180" s="142"/>
      <c r="M11180" s="142"/>
      <c r="N11180" s="142"/>
      <c r="O11180" s="142"/>
    </row>
    <row r="11181" spans="3:15" x14ac:dyDescent="0.2">
      <c r="C11181" s="142"/>
      <c r="D11181" s="142"/>
      <c r="E11181" s="142"/>
      <c r="F11181" s="142"/>
      <c r="G11181" s="142"/>
      <c r="H11181" s="142"/>
      <c r="J11181" s="142"/>
      <c r="K11181" s="142"/>
      <c r="L11181" s="142"/>
      <c r="M11181" s="142"/>
      <c r="N11181" s="142"/>
      <c r="O11181" s="142"/>
    </row>
    <row r="11182" spans="3:15" x14ac:dyDescent="0.2">
      <c r="C11182" s="142"/>
      <c r="D11182" s="142"/>
      <c r="E11182" s="142"/>
      <c r="F11182" s="142"/>
      <c r="G11182" s="142"/>
      <c r="H11182" s="142"/>
      <c r="J11182" s="142"/>
      <c r="K11182" s="142"/>
      <c r="L11182" s="142"/>
      <c r="M11182" s="142"/>
      <c r="N11182" s="142"/>
      <c r="O11182" s="142"/>
    </row>
    <row r="11183" spans="3:15" x14ac:dyDescent="0.2">
      <c r="C11183" s="142"/>
      <c r="D11183" s="142"/>
      <c r="E11183" s="142"/>
      <c r="F11183" s="142"/>
      <c r="G11183" s="142"/>
      <c r="H11183" s="142"/>
      <c r="J11183" s="142"/>
      <c r="K11183" s="142"/>
      <c r="L11183" s="142"/>
      <c r="M11183" s="142"/>
      <c r="N11183" s="142"/>
      <c r="O11183" s="142"/>
    </row>
    <row r="11184" spans="3:15" x14ac:dyDescent="0.2">
      <c r="C11184" s="142"/>
      <c r="D11184" s="142"/>
      <c r="E11184" s="142"/>
      <c r="F11184" s="142"/>
      <c r="G11184" s="142"/>
      <c r="H11184" s="142"/>
      <c r="J11184" s="142"/>
      <c r="K11184" s="142"/>
      <c r="L11184" s="142"/>
      <c r="M11184" s="142"/>
      <c r="N11184" s="142"/>
      <c r="O11184" s="142"/>
    </row>
    <row r="11185" spans="3:15" x14ac:dyDescent="0.2">
      <c r="C11185" s="142"/>
      <c r="D11185" s="142"/>
      <c r="E11185" s="142"/>
      <c r="F11185" s="142"/>
      <c r="G11185" s="142"/>
      <c r="H11185" s="142"/>
      <c r="J11185" s="142"/>
      <c r="K11185" s="142"/>
      <c r="L11185" s="142"/>
      <c r="M11185" s="142"/>
      <c r="N11185" s="142"/>
      <c r="O11185" s="142"/>
    </row>
    <row r="11186" spans="3:15" x14ac:dyDescent="0.2">
      <c r="C11186" s="142"/>
      <c r="D11186" s="142"/>
      <c r="E11186" s="142"/>
      <c r="F11186" s="142"/>
      <c r="G11186" s="142"/>
      <c r="H11186" s="142"/>
      <c r="J11186" s="142"/>
      <c r="K11186" s="142"/>
      <c r="L11186" s="142"/>
      <c r="M11186" s="142"/>
      <c r="N11186" s="142"/>
      <c r="O11186" s="142"/>
    </row>
    <row r="11187" spans="3:15" x14ac:dyDescent="0.2">
      <c r="C11187" s="142"/>
      <c r="D11187" s="142"/>
      <c r="E11187" s="142"/>
      <c r="F11187" s="142"/>
      <c r="G11187" s="142"/>
      <c r="H11187" s="142"/>
      <c r="J11187" s="142"/>
      <c r="K11187" s="142"/>
      <c r="L11187" s="142"/>
      <c r="M11187" s="142"/>
      <c r="N11187" s="142"/>
      <c r="O11187" s="142"/>
    </row>
    <row r="11188" spans="3:15" x14ac:dyDescent="0.2">
      <c r="C11188" s="142"/>
      <c r="D11188" s="142"/>
      <c r="E11188" s="142"/>
      <c r="F11188" s="142"/>
      <c r="G11188" s="142"/>
      <c r="H11188" s="142"/>
      <c r="J11188" s="142"/>
      <c r="K11188" s="142"/>
      <c r="L11188" s="142"/>
      <c r="M11188" s="142"/>
      <c r="N11188" s="142"/>
      <c r="O11188" s="142"/>
    </row>
    <row r="11189" spans="3:15" x14ac:dyDescent="0.2">
      <c r="C11189" s="142"/>
      <c r="D11189" s="142"/>
      <c r="E11189" s="142"/>
      <c r="F11189" s="142"/>
      <c r="G11189" s="142"/>
      <c r="H11189" s="142"/>
      <c r="J11189" s="142"/>
      <c r="K11189" s="142"/>
      <c r="L11189" s="142"/>
      <c r="M11189" s="142"/>
      <c r="N11189" s="142"/>
      <c r="O11189" s="142"/>
    </row>
    <row r="11190" spans="3:15" x14ac:dyDescent="0.2">
      <c r="C11190" s="142"/>
      <c r="D11190" s="142"/>
      <c r="E11190" s="142"/>
      <c r="F11190" s="142"/>
      <c r="G11190" s="142"/>
      <c r="H11190" s="142"/>
      <c r="J11190" s="142"/>
      <c r="K11190" s="142"/>
      <c r="L11190" s="142"/>
      <c r="M11190" s="142"/>
      <c r="N11190" s="142"/>
      <c r="O11190" s="142"/>
    </row>
    <row r="11191" spans="3:15" x14ac:dyDescent="0.2">
      <c r="C11191" s="142"/>
      <c r="D11191" s="142"/>
      <c r="E11191" s="142"/>
      <c r="F11191" s="142"/>
      <c r="G11191" s="142"/>
      <c r="H11191" s="142"/>
      <c r="J11191" s="142"/>
      <c r="K11191" s="142"/>
      <c r="L11191" s="142"/>
      <c r="M11191" s="142"/>
      <c r="N11191" s="142"/>
      <c r="O11191" s="142"/>
    </row>
    <row r="11192" spans="3:15" x14ac:dyDescent="0.2">
      <c r="C11192" s="142"/>
      <c r="D11192" s="142"/>
      <c r="E11192" s="142"/>
      <c r="F11192" s="142"/>
      <c r="G11192" s="142"/>
      <c r="H11192" s="142"/>
      <c r="J11192" s="142"/>
      <c r="K11192" s="142"/>
      <c r="L11192" s="142"/>
      <c r="M11192" s="142"/>
      <c r="N11192" s="142"/>
      <c r="O11192" s="142"/>
    </row>
    <row r="11193" spans="3:15" x14ac:dyDescent="0.2">
      <c r="C11193" s="142"/>
      <c r="D11193" s="142"/>
      <c r="E11193" s="142"/>
      <c r="F11193" s="142"/>
      <c r="G11193" s="142"/>
      <c r="H11193" s="142"/>
      <c r="J11193" s="142"/>
      <c r="K11193" s="142"/>
      <c r="L11193" s="142"/>
      <c r="M11193" s="142"/>
      <c r="N11193" s="142"/>
      <c r="O11193" s="142"/>
    </row>
    <row r="11194" spans="3:15" x14ac:dyDescent="0.2">
      <c r="C11194" s="142"/>
      <c r="D11194" s="142"/>
      <c r="E11194" s="142"/>
      <c r="F11194" s="142"/>
      <c r="G11194" s="142"/>
      <c r="H11194" s="142"/>
      <c r="J11194" s="142"/>
      <c r="K11194" s="142"/>
      <c r="L11194" s="142"/>
      <c r="M11194" s="142"/>
      <c r="N11194" s="142"/>
      <c r="O11194" s="142"/>
    </row>
    <row r="11195" spans="3:15" x14ac:dyDescent="0.2">
      <c r="C11195" s="142"/>
      <c r="D11195" s="142"/>
      <c r="E11195" s="142"/>
      <c r="F11195" s="142"/>
      <c r="G11195" s="142"/>
      <c r="H11195" s="142"/>
      <c r="J11195" s="142"/>
      <c r="K11195" s="142"/>
      <c r="L11195" s="142"/>
      <c r="M11195" s="142"/>
      <c r="N11195" s="142"/>
      <c r="O11195" s="142"/>
    </row>
    <row r="11196" spans="3:15" x14ac:dyDescent="0.2">
      <c r="C11196" s="142"/>
      <c r="D11196" s="142"/>
      <c r="E11196" s="142"/>
      <c r="F11196" s="142"/>
      <c r="G11196" s="142"/>
      <c r="H11196" s="142"/>
      <c r="J11196" s="142"/>
      <c r="K11196" s="142"/>
      <c r="L11196" s="142"/>
      <c r="M11196" s="142"/>
      <c r="N11196" s="142"/>
      <c r="O11196" s="142"/>
    </row>
    <row r="11197" spans="3:15" x14ac:dyDescent="0.2">
      <c r="C11197" s="142"/>
      <c r="D11197" s="142"/>
      <c r="E11197" s="142"/>
      <c r="F11197" s="142"/>
      <c r="G11197" s="142"/>
      <c r="H11197" s="142"/>
      <c r="J11197" s="142"/>
      <c r="K11197" s="142"/>
      <c r="L11197" s="142"/>
      <c r="M11197" s="142"/>
      <c r="N11197" s="142"/>
      <c r="O11197" s="142"/>
    </row>
    <row r="11198" spans="3:15" x14ac:dyDescent="0.2">
      <c r="C11198" s="142"/>
      <c r="D11198" s="142"/>
      <c r="E11198" s="142"/>
      <c r="F11198" s="142"/>
      <c r="G11198" s="142"/>
      <c r="H11198" s="142"/>
      <c r="J11198" s="142"/>
      <c r="K11198" s="142"/>
      <c r="L11198" s="142"/>
      <c r="M11198" s="142"/>
      <c r="N11198" s="142"/>
      <c r="O11198" s="142"/>
    </row>
    <row r="11199" spans="3:15" x14ac:dyDescent="0.2">
      <c r="C11199" s="142"/>
      <c r="D11199" s="142"/>
      <c r="E11199" s="142"/>
      <c r="F11199" s="142"/>
      <c r="G11199" s="142"/>
      <c r="H11199" s="142"/>
      <c r="J11199" s="142"/>
      <c r="K11199" s="142"/>
      <c r="L11199" s="142"/>
      <c r="M11199" s="142"/>
      <c r="N11199" s="142"/>
      <c r="O11199" s="142"/>
    </row>
    <row r="11200" spans="3:15" x14ac:dyDescent="0.2">
      <c r="C11200" s="142"/>
      <c r="D11200" s="142"/>
      <c r="E11200" s="142"/>
      <c r="F11200" s="142"/>
      <c r="G11200" s="142"/>
      <c r="H11200" s="142"/>
      <c r="J11200" s="142"/>
      <c r="K11200" s="142"/>
      <c r="L11200" s="142"/>
      <c r="M11200" s="142"/>
      <c r="N11200" s="142"/>
      <c r="O11200" s="142"/>
    </row>
    <row r="11201" spans="3:15" x14ac:dyDescent="0.2">
      <c r="C11201" s="142"/>
      <c r="D11201" s="142"/>
      <c r="E11201" s="142"/>
      <c r="F11201" s="142"/>
      <c r="G11201" s="142"/>
      <c r="H11201" s="142"/>
      <c r="J11201" s="142"/>
      <c r="K11201" s="142"/>
      <c r="L11201" s="142"/>
      <c r="M11201" s="142"/>
      <c r="N11201" s="142"/>
      <c r="O11201" s="142"/>
    </row>
    <row r="11202" spans="3:15" x14ac:dyDescent="0.2">
      <c r="C11202" s="142"/>
      <c r="D11202" s="142"/>
      <c r="E11202" s="142"/>
      <c r="F11202" s="142"/>
      <c r="G11202" s="142"/>
      <c r="H11202" s="142"/>
      <c r="J11202" s="142"/>
      <c r="K11202" s="142"/>
      <c r="L11202" s="142"/>
      <c r="M11202" s="142"/>
      <c r="N11202" s="142"/>
      <c r="O11202" s="142"/>
    </row>
    <row r="11203" spans="3:15" x14ac:dyDescent="0.2">
      <c r="C11203" s="142"/>
      <c r="D11203" s="142"/>
      <c r="E11203" s="142"/>
      <c r="F11203" s="142"/>
      <c r="G11203" s="142"/>
      <c r="H11203" s="142"/>
      <c r="J11203" s="142"/>
      <c r="K11203" s="142"/>
      <c r="L11203" s="142"/>
      <c r="M11203" s="142"/>
      <c r="N11203" s="142"/>
      <c r="O11203" s="142"/>
    </row>
    <row r="11204" spans="3:15" x14ac:dyDescent="0.2">
      <c r="C11204" s="142"/>
      <c r="D11204" s="142"/>
      <c r="E11204" s="142"/>
      <c r="F11204" s="142"/>
      <c r="G11204" s="142"/>
      <c r="H11204" s="142"/>
      <c r="J11204" s="142"/>
      <c r="K11204" s="142"/>
      <c r="L11204" s="142"/>
      <c r="M11204" s="142"/>
      <c r="N11204" s="142"/>
      <c r="O11204" s="142"/>
    </row>
    <row r="11205" spans="3:15" x14ac:dyDescent="0.2">
      <c r="C11205" s="142"/>
      <c r="D11205" s="142"/>
      <c r="E11205" s="142"/>
      <c r="F11205" s="142"/>
      <c r="G11205" s="142"/>
      <c r="H11205" s="142"/>
      <c r="J11205" s="142"/>
      <c r="K11205" s="142"/>
      <c r="L11205" s="142"/>
      <c r="M11205" s="142"/>
      <c r="N11205" s="142"/>
      <c r="O11205" s="142"/>
    </row>
    <row r="11206" spans="3:15" x14ac:dyDescent="0.2">
      <c r="C11206" s="142"/>
      <c r="D11206" s="142"/>
      <c r="E11206" s="142"/>
      <c r="F11206" s="142"/>
      <c r="G11206" s="142"/>
      <c r="H11206" s="142"/>
      <c r="J11206" s="142"/>
      <c r="K11206" s="142"/>
      <c r="L11206" s="142"/>
      <c r="M11206" s="142"/>
      <c r="N11206" s="142"/>
      <c r="O11206" s="142"/>
    </row>
    <row r="11207" spans="3:15" x14ac:dyDescent="0.2">
      <c r="C11207" s="142"/>
      <c r="D11207" s="142"/>
      <c r="E11207" s="142"/>
      <c r="F11207" s="142"/>
      <c r="G11207" s="142"/>
      <c r="H11207" s="142"/>
      <c r="J11207" s="142"/>
      <c r="K11207" s="142"/>
      <c r="L11207" s="142"/>
      <c r="M11207" s="142"/>
      <c r="N11207" s="142"/>
      <c r="O11207" s="142"/>
    </row>
    <row r="11208" spans="3:15" x14ac:dyDescent="0.2">
      <c r="C11208" s="142"/>
      <c r="D11208" s="142"/>
      <c r="E11208" s="142"/>
      <c r="F11208" s="142"/>
      <c r="G11208" s="142"/>
      <c r="H11208" s="142"/>
      <c r="J11208" s="142"/>
      <c r="K11208" s="142"/>
      <c r="L11208" s="142"/>
      <c r="M11208" s="142"/>
      <c r="N11208" s="142"/>
      <c r="O11208" s="142"/>
    </row>
    <row r="11209" spans="3:15" x14ac:dyDescent="0.2">
      <c r="C11209" s="142"/>
      <c r="D11209" s="142"/>
      <c r="E11209" s="142"/>
      <c r="F11209" s="142"/>
      <c r="G11209" s="142"/>
      <c r="H11209" s="142"/>
      <c r="J11209" s="142"/>
      <c r="K11209" s="142"/>
      <c r="L11209" s="142"/>
      <c r="M11209" s="142"/>
      <c r="N11209" s="142"/>
      <c r="O11209" s="142"/>
    </row>
    <row r="11210" spans="3:15" x14ac:dyDescent="0.2">
      <c r="C11210" s="142"/>
      <c r="D11210" s="142"/>
      <c r="E11210" s="142"/>
      <c r="F11210" s="142"/>
      <c r="G11210" s="142"/>
      <c r="H11210" s="142"/>
      <c r="J11210" s="142"/>
      <c r="K11210" s="142"/>
      <c r="L11210" s="142"/>
      <c r="M11210" s="142"/>
      <c r="N11210" s="142"/>
      <c r="O11210" s="142"/>
    </row>
    <row r="11211" spans="3:15" x14ac:dyDescent="0.2">
      <c r="C11211" s="142"/>
      <c r="D11211" s="142"/>
      <c r="E11211" s="142"/>
      <c r="F11211" s="142"/>
      <c r="G11211" s="142"/>
      <c r="H11211" s="142"/>
      <c r="J11211" s="142"/>
      <c r="K11211" s="142"/>
      <c r="L11211" s="142"/>
      <c r="M11211" s="142"/>
      <c r="N11211" s="142"/>
      <c r="O11211" s="142"/>
    </row>
    <row r="11212" spans="3:15" x14ac:dyDescent="0.2">
      <c r="C11212" s="142"/>
      <c r="D11212" s="142"/>
      <c r="E11212" s="142"/>
      <c r="F11212" s="142"/>
      <c r="G11212" s="142"/>
      <c r="H11212" s="142"/>
      <c r="J11212" s="142"/>
      <c r="K11212" s="142"/>
      <c r="L11212" s="142"/>
      <c r="M11212" s="142"/>
      <c r="N11212" s="142"/>
      <c r="O11212" s="142"/>
    </row>
    <row r="11213" spans="3:15" x14ac:dyDescent="0.2">
      <c r="C11213" s="142"/>
      <c r="D11213" s="142"/>
      <c r="E11213" s="142"/>
      <c r="F11213" s="142"/>
      <c r="G11213" s="142"/>
      <c r="H11213" s="142"/>
      <c r="J11213" s="142"/>
      <c r="K11213" s="142"/>
      <c r="L11213" s="142"/>
      <c r="M11213" s="142"/>
      <c r="N11213" s="142"/>
      <c r="O11213" s="142"/>
    </row>
    <row r="11214" spans="3:15" x14ac:dyDescent="0.2">
      <c r="C11214" s="142"/>
      <c r="D11214" s="142"/>
      <c r="E11214" s="142"/>
      <c r="F11214" s="142"/>
      <c r="G11214" s="142"/>
      <c r="H11214" s="142"/>
      <c r="J11214" s="142"/>
      <c r="K11214" s="142"/>
      <c r="L11214" s="142"/>
      <c r="M11214" s="142"/>
      <c r="N11214" s="142"/>
      <c r="O11214" s="142"/>
    </row>
    <row r="11215" spans="3:15" x14ac:dyDescent="0.2">
      <c r="C11215" s="142"/>
      <c r="D11215" s="142"/>
      <c r="E11215" s="142"/>
      <c r="F11215" s="142"/>
      <c r="G11215" s="142"/>
      <c r="H11215" s="142"/>
      <c r="J11215" s="142"/>
      <c r="K11215" s="142"/>
      <c r="L11215" s="142"/>
      <c r="M11215" s="142"/>
      <c r="N11215" s="142"/>
      <c r="O11215" s="142"/>
    </row>
    <row r="11216" spans="3:15" x14ac:dyDescent="0.2">
      <c r="C11216" s="142"/>
      <c r="D11216" s="142"/>
      <c r="E11216" s="142"/>
      <c r="F11216" s="142"/>
      <c r="G11216" s="142"/>
      <c r="H11216" s="142"/>
      <c r="J11216" s="142"/>
      <c r="K11216" s="142"/>
      <c r="L11216" s="142"/>
      <c r="M11216" s="142"/>
      <c r="N11216" s="142"/>
      <c r="O11216" s="142"/>
    </row>
    <row r="11217" spans="3:15" x14ac:dyDescent="0.2">
      <c r="C11217" s="142"/>
      <c r="D11217" s="142"/>
      <c r="E11217" s="142"/>
      <c r="F11217" s="142"/>
      <c r="G11217" s="142"/>
      <c r="H11217" s="142"/>
      <c r="J11217" s="142"/>
      <c r="K11217" s="142"/>
      <c r="L11217" s="142"/>
      <c r="M11217" s="142"/>
      <c r="N11217" s="142"/>
      <c r="O11217" s="142"/>
    </row>
    <row r="11218" spans="3:15" x14ac:dyDescent="0.2">
      <c r="C11218" s="142"/>
      <c r="D11218" s="142"/>
      <c r="E11218" s="142"/>
      <c r="F11218" s="142"/>
      <c r="G11218" s="142"/>
      <c r="H11218" s="142"/>
      <c r="J11218" s="142"/>
      <c r="K11218" s="142"/>
      <c r="L11218" s="142"/>
      <c r="M11218" s="142"/>
      <c r="N11218" s="142"/>
      <c r="O11218" s="142"/>
    </row>
    <row r="11219" spans="3:15" x14ac:dyDescent="0.2">
      <c r="C11219" s="142"/>
      <c r="D11219" s="142"/>
      <c r="E11219" s="142"/>
      <c r="F11219" s="142"/>
      <c r="G11219" s="142"/>
      <c r="H11219" s="142"/>
      <c r="J11219" s="142"/>
      <c r="K11219" s="142"/>
      <c r="L11219" s="142"/>
      <c r="M11219" s="142"/>
      <c r="N11219" s="142"/>
      <c r="O11219" s="142"/>
    </row>
    <row r="11220" spans="3:15" x14ac:dyDescent="0.2">
      <c r="C11220" s="142"/>
      <c r="D11220" s="142"/>
      <c r="E11220" s="142"/>
      <c r="F11220" s="142"/>
      <c r="G11220" s="142"/>
      <c r="H11220" s="142"/>
      <c r="J11220" s="142"/>
      <c r="K11220" s="142"/>
      <c r="L11220" s="142"/>
      <c r="M11220" s="142"/>
      <c r="N11220" s="142"/>
      <c r="O11220" s="142"/>
    </row>
    <row r="11221" spans="3:15" x14ac:dyDescent="0.2">
      <c r="C11221" s="142"/>
      <c r="D11221" s="142"/>
      <c r="E11221" s="142"/>
      <c r="F11221" s="142"/>
      <c r="G11221" s="142"/>
      <c r="H11221" s="142"/>
      <c r="J11221" s="142"/>
      <c r="K11221" s="142"/>
      <c r="L11221" s="142"/>
      <c r="M11221" s="142"/>
      <c r="N11221" s="142"/>
      <c r="O11221" s="142"/>
    </row>
    <row r="11222" spans="3:15" x14ac:dyDescent="0.2">
      <c r="C11222" s="142"/>
      <c r="D11222" s="142"/>
      <c r="E11222" s="142"/>
      <c r="F11222" s="142"/>
      <c r="G11222" s="142"/>
      <c r="H11222" s="142"/>
      <c r="J11222" s="142"/>
      <c r="K11222" s="142"/>
      <c r="L11222" s="142"/>
      <c r="M11222" s="142"/>
      <c r="N11222" s="142"/>
      <c r="O11222" s="142"/>
    </row>
    <row r="11223" spans="3:15" x14ac:dyDescent="0.2">
      <c r="C11223" s="142"/>
      <c r="D11223" s="142"/>
      <c r="E11223" s="142"/>
      <c r="F11223" s="142"/>
      <c r="G11223" s="142"/>
      <c r="H11223" s="142"/>
      <c r="J11223" s="142"/>
      <c r="K11223" s="142"/>
      <c r="L11223" s="142"/>
      <c r="M11223" s="142"/>
      <c r="N11223" s="142"/>
      <c r="O11223" s="142"/>
    </row>
    <row r="11224" spans="3:15" x14ac:dyDescent="0.2">
      <c r="C11224" s="142"/>
      <c r="D11224" s="142"/>
      <c r="E11224" s="142"/>
      <c r="F11224" s="142"/>
      <c r="G11224" s="142"/>
      <c r="H11224" s="142"/>
      <c r="J11224" s="142"/>
      <c r="K11224" s="142"/>
      <c r="L11224" s="142"/>
      <c r="M11224" s="142"/>
      <c r="N11224" s="142"/>
      <c r="O11224" s="142"/>
    </row>
    <row r="11225" spans="3:15" x14ac:dyDescent="0.2">
      <c r="C11225" s="142"/>
      <c r="D11225" s="142"/>
      <c r="E11225" s="142"/>
      <c r="F11225" s="142"/>
      <c r="G11225" s="142"/>
      <c r="H11225" s="142"/>
      <c r="J11225" s="142"/>
      <c r="K11225" s="142"/>
      <c r="L11225" s="142"/>
      <c r="M11225" s="142"/>
      <c r="N11225" s="142"/>
      <c r="O11225" s="142"/>
    </row>
    <row r="11226" spans="3:15" x14ac:dyDescent="0.2">
      <c r="C11226" s="142"/>
      <c r="D11226" s="142"/>
      <c r="E11226" s="142"/>
      <c r="F11226" s="142"/>
      <c r="G11226" s="142"/>
      <c r="H11226" s="142"/>
      <c r="J11226" s="142"/>
      <c r="K11226" s="142"/>
      <c r="L11226" s="142"/>
      <c r="M11226" s="142"/>
      <c r="N11226" s="142"/>
      <c r="O11226" s="142"/>
    </row>
    <row r="11227" spans="3:15" x14ac:dyDescent="0.2">
      <c r="C11227" s="142"/>
      <c r="D11227" s="142"/>
      <c r="E11227" s="142"/>
      <c r="F11227" s="142"/>
      <c r="G11227" s="142"/>
      <c r="H11227" s="142"/>
      <c r="J11227" s="142"/>
      <c r="K11227" s="142"/>
      <c r="L11227" s="142"/>
      <c r="M11227" s="142"/>
      <c r="N11227" s="142"/>
      <c r="O11227" s="142"/>
    </row>
    <row r="11228" spans="3:15" x14ac:dyDescent="0.2">
      <c r="C11228" s="142"/>
      <c r="D11228" s="142"/>
      <c r="E11228" s="142"/>
      <c r="F11228" s="142"/>
      <c r="G11228" s="142"/>
      <c r="H11228" s="142"/>
      <c r="J11228" s="142"/>
      <c r="K11228" s="142"/>
      <c r="L11228" s="142"/>
      <c r="M11228" s="142"/>
      <c r="N11228" s="142"/>
      <c r="O11228" s="142"/>
    </row>
    <row r="11229" spans="3:15" x14ac:dyDescent="0.2">
      <c r="C11229" s="142"/>
      <c r="D11229" s="142"/>
      <c r="E11229" s="142"/>
      <c r="F11229" s="142"/>
      <c r="G11229" s="142"/>
      <c r="H11229" s="142"/>
      <c r="J11229" s="142"/>
      <c r="K11229" s="142"/>
      <c r="L11229" s="142"/>
      <c r="M11229" s="142"/>
      <c r="N11229" s="142"/>
      <c r="O11229" s="142"/>
    </row>
    <row r="11230" spans="3:15" x14ac:dyDescent="0.2">
      <c r="C11230" s="142"/>
      <c r="D11230" s="142"/>
      <c r="E11230" s="142"/>
      <c r="F11230" s="142"/>
      <c r="G11230" s="142"/>
      <c r="H11230" s="142"/>
      <c r="J11230" s="142"/>
      <c r="K11230" s="142"/>
      <c r="L11230" s="142"/>
      <c r="M11230" s="142"/>
      <c r="N11230" s="142"/>
      <c r="O11230" s="142"/>
    </row>
    <row r="11231" spans="3:15" x14ac:dyDescent="0.2">
      <c r="C11231" s="142"/>
      <c r="D11231" s="142"/>
      <c r="E11231" s="142"/>
      <c r="F11231" s="142"/>
      <c r="G11231" s="142"/>
      <c r="H11231" s="142"/>
      <c r="J11231" s="142"/>
      <c r="K11231" s="142"/>
      <c r="L11231" s="142"/>
      <c r="M11231" s="142"/>
      <c r="N11231" s="142"/>
      <c r="O11231" s="142"/>
    </row>
    <row r="11232" spans="3:15" x14ac:dyDescent="0.2">
      <c r="C11232" s="142"/>
      <c r="D11232" s="142"/>
      <c r="E11232" s="142"/>
      <c r="F11232" s="142"/>
      <c r="G11232" s="142"/>
      <c r="H11232" s="142"/>
      <c r="J11232" s="142"/>
      <c r="K11232" s="142"/>
      <c r="L11232" s="142"/>
      <c r="M11232" s="142"/>
      <c r="N11232" s="142"/>
      <c r="O11232" s="142"/>
    </row>
    <row r="11233" spans="3:15" x14ac:dyDescent="0.2">
      <c r="C11233" s="142"/>
      <c r="D11233" s="142"/>
      <c r="E11233" s="142"/>
      <c r="F11233" s="142"/>
      <c r="G11233" s="142"/>
      <c r="H11233" s="142"/>
      <c r="J11233" s="142"/>
      <c r="K11233" s="142"/>
      <c r="L11233" s="142"/>
      <c r="M11233" s="142"/>
      <c r="N11233" s="142"/>
      <c r="O11233" s="142"/>
    </row>
    <row r="11234" spans="3:15" x14ac:dyDescent="0.2">
      <c r="C11234" s="142"/>
      <c r="D11234" s="142"/>
      <c r="E11234" s="142"/>
      <c r="F11234" s="142"/>
      <c r="G11234" s="142"/>
      <c r="H11234" s="142"/>
      <c r="J11234" s="142"/>
      <c r="K11234" s="142"/>
      <c r="L11234" s="142"/>
      <c r="M11234" s="142"/>
      <c r="N11234" s="142"/>
      <c r="O11234" s="142"/>
    </row>
    <row r="11235" spans="3:15" x14ac:dyDescent="0.2">
      <c r="C11235" s="142"/>
      <c r="D11235" s="142"/>
      <c r="E11235" s="142"/>
      <c r="F11235" s="142"/>
      <c r="G11235" s="142"/>
      <c r="H11235" s="142"/>
      <c r="J11235" s="142"/>
      <c r="K11235" s="142"/>
      <c r="L11235" s="142"/>
      <c r="M11235" s="142"/>
      <c r="N11235" s="142"/>
      <c r="O11235" s="142"/>
    </row>
    <row r="11236" spans="3:15" x14ac:dyDescent="0.2">
      <c r="C11236" s="142"/>
      <c r="D11236" s="142"/>
      <c r="E11236" s="142"/>
      <c r="F11236" s="142"/>
      <c r="G11236" s="142"/>
      <c r="H11236" s="142"/>
      <c r="J11236" s="142"/>
      <c r="K11236" s="142"/>
      <c r="L11236" s="142"/>
      <c r="M11236" s="142"/>
      <c r="N11236" s="142"/>
      <c r="O11236" s="142"/>
    </row>
    <row r="11237" spans="3:15" x14ac:dyDescent="0.2">
      <c r="C11237" s="142"/>
      <c r="D11237" s="142"/>
      <c r="E11237" s="142"/>
      <c r="F11237" s="142"/>
      <c r="G11237" s="142"/>
      <c r="H11237" s="142"/>
      <c r="J11237" s="142"/>
      <c r="K11237" s="142"/>
      <c r="L11237" s="142"/>
      <c r="M11237" s="142"/>
      <c r="N11237" s="142"/>
      <c r="O11237" s="142"/>
    </row>
    <row r="11238" spans="3:15" x14ac:dyDescent="0.2">
      <c r="C11238" s="142"/>
      <c r="D11238" s="142"/>
      <c r="E11238" s="142"/>
      <c r="F11238" s="142"/>
      <c r="G11238" s="142"/>
      <c r="H11238" s="142"/>
      <c r="J11238" s="142"/>
      <c r="K11238" s="142"/>
      <c r="L11238" s="142"/>
      <c r="M11238" s="142"/>
      <c r="N11238" s="142"/>
      <c r="O11238" s="142"/>
    </row>
    <row r="11239" spans="3:15" x14ac:dyDescent="0.2">
      <c r="C11239" s="142"/>
      <c r="D11239" s="142"/>
      <c r="E11239" s="142"/>
      <c r="F11239" s="142"/>
      <c r="G11239" s="142"/>
      <c r="H11239" s="142"/>
      <c r="J11239" s="142"/>
      <c r="K11239" s="142"/>
      <c r="L11239" s="142"/>
      <c r="M11239" s="142"/>
      <c r="N11239" s="142"/>
      <c r="O11239" s="142"/>
    </row>
    <row r="11240" spans="3:15" x14ac:dyDescent="0.2">
      <c r="C11240" s="142"/>
      <c r="D11240" s="142"/>
      <c r="E11240" s="142"/>
      <c r="F11240" s="142"/>
      <c r="G11240" s="142"/>
      <c r="H11240" s="142"/>
      <c r="J11240" s="142"/>
      <c r="K11240" s="142"/>
      <c r="L11240" s="142"/>
      <c r="M11240" s="142"/>
      <c r="N11240" s="142"/>
      <c r="O11240" s="142"/>
    </row>
    <row r="11241" spans="3:15" x14ac:dyDescent="0.2">
      <c r="C11241" s="142"/>
      <c r="D11241" s="142"/>
      <c r="E11241" s="142"/>
      <c r="F11241" s="142"/>
      <c r="G11241" s="142"/>
      <c r="H11241" s="142"/>
      <c r="J11241" s="142"/>
      <c r="K11241" s="142"/>
      <c r="L11241" s="142"/>
      <c r="M11241" s="142"/>
      <c r="N11241" s="142"/>
      <c r="O11241" s="142"/>
    </row>
    <row r="11242" spans="3:15" x14ac:dyDescent="0.2">
      <c r="C11242" s="142"/>
      <c r="D11242" s="142"/>
      <c r="E11242" s="142"/>
      <c r="F11242" s="142"/>
      <c r="G11242" s="142"/>
      <c r="H11242" s="142"/>
      <c r="J11242" s="142"/>
      <c r="K11242" s="142"/>
      <c r="L11242" s="142"/>
      <c r="M11242" s="142"/>
      <c r="N11242" s="142"/>
      <c r="O11242" s="142"/>
    </row>
    <row r="11243" spans="3:15" x14ac:dyDescent="0.2">
      <c r="C11243" s="142"/>
      <c r="D11243" s="142"/>
      <c r="E11243" s="142"/>
      <c r="F11243" s="142"/>
      <c r="G11243" s="142"/>
      <c r="H11243" s="142"/>
      <c r="J11243" s="142"/>
      <c r="K11243" s="142"/>
      <c r="L11243" s="142"/>
      <c r="M11243" s="142"/>
      <c r="N11243" s="142"/>
      <c r="O11243" s="142"/>
    </row>
    <row r="11244" spans="3:15" x14ac:dyDescent="0.2">
      <c r="C11244" s="142"/>
      <c r="D11244" s="142"/>
      <c r="E11244" s="142"/>
      <c r="F11244" s="142"/>
      <c r="G11244" s="142"/>
      <c r="H11244" s="142"/>
      <c r="J11244" s="142"/>
      <c r="K11244" s="142"/>
      <c r="L11244" s="142"/>
      <c r="M11244" s="142"/>
      <c r="N11244" s="142"/>
      <c r="O11244" s="142"/>
    </row>
    <row r="11245" spans="3:15" x14ac:dyDescent="0.2">
      <c r="C11245" s="142"/>
      <c r="D11245" s="142"/>
      <c r="E11245" s="142"/>
      <c r="F11245" s="142"/>
      <c r="G11245" s="142"/>
      <c r="H11245" s="142"/>
      <c r="J11245" s="142"/>
      <c r="K11245" s="142"/>
      <c r="L11245" s="142"/>
      <c r="M11245" s="142"/>
      <c r="N11245" s="142"/>
      <c r="O11245" s="142"/>
    </row>
    <row r="11246" spans="3:15" x14ac:dyDescent="0.2">
      <c r="C11246" s="142"/>
      <c r="D11246" s="142"/>
      <c r="E11246" s="142"/>
      <c r="F11246" s="142"/>
      <c r="G11246" s="142"/>
      <c r="H11246" s="142"/>
      <c r="J11246" s="142"/>
      <c r="K11246" s="142"/>
      <c r="L11246" s="142"/>
      <c r="M11246" s="142"/>
      <c r="N11246" s="142"/>
      <c r="O11246" s="142"/>
    </row>
    <row r="11247" spans="3:15" x14ac:dyDescent="0.2">
      <c r="C11247" s="142"/>
      <c r="D11247" s="142"/>
      <c r="E11247" s="142"/>
      <c r="F11247" s="142"/>
      <c r="G11247" s="142"/>
      <c r="H11247" s="142"/>
      <c r="J11247" s="142"/>
      <c r="K11247" s="142"/>
      <c r="L11247" s="142"/>
      <c r="M11247" s="142"/>
      <c r="N11247" s="142"/>
      <c r="O11247" s="142"/>
    </row>
    <row r="11248" spans="3:15" x14ac:dyDescent="0.2">
      <c r="C11248" s="142"/>
      <c r="D11248" s="142"/>
      <c r="E11248" s="142"/>
      <c r="F11248" s="142"/>
      <c r="G11248" s="142"/>
      <c r="H11248" s="142"/>
      <c r="J11248" s="142"/>
      <c r="K11248" s="142"/>
      <c r="L11248" s="142"/>
      <c r="M11248" s="142"/>
      <c r="N11248" s="142"/>
      <c r="O11248" s="142"/>
    </row>
    <row r="11249" spans="3:15" x14ac:dyDescent="0.2">
      <c r="C11249" s="142"/>
      <c r="D11249" s="142"/>
      <c r="E11249" s="142"/>
      <c r="F11249" s="142"/>
      <c r="G11249" s="142"/>
      <c r="H11249" s="142"/>
      <c r="J11249" s="142"/>
      <c r="K11249" s="142"/>
      <c r="L11249" s="142"/>
      <c r="M11249" s="142"/>
      <c r="N11249" s="142"/>
      <c r="O11249" s="142"/>
    </row>
    <row r="11250" spans="3:15" x14ac:dyDescent="0.2">
      <c r="C11250" s="142"/>
      <c r="D11250" s="142"/>
      <c r="E11250" s="142"/>
      <c r="F11250" s="142"/>
      <c r="G11250" s="142"/>
      <c r="H11250" s="142"/>
      <c r="J11250" s="142"/>
      <c r="K11250" s="142"/>
      <c r="L11250" s="142"/>
      <c r="M11250" s="142"/>
      <c r="N11250" s="142"/>
      <c r="O11250" s="142"/>
    </row>
    <row r="11251" spans="3:15" x14ac:dyDescent="0.2">
      <c r="C11251" s="142"/>
      <c r="D11251" s="142"/>
      <c r="E11251" s="142"/>
      <c r="F11251" s="142"/>
      <c r="G11251" s="142"/>
      <c r="H11251" s="142"/>
      <c r="J11251" s="142"/>
      <c r="K11251" s="142"/>
      <c r="L11251" s="142"/>
      <c r="M11251" s="142"/>
      <c r="N11251" s="142"/>
      <c r="O11251" s="142"/>
    </row>
    <row r="11252" spans="3:15" x14ac:dyDescent="0.2">
      <c r="C11252" s="142"/>
      <c r="D11252" s="142"/>
      <c r="E11252" s="142"/>
      <c r="F11252" s="142"/>
      <c r="G11252" s="142"/>
      <c r="H11252" s="142"/>
      <c r="J11252" s="142"/>
      <c r="K11252" s="142"/>
      <c r="L11252" s="142"/>
      <c r="M11252" s="142"/>
      <c r="N11252" s="142"/>
      <c r="O11252" s="142"/>
    </row>
    <row r="11253" spans="3:15" x14ac:dyDescent="0.2">
      <c r="C11253" s="142"/>
      <c r="D11253" s="142"/>
      <c r="E11253" s="142"/>
      <c r="F11253" s="142"/>
      <c r="G11253" s="142"/>
      <c r="H11253" s="142"/>
      <c r="J11253" s="142"/>
      <c r="K11253" s="142"/>
      <c r="L11253" s="142"/>
      <c r="M11253" s="142"/>
      <c r="N11253" s="142"/>
      <c r="O11253" s="142"/>
    </row>
    <row r="11254" spans="3:15" x14ac:dyDescent="0.2">
      <c r="C11254" s="142"/>
      <c r="D11254" s="142"/>
      <c r="E11254" s="142"/>
      <c r="F11254" s="142"/>
      <c r="G11254" s="142"/>
      <c r="H11254" s="142"/>
      <c r="J11254" s="142"/>
      <c r="K11254" s="142"/>
      <c r="L11254" s="142"/>
      <c r="M11254" s="142"/>
      <c r="N11254" s="142"/>
      <c r="O11254" s="142"/>
    </row>
    <row r="11255" spans="3:15" x14ac:dyDescent="0.2">
      <c r="C11255" s="142"/>
      <c r="D11255" s="142"/>
      <c r="E11255" s="142"/>
      <c r="F11255" s="142"/>
      <c r="G11255" s="142"/>
      <c r="H11255" s="142"/>
      <c r="J11255" s="142"/>
      <c r="K11255" s="142"/>
      <c r="L11255" s="142"/>
      <c r="M11255" s="142"/>
      <c r="N11255" s="142"/>
      <c r="O11255" s="142"/>
    </row>
    <row r="11256" spans="3:15" x14ac:dyDescent="0.2">
      <c r="C11256" s="142"/>
      <c r="D11256" s="142"/>
      <c r="E11256" s="142"/>
      <c r="F11256" s="142"/>
      <c r="G11256" s="142"/>
      <c r="H11256" s="142"/>
      <c r="J11256" s="142"/>
      <c r="K11256" s="142"/>
      <c r="L11256" s="142"/>
      <c r="M11256" s="142"/>
      <c r="N11256" s="142"/>
      <c r="O11256" s="142"/>
    </row>
    <row r="11257" spans="3:15" x14ac:dyDescent="0.2">
      <c r="C11257" s="142"/>
      <c r="D11257" s="142"/>
      <c r="E11257" s="142"/>
      <c r="F11257" s="142"/>
      <c r="G11257" s="142"/>
      <c r="H11257" s="142"/>
      <c r="J11257" s="142"/>
      <c r="K11257" s="142"/>
      <c r="L11257" s="142"/>
      <c r="M11257" s="142"/>
      <c r="N11257" s="142"/>
      <c r="O11257" s="142"/>
    </row>
    <row r="11258" spans="3:15" x14ac:dyDescent="0.2">
      <c r="C11258" s="142"/>
      <c r="D11258" s="142"/>
      <c r="E11258" s="142"/>
      <c r="F11258" s="142"/>
      <c r="G11258" s="142"/>
      <c r="H11258" s="142"/>
      <c r="J11258" s="142"/>
      <c r="K11258" s="142"/>
      <c r="L11258" s="142"/>
      <c r="M11258" s="142"/>
      <c r="N11258" s="142"/>
      <c r="O11258" s="142"/>
    </row>
    <row r="11259" spans="3:15" x14ac:dyDescent="0.2">
      <c r="C11259" s="142"/>
      <c r="D11259" s="142"/>
      <c r="E11259" s="142"/>
      <c r="F11259" s="142"/>
      <c r="G11259" s="142"/>
      <c r="H11259" s="142"/>
      <c r="J11259" s="142"/>
      <c r="K11259" s="142"/>
      <c r="L11259" s="142"/>
      <c r="M11259" s="142"/>
      <c r="N11259" s="142"/>
      <c r="O11259" s="142"/>
    </row>
    <row r="11260" spans="3:15" x14ac:dyDescent="0.2">
      <c r="C11260" s="142"/>
      <c r="D11260" s="142"/>
      <c r="E11260" s="142"/>
      <c r="F11260" s="142"/>
      <c r="G11260" s="142"/>
      <c r="H11260" s="142"/>
      <c r="J11260" s="142"/>
      <c r="K11260" s="142"/>
      <c r="L11260" s="142"/>
      <c r="M11260" s="142"/>
      <c r="N11260" s="142"/>
      <c r="O11260" s="142"/>
    </row>
    <row r="11261" spans="3:15" x14ac:dyDescent="0.2">
      <c r="C11261" s="142"/>
      <c r="D11261" s="142"/>
      <c r="E11261" s="142"/>
      <c r="F11261" s="142"/>
      <c r="G11261" s="142"/>
      <c r="H11261" s="142"/>
      <c r="J11261" s="142"/>
      <c r="K11261" s="142"/>
      <c r="L11261" s="142"/>
      <c r="M11261" s="142"/>
      <c r="N11261" s="142"/>
      <c r="O11261" s="142"/>
    </row>
    <row r="11262" spans="3:15" x14ac:dyDescent="0.2">
      <c r="C11262" s="142"/>
      <c r="D11262" s="142"/>
      <c r="E11262" s="142"/>
      <c r="F11262" s="142"/>
      <c r="G11262" s="142"/>
      <c r="H11262" s="142"/>
      <c r="J11262" s="142"/>
      <c r="K11262" s="142"/>
      <c r="L11262" s="142"/>
      <c r="M11262" s="142"/>
      <c r="N11262" s="142"/>
      <c r="O11262" s="142"/>
    </row>
    <row r="11263" spans="3:15" x14ac:dyDescent="0.2">
      <c r="C11263" s="142"/>
      <c r="D11263" s="142"/>
      <c r="E11263" s="142"/>
      <c r="F11263" s="142"/>
      <c r="G11263" s="142"/>
      <c r="H11263" s="142"/>
      <c r="J11263" s="142"/>
      <c r="K11263" s="142"/>
      <c r="L11263" s="142"/>
      <c r="M11263" s="142"/>
      <c r="N11263" s="142"/>
      <c r="O11263" s="142"/>
    </row>
    <row r="11264" spans="3:15" x14ac:dyDescent="0.2">
      <c r="C11264" s="142"/>
      <c r="D11264" s="142"/>
      <c r="E11264" s="142"/>
      <c r="F11264" s="142"/>
      <c r="G11264" s="142"/>
      <c r="H11264" s="142"/>
      <c r="J11264" s="142"/>
      <c r="K11264" s="142"/>
      <c r="L11264" s="142"/>
      <c r="M11264" s="142"/>
      <c r="N11264" s="142"/>
      <c r="O11264" s="142"/>
    </row>
    <row r="11265" spans="3:15" x14ac:dyDescent="0.2">
      <c r="C11265" s="142"/>
      <c r="D11265" s="142"/>
      <c r="E11265" s="142"/>
      <c r="F11265" s="142"/>
      <c r="G11265" s="142"/>
      <c r="H11265" s="142"/>
      <c r="J11265" s="142"/>
      <c r="K11265" s="142"/>
      <c r="L11265" s="142"/>
      <c r="M11265" s="142"/>
      <c r="N11265" s="142"/>
      <c r="O11265" s="142"/>
    </row>
    <row r="11266" spans="3:15" x14ac:dyDescent="0.2">
      <c r="C11266" s="142"/>
      <c r="D11266" s="142"/>
      <c r="E11266" s="142"/>
      <c r="F11266" s="142"/>
      <c r="G11266" s="142"/>
      <c r="H11266" s="142"/>
      <c r="J11266" s="142"/>
      <c r="K11266" s="142"/>
      <c r="L11266" s="142"/>
      <c r="M11266" s="142"/>
      <c r="N11266" s="142"/>
      <c r="O11266" s="142"/>
    </row>
    <row r="11267" spans="3:15" x14ac:dyDescent="0.2">
      <c r="C11267" s="142"/>
      <c r="D11267" s="142"/>
      <c r="E11267" s="142"/>
      <c r="F11267" s="142"/>
      <c r="G11267" s="142"/>
      <c r="H11267" s="142"/>
      <c r="J11267" s="142"/>
      <c r="K11267" s="142"/>
      <c r="L11267" s="142"/>
      <c r="M11267" s="142"/>
      <c r="N11267" s="142"/>
      <c r="O11267" s="142"/>
    </row>
    <row r="11268" spans="3:15" x14ac:dyDescent="0.2">
      <c r="C11268" s="142"/>
      <c r="D11268" s="142"/>
      <c r="E11268" s="142"/>
      <c r="F11268" s="142"/>
      <c r="G11268" s="142"/>
      <c r="H11268" s="142"/>
      <c r="J11268" s="142"/>
      <c r="K11268" s="142"/>
      <c r="L11268" s="142"/>
      <c r="M11268" s="142"/>
      <c r="N11268" s="142"/>
      <c r="O11268" s="142"/>
    </row>
    <row r="11269" spans="3:15" x14ac:dyDescent="0.2">
      <c r="C11269" s="142"/>
      <c r="D11269" s="142"/>
      <c r="E11269" s="142"/>
      <c r="F11269" s="142"/>
      <c r="G11269" s="142"/>
      <c r="H11269" s="142"/>
      <c r="J11269" s="142"/>
      <c r="K11269" s="142"/>
      <c r="L11269" s="142"/>
      <c r="M11269" s="142"/>
      <c r="N11269" s="142"/>
      <c r="O11269" s="142"/>
    </row>
    <row r="11270" spans="3:15" x14ac:dyDescent="0.2">
      <c r="C11270" s="142"/>
      <c r="D11270" s="142"/>
      <c r="E11270" s="142"/>
      <c r="F11270" s="142"/>
      <c r="G11270" s="142"/>
      <c r="H11270" s="142"/>
      <c r="J11270" s="142"/>
      <c r="K11270" s="142"/>
      <c r="L11270" s="142"/>
      <c r="M11270" s="142"/>
      <c r="N11270" s="142"/>
      <c r="O11270" s="142"/>
    </row>
    <row r="11271" spans="3:15" x14ac:dyDescent="0.2">
      <c r="C11271" s="142"/>
      <c r="D11271" s="142"/>
      <c r="E11271" s="142"/>
      <c r="F11271" s="142"/>
      <c r="G11271" s="142"/>
      <c r="H11271" s="142"/>
      <c r="J11271" s="142"/>
      <c r="K11271" s="142"/>
      <c r="L11271" s="142"/>
      <c r="M11271" s="142"/>
      <c r="N11271" s="142"/>
      <c r="O11271" s="142"/>
    </row>
    <row r="11272" spans="3:15" x14ac:dyDescent="0.2">
      <c r="C11272" s="142"/>
      <c r="D11272" s="142"/>
      <c r="E11272" s="142"/>
      <c r="F11272" s="142"/>
      <c r="G11272" s="142"/>
      <c r="H11272" s="142"/>
      <c r="J11272" s="142"/>
      <c r="K11272" s="142"/>
      <c r="L11272" s="142"/>
      <c r="M11272" s="142"/>
      <c r="N11272" s="142"/>
      <c r="O11272" s="142"/>
    </row>
    <row r="11273" spans="3:15" x14ac:dyDescent="0.2">
      <c r="C11273" s="142"/>
      <c r="D11273" s="142"/>
      <c r="E11273" s="142"/>
      <c r="F11273" s="142"/>
      <c r="G11273" s="142"/>
      <c r="H11273" s="142"/>
      <c r="J11273" s="142"/>
      <c r="K11273" s="142"/>
      <c r="L11273" s="142"/>
      <c r="M11273" s="142"/>
      <c r="N11273" s="142"/>
      <c r="O11273" s="142"/>
    </row>
    <row r="11274" spans="3:15" x14ac:dyDescent="0.2">
      <c r="C11274" s="142"/>
      <c r="D11274" s="142"/>
      <c r="E11274" s="142"/>
      <c r="F11274" s="142"/>
      <c r="G11274" s="142"/>
      <c r="H11274" s="142"/>
      <c r="J11274" s="142"/>
      <c r="K11274" s="142"/>
      <c r="L11274" s="142"/>
      <c r="M11274" s="142"/>
      <c r="N11274" s="142"/>
      <c r="O11274" s="142"/>
    </row>
    <row r="11275" spans="3:15" x14ac:dyDescent="0.2">
      <c r="C11275" s="142"/>
      <c r="D11275" s="142"/>
      <c r="E11275" s="142"/>
      <c r="F11275" s="142"/>
      <c r="G11275" s="142"/>
      <c r="H11275" s="142"/>
      <c r="J11275" s="142"/>
      <c r="K11275" s="142"/>
      <c r="L11275" s="142"/>
      <c r="M11275" s="142"/>
      <c r="N11275" s="142"/>
      <c r="O11275" s="142"/>
    </row>
    <row r="11276" spans="3:15" x14ac:dyDescent="0.2">
      <c r="C11276" s="142"/>
      <c r="D11276" s="142"/>
      <c r="E11276" s="142"/>
      <c r="F11276" s="142"/>
      <c r="G11276" s="142"/>
      <c r="H11276" s="142"/>
      <c r="J11276" s="142"/>
      <c r="K11276" s="142"/>
      <c r="L11276" s="142"/>
      <c r="M11276" s="142"/>
      <c r="N11276" s="142"/>
      <c r="O11276" s="142"/>
    </row>
    <row r="11277" spans="3:15" x14ac:dyDescent="0.2">
      <c r="C11277" s="142"/>
      <c r="D11277" s="142"/>
      <c r="E11277" s="142"/>
      <c r="F11277" s="142"/>
      <c r="G11277" s="142"/>
      <c r="H11277" s="142"/>
      <c r="J11277" s="142"/>
      <c r="K11277" s="142"/>
      <c r="L11277" s="142"/>
      <c r="M11277" s="142"/>
      <c r="N11277" s="142"/>
      <c r="O11277" s="142"/>
    </row>
    <row r="11278" spans="3:15" x14ac:dyDescent="0.2">
      <c r="C11278" s="142"/>
      <c r="D11278" s="142"/>
      <c r="E11278" s="142"/>
      <c r="F11278" s="142"/>
      <c r="G11278" s="142"/>
      <c r="H11278" s="142"/>
      <c r="J11278" s="142"/>
      <c r="K11278" s="142"/>
      <c r="L11278" s="142"/>
      <c r="M11278" s="142"/>
      <c r="N11278" s="142"/>
      <c r="O11278" s="142"/>
    </row>
    <row r="11279" spans="3:15" x14ac:dyDescent="0.2">
      <c r="C11279" s="142"/>
      <c r="D11279" s="142"/>
      <c r="E11279" s="142"/>
      <c r="F11279" s="142"/>
      <c r="G11279" s="142"/>
      <c r="H11279" s="142"/>
      <c r="J11279" s="142"/>
      <c r="K11279" s="142"/>
      <c r="L11279" s="142"/>
      <c r="M11279" s="142"/>
      <c r="N11279" s="142"/>
      <c r="O11279" s="142"/>
    </row>
    <row r="11280" spans="3:15" x14ac:dyDescent="0.2">
      <c r="C11280" s="142"/>
      <c r="D11280" s="142"/>
      <c r="E11280" s="142"/>
      <c r="F11280" s="142"/>
      <c r="G11280" s="142"/>
      <c r="H11280" s="142"/>
      <c r="J11280" s="142"/>
      <c r="K11280" s="142"/>
      <c r="L11280" s="142"/>
      <c r="M11280" s="142"/>
      <c r="N11280" s="142"/>
      <c r="O11280" s="142"/>
    </row>
    <row r="11281" spans="3:15" x14ac:dyDescent="0.2">
      <c r="C11281" s="142"/>
      <c r="D11281" s="142"/>
      <c r="E11281" s="142"/>
      <c r="F11281" s="142"/>
      <c r="G11281" s="142"/>
      <c r="H11281" s="142"/>
      <c r="J11281" s="142"/>
      <c r="K11281" s="142"/>
      <c r="L11281" s="142"/>
      <c r="M11281" s="142"/>
      <c r="N11281" s="142"/>
      <c r="O11281" s="142"/>
    </row>
    <row r="11282" spans="3:15" x14ac:dyDescent="0.2">
      <c r="C11282" s="142"/>
      <c r="D11282" s="142"/>
      <c r="E11282" s="142"/>
      <c r="F11282" s="142"/>
      <c r="G11282" s="142"/>
      <c r="H11282" s="142"/>
      <c r="J11282" s="142"/>
      <c r="K11282" s="142"/>
      <c r="L11282" s="142"/>
      <c r="M11282" s="142"/>
      <c r="N11282" s="142"/>
      <c r="O11282" s="142"/>
    </row>
    <row r="11283" spans="3:15" x14ac:dyDescent="0.2">
      <c r="C11283" s="142"/>
      <c r="D11283" s="142"/>
      <c r="E11283" s="142"/>
      <c r="F11283" s="142"/>
      <c r="G11283" s="142"/>
      <c r="H11283" s="142"/>
      <c r="J11283" s="142"/>
      <c r="K11283" s="142"/>
      <c r="L11283" s="142"/>
      <c r="M11283" s="142"/>
      <c r="N11283" s="142"/>
      <c r="O11283" s="142"/>
    </row>
    <row r="11284" spans="3:15" x14ac:dyDescent="0.2">
      <c r="C11284" s="142"/>
      <c r="D11284" s="142"/>
      <c r="E11284" s="142"/>
      <c r="F11284" s="142"/>
      <c r="G11284" s="142"/>
      <c r="H11284" s="142"/>
      <c r="J11284" s="142"/>
      <c r="K11284" s="142"/>
      <c r="L11284" s="142"/>
      <c r="M11284" s="142"/>
      <c r="N11284" s="142"/>
      <c r="O11284" s="142"/>
    </row>
    <row r="11285" spans="3:15" x14ac:dyDescent="0.2">
      <c r="C11285" s="142"/>
      <c r="D11285" s="142"/>
      <c r="E11285" s="142"/>
      <c r="F11285" s="142"/>
      <c r="G11285" s="142"/>
      <c r="H11285" s="142"/>
      <c r="J11285" s="142"/>
      <c r="K11285" s="142"/>
      <c r="L11285" s="142"/>
      <c r="M11285" s="142"/>
      <c r="N11285" s="142"/>
      <c r="O11285" s="142"/>
    </row>
    <row r="11286" spans="3:15" x14ac:dyDescent="0.2">
      <c r="C11286" s="142"/>
      <c r="D11286" s="142"/>
      <c r="E11286" s="142"/>
      <c r="F11286" s="142"/>
      <c r="G11286" s="142"/>
      <c r="H11286" s="142"/>
      <c r="J11286" s="142"/>
      <c r="K11286" s="142"/>
      <c r="L11286" s="142"/>
      <c r="M11286" s="142"/>
      <c r="N11286" s="142"/>
      <c r="O11286" s="142"/>
    </row>
    <row r="11287" spans="3:15" x14ac:dyDescent="0.2">
      <c r="C11287" s="142"/>
      <c r="D11287" s="142"/>
      <c r="E11287" s="142"/>
      <c r="F11287" s="142"/>
      <c r="G11287" s="142"/>
      <c r="H11287" s="142"/>
      <c r="J11287" s="142"/>
      <c r="K11287" s="142"/>
      <c r="L11287" s="142"/>
      <c r="M11287" s="142"/>
      <c r="N11287" s="142"/>
      <c r="O11287" s="142"/>
    </row>
    <row r="11288" spans="3:15" x14ac:dyDescent="0.2">
      <c r="C11288" s="142"/>
      <c r="D11288" s="142"/>
      <c r="E11288" s="142"/>
      <c r="F11288" s="142"/>
      <c r="G11288" s="142"/>
      <c r="H11288" s="142"/>
      <c r="J11288" s="142"/>
      <c r="K11288" s="142"/>
      <c r="L11288" s="142"/>
      <c r="M11288" s="142"/>
      <c r="N11288" s="142"/>
      <c r="O11288" s="142"/>
    </row>
    <row r="11289" spans="3:15" x14ac:dyDescent="0.2">
      <c r="C11289" s="142"/>
      <c r="D11289" s="142"/>
      <c r="E11289" s="142"/>
      <c r="F11289" s="142"/>
      <c r="G11289" s="142"/>
      <c r="H11289" s="142"/>
      <c r="J11289" s="142"/>
      <c r="K11289" s="142"/>
      <c r="L11289" s="142"/>
      <c r="M11289" s="142"/>
      <c r="N11289" s="142"/>
      <c r="O11289" s="142"/>
    </row>
    <row r="11290" spans="3:15" x14ac:dyDescent="0.2">
      <c r="C11290" s="142"/>
      <c r="D11290" s="142"/>
      <c r="E11290" s="142"/>
      <c r="F11290" s="142"/>
      <c r="G11290" s="142"/>
      <c r="H11290" s="142"/>
      <c r="J11290" s="142"/>
      <c r="K11290" s="142"/>
      <c r="L11290" s="142"/>
      <c r="M11290" s="142"/>
      <c r="N11290" s="142"/>
      <c r="O11290" s="142"/>
    </row>
    <row r="11291" spans="3:15" x14ac:dyDescent="0.2">
      <c r="C11291" s="142"/>
      <c r="D11291" s="142"/>
      <c r="E11291" s="142"/>
      <c r="F11291" s="142"/>
      <c r="G11291" s="142"/>
      <c r="H11291" s="142"/>
      <c r="J11291" s="142"/>
      <c r="K11291" s="142"/>
      <c r="L11291" s="142"/>
      <c r="M11291" s="142"/>
      <c r="N11291" s="142"/>
      <c r="O11291" s="142"/>
    </row>
    <row r="11292" spans="3:15" x14ac:dyDescent="0.2">
      <c r="C11292" s="142"/>
      <c r="D11292" s="142"/>
      <c r="E11292" s="142"/>
      <c r="F11292" s="142"/>
      <c r="G11292" s="142"/>
      <c r="H11292" s="142"/>
      <c r="J11292" s="142"/>
      <c r="K11292" s="142"/>
      <c r="L11292" s="142"/>
      <c r="M11292" s="142"/>
      <c r="N11292" s="142"/>
      <c r="O11292" s="142"/>
    </row>
    <row r="11293" spans="3:15" x14ac:dyDescent="0.2">
      <c r="C11293" s="142"/>
      <c r="D11293" s="142"/>
      <c r="E11293" s="142"/>
      <c r="F11293" s="142"/>
      <c r="G11293" s="142"/>
      <c r="H11293" s="142"/>
      <c r="J11293" s="142"/>
      <c r="K11293" s="142"/>
      <c r="L11293" s="142"/>
      <c r="M11293" s="142"/>
      <c r="N11293" s="142"/>
      <c r="O11293" s="142"/>
    </row>
    <row r="11294" spans="3:15" x14ac:dyDescent="0.2">
      <c r="C11294" s="142"/>
      <c r="D11294" s="142"/>
      <c r="E11294" s="142"/>
      <c r="F11294" s="142"/>
      <c r="G11294" s="142"/>
      <c r="H11294" s="142"/>
      <c r="J11294" s="142"/>
      <c r="K11294" s="142"/>
      <c r="L11294" s="142"/>
      <c r="M11294" s="142"/>
      <c r="N11294" s="142"/>
      <c r="O11294" s="142"/>
    </row>
    <row r="11295" spans="3:15" x14ac:dyDescent="0.2">
      <c r="C11295" s="142"/>
      <c r="D11295" s="142"/>
      <c r="E11295" s="142"/>
      <c r="F11295" s="142"/>
      <c r="G11295" s="142"/>
      <c r="H11295" s="142"/>
      <c r="J11295" s="142"/>
      <c r="K11295" s="142"/>
      <c r="L11295" s="142"/>
      <c r="M11295" s="142"/>
      <c r="N11295" s="142"/>
      <c r="O11295" s="142"/>
    </row>
    <row r="11296" spans="3:15" x14ac:dyDescent="0.2">
      <c r="C11296" s="142"/>
      <c r="D11296" s="142"/>
      <c r="E11296" s="142"/>
      <c r="F11296" s="142"/>
      <c r="G11296" s="142"/>
      <c r="H11296" s="142"/>
      <c r="J11296" s="142"/>
      <c r="K11296" s="142"/>
      <c r="L11296" s="142"/>
      <c r="M11296" s="142"/>
      <c r="N11296" s="142"/>
      <c r="O11296" s="142"/>
    </row>
    <row r="11297" spans="3:15" x14ac:dyDescent="0.2">
      <c r="C11297" s="142"/>
      <c r="D11297" s="142"/>
      <c r="E11297" s="142"/>
      <c r="F11297" s="142"/>
      <c r="G11297" s="142"/>
      <c r="H11297" s="142"/>
      <c r="J11297" s="142"/>
      <c r="K11297" s="142"/>
      <c r="L11297" s="142"/>
      <c r="M11297" s="142"/>
      <c r="N11297" s="142"/>
      <c r="O11297" s="142"/>
    </row>
    <row r="11298" spans="3:15" x14ac:dyDescent="0.2">
      <c r="C11298" s="142"/>
      <c r="D11298" s="142"/>
      <c r="E11298" s="142"/>
      <c r="F11298" s="142"/>
      <c r="G11298" s="142"/>
      <c r="H11298" s="142"/>
      <c r="J11298" s="142"/>
      <c r="K11298" s="142"/>
      <c r="L11298" s="142"/>
      <c r="M11298" s="142"/>
      <c r="N11298" s="142"/>
      <c r="O11298" s="142"/>
    </row>
    <row r="11299" spans="3:15" x14ac:dyDescent="0.2">
      <c r="C11299" s="142"/>
      <c r="D11299" s="142"/>
      <c r="E11299" s="142"/>
      <c r="F11299" s="142"/>
      <c r="G11299" s="142"/>
      <c r="H11299" s="142"/>
      <c r="J11299" s="142"/>
      <c r="K11299" s="142"/>
      <c r="L11299" s="142"/>
      <c r="M11299" s="142"/>
      <c r="N11299" s="142"/>
      <c r="O11299" s="142"/>
    </row>
    <row r="11300" spans="3:15" x14ac:dyDescent="0.2">
      <c r="C11300" s="142"/>
      <c r="D11300" s="142"/>
      <c r="E11300" s="142"/>
      <c r="F11300" s="142"/>
      <c r="G11300" s="142"/>
      <c r="H11300" s="142"/>
      <c r="J11300" s="142"/>
      <c r="K11300" s="142"/>
      <c r="L11300" s="142"/>
      <c r="M11300" s="142"/>
      <c r="N11300" s="142"/>
      <c r="O11300" s="142"/>
    </row>
    <row r="11301" spans="3:15" x14ac:dyDescent="0.2">
      <c r="C11301" s="142"/>
      <c r="D11301" s="142"/>
      <c r="E11301" s="142"/>
      <c r="F11301" s="142"/>
      <c r="G11301" s="142"/>
      <c r="H11301" s="142"/>
      <c r="J11301" s="142"/>
      <c r="K11301" s="142"/>
      <c r="L11301" s="142"/>
      <c r="M11301" s="142"/>
      <c r="N11301" s="142"/>
      <c r="O11301" s="142"/>
    </row>
    <row r="11302" spans="3:15" x14ac:dyDescent="0.2">
      <c r="C11302" s="142"/>
      <c r="D11302" s="142"/>
      <c r="E11302" s="142"/>
      <c r="F11302" s="142"/>
      <c r="G11302" s="142"/>
      <c r="H11302" s="142"/>
      <c r="J11302" s="142"/>
      <c r="K11302" s="142"/>
      <c r="L11302" s="142"/>
      <c r="M11302" s="142"/>
      <c r="N11302" s="142"/>
      <c r="O11302" s="142"/>
    </row>
    <row r="11303" spans="3:15" x14ac:dyDescent="0.2">
      <c r="C11303" s="142"/>
      <c r="D11303" s="142"/>
      <c r="E11303" s="142"/>
      <c r="F11303" s="142"/>
      <c r="G11303" s="142"/>
      <c r="H11303" s="142"/>
      <c r="J11303" s="142"/>
      <c r="K11303" s="142"/>
      <c r="L11303" s="142"/>
      <c r="M11303" s="142"/>
      <c r="N11303" s="142"/>
      <c r="O11303" s="142"/>
    </row>
    <row r="11304" spans="3:15" x14ac:dyDescent="0.2">
      <c r="C11304" s="142"/>
      <c r="D11304" s="142"/>
      <c r="E11304" s="142"/>
      <c r="F11304" s="142"/>
      <c r="G11304" s="142"/>
      <c r="H11304" s="142"/>
      <c r="J11304" s="142"/>
      <c r="K11304" s="142"/>
      <c r="L11304" s="142"/>
      <c r="M11304" s="142"/>
      <c r="N11304" s="142"/>
      <c r="O11304" s="142"/>
    </row>
    <row r="11305" spans="3:15" x14ac:dyDescent="0.2">
      <c r="C11305" s="142"/>
      <c r="D11305" s="142"/>
      <c r="E11305" s="142"/>
      <c r="F11305" s="142"/>
      <c r="G11305" s="142"/>
      <c r="H11305" s="142"/>
      <c r="J11305" s="142"/>
      <c r="K11305" s="142"/>
      <c r="L11305" s="142"/>
      <c r="M11305" s="142"/>
      <c r="N11305" s="142"/>
      <c r="O11305" s="142"/>
    </row>
    <row r="11306" spans="3:15" x14ac:dyDescent="0.2">
      <c r="C11306" s="142"/>
      <c r="D11306" s="142"/>
      <c r="E11306" s="142"/>
      <c r="F11306" s="142"/>
      <c r="G11306" s="142"/>
      <c r="H11306" s="142"/>
      <c r="J11306" s="142"/>
      <c r="K11306" s="142"/>
      <c r="L11306" s="142"/>
      <c r="M11306" s="142"/>
      <c r="N11306" s="142"/>
      <c r="O11306" s="142"/>
    </row>
    <row r="11307" spans="3:15" x14ac:dyDescent="0.2">
      <c r="C11307" s="142"/>
      <c r="D11307" s="142"/>
      <c r="E11307" s="142"/>
      <c r="F11307" s="142"/>
      <c r="G11307" s="142"/>
      <c r="H11307" s="142"/>
      <c r="J11307" s="142"/>
      <c r="K11307" s="142"/>
      <c r="L11307" s="142"/>
      <c r="M11307" s="142"/>
      <c r="N11307" s="142"/>
      <c r="O11307" s="142"/>
    </row>
    <row r="11308" spans="3:15" x14ac:dyDescent="0.2">
      <c r="C11308" s="142"/>
      <c r="D11308" s="142"/>
      <c r="E11308" s="142"/>
      <c r="F11308" s="142"/>
      <c r="G11308" s="142"/>
      <c r="H11308" s="142"/>
      <c r="J11308" s="142"/>
      <c r="K11308" s="142"/>
      <c r="L11308" s="142"/>
      <c r="M11308" s="142"/>
      <c r="N11308" s="142"/>
      <c r="O11308" s="142"/>
    </row>
    <row r="11309" spans="3:15" x14ac:dyDescent="0.2">
      <c r="C11309" s="142"/>
      <c r="D11309" s="142"/>
      <c r="E11309" s="142"/>
      <c r="F11309" s="142"/>
      <c r="G11309" s="142"/>
      <c r="H11309" s="142"/>
      <c r="J11309" s="142"/>
      <c r="K11309" s="142"/>
      <c r="L11309" s="142"/>
      <c r="M11309" s="142"/>
      <c r="N11309" s="142"/>
      <c r="O11309" s="142"/>
    </row>
    <row r="11310" spans="3:15" x14ac:dyDescent="0.2">
      <c r="C11310" s="142"/>
      <c r="D11310" s="142"/>
      <c r="E11310" s="142"/>
      <c r="F11310" s="142"/>
      <c r="G11310" s="142"/>
      <c r="H11310" s="142"/>
      <c r="J11310" s="142"/>
      <c r="K11310" s="142"/>
      <c r="L11310" s="142"/>
      <c r="M11310" s="142"/>
      <c r="N11310" s="142"/>
      <c r="O11310" s="142"/>
    </row>
    <row r="11311" spans="3:15" x14ac:dyDescent="0.2">
      <c r="C11311" s="142"/>
      <c r="D11311" s="142"/>
      <c r="E11311" s="142"/>
      <c r="F11311" s="142"/>
      <c r="G11311" s="142"/>
      <c r="H11311" s="142"/>
      <c r="J11311" s="142"/>
      <c r="K11311" s="142"/>
      <c r="L11311" s="142"/>
      <c r="M11311" s="142"/>
      <c r="N11311" s="142"/>
      <c r="O11311" s="142"/>
    </row>
    <row r="11312" spans="3:15" x14ac:dyDescent="0.2">
      <c r="C11312" s="142"/>
      <c r="D11312" s="142"/>
      <c r="E11312" s="142"/>
      <c r="F11312" s="142"/>
      <c r="G11312" s="142"/>
      <c r="H11312" s="142"/>
      <c r="J11312" s="142"/>
      <c r="K11312" s="142"/>
      <c r="L11312" s="142"/>
      <c r="M11312" s="142"/>
      <c r="N11312" s="142"/>
      <c r="O11312" s="142"/>
    </row>
    <row r="11313" spans="3:15" x14ac:dyDescent="0.2">
      <c r="C11313" s="142"/>
      <c r="D11313" s="142"/>
      <c r="E11313" s="142"/>
      <c r="F11313" s="142"/>
      <c r="G11313" s="142"/>
      <c r="H11313" s="142"/>
      <c r="J11313" s="142"/>
      <c r="K11313" s="142"/>
      <c r="L11313" s="142"/>
      <c r="M11313" s="142"/>
      <c r="N11313" s="142"/>
      <c r="O11313" s="142"/>
    </row>
    <row r="11314" spans="3:15" x14ac:dyDescent="0.2">
      <c r="C11314" s="142"/>
      <c r="D11314" s="142"/>
      <c r="E11314" s="142"/>
      <c r="F11314" s="142"/>
      <c r="G11314" s="142"/>
      <c r="H11314" s="142"/>
      <c r="J11314" s="142"/>
      <c r="K11314" s="142"/>
      <c r="L11314" s="142"/>
      <c r="M11314" s="142"/>
      <c r="N11314" s="142"/>
      <c r="O11314" s="142"/>
    </row>
    <row r="11315" spans="3:15" x14ac:dyDescent="0.2">
      <c r="C11315" s="142"/>
      <c r="D11315" s="142"/>
      <c r="E11315" s="142"/>
      <c r="F11315" s="142"/>
      <c r="G11315" s="142"/>
      <c r="H11315" s="142"/>
      <c r="J11315" s="142"/>
      <c r="K11315" s="142"/>
      <c r="L11315" s="142"/>
      <c r="M11315" s="142"/>
      <c r="N11315" s="142"/>
      <c r="O11315" s="142"/>
    </row>
    <row r="11316" spans="3:15" x14ac:dyDescent="0.2">
      <c r="C11316" s="142"/>
      <c r="D11316" s="142"/>
      <c r="E11316" s="142"/>
      <c r="F11316" s="142"/>
      <c r="G11316" s="142"/>
      <c r="H11316" s="142"/>
      <c r="J11316" s="142"/>
      <c r="K11316" s="142"/>
      <c r="L11316" s="142"/>
      <c r="M11316" s="142"/>
      <c r="N11316" s="142"/>
      <c r="O11316" s="142"/>
    </row>
    <row r="11317" spans="3:15" x14ac:dyDescent="0.2">
      <c r="C11317" s="142"/>
      <c r="D11317" s="142"/>
      <c r="E11317" s="142"/>
      <c r="F11317" s="142"/>
      <c r="G11317" s="142"/>
      <c r="H11317" s="142"/>
      <c r="J11317" s="142"/>
      <c r="K11317" s="142"/>
      <c r="L11317" s="142"/>
      <c r="M11317" s="142"/>
      <c r="N11317" s="142"/>
      <c r="O11317" s="142"/>
    </row>
    <row r="11318" spans="3:15" x14ac:dyDescent="0.2">
      <c r="C11318" s="142"/>
      <c r="D11318" s="142"/>
      <c r="E11318" s="142"/>
      <c r="F11318" s="142"/>
      <c r="G11318" s="142"/>
      <c r="H11318" s="142"/>
      <c r="J11318" s="142"/>
      <c r="K11318" s="142"/>
      <c r="L11318" s="142"/>
      <c r="M11318" s="142"/>
      <c r="N11318" s="142"/>
      <c r="O11318" s="142"/>
    </row>
    <row r="11319" spans="3:15" x14ac:dyDescent="0.2">
      <c r="C11319" s="142"/>
      <c r="D11319" s="142"/>
      <c r="E11319" s="142"/>
      <c r="F11319" s="142"/>
      <c r="G11319" s="142"/>
      <c r="H11319" s="142"/>
      <c r="J11319" s="142"/>
      <c r="K11319" s="142"/>
      <c r="L11319" s="142"/>
      <c r="M11319" s="142"/>
      <c r="N11319" s="142"/>
      <c r="O11319" s="142"/>
    </row>
    <row r="11320" spans="3:15" x14ac:dyDescent="0.2">
      <c r="C11320" s="142"/>
      <c r="D11320" s="142"/>
      <c r="E11320" s="142"/>
      <c r="F11320" s="142"/>
      <c r="G11320" s="142"/>
      <c r="H11320" s="142"/>
      <c r="J11320" s="142"/>
      <c r="K11320" s="142"/>
      <c r="L11320" s="142"/>
      <c r="M11320" s="142"/>
      <c r="N11320" s="142"/>
      <c r="O11320" s="142"/>
    </row>
    <row r="11321" spans="3:15" x14ac:dyDescent="0.2">
      <c r="C11321" s="142"/>
      <c r="D11321" s="142"/>
      <c r="E11321" s="142"/>
      <c r="F11321" s="142"/>
      <c r="G11321" s="142"/>
      <c r="H11321" s="142"/>
      <c r="J11321" s="142"/>
      <c r="K11321" s="142"/>
      <c r="L11321" s="142"/>
      <c r="M11321" s="142"/>
      <c r="N11321" s="142"/>
      <c r="O11321" s="142"/>
    </row>
    <row r="11322" spans="3:15" x14ac:dyDescent="0.2">
      <c r="C11322" s="142"/>
      <c r="D11322" s="142"/>
      <c r="E11322" s="142"/>
      <c r="F11322" s="142"/>
      <c r="G11322" s="142"/>
      <c r="H11322" s="142"/>
      <c r="J11322" s="142"/>
      <c r="K11322" s="142"/>
      <c r="L11322" s="142"/>
      <c r="M11322" s="142"/>
      <c r="N11322" s="142"/>
      <c r="O11322" s="142"/>
    </row>
    <row r="11323" spans="3:15" x14ac:dyDescent="0.2">
      <c r="C11323" s="142"/>
      <c r="D11323" s="142"/>
      <c r="E11323" s="142"/>
      <c r="F11323" s="142"/>
      <c r="G11323" s="142"/>
      <c r="H11323" s="142"/>
      <c r="J11323" s="142"/>
      <c r="K11323" s="142"/>
      <c r="L11323" s="142"/>
      <c r="M11323" s="142"/>
      <c r="N11323" s="142"/>
      <c r="O11323" s="142"/>
    </row>
    <row r="11324" spans="3:15" x14ac:dyDescent="0.2">
      <c r="C11324" s="142"/>
      <c r="D11324" s="142"/>
      <c r="E11324" s="142"/>
      <c r="F11324" s="142"/>
      <c r="G11324" s="142"/>
      <c r="H11324" s="142"/>
      <c r="J11324" s="142"/>
      <c r="K11324" s="142"/>
      <c r="L11324" s="142"/>
      <c r="M11324" s="142"/>
      <c r="N11324" s="142"/>
      <c r="O11324" s="142"/>
    </row>
    <row r="11325" spans="3:15" x14ac:dyDescent="0.2">
      <c r="C11325" s="142"/>
      <c r="D11325" s="142"/>
      <c r="E11325" s="142"/>
      <c r="F11325" s="142"/>
      <c r="G11325" s="142"/>
      <c r="H11325" s="142"/>
      <c r="J11325" s="142"/>
      <c r="K11325" s="142"/>
      <c r="L11325" s="142"/>
      <c r="M11325" s="142"/>
      <c r="N11325" s="142"/>
      <c r="O11325" s="142"/>
    </row>
    <row r="11326" spans="3:15" x14ac:dyDescent="0.2">
      <c r="C11326" s="142"/>
      <c r="D11326" s="142"/>
      <c r="E11326" s="142"/>
      <c r="F11326" s="142"/>
      <c r="G11326" s="142"/>
      <c r="H11326" s="142"/>
      <c r="J11326" s="142"/>
      <c r="K11326" s="142"/>
      <c r="L11326" s="142"/>
      <c r="M11326" s="142"/>
      <c r="N11326" s="142"/>
      <c r="O11326" s="142"/>
    </row>
    <row r="11327" spans="3:15" x14ac:dyDescent="0.2">
      <c r="C11327" s="142"/>
      <c r="D11327" s="142"/>
      <c r="E11327" s="142"/>
      <c r="F11327" s="142"/>
      <c r="G11327" s="142"/>
      <c r="H11327" s="142"/>
      <c r="J11327" s="142"/>
      <c r="K11327" s="142"/>
      <c r="L11327" s="142"/>
      <c r="M11327" s="142"/>
      <c r="N11327" s="142"/>
      <c r="O11327" s="142"/>
    </row>
    <row r="11328" spans="3:15" x14ac:dyDescent="0.2">
      <c r="C11328" s="142"/>
      <c r="D11328" s="142"/>
      <c r="E11328" s="142"/>
      <c r="F11328" s="142"/>
      <c r="G11328" s="142"/>
      <c r="H11328" s="142"/>
      <c r="J11328" s="142"/>
      <c r="K11328" s="142"/>
      <c r="L11328" s="142"/>
      <c r="M11328" s="142"/>
      <c r="N11328" s="142"/>
      <c r="O11328" s="142"/>
    </row>
    <row r="11329" spans="3:15" x14ac:dyDescent="0.2">
      <c r="C11329" s="142"/>
      <c r="D11329" s="142"/>
      <c r="E11329" s="142"/>
      <c r="F11329" s="142"/>
      <c r="G11329" s="142"/>
      <c r="H11329" s="142"/>
      <c r="J11329" s="142"/>
      <c r="K11329" s="142"/>
      <c r="L11329" s="142"/>
      <c r="M11329" s="142"/>
      <c r="N11329" s="142"/>
      <c r="O11329" s="142"/>
    </row>
    <row r="11330" spans="3:15" x14ac:dyDescent="0.2">
      <c r="C11330" s="142"/>
      <c r="D11330" s="142"/>
      <c r="E11330" s="142"/>
      <c r="F11330" s="142"/>
      <c r="G11330" s="142"/>
      <c r="H11330" s="142"/>
      <c r="J11330" s="142"/>
      <c r="K11330" s="142"/>
      <c r="L11330" s="142"/>
      <c r="M11330" s="142"/>
      <c r="N11330" s="142"/>
      <c r="O11330" s="142"/>
    </row>
    <row r="11331" spans="3:15" x14ac:dyDescent="0.2">
      <c r="C11331" s="142"/>
      <c r="D11331" s="142"/>
      <c r="E11331" s="142"/>
      <c r="F11331" s="142"/>
      <c r="G11331" s="142"/>
      <c r="H11331" s="142"/>
      <c r="J11331" s="142"/>
      <c r="K11331" s="142"/>
      <c r="L11331" s="142"/>
      <c r="M11331" s="142"/>
      <c r="N11331" s="142"/>
      <c r="O11331" s="142"/>
    </row>
    <row r="11332" spans="3:15" x14ac:dyDescent="0.2">
      <c r="C11332" s="142"/>
      <c r="D11332" s="142"/>
      <c r="E11332" s="142"/>
      <c r="F11332" s="142"/>
      <c r="G11332" s="142"/>
      <c r="H11332" s="142"/>
      <c r="J11332" s="142"/>
      <c r="K11332" s="142"/>
      <c r="L11332" s="142"/>
      <c r="M11332" s="142"/>
      <c r="N11332" s="142"/>
      <c r="O11332" s="142"/>
    </row>
    <row r="11333" spans="3:15" x14ac:dyDescent="0.2">
      <c r="C11333" s="142"/>
      <c r="D11333" s="142"/>
      <c r="E11333" s="142"/>
      <c r="F11333" s="142"/>
      <c r="G11333" s="142"/>
      <c r="H11333" s="142"/>
      <c r="J11333" s="142"/>
      <c r="K11333" s="142"/>
      <c r="L11333" s="142"/>
      <c r="M11333" s="142"/>
      <c r="N11333" s="142"/>
      <c r="O11333" s="142"/>
    </row>
    <row r="11334" spans="3:15" x14ac:dyDescent="0.2">
      <c r="C11334" s="142"/>
      <c r="D11334" s="142"/>
      <c r="E11334" s="142"/>
      <c r="F11334" s="142"/>
      <c r="G11334" s="142"/>
      <c r="H11334" s="142"/>
      <c r="J11334" s="142"/>
      <c r="K11334" s="142"/>
      <c r="L11334" s="142"/>
      <c r="M11334" s="142"/>
      <c r="N11334" s="142"/>
      <c r="O11334" s="142"/>
    </row>
    <row r="11335" spans="3:15" x14ac:dyDescent="0.2">
      <c r="C11335" s="142"/>
      <c r="D11335" s="142"/>
      <c r="E11335" s="142"/>
      <c r="F11335" s="142"/>
      <c r="G11335" s="142"/>
      <c r="H11335" s="142"/>
      <c r="J11335" s="142"/>
      <c r="K11335" s="142"/>
      <c r="L11335" s="142"/>
      <c r="M11335" s="142"/>
      <c r="N11335" s="142"/>
      <c r="O11335" s="142"/>
    </row>
    <row r="11336" spans="3:15" x14ac:dyDescent="0.2">
      <c r="C11336" s="142"/>
      <c r="D11336" s="142"/>
      <c r="E11336" s="142"/>
      <c r="F11336" s="142"/>
      <c r="G11336" s="142"/>
      <c r="H11336" s="142"/>
      <c r="J11336" s="142"/>
      <c r="K11336" s="142"/>
      <c r="L11336" s="142"/>
      <c r="M11336" s="142"/>
      <c r="N11336" s="142"/>
      <c r="O11336" s="142"/>
    </row>
    <row r="11337" spans="3:15" x14ac:dyDescent="0.2">
      <c r="C11337" s="142"/>
      <c r="D11337" s="142"/>
      <c r="E11337" s="142"/>
      <c r="F11337" s="142"/>
      <c r="G11337" s="142"/>
      <c r="H11337" s="142"/>
      <c r="J11337" s="142"/>
      <c r="K11337" s="142"/>
      <c r="L11337" s="142"/>
      <c r="M11337" s="142"/>
      <c r="N11337" s="142"/>
      <c r="O11337" s="142"/>
    </row>
    <row r="11338" spans="3:15" x14ac:dyDescent="0.2">
      <c r="C11338" s="142"/>
      <c r="D11338" s="142"/>
      <c r="E11338" s="142"/>
      <c r="F11338" s="142"/>
      <c r="G11338" s="142"/>
      <c r="H11338" s="142"/>
      <c r="J11338" s="142"/>
      <c r="K11338" s="142"/>
      <c r="L11338" s="142"/>
      <c r="M11338" s="142"/>
      <c r="N11338" s="142"/>
      <c r="O11338" s="142"/>
    </row>
    <row r="11339" spans="3:15" x14ac:dyDescent="0.2">
      <c r="C11339" s="142"/>
      <c r="D11339" s="142"/>
      <c r="E11339" s="142"/>
      <c r="F11339" s="142"/>
      <c r="G11339" s="142"/>
      <c r="H11339" s="142"/>
      <c r="J11339" s="142"/>
      <c r="K11339" s="142"/>
      <c r="L11339" s="142"/>
      <c r="M11339" s="142"/>
      <c r="N11339" s="142"/>
      <c r="O11339" s="142"/>
    </row>
    <row r="11340" spans="3:15" x14ac:dyDescent="0.2">
      <c r="C11340" s="142"/>
      <c r="D11340" s="142"/>
      <c r="E11340" s="142"/>
      <c r="F11340" s="142"/>
      <c r="G11340" s="142"/>
      <c r="H11340" s="142"/>
      <c r="J11340" s="142"/>
      <c r="K11340" s="142"/>
      <c r="L11340" s="142"/>
      <c r="M11340" s="142"/>
      <c r="N11340" s="142"/>
      <c r="O11340" s="142"/>
    </row>
    <row r="11341" spans="3:15" x14ac:dyDescent="0.2">
      <c r="C11341" s="142"/>
      <c r="D11341" s="142"/>
      <c r="E11341" s="142"/>
      <c r="F11341" s="142"/>
      <c r="G11341" s="142"/>
      <c r="H11341" s="142"/>
      <c r="J11341" s="142"/>
      <c r="K11341" s="142"/>
      <c r="L11341" s="142"/>
      <c r="M11341" s="142"/>
      <c r="N11341" s="142"/>
      <c r="O11341" s="142"/>
    </row>
    <row r="11342" spans="3:15" x14ac:dyDescent="0.2">
      <c r="C11342" s="142"/>
      <c r="D11342" s="142"/>
      <c r="E11342" s="142"/>
      <c r="F11342" s="142"/>
      <c r="G11342" s="142"/>
      <c r="H11342" s="142"/>
      <c r="J11342" s="142"/>
      <c r="K11342" s="142"/>
      <c r="L11342" s="142"/>
      <c r="M11342" s="142"/>
      <c r="N11342" s="142"/>
      <c r="O11342" s="142"/>
    </row>
    <row r="11343" spans="3:15" x14ac:dyDescent="0.2">
      <c r="C11343" s="142"/>
      <c r="D11343" s="142"/>
      <c r="E11343" s="142"/>
      <c r="F11343" s="142"/>
      <c r="G11343" s="142"/>
      <c r="H11343" s="142"/>
      <c r="J11343" s="142"/>
      <c r="K11343" s="142"/>
      <c r="L11343" s="142"/>
      <c r="M11343" s="142"/>
      <c r="N11343" s="142"/>
      <c r="O11343" s="142"/>
    </row>
    <row r="11344" spans="3:15" x14ac:dyDescent="0.2">
      <c r="C11344" s="142"/>
      <c r="D11344" s="142"/>
      <c r="E11344" s="142"/>
      <c r="F11344" s="142"/>
      <c r="G11344" s="142"/>
      <c r="H11344" s="142"/>
      <c r="J11344" s="142"/>
      <c r="K11344" s="142"/>
      <c r="L11344" s="142"/>
      <c r="M11344" s="142"/>
      <c r="N11344" s="142"/>
      <c r="O11344" s="142"/>
    </row>
    <row r="11345" spans="3:15" x14ac:dyDescent="0.2">
      <c r="C11345" s="142"/>
      <c r="D11345" s="142"/>
      <c r="E11345" s="142"/>
      <c r="F11345" s="142"/>
      <c r="G11345" s="142"/>
      <c r="H11345" s="142"/>
      <c r="J11345" s="142"/>
      <c r="K11345" s="142"/>
      <c r="L11345" s="142"/>
      <c r="M11345" s="142"/>
      <c r="N11345" s="142"/>
      <c r="O11345" s="142"/>
    </row>
    <row r="11346" spans="3:15" x14ac:dyDescent="0.2">
      <c r="C11346" s="142"/>
      <c r="D11346" s="142"/>
      <c r="E11346" s="142"/>
      <c r="F11346" s="142"/>
      <c r="G11346" s="142"/>
      <c r="H11346" s="142"/>
      <c r="J11346" s="142"/>
      <c r="K11346" s="142"/>
      <c r="L11346" s="142"/>
      <c r="M11346" s="142"/>
      <c r="N11346" s="142"/>
      <c r="O11346" s="142"/>
    </row>
    <row r="11347" spans="3:15" x14ac:dyDescent="0.2">
      <c r="C11347" s="142"/>
      <c r="D11347" s="142"/>
      <c r="E11347" s="142"/>
      <c r="F11347" s="142"/>
      <c r="G11347" s="142"/>
      <c r="H11347" s="142"/>
      <c r="J11347" s="142"/>
      <c r="K11347" s="142"/>
      <c r="L11347" s="142"/>
      <c r="M11347" s="142"/>
      <c r="N11347" s="142"/>
      <c r="O11347" s="142"/>
    </row>
    <row r="11348" spans="3:15" x14ac:dyDescent="0.2">
      <c r="C11348" s="142"/>
      <c r="D11348" s="142"/>
      <c r="E11348" s="142"/>
      <c r="F11348" s="142"/>
      <c r="G11348" s="142"/>
      <c r="H11348" s="142"/>
      <c r="J11348" s="142"/>
      <c r="K11348" s="142"/>
      <c r="L11348" s="142"/>
      <c r="M11348" s="142"/>
      <c r="N11348" s="142"/>
      <c r="O11348" s="142"/>
    </row>
    <row r="11349" spans="3:15" x14ac:dyDescent="0.2">
      <c r="C11349" s="142"/>
      <c r="D11349" s="142"/>
      <c r="E11349" s="142"/>
      <c r="F11349" s="142"/>
      <c r="G11349" s="142"/>
      <c r="H11349" s="142"/>
      <c r="J11349" s="142"/>
      <c r="K11349" s="142"/>
      <c r="L11349" s="142"/>
      <c r="M11349" s="142"/>
      <c r="N11349" s="142"/>
      <c r="O11349" s="142"/>
    </row>
    <row r="11350" spans="3:15" x14ac:dyDescent="0.2">
      <c r="C11350" s="142"/>
      <c r="D11350" s="142"/>
      <c r="E11350" s="142"/>
      <c r="F11350" s="142"/>
      <c r="G11350" s="142"/>
      <c r="H11350" s="142"/>
      <c r="J11350" s="142"/>
      <c r="K11350" s="142"/>
      <c r="L11350" s="142"/>
      <c r="M11350" s="142"/>
      <c r="N11350" s="142"/>
      <c r="O11350" s="142"/>
    </row>
    <row r="11351" spans="3:15" x14ac:dyDescent="0.2">
      <c r="C11351" s="142"/>
      <c r="D11351" s="142"/>
      <c r="E11351" s="142"/>
      <c r="F11351" s="142"/>
      <c r="G11351" s="142"/>
      <c r="H11351" s="142"/>
      <c r="J11351" s="142"/>
      <c r="K11351" s="142"/>
      <c r="L11351" s="142"/>
      <c r="M11351" s="142"/>
      <c r="N11351" s="142"/>
      <c r="O11351" s="142"/>
    </row>
    <row r="11352" spans="3:15" x14ac:dyDescent="0.2">
      <c r="C11352" s="142"/>
      <c r="D11352" s="142"/>
      <c r="E11352" s="142"/>
      <c r="F11352" s="142"/>
      <c r="G11352" s="142"/>
      <c r="H11352" s="142"/>
      <c r="J11352" s="142"/>
      <c r="K11352" s="142"/>
      <c r="L11352" s="142"/>
      <c r="M11352" s="142"/>
      <c r="N11352" s="142"/>
      <c r="O11352" s="142"/>
    </row>
    <row r="11353" spans="3:15" x14ac:dyDescent="0.2">
      <c r="C11353" s="142"/>
      <c r="D11353" s="142"/>
      <c r="E11353" s="142"/>
      <c r="F11353" s="142"/>
      <c r="G11353" s="142"/>
      <c r="H11353" s="142"/>
      <c r="J11353" s="142"/>
      <c r="K11353" s="142"/>
      <c r="L11353" s="142"/>
      <c r="M11353" s="142"/>
      <c r="N11353" s="142"/>
      <c r="O11353" s="142"/>
    </row>
    <row r="11354" spans="3:15" x14ac:dyDescent="0.2">
      <c r="C11354" s="142"/>
      <c r="D11354" s="142"/>
      <c r="E11354" s="142"/>
      <c r="F11354" s="142"/>
      <c r="G11354" s="142"/>
      <c r="H11354" s="142"/>
      <c r="J11354" s="142"/>
      <c r="K11354" s="142"/>
      <c r="L11354" s="142"/>
      <c r="M11354" s="142"/>
      <c r="N11354" s="142"/>
      <c r="O11354" s="142"/>
    </row>
    <row r="11355" spans="3:15" x14ac:dyDescent="0.2">
      <c r="C11355" s="142"/>
      <c r="D11355" s="142"/>
      <c r="E11355" s="142"/>
      <c r="F11355" s="142"/>
      <c r="G11355" s="142"/>
      <c r="H11355" s="142"/>
      <c r="J11355" s="142"/>
      <c r="K11355" s="142"/>
      <c r="L11355" s="142"/>
      <c r="M11355" s="142"/>
      <c r="N11355" s="142"/>
      <c r="O11355" s="142"/>
    </row>
    <row r="11356" spans="3:15" x14ac:dyDescent="0.2">
      <c r="C11356" s="142"/>
      <c r="D11356" s="142"/>
      <c r="E11356" s="142"/>
      <c r="F11356" s="142"/>
      <c r="G11356" s="142"/>
      <c r="H11356" s="142"/>
      <c r="J11356" s="142"/>
      <c r="K11356" s="142"/>
      <c r="L11356" s="142"/>
      <c r="M11356" s="142"/>
      <c r="N11356" s="142"/>
      <c r="O11356" s="142"/>
    </row>
    <row r="11357" spans="3:15" x14ac:dyDescent="0.2">
      <c r="C11357" s="142"/>
      <c r="D11357" s="142"/>
      <c r="E11357" s="142"/>
      <c r="F11357" s="142"/>
      <c r="G11357" s="142"/>
      <c r="H11357" s="142"/>
      <c r="J11357" s="142"/>
      <c r="K11357" s="142"/>
      <c r="L11357" s="142"/>
      <c r="M11357" s="142"/>
      <c r="N11357" s="142"/>
      <c r="O11357" s="142"/>
    </row>
    <row r="11358" spans="3:15" x14ac:dyDescent="0.2">
      <c r="C11358" s="142"/>
      <c r="D11358" s="142"/>
      <c r="E11358" s="142"/>
      <c r="F11358" s="142"/>
      <c r="G11358" s="142"/>
      <c r="H11358" s="142"/>
      <c r="J11358" s="142"/>
      <c r="K11358" s="142"/>
      <c r="L11358" s="142"/>
      <c r="M11358" s="142"/>
      <c r="N11358" s="142"/>
      <c r="O11358" s="142"/>
    </row>
    <row r="11359" spans="3:15" x14ac:dyDescent="0.2">
      <c r="C11359" s="142"/>
      <c r="D11359" s="142"/>
      <c r="E11359" s="142"/>
      <c r="F11359" s="142"/>
      <c r="G11359" s="142"/>
      <c r="H11359" s="142"/>
      <c r="J11359" s="142"/>
      <c r="K11359" s="142"/>
      <c r="L11359" s="142"/>
      <c r="M11359" s="142"/>
      <c r="N11359" s="142"/>
      <c r="O11359" s="142"/>
    </row>
    <row r="11360" spans="3:15" x14ac:dyDescent="0.2">
      <c r="C11360" s="142"/>
      <c r="D11360" s="142"/>
      <c r="E11360" s="142"/>
      <c r="F11360" s="142"/>
      <c r="G11360" s="142"/>
      <c r="H11360" s="142"/>
      <c r="J11360" s="142"/>
      <c r="K11360" s="142"/>
      <c r="L11360" s="142"/>
      <c r="M11360" s="142"/>
      <c r="N11360" s="142"/>
      <c r="O11360" s="142"/>
    </row>
    <row r="11361" spans="3:15" x14ac:dyDescent="0.2">
      <c r="C11361" s="142"/>
      <c r="D11361" s="142"/>
      <c r="E11361" s="142"/>
      <c r="F11361" s="142"/>
      <c r="G11361" s="142"/>
      <c r="H11361" s="142"/>
      <c r="J11361" s="142"/>
      <c r="K11361" s="142"/>
      <c r="L11361" s="142"/>
      <c r="M11361" s="142"/>
      <c r="N11361" s="142"/>
      <c r="O11361" s="142"/>
    </row>
    <row r="11362" spans="3:15" x14ac:dyDescent="0.2">
      <c r="C11362" s="142"/>
      <c r="D11362" s="142"/>
      <c r="E11362" s="142"/>
      <c r="F11362" s="142"/>
      <c r="G11362" s="142"/>
      <c r="H11362" s="142"/>
      <c r="J11362" s="142"/>
      <c r="K11362" s="142"/>
      <c r="L11362" s="142"/>
      <c r="M11362" s="142"/>
      <c r="N11362" s="142"/>
      <c r="O11362" s="142"/>
    </row>
    <row r="11363" spans="3:15" x14ac:dyDescent="0.2">
      <c r="C11363" s="142"/>
      <c r="D11363" s="142"/>
      <c r="E11363" s="142"/>
      <c r="F11363" s="142"/>
      <c r="G11363" s="142"/>
      <c r="H11363" s="142"/>
      <c r="J11363" s="142"/>
      <c r="K11363" s="142"/>
      <c r="L11363" s="142"/>
      <c r="M11363" s="142"/>
      <c r="N11363" s="142"/>
      <c r="O11363" s="142"/>
    </row>
    <row r="11364" spans="3:15" x14ac:dyDescent="0.2">
      <c r="C11364" s="142"/>
      <c r="D11364" s="142"/>
      <c r="E11364" s="142"/>
      <c r="F11364" s="142"/>
      <c r="G11364" s="142"/>
      <c r="H11364" s="142"/>
      <c r="J11364" s="142"/>
      <c r="K11364" s="142"/>
      <c r="L11364" s="142"/>
      <c r="M11364" s="142"/>
      <c r="N11364" s="142"/>
      <c r="O11364" s="142"/>
    </row>
    <row r="11365" spans="3:15" x14ac:dyDescent="0.2">
      <c r="C11365" s="142"/>
      <c r="D11365" s="142"/>
      <c r="E11365" s="142"/>
      <c r="F11365" s="142"/>
      <c r="G11365" s="142"/>
      <c r="H11365" s="142"/>
      <c r="J11365" s="142"/>
      <c r="K11365" s="142"/>
      <c r="L11365" s="142"/>
      <c r="M11365" s="142"/>
      <c r="N11365" s="142"/>
      <c r="O11365" s="142"/>
    </row>
    <row r="11366" spans="3:15" x14ac:dyDescent="0.2">
      <c r="C11366" s="142"/>
      <c r="D11366" s="142"/>
      <c r="E11366" s="142"/>
      <c r="F11366" s="142"/>
      <c r="G11366" s="142"/>
      <c r="H11366" s="142"/>
      <c r="J11366" s="142"/>
      <c r="K11366" s="142"/>
      <c r="L11366" s="142"/>
      <c r="M11366" s="142"/>
      <c r="N11366" s="142"/>
      <c r="O11366" s="142"/>
    </row>
    <row r="11367" spans="3:15" x14ac:dyDescent="0.2">
      <c r="C11367" s="142"/>
      <c r="D11367" s="142"/>
      <c r="E11367" s="142"/>
      <c r="F11367" s="142"/>
      <c r="G11367" s="142"/>
      <c r="H11367" s="142"/>
      <c r="J11367" s="142"/>
      <c r="K11367" s="142"/>
      <c r="L11367" s="142"/>
      <c r="M11367" s="142"/>
      <c r="N11367" s="142"/>
      <c r="O11367" s="142"/>
    </row>
    <row r="11368" spans="3:15" x14ac:dyDescent="0.2">
      <c r="C11368" s="142"/>
      <c r="D11368" s="142"/>
      <c r="E11368" s="142"/>
      <c r="F11368" s="142"/>
      <c r="G11368" s="142"/>
      <c r="H11368" s="142"/>
      <c r="J11368" s="142"/>
      <c r="K11368" s="142"/>
      <c r="L11368" s="142"/>
      <c r="M11368" s="142"/>
      <c r="N11368" s="142"/>
      <c r="O11368" s="142"/>
    </row>
    <row r="11369" spans="3:15" x14ac:dyDescent="0.2">
      <c r="C11369" s="142"/>
      <c r="D11369" s="142"/>
      <c r="E11369" s="142"/>
      <c r="F11369" s="142"/>
      <c r="G11369" s="142"/>
      <c r="H11369" s="142"/>
      <c r="J11369" s="142"/>
      <c r="K11369" s="142"/>
      <c r="L11369" s="142"/>
      <c r="M11369" s="142"/>
      <c r="N11369" s="142"/>
      <c r="O11369" s="142"/>
    </row>
    <row r="11370" spans="3:15" x14ac:dyDescent="0.2">
      <c r="C11370" s="142"/>
      <c r="D11370" s="142"/>
      <c r="E11370" s="142"/>
      <c r="F11370" s="142"/>
      <c r="G11370" s="142"/>
      <c r="H11370" s="142"/>
      <c r="J11370" s="142"/>
      <c r="K11370" s="142"/>
      <c r="L11370" s="142"/>
      <c r="M11370" s="142"/>
      <c r="N11370" s="142"/>
      <c r="O11370" s="142"/>
    </row>
    <row r="11371" spans="3:15" x14ac:dyDescent="0.2">
      <c r="C11371" s="142"/>
      <c r="D11371" s="142"/>
      <c r="E11371" s="142"/>
      <c r="F11371" s="142"/>
      <c r="G11371" s="142"/>
      <c r="H11371" s="142"/>
      <c r="J11371" s="142"/>
      <c r="K11371" s="142"/>
      <c r="L11371" s="142"/>
      <c r="M11371" s="142"/>
      <c r="N11371" s="142"/>
      <c r="O11371" s="142"/>
    </row>
    <row r="11372" spans="3:15" x14ac:dyDescent="0.2">
      <c r="C11372" s="142"/>
      <c r="D11372" s="142"/>
      <c r="E11372" s="142"/>
      <c r="F11372" s="142"/>
      <c r="G11372" s="142"/>
      <c r="H11372" s="142"/>
      <c r="J11372" s="142"/>
      <c r="K11372" s="142"/>
      <c r="L11372" s="142"/>
      <c r="M11372" s="142"/>
      <c r="N11372" s="142"/>
      <c r="O11372" s="142"/>
    </row>
    <row r="11373" spans="3:15" x14ac:dyDescent="0.2">
      <c r="C11373" s="142"/>
      <c r="D11373" s="142"/>
      <c r="E11373" s="142"/>
      <c r="F11373" s="142"/>
      <c r="G11373" s="142"/>
      <c r="H11373" s="142"/>
      <c r="J11373" s="142"/>
      <c r="K11373" s="142"/>
      <c r="L11373" s="142"/>
      <c r="M11373" s="142"/>
      <c r="N11373" s="142"/>
      <c r="O11373" s="142"/>
    </row>
    <row r="11374" spans="3:15" x14ac:dyDescent="0.2">
      <c r="C11374" s="142"/>
      <c r="D11374" s="142"/>
      <c r="E11374" s="142"/>
      <c r="F11374" s="142"/>
      <c r="G11374" s="142"/>
      <c r="H11374" s="142"/>
      <c r="J11374" s="142"/>
      <c r="K11374" s="142"/>
      <c r="L11374" s="142"/>
      <c r="M11374" s="142"/>
      <c r="N11374" s="142"/>
      <c r="O11374" s="142"/>
    </row>
    <row r="11375" spans="3:15" x14ac:dyDescent="0.2">
      <c r="C11375" s="142"/>
      <c r="D11375" s="142"/>
      <c r="E11375" s="142"/>
      <c r="F11375" s="142"/>
      <c r="G11375" s="142"/>
      <c r="H11375" s="142"/>
      <c r="J11375" s="142"/>
      <c r="K11375" s="142"/>
      <c r="L11375" s="142"/>
      <c r="M11375" s="142"/>
      <c r="N11375" s="142"/>
      <c r="O11375" s="142"/>
    </row>
    <row r="11376" spans="3:15" x14ac:dyDescent="0.2">
      <c r="C11376" s="142"/>
      <c r="D11376" s="142"/>
      <c r="E11376" s="142"/>
      <c r="F11376" s="142"/>
      <c r="G11376" s="142"/>
      <c r="H11376" s="142"/>
      <c r="J11376" s="142"/>
      <c r="K11376" s="142"/>
      <c r="L11376" s="142"/>
      <c r="M11376" s="142"/>
      <c r="N11376" s="142"/>
      <c r="O11376" s="142"/>
    </row>
    <row r="11377" spans="3:15" x14ac:dyDescent="0.2">
      <c r="C11377" s="142"/>
      <c r="D11377" s="142"/>
      <c r="E11377" s="142"/>
      <c r="F11377" s="142"/>
      <c r="G11377" s="142"/>
      <c r="H11377" s="142"/>
      <c r="J11377" s="142"/>
      <c r="K11377" s="142"/>
      <c r="L11377" s="142"/>
      <c r="M11377" s="142"/>
      <c r="N11377" s="142"/>
      <c r="O11377" s="142"/>
    </row>
    <row r="11378" spans="3:15" x14ac:dyDescent="0.2">
      <c r="C11378" s="142"/>
      <c r="D11378" s="142"/>
      <c r="E11378" s="142"/>
      <c r="F11378" s="142"/>
      <c r="G11378" s="142"/>
      <c r="H11378" s="142"/>
      <c r="J11378" s="142"/>
      <c r="K11378" s="142"/>
      <c r="L11378" s="142"/>
      <c r="M11378" s="142"/>
      <c r="N11378" s="142"/>
      <c r="O11378" s="142"/>
    </row>
    <row r="11379" spans="3:15" x14ac:dyDescent="0.2">
      <c r="C11379" s="142"/>
      <c r="D11379" s="142"/>
      <c r="E11379" s="142"/>
      <c r="F11379" s="142"/>
      <c r="G11379" s="142"/>
      <c r="H11379" s="142"/>
      <c r="J11379" s="142"/>
      <c r="K11379" s="142"/>
      <c r="L11379" s="142"/>
      <c r="M11379" s="142"/>
      <c r="N11379" s="142"/>
      <c r="O11379" s="142"/>
    </row>
    <row r="11380" spans="3:15" x14ac:dyDescent="0.2">
      <c r="C11380" s="142"/>
      <c r="D11380" s="142"/>
      <c r="E11380" s="142"/>
      <c r="F11380" s="142"/>
      <c r="G11380" s="142"/>
      <c r="H11380" s="142"/>
      <c r="J11380" s="142"/>
      <c r="K11380" s="142"/>
      <c r="L11380" s="142"/>
      <c r="M11380" s="142"/>
      <c r="N11380" s="142"/>
      <c r="O11380" s="142"/>
    </row>
    <row r="11381" spans="3:15" x14ac:dyDescent="0.2">
      <c r="C11381" s="142"/>
      <c r="D11381" s="142"/>
      <c r="E11381" s="142"/>
      <c r="F11381" s="142"/>
      <c r="G11381" s="142"/>
      <c r="H11381" s="142"/>
      <c r="J11381" s="142"/>
      <c r="K11381" s="142"/>
      <c r="L11381" s="142"/>
      <c r="M11381" s="142"/>
      <c r="N11381" s="142"/>
      <c r="O11381" s="142"/>
    </row>
    <row r="11382" spans="3:15" x14ac:dyDescent="0.2">
      <c r="C11382" s="142"/>
      <c r="D11382" s="142"/>
      <c r="E11382" s="142"/>
      <c r="F11382" s="142"/>
      <c r="G11382" s="142"/>
      <c r="H11382" s="142"/>
      <c r="J11382" s="142"/>
      <c r="K11382" s="142"/>
      <c r="L11382" s="142"/>
      <c r="M11382" s="142"/>
      <c r="N11382" s="142"/>
      <c r="O11382" s="142"/>
    </row>
    <row r="11383" spans="3:15" x14ac:dyDescent="0.2">
      <c r="C11383" s="142"/>
      <c r="D11383" s="142"/>
      <c r="E11383" s="142"/>
      <c r="F11383" s="142"/>
      <c r="G11383" s="142"/>
      <c r="H11383" s="142"/>
      <c r="J11383" s="142"/>
      <c r="K11383" s="142"/>
      <c r="L11383" s="142"/>
      <c r="M11383" s="142"/>
      <c r="N11383" s="142"/>
      <c r="O11383" s="142"/>
    </row>
    <row r="11384" spans="3:15" x14ac:dyDescent="0.2">
      <c r="C11384" s="142"/>
      <c r="D11384" s="142"/>
      <c r="E11384" s="142"/>
      <c r="F11384" s="142"/>
      <c r="G11384" s="142"/>
      <c r="H11384" s="142"/>
      <c r="J11384" s="142"/>
      <c r="K11384" s="142"/>
      <c r="L11384" s="142"/>
      <c r="M11384" s="142"/>
      <c r="N11384" s="142"/>
      <c r="O11384" s="142"/>
    </row>
    <row r="11385" spans="3:15" x14ac:dyDescent="0.2">
      <c r="C11385" s="142"/>
      <c r="D11385" s="142"/>
      <c r="E11385" s="142"/>
      <c r="F11385" s="142"/>
      <c r="G11385" s="142"/>
      <c r="H11385" s="142"/>
      <c r="J11385" s="142"/>
      <c r="K11385" s="142"/>
      <c r="L11385" s="142"/>
      <c r="M11385" s="142"/>
      <c r="N11385" s="142"/>
      <c r="O11385" s="142"/>
    </row>
    <row r="11386" spans="3:15" x14ac:dyDescent="0.2">
      <c r="C11386" s="142"/>
      <c r="D11386" s="142"/>
      <c r="E11386" s="142"/>
      <c r="F11386" s="142"/>
      <c r="G11386" s="142"/>
      <c r="H11386" s="142"/>
      <c r="J11386" s="142"/>
      <c r="K11386" s="142"/>
      <c r="L11386" s="142"/>
      <c r="M11386" s="142"/>
      <c r="N11386" s="142"/>
      <c r="O11386" s="142"/>
    </row>
    <row r="11387" spans="3:15" x14ac:dyDescent="0.2">
      <c r="C11387" s="142"/>
      <c r="D11387" s="142"/>
      <c r="E11387" s="142"/>
      <c r="F11387" s="142"/>
      <c r="G11387" s="142"/>
      <c r="H11387" s="142"/>
      <c r="J11387" s="142"/>
      <c r="K11387" s="142"/>
      <c r="L11387" s="142"/>
      <c r="M11387" s="142"/>
      <c r="N11387" s="142"/>
      <c r="O11387" s="142"/>
    </row>
    <row r="11388" spans="3:15" x14ac:dyDescent="0.2">
      <c r="C11388" s="142"/>
      <c r="D11388" s="142"/>
      <c r="E11388" s="142"/>
      <c r="F11388" s="142"/>
      <c r="G11388" s="142"/>
      <c r="H11388" s="142"/>
      <c r="J11388" s="142"/>
      <c r="K11388" s="142"/>
      <c r="L11388" s="142"/>
      <c r="M11388" s="142"/>
      <c r="N11388" s="142"/>
      <c r="O11388" s="142"/>
    </row>
    <row r="11389" spans="3:15" x14ac:dyDescent="0.2">
      <c r="C11389" s="142"/>
      <c r="D11389" s="142"/>
      <c r="E11389" s="142"/>
      <c r="F11389" s="142"/>
      <c r="G11389" s="142"/>
      <c r="H11389" s="142"/>
      <c r="J11389" s="142"/>
      <c r="K11389" s="142"/>
      <c r="L11389" s="142"/>
      <c r="M11389" s="142"/>
      <c r="N11389" s="142"/>
      <c r="O11389" s="142"/>
    </row>
    <row r="11390" spans="3:15" x14ac:dyDescent="0.2">
      <c r="C11390" s="142"/>
      <c r="D11390" s="142"/>
      <c r="E11390" s="142"/>
      <c r="F11390" s="142"/>
      <c r="G11390" s="142"/>
      <c r="H11390" s="142"/>
      <c r="J11390" s="142"/>
      <c r="K11390" s="142"/>
      <c r="L11390" s="142"/>
      <c r="M11390" s="142"/>
      <c r="N11390" s="142"/>
      <c r="O11390" s="142"/>
    </row>
    <row r="11391" spans="3:15" x14ac:dyDescent="0.2">
      <c r="C11391" s="142"/>
      <c r="D11391" s="142"/>
      <c r="E11391" s="142"/>
      <c r="F11391" s="142"/>
      <c r="G11391" s="142"/>
      <c r="H11391" s="142"/>
      <c r="J11391" s="142"/>
      <c r="K11391" s="142"/>
      <c r="L11391" s="142"/>
      <c r="M11391" s="142"/>
      <c r="N11391" s="142"/>
      <c r="O11391" s="142"/>
    </row>
    <row r="11392" spans="3:15" x14ac:dyDescent="0.2">
      <c r="C11392" s="142"/>
      <c r="D11392" s="142"/>
      <c r="E11392" s="142"/>
      <c r="F11392" s="142"/>
      <c r="G11392" s="142"/>
      <c r="H11392" s="142"/>
      <c r="J11392" s="142"/>
      <c r="K11392" s="142"/>
      <c r="L11392" s="142"/>
      <c r="M11392" s="142"/>
      <c r="N11392" s="142"/>
      <c r="O11392" s="142"/>
    </row>
    <row r="11393" spans="3:15" x14ac:dyDescent="0.2">
      <c r="C11393" s="142"/>
      <c r="D11393" s="142"/>
      <c r="E11393" s="142"/>
      <c r="F11393" s="142"/>
      <c r="G11393" s="142"/>
      <c r="H11393" s="142"/>
      <c r="J11393" s="142"/>
      <c r="K11393" s="142"/>
      <c r="L11393" s="142"/>
      <c r="M11393" s="142"/>
      <c r="N11393" s="142"/>
      <c r="O11393" s="142"/>
    </row>
    <row r="11394" spans="3:15" x14ac:dyDescent="0.2">
      <c r="C11394" s="142"/>
      <c r="D11394" s="142"/>
      <c r="E11394" s="142"/>
      <c r="F11394" s="142"/>
      <c r="G11394" s="142"/>
      <c r="H11394" s="142"/>
      <c r="J11394" s="142"/>
      <c r="K11394" s="142"/>
      <c r="L11394" s="142"/>
      <c r="M11394" s="142"/>
      <c r="N11394" s="142"/>
      <c r="O11394" s="142"/>
    </row>
    <row r="11395" spans="3:15" x14ac:dyDescent="0.2">
      <c r="C11395" s="142"/>
      <c r="D11395" s="142"/>
      <c r="E11395" s="142"/>
      <c r="F11395" s="142"/>
      <c r="G11395" s="142"/>
      <c r="H11395" s="142"/>
      <c r="J11395" s="142"/>
      <c r="K11395" s="142"/>
      <c r="L11395" s="142"/>
      <c r="M11395" s="142"/>
      <c r="N11395" s="142"/>
      <c r="O11395" s="142"/>
    </row>
    <row r="11396" spans="3:15" x14ac:dyDescent="0.2">
      <c r="C11396" s="142"/>
      <c r="D11396" s="142"/>
      <c r="E11396" s="142"/>
      <c r="F11396" s="142"/>
      <c r="G11396" s="142"/>
      <c r="H11396" s="142"/>
      <c r="J11396" s="142"/>
      <c r="K11396" s="142"/>
      <c r="L11396" s="142"/>
      <c r="M11396" s="142"/>
      <c r="N11396" s="142"/>
      <c r="O11396" s="142"/>
    </row>
    <row r="11397" spans="3:15" x14ac:dyDescent="0.2">
      <c r="C11397" s="142"/>
      <c r="D11397" s="142"/>
      <c r="E11397" s="142"/>
      <c r="F11397" s="142"/>
      <c r="G11397" s="142"/>
      <c r="H11397" s="142"/>
      <c r="J11397" s="142"/>
      <c r="K11397" s="142"/>
      <c r="L11397" s="142"/>
      <c r="M11397" s="142"/>
      <c r="N11397" s="142"/>
      <c r="O11397" s="142"/>
    </row>
    <row r="11398" spans="3:15" x14ac:dyDescent="0.2">
      <c r="C11398" s="142"/>
      <c r="D11398" s="142"/>
      <c r="E11398" s="142"/>
      <c r="F11398" s="142"/>
      <c r="G11398" s="142"/>
      <c r="H11398" s="142"/>
      <c r="J11398" s="142"/>
      <c r="K11398" s="142"/>
      <c r="L11398" s="142"/>
      <c r="M11398" s="142"/>
      <c r="N11398" s="142"/>
      <c r="O11398" s="142"/>
    </row>
    <row r="11399" spans="3:15" x14ac:dyDescent="0.2">
      <c r="C11399" s="142"/>
      <c r="D11399" s="142"/>
      <c r="E11399" s="142"/>
      <c r="F11399" s="142"/>
      <c r="G11399" s="142"/>
      <c r="H11399" s="142"/>
      <c r="J11399" s="142"/>
      <c r="K11399" s="142"/>
      <c r="L11399" s="142"/>
      <c r="M11399" s="142"/>
      <c r="N11399" s="142"/>
      <c r="O11399" s="142"/>
    </row>
    <row r="11400" spans="3:15" x14ac:dyDescent="0.2">
      <c r="C11400" s="142"/>
      <c r="D11400" s="142"/>
      <c r="E11400" s="142"/>
      <c r="F11400" s="142"/>
      <c r="G11400" s="142"/>
      <c r="H11400" s="142"/>
      <c r="J11400" s="142"/>
      <c r="K11400" s="142"/>
      <c r="L11400" s="142"/>
      <c r="M11400" s="142"/>
      <c r="N11400" s="142"/>
      <c r="O11400" s="142"/>
    </row>
    <row r="11401" spans="3:15" x14ac:dyDescent="0.2">
      <c r="C11401" s="142"/>
      <c r="D11401" s="142"/>
      <c r="E11401" s="142"/>
      <c r="F11401" s="142"/>
      <c r="G11401" s="142"/>
      <c r="H11401" s="142"/>
      <c r="J11401" s="142"/>
      <c r="K11401" s="142"/>
      <c r="L11401" s="142"/>
      <c r="M11401" s="142"/>
      <c r="N11401" s="142"/>
      <c r="O11401" s="142"/>
    </row>
    <row r="11402" spans="3:15" x14ac:dyDescent="0.2">
      <c r="C11402" s="142"/>
      <c r="D11402" s="142"/>
      <c r="E11402" s="142"/>
      <c r="F11402" s="142"/>
      <c r="G11402" s="142"/>
      <c r="H11402" s="142"/>
      <c r="J11402" s="142"/>
      <c r="K11402" s="142"/>
      <c r="L11402" s="142"/>
      <c r="M11402" s="142"/>
      <c r="N11402" s="142"/>
      <c r="O11402" s="142"/>
    </row>
    <row r="11403" spans="3:15" x14ac:dyDescent="0.2">
      <c r="C11403" s="142"/>
      <c r="D11403" s="142"/>
      <c r="E11403" s="142"/>
      <c r="F11403" s="142"/>
      <c r="G11403" s="142"/>
      <c r="H11403" s="142"/>
      <c r="J11403" s="142"/>
      <c r="K11403" s="142"/>
      <c r="L11403" s="142"/>
      <c r="M11403" s="142"/>
      <c r="N11403" s="142"/>
      <c r="O11403" s="142"/>
    </row>
    <row r="11404" spans="3:15" x14ac:dyDescent="0.2">
      <c r="C11404" s="142"/>
      <c r="D11404" s="142"/>
      <c r="E11404" s="142"/>
      <c r="F11404" s="142"/>
      <c r="G11404" s="142"/>
      <c r="H11404" s="142"/>
      <c r="J11404" s="142"/>
      <c r="K11404" s="142"/>
      <c r="L11404" s="142"/>
      <c r="M11404" s="142"/>
      <c r="N11404" s="142"/>
      <c r="O11404" s="142"/>
    </row>
    <row r="11405" spans="3:15" x14ac:dyDescent="0.2">
      <c r="C11405" s="142"/>
      <c r="D11405" s="142"/>
      <c r="E11405" s="142"/>
      <c r="F11405" s="142"/>
      <c r="G11405" s="142"/>
      <c r="H11405" s="142"/>
      <c r="J11405" s="142"/>
      <c r="K11405" s="142"/>
      <c r="L11405" s="142"/>
      <c r="M11405" s="142"/>
      <c r="N11405" s="142"/>
      <c r="O11405" s="142"/>
    </row>
    <row r="11406" spans="3:15" x14ac:dyDescent="0.2">
      <c r="C11406" s="142"/>
      <c r="D11406" s="142"/>
      <c r="E11406" s="142"/>
      <c r="F11406" s="142"/>
      <c r="G11406" s="142"/>
      <c r="H11406" s="142"/>
      <c r="J11406" s="142"/>
      <c r="K11406" s="142"/>
      <c r="L11406" s="142"/>
      <c r="M11406" s="142"/>
      <c r="N11406" s="142"/>
      <c r="O11406" s="142"/>
    </row>
    <row r="11407" spans="3:15" x14ac:dyDescent="0.2">
      <c r="C11407" s="142"/>
      <c r="D11407" s="142"/>
      <c r="E11407" s="142"/>
      <c r="F11407" s="142"/>
      <c r="G11407" s="142"/>
      <c r="H11407" s="142"/>
      <c r="J11407" s="142"/>
      <c r="K11407" s="142"/>
      <c r="L11407" s="142"/>
      <c r="M11407" s="142"/>
      <c r="N11407" s="142"/>
      <c r="O11407" s="142"/>
    </row>
    <row r="11408" spans="3:15" x14ac:dyDescent="0.2">
      <c r="C11408" s="142"/>
      <c r="D11408" s="142"/>
      <c r="E11408" s="142"/>
      <c r="F11408" s="142"/>
      <c r="G11408" s="142"/>
      <c r="H11408" s="142"/>
      <c r="J11408" s="142"/>
      <c r="K11408" s="142"/>
      <c r="L11408" s="142"/>
      <c r="M11408" s="142"/>
      <c r="N11408" s="142"/>
      <c r="O11408" s="142"/>
    </row>
    <row r="11409" spans="3:15" x14ac:dyDescent="0.2">
      <c r="C11409" s="142"/>
      <c r="D11409" s="142"/>
      <c r="E11409" s="142"/>
      <c r="F11409" s="142"/>
      <c r="G11409" s="142"/>
      <c r="H11409" s="142"/>
      <c r="J11409" s="142"/>
      <c r="K11409" s="142"/>
      <c r="L11409" s="142"/>
      <c r="M11409" s="142"/>
      <c r="N11409" s="142"/>
      <c r="O11409" s="142"/>
    </row>
    <row r="11410" spans="3:15" x14ac:dyDescent="0.2">
      <c r="C11410" s="142"/>
      <c r="D11410" s="142"/>
      <c r="E11410" s="142"/>
      <c r="F11410" s="142"/>
      <c r="G11410" s="142"/>
      <c r="H11410" s="142"/>
      <c r="J11410" s="142"/>
      <c r="K11410" s="142"/>
      <c r="L11410" s="142"/>
      <c r="M11410" s="142"/>
      <c r="N11410" s="142"/>
      <c r="O11410" s="142"/>
    </row>
    <row r="11411" spans="3:15" x14ac:dyDescent="0.2">
      <c r="C11411" s="142"/>
      <c r="D11411" s="142"/>
      <c r="E11411" s="142"/>
      <c r="F11411" s="142"/>
      <c r="G11411" s="142"/>
      <c r="H11411" s="142"/>
      <c r="J11411" s="142"/>
      <c r="K11411" s="142"/>
      <c r="L11411" s="142"/>
      <c r="M11411" s="142"/>
      <c r="N11411" s="142"/>
      <c r="O11411" s="142"/>
    </row>
    <row r="11412" spans="3:15" x14ac:dyDescent="0.2">
      <c r="C11412" s="142"/>
      <c r="D11412" s="142"/>
      <c r="E11412" s="142"/>
      <c r="F11412" s="142"/>
      <c r="G11412" s="142"/>
      <c r="H11412" s="142"/>
      <c r="J11412" s="142"/>
      <c r="K11412" s="142"/>
      <c r="L11412" s="142"/>
      <c r="M11412" s="142"/>
      <c r="N11412" s="142"/>
      <c r="O11412" s="142"/>
    </row>
    <row r="11413" spans="3:15" x14ac:dyDescent="0.2">
      <c r="C11413" s="142"/>
      <c r="D11413" s="142"/>
      <c r="E11413" s="142"/>
      <c r="F11413" s="142"/>
      <c r="G11413" s="142"/>
      <c r="H11413" s="142"/>
      <c r="J11413" s="142"/>
      <c r="K11413" s="142"/>
      <c r="L11413" s="142"/>
      <c r="M11413" s="142"/>
      <c r="N11413" s="142"/>
      <c r="O11413" s="142"/>
    </row>
    <row r="11414" spans="3:15" x14ac:dyDescent="0.2">
      <c r="C11414" s="142"/>
      <c r="D11414" s="142"/>
      <c r="E11414" s="142"/>
      <c r="F11414" s="142"/>
      <c r="G11414" s="142"/>
      <c r="H11414" s="142"/>
      <c r="J11414" s="142"/>
      <c r="K11414" s="142"/>
      <c r="L11414" s="142"/>
      <c r="M11414" s="142"/>
      <c r="N11414" s="142"/>
      <c r="O11414" s="142"/>
    </row>
    <row r="11415" spans="3:15" x14ac:dyDescent="0.2">
      <c r="C11415" s="142"/>
      <c r="D11415" s="142"/>
      <c r="E11415" s="142"/>
      <c r="F11415" s="142"/>
      <c r="G11415" s="142"/>
      <c r="H11415" s="142"/>
      <c r="J11415" s="142"/>
      <c r="K11415" s="142"/>
      <c r="L11415" s="142"/>
      <c r="M11415" s="142"/>
      <c r="N11415" s="142"/>
      <c r="O11415" s="142"/>
    </row>
    <row r="11416" spans="3:15" x14ac:dyDescent="0.2">
      <c r="C11416" s="142"/>
      <c r="D11416" s="142"/>
      <c r="E11416" s="142"/>
      <c r="F11416" s="142"/>
      <c r="G11416" s="142"/>
      <c r="H11416" s="142"/>
      <c r="J11416" s="142"/>
      <c r="K11416" s="142"/>
      <c r="L11416" s="142"/>
      <c r="M11416" s="142"/>
      <c r="N11416" s="142"/>
      <c r="O11416" s="142"/>
    </row>
    <row r="11417" spans="3:15" x14ac:dyDescent="0.2">
      <c r="C11417" s="142"/>
      <c r="D11417" s="142"/>
      <c r="E11417" s="142"/>
      <c r="F11417" s="142"/>
      <c r="G11417" s="142"/>
      <c r="H11417" s="142"/>
      <c r="J11417" s="142"/>
      <c r="K11417" s="142"/>
      <c r="L11417" s="142"/>
      <c r="M11417" s="142"/>
      <c r="N11417" s="142"/>
      <c r="O11417" s="142"/>
    </row>
    <row r="11418" spans="3:15" x14ac:dyDescent="0.2">
      <c r="C11418" s="142"/>
      <c r="D11418" s="142"/>
      <c r="E11418" s="142"/>
      <c r="F11418" s="142"/>
      <c r="G11418" s="142"/>
      <c r="H11418" s="142"/>
      <c r="J11418" s="142"/>
      <c r="K11418" s="142"/>
      <c r="L11418" s="142"/>
      <c r="M11418" s="142"/>
      <c r="N11418" s="142"/>
      <c r="O11418" s="142"/>
    </row>
    <row r="11419" spans="3:15" x14ac:dyDescent="0.2">
      <c r="C11419" s="142"/>
      <c r="D11419" s="142"/>
      <c r="E11419" s="142"/>
      <c r="F11419" s="142"/>
      <c r="G11419" s="142"/>
      <c r="H11419" s="142"/>
      <c r="J11419" s="142"/>
      <c r="K11419" s="142"/>
      <c r="L11419" s="142"/>
      <c r="M11419" s="142"/>
      <c r="N11419" s="142"/>
      <c r="O11419" s="142"/>
    </row>
    <row r="11420" spans="3:15" x14ac:dyDescent="0.2">
      <c r="C11420" s="142"/>
      <c r="D11420" s="142"/>
      <c r="E11420" s="142"/>
      <c r="F11420" s="142"/>
      <c r="G11420" s="142"/>
      <c r="H11420" s="142"/>
      <c r="J11420" s="142"/>
      <c r="K11420" s="142"/>
      <c r="L11420" s="142"/>
      <c r="M11420" s="142"/>
      <c r="N11420" s="142"/>
      <c r="O11420" s="142"/>
    </row>
    <row r="11421" spans="3:15" x14ac:dyDescent="0.2">
      <c r="C11421" s="142"/>
      <c r="D11421" s="142"/>
      <c r="E11421" s="142"/>
      <c r="F11421" s="142"/>
      <c r="G11421" s="142"/>
      <c r="H11421" s="142"/>
      <c r="J11421" s="142"/>
      <c r="K11421" s="142"/>
      <c r="L11421" s="142"/>
      <c r="M11421" s="142"/>
      <c r="N11421" s="142"/>
      <c r="O11421" s="142"/>
    </row>
    <row r="11422" spans="3:15" x14ac:dyDescent="0.2">
      <c r="C11422" s="142"/>
      <c r="D11422" s="142"/>
      <c r="E11422" s="142"/>
      <c r="F11422" s="142"/>
      <c r="G11422" s="142"/>
      <c r="H11422" s="142"/>
      <c r="J11422" s="142"/>
      <c r="K11422" s="142"/>
      <c r="L11422" s="142"/>
      <c r="M11422" s="142"/>
      <c r="N11422" s="142"/>
      <c r="O11422" s="142"/>
    </row>
    <row r="11423" spans="3:15" x14ac:dyDescent="0.2">
      <c r="C11423" s="142"/>
      <c r="D11423" s="142"/>
      <c r="E11423" s="142"/>
      <c r="F11423" s="142"/>
      <c r="G11423" s="142"/>
      <c r="H11423" s="142"/>
      <c r="J11423" s="142"/>
      <c r="K11423" s="142"/>
      <c r="L11423" s="142"/>
      <c r="M11423" s="142"/>
      <c r="N11423" s="142"/>
      <c r="O11423" s="142"/>
    </row>
    <row r="11424" spans="3:15" x14ac:dyDescent="0.2">
      <c r="C11424" s="142"/>
      <c r="D11424" s="142"/>
      <c r="E11424" s="142"/>
      <c r="F11424" s="142"/>
      <c r="G11424" s="142"/>
      <c r="H11424" s="142"/>
      <c r="J11424" s="142"/>
      <c r="K11424" s="142"/>
      <c r="L11424" s="142"/>
      <c r="M11424" s="142"/>
      <c r="N11424" s="142"/>
      <c r="O11424" s="142"/>
    </row>
    <row r="11425" spans="3:15" x14ac:dyDescent="0.2">
      <c r="C11425" s="142"/>
      <c r="D11425" s="142"/>
      <c r="E11425" s="142"/>
      <c r="F11425" s="142"/>
      <c r="G11425" s="142"/>
      <c r="H11425" s="142"/>
      <c r="J11425" s="142"/>
      <c r="K11425" s="142"/>
      <c r="L11425" s="142"/>
      <c r="M11425" s="142"/>
      <c r="N11425" s="142"/>
      <c r="O11425" s="142"/>
    </row>
    <row r="11426" spans="3:15" x14ac:dyDescent="0.2">
      <c r="C11426" s="142"/>
      <c r="D11426" s="142"/>
      <c r="E11426" s="142"/>
      <c r="F11426" s="142"/>
      <c r="G11426" s="142"/>
      <c r="H11426" s="142"/>
      <c r="J11426" s="142"/>
      <c r="K11426" s="142"/>
      <c r="L11426" s="142"/>
      <c r="M11426" s="142"/>
      <c r="N11426" s="142"/>
      <c r="O11426" s="142"/>
    </row>
    <row r="11427" spans="3:15" x14ac:dyDescent="0.2">
      <c r="C11427" s="142"/>
      <c r="D11427" s="142"/>
      <c r="E11427" s="142"/>
      <c r="F11427" s="142"/>
      <c r="G11427" s="142"/>
      <c r="H11427" s="142"/>
      <c r="J11427" s="142"/>
      <c r="K11427" s="142"/>
      <c r="L11427" s="142"/>
      <c r="M11427" s="142"/>
      <c r="N11427" s="142"/>
      <c r="O11427" s="142"/>
    </row>
    <row r="11428" spans="3:15" x14ac:dyDescent="0.2">
      <c r="C11428" s="142"/>
      <c r="D11428" s="142"/>
      <c r="E11428" s="142"/>
      <c r="F11428" s="142"/>
      <c r="G11428" s="142"/>
      <c r="H11428" s="142"/>
      <c r="J11428" s="142"/>
      <c r="K11428" s="142"/>
      <c r="L11428" s="142"/>
      <c r="M11428" s="142"/>
      <c r="N11428" s="142"/>
      <c r="O11428" s="142"/>
    </row>
    <row r="11429" spans="3:15" x14ac:dyDescent="0.2">
      <c r="C11429" s="142"/>
      <c r="D11429" s="142"/>
      <c r="E11429" s="142"/>
      <c r="F11429" s="142"/>
      <c r="G11429" s="142"/>
      <c r="H11429" s="142"/>
      <c r="J11429" s="142"/>
      <c r="K11429" s="142"/>
      <c r="L11429" s="142"/>
      <c r="M11429" s="142"/>
      <c r="N11429" s="142"/>
      <c r="O11429" s="142"/>
    </row>
    <row r="11430" spans="3:15" x14ac:dyDescent="0.2">
      <c r="C11430" s="142"/>
      <c r="D11430" s="142"/>
      <c r="E11430" s="142"/>
      <c r="F11430" s="142"/>
      <c r="G11430" s="142"/>
      <c r="H11430" s="142"/>
      <c r="J11430" s="142"/>
      <c r="K11430" s="142"/>
      <c r="L11430" s="142"/>
      <c r="M11430" s="142"/>
      <c r="N11430" s="142"/>
      <c r="O11430" s="142"/>
    </row>
    <row r="11431" spans="3:15" x14ac:dyDescent="0.2">
      <c r="C11431" s="142"/>
      <c r="D11431" s="142"/>
      <c r="E11431" s="142"/>
      <c r="F11431" s="142"/>
      <c r="G11431" s="142"/>
      <c r="H11431" s="142"/>
      <c r="J11431" s="142"/>
      <c r="K11431" s="142"/>
      <c r="L11431" s="142"/>
      <c r="M11431" s="142"/>
      <c r="N11431" s="142"/>
      <c r="O11431" s="142"/>
    </row>
    <row r="11432" spans="3:15" x14ac:dyDescent="0.2">
      <c r="C11432" s="142"/>
      <c r="D11432" s="142"/>
      <c r="E11432" s="142"/>
      <c r="F11432" s="142"/>
      <c r="G11432" s="142"/>
      <c r="H11432" s="142"/>
      <c r="J11432" s="142"/>
      <c r="K11432" s="142"/>
      <c r="L11432" s="142"/>
      <c r="M11432" s="142"/>
      <c r="N11432" s="142"/>
      <c r="O11432" s="142"/>
    </row>
    <row r="11433" spans="3:15" x14ac:dyDescent="0.2">
      <c r="C11433" s="142"/>
      <c r="D11433" s="142"/>
      <c r="E11433" s="142"/>
      <c r="F11433" s="142"/>
      <c r="G11433" s="142"/>
      <c r="H11433" s="142"/>
      <c r="J11433" s="142"/>
      <c r="K11433" s="142"/>
      <c r="L11433" s="142"/>
      <c r="M11433" s="142"/>
      <c r="N11433" s="142"/>
      <c r="O11433" s="142"/>
    </row>
    <row r="11434" spans="3:15" x14ac:dyDescent="0.2">
      <c r="C11434" s="142"/>
      <c r="D11434" s="142"/>
      <c r="E11434" s="142"/>
      <c r="F11434" s="142"/>
      <c r="G11434" s="142"/>
      <c r="H11434" s="142"/>
      <c r="J11434" s="142"/>
      <c r="K11434" s="142"/>
      <c r="L11434" s="142"/>
      <c r="M11434" s="142"/>
      <c r="N11434" s="142"/>
      <c r="O11434" s="142"/>
    </row>
    <row r="11435" spans="3:15" x14ac:dyDescent="0.2">
      <c r="C11435" s="142"/>
      <c r="D11435" s="142"/>
      <c r="E11435" s="142"/>
      <c r="F11435" s="142"/>
      <c r="G11435" s="142"/>
      <c r="H11435" s="142"/>
      <c r="J11435" s="142"/>
      <c r="K11435" s="142"/>
      <c r="L11435" s="142"/>
      <c r="M11435" s="142"/>
      <c r="N11435" s="142"/>
      <c r="O11435" s="142"/>
    </row>
    <row r="11436" spans="3:15" x14ac:dyDescent="0.2">
      <c r="C11436" s="142"/>
      <c r="D11436" s="142"/>
      <c r="E11436" s="142"/>
      <c r="F11436" s="142"/>
      <c r="G11436" s="142"/>
      <c r="H11436" s="142"/>
      <c r="J11436" s="142"/>
      <c r="K11436" s="142"/>
      <c r="L11436" s="142"/>
      <c r="M11436" s="142"/>
      <c r="N11436" s="142"/>
      <c r="O11436" s="142"/>
    </row>
    <row r="11437" spans="3:15" x14ac:dyDescent="0.2">
      <c r="C11437" s="142"/>
      <c r="D11437" s="142"/>
      <c r="E11437" s="142"/>
      <c r="F11437" s="142"/>
      <c r="G11437" s="142"/>
      <c r="H11437" s="142"/>
      <c r="J11437" s="142"/>
      <c r="K11437" s="142"/>
      <c r="L11437" s="142"/>
      <c r="M11437" s="142"/>
      <c r="N11437" s="142"/>
      <c r="O11437" s="142"/>
    </row>
    <row r="11438" spans="3:15" x14ac:dyDescent="0.2">
      <c r="C11438" s="142"/>
      <c r="D11438" s="142"/>
      <c r="E11438" s="142"/>
      <c r="F11438" s="142"/>
      <c r="G11438" s="142"/>
      <c r="H11438" s="142"/>
      <c r="J11438" s="142"/>
      <c r="K11438" s="142"/>
      <c r="L11438" s="142"/>
      <c r="M11438" s="142"/>
      <c r="N11438" s="142"/>
      <c r="O11438" s="142"/>
    </row>
    <row r="11439" spans="3:15" x14ac:dyDescent="0.2">
      <c r="C11439" s="142"/>
      <c r="D11439" s="142"/>
      <c r="E11439" s="142"/>
      <c r="F11439" s="142"/>
      <c r="G11439" s="142"/>
      <c r="H11439" s="142"/>
      <c r="J11439" s="142"/>
      <c r="K11439" s="142"/>
      <c r="L11439" s="142"/>
      <c r="M11439" s="142"/>
      <c r="N11439" s="142"/>
      <c r="O11439" s="142"/>
    </row>
    <row r="11440" spans="3:15" x14ac:dyDescent="0.2">
      <c r="C11440" s="142"/>
      <c r="D11440" s="142"/>
      <c r="E11440" s="142"/>
      <c r="F11440" s="142"/>
      <c r="G11440" s="142"/>
      <c r="H11440" s="142"/>
      <c r="J11440" s="142"/>
      <c r="K11440" s="142"/>
      <c r="L11440" s="142"/>
      <c r="M11440" s="142"/>
      <c r="N11440" s="142"/>
      <c r="O11440" s="142"/>
    </row>
    <row r="11441" spans="3:15" x14ac:dyDescent="0.2">
      <c r="C11441" s="142"/>
      <c r="D11441" s="142"/>
      <c r="E11441" s="142"/>
      <c r="F11441" s="142"/>
      <c r="G11441" s="142"/>
      <c r="H11441" s="142"/>
      <c r="J11441" s="142"/>
      <c r="K11441" s="142"/>
      <c r="L11441" s="142"/>
      <c r="M11441" s="142"/>
      <c r="N11441" s="142"/>
      <c r="O11441" s="142"/>
    </row>
    <row r="11442" spans="3:15" x14ac:dyDescent="0.2">
      <c r="C11442" s="142"/>
      <c r="D11442" s="142"/>
      <c r="E11442" s="142"/>
      <c r="F11442" s="142"/>
      <c r="G11442" s="142"/>
      <c r="H11442" s="142"/>
      <c r="J11442" s="142"/>
      <c r="K11442" s="142"/>
      <c r="L11442" s="142"/>
      <c r="M11442" s="142"/>
      <c r="N11442" s="142"/>
      <c r="O11442" s="142"/>
    </row>
    <row r="11443" spans="3:15" x14ac:dyDescent="0.2">
      <c r="C11443" s="142"/>
      <c r="D11443" s="142"/>
      <c r="E11443" s="142"/>
      <c r="F11443" s="142"/>
      <c r="G11443" s="142"/>
      <c r="H11443" s="142"/>
      <c r="J11443" s="142"/>
      <c r="K11443" s="142"/>
      <c r="L11443" s="142"/>
      <c r="M11443" s="142"/>
      <c r="N11443" s="142"/>
      <c r="O11443" s="142"/>
    </row>
    <row r="11444" spans="3:15" x14ac:dyDescent="0.2">
      <c r="C11444" s="142"/>
      <c r="D11444" s="142"/>
      <c r="E11444" s="142"/>
      <c r="F11444" s="142"/>
      <c r="G11444" s="142"/>
      <c r="H11444" s="142"/>
      <c r="J11444" s="142"/>
      <c r="K11444" s="142"/>
      <c r="L11444" s="142"/>
      <c r="M11444" s="142"/>
      <c r="N11444" s="142"/>
      <c r="O11444" s="142"/>
    </row>
    <row r="11445" spans="3:15" x14ac:dyDescent="0.2">
      <c r="C11445" s="142"/>
      <c r="D11445" s="142"/>
      <c r="E11445" s="142"/>
      <c r="F11445" s="142"/>
      <c r="G11445" s="142"/>
      <c r="H11445" s="142"/>
      <c r="J11445" s="142"/>
      <c r="K11445" s="142"/>
      <c r="L11445" s="142"/>
      <c r="M11445" s="142"/>
      <c r="N11445" s="142"/>
      <c r="O11445" s="142"/>
    </row>
    <row r="11446" spans="3:15" x14ac:dyDescent="0.2">
      <c r="C11446" s="142"/>
      <c r="D11446" s="142"/>
      <c r="E11446" s="142"/>
      <c r="F11446" s="142"/>
      <c r="G11446" s="142"/>
      <c r="H11446" s="142"/>
      <c r="J11446" s="142"/>
      <c r="K11446" s="142"/>
      <c r="L11446" s="142"/>
      <c r="M11446" s="142"/>
      <c r="N11446" s="142"/>
      <c r="O11446" s="142"/>
    </row>
    <row r="11447" spans="3:15" x14ac:dyDescent="0.2">
      <c r="C11447" s="142"/>
      <c r="D11447" s="142"/>
      <c r="E11447" s="142"/>
      <c r="F11447" s="142"/>
      <c r="G11447" s="142"/>
      <c r="H11447" s="142"/>
      <c r="J11447" s="142"/>
      <c r="K11447" s="142"/>
      <c r="L11447" s="142"/>
      <c r="M11447" s="142"/>
      <c r="N11447" s="142"/>
      <c r="O11447" s="142"/>
    </row>
    <row r="11448" spans="3:15" x14ac:dyDescent="0.2">
      <c r="C11448" s="142"/>
      <c r="D11448" s="142"/>
      <c r="E11448" s="142"/>
      <c r="F11448" s="142"/>
      <c r="G11448" s="142"/>
      <c r="H11448" s="142"/>
      <c r="J11448" s="142"/>
      <c r="K11448" s="142"/>
      <c r="L11448" s="142"/>
      <c r="M11448" s="142"/>
      <c r="N11448" s="142"/>
      <c r="O11448" s="142"/>
    </row>
    <row r="11449" spans="3:15" x14ac:dyDescent="0.2">
      <c r="C11449" s="142"/>
      <c r="D11449" s="142"/>
      <c r="E11449" s="142"/>
      <c r="F11449" s="142"/>
      <c r="G11449" s="142"/>
      <c r="H11449" s="142"/>
      <c r="J11449" s="142"/>
      <c r="K11449" s="142"/>
      <c r="L11449" s="142"/>
      <c r="M11449" s="142"/>
      <c r="N11449" s="142"/>
      <c r="O11449" s="142"/>
    </row>
    <row r="11450" spans="3:15" x14ac:dyDescent="0.2">
      <c r="C11450" s="142"/>
      <c r="D11450" s="142"/>
      <c r="E11450" s="142"/>
      <c r="F11450" s="142"/>
      <c r="G11450" s="142"/>
      <c r="H11450" s="142"/>
      <c r="J11450" s="142"/>
      <c r="K11450" s="142"/>
      <c r="L11450" s="142"/>
      <c r="M11450" s="142"/>
      <c r="N11450" s="142"/>
      <c r="O11450" s="142"/>
    </row>
    <row r="11451" spans="3:15" x14ac:dyDescent="0.2">
      <c r="C11451" s="142"/>
      <c r="D11451" s="142"/>
      <c r="E11451" s="142"/>
      <c r="F11451" s="142"/>
      <c r="G11451" s="142"/>
      <c r="H11451" s="142"/>
      <c r="J11451" s="142"/>
      <c r="K11451" s="142"/>
      <c r="L11451" s="142"/>
      <c r="M11451" s="142"/>
      <c r="N11451" s="142"/>
      <c r="O11451" s="142"/>
    </row>
    <row r="11452" spans="3:15" x14ac:dyDescent="0.2">
      <c r="C11452" s="142"/>
      <c r="D11452" s="142"/>
      <c r="E11452" s="142"/>
      <c r="F11452" s="142"/>
      <c r="G11452" s="142"/>
      <c r="H11452" s="142"/>
      <c r="J11452" s="142"/>
      <c r="K11452" s="142"/>
      <c r="L11452" s="142"/>
      <c r="M11452" s="142"/>
      <c r="N11452" s="142"/>
      <c r="O11452" s="142"/>
    </row>
    <row r="11453" spans="3:15" x14ac:dyDescent="0.2">
      <c r="C11453" s="142"/>
      <c r="D11453" s="142"/>
      <c r="E11453" s="142"/>
      <c r="F11453" s="142"/>
      <c r="G11453" s="142"/>
      <c r="H11453" s="142"/>
      <c r="J11453" s="142"/>
      <c r="K11453" s="142"/>
      <c r="L11453" s="142"/>
      <c r="M11453" s="142"/>
      <c r="N11453" s="142"/>
      <c r="O11453" s="142"/>
    </row>
    <row r="11454" spans="3:15" x14ac:dyDescent="0.2">
      <c r="C11454" s="142"/>
      <c r="D11454" s="142"/>
      <c r="E11454" s="142"/>
      <c r="F11454" s="142"/>
      <c r="G11454" s="142"/>
      <c r="H11454" s="142"/>
      <c r="J11454" s="142"/>
      <c r="K11454" s="142"/>
      <c r="L11454" s="142"/>
      <c r="M11454" s="142"/>
      <c r="N11454" s="142"/>
      <c r="O11454" s="142"/>
    </row>
    <row r="11455" spans="3:15" x14ac:dyDescent="0.2">
      <c r="C11455" s="142"/>
      <c r="D11455" s="142"/>
      <c r="E11455" s="142"/>
      <c r="F11455" s="142"/>
      <c r="G11455" s="142"/>
      <c r="H11455" s="142"/>
      <c r="J11455" s="142"/>
      <c r="K11455" s="142"/>
      <c r="L11455" s="142"/>
      <c r="M11455" s="142"/>
      <c r="N11455" s="142"/>
      <c r="O11455" s="142"/>
    </row>
    <row r="11456" spans="3:15" x14ac:dyDescent="0.2">
      <c r="C11456" s="142"/>
      <c r="D11456" s="142"/>
      <c r="E11456" s="142"/>
      <c r="F11456" s="142"/>
      <c r="G11456" s="142"/>
      <c r="H11456" s="142"/>
      <c r="J11456" s="142"/>
      <c r="K11456" s="142"/>
      <c r="L11456" s="142"/>
      <c r="M11456" s="142"/>
      <c r="N11456" s="142"/>
      <c r="O11456" s="142"/>
    </row>
    <row r="11457" spans="3:15" x14ac:dyDescent="0.2">
      <c r="C11457" s="142"/>
      <c r="D11457" s="142"/>
      <c r="E11457" s="142"/>
      <c r="F11457" s="142"/>
      <c r="G11457" s="142"/>
      <c r="H11457" s="142"/>
      <c r="J11457" s="142"/>
      <c r="K11457" s="142"/>
      <c r="L11457" s="142"/>
      <c r="M11457" s="142"/>
      <c r="N11457" s="142"/>
      <c r="O11457" s="142"/>
    </row>
    <row r="11458" spans="3:15" x14ac:dyDescent="0.2">
      <c r="C11458" s="142"/>
      <c r="D11458" s="142"/>
      <c r="E11458" s="142"/>
      <c r="F11458" s="142"/>
      <c r="G11458" s="142"/>
      <c r="H11458" s="142"/>
      <c r="J11458" s="142"/>
      <c r="K11458" s="142"/>
      <c r="L11458" s="142"/>
      <c r="M11458" s="142"/>
      <c r="N11458" s="142"/>
      <c r="O11458" s="142"/>
    </row>
    <row r="11459" spans="3:15" x14ac:dyDescent="0.2">
      <c r="C11459" s="142"/>
      <c r="D11459" s="142"/>
      <c r="E11459" s="142"/>
      <c r="F11459" s="142"/>
      <c r="G11459" s="142"/>
      <c r="H11459" s="142"/>
      <c r="J11459" s="142"/>
      <c r="K11459" s="142"/>
      <c r="L11459" s="142"/>
      <c r="M11459" s="142"/>
      <c r="N11459" s="142"/>
      <c r="O11459" s="142"/>
    </row>
    <row r="11460" spans="3:15" x14ac:dyDescent="0.2">
      <c r="C11460" s="142"/>
      <c r="D11460" s="142"/>
      <c r="E11460" s="142"/>
      <c r="F11460" s="142"/>
      <c r="G11460" s="142"/>
      <c r="H11460" s="142"/>
      <c r="J11460" s="142"/>
      <c r="K11460" s="142"/>
      <c r="L11460" s="142"/>
      <c r="M11460" s="142"/>
      <c r="N11460" s="142"/>
      <c r="O11460" s="142"/>
    </row>
    <row r="11461" spans="3:15" x14ac:dyDescent="0.2">
      <c r="C11461" s="142"/>
      <c r="D11461" s="142"/>
      <c r="E11461" s="142"/>
      <c r="F11461" s="142"/>
      <c r="G11461" s="142"/>
      <c r="H11461" s="142"/>
      <c r="J11461" s="142"/>
      <c r="K11461" s="142"/>
      <c r="L11461" s="142"/>
      <c r="M11461" s="142"/>
      <c r="N11461" s="142"/>
      <c r="O11461" s="142"/>
    </row>
    <row r="11462" spans="3:15" x14ac:dyDescent="0.2">
      <c r="C11462" s="142"/>
      <c r="D11462" s="142"/>
      <c r="E11462" s="142"/>
      <c r="F11462" s="142"/>
      <c r="G11462" s="142"/>
      <c r="H11462" s="142"/>
      <c r="J11462" s="142"/>
      <c r="K11462" s="142"/>
      <c r="L11462" s="142"/>
      <c r="M11462" s="142"/>
      <c r="N11462" s="142"/>
      <c r="O11462" s="142"/>
    </row>
    <row r="11463" spans="3:15" x14ac:dyDescent="0.2">
      <c r="C11463" s="142"/>
      <c r="D11463" s="142"/>
      <c r="E11463" s="142"/>
      <c r="F11463" s="142"/>
      <c r="G11463" s="142"/>
      <c r="H11463" s="142"/>
      <c r="J11463" s="142"/>
      <c r="K11463" s="142"/>
      <c r="L11463" s="142"/>
      <c r="M11463" s="142"/>
      <c r="N11463" s="142"/>
      <c r="O11463" s="142"/>
    </row>
    <row r="11464" spans="3:15" x14ac:dyDescent="0.2">
      <c r="C11464" s="142"/>
      <c r="D11464" s="142"/>
      <c r="E11464" s="142"/>
      <c r="F11464" s="142"/>
      <c r="G11464" s="142"/>
      <c r="H11464" s="142"/>
      <c r="J11464" s="142"/>
      <c r="K11464" s="142"/>
      <c r="L11464" s="142"/>
      <c r="M11464" s="142"/>
      <c r="N11464" s="142"/>
      <c r="O11464" s="142"/>
    </row>
    <row r="11465" spans="3:15" x14ac:dyDescent="0.2">
      <c r="C11465" s="142"/>
      <c r="D11465" s="142"/>
      <c r="E11465" s="142"/>
      <c r="F11465" s="142"/>
      <c r="G11465" s="142"/>
      <c r="H11465" s="142"/>
      <c r="J11465" s="142"/>
      <c r="K11465" s="142"/>
      <c r="L11465" s="142"/>
      <c r="M11465" s="142"/>
      <c r="N11465" s="142"/>
      <c r="O11465" s="142"/>
    </row>
    <row r="11466" spans="3:15" x14ac:dyDescent="0.2">
      <c r="C11466" s="142"/>
      <c r="D11466" s="142"/>
      <c r="E11466" s="142"/>
      <c r="F11466" s="142"/>
      <c r="G11466" s="142"/>
      <c r="H11466" s="142"/>
      <c r="J11466" s="142"/>
      <c r="K11466" s="142"/>
      <c r="L11466" s="142"/>
      <c r="M11466" s="142"/>
      <c r="N11466" s="142"/>
      <c r="O11466" s="142"/>
    </row>
    <row r="11467" spans="3:15" x14ac:dyDescent="0.2">
      <c r="C11467" s="142"/>
      <c r="D11467" s="142"/>
      <c r="E11467" s="142"/>
      <c r="F11467" s="142"/>
      <c r="G11467" s="142"/>
      <c r="H11467" s="142"/>
      <c r="J11467" s="142"/>
      <c r="K11467" s="142"/>
      <c r="L11467" s="142"/>
      <c r="M11467" s="142"/>
      <c r="N11467" s="142"/>
      <c r="O11467" s="142"/>
    </row>
    <row r="11468" spans="3:15" x14ac:dyDescent="0.2">
      <c r="C11468" s="142"/>
      <c r="D11468" s="142"/>
      <c r="E11468" s="142"/>
      <c r="F11468" s="142"/>
      <c r="G11468" s="142"/>
      <c r="H11468" s="142"/>
      <c r="J11468" s="142"/>
      <c r="K11468" s="142"/>
      <c r="L11468" s="142"/>
      <c r="M11468" s="142"/>
      <c r="N11468" s="142"/>
      <c r="O11468" s="142"/>
    </row>
    <row r="11469" spans="3:15" x14ac:dyDescent="0.2">
      <c r="C11469" s="142"/>
      <c r="D11469" s="142"/>
      <c r="E11469" s="142"/>
      <c r="F11469" s="142"/>
      <c r="G11469" s="142"/>
      <c r="H11469" s="142"/>
      <c r="J11469" s="142"/>
      <c r="K11469" s="142"/>
      <c r="L11469" s="142"/>
      <c r="M11469" s="142"/>
      <c r="N11469" s="142"/>
      <c r="O11469" s="142"/>
    </row>
    <row r="11470" spans="3:15" x14ac:dyDescent="0.2">
      <c r="C11470" s="142"/>
      <c r="D11470" s="142"/>
      <c r="E11470" s="142"/>
      <c r="F11470" s="142"/>
      <c r="G11470" s="142"/>
      <c r="H11470" s="142"/>
      <c r="J11470" s="142"/>
      <c r="K11470" s="142"/>
      <c r="L11470" s="142"/>
      <c r="M11470" s="142"/>
      <c r="N11470" s="142"/>
      <c r="O11470" s="142"/>
    </row>
    <row r="11471" spans="3:15" x14ac:dyDescent="0.2">
      <c r="C11471" s="142"/>
      <c r="D11471" s="142"/>
      <c r="E11471" s="142"/>
      <c r="F11471" s="142"/>
      <c r="G11471" s="142"/>
      <c r="H11471" s="142"/>
      <c r="J11471" s="142"/>
      <c r="K11471" s="142"/>
      <c r="L11471" s="142"/>
      <c r="M11471" s="142"/>
      <c r="N11471" s="142"/>
      <c r="O11471" s="142"/>
    </row>
    <row r="11472" spans="3:15" x14ac:dyDescent="0.2">
      <c r="C11472" s="142"/>
      <c r="D11472" s="142"/>
      <c r="E11472" s="142"/>
      <c r="F11472" s="142"/>
      <c r="G11472" s="142"/>
      <c r="H11472" s="142"/>
      <c r="J11472" s="142"/>
      <c r="K11472" s="142"/>
      <c r="L11472" s="142"/>
      <c r="M11472" s="142"/>
      <c r="N11472" s="142"/>
      <c r="O11472" s="142"/>
    </row>
    <row r="11473" spans="3:15" x14ac:dyDescent="0.2">
      <c r="C11473" s="142"/>
      <c r="D11473" s="142"/>
      <c r="E11473" s="142"/>
      <c r="F11473" s="142"/>
      <c r="G11473" s="142"/>
      <c r="H11473" s="142"/>
      <c r="J11473" s="142"/>
      <c r="K11473" s="142"/>
      <c r="L11473" s="142"/>
      <c r="M11473" s="142"/>
      <c r="N11473" s="142"/>
      <c r="O11473" s="142"/>
    </row>
    <row r="11474" spans="3:15" x14ac:dyDescent="0.2">
      <c r="C11474" s="142"/>
      <c r="D11474" s="142"/>
      <c r="E11474" s="142"/>
      <c r="F11474" s="142"/>
      <c r="G11474" s="142"/>
      <c r="H11474" s="142"/>
      <c r="J11474" s="142"/>
      <c r="K11474" s="142"/>
      <c r="L11474" s="142"/>
      <c r="M11474" s="142"/>
      <c r="N11474" s="142"/>
      <c r="O11474" s="142"/>
    </row>
    <row r="11475" spans="3:15" x14ac:dyDescent="0.2">
      <c r="C11475" s="142"/>
      <c r="D11475" s="142"/>
      <c r="E11475" s="142"/>
      <c r="F11475" s="142"/>
      <c r="G11475" s="142"/>
      <c r="H11475" s="142"/>
      <c r="J11475" s="142"/>
      <c r="K11475" s="142"/>
      <c r="L11475" s="142"/>
      <c r="M11475" s="142"/>
      <c r="N11475" s="142"/>
      <c r="O11475" s="142"/>
    </row>
    <row r="11476" spans="3:15" x14ac:dyDescent="0.2">
      <c r="C11476" s="142"/>
      <c r="D11476" s="142"/>
      <c r="E11476" s="142"/>
      <c r="F11476" s="142"/>
      <c r="G11476" s="142"/>
      <c r="H11476" s="142"/>
      <c r="J11476" s="142"/>
      <c r="K11476" s="142"/>
      <c r="L11476" s="142"/>
      <c r="M11476" s="142"/>
      <c r="N11476" s="142"/>
      <c r="O11476" s="142"/>
    </row>
    <row r="11477" spans="3:15" x14ac:dyDescent="0.2">
      <c r="C11477" s="142"/>
      <c r="D11477" s="142"/>
      <c r="E11477" s="142"/>
      <c r="F11477" s="142"/>
      <c r="G11477" s="142"/>
      <c r="H11477" s="142"/>
      <c r="J11477" s="142"/>
      <c r="K11477" s="142"/>
      <c r="L11477" s="142"/>
      <c r="M11477" s="142"/>
      <c r="N11477" s="142"/>
      <c r="O11477" s="142"/>
    </row>
    <row r="11478" spans="3:15" x14ac:dyDescent="0.2">
      <c r="C11478" s="142"/>
      <c r="D11478" s="142"/>
      <c r="E11478" s="142"/>
      <c r="F11478" s="142"/>
      <c r="G11478" s="142"/>
      <c r="H11478" s="142"/>
      <c r="J11478" s="142"/>
      <c r="K11478" s="142"/>
      <c r="L11478" s="142"/>
      <c r="M11478" s="142"/>
      <c r="N11478" s="142"/>
      <c r="O11478" s="142"/>
    </row>
    <row r="11479" spans="3:15" x14ac:dyDescent="0.2">
      <c r="C11479" s="142"/>
      <c r="D11479" s="142"/>
      <c r="E11479" s="142"/>
      <c r="F11479" s="142"/>
      <c r="G11479" s="142"/>
      <c r="H11479" s="142"/>
      <c r="J11479" s="142"/>
      <c r="K11479" s="142"/>
      <c r="L11479" s="142"/>
      <c r="M11479" s="142"/>
      <c r="N11479" s="142"/>
      <c r="O11479" s="142"/>
    </row>
    <row r="11480" spans="3:15" x14ac:dyDescent="0.2">
      <c r="C11480" s="142"/>
      <c r="D11480" s="142"/>
      <c r="E11480" s="142"/>
      <c r="F11480" s="142"/>
      <c r="G11480" s="142"/>
      <c r="H11480" s="142"/>
      <c r="J11480" s="142"/>
      <c r="K11480" s="142"/>
      <c r="L11480" s="142"/>
      <c r="M11480" s="142"/>
      <c r="N11480" s="142"/>
      <c r="O11480" s="142"/>
    </row>
    <row r="11481" spans="3:15" x14ac:dyDescent="0.2">
      <c r="C11481" s="142"/>
      <c r="D11481" s="142"/>
      <c r="E11481" s="142"/>
      <c r="F11481" s="142"/>
      <c r="G11481" s="142"/>
      <c r="H11481" s="142"/>
      <c r="J11481" s="142"/>
      <c r="K11481" s="142"/>
      <c r="L11481" s="142"/>
      <c r="M11481" s="142"/>
      <c r="N11481" s="142"/>
      <c r="O11481" s="142"/>
    </row>
    <row r="11482" spans="3:15" x14ac:dyDescent="0.2">
      <c r="C11482" s="142"/>
      <c r="D11482" s="142"/>
      <c r="E11482" s="142"/>
      <c r="F11482" s="142"/>
      <c r="G11482" s="142"/>
      <c r="H11482" s="142"/>
      <c r="J11482" s="142"/>
      <c r="K11482" s="142"/>
      <c r="L11482" s="142"/>
      <c r="M11482" s="142"/>
      <c r="N11482" s="142"/>
      <c r="O11482" s="142"/>
    </row>
    <row r="11483" spans="3:15" x14ac:dyDescent="0.2">
      <c r="C11483" s="142"/>
      <c r="D11483" s="142"/>
      <c r="E11483" s="142"/>
      <c r="F11483" s="142"/>
      <c r="G11483" s="142"/>
      <c r="H11483" s="142"/>
      <c r="J11483" s="142"/>
      <c r="K11483" s="142"/>
      <c r="L11483" s="142"/>
      <c r="M11483" s="142"/>
      <c r="N11483" s="142"/>
      <c r="O11483" s="142"/>
    </row>
    <row r="11484" spans="3:15" x14ac:dyDescent="0.2">
      <c r="C11484" s="142"/>
      <c r="D11484" s="142"/>
      <c r="E11484" s="142"/>
      <c r="F11484" s="142"/>
      <c r="G11484" s="142"/>
      <c r="H11484" s="142"/>
      <c r="J11484" s="142"/>
      <c r="K11484" s="142"/>
      <c r="L11484" s="142"/>
      <c r="M11484" s="142"/>
      <c r="N11484" s="142"/>
      <c r="O11484" s="142"/>
    </row>
    <row r="11485" spans="3:15" x14ac:dyDescent="0.2">
      <c r="C11485" s="142"/>
      <c r="D11485" s="142"/>
      <c r="E11485" s="142"/>
      <c r="F11485" s="142"/>
      <c r="G11485" s="142"/>
      <c r="H11485" s="142"/>
      <c r="J11485" s="142"/>
      <c r="K11485" s="142"/>
      <c r="L11485" s="142"/>
      <c r="M11485" s="142"/>
      <c r="N11485" s="142"/>
      <c r="O11485" s="142"/>
    </row>
    <row r="11486" spans="3:15" x14ac:dyDescent="0.2">
      <c r="C11486" s="142"/>
      <c r="D11486" s="142"/>
      <c r="E11486" s="142"/>
      <c r="F11486" s="142"/>
      <c r="G11486" s="142"/>
      <c r="H11486" s="142"/>
      <c r="J11486" s="142"/>
      <c r="K11486" s="142"/>
      <c r="L11486" s="142"/>
      <c r="M11486" s="142"/>
      <c r="N11486" s="142"/>
      <c r="O11486" s="142"/>
    </row>
    <row r="11487" spans="3:15" x14ac:dyDescent="0.2">
      <c r="C11487" s="142"/>
      <c r="D11487" s="142"/>
      <c r="E11487" s="142"/>
      <c r="F11487" s="142"/>
      <c r="G11487" s="142"/>
      <c r="H11487" s="142"/>
      <c r="J11487" s="142"/>
      <c r="K11487" s="142"/>
      <c r="L11487" s="142"/>
      <c r="M11487" s="142"/>
      <c r="N11487" s="142"/>
      <c r="O11487" s="142"/>
    </row>
    <row r="11488" spans="3:15" x14ac:dyDescent="0.2">
      <c r="C11488" s="142"/>
      <c r="D11488" s="142"/>
      <c r="E11488" s="142"/>
      <c r="F11488" s="142"/>
      <c r="G11488" s="142"/>
      <c r="H11488" s="142"/>
      <c r="J11488" s="142"/>
      <c r="K11488" s="142"/>
      <c r="L11488" s="142"/>
      <c r="M11488" s="142"/>
      <c r="N11488" s="142"/>
      <c r="O11488" s="142"/>
    </row>
    <row r="11489" spans="3:15" x14ac:dyDescent="0.2">
      <c r="C11489" s="142"/>
      <c r="D11489" s="142"/>
      <c r="E11489" s="142"/>
      <c r="F11489" s="142"/>
      <c r="G11489" s="142"/>
      <c r="H11489" s="142"/>
      <c r="J11489" s="142"/>
      <c r="K11489" s="142"/>
      <c r="L11489" s="142"/>
      <c r="M11489" s="142"/>
      <c r="N11489" s="142"/>
      <c r="O11489" s="142"/>
    </row>
    <row r="11490" spans="3:15" x14ac:dyDescent="0.2">
      <c r="C11490" s="142"/>
      <c r="D11490" s="142"/>
      <c r="E11490" s="142"/>
      <c r="F11490" s="142"/>
      <c r="G11490" s="142"/>
      <c r="H11490" s="142"/>
      <c r="J11490" s="142"/>
      <c r="K11490" s="142"/>
      <c r="L11490" s="142"/>
      <c r="M11490" s="142"/>
      <c r="N11490" s="142"/>
      <c r="O11490" s="142"/>
    </row>
    <row r="11491" spans="3:15" x14ac:dyDescent="0.2">
      <c r="C11491" s="142"/>
      <c r="D11491" s="142"/>
      <c r="E11491" s="142"/>
      <c r="F11491" s="142"/>
      <c r="G11491" s="142"/>
      <c r="H11491" s="142"/>
      <c r="J11491" s="142"/>
      <c r="K11491" s="142"/>
      <c r="L11491" s="142"/>
      <c r="M11491" s="142"/>
      <c r="N11491" s="142"/>
      <c r="O11491" s="142"/>
    </row>
    <row r="11492" spans="3:15" x14ac:dyDescent="0.2">
      <c r="C11492" s="142"/>
      <c r="D11492" s="142"/>
      <c r="E11492" s="142"/>
      <c r="F11492" s="142"/>
      <c r="G11492" s="142"/>
      <c r="H11492" s="142"/>
      <c r="J11492" s="142"/>
      <c r="K11492" s="142"/>
      <c r="L11492" s="142"/>
      <c r="M11492" s="142"/>
      <c r="N11492" s="142"/>
      <c r="O11492" s="142"/>
    </row>
    <row r="11493" spans="3:15" x14ac:dyDescent="0.2">
      <c r="C11493" s="142"/>
      <c r="D11493" s="142"/>
      <c r="E11493" s="142"/>
      <c r="F11493" s="142"/>
      <c r="G11493" s="142"/>
      <c r="H11493" s="142"/>
      <c r="J11493" s="142"/>
      <c r="K11493" s="142"/>
      <c r="L11493" s="142"/>
      <c r="M11493" s="142"/>
      <c r="N11493" s="142"/>
      <c r="O11493" s="142"/>
    </row>
    <row r="11494" spans="3:15" x14ac:dyDescent="0.2">
      <c r="C11494" s="142"/>
      <c r="D11494" s="142"/>
      <c r="E11494" s="142"/>
      <c r="F11494" s="142"/>
      <c r="G11494" s="142"/>
      <c r="H11494" s="142"/>
      <c r="J11494" s="142"/>
      <c r="K11494" s="142"/>
      <c r="L11494" s="142"/>
      <c r="M11494" s="142"/>
      <c r="N11494" s="142"/>
      <c r="O11494" s="142"/>
    </row>
    <row r="11495" spans="3:15" x14ac:dyDescent="0.2">
      <c r="C11495" s="142"/>
      <c r="D11495" s="142"/>
      <c r="E11495" s="142"/>
      <c r="F11495" s="142"/>
      <c r="G11495" s="142"/>
      <c r="H11495" s="142"/>
      <c r="J11495" s="142"/>
      <c r="K11495" s="142"/>
      <c r="L11495" s="142"/>
      <c r="M11495" s="142"/>
      <c r="N11495" s="142"/>
      <c r="O11495" s="142"/>
    </row>
    <row r="11496" spans="3:15" x14ac:dyDescent="0.2">
      <c r="C11496" s="142"/>
      <c r="D11496" s="142"/>
      <c r="E11496" s="142"/>
      <c r="F11496" s="142"/>
      <c r="G11496" s="142"/>
      <c r="H11496" s="142"/>
      <c r="J11496" s="142"/>
      <c r="K11496" s="142"/>
      <c r="L11496" s="142"/>
      <c r="M11496" s="142"/>
      <c r="N11496" s="142"/>
      <c r="O11496" s="142"/>
    </row>
    <row r="11497" spans="3:15" x14ac:dyDescent="0.2">
      <c r="C11497" s="142"/>
      <c r="D11497" s="142"/>
      <c r="E11497" s="142"/>
      <c r="F11497" s="142"/>
      <c r="G11497" s="142"/>
      <c r="H11497" s="142"/>
      <c r="J11497" s="142"/>
      <c r="K11497" s="142"/>
      <c r="L11497" s="142"/>
      <c r="M11497" s="142"/>
      <c r="N11497" s="142"/>
      <c r="O11497" s="142"/>
    </row>
    <row r="11498" spans="3:15" x14ac:dyDescent="0.2">
      <c r="C11498" s="142"/>
      <c r="D11498" s="142"/>
      <c r="E11498" s="142"/>
      <c r="F11498" s="142"/>
      <c r="G11498" s="142"/>
      <c r="H11498" s="142"/>
      <c r="J11498" s="142"/>
      <c r="K11498" s="142"/>
      <c r="L11498" s="142"/>
      <c r="M11498" s="142"/>
      <c r="N11498" s="142"/>
      <c r="O11498" s="142"/>
    </row>
    <row r="11499" spans="3:15" x14ac:dyDescent="0.2">
      <c r="C11499" s="142"/>
      <c r="D11499" s="142"/>
      <c r="E11499" s="142"/>
      <c r="F11499" s="142"/>
      <c r="G11499" s="142"/>
      <c r="H11499" s="142"/>
      <c r="J11499" s="142"/>
      <c r="K11499" s="142"/>
      <c r="L11499" s="142"/>
      <c r="M11499" s="142"/>
      <c r="N11499" s="142"/>
      <c r="O11499" s="142"/>
    </row>
    <row r="11500" spans="3:15" x14ac:dyDescent="0.2">
      <c r="C11500" s="142"/>
      <c r="D11500" s="142"/>
      <c r="E11500" s="142"/>
      <c r="F11500" s="142"/>
      <c r="G11500" s="142"/>
      <c r="H11500" s="142"/>
      <c r="J11500" s="142"/>
      <c r="K11500" s="142"/>
      <c r="L11500" s="142"/>
      <c r="M11500" s="142"/>
      <c r="N11500" s="142"/>
      <c r="O11500" s="142"/>
    </row>
    <row r="11501" spans="3:15" x14ac:dyDescent="0.2">
      <c r="C11501" s="142"/>
      <c r="D11501" s="142"/>
      <c r="E11501" s="142"/>
      <c r="F11501" s="142"/>
      <c r="G11501" s="142"/>
      <c r="H11501" s="142"/>
      <c r="J11501" s="142"/>
      <c r="K11501" s="142"/>
      <c r="L11501" s="142"/>
      <c r="M11501" s="142"/>
      <c r="N11501" s="142"/>
      <c r="O11501" s="142"/>
    </row>
    <row r="11502" spans="3:15" x14ac:dyDescent="0.2">
      <c r="C11502" s="142"/>
      <c r="D11502" s="142"/>
      <c r="E11502" s="142"/>
      <c r="F11502" s="142"/>
      <c r="G11502" s="142"/>
      <c r="H11502" s="142"/>
      <c r="J11502" s="142"/>
      <c r="K11502" s="142"/>
      <c r="L11502" s="142"/>
      <c r="M11502" s="142"/>
      <c r="N11502" s="142"/>
      <c r="O11502" s="142"/>
    </row>
    <row r="11503" spans="3:15" x14ac:dyDescent="0.2">
      <c r="C11503" s="142"/>
      <c r="D11503" s="142"/>
      <c r="E11503" s="142"/>
      <c r="F11503" s="142"/>
      <c r="G11503" s="142"/>
      <c r="H11503" s="142"/>
      <c r="J11503" s="142"/>
      <c r="K11503" s="142"/>
      <c r="L11503" s="142"/>
      <c r="M11503" s="142"/>
      <c r="N11503" s="142"/>
      <c r="O11503" s="142"/>
    </row>
    <row r="11504" spans="3:15" x14ac:dyDescent="0.2">
      <c r="C11504" s="142"/>
      <c r="D11504" s="142"/>
      <c r="E11504" s="142"/>
      <c r="F11504" s="142"/>
      <c r="G11504" s="142"/>
      <c r="H11504" s="142"/>
      <c r="J11504" s="142"/>
      <c r="K11504" s="142"/>
      <c r="L11504" s="142"/>
      <c r="M11504" s="142"/>
      <c r="N11504" s="142"/>
      <c r="O11504" s="142"/>
    </row>
    <row r="11505" spans="3:15" x14ac:dyDescent="0.2">
      <c r="C11505" s="142"/>
      <c r="D11505" s="142"/>
      <c r="E11505" s="142"/>
      <c r="F11505" s="142"/>
      <c r="G11505" s="142"/>
      <c r="H11505" s="142"/>
      <c r="J11505" s="142"/>
      <c r="K11505" s="142"/>
      <c r="L11505" s="142"/>
      <c r="M11505" s="142"/>
      <c r="N11505" s="142"/>
      <c r="O11505" s="142"/>
    </row>
    <row r="11506" spans="3:15" x14ac:dyDescent="0.2">
      <c r="C11506" s="142"/>
      <c r="D11506" s="142"/>
      <c r="E11506" s="142"/>
      <c r="F11506" s="142"/>
      <c r="G11506" s="142"/>
      <c r="H11506" s="142"/>
      <c r="J11506" s="142"/>
      <c r="K11506" s="142"/>
      <c r="L11506" s="142"/>
      <c r="M11506" s="142"/>
      <c r="N11506" s="142"/>
      <c r="O11506" s="142"/>
    </row>
    <row r="11507" spans="3:15" x14ac:dyDescent="0.2">
      <c r="C11507" s="142"/>
      <c r="D11507" s="142"/>
      <c r="E11507" s="142"/>
      <c r="F11507" s="142"/>
      <c r="G11507" s="142"/>
      <c r="H11507" s="142"/>
      <c r="J11507" s="142"/>
      <c r="K11507" s="142"/>
      <c r="L11507" s="142"/>
      <c r="M11507" s="142"/>
      <c r="N11507" s="142"/>
      <c r="O11507" s="142"/>
    </row>
    <row r="11508" spans="3:15" x14ac:dyDescent="0.2">
      <c r="C11508" s="142"/>
      <c r="D11508" s="142"/>
      <c r="E11508" s="142"/>
      <c r="F11508" s="142"/>
      <c r="G11508" s="142"/>
      <c r="H11508" s="142"/>
      <c r="J11508" s="142"/>
      <c r="K11508" s="142"/>
      <c r="L11508" s="142"/>
      <c r="M11508" s="142"/>
      <c r="N11508" s="142"/>
      <c r="O11508" s="142"/>
    </row>
    <row r="11509" spans="3:15" x14ac:dyDescent="0.2">
      <c r="C11509" s="142"/>
      <c r="D11509" s="142"/>
      <c r="E11509" s="142"/>
      <c r="F11509" s="142"/>
      <c r="G11509" s="142"/>
      <c r="H11509" s="142"/>
      <c r="J11509" s="142"/>
      <c r="K11509" s="142"/>
      <c r="L11509" s="142"/>
      <c r="M11509" s="142"/>
      <c r="N11509" s="142"/>
      <c r="O11509" s="142"/>
    </row>
    <row r="11510" spans="3:15" x14ac:dyDescent="0.2">
      <c r="C11510" s="142"/>
      <c r="D11510" s="142"/>
      <c r="E11510" s="142"/>
      <c r="F11510" s="142"/>
      <c r="G11510" s="142"/>
      <c r="H11510" s="142"/>
      <c r="J11510" s="142"/>
      <c r="K11510" s="142"/>
      <c r="L11510" s="142"/>
      <c r="M11510" s="142"/>
      <c r="N11510" s="142"/>
      <c r="O11510" s="142"/>
    </row>
    <row r="11511" spans="3:15" x14ac:dyDescent="0.2">
      <c r="C11511" s="142"/>
      <c r="D11511" s="142"/>
      <c r="E11511" s="142"/>
      <c r="F11511" s="142"/>
      <c r="G11511" s="142"/>
      <c r="H11511" s="142"/>
      <c r="J11511" s="142"/>
      <c r="K11511" s="142"/>
      <c r="L11511" s="142"/>
      <c r="M11511" s="142"/>
      <c r="N11511" s="142"/>
      <c r="O11511" s="142"/>
    </row>
    <row r="11512" spans="3:15" x14ac:dyDescent="0.2">
      <c r="C11512" s="142"/>
      <c r="D11512" s="142"/>
      <c r="E11512" s="142"/>
      <c r="F11512" s="142"/>
      <c r="G11512" s="142"/>
      <c r="H11512" s="142"/>
      <c r="J11512" s="142"/>
      <c r="K11512" s="142"/>
      <c r="L11512" s="142"/>
      <c r="M11512" s="142"/>
      <c r="N11512" s="142"/>
      <c r="O11512" s="142"/>
    </row>
    <row r="11513" spans="3:15" x14ac:dyDescent="0.2">
      <c r="C11513" s="142"/>
      <c r="D11513" s="142"/>
      <c r="E11513" s="142"/>
      <c r="F11513" s="142"/>
      <c r="G11513" s="142"/>
      <c r="H11513" s="142"/>
      <c r="J11513" s="142"/>
      <c r="K11513" s="142"/>
      <c r="L11513" s="142"/>
      <c r="M11513" s="142"/>
      <c r="N11513" s="142"/>
      <c r="O11513" s="142"/>
    </row>
    <row r="11514" spans="3:15" x14ac:dyDescent="0.2">
      <c r="C11514" s="142"/>
      <c r="D11514" s="142"/>
      <c r="E11514" s="142"/>
      <c r="F11514" s="142"/>
      <c r="G11514" s="142"/>
      <c r="H11514" s="142"/>
      <c r="J11514" s="142"/>
      <c r="K11514" s="142"/>
      <c r="L11514" s="142"/>
      <c r="M11514" s="142"/>
      <c r="N11514" s="142"/>
      <c r="O11514" s="142"/>
    </row>
    <row r="11515" spans="3:15" x14ac:dyDescent="0.2">
      <c r="C11515" s="142"/>
      <c r="D11515" s="142"/>
      <c r="E11515" s="142"/>
      <c r="F11515" s="142"/>
      <c r="G11515" s="142"/>
      <c r="H11515" s="142"/>
      <c r="J11515" s="142"/>
      <c r="K11515" s="142"/>
      <c r="L11515" s="142"/>
      <c r="M11515" s="142"/>
      <c r="N11515" s="142"/>
      <c r="O11515" s="142"/>
    </row>
    <row r="11516" spans="3:15" x14ac:dyDescent="0.2">
      <c r="C11516" s="142"/>
      <c r="D11516" s="142"/>
      <c r="E11516" s="142"/>
      <c r="F11516" s="142"/>
      <c r="G11516" s="142"/>
      <c r="H11516" s="142"/>
      <c r="J11516" s="142"/>
      <c r="K11516" s="142"/>
      <c r="L11516" s="142"/>
      <c r="M11516" s="142"/>
      <c r="N11516" s="142"/>
      <c r="O11516" s="142"/>
    </row>
    <row r="11517" spans="3:15" x14ac:dyDescent="0.2">
      <c r="C11517" s="142"/>
      <c r="D11517" s="142"/>
      <c r="E11517" s="142"/>
      <c r="F11517" s="142"/>
      <c r="G11517" s="142"/>
      <c r="H11517" s="142"/>
      <c r="J11517" s="142"/>
      <c r="K11517" s="142"/>
      <c r="L11517" s="142"/>
      <c r="M11517" s="142"/>
      <c r="N11517" s="142"/>
      <c r="O11517" s="142"/>
    </row>
    <row r="11518" spans="3:15" x14ac:dyDescent="0.2">
      <c r="C11518" s="142"/>
      <c r="D11518" s="142"/>
      <c r="E11518" s="142"/>
      <c r="F11518" s="142"/>
      <c r="G11518" s="142"/>
      <c r="H11518" s="142"/>
      <c r="J11518" s="142"/>
      <c r="K11518" s="142"/>
      <c r="L11518" s="142"/>
      <c r="M11518" s="142"/>
      <c r="N11518" s="142"/>
      <c r="O11518" s="142"/>
    </row>
    <row r="11519" spans="3:15" x14ac:dyDescent="0.2">
      <c r="C11519" s="142"/>
      <c r="D11519" s="142"/>
      <c r="E11519" s="142"/>
      <c r="F11519" s="142"/>
      <c r="G11519" s="142"/>
      <c r="H11519" s="142"/>
      <c r="J11519" s="142"/>
      <c r="K11519" s="142"/>
      <c r="L11519" s="142"/>
      <c r="M11519" s="142"/>
      <c r="N11519" s="142"/>
      <c r="O11519" s="142"/>
    </row>
    <row r="11520" spans="3:15" x14ac:dyDescent="0.2">
      <c r="C11520" s="142"/>
      <c r="D11520" s="142"/>
      <c r="E11520" s="142"/>
      <c r="F11520" s="142"/>
      <c r="G11520" s="142"/>
      <c r="H11520" s="142"/>
      <c r="J11520" s="142"/>
      <c r="K11520" s="142"/>
      <c r="L11520" s="142"/>
      <c r="M11520" s="142"/>
      <c r="N11520" s="142"/>
      <c r="O11520" s="142"/>
    </row>
    <row r="11521" spans="3:15" x14ac:dyDescent="0.2">
      <c r="C11521" s="142"/>
      <c r="D11521" s="142"/>
      <c r="E11521" s="142"/>
      <c r="F11521" s="142"/>
      <c r="G11521" s="142"/>
      <c r="H11521" s="142"/>
      <c r="J11521" s="142"/>
      <c r="K11521" s="142"/>
      <c r="L11521" s="142"/>
      <c r="M11521" s="142"/>
      <c r="N11521" s="142"/>
      <c r="O11521" s="142"/>
    </row>
    <row r="11522" spans="3:15" x14ac:dyDescent="0.2">
      <c r="C11522" s="142"/>
      <c r="D11522" s="142"/>
      <c r="E11522" s="142"/>
      <c r="F11522" s="142"/>
      <c r="G11522" s="142"/>
      <c r="H11522" s="142"/>
      <c r="J11522" s="142"/>
      <c r="K11522" s="142"/>
      <c r="L11522" s="142"/>
      <c r="M11522" s="142"/>
      <c r="N11522" s="142"/>
      <c r="O11522" s="142"/>
    </row>
    <row r="11523" spans="3:15" x14ac:dyDescent="0.2">
      <c r="C11523" s="142"/>
      <c r="D11523" s="142"/>
      <c r="E11523" s="142"/>
      <c r="F11523" s="142"/>
      <c r="G11523" s="142"/>
      <c r="H11523" s="142"/>
      <c r="J11523" s="142"/>
      <c r="K11523" s="142"/>
      <c r="L11523" s="142"/>
      <c r="M11523" s="142"/>
      <c r="N11523" s="142"/>
      <c r="O11523" s="142"/>
    </row>
    <row r="11524" spans="3:15" x14ac:dyDescent="0.2">
      <c r="C11524" s="142"/>
      <c r="D11524" s="142"/>
      <c r="E11524" s="142"/>
      <c r="F11524" s="142"/>
      <c r="G11524" s="142"/>
      <c r="H11524" s="142"/>
      <c r="J11524" s="142"/>
      <c r="K11524" s="142"/>
      <c r="L11524" s="142"/>
      <c r="M11524" s="142"/>
      <c r="N11524" s="142"/>
      <c r="O11524" s="142"/>
    </row>
    <row r="11525" spans="3:15" x14ac:dyDescent="0.2">
      <c r="C11525" s="142"/>
      <c r="D11525" s="142"/>
      <c r="E11525" s="142"/>
      <c r="F11525" s="142"/>
      <c r="G11525" s="142"/>
      <c r="H11525" s="142"/>
      <c r="J11525" s="142"/>
      <c r="K11525" s="142"/>
      <c r="L11525" s="142"/>
      <c r="M11525" s="142"/>
      <c r="N11525" s="142"/>
      <c r="O11525" s="142"/>
    </row>
    <row r="11526" spans="3:15" x14ac:dyDescent="0.2">
      <c r="C11526" s="142"/>
      <c r="D11526" s="142"/>
      <c r="E11526" s="142"/>
      <c r="F11526" s="142"/>
      <c r="G11526" s="142"/>
      <c r="H11526" s="142"/>
      <c r="J11526" s="142"/>
      <c r="K11526" s="142"/>
      <c r="L11526" s="142"/>
      <c r="M11526" s="142"/>
      <c r="N11526" s="142"/>
      <c r="O11526" s="142"/>
    </row>
    <row r="11527" spans="3:15" x14ac:dyDescent="0.2">
      <c r="C11527" s="142"/>
      <c r="D11527" s="142"/>
      <c r="E11527" s="142"/>
      <c r="F11527" s="142"/>
      <c r="G11527" s="142"/>
      <c r="H11527" s="142"/>
      <c r="J11527" s="142"/>
      <c r="K11527" s="142"/>
      <c r="L11527" s="142"/>
      <c r="M11527" s="142"/>
      <c r="N11527" s="142"/>
      <c r="O11527" s="142"/>
    </row>
    <row r="11528" spans="3:15" x14ac:dyDescent="0.2">
      <c r="C11528" s="142"/>
      <c r="D11528" s="142"/>
      <c r="E11528" s="142"/>
      <c r="F11528" s="142"/>
      <c r="G11528" s="142"/>
      <c r="H11528" s="142"/>
      <c r="J11528" s="142"/>
      <c r="K11528" s="142"/>
      <c r="L11528" s="142"/>
      <c r="M11528" s="142"/>
      <c r="N11528" s="142"/>
      <c r="O11528" s="142"/>
    </row>
    <row r="11529" spans="3:15" x14ac:dyDescent="0.2">
      <c r="C11529" s="142"/>
      <c r="D11529" s="142"/>
      <c r="E11529" s="142"/>
      <c r="F11529" s="142"/>
      <c r="G11529" s="142"/>
      <c r="H11529" s="142"/>
      <c r="J11529" s="142"/>
      <c r="K11529" s="142"/>
      <c r="L11529" s="142"/>
      <c r="M11529" s="142"/>
      <c r="N11529" s="142"/>
      <c r="O11529" s="142"/>
    </row>
    <row r="11530" spans="3:15" x14ac:dyDescent="0.2">
      <c r="C11530" s="142"/>
      <c r="D11530" s="142"/>
      <c r="E11530" s="142"/>
      <c r="F11530" s="142"/>
      <c r="G11530" s="142"/>
      <c r="H11530" s="142"/>
      <c r="J11530" s="142"/>
      <c r="K11530" s="142"/>
      <c r="L11530" s="142"/>
      <c r="M11530" s="142"/>
      <c r="N11530" s="142"/>
      <c r="O11530" s="142"/>
    </row>
    <row r="11531" spans="3:15" x14ac:dyDescent="0.2">
      <c r="C11531" s="142"/>
      <c r="D11531" s="142"/>
      <c r="E11531" s="142"/>
      <c r="F11531" s="142"/>
      <c r="G11531" s="142"/>
      <c r="H11531" s="142"/>
      <c r="J11531" s="142"/>
      <c r="K11531" s="142"/>
      <c r="L11531" s="142"/>
      <c r="M11531" s="142"/>
      <c r="N11531" s="142"/>
      <c r="O11531" s="142"/>
    </row>
    <row r="11532" spans="3:15" x14ac:dyDescent="0.2">
      <c r="C11532" s="142"/>
      <c r="D11532" s="142"/>
      <c r="E11532" s="142"/>
      <c r="F11532" s="142"/>
      <c r="G11532" s="142"/>
      <c r="H11532" s="142"/>
      <c r="J11532" s="142"/>
      <c r="K11532" s="142"/>
      <c r="L11532" s="142"/>
      <c r="M11532" s="142"/>
      <c r="N11532" s="142"/>
      <c r="O11532" s="142"/>
    </row>
    <row r="11533" spans="3:15" x14ac:dyDescent="0.2">
      <c r="C11533" s="142"/>
      <c r="D11533" s="142"/>
      <c r="E11533" s="142"/>
      <c r="F11533" s="142"/>
      <c r="G11533" s="142"/>
      <c r="H11533" s="142"/>
      <c r="J11533" s="142"/>
      <c r="K11533" s="142"/>
      <c r="L11533" s="142"/>
      <c r="M11533" s="142"/>
      <c r="N11533" s="142"/>
      <c r="O11533" s="142"/>
    </row>
    <row r="11534" spans="3:15" x14ac:dyDescent="0.2">
      <c r="C11534" s="142"/>
      <c r="D11534" s="142"/>
      <c r="E11534" s="142"/>
      <c r="F11534" s="142"/>
      <c r="G11534" s="142"/>
      <c r="H11534" s="142"/>
      <c r="J11534" s="142"/>
      <c r="K11534" s="142"/>
      <c r="L11534" s="142"/>
      <c r="M11534" s="142"/>
      <c r="N11534" s="142"/>
      <c r="O11534" s="142"/>
    </row>
    <row r="11535" spans="3:15" x14ac:dyDescent="0.2">
      <c r="C11535" s="142"/>
      <c r="D11535" s="142"/>
      <c r="E11535" s="142"/>
      <c r="F11535" s="142"/>
      <c r="G11535" s="142"/>
      <c r="H11535" s="142"/>
      <c r="J11535" s="142"/>
      <c r="K11535" s="142"/>
      <c r="L11535" s="142"/>
      <c r="M11535" s="142"/>
      <c r="N11535" s="142"/>
      <c r="O11535" s="142"/>
    </row>
    <row r="11536" spans="3:15" x14ac:dyDescent="0.2">
      <c r="C11536" s="142"/>
      <c r="D11536" s="142"/>
      <c r="E11536" s="142"/>
      <c r="F11536" s="142"/>
      <c r="G11536" s="142"/>
      <c r="H11536" s="142"/>
      <c r="J11536" s="142"/>
      <c r="K11536" s="142"/>
      <c r="L11536" s="142"/>
      <c r="M11536" s="142"/>
      <c r="N11536" s="142"/>
      <c r="O11536" s="142"/>
    </row>
    <row r="11537" spans="3:15" x14ac:dyDescent="0.2">
      <c r="C11537" s="142"/>
      <c r="D11537" s="142"/>
      <c r="E11537" s="142"/>
      <c r="F11537" s="142"/>
      <c r="G11537" s="142"/>
      <c r="H11537" s="142"/>
      <c r="J11537" s="142"/>
      <c r="K11537" s="142"/>
      <c r="L11537" s="142"/>
      <c r="M11537" s="142"/>
      <c r="N11537" s="142"/>
      <c r="O11537" s="142"/>
    </row>
    <row r="11538" spans="3:15" x14ac:dyDescent="0.2">
      <c r="C11538" s="142"/>
      <c r="D11538" s="142"/>
      <c r="E11538" s="142"/>
      <c r="F11538" s="142"/>
      <c r="G11538" s="142"/>
      <c r="H11538" s="142"/>
      <c r="J11538" s="142"/>
      <c r="K11538" s="142"/>
      <c r="L11538" s="142"/>
      <c r="M11538" s="142"/>
      <c r="N11538" s="142"/>
      <c r="O11538" s="142"/>
    </row>
    <row r="11539" spans="3:15" x14ac:dyDescent="0.2">
      <c r="C11539" s="142"/>
      <c r="D11539" s="142"/>
      <c r="E11539" s="142"/>
      <c r="F11539" s="142"/>
      <c r="G11539" s="142"/>
      <c r="H11539" s="142"/>
      <c r="J11539" s="142"/>
      <c r="K11539" s="142"/>
      <c r="L11539" s="142"/>
      <c r="M11539" s="142"/>
      <c r="N11539" s="142"/>
      <c r="O11539" s="142"/>
    </row>
    <row r="11540" spans="3:15" x14ac:dyDescent="0.2">
      <c r="C11540" s="142"/>
      <c r="D11540" s="142"/>
      <c r="E11540" s="142"/>
      <c r="F11540" s="142"/>
      <c r="G11540" s="142"/>
      <c r="H11540" s="142"/>
      <c r="J11540" s="142"/>
      <c r="K11540" s="142"/>
      <c r="L11540" s="142"/>
      <c r="M11540" s="142"/>
      <c r="N11540" s="142"/>
      <c r="O11540" s="142"/>
    </row>
    <row r="11541" spans="3:15" x14ac:dyDescent="0.2">
      <c r="C11541" s="142"/>
      <c r="D11541" s="142"/>
      <c r="E11541" s="142"/>
      <c r="F11541" s="142"/>
      <c r="G11541" s="142"/>
      <c r="H11541" s="142"/>
      <c r="J11541" s="142"/>
      <c r="K11541" s="142"/>
      <c r="L11541" s="142"/>
      <c r="M11541" s="142"/>
      <c r="N11541" s="142"/>
      <c r="O11541" s="142"/>
    </row>
    <row r="11542" spans="3:15" x14ac:dyDescent="0.2">
      <c r="C11542" s="142"/>
      <c r="D11542" s="142"/>
      <c r="E11542" s="142"/>
      <c r="F11542" s="142"/>
      <c r="G11542" s="142"/>
      <c r="H11542" s="142"/>
      <c r="J11542" s="142"/>
      <c r="K11542" s="142"/>
      <c r="L11542" s="142"/>
      <c r="M11542" s="142"/>
      <c r="N11542" s="142"/>
      <c r="O11542" s="142"/>
    </row>
    <row r="11543" spans="3:15" x14ac:dyDescent="0.2">
      <c r="C11543" s="142"/>
      <c r="D11543" s="142"/>
      <c r="E11543" s="142"/>
      <c r="F11543" s="142"/>
      <c r="G11543" s="142"/>
      <c r="H11543" s="142"/>
      <c r="J11543" s="142"/>
      <c r="K11543" s="142"/>
      <c r="L11543" s="142"/>
      <c r="M11543" s="142"/>
      <c r="N11543" s="142"/>
      <c r="O11543" s="142"/>
    </row>
    <row r="11544" spans="3:15" x14ac:dyDescent="0.2">
      <c r="C11544" s="142"/>
      <c r="D11544" s="142"/>
      <c r="E11544" s="142"/>
      <c r="F11544" s="142"/>
      <c r="G11544" s="142"/>
      <c r="H11544" s="142"/>
      <c r="J11544" s="142"/>
      <c r="K11544" s="142"/>
      <c r="L11544" s="142"/>
      <c r="M11544" s="142"/>
      <c r="N11544" s="142"/>
      <c r="O11544" s="142"/>
    </row>
    <row r="11545" spans="3:15" x14ac:dyDescent="0.2">
      <c r="C11545" s="142"/>
      <c r="D11545" s="142"/>
      <c r="E11545" s="142"/>
      <c r="F11545" s="142"/>
      <c r="G11545" s="142"/>
      <c r="H11545" s="142"/>
      <c r="J11545" s="142"/>
      <c r="K11545" s="142"/>
      <c r="L11545" s="142"/>
      <c r="M11545" s="142"/>
      <c r="N11545" s="142"/>
      <c r="O11545" s="142"/>
    </row>
    <row r="11546" spans="3:15" x14ac:dyDescent="0.2">
      <c r="C11546" s="142"/>
      <c r="D11546" s="142"/>
      <c r="E11546" s="142"/>
      <c r="F11546" s="142"/>
      <c r="G11546" s="142"/>
      <c r="H11546" s="142"/>
      <c r="J11546" s="142"/>
      <c r="K11546" s="142"/>
      <c r="L11546" s="142"/>
      <c r="M11546" s="142"/>
      <c r="N11546" s="142"/>
      <c r="O11546" s="142"/>
    </row>
    <row r="11547" spans="3:15" x14ac:dyDescent="0.2">
      <c r="C11547" s="142"/>
      <c r="D11547" s="142"/>
      <c r="E11547" s="142"/>
      <c r="F11547" s="142"/>
      <c r="G11547" s="142"/>
      <c r="H11547" s="142"/>
      <c r="J11547" s="142"/>
      <c r="K11547" s="142"/>
      <c r="L11547" s="142"/>
      <c r="M11547" s="142"/>
      <c r="N11547" s="142"/>
      <c r="O11547" s="142"/>
    </row>
    <row r="11548" spans="3:15" x14ac:dyDescent="0.2">
      <c r="C11548" s="142"/>
      <c r="D11548" s="142"/>
      <c r="E11548" s="142"/>
      <c r="F11548" s="142"/>
      <c r="G11548" s="142"/>
      <c r="H11548" s="142"/>
      <c r="J11548" s="142"/>
      <c r="K11548" s="142"/>
      <c r="L11548" s="142"/>
      <c r="M11548" s="142"/>
      <c r="N11548" s="142"/>
      <c r="O11548" s="142"/>
    </row>
    <row r="11549" spans="3:15" x14ac:dyDescent="0.2">
      <c r="C11549" s="142"/>
      <c r="D11549" s="142"/>
      <c r="E11549" s="142"/>
      <c r="F11549" s="142"/>
      <c r="G11549" s="142"/>
      <c r="H11549" s="142"/>
      <c r="J11549" s="142"/>
      <c r="K11549" s="142"/>
      <c r="L11549" s="142"/>
      <c r="M11549" s="142"/>
      <c r="N11549" s="142"/>
      <c r="O11549" s="142"/>
    </row>
    <row r="11550" spans="3:15" x14ac:dyDescent="0.2">
      <c r="C11550" s="142"/>
      <c r="D11550" s="142"/>
      <c r="E11550" s="142"/>
      <c r="F11550" s="142"/>
      <c r="G11550" s="142"/>
      <c r="H11550" s="142"/>
      <c r="J11550" s="142"/>
      <c r="K11550" s="142"/>
      <c r="L11550" s="142"/>
      <c r="M11550" s="142"/>
      <c r="N11550" s="142"/>
      <c r="O11550" s="142"/>
    </row>
    <row r="11551" spans="3:15" x14ac:dyDescent="0.2">
      <c r="C11551" s="142"/>
      <c r="D11551" s="142"/>
      <c r="E11551" s="142"/>
      <c r="F11551" s="142"/>
      <c r="G11551" s="142"/>
      <c r="H11551" s="142"/>
      <c r="J11551" s="142"/>
      <c r="K11551" s="142"/>
      <c r="L11551" s="142"/>
      <c r="M11551" s="142"/>
      <c r="N11551" s="142"/>
      <c r="O11551" s="142"/>
    </row>
    <row r="11552" spans="3:15" x14ac:dyDescent="0.2">
      <c r="C11552" s="142"/>
      <c r="D11552" s="142"/>
      <c r="E11552" s="142"/>
      <c r="F11552" s="142"/>
      <c r="G11552" s="142"/>
      <c r="H11552" s="142"/>
      <c r="J11552" s="142"/>
      <c r="K11552" s="142"/>
      <c r="L11552" s="142"/>
      <c r="M11552" s="142"/>
      <c r="N11552" s="142"/>
      <c r="O11552" s="142"/>
    </row>
    <row r="11553" spans="3:15" x14ac:dyDescent="0.2">
      <c r="C11553" s="142"/>
      <c r="D11553" s="142"/>
      <c r="E11553" s="142"/>
      <c r="F11553" s="142"/>
      <c r="G11553" s="142"/>
      <c r="H11553" s="142"/>
      <c r="J11553" s="142"/>
      <c r="K11553" s="142"/>
      <c r="L11553" s="142"/>
      <c r="M11553" s="142"/>
      <c r="N11553" s="142"/>
      <c r="O11553" s="142"/>
    </row>
    <row r="11554" spans="3:15" x14ac:dyDescent="0.2">
      <c r="C11554" s="142"/>
      <c r="D11554" s="142"/>
      <c r="E11554" s="142"/>
      <c r="F11554" s="142"/>
      <c r="G11554" s="142"/>
      <c r="H11554" s="142"/>
      <c r="J11554" s="142"/>
      <c r="K11554" s="142"/>
      <c r="L11554" s="142"/>
      <c r="M11554" s="142"/>
      <c r="N11554" s="142"/>
      <c r="O11554" s="142"/>
    </row>
    <row r="11555" spans="3:15" x14ac:dyDescent="0.2">
      <c r="C11555" s="142"/>
      <c r="D11555" s="142"/>
      <c r="E11555" s="142"/>
      <c r="F11555" s="142"/>
      <c r="G11555" s="142"/>
      <c r="H11555" s="142"/>
      <c r="J11555" s="142"/>
      <c r="K11555" s="142"/>
      <c r="L11555" s="142"/>
      <c r="M11555" s="142"/>
      <c r="N11555" s="142"/>
      <c r="O11555" s="142"/>
    </row>
    <row r="11556" spans="3:15" x14ac:dyDescent="0.2">
      <c r="C11556" s="142"/>
      <c r="D11556" s="142"/>
      <c r="E11556" s="142"/>
      <c r="F11556" s="142"/>
      <c r="G11556" s="142"/>
      <c r="H11556" s="142"/>
      <c r="J11556" s="142"/>
      <c r="K11556" s="142"/>
      <c r="L11556" s="142"/>
      <c r="M11556" s="142"/>
      <c r="N11556" s="142"/>
      <c r="O11556" s="142"/>
    </row>
    <row r="11557" spans="3:15" x14ac:dyDescent="0.2">
      <c r="C11557" s="142"/>
      <c r="D11557" s="142"/>
      <c r="E11557" s="142"/>
      <c r="F11557" s="142"/>
      <c r="G11557" s="142"/>
      <c r="H11557" s="142"/>
      <c r="J11557" s="142"/>
      <c r="K11557" s="142"/>
      <c r="L11557" s="142"/>
      <c r="M11557" s="142"/>
      <c r="N11557" s="142"/>
      <c r="O11557" s="142"/>
    </row>
    <row r="11558" spans="3:15" x14ac:dyDescent="0.2">
      <c r="C11558" s="142"/>
      <c r="D11558" s="142"/>
      <c r="E11558" s="142"/>
      <c r="F11558" s="142"/>
      <c r="G11558" s="142"/>
      <c r="H11558" s="142"/>
      <c r="J11558" s="142"/>
      <c r="K11558" s="142"/>
      <c r="L11558" s="142"/>
      <c r="M11558" s="142"/>
      <c r="N11558" s="142"/>
      <c r="O11558" s="142"/>
    </row>
    <row r="11559" spans="3:15" x14ac:dyDescent="0.2">
      <c r="C11559" s="142"/>
      <c r="D11559" s="142"/>
      <c r="E11559" s="142"/>
      <c r="F11559" s="142"/>
      <c r="G11559" s="142"/>
      <c r="H11559" s="142"/>
      <c r="J11559" s="142"/>
      <c r="K11559" s="142"/>
      <c r="L11559" s="142"/>
      <c r="M11559" s="142"/>
      <c r="N11559" s="142"/>
      <c r="O11559" s="142"/>
    </row>
    <row r="11560" spans="3:15" x14ac:dyDescent="0.2">
      <c r="C11560" s="142"/>
      <c r="D11560" s="142"/>
      <c r="E11560" s="142"/>
      <c r="F11560" s="142"/>
      <c r="G11560" s="142"/>
      <c r="H11560" s="142"/>
      <c r="J11560" s="142"/>
      <c r="K11560" s="142"/>
      <c r="L11560" s="142"/>
      <c r="M11560" s="142"/>
      <c r="N11560" s="142"/>
      <c r="O11560" s="142"/>
    </row>
    <row r="11561" spans="3:15" x14ac:dyDescent="0.2">
      <c r="C11561" s="142"/>
      <c r="D11561" s="142"/>
      <c r="E11561" s="142"/>
      <c r="F11561" s="142"/>
      <c r="G11561" s="142"/>
      <c r="H11561" s="142"/>
      <c r="J11561" s="142"/>
      <c r="K11561" s="142"/>
      <c r="L11561" s="142"/>
      <c r="M11561" s="142"/>
      <c r="N11561" s="142"/>
      <c r="O11561" s="142"/>
    </row>
    <row r="11562" spans="3:15" x14ac:dyDescent="0.2">
      <c r="C11562" s="142"/>
      <c r="D11562" s="142"/>
      <c r="E11562" s="142"/>
      <c r="F11562" s="142"/>
      <c r="G11562" s="142"/>
      <c r="H11562" s="142"/>
      <c r="J11562" s="142"/>
      <c r="K11562" s="142"/>
      <c r="L11562" s="142"/>
      <c r="M11562" s="142"/>
      <c r="N11562" s="142"/>
      <c r="O11562" s="142"/>
    </row>
    <row r="11563" spans="3:15" x14ac:dyDescent="0.2">
      <c r="C11563" s="142"/>
      <c r="D11563" s="142"/>
      <c r="E11563" s="142"/>
      <c r="F11563" s="142"/>
      <c r="G11563" s="142"/>
      <c r="H11563" s="142"/>
      <c r="J11563" s="142"/>
      <c r="K11563" s="142"/>
      <c r="L11563" s="142"/>
      <c r="M11563" s="142"/>
      <c r="N11563" s="142"/>
      <c r="O11563" s="142"/>
    </row>
    <row r="11564" spans="3:15" x14ac:dyDescent="0.2">
      <c r="C11564" s="142"/>
      <c r="D11564" s="142"/>
      <c r="E11564" s="142"/>
      <c r="F11564" s="142"/>
      <c r="G11564" s="142"/>
      <c r="H11564" s="142"/>
      <c r="J11564" s="142"/>
      <c r="K11564" s="142"/>
      <c r="L11564" s="142"/>
      <c r="M11564" s="142"/>
      <c r="N11564" s="142"/>
      <c r="O11564" s="142"/>
    </row>
    <row r="11565" spans="3:15" x14ac:dyDescent="0.2">
      <c r="C11565" s="142"/>
      <c r="D11565" s="142"/>
      <c r="E11565" s="142"/>
      <c r="F11565" s="142"/>
      <c r="G11565" s="142"/>
      <c r="H11565" s="142"/>
      <c r="J11565" s="142"/>
      <c r="K11565" s="142"/>
      <c r="L11565" s="142"/>
      <c r="M11565" s="142"/>
      <c r="N11565" s="142"/>
      <c r="O11565" s="142"/>
    </row>
    <row r="11566" spans="3:15" x14ac:dyDescent="0.2">
      <c r="C11566" s="142"/>
      <c r="D11566" s="142"/>
      <c r="E11566" s="142"/>
      <c r="F11566" s="142"/>
      <c r="G11566" s="142"/>
      <c r="H11566" s="142"/>
      <c r="J11566" s="142"/>
      <c r="K11566" s="142"/>
      <c r="L11566" s="142"/>
      <c r="M11566" s="142"/>
      <c r="N11566" s="142"/>
      <c r="O11566" s="142"/>
    </row>
    <row r="11567" spans="3:15" x14ac:dyDescent="0.2">
      <c r="C11567" s="142"/>
      <c r="D11567" s="142"/>
      <c r="E11567" s="142"/>
      <c r="F11567" s="142"/>
      <c r="G11567" s="142"/>
      <c r="H11567" s="142"/>
      <c r="J11567" s="142"/>
      <c r="K11567" s="142"/>
      <c r="L11567" s="142"/>
      <c r="M11567" s="142"/>
      <c r="N11567" s="142"/>
      <c r="O11567" s="142"/>
    </row>
    <row r="11568" spans="3:15" x14ac:dyDescent="0.2">
      <c r="C11568" s="142"/>
      <c r="D11568" s="142"/>
      <c r="E11568" s="142"/>
      <c r="F11568" s="142"/>
      <c r="G11568" s="142"/>
      <c r="H11568" s="142"/>
      <c r="J11568" s="142"/>
      <c r="K11568" s="142"/>
      <c r="L11568" s="142"/>
      <c r="M11568" s="142"/>
      <c r="N11568" s="142"/>
      <c r="O11568" s="142"/>
    </row>
    <row r="11569" spans="3:15" x14ac:dyDescent="0.2">
      <c r="C11569" s="142"/>
      <c r="D11569" s="142"/>
      <c r="E11569" s="142"/>
      <c r="F11569" s="142"/>
      <c r="G11569" s="142"/>
      <c r="H11569" s="142"/>
      <c r="J11569" s="142"/>
      <c r="K11569" s="142"/>
      <c r="L11569" s="142"/>
      <c r="M11569" s="142"/>
      <c r="N11569" s="142"/>
      <c r="O11569" s="142"/>
    </row>
    <row r="11570" spans="3:15" x14ac:dyDescent="0.2">
      <c r="C11570" s="142"/>
      <c r="D11570" s="142"/>
      <c r="E11570" s="142"/>
      <c r="F11570" s="142"/>
      <c r="G11570" s="142"/>
      <c r="H11570" s="142"/>
      <c r="J11570" s="142"/>
      <c r="K11570" s="142"/>
      <c r="L11570" s="142"/>
      <c r="M11570" s="142"/>
      <c r="N11570" s="142"/>
      <c r="O11570" s="142"/>
    </row>
    <row r="11571" spans="3:15" x14ac:dyDescent="0.2">
      <c r="C11571" s="142"/>
      <c r="D11571" s="142"/>
      <c r="E11571" s="142"/>
      <c r="F11571" s="142"/>
      <c r="G11571" s="142"/>
      <c r="H11571" s="142"/>
      <c r="J11571" s="142"/>
      <c r="K11571" s="142"/>
      <c r="L11571" s="142"/>
      <c r="M11571" s="142"/>
      <c r="N11571" s="142"/>
      <c r="O11571" s="142"/>
    </row>
    <row r="11572" spans="3:15" x14ac:dyDescent="0.2">
      <c r="C11572" s="142"/>
      <c r="D11572" s="142"/>
      <c r="E11572" s="142"/>
      <c r="F11572" s="142"/>
      <c r="G11572" s="142"/>
      <c r="H11572" s="142"/>
      <c r="J11572" s="142"/>
      <c r="K11572" s="142"/>
      <c r="L11572" s="142"/>
      <c r="M11572" s="142"/>
      <c r="N11572" s="142"/>
      <c r="O11572" s="142"/>
    </row>
    <row r="11573" spans="3:15" x14ac:dyDescent="0.2">
      <c r="C11573" s="142"/>
      <c r="D11573" s="142"/>
      <c r="E11573" s="142"/>
      <c r="F11573" s="142"/>
      <c r="G11573" s="142"/>
      <c r="H11573" s="142"/>
      <c r="J11573" s="142"/>
      <c r="K11573" s="142"/>
      <c r="L11573" s="142"/>
      <c r="M11573" s="142"/>
      <c r="N11573" s="142"/>
      <c r="O11573" s="142"/>
    </row>
    <row r="11574" spans="3:15" x14ac:dyDescent="0.2">
      <c r="C11574" s="142"/>
      <c r="D11574" s="142"/>
      <c r="E11574" s="142"/>
      <c r="F11574" s="142"/>
      <c r="G11574" s="142"/>
      <c r="H11574" s="142"/>
      <c r="J11574" s="142"/>
      <c r="K11574" s="142"/>
      <c r="L11574" s="142"/>
      <c r="M11574" s="142"/>
      <c r="N11574" s="142"/>
      <c r="O11574" s="142"/>
    </row>
    <row r="11575" spans="3:15" x14ac:dyDescent="0.2">
      <c r="C11575" s="142"/>
      <c r="D11575" s="142"/>
      <c r="E11575" s="142"/>
      <c r="F11575" s="142"/>
      <c r="G11575" s="142"/>
      <c r="H11575" s="142"/>
      <c r="J11575" s="142"/>
      <c r="K11575" s="142"/>
      <c r="L11575" s="142"/>
      <c r="M11575" s="142"/>
      <c r="N11575" s="142"/>
      <c r="O11575" s="142"/>
    </row>
    <row r="11576" spans="3:15" x14ac:dyDescent="0.2">
      <c r="C11576" s="142"/>
      <c r="D11576" s="142"/>
      <c r="E11576" s="142"/>
      <c r="F11576" s="142"/>
      <c r="G11576" s="142"/>
      <c r="H11576" s="142"/>
      <c r="J11576" s="142"/>
      <c r="K11576" s="142"/>
      <c r="L11576" s="142"/>
      <c r="M11576" s="142"/>
      <c r="N11576" s="142"/>
      <c r="O11576" s="142"/>
    </row>
    <row r="11577" spans="3:15" x14ac:dyDescent="0.2">
      <c r="C11577" s="142"/>
      <c r="D11577" s="142"/>
      <c r="E11577" s="142"/>
      <c r="F11577" s="142"/>
      <c r="G11577" s="142"/>
      <c r="H11577" s="142"/>
      <c r="J11577" s="142"/>
      <c r="K11577" s="142"/>
      <c r="L11577" s="142"/>
      <c r="M11577" s="142"/>
      <c r="N11577" s="142"/>
      <c r="O11577" s="142"/>
    </row>
    <row r="11578" spans="3:15" x14ac:dyDescent="0.2">
      <c r="C11578" s="142"/>
      <c r="D11578" s="142"/>
      <c r="E11578" s="142"/>
      <c r="F11578" s="142"/>
      <c r="G11578" s="142"/>
      <c r="H11578" s="142"/>
      <c r="J11578" s="142"/>
      <c r="K11578" s="142"/>
      <c r="L11578" s="142"/>
      <c r="M11578" s="142"/>
      <c r="N11578" s="142"/>
      <c r="O11578" s="142"/>
    </row>
    <row r="11579" spans="3:15" x14ac:dyDescent="0.2">
      <c r="C11579" s="142"/>
      <c r="D11579" s="142"/>
      <c r="E11579" s="142"/>
      <c r="F11579" s="142"/>
      <c r="G11579" s="142"/>
      <c r="H11579" s="142"/>
      <c r="J11579" s="142"/>
      <c r="K11579" s="142"/>
      <c r="L11579" s="142"/>
      <c r="M11579" s="142"/>
      <c r="N11579" s="142"/>
      <c r="O11579" s="142"/>
    </row>
    <row r="11580" spans="3:15" x14ac:dyDescent="0.2">
      <c r="C11580" s="142"/>
      <c r="D11580" s="142"/>
      <c r="E11580" s="142"/>
      <c r="F11580" s="142"/>
      <c r="G11580" s="142"/>
      <c r="H11580" s="142"/>
      <c r="J11580" s="142"/>
      <c r="K11580" s="142"/>
      <c r="L11580" s="142"/>
      <c r="M11580" s="142"/>
      <c r="N11580" s="142"/>
      <c r="O11580" s="142"/>
    </row>
    <row r="11581" spans="3:15" x14ac:dyDescent="0.2">
      <c r="C11581" s="142"/>
      <c r="D11581" s="142"/>
      <c r="E11581" s="142"/>
      <c r="F11581" s="142"/>
      <c r="G11581" s="142"/>
      <c r="H11581" s="142"/>
      <c r="J11581" s="142"/>
      <c r="K11581" s="142"/>
      <c r="L11581" s="142"/>
      <c r="M11581" s="142"/>
      <c r="N11581" s="142"/>
      <c r="O11581" s="142"/>
    </row>
    <row r="11582" spans="3:15" x14ac:dyDescent="0.2">
      <c r="C11582" s="142"/>
      <c r="D11582" s="142"/>
      <c r="E11582" s="142"/>
      <c r="F11582" s="142"/>
      <c r="G11582" s="142"/>
      <c r="H11582" s="142"/>
      <c r="J11582" s="142"/>
      <c r="K11582" s="142"/>
      <c r="L11582" s="142"/>
      <c r="M11582" s="142"/>
      <c r="N11582" s="142"/>
      <c r="O11582" s="142"/>
    </row>
    <row r="11583" spans="3:15" x14ac:dyDescent="0.2">
      <c r="C11583" s="142"/>
      <c r="D11583" s="142"/>
      <c r="E11583" s="142"/>
      <c r="F11583" s="142"/>
      <c r="G11583" s="142"/>
      <c r="H11583" s="142"/>
      <c r="J11583" s="142"/>
      <c r="K11583" s="142"/>
      <c r="L11583" s="142"/>
      <c r="M11583" s="142"/>
      <c r="N11583" s="142"/>
      <c r="O11583" s="142"/>
    </row>
    <row r="11584" spans="3:15" x14ac:dyDescent="0.2">
      <c r="C11584" s="142"/>
      <c r="D11584" s="142"/>
      <c r="E11584" s="142"/>
      <c r="F11584" s="142"/>
      <c r="G11584" s="142"/>
      <c r="H11584" s="142"/>
      <c r="J11584" s="142"/>
      <c r="K11584" s="142"/>
      <c r="L11584" s="142"/>
      <c r="M11584" s="142"/>
      <c r="N11584" s="142"/>
      <c r="O11584" s="142"/>
    </row>
    <row r="11585" spans="3:15" x14ac:dyDescent="0.2">
      <c r="C11585" s="142"/>
      <c r="D11585" s="142"/>
      <c r="E11585" s="142"/>
      <c r="F11585" s="142"/>
      <c r="G11585" s="142"/>
      <c r="H11585" s="142"/>
      <c r="J11585" s="142"/>
      <c r="K11585" s="142"/>
      <c r="L11585" s="142"/>
      <c r="M11585" s="142"/>
      <c r="N11585" s="142"/>
      <c r="O11585" s="142"/>
    </row>
    <row r="11586" spans="3:15" x14ac:dyDescent="0.2">
      <c r="C11586" s="142"/>
      <c r="D11586" s="142"/>
      <c r="E11586" s="142"/>
      <c r="F11586" s="142"/>
      <c r="G11586" s="142"/>
      <c r="H11586" s="142"/>
      <c r="J11586" s="142"/>
      <c r="K11586" s="142"/>
      <c r="L11586" s="142"/>
      <c r="M11586" s="142"/>
      <c r="N11586" s="142"/>
      <c r="O11586" s="142"/>
    </row>
    <row r="11587" spans="3:15" x14ac:dyDescent="0.2">
      <c r="C11587" s="142"/>
      <c r="D11587" s="142"/>
      <c r="E11587" s="142"/>
      <c r="F11587" s="142"/>
      <c r="G11587" s="142"/>
      <c r="H11587" s="142"/>
      <c r="J11587" s="142"/>
      <c r="K11587" s="142"/>
      <c r="L11587" s="142"/>
      <c r="M11587" s="142"/>
      <c r="N11587" s="142"/>
      <c r="O11587" s="142"/>
    </row>
    <row r="11588" spans="3:15" x14ac:dyDescent="0.2">
      <c r="C11588" s="142"/>
      <c r="D11588" s="142"/>
      <c r="E11588" s="142"/>
      <c r="F11588" s="142"/>
      <c r="G11588" s="142"/>
      <c r="H11588" s="142"/>
      <c r="J11588" s="142"/>
      <c r="K11588" s="142"/>
      <c r="L11588" s="142"/>
      <c r="M11588" s="142"/>
      <c r="N11588" s="142"/>
      <c r="O11588" s="142"/>
    </row>
    <row r="11589" spans="3:15" x14ac:dyDescent="0.2">
      <c r="C11589" s="142"/>
      <c r="D11589" s="142"/>
      <c r="E11589" s="142"/>
      <c r="F11589" s="142"/>
      <c r="G11589" s="142"/>
      <c r="H11589" s="142"/>
      <c r="J11589" s="142"/>
      <c r="K11589" s="142"/>
      <c r="L11589" s="142"/>
      <c r="M11589" s="142"/>
      <c r="N11589" s="142"/>
      <c r="O11589" s="142"/>
    </row>
    <row r="11590" spans="3:15" x14ac:dyDescent="0.2">
      <c r="C11590" s="142"/>
      <c r="D11590" s="142"/>
      <c r="E11590" s="142"/>
      <c r="F11590" s="142"/>
      <c r="G11590" s="142"/>
      <c r="H11590" s="142"/>
      <c r="J11590" s="142"/>
      <c r="K11590" s="142"/>
      <c r="L11590" s="142"/>
      <c r="M11590" s="142"/>
      <c r="N11590" s="142"/>
      <c r="O11590" s="142"/>
    </row>
    <row r="11591" spans="3:15" x14ac:dyDescent="0.2">
      <c r="C11591" s="142"/>
      <c r="D11591" s="142"/>
      <c r="E11591" s="142"/>
      <c r="F11591" s="142"/>
      <c r="G11591" s="142"/>
      <c r="H11591" s="142"/>
      <c r="J11591" s="142"/>
      <c r="K11591" s="142"/>
      <c r="L11591" s="142"/>
      <c r="M11591" s="142"/>
      <c r="N11591" s="142"/>
      <c r="O11591" s="142"/>
    </row>
    <row r="11592" spans="3:15" x14ac:dyDescent="0.2">
      <c r="C11592" s="142"/>
      <c r="D11592" s="142"/>
      <c r="E11592" s="142"/>
      <c r="F11592" s="142"/>
      <c r="G11592" s="142"/>
      <c r="H11592" s="142"/>
      <c r="J11592" s="142"/>
      <c r="K11592" s="142"/>
      <c r="L11592" s="142"/>
      <c r="M11592" s="142"/>
      <c r="N11592" s="142"/>
      <c r="O11592" s="142"/>
    </row>
    <row r="11593" spans="3:15" x14ac:dyDescent="0.2">
      <c r="C11593" s="142"/>
      <c r="D11593" s="142"/>
      <c r="E11593" s="142"/>
      <c r="F11593" s="142"/>
      <c r="G11593" s="142"/>
      <c r="H11593" s="142"/>
      <c r="J11593" s="142"/>
      <c r="K11593" s="142"/>
      <c r="L11593" s="142"/>
      <c r="M11593" s="142"/>
      <c r="N11593" s="142"/>
      <c r="O11593" s="142"/>
    </row>
    <row r="11594" spans="3:15" x14ac:dyDescent="0.2">
      <c r="C11594" s="142"/>
      <c r="D11594" s="142"/>
      <c r="E11594" s="142"/>
      <c r="F11594" s="142"/>
      <c r="G11594" s="142"/>
      <c r="H11594" s="142"/>
      <c r="J11594" s="142"/>
      <c r="K11594" s="142"/>
      <c r="L11594" s="142"/>
      <c r="M11594" s="142"/>
      <c r="N11594" s="142"/>
      <c r="O11594" s="142"/>
    </row>
    <row r="11595" spans="3:15" x14ac:dyDescent="0.2">
      <c r="C11595" s="142"/>
      <c r="D11595" s="142"/>
      <c r="E11595" s="142"/>
      <c r="F11595" s="142"/>
      <c r="G11595" s="142"/>
      <c r="H11595" s="142"/>
      <c r="J11595" s="142"/>
      <c r="K11595" s="142"/>
      <c r="L11595" s="142"/>
      <c r="M11595" s="142"/>
      <c r="N11595" s="142"/>
      <c r="O11595" s="142"/>
    </row>
    <row r="11596" spans="3:15" x14ac:dyDescent="0.2">
      <c r="C11596" s="142"/>
      <c r="D11596" s="142"/>
      <c r="E11596" s="142"/>
      <c r="F11596" s="142"/>
      <c r="G11596" s="142"/>
      <c r="H11596" s="142"/>
      <c r="J11596" s="142"/>
      <c r="K11596" s="142"/>
      <c r="L11596" s="142"/>
      <c r="M11596" s="142"/>
      <c r="N11596" s="142"/>
      <c r="O11596" s="142"/>
    </row>
    <row r="11597" spans="3:15" x14ac:dyDescent="0.2">
      <c r="C11597" s="142"/>
      <c r="D11597" s="142"/>
      <c r="E11597" s="142"/>
      <c r="F11597" s="142"/>
      <c r="G11597" s="142"/>
      <c r="H11597" s="142"/>
      <c r="J11597" s="142"/>
      <c r="K11597" s="142"/>
      <c r="L11597" s="142"/>
      <c r="M11597" s="142"/>
      <c r="N11597" s="142"/>
      <c r="O11597" s="142"/>
    </row>
    <row r="11598" spans="3:15" x14ac:dyDescent="0.2">
      <c r="C11598" s="142"/>
      <c r="D11598" s="142"/>
      <c r="E11598" s="142"/>
      <c r="F11598" s="142"/>
      <c r="G11598" s="142"/>
      <c r="H11598" s="142"/>
      <c r="J11598" s="142"/>
      <c r="K11598" s="142"/>
      <c r="L11598" s="142"/>
      <c r="M11598" s="142"/>
      <c r="N11598" s="142"/>
      <c r="O11598" s="142"/>
    </row>
    <row r="11599" spans="3:15" x14ac:dyDescent="0.2">
      <c r="C11599" s="142"/>
      <c r="D11599" s="142"/>
      <c r="E11599" s="142"/>
      <c r="F11599" s="142"/>
      <c r="G11599" s="142"/>
      <c r="H11599" s="142"/>
      <c r="J11599" s="142"/>
      <c r="K11599" s="142"/>
      <c r="L11599" s="142"/>
      <c r="M11599" s="142"/>
      <c r="N11599" s="142"/>
      <c r="O11599" s="142"/>
    </row>
    <row r="11600" spans="3:15" x14ac:dyDescent="0.2">
      <c r="C11600" s="142"/>
      <c r="D11600" s="142"/>
      <c r="E11600" s="142"/>
      <c r="F11600" s="142"/>
      <c r="G11600" s="142"/>
      <c r="H11600" s="142"/>
      <c r="J11600" s="142"/>
      <c r="K11600" s="142"/>
      <c r="L11600" s="142"/>
      <c r="M11600" s="142"/>
      <c r="N11600" s="142"/>
      <c r="O11600" s="142"/>
    </row>
    <row r="11601" spans="3:15" x14ac:dyDescent="0.2">
      <c r="C11601" s="142"/>
      <c r="D11601" s="142"/>
      <c r="E11601" s="142"/>
      <c r="F11601" s="142"/>
      <c r="G11601" s="142"/>
      <c r="H11601" s="142"/>
      <c r="J11601" s="142"/>
      <c r="K11601" s="142"/>
      <c r="L11601" s="142"/>
      <c r="M11601" s="142"/>
      <c r="N11601" s="142"/>
      <c r="O11601" s="142"/>
    </row>
    <row r="11602" spans="3:15" x14ac:dyDescent="0.2">
      <c r="C11602" s="142"/>
      <c r="D11602" s="142"/>
      <c r="E11602" s="142"/>
      <c r="F11602" s="142"/>
      <c r="G11602" s="142"/>
      <c r="H11602" s="142"/>
      <c r="J11602" s="142"/>
      <c r="K11602" s="142"/>
      <c r="L11602" s="142"/>
      <c r="M11602" s="142"/>
      <c r="N11602" s="142"/>
      <c r="O11602" s="142"/>
    </row>
    <row r="11603" spans="3:15" x14ac:dyDescent="0.2">
      <c r="C11603" s="142"/>
      <c r="D11603" s="142"/>
      <c r="E11603" s="142"/>
      <c r="F11603" s="142"/>
      <c r="G11603" s="142"/>
      <c r="H11603" s="142"/>
      <c r="J11603" s="142"/>
      <c r="K11603" s="142"/>
      <c r="L11603" s="142"/>
      <c r="M11603" s="142"/>
      <c r="N11603" s="142"/>
      <c r="O11603" s="142"/>
    </row>
    <row r="11604" spans="3:15" x14ac:dyDescent="0.2">
      <c r="C11604" s="142"/>
      <c r="D11604" s="142"/>
      <c r="E11604" s="142"/>
      <c r="F11604" s="142"/>
      <c r="G11604" s="142"/>
      <c r="H11604" s="142"/>
      <c r="J11604" s="142"/>
      <c r="K11604" s="142"/>
      <c r="L11604" s="142"/>
      <c r="M11604" s="142"/>
      <c r="N11604" s="142"/>
      <c r="O11604" s="142"/>
    </row>
    <row r="11605" spans="3:15" x14ac:dyDescent="0.2">
      <c r="C11605" s="142"/>
      <c r="D11605" s="142"/>
      <c r="E11605" s="142"/>
      <c r="F11605" s="142"/>
      <c r="G11605" s="142"/>
      <c r="H11605" s="142"/>
      <c r="J11605" s="142"/>
      <c r="K11605" s="142"/>
      <c r="L11605" s="142"/>
      <c r="M11605" s="142"/>
      <c r="N11605" s="142"/>
      <c r="O11605" s="142"/>
    </row>
    <row r="11606" spans="3:15" x14ac:dyDescent="0.2">
      <c r="C11606" s="142"/>
      <c r="D11606" s="142"/>
      <c r="E11606" s="142"/>
      <c r="F11606" s="142"/>
      <c r="G11606" s="142"/>
      <c r="H11606" s="142"/>
      <c r="J11606" s="142"/>
      <c r="K11606" s="142"/>
      <c r="L11606" s="142"/>
      <c r="M11606" s="142"/>
      <c r="N11606" s="142"/>
      <c r="O11606" s="142"/>
    </row>
    <row r="11607" spans="3:15" x14ac:dyDescent="0.2">
      <c r="C11607" s="142"/>
      <c r="D11607" s="142"/>
      <c r="E11607" s="142"/>
      <c r="F11607" s="142"/>
      <c r="G11607" s="142"/>
      <c r="H11607" s="142"/>
      <c r="J11607" s="142"/>
      <c r="K11607" s="142"/>
      <c r="L11607" s="142"/>
      <c r="M11607" s="142"/>
      <c r="N11607" s="142"/>
      <c r="O11607" s="142"/>
    </row>
    <row r="11608" spans="3:15" x14ac:dyDescent="0.2">
      <c r="C11608" s="142"/>
      <c r="D11608" s="142"/>
      <c r="E11608" s="142"/>
      <c r="F11608" s="142"/>
      <c r="G11608" s="142"/>
      <c r="H11608" s="142"/>
      <c r="J11608" s="142"/>
      <c r="K11608" s="142"/>
      <c r="L11608" s="142"/>
      <c r="M11608" s="142"/>
      <c r="N11608" s="142"/>
      <c r="O11608" s="142"/>
    </row>
    <row r="11609" spans="3:15" x14ac:dyDescent="0.2">
      <c r="C11609" s="142"/>
      <c r="D11609" s="142"/>
      <c r="E11609" s="142"/>
      <c r="F11609" s="142"/>
      <c r="G11609" s="142"/>
      <c r="H11609" s="142"/>
      <c r="J11609" s="142"/>
      <c r="K11609" s="142"/>
      <c r="L11609" s="142"/>
      <c r="M11609" s="142"/>
      <c r="N11609" s="142"/>
      <c r="O11609" s="142"/>
    </row>
    <row r="11610" spans="3:15" x14ac:dyDescent="0.2">
      <c r="C11610" s="142"/>
      <c r="D11610" s="142"/>
      <c r="E11610" s="142"/>
      <c r="F11610" s="142"/>
      <c r="G11610" s="142"/>
      <c r="H11610" s="142"/>
      <c r="J11610" s="142"/>
      <c r="K11610" s="142"/>
      <c r="L11610" s="142"/>
      <c r="M11610" s="142"/>
      <c r="N11610" s="142"/>
      <c r="O11610" s="142"/>
    </row>
    <row r="11611" spans="3:15" x14ac:dyDescent="0.2">
      <c r="C11611" s="142"/>
      <c r="D11611" s="142"/>
      <c r="E11611" s="142"/>
      <c r="F11611" s="142"/>
      <c r="G11611" s="142"/>
      <c r="H11611" s="142"/>
      <c r="J11611" s="142"/>
      <c r="K11611" s="142"/>
      <c r="L11611" s="142"/>
      <c r="M11611" s="142"/>
      <c r="N11611" s="142"/>
      <c r="O11611" s="142"/>
    </row>
    <row r="11612" spans="3:15" x14ac:dyDescent="0.2">
      <c r="C11612" s="142"/>
      <c r="D11612" s="142"/>
      <c r="E11612" s="142"/>
      <c r="F11612" s="142"/>
      <c r="G11612" s="142"/>
      <c r="H11612" s="142"/>
      <c r="J11612" s="142"/>
      <c r="K11612" s="142"/>
      <c r="L11612" s="142"/>
      <c r="M11612" s="142"/>
      <c r="N11612" s="142"/>
      <c r="O11612" s="142"/>
    </row>
    <row r="11613" spans="3:15" x14ac:dyDescent="0.2">
      <c r="C11613" s="142"/>
      <c r="D11613" s="142"/>
      <c r="E11613" s="142"/>
      <c r="F11613" s="142"/>
      <c r="G11613" s="142"/>
      <c r="H11613" s="142"/>
      <c r="J11613" s="142"/>
      <c r="K11613" s="142"/>
      <c r="L11613" s="142"/>
      <c r="M11613" s="142"/>
      <c r="N11613" s="142"/>
      <c r="O11613" s="142"/>
    </row>
    <row r="11614" spans="3:15" x14ac:dyDescent="0.2">
      <c r="C11614" s="142"/>
      <c r="D11614" s="142"/>
      <c r="E11614" s="142"/>
      <c r="F11614" s="142"/>
      <c r="G11614" s="142"/>
      <c r="H11614" s="142"/>
      <c r="J11614" s="142"/>
      <c r="K11614" s="142"/>
      <c r="L11614" s="142"/>
      <c r="M11614" s="142"/>
      <c r="N11614" s="142"/>
      <c r="O11614" s="142"/>
    </row>
    <row r="11615" spans="3:15" x14ac:dyDescent="0.2">
      <c r="C11615" s="142"/>
      <c r="D11615" s="142"/>
      <c r="E11615" s="142"/>
      <c r="F11615" s="142"/>
      <c r="G11615" s="142"/>
      <c r="H11615" s="142"/>
      <c r="J11615" s="142"/>
      <c r="K11615" s="142"/>
      <c r="L11615" s="142"/>
      <c r="M11615" s="142"/>
      <c r="N11615" s="142"/>
      <c r="O11615" s="142"/>
    </row>
    <row r="11616" spans="3:15" x14ac:dyDescent="0.2">
      <c r="C11616" s="142"/>
      <c r="D11616" s="142"/>
      <c r="E11616" s="142"/>
      <c r="F11616" s="142"/>
      <c r="G11616" s="142"/>
      <c r="H11616" s="142"/>
      <c r="J11616" s="142"/>
      <c r="K11616" s="142"/>
      <c r="L11616" s="142"/>
      <c r="M11616" s="142"/>
      <c r="N11616" s="142"/>
      <c r="O11616" s="142"/>
    </row>
    <row r="11617" spans="3:15" x14ac:dyDescent="0.2">
      <c r="C11617" s="142"/>
      <c r="D11617" s="142"/>
      <c r="E11617" s="142"/>
      <c r="F11617" s="142"/>
      <c r="G11617" s="142"/>
      <c r="H11617" s="142"/>
      <c r="J11617" s="142"/>
      <c r="K11617" s="142"/>
      <c r="L11617" s="142"/>
      <c r="M11617" s="142"/>
      <c r="N11617" s="142"/>
      <c r="O11617" s="142"/>
    </row>
    <row r="11618" spans="3:15" x14ac:dyDescent="0.2">
      <c r="C11618" s="142"/>
      <c r="D11618" s="142"/>
      <c r="E11618" s="142"/>
      <c r="F11618" s="142"/>
      <c r="G11618" s="142"/>
      <c r="H11618" s="142"/>
      <c r="J11618" s="142"/>
      <c r="K11618" s="142"/>
      <c r="L11618" s="142"/>
      <c r="M11618" s="142"/>
      <c r="N11618" s="142"/>
      <c r="O11618" s="142"/>
    </row>
    <row r="11619" spans="3:15" x14ac:dyDescent="0.2">
      <c r="C11619" s="142"/>
      <c r="D11619" s="142"/>
      <c r="E11619" s="142"/>
      <c r="F11619" s="142"/>
      <c r="G11619" s="142"/>
      <c r="H11619" s="142"/>
      <c r="J11619" s="142"/>
      <c r="K11619" s="142"/>
      <c r="L11619" s="142"/>
      <c r="M11619" s="142"/>
      <c r="N11619" s="142"/>
      <c r="O11619" s="142"/>
    </row>
    <row r="11620" spans="3:15" x14ac:dyDescent="0.2">
      <c r="C11620" s="142"/>
      <c r="D11620" s="142"/>
      <c r="E11620" s="142"/>
      <c r="F11620" s="142"/>
      <c r="G11620" s="142"/>
      <c r="H11620" s="142"/>
      <c r="J11620" s="142"/>
      <c r="K11620" s="142"/>
      <c r="L11620" s="142"/>
      <c r="M11620" s="142"/>
      <c r="N11620" s="142"/>
      <c r="O11620" s="142"/>
    </row>
    <row r="11621" spans="3:15" x14ac:dyDescent="0.2">
      <c r="C11621" s="142"/>
      <c r="D11621" s="142"/>
      <c r="E11621" s="142"/>
      <c r="F11621" s="142"/>
      <c r="G11621" s="142"/>
      <c r="H11621" s="142"/>
      <c r="J11621" s="142"/>
      <c r="K11621" s="142"/>
      <c r="L11621" s="142"/>
      <c r="M11621" s="142"/>
      <c r="N11621" s="142"/>
      <c r="O11621" s="142"/>
    </row>
    <row r="11622" spans="3:15" x14ac:dyDescent="0.2">
      <c r="C11622" s="142"/>
      <c r="D11622" s="142"/>
      <c r="E11622" s="142"/>
      <c r="F11622" s="142"/>
      <c r="G11622" s="142"/>
      <c r="H11622" s="142"/>
      <c r="J11622" s="142"/>
      <c r="K11622" s="142"/>
      <c r="L11622" s="142"/>
      <c r="M11622" s="142"/>
      <c r="N11622" s="142"/>
      <c r="O11622" s="142"/>
    </row>
    <row r="11623" spans="3:15" x14ac:dyDescent="0.2">
      <c r="C11623" s="142"/>
      <c r="D11623" s="142"/>
      <c r="E11623" s="142"/>
      <c r="F11623" s="142"/>
      <c r="G11623" s="142"/>
      <c r="H11623" s="142"/>
      <c r="J11623" s="142"/>
      <c r="K11623" s="142"/>
      <c r="L11623" s="142"/>
      <c r="M11623" s="142"/>
      <c r="N11623" s="142"/>
      <c r="O11623" s="142"/>
    </row>
    <row r="11624" spans="3:15" x14ac:dyDescent="0.2">
      <c r="C11624" s="142"/>
      <c r="D11624" s="142"/>
      <c r="E11624" s="142"/>
      <c r="F11624" s="142"/>
      <c r="G11624" s="142"/>
      <c r="H11624" s="142"/>
      <c r="J11624" s="142"/>
      <c r="K11624" s="142"/>
      <c r="L11624" s="142"/>
      <c r="M11624" s="142"/>
      <c r="N11624" s="142"/>
      <c r="O11624" s="142"/>
    </row>
    <row r="11625" spans="3:15" x14ac:dyDescent="0.2">
      <c r="C11625" s="142"/>
      <c r="D11625" s="142"/>
      <c r="E11625" s="142"/>
      <c r="F11625" s="142"/>
      <c r="G11625" s="142"/>
      <c r="H11625" s="142"/>
      <c r="J11625" s="142"/>
      <c r="K11625" s="142"/>
      <c r="L11625" s="142"/>
      <c r="M11625" s="142"/>
      <c r="N11625" s="142"/>
      <c r="O11625" s="142"/>
    </row>
    <row r="11626" spans="3:15" x14ac:dyDescent="0.2">
      <c r="C11626" s="142"/>
      <c r="D11626" s="142"/>
      <c r="E11626" s="142"/>
      <c r="F11626" s="142"/>
      <c r="G11626" s="142"/>
      <c r="H11626" s="142"/>
      <c r="J11626" s="142"/>
      <c r="K11626" s="142"/>
      <c r="L11626" s="142"/>
      <c r="M11626" s="142"/>
      <c r="N11626" s="142"/>
      <c r="O11626" s="142"/>
    </row>
    <row r="11627" spans="3:15" x14ac:dyDescent="0.2">
      <c r="C11627" s="142"/>
      <c r="D11627" s="142"/>
      <c r="E11627" s="142"/>
      <c r="F11627" s="142"/>
      <c r="G11627" s="142"/>
      <c r="H11627" s="142"/>
      <c r="J11627" s="142"/>
      <c r="K11627" s="142"/>
      <c r="L11627" s="142"/>
      <c r="M11627" s="142"/>
      <c r="N11627" s="142"/>
      <c r="O11627" s="142"/>
    </row>
    <row r="11628" spans="3:15" x14ac:dyDescent="0.2">
      <c r="C11628" s="142"/>
      <c r="D11628" s="142"/>
      <c r="E11628" s="142"/>
      <c r="F11628" s="142"/>
      <c r="G11628" s="142"/>
      <c r="H11628" s="142"/>
      <c r="J11628" s="142"/>
      <c r="K11628" s="142"/>
      <c r="L11628" s="142"/>
      <c r="M11628" s="142"/>
      <c r="N11628" s="142"/>
      <c r="O11628" s="142"/>
    </row>
    <row r="11629" spans="3:15" x14ac:dyDescent="0.2">
      <c r="C11629" s="142"/>
      <c r="D11629" s="142"/>
      <c r="E11629" s="142"/>
      <c r="F11629" s="142"/>
      <c r="G11629" s="142"/>
      <c r="H11629" s="142"/>
      <c r="J11629" s="142"/>
      <c r="K11629" s="142"/>
      <c r="L11629" s="142"/>
      <c r="M11629" s="142"/>
      <c r="N11629" s="142"/>
      <c r="O11629" s="142"/>
    </row>
    <row r="11630" spans="3:15" x14ac:dyDescent="0.2">
      <c r="C11630" s="142"/>
      <c r="D11630" s="142"/>
      <c r="E11630" s="142"/>
      <c r="F11630" s="142"/>
      <c r="G11630" s="142"/>
      <c r="H11630" s="142"/>
      <c r="J11630" s="142"/>
      <c r="K11630" s="142"/>
      <c r="L11630" s="142"/>
      <c r="M11630" s="142"/>
      <c r="N11630" s="142"/>
      <c r="O11630" s="142"/>
    </row>
    <row r="11631" spans="3:15" x14ac:dyDescent="0.2">
      <c r="C11631" s="142"/>
      <c r="D11631" s="142"/>
      <c r="E11631" s="142"/>
      <c r="F11631" s="142"/>
      <c r="G11631" s="142"/>
      <c r="H11631" s="142"/>
      <c r="J11631" s="142"/>
      <c r="K11631" s="142"/>
      <c r="L11631" s="142"/>
      <c r="M11631" s="142"/>
      <c r="N11631" s="142"/>
      <c r="O11631" s="142"/>
    </row>
    <row r="11632" spans="3:15" x14ac:dyDescent="0.2">
      <c r="C11632" s="142"/>
      <c r="D11632" s="142"/>
      <c r="E11632" s="142"/>
      <c r="F11632" s="142"/>
      <c r="G11632" s="142"/>
      <c r="H11632" s="142"/>
      <c r="J11632" s="142"/>
      <c r="K11632" s="142"/>
      <c r="L11632" s="142"/>
      <c r="M11632" s="142"/>
      <c r="N11632" s="142"/>
      <c r="O11632" s="142"/>
    </row>
    <row r="11633" spans="3:15" x14ac:dyDescent="0.2">
      <c r="C11633" s="142"/>
      <c r="D11633" s="142"/>
      <c r="E11633" s="142"/>
      <c r="F11633" s="142"/>
      <c r="G11633" s="142"/>
      <c r="H11633" s="142"/>
      <c r="J11633" s="142"/>
      <c r="K11633" s="142"/>
      <c r="L11633" s="142"/>
      <c r="M11633" s="142"/>
      <c r="N11633" s="142"/>
      <c r="O11633" s="142"/>
    </row>
    <row r="11634" spans="3:15" x14ac:dyDescent="0.2">
      <c r="C11634" s="142"/>
      <c r="D11634" s="142"/>
      <c r="E11634" s="142"/>
      <c r="F11634" s="142"/>
      <c r="G11634" s="142"/>
      <c r="H11634" s="142"/>
      <c r="J11634" s="142"/>
      <c r="K11634" s="142"/>
      <c r="L11634" s="142"/>
      <c r="M11634" s="142"/>
      <c r="N11634" s="142"/>
      <c r="O11634" s="142"/>
    </row>
    <row r="11635" spans="3:15" x14ac:dyDescent="0.2">
      <c r="C11635" s="142"/>
      <c r="D11635" s="142"/>
      <c r="E11635" s="142"/>
      <c r="F11635" s="142"/>
      <c r="G11635" s="142"/>
      <c r="H11635" s="142"/>
      <c r="J11635" s="142"/>
      <c r="K11635" s="142"/>
      <c r="L11635" s="142"/>
      <c r="M11635" s="142"/>
      <c r="N11635" s="142"/>
      <c r="O11635" s="142"/>
    </row>
    <row r="11636" spans="3:15" x14ac:dyDescent="0.2">
      <c r="C11636" s="142"/>
      <c r="D11636" s="142"/>
      <c r="E11636" s="142"/>
      <c r="F11636" s="142"/>
      <c r="G11636" s="142"/>
      <c r="H11636" s="142"/>
      <c r="J11636" s="142"/>
      <c r="K11636" s="142"/>
      <c r="L11636" s="142"/>
      <c r="M11636" s="142"/>
      <c r="N11636" s="142"/>
      <c r="O11636" s="142"/>
    </row>
    <row r="11637" spans="3:15" x14ac:dyDescent="0.2">
      <c r="C11637" s="142"/>
      <c r="D11637" s="142"/>
      <c r="E11637" s="142"/>
      <c r="F11637" s="142"/>
      <c r="G11637" s="142"/>
      <c r="H11637" s="142"/>
      <c r="J11637" s="142"/>
      <c r="K11637" s="142"/>
      <c r="L11637" s="142"/>
      <c r="M11637" s="142"/>
      <c r="N11637" s="142"/>
      <c r="O11637" s="142"/>
    </row>
    <row r="11638" spans="3:15" x14ac:dyDescent="0.2">
      <c r="C11638" s="142"/>
      <c r="D11638" s="142"/>
      <c r="E11638" s="142"/>
      <c r="F11638" s="142"/>
      <c r="G11638" s="142"/>
      <c r="H11638" s="142"/>
      <c r="J11638" s="142"/>
      <c r="K11638" s="142"/>
      <c r="L11638" s="142"/>
      <c r="M11638" s="142"/>
      <c r="N11638" s="142"/>
      <c r="O11638" s="142"/>
    </row>
    <row r="11639" spans="3:15" x14ac:dyDescent="0.2">
      <c r="C11639" s="142"/>
      <c r="D11639" s="142"/>
      <c r="E11639" s="142"/>
      <c r="F11639" s="142"/>
      <c r="G11639" s="142"/>
      <c r="H11639" s="142"/>
      <c r="J11639" s="142"/>
      <c r="K11639" s="142"/>
      <c r="L11639" s="142"/>
      <c r="M11639" s="142"/>
      <c r="N11639" s="142"/>
      <c r="O11639" s="142"/>
    </row>
    <row r="11640" spans="3:15" x14ac:dyDescent="0.2">
      <c r="C11640" s="142"/>
      <c r="D11640" s="142"/>
      <c r="E11640" s="142"/>
      <c r="F11640" s="142"/>
      <c r="G11640" s="142"/>
      <c r="H11640" s="142"/>
      <c r="J11640" s="142"/>
      <c r="K11640" s="142"/>
      <c r="L11640" s="142"/>
      <c r="M11640" s="142"/>
      <c r="N11640" s="142"/>
      <c r="O11640" s="142"/>
    </row>
    <row r="11641" spans="3:15" x14ac:dyDescent="0.2">
      <c r="C11641" s="142"/>
      <c r="D11641" s="142"/>
      <c r="E11641" s="142"/>
      <c r="F11641" s="142"/>
      <c r="G11641" s="142"/>
      <c r="H11641" s="142"/>
      <c r="J11641" s="142"/>
      <c r="K11641" s="142"/>
      <c r="L11641" s="142"/>
      <c r="M11641" s="142"/>
      <c r="N11641" s="142"/>
      <c r="O11641" s="142"/>
    </row>
    <row r="11642" spans="3:15" x14ac:dyDescent="0.2">
      <c r="C11642" s="142"/>
      <c r="D11642" s="142"/>
      <c r="E11642" s="142"/>
      <c r="F11642" s="142"/>
      <c r="G11642" s="142"/>
      <c r="H11642" s="142"/>
      <c r="J11642" s="142"/>
      <c r="K11642" s="142"/>
      <c r="L11642" s="142"/>
      <c r="M11642" s="142"/>
      <c r="N11642" s="142"/>
      <c r="O11642" s="142"/>
    </row>
    <row r="11643" spans="3:15" x14ac:dyDescent="0.2">
      <c r="C11643" s="142"/>
      <c r="D11643" s="142"/>
      <c r="E11643" s="142"/>
      <c r="F11643" s="142"/>
      <c r="G11643" s="142"/>
      <c r="H11643" s="142"/>
      <c r="J11643" s="142"/>
      <c r="K11643" s="142"/>
      <c r="L11643" s="142"/>
      <c r="M11643" s="142"/>
      <c r="N11643" s="142"/>
      <c r="O11643" s="142"/>
    </row>
    <row r="11644" spans="3:15" x14ac:dyDescent="0.2">
      <c r="C11644" s="142"/>
      <c r="D11644" s="142"/>
      <c r="E11644" s="142"/>
      <c r="F11644" s="142"/>
      <c r="G11644" s="142"/>
      <c r="H11644" s="142"/>
      <c r="J11644" s="142"/>
      <c r="K11644" s="142"/>
      <c r="L11644" s="142"/>
      <c r="M11644" s="142"/>
      <c r="N11644" s="142"/>
      <c r="O11644" s="142"/>
    </row>
    <row r="11645" spans="3:15" x14ac:dyDescent="0.2">
      <c r="C11645" s="142"/>
      <c r="D11645" s="142"/>
      <c r="E11645" s="142"/>
      <c r="F11645" s="142"/>
      <c r="G11645" s="142"/>
      <c r="H11645" s="142"/>
      <c r="J11645" s="142"/>
      <c r="K11645" s="142"/>
      <c r="L11645" s="142"/>
      <c r="M11645" s="142"/>
      <c r="N11645" s="142"/>
      <c r="O11645" s="142"/>
    </row>
    <row r="11646" spans="3:15" x14ac:dyDescent="0.2">
      <c r="C11646" s="142"/>
      <c r="D11646" s="142"/>
      <c r="E11646" s="142"/>
      <c r="F11646" s="142"/>
      <c r="G11646" s="142"/>
      <c r="H11646" s="142"/>
      <c r="J11646" s="142"/>
      <c r="K11646" s="142"/>
      <c r="L11646" s="142"/>
      <c r="M11646" s="142"/>
      <c r="N11646" s="142"/>
      <c r="O11646" s="142"/>
    </row>
    <row r="11647" spans="3:15" x14ac:dyDescent="0.2">
      <c r="C11647" s="142"/>
      <c r="D11647" s="142"/>
      <c r="E11647" s="142"/>
      <c r="F11647" s="142"/>
      <c r="G11647" s="142"/>
      <c r="H11647" s="142"/>
      <c r="J11647" s="142"/>
      <c r="K11647" s="142"/>
      <c r="L11647" s="142"/>
      <c r="M11647" s="142"/>
      <c r="N11647" s="142"/>
      <c r="O11647" s="142"/>
    </row>
    <row r="11648" spans="3:15" x14ac:dyDescent="0.2">
      <c r="C11648" s="142"/>
      <c r="D11648" s="142"/>
      <c r="E11648" s="142"/>
      <c r="F11648" s="142"/>
      <c r="G11648" s="142"/>
      <c r="H11648" s="142"/>
      <c r="J11648" s="142"/>
      <c r="K11648" s="142"/>
      <c r="L11648" s="142"/>
      <c r="M11648" s="142"/>
      <c r="N11648" s="142"/>
      <c r="O11648" s="142"/>
    </row>
    <row r="11649" spans="3:15" x14ac:dyDescent="0.2">
      <c r="C11649" s="142"/>
      <c r="D11649" s="142"/>
      <c r="E11649" s="142"/>
      <c r="F11649" s="142"/>
      <c r="G11649" s="142"/>
      <c r="H11649" s="142"/>
      <c r="J11649" s="142"/>
      <c r="K11649" s="142"/>
      <c r="L11649" s="142"/>
      <c r="M11649" s="142"/>
      <c r="N11649" s="142"/>
      <c r="O11649" s="142"/>
    </row>
    <row r="11650" spans="3:15" x14ac:dyDescent="0.2">
      <c r="C11650" s="142"/>
      <c r="D11650" s="142"/>
      <c r="E11650" s="142"/>
      <c r="F11650" s="142"/>
      <c r="G11650" s="142"/>
      <c r="H11650" s="142"/>
      <c r="J11650" s="142"/>
      <c r="K11650" s="142"/>
      <c r="L11650" s="142"/>
      <c r="M11650" s="142"/>
      <c r="N11650" s="142"/>
      <c r="O11650" s="142"/>
    </row>
    <row r="11651" spans="3:15" x14ac:dyDescent="0.2">
      <c r="C11651" s="142"/>
      <c r="D11651" s="142"/>
      <c r="E11651" s="142"/>
      <c r="F11651" s="142"/>
      <c r="G11651" s="142"/>
      <c r="H11651" s="142"/>
      <c r="J11651" s="142"/>
      <c r="K11651" s="142"/>
      <c r="L11651" s="142"/>
      <c r="M11651" s="142"/>
      <c r="N11651" s="142"/>
      <c r="O11651" s="142"/>
    </row>
    <row r="11652" spans="3:15" x14ac:dyDescent="0.2">
      <c r="C11652" s="142"/>
      <c r="D11652" s="142"/>
      <c r="E11652" s="142"/>
      <c r="F11652" s="142"/>
      <c r="G11652" s="142"/>
      <c r="H11652" s="142"/>
      <c r="J11652" s="142"/>
      <c r="K11652" s="142"/>
      <c r="L11652" s="142"/>
      <c r="M11652" s="142"/>
      <c r="N11652" s="142"/>
      <c r="O11652" s="142"/>
    </row>
    <row r="11653" spans="3:15" x14ac:dyDescent="0.2">
      <c r="C11653" s="142"/>
      <c r="D11653" s="142"/>
      <c r="E11653" s="142"/>
      <c r="F11653" s="142"/>
      <c r="G11653" s="142"/>
      <c r="H11653" s="142"/>
      <c r="J11653" s="142"/>
      <c r="K11653" s="142"/>
      <c r="L11653" s="142"/>
      <c r="M11653" s="142"/>
      <c r="N11653" s="142"/>
      <c r="O11653" s="142"/>
    </row>
    <row r="11654" spans="3:15" x14ac:dyDescent="0.2">
      <c r="C11654" s="142"/>
      <c r="D11654" s="142"/>
      <c r="E11654" s="142"/>
      <c r="F11654" s="142"/>
      <c r="G11654" s="142"/>
      <c r="H11654" s="142"/>
      <c r="J11654" s="142"/>
      <c r="K11654" s="142"/>
      <c r="L11654" s="142"/>
      <c r="M11654" s="142"/>
      <c r="N11654" s="142"/>
      <c r="O11654" s="142"/>
    </row>
    <row r="11655" spans="3:15" x14ac:dyDescent="0.2">
      <c r="C11655" s="142"/>
      <c r="D11655" s="142"/>
      <c r="E11655" s="142"/>
      <c r="F11655" s="142"/>
      <c r="G11655" s="142"/>
      <c r="H11655" s="142"/>
      <c r="J11655" s="142"/>
      <c r="K11655" s="142"/>
      <c r="L11655" s="142"/>
      <c r="M11655" s="142"/>
      <c r="N11655" s="142"/>
      <c r="O11655" s="142"/>
    </row>
    <row r="11656" spans="3:15" x14ac:dyDescent="0.2">
      <c r="C11656" s="142"/>
      <c r="D11656" s="142"/>
      <c r="E11656" s="142"/>
      <c r="F11656" s="142"/>
      <c r="G11656" s="142"/>
      <c r="H11656" s="142"/>
      <c r="J11656" s="142"/>
      <c r="K11656" s="142"/>
      <c r="L11656" s="142"/>
      <c r="M11656" s="142"/>
      <c r="N11656" s="142"/>
      <c r="O11656" s="142"/>
    </row>
    <row r="11657" spans="3:15" x14ac:dyDescent="0.2">
      <c r="C11657" s="142"/>
      <c r="D11657" s="142"/>
      <c r="E11657" s="142"/>
      <c r="F11657" s="142"/>
      <c r="G11657" s="142"/>
      <c r="H11657" s="142"/>
      <c r="J11657" s="142"/>
      <c r="K11657" s="142"/>
      <c r="L11657" s="142"/>
      <c r="M11657" s="142"/>
      <c r="N11657" s="142"/>
      <c r="O11657" s="142"/>
    </row>
    <row r="11658" spans="3:15" x14ac:dyDescent="0.2">
      <c r="C11658" s="142"/>
      <c r="D11658" s="142"/>
      <c r="E11658" s="142"/>
      <c r="F11658" s="142"/>
      <c r="G11658" s="142"/>
      <c r="H11658" s="142"/>
      <c r="J11658" s="142"/>
      <c r="K11658" s="142"/>
      <c r="L11658" s="142"/>
      <c r="M11658" s="142"/>
      <c r="N11658" s="142"/>
      <c r="O11658" s="142"/>
    </row>
    <row r="11659" spans="3:15" x14ac:dyDescent="0.2">
      <c r="C11659" s="142"/>
      <c r="D11659" s="142"/>
      <c r="E11659" s="142"/>
      <c r="F11659" s="142"/>
      <c r="G11659" s="142"/>
      <c r="H11659" s="142"/>
      <c r="J11659" s="142"/>
      <c r="K11659" s="142"/>
      <c r="L11659" s="142"/>
      <c r="M11659" s="142"/>
      <c r="N11659" s="142"/>
      <c r="O11659" s="142"/>
    </row>
    <row r="11660" spans="3:15" x14ac:dyDescent="0.2">
      <c r="C11660" s="142"/>
      <c r="D11660" s="142"/>
      <c r="E11660" s="142"/>
      <c r="F11660" s="142"/>
      <c r="G11660" s="142"/>
      <c r="H11660" s="142"/>
      <c r="J11660" s="142"/>
      <c r="K11660" s="142"/>
      <c r="L11660" s="142"/>
      <c r="M11660" s="142"/>
      <c r="N11660" s="142"/>
      <c r="O11660" s="142"/>
    </row>
    <row r="11661" spans="3:15" x14ac:dyDescent="0.2">
      <c r="C11661" s="142"/>
      <c r="D11661" s="142"/>
      <c r="E11661" s="142"/>
      <c r="F11661" s="142"/>
      <c r="G11661" s="142"/>
      <c r="H11661" s="142"/>
      <c r="J11661" s="142"/>
      <c r="K11661" s="142"/>
      <c r="L11661" s="142"/>
      <c r="M11661" s="142"/>
      <c r="N11661" s="142"/>
      <c r="O11661" s="142"/>
    </row>
    <row r="11662" spans="3:15" x14ac:dyDescent="0.2">
      <c r="C11662" s="142"/>
      <c r="D11662" s="142"/>
      <c r="E11662" s="142"/>
      <c r="F11662" s="142"/>
      <c r="G11662" s="142"/>
      <c r="H11662" s="142"/>
      <c r="J11662" s="142"/>
      <c r="K11662" s="142"/>
      <c r="L11662" s="142"/>
      <c r="M11662" s="142"/>
      <c r="N11662" s="142"/>
      <c r="O11662" s="142"/>
    </row>
    <row r="11663" spans="3:15" x14ac:dyDescent="0.2">
      <c r="C11663" s="142"/>
      <c r="D11663" s="142"/>
      <c r="E11663" s="142"/>
      <c r="F11663" s="142"/>
      <c r="G11663" s="142"/>
      <c r="H11663" s="142"/>
      <c r="J11663" s="142"/>
      <c r="K11663" s="142"/>
      <c r="L11663" s="142"/>
      <c r="M11663" s="142"/>
      <c r="N11663" s="142"/>
      <c r="O11663" s="142"/>
    </row>
    <row r="11664" spans="3:15" x14ac:dyDescent="0.2">
      <c r="C11664" s="142"/>
      <c r="D11664" s="142"/>
      <c r="E11664" s="142"/>
      <c r="F11664" s="142"/>
      <c r="G11664" s="142"/>
      <c r="H11664" s="142"/>
      <c r="J11664" s="142"/>
      <c r="K11664" s="142"/>
      <c r="L11664" s="142"/>
      <c r="M11664" s="142"/>
      <c r="N11664" s="142"/>
      <c r="O11664" s="142"/>
    </row>
    <row r="11665" spans="3:15" x14ac:dyDescent="0.2">
      <c r="C11665" s="142"/>
      <c r="D11665" s="142"/>
      <c r="E11665" s="142"/>
      <c r="F11665" s="142"/>
      <c r="G11665" s="142"/>
      <c r="H11665" s="142"/>
      <c r="J11665" s="142"/>
      <c r="K11665" s="142"/>
      <c r="L11665" s="142"/>
      <c r="M11665" s="142"/>
      <c r="N11665" s="142"/>
      <c r="O11665" s="142"/>
    </row>
    <row r="11666" spans="3:15" x14ac:dyDescent="0.2">
      <c r="C11666" s="142"/>
      <c r="D11666" s="142"/>
      <c r="E11666" s="142"/>
      <c r="F11666" s="142"/>
      <c r="G11666" s="142"/>
      <c r="H11666" s="142"/>
      <c r="J11666" s="142"/>
      <c r="K11666" s="142"/>
      <c r="L11666" s="142"/>
      <c r="M11666" s="142"/>
      <c r="N11666" s="142"/>
      <c r="O11666" s="142"/>
    </row>
    <row r="11667" spans="3:15" x14ac:dyDescent="0.2">
      <c r="C11667" s="142"/>
      <c r="D11667" s="142"/>
      <c r="E11667" s="142"/>
      <c r="F11667" s="142"/>
      <c r="G11667" s="142"/>
      <c r="H11667" s="142"/>
      <c r="J11667" s="142"/>
      <c r="K11667" s="142"/>
      <c r="L11667" s="142"/>
      <c r="M11667" s="142"/>
      <c r="N11667" s="142"/>
      <c r="O11667" s="142"/>
    </row>
    <row r="11668" spans="3:15" x14ac:dyDescent="0.2">
      <c r="C11668" s="142"/>
      <c r="D11668" s="142"/>
      <c r="E11668" s="142"/>
      <c r="F11668" s="142"/>
      <c r="G11668" s="142"/>
      <c r="H11668" s="142"/>
      <c r="J11668" s="142"/>
      <c r="K11668" s="142"/>
      <c r="L11668" s="142"/>
      <c r="M11668" s="142"/>
      <c r="N11668" s="142"/>
      <c r="O11668" s="142"/>
    </row>
    <row r="11669" spans="3:15" x14ac:dyDescent="0.2">
      <c r="C11669" s="142"/>
      <c r="D11669" s="142"/>
      <c r="E11669" s="142"/>
      <c r="F11669" s="142"/>
      <c r="G11669" s="142"/>
      <c r="H11669" s="142"/>
      <c r="J11669" s="142"/>
      <c r="K11669" s="142"/>
      <c r="L11669" s="142"/>
      <c r="M11669" s="142"/>
      <c r="N11669" s="142"/>
      <c r="O11669" s="142"/>
    </row>
    <row r="11670" spans="3:15" x14ac:dyDescent="0.2">
      <c r="C11670" s="142"/>
      <c r="D11670" s="142"/>
      <c r="E11670" s="142"/>
      <c r="F11670" s="142"/>
      <c r="G11670" s="142"/>
      <c r="H11670" s="142"/>
      <c r="J11670" s="142"/>
      <c r="K11670" s="142"/>
      <c r="L11670" s="142"/>
      <c r="M11670" s="142"/>
      <c r="N11670" s="142"/>
      <c r="O11670" s="142"/>
    </row>
    <row r="11671" spans="3:15" x14ac:dyDescent="0.2">
      <c r="C11671" s="142"/>
      <c r="D11671" s="142"/>
      <c r="E11671" s="142"/>
      <c r="F11671" s="142"/>
      <c r="G11671" s="142"/>
      <c r="H11671" s="142"/>
      <c r="J11671" s="142"/>
      <c r="K11671" s="142"/>
      <c r="L11671" s="142"/>
      <c r="M11671" s="142"/>
      <c r="N11671" s="142"/>
      <c r="O11671" s="142"/>
    </row>
    <row r="11672" spans="3:15" x14ac:dyDescent="0.2">
      <c r="C11672" s="142"/>
      <c r="D11672" s="142"/>
      <c r="E11672" s="142"/>
      <c r="F11672" s="142"/>
      <c r="G11672" s="142"/>
      <c r="H11672" s="142"/>
      <c r="J11672" s="142"/>
      <c r="K11672" s="142"/>
      <c r="L11672" s="142"/>
      <c r="M11672" s="142"/>
      <c r="N11672" s="142"/>
      <c r="O11672" s="142"/>
    </row>
    <row r="11673" spans="3:15" x14ac:dyDescent="0.2">
      <c r="C11673" s="142"/>
      <c r="D11673" s="142"/>
      <c r="E11673" s="142"/>
      <c r="F11673" s="142"/>
      <c r="G11673" s="142"/>
      <c r="H11673" s="142"/>
      <c r="J11673" s="142"/>
      <c r="K11673" s="142"/>
      <c r="L11673" s="142"/>
      <c r="M11673" s="142"/>
      <c r="N11673" s="142"/>
      <c r="O11673" s="142"/>
    </row>
    <row r="11674" spans="3:15" x14ac:dyDescent="0.2">
      <c r="C11674" s="142"/>
      <c r="D11674" s="142"/>
      <c r="E11674" s="142"/>
      <c r="F11674" s="142"/>
      <c r="G11674" s="142"/>
      <c r="H11674" s="142"/>
      <c r="J11674" s="142"/>
      <c r="K11674" s="142"/>
      <c r="L11674" s="142"/>
      <c r="M11674" s="142"/>
      <c r="N11674" s="142"/>
      <c r="O11674" s="142"/>
    </row>
    <row r="11675" spans="3:15" x14ac:dyDescent="0.2">
      <c r="C11675" s="142"/>
      <c r="D11675" s="142"/>
      <c r="E11675" s="142"/>
      <c r="F11675" s="142"/>
      <c r="G11675" s="142"/>
      <c r="H11675" s="142"/>
      <c r="J11675" s="142"/>
      <c r="K11675" s="142"/>
      <c r="L11675" s="142"/>
      <c r="M11675" s="142"/>
      <c r="N11675" s="142"/>
      <c r="O11675" s="142"/>
    </row>
    <row r="11676" spans="3:15" x14ac:dyDescent="0.2">
      <c r="C11676" s="142"/>
      <c r="D11676" s="142"/>
      <c r="E11676" s="142"/>
      <c r="F11676" s="142"/>
      <c r="G11676" s="142"/>
      <c r="H11676" s="142"/>
      <c r="J11676" s="142"/>
      <c r="K11676" s="142"/>
      <c r="L11676" s="142"/>
      <c r="M11676" s="142"/>
      <c r="N11676" s="142"/>
      <c r="O11676" s="142"/>
    </row>
    <row r="11677" spans="3:15" x14ac:dyDescent="0.2">
      <c r="C11677" s="142"/>
      <c r="D11677" s="142"/>
      <c r="E11677" s="142"/>
      <c r="F11677" s="142"/>
      <c r="G11677" s="142"/>
      <c r="H11677" s="142"/>
      <c r="J11677" s="142"/>
      <c r="K11677" s="142"/>
      <c r="L11677" s="142"/>
      <c r="M11677" s="142"/>
      <c r="N11677" s="142"/>
      <c r="O11677" s="142"/>
    </row>
    <row r="11678" spans="3:15" x14ac:dyDescent="0.2">
      <c r="C11678" s="142"/>
      <c r="D11678" s="142"/>
      <c r="E11678" s="142"/>
      <c r="F11678" s="142"/>
      <c r="G11678" s="142"/>
      <c r="H11678" s="142"/>
      <c r="J11678" s="142"/>
      <c r="K11678" s="142"/>
      <c r="L11678" s="142"/>
      <c r="M11678" s="142"/>
      <c r="N11678" s="142"/>
      <c r="O11678" s="142"/>
    </row>
    <row r="11679" spans="3:15" x14ac:dyDescent="0.2">
      <c r="C11679" s="142"/>
      <c r="D11679" s="142"/>
      <c r="E11679" s="142"/>
      <c r="F11679" s="142"/>
      <c r="G11679" s="142"/>
      <c r="H11679" s="142"/>
      <c r="J11679" s="142"/>
      <c r="K11679" s="142"/>
      <c r="L11679" s="142"/>
      <c r="M11679" s="142"/>
      <c r="N11679" s="142"/>
      <c r="O11679" s="142"/>
    </row>
    <row r="11680" spans="3:15" x14ac:dyDescent="0.2">
      <c r="C11680" s="142"/>
      <c r="D11680" s="142"/>
      <c r="E11680" s="142"/>
      <c r="F11680" s="142"/>
      <c r="G11680" s="142"/>
      <c r="H11680" s="142"/>
      <c r="J11680" s="142"/>
      <c r="K11680" s="142"/>
      <c r="L11680" s="142"/>
      <c r="M11680" s="142"/>
      <c r="N11680" s="142"/>
      <c r="O11680" s="142"/>
    </row>
    <row r="11681" spans="3:15" x14ac:dyDescent="0.2">
      <c r="C11681" s="142"/>
      <c r="D11681" s="142"/>
      <c r="E11681" s="142"/>
      <c r="F11681" s="142"/>
      <c r="G11681" s="142"/>
      <c r="H11681" s="142"/>
      <c r="J11681" s="142"/>
      <c r="K11681" s="142"/>
      <c r="L11681" s="142"/>
      <c r="M11681" s="142"/>
      <c r="N11681" s="142"/>
      <c r="O11681" s="142"/>
    </row>
    <row r="11682" spans="3:15" x14ac:dyDescent="0.2">
      <c r="C11682" s="142"/>
      <c r="D11682" s="142"/>
      <c r="E11682" s="142"/>
      <c r="F11682" s="142"/>
      <c r="G11682" s="142"/>
      <c r="H11682" s="142"/>
      <c r="J11682" s="142"/>
      <c r="K11682" s="142"/>
      <c r="L11682" s="142"/>
      <c r="M11682" s="142"/>
      <c r="N11682" s="142"/>
      <c r="O11682" s="142"/>
    </row>
    <row r="11683" spans="3:15" x14ac:dyDescent="0.2">
      <c r="C11683" s="142"/>
      <c r="D11683" s="142"/>
      <c r="E11683" s="142"/>
      <c r="F11683" s="142"/>
      <c r="G11683" s="142"/>
      <c r="H11683" s="142"/>
      <c r="J11683" s="142"/>
      <c r="K11683" s="142"/>
      <c r="L11683" s="142"/>
      <c r="M11683" s="142"/>
      <c r="N11683" s="142"/>
      <c r="O11683" s="142"/>
    </row>
    <row r="11684" spans="3:15" x14ac:dyDescent="0.2">
      <c r="C11684" s="142"/>
      <c r="D11684" s="142"/>
      <c r="E11684" s="142"/>
      <c r="F11684" s="142"/>
      <c r="G11684" s="142"/>
      <c r="H11684" s="142"/>
      <c r="J11684" s="142"/>
      <c r="K11684" s="142"/>
      <c r="L11684" s="142"/>
      <c r="M11684" s="142"/>
      <c r="N11684" s="142"/>
      <c r="O11684" s="142"/>
    </row>
    <row r="11685" spans="3:15" x14ac:dyDescent="0.2">
      <c r="C11685" s="142"/>
      <c r="D11685" s="142"/>
      <c r="E11685" s="142"/>
      <c r="F11685" s="142"/>
      <c r="G11685" s="142"/>
      <c r="H11685" s="142"/>
      <c r="J11685" s="142"/>
      <c r="K11685" s="142"/>
      <c r="L11685" s="142"/>
      <c r="M11685" s="142"/>
      <c r="N11685" s="142"/>
      <c r="O11685" s="142"/>
    </row>
    <row r="11686" spans="3:15" x14ac:dyDescent="0.2">
      <c r="C11686" s="142"/>
      <c r="D11686" s="142"/>
      <c r="E11686" s="142"/>
      <c r="F11686" s="142"/>
      <c r="G11686" s="142"/>
      <c r="H11686" s="142"/>
      <c r="J11686" s="142"/>
      <c r="K11686" s="142"/>
      <c r="L11686" s="142"/>
      <c r="M11686" s="142"/>
      <c r="N11686" s="142"/>
      <c r="O11686" s="142"/>
    </row>
    <row r="11687" spans="3:15" x14ac:dyDescent="0.2">
      <c r="C11687" s="142"/>
      <c r="D11687" s="142"/>
      <c r="E11687" s="142"/>
      <c r="F11687" s="142"/>
      <c r="G11687" s="142"/>
      <c r="H11687" s="142"/>
      <c r="J11687" s="142"/>
      <c r="K11687" s="142"/>
      <c r="L11687" s="142"/>
      <c r="M11687" s="142"/>
      <c r="N11687" s="142"/>
      <c r="O11687" s="142"/>
    </row>
    <row r="11688" spans="3:15" x14ac:dyDescent="0.2">
      <c r="C11688" s="142"/>
      <c r="D11688" s="142"/>
      <c r="E11688" s="142"/>
      <c r="F11688" s="142"/>
      <c r="G11688" s="142"/>
      <c r="H11688" s="142"/>
      <c r="J11688" s="142"/>
      <c r="K11688" s="142"/>
      <c r="L11688" s="142"/>
      <c r="M11688" s="142"/>
      <c r="N11688" s="142"/>
      <c r="O11688" s="142"/>
    </row>
    <row r="11689" spans="3:15" x14ac:dyDescent="0.2">
      <c r="C11689" s="142"/>
      <c r="D11689" s="142"/>
      <c r="E11689" s="142"/>
      <c r="F11689" s="142"/>
      <c r="G11689" s="142"/>
      <c r="H11689" s="142"/>
      <c r="J11689" s="142"/>
      <c r="K11689" s="142"/>
      <c r="L11689" s="142"/>
      <c r="M11689" s="142"/>
      <c r="N11689" s="142"/>
      <c r="O11689" s="142"/>
    </row>
    <row r="11690" spans="3:15" x14ac:dyDescent="0.2">
      <c r="C11690" s="142"/>
      <c r="D11690" s="142"/>
      <c r="E11690" s="142"/>
      <c r="F11690" s="142"/>
      <c r="G11690" s="142"/>
      <c r="H11690" s="142"/>
      <c r="J11690" s="142"/>
      <c r="K11690" s="142"/>
      <c r="L11690" s="142"/>
      <c r="M11690" s="142"/>
      <c r="N11690" s="142"/>
      <c r="O11690" s="142"/>
    </row>
    <row r="11691" spans="3:15" x14ac:dyDescent="0.2">
      <c r="C11691" s="142"/>
      <c r="D11691" s="142"/>
      <c r="E11691" s="142"/>
      <c r="F11691" s="142"/>
      <c r="G11691" s="142"/>
      <c r="H11691" s="142"/>
      <c r="J11691" s="142"/>
      <c r="K11691" s="142"/>
      <c r="L11691" s="142"/>
      <c r="M11691" s="142"/>
      <c r="N11691" s="142"/>
      <c r="O11691" s="142"/>
    </row>
    <row r="11692" spans="3:15" x14ac:dyDescent="0.2">
      <c r="C11692" s="142"/>
      <c r="D11692" s="142"/>
      <c r="E11692" s="142"/>
      <c r="F11692" s="142"/>
      <c r="G11692" s="142"/>
      <c r="H11692" s="142"/>
      <c r="J11692" s="142"/>
      <c r="K11692" s="142"/>
      <c r="L11692" s="142"/>
      <c r="M11692" s="142"/>
      <c r="N11692" s="142"/>
      <c r="O11692" s="142"/>
    </row>
    <row r="11693" spans="3:15" x14ac:dyDescent="0.2">
      <c r="C11693" s="142"/>
      <c r="D11693" s="142"/>
      <c r="E11693" s="142"/>
      <c r="F11693" s="142"/>
      <c r="G11693" s="142"/>
      <c r="H11693" s="142"/>
      <c r="J11693" s="142"/>
      <c r="K11693" s="142"/>
      <c r="L11693" s="142"/>
      <c r="M11693" s="142"/>
      <c r="N11693" s="142"/>
      <c r="O11693" s="142"/>
    </row>
    <row r="11694" spans="3:15" x14ac:dyDescent="0.2">
      <c r="C11694" s="142"/>
      <c r="D11694" s="142"/>
      <c r="E11694" s="142"/>
      <c r="F11694" s="142"/>
      <c r="G11694" s="142"/>
      <c r="H11694" s="142"/>
      <c r="J11694" s="142"/>
      <c r="K11694" s="142"/>
      <c r="L11694" s="142"/>
      <c r="M11694" s="142"/>
      <c r="N11694" s="142"/>
      <c r="O11694" s="142"/>
    </row>
    <row r="11695" spans="3:15" x14ac:dyDescent="0.2">
      <c r="C11695" s="142"/>
      <c r="D11695" s="142"/>
      <c r="E11695" s="142"/>
      <c r="F11695" s="142"/>
      <c r="G11695" s="142"/>
      <c r="H11695" s="142"/>
      <c r="J11695" s="142"/>
      <c r="K11695" s="142"/>
      <c r="L11695" s="142"/>
      <c r="M11695" s="142"/>
      <c r="N11695" s="142"/>
      <c r="O11695" s="142"/>
    </row>
    <row r="11696" spans="3:15" x14ac:dyDescent="0.2">
      <c r="C11696" s="142"/>
      <c r="D11696" s="142"/>
      <c r="E11696" s="142"/>
      <c r="F11696" s="142"/>
      <c r="G11696" s="142"/>
      <c r="H11696" s="142"/>
      <c r="J11696" s="142"/>
      <c r="K11696" s="142"/>
      <c r="L11696" s="142"/>
      <c r="M11696" s="142"/>
      <c r="N11696" s="142"/>
      <c r="O11696" s="142"/>
    </row>
    <row r="11697" spans="3:15" x14ac:dyDescent="0.2">
      <c r="C11697" s="142"/>
      <c r="D11697" s="142"/>
      <c r="E11697" s="142"/>
      <c r="F11697" s="142"/>
      <c r="G11697" s="142"/>
      <c r="H11697" s="142"/>
      <c r="J11697" s="142"/>
      <c r="K11697" s="142"/>
      <c r="L11697" s="142"/>
      <c r="M11697" s="142"/>
      <c r="N11697" s="142"/>
      <c r="O11697" s="142"/>
    </row>
    <row r="11698" spans="3:15" x14ac:dyDescent="0.2">
      <c r="C11698" s="142"/>
      <c r="D11698" s="142"/>
      <c r="E11698" s="142"/>
      <c r="F11698" s="142"/>
      <c r="G11698" s="142"/>
      <c r="H11698" s="142"/>
      <c r="J11698" s="142"/>
      <c r="K11698" s="142"/>
      <c r="L11698" s="142"/>
      <c r="M11698" s="142"/>
      <c r="N11698" s="142"/>
      <c r="O11698" s="142"/>
    </row>
    <row r="11699" spans="3:15" x14ac:dyDescent="0.2">
      <c r="C11699" s="142"/>
      <c r="D11699" s="142"/>
      <c r="E11699" s="142"/>
      <c r="F11699" s="142"/>
      <c r="G11699" s="142"/>
      <c r="H11699" s="142"/>
      <c r="J11699" s="142"/>
      <c r="K11699" s="142"/>
      <c r="L11699" s="142"/>
      <c r="M11699" s="142"/>
      <c r="N11699" s="142"/>
      <c r="O11699" s="142"/>
    </row>
    <row r="11700" spans="3:15" x14ac:dyDescent="0.2">
      <c r="C11700" s="142"/>
      <c r="D11700" s="142"/>
      <c r="E11700" s="142"/>
      <c r="F11700" s="142"/>
      <c r="G11700" s="142"/>
      <c r="H11700" s="142"/>
      <c r="J11700" s="142"/>
      <c r="K11700" s="142"/>
      <c r="L11700" s="142"/>
      <c r="M11700" s="142"/>
      <c r="N11700" s="142"/>
      <c r="O11700" s="142"/>
    </row>
    <row r="11701" spans="3:15" x14ac:dyDescent="0.2">
      <c r="C11701" s="142"/>
      <c r="D11701" s="142"/>
      <c r="E11701" s="142"/>
      <c r="F11701" s="142"/>
      <c r="G11701" s="142"/>
      <c r="H11701" s="142"/>
      <c r="J11701" s="142"/>
      <c r="K11701" s="142"/>
      <c r="L11701" s="142"/>
      <c r="M11701" s="142"/>
      <c r="N11701" s="142"/>
      <c r="O11701" s="142"/>
    </row>
    <row r="11702" spans="3:15" x14ac:dyDescent="0.2">
      <c r="C11702" s="142"/>
      <c r="D11702" s="142"/>
      <c r="E11702" s="142"/>
      <c r="F11702" s="142"/>
      <c r="G11702" s="142"/>
      <c r="H11702" s="142"/>
      <c r="J11702" s="142"/>
      <c r="K11702" s="142"/>
      <c r="L11702" s="142"/>
      <c r="M11702" s="142"/>
      <c r="N11702" s="142"/>
      <c r="O11702" s="142"/>
    </row>
    <row r="11703" spans="3:15" x14ac:dyDescent="0.2">
      <c r="C11703" s="142"/>
      <c r="D11703" s="142"/>
      <c r="E11703" s="142"/>
      <c r="F11703" s="142"/>
      <c r="G11703" s="142"/>
      <c r="H11703" s="142"/>
      <c r="J11703" s="142"/>
      <c r="K11703" s="142"/>
      <c r="L11703" s="142"/>
      <c r="M11703" s="142"/>
      <c r="N11703" s="142"/>
      <c r="O11703" s="142"/>
    </row>
    <row r="11704" spans="3:15" x14ac:dyDescent="0.2">
      <c r="C11704" s="142"/>
      <c r="D11704" s="142"/>
      <c r="E11704" s="142"/>
      <c r="F11704" s="142"/>
      <c r="G11704" s="142"/>
      <c r="H11704" s="142"/>
      <c r="J11704" s="142"/>
      <c r="K11704" s="142"/>
      <c r="L11704" s="142"/>
      <c r="M11704" s="142"/>
      <c r="N11704" s="142"/>
      <c r="O11704" s="142"/>
    </row>
    <row r="11705" spans="3:15" x14ac:dyDescent="0.2">
      <c r="C11705" s="142"/>
      <c r="D11705" s="142"/>
      <c r="E11705" s="142"/>
      <c r="F11705" s="142"/>
      <c r="G11705" s="142"/>
      <c r="H11705" s="142"/>
      <c r="J11705" s="142"/>
      <c r="K11705" s="142"/>
      <c r="L11705" s="142"/>
      <c r="M11705" s="142"/>
      <c r="N11705" s="142"/>
      <c r="O11705" s="142"/>
    </row>
    <row r="11706" spans="3:15" x14ac:dyDescent="0.2">
      <c r="C11706" s="142"/>
      <c r="D11706" s="142"/>
      <c r="E11706" s="142"/>
      <c r="F11706" s="142"/>
      <c r="G11706" s="142"/>
      <c r="H11706" s="142"/>
      <c r="J11706" s="142"/>
      <c r="K11706" s="142"/>
      <c r="L11706" s="142"/>
      <c r="M11706" s="142"/>
      <c r="N11706" s="142"/>
      <c r="O11706" s="142"/>
    </row>
  </sheetData>
  <autoFilter ref="A1:R3888"/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3"/>
  <sheetViews>
    <sheetView zoomScale="80" zoomScaleNormal="80" zoomScalePageLayoutView="80" workbookViewId="0">
      <selection activeCell="G2" sqref="G2"/>
    </sheetView>
  </sheetViews>
  <sheetFormatPr baseColWidth="10" defaultRowHeight="15" outlineLevelRow="1" outlineLevelCol="1" x14ac:dyDescent="0.2"/>
  <cols>
    <col min="1" max="1" width="4" customWidth="1" outlineLevel="1"/>
    <col min="2" max="3" width="3.5" customWidth="1" outlineLevel="1"/>
    <col min="4" max="4" width="4" customWidth="1"/>
    <col min="5" max="5" width="50.5" customWidth="1"/>
    <col min="7" max="7" width="12.83203125" bestFit="1" customWidth="1"/>
    <col min="17" max="17" width="12.6640625" customWidth="1"/>
    <col min="18" max="18" width="14" customWidth="1"/>
  </cols>
  <sheetData>
    <row r="1" spans="1:26" ht="17" thickBot="1" x14ac:dyDescent="0.25">
      <c r="E1" s="25" t="s">
        <v>176</v>
      </c>
      <c r="F1" s="26" t="s">
        <v>177</v>
      </c>
      <c r="G1" s="78">
        <v>43161</v>
      </c>
      <c r="H1" s="130">
        <f>+MONTH(G1)</f>
        <v>3</v>
      </c>
      <c r="I1" s="129"/>
      <c r="J1" s="24"/>
      <c r="K1" s="24"/>
      <c r="L1" s="24"/>
      <c r="M1" s="24"/>
      <c r="N1" s="24"/>
      <c r="O1" s="24"/>
      <c r="P1" s="24"/>
      <c r="Q1" s="24"/>
      <c r="R1" s="24"/>
      <c r="S1" s="24"/>
    </row>
    <row r="2" spans="1:26" ht="16" x14ac:dyDescent="0.2">
      <c r="E2" s="38"/>
      <c r="F2" s="39"/>
      <c r="G2" s="39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2"/>
    </row>
    <row r="3" spans="1:26" ht="16" outlineLevel="1" thickBot="1" x14ac:dyDescent="0.25">
      <c r="E3" s="24"/>
      <c r="F3" s="27">
        <v>100000000</v>
      </c>
      <c r="G3" s="27">
        <v>100000000</v>
      </c>
      <c r="H3" s="27">
        <v>200000000</v>
      </c>
      <c r="I3" s="27">
        <v>200000000</v>
      </c>
      <c r="J3" s="27">
        <v>300000000</v>
      </c>
      <c r="K3" s="27">
        <v>300000000</v>
      </c>
      <c r="L3" s="27">
        <v>400000000</v>
      </c>
      <c r="M3" s="27">
        <v>400000000</v>
      </c>
      <c r="N3" s="27">
        <v>980000000</v>
      </c>
      <c r="O3" s="27">
        <v>980000000</v>
      </c>
      <c r="P3" s="28"/>
      <c r="Q3" s="24"/>
      <c r="R3" s="28"/>
      <c r="S3" s="24"/>
    </row>
    <row r="4" spans="1:26" ht="16" thickBot="1" x14ac:dyDescent="0.25">
      <c r="E4" s="46" t="s">
        <v>176</v>
      </c>
      <c r="F4" s="205" t="s">
        <v>191</v>
      </c>
      <c r="G4" s="206"/>
      <c r="H4" s="205" t="s">
        <v>192</v>
      </c>
      <c r="I4" s="206"/>
      <c r="J4" s="207" t="s">
        <v>178</v>
      </c>
      <c r="K4" s="207"/>
      <c r="L4" s="208" t="s">
        <v>193</v>
      </c>
      <c r="M4" s="207"/>
      <c r="N4" s="208" t="s">
        <v>194</v>
      </c>
      <c r="O4" s="209"/>
      <c r="P4" s="202" t="s">
        <v>179</v>
      </c>
      <c r="Q4" s="203"/>
      <c r="R4" s="203"/>
      <c r="S4" s="204"/>
      <c r="T4" s="22" t="s">
        <v>702</v>
      </c>
      <c r="U4" s="27"/>
      <c r="V4" s="27"/>
      <c r="W4" s="27"/>
      <c r="X4" s="27"/>
    </row>
    <row r="5" spans="1:26" ht="16" thickBot="1" x14ac:dyDescent="0.25">
      <c r="E5" s="29"/>
      <c r="F5" s="44" t="s">
        <v>180</v>
      </c>
      <c r="G5" s="45" t="s">
        <v>195</v>
      </c>
      <c r="H5" s="44" t="s">
        <v>180</v>
      </c>
      <c r="I5" s="45" t="s">
        <v>195</v>
      </c>
      <c r="J5" s="44" t="s">
        <v>180</v>
      </c>
      <c r="K5" s="45" t="s">
        <v>195</v>
      </c>
      <c r="L5" s="44" t="s">
        <v>180</v>
      </c>
      <c r="M5" s="45" t="s">
        <v>195</v>
      </c>
      <c r="N5" s="44" t="s">
        <v>180</v>
      </c>
      <c r="O5" s="45" t="s">
        <v>195</v>
      </c>
      <c r="P5" s="79" t="s">
        <v>180</v>
      </c>
      <c r="Q5" s="80" t="s">
        <v>195</v>
      </c>
      <c r="R5" s="80" t="s">
        <v>200</v>
      </c>
      <c r="S5" s="81" t="s">
        <v>201</v>
      </c>
      <c r="T5" s="27">
        <v>100000000</v>
      </c>
      <c r="U5" s="27">
        <v>200000000</v>
      </c>
      <c r="V5" s="27">
        <v>300000000</v>
      </c>
      <c r="W5" s="27">
        <v>400000000</v>
      </c>
      <c r="X5" s="27">
        <v>980000000</v>
      </c>
      <c r="Y5" s="22" t="s">
        <v>703</v>
      </c>
      <c r="Z5" s="22" t="s">
        <v>704</v>
      </c>
    </row>
    <row r="6" spans="1:26" outlineLevel="1" x14ac:dyDescent="0.2">
      <c r="E6" s="51" t="s">
        <v>189</v>
      </c>
      <c r="F6" s="58"/>
      <c r="G6" s="59"/>
      <c r="H6" s="58"/>
      <c r="I6" s="59"/>
      <c r="J6" s="58"/>
      <c r="K6" s="59"/>
      <c r="L6" s="60"/>
      <c r="M6" s="61"/>
      <c r="N6" s="58"/>
      <c r="O6" s="59"/>
      <c r="P6" s="82"/>
      <c r="Q6" s="83"/>
      <c r="R6" s="83"/>
      <c r="S6" s="104"/>
    </row>
    <row r="7" spans="1:26" outlineLevel="1" x14ac:dyDescent="0.2">
      <c r="D7" t="s">
        <v>119</v>
      </c>
      <c r="E7" s="49" t="s">
        <v>120</v>
      </c>
      <c r="F7" s="62"/>
      <c r="G7" s="63">
        <f ca="1">+SUMIFS(OFFSET('FEUILLE 1'!$BP:$BP,0,MATCH(G$3&amp;$H$1,'FEUILLE 1'!$BP$1:$DW$1,0)-1),'FEUILLE 1'!$J:$J,$D7)</f>
        <v>2115110.2850696943</v>
      </c>
      <c r="H7" s="62"/>
      <c r="I7" s="63">
        <f ca="1">+SUMIFS(OFFSET('FEUILLE 1'!$BP:$BP,0,MATCH(I$3&amp;$H$1,'FEUILLE 1'!$BP$1:$DW$1,0)-1),'FEUILLE 1'!$J:$J,$D7)</f>
        <v>0</v>
      </c>
      <c r="J7" s="62"/>
      <c r="K7" s="63">
        <f ca="1">+SUMIFS(OFFSET('FEUILLE 1'!$BP:$BP,0,MATCH(K$3&amp;$H$1,'FEUILLE 1'!$BP$1:$DW$1,0)-1),'FEUILLE 1'!$J:$J,$D7)</f>
        <v>0</v>
      </c>
      <c r="L7" s="62"/>
      <c r="M7" s="64">
        <f ca="1">+SUMIFS(OFFSET('FEUILLE 1'!$BP:$BP,0,MATCH(M$3&amp;$H$1,'FEUILLE 1'!$BP$1:$DW$1,0)-1),'FEUILLE 1'!$J:$J,$D7)</f>
        <v>0</v>
      </c>
      <c r="N7" s="62"/>
      <c r="O7" s="63">
        <f ca="1">+SUMIFS(OFFSET('FEUILLE 1'!$BP:$BP,0,MATCH(O$3&amp;$H$1,'FEUILLE 1'!$BP$1:$DW$1,0)-1),'FEUILLE 1'!$J:$J,$D7)</f>
        <v>0</v>
      </c>
      <c r="P7" s="84">
        <f>+SUMIFS($F7:$O7,$F$5:$O$5,$P$5)</f>
        <v>0</v>
      </c>
      <c r="Q7" s="85">
        <f t="shared" ref="Q7:Q9" ca="1" si="0">+SUMIFS($F7:$O7,$F$5:$O$5,$Q$5)</f>
        <v>2115110.2850696943</v>
      </c>
      <c r="R7" s="85">
        <f t="shared" ref="R7:R10" ca="1" si="1">+P7-Q7</f>
        <v>-2115110.2850696943</v>
      </c>
      <c r="S7" s="106">
        <f t="shared" ref="S7:S72" ca="1" si="2">+IFERROR(R7/Q7,0)</f>
        <v>-1</v>
      </c>
    </row>
    <row r="8" spans="1:26" outlineLevel="1" x14ac:dyDescent="0.2">
      <c r="D8" t="s">
        <v>122</v>
      </c>
      <c r="E8" s="49" t="s">
        <v>123</v>
      </c>
      <c r="F8" s="62"/>
      <c r="G8" s="63">
        <f ca="1">+SUMIFS(OFFSET('FEUILLE 1'!$BP:$BP,0,MATCH(G$3&amp;$H$1,'FEUILLE 1'!$BP$1:$DW$1,0)-1),'FEUILLE 1'!$J:$J,$D8)</f>
        <v>0</v>
      </c>
      <c r="H8" s="62"/>
      <c r="I8" s="63">
        <f ca="1">+SUMIFS(OFFSET('FEUILLE 1'!$BP:$BP,0,MATCH(I$3&amp;$H$1,'FEUILLE 1'!$BP$1:$DW$1,0)-1),'FEUILLE 1'!$J:$J,$D8)</f>
        <v>0</v>
      </c>
      <c r="J8" s="62"/>
      <c r="K8" s="63">
        <f ca="1">+SUMIFS(OFFSET('FEUILLE 1'!$BP:$BP,0,MATCH(K$3&amp;$H$1,'FEUILLE 1'!$BP$1:$DW$1,0)-1),'FEUILLE 1'!$J:$J,$D8)</f>
        <v>0</v>
      </c>
      <c r="L8" s="62"/>
      <c r="M8" s="64">
        <f ca="1">+SUMIFS(OFFSET('FEUILLE 1'!$BP:$BP,0,MATCH(M$3&amp;$H$1,'FEUILLE 1'!$BP$1:$DW$1,0)-1),'FEUILLE 1'!$J:$J,$D8)</f>
        <v>0</v>
      </c>
      <c r="N8" s="62"/>
      <c r="O8" s="63">
        <f ca="1">+SUMIFS(OFFSET('FEUILLE 1'!$BP:$BP,0,MATCH(O$3&amp;$H$1,'FEUILLE 1'!$BP$1:$DW$1,0)-1),'FEUILLE 1'!$J:$J,$D8)</f>
        <v>0</v>
      </c>
      <c r="P8" s="84">
        <f t="shared" ref="P8:P9" si="3">+SUMIFS($F8:$O8,$F$5:$O$5,$P$5)</f>
        <v>0</v>
      </c>
      <c r="Q8" s="85">
        <f t="shared" ca="1" si="0"/>
        <v>0</v>
      </c>
      <c r="R8" s="85">
        <f t="shared" ca="1" si="1"/>
        <v>0</v>
      </c>
      <c r="S8" s="106">
        <f t="shared" ca="1" si="2"/>
        <v>0</v>
      </c>
    </row>
    <row r="9" spans="1:26" outlineLevel="1" x14ac:dyDescent="0.2">
      <c r="C9" t="s">
        <v>845</v>
      </c>
      <c r="D9" t="s">
        <v>845</v>
      </c>
      <c r="E9" s="49" t="s">
        <v>188</v>
      </c>
      <c r="F9" s="62"/>
      <c r="G9" s="63"/>
      <c r="H9" s="62">
        <f>+SUMIFS('FEUILLE 2'!$P:$P,'FEUILLE 2'!$K:$K,$C$9)+SUMIFS('FEUILLE 2'!$P:$P,'FEUILLE 2'!$K:$K,$C$10)</f>
        <v>0</v>
      </c>
      <c r="I9" s="63">
        <f ca="1">+SUMIFS(OFFSET('FEUILLE 1'!$BP:$BP,0,MATCH(I$3&amp;$H$1,'FEUILLE 1'!$BP$1:$DW$1,0)-1),'FEUILLE 1'!$J:$J,$D9)</f>
        <v>0</v>
      </c>
      <c r="J9" s="62"/>
      <c r="K9" s="63"/>
      <c r="L9" s="62"/>
      <c r="M9" s="64"/>
      <c r="N9" s="62"/>
      <c r="O9" s="63"/>
      <c r="P9" s="84">
        <f t="shared" si="3"/>
        <v>0</v>
      </c>
      <c r="Q9" s="85">
        <f t="shared" ca="1" si="0"/>
        <v>0</v>
      </c>
      <c r="R9" s="85">
        <f t="shared" ca="1" si="1"/>
        <v>0</v>
      </c>
      <c r="S9" s="106">
        <f t="shared" ca="1" si="2"/>
        <v>0</v>
      </c>
    </row>
    <row r="10" spans="1:26" ht="11.25" customHeight="1" outlineLevel="1" x14ac:dyDescent="0.2">
      <c r="C10" t="s">
        <v>846</v>
      </c>
      <c r="E10" s="49"/>
      <c r="F10" s="62"/>
      <c r="G10" s="63"/>
      <c r="H10" s="62"/>
      <c r="I10" s="63"/>
      <c r="J10" s="62"/>
      <c r="K10" s="63"/>
      <c r="L10" s="62"/>
      <c r="M10" s="64"/>
      <c r="N10" s="62"/>
      <c r="O10" s="63"/>
      <c r="P10" s="84"/>
      <c r="Q10" s="85"/>
      <c r="R10" s="85">
        <f t="shared" si="1"/>
        <v>0</v>
      </c>
      <c r="S10" s="106">
        <f t="shared" si="2"/>
        <v>0</v>
      </c>
    </row>
    <row r="11" spans="1:26" x14ac:dyDescent="0.2">
      <c r="E11" s="30" t="s">
        <v>181</v>
      </c>
      <c r="F11" s="32">
        <f>+SUM(F6:F9)</f>
        <v>0</v>
      </c>
      <c r="G11" s="40">
        <f t="shared" ref="G11:Q11" ca="1" si="4">+SUM(G6:G9)</f>
        <v>2115110.2850696943</v>
      </c>
      <c r="H11" s="32">
        <f t="shared" si="4"/>
        <v>0</v>
      </c>
      <c r="I11" s="40">
        <f t="shared" ref="I11" ca="1" si="5">+SUM(I6:I9)</f>
        <v>0</v>
      </c>
      <c r="J11" s="32">
        <f t="shared" si="4"/>
        <v>0</v>
      </c>
      <c r="K11" s="40">
        <f t="shared" ref="K11" ca="1" si="6">+SUM(K6:K9)</f>
        <v>0</v>
      </c>
      <c r="L11" s="32">
        <f t="shared" si="4"/>
        <v>0</v>
      </c>
      <c r="M11" s="31">
        <f t="shared" ref="M11" ca="1" si="7">+SUM(M6:M9)</f>
        <v>0</v>
      </c>
      <c r="N11" s="32">
        <f t="shared" si="4"/>
        <v>0</v>
      </c>
      <c r="O11" s="40">
        <f t="shared" ref="O11" ca="1" si="8">+SUM(O6:O9)</f>
        <v>0</v>
      </c>
      <c r="P11" s="86">
        <f t="shared" si="4"/>
        <v>0</v>
      </c>
      <c r="Q11" s="87">
        <f t="shared" ca="1" si="4"/>
        <v>2115110.2850696943</v>
      </c>
      <c r="R11" s="87">
        <f ca="1">+P11-Q11</f>
        <v>-2115110.2850696943</v>
      </c>
      <c r="S11" s="107">
        <f t="shared" ca="1" si="2"/>
        <v>-1</v>
      </c>
    </row>
    <row r="12" spans="1:26" outlineLevel="1" x14ac:dyDescent="0.2">
      <c r="E12" s="50" t="s">
        <v>190</v>
      </c>
      <c r="F12" s="62"/>
      <c r="G12" s="63"/>
      <c r="H12" s="62"/>
      <c r="I12" s="63"/>
      <c r="J12" s="62"/>
      <c r="K12" s="63"/>
      <c r="L12" s="62"/>
      <c r="M12" s="64"/>
      <c r="N12" s="62"/>
      <c r="O12" s="63"/>
      <c r="P12" s="84"/>
      <c r="Q12" s="85"/>
      <c r="R12" s="85">
        <f t="shared" ref="R12:R77" si="9">+P12-Q12</f>
        <v>0</v>
      </c>
      <c r="S12" s="106">
        <f t="shared" si="2"/>
        <v>0</v>
      </c>
    </row>
    <row r="13" spans="1:26" outlineLevel="1" x14ac:dyDescent="0.2">
      <c r="A13" t="s">
        <v>720</v>
      </c>
      <c r="B13" t="s">
        <v>740</v>
      </c>
      <c r="C13" t="s">
        <v>743</v>
      </c>
      <c r="D13" s="22" t="s">
        <v>116</v>
      </c>
      <c r="E13" s="47" t="s">
        <v>117</v>
      </c>
      <c r="F13" s="62">
        <f ca="1">+SUMIFS(OFFSET('FEUILLE 2'!$A:$A,0,MATCH('Ecarts de marge'!$A13,'FEUILLE 2'!$1:$1,0)-1),'FEUILLE 2'!$H:$H,TEXT(F$3,"000000000"),'FEUILLE 2'!$A:$A,"X",'FEUILLE 2'!$C:$C,'Ecarts de marge'!$B13,'FEUILLE 2'!$K:$K,$D13)+SUMIFS(OFFSET('FEUILLE 2'!$A:$A,0,MATCH('Ecarts de marge'!$A13,'FEUILLE 2'!$1:$1,0)-1),'FEUILLE 2'!$H:$H,TEXT(F$3,"000000000"),'FEUILLE 2'!$A:$A,"X",'FEUILLE 2'!$C:$C,$C13,'FEUILLE 2'!$K:$K,$D1)</f>
        <v>0</v>
      </c>
      <c r="G13" s="63">
        <f ca="1">+SUMIFS(OFFSET('FEUILLE 1'!$BP:$BP,0,MATCH(G$3&amp;$H$1,'FEUILLE 1'!$BP$1:$DW$1,0)-1),'FEUILLE 1'!$J:$J,$D13,'FEUILLE 1'!$BI:$BI,"&gt;="&amp;70000000)</f>
        <v>0</v>
      </c>
      <c r="H13" s="62">
        <f ca="1">+SUMIFS(OFFSET('FEUILLE 2'!$A:$A,0,MATCH('Ecarts de marge'!$A13,'FEUILLE 2'!$1:$1,0)-1),'FEUILLE 2'!$H:$H,TEXT(H$3,"000000000"),'FEUILLE 2'!$A:$A,"X",'FEUILLE 2'!$C:$C,'Ecarts de marge'!$B13,'FEUILLE 2'!$K:$K,$D13)+SUMIFS(OFFSET('FEUILLE 2'!$A:$A,0,MATCH('Ecarts de marge'!$A13,'FEUILLE 2'!$1:$1,0)-1),'FEUILLE 2'!$H:$H,TEXT(H$3,"000000000"),'FEUILLE 2'!$A:$A,"X",'FEUILLE 2'!$C:$C,$C13,'FEUILLE 2'!$K:$K,$D1)</f>
        <v>0</v>
      </c>
      <c r="I13" s="63">
        <f ca="1">+SUMIFS(OFFSET('FEUILLE 1'!$BP:$BP,0,MATCH(I$3&amp;$H$1,'FEUILLE 1'!$BP$1:$DW$1,0)-1),'FEUILLE 1'!$J:$J,$D13,'FEUILLE 1'!$BI:$BI,"&gt;="&amp;70000000)</f>
        <v>0</v>
      </c>
      <c r="J13" s="62">
        <f ca="1">+SUMIFS(OFFSET('FEUILLE 2'!$A:$A,0,MATCH('Ecarts de marge'!$A13,'FEUILLE 2'!$1:$1,0)-1),'FEUILLE 2'!$H:$H,TEXT(J$3,"000000000"),'FEUILLE 2'!$A:$A,"X",'FEUILLE 2'!$C:$C,'Ecarts de marge'!$B13,'FEUILLE 2'!$K:$K,$D13)+SUMIFS(OFFSET('FEUILLE 2'!$A:$A,0,MATCH('Ecarts de marge'!$A13,'FEUILLE 2'!$1:$1,0)-1),'FEUILLE 2'!$H:$H,TEXT(J$3,"000000000"),'FEUILLE 2'!$A:$A,"X",'FEUILLE 2'!$C:$C,$C13,'FEUILLE 2'!$K:$K,$D1)</f>
        <v>0</v>
      </c>
      <c r="K13" s="63">
        <f ca="1">+SUMIFS(OFFSET('FEUILLE 1'!$BP:$BP,0,MATCH(K$3&amp;$H$1,'FEUILLE 1'!$BP$1:$DW$1,0)-1),'FEUILLE 1'!$J:$J,$D13,'FEUILLE 1'!$BI:$BI,"&gt;="&amp;70000000)</f>
        <v>0</v>
      </c>
      <c r="L13" s="62">
        <f ca="1">+SUMIFS(OFFSET('FEUILLE 2'!$A:$A,0,MATCH('Ecarts de marge'!$A13,'FEUILLE 2'!$1:$1,0)-1),'FEUILLE 2'!$H:$H,TEXT(L$3,"000000000"),'FEUILLE 2'!$A:$A,"X",'FEUILLE 2'!$C:$C,'Ecarts de marge'!$B13,'FEUILLE 2'!$K:$K,$D13)+SUMIFS(OFFSET('FEUILLE 2'!$A:$A,0,MATCH('Ecarts de marge'!$A13,'FEUILLE 2'!$1:$1,0)-1),'FEUILLE 2'!$H:$H,TEXT(L$3,"000000000"),'FEUILLE 2'!$A:$A,"X",'FEUILLE 2'!$C:$C,$C13,'FEUILLE 2'!$K:$K,$D13)</f>
        <v>0</v>
      </c>
      <c r="M13" s="63">
        <f ca="1">+SUMIFS(OFFSET('FEUILLE 1'!$BP:$BP,0,MATCH(M$3&amp;$H$1,'FEUILLE 1'!$BP$1:$DW$1,0)-1),'FEUILLE 1'!$J:$J,$D13,'FEUILLE 1'!$BI:$BI,"&gt;="&amp;70000000)</f>
        <v>0</v>
      </c>
      <c r="N13" s="62">
        <f ca="1">+SUMIFS(OFFSET('FEUILLE 2'!$A:$A,0,MATCH('Ecarts de marge'!$A13,'FEUILLE 2'!$1:$1,0)-1),'FEUILLE 2'!$H:$H,TEXT(N$3,"000000000"),'FEUILLE 2'!$A:$A,"X",'FEUILLE 2'!$C:$C,'Ecarts de marge'!$B13,'FEUILLE 2'!$K:$K,$D13)+SUMIFS(OFFSET('FEUILLE 2'!$A:$A,0,MATCH('Ecarts de marge'!$A13,'FEUILLE 2'!$1:$1,0)-1),'FEUILLE 2'!$H:$H,TEXT(N$3,"000000000"),'FEUILLE 2'!$A:$A,"X",'FEUILLE 2'!$C:$C,$C13,'FEUILLE 2'!$K:$K,$D1)</f>
        <v>0</v>
      </c>
      <c r="O13" s="63">
        <f ca="1">+SUMIFS(OFFSET('FEUILLE 1'!$BP:$BP,0,MATCH(O$3&amp;$H$1,'FEUILLE 1'!$BP$1:$DW$1,0)-1),'FEUILLE 1'!$J:$J,$D13,'FEUILLE 1'!$BI:$BI,"&gt;="&amp;70000000)</f>
        <v>0</v>
      </c>
      <c r="P13" s="84">
        <f t="shared" ref="P13:P39" ca="1" si="10">+SUMIFS($F13:$O13,$F$5:$O$5,$P$5)</f>
        <v>0</v>
      </c>
      <c r="Q13" s="85">
        <f t="shared" ref="Q13:Q38" ca="1" si="11">+SUMIFS($F13:$O13,$F$5:$O$5,$Q$5)</f>
        <v>0</v>
      </c>
      <c r="R13" s="85">
        <f t="shared" ca="1" si="9"/>
        <v>0</v>
      </c>
      <c r="S13" s="106">
        <f t="shared" ca="1" si="2"/>
        <v>0</v>
      </c>
    </row>
    <row r="14" spans="1:26" outlineLevel="1" x14ac:dyDescent="0.2">
      <c r="A14" t="s">
        <v>720</v>
      </c>
      <c r="B14" t="s">
        <v>740</v>
      </c>
      <c r="C14" t="s">
        <v>743</v>
      </c>
      <c r="D14" s="22" t="s">
        <v>113</v>
      </c>
      <c r="E14" s="47" t="s">
        <v>114</v>
      </c>
      <c r="F14" s="62">
        <f ca="1">+SUMIFS(OFFSET('FEUILLE 2'!$A:$A,0,MATCH('Ecarts de marge'!$A14,'FEUILLE 2'!$1:$1,0)-1),'FEUILLE 2'!$H:$H,TEXT(F$3,"000000000"),'FEUILLE 2'!$A:$A,"X",'FEUILLE 2'!$C:$C,'Ecarts de marge'!$B14,'FEUILLE 2'!$K:$K,$D14)+SUMIFS(OFFSET('FEUILLE 2'!$A:$A,0,MATCH('Ecarts de marge'!$A14,'FEUILLE 2'!$1:$1,0)-1),'FEUILLE 2'!$H:$H,TEXT(F$3,"000000000"),'FEUILLE 2'!$A:$A,"X",'FEUILLE 2'!$C:$C,$C14,'FEUILLE 2'!$K:$K,$D2)</f>
        <v>0</v>
      </c>
      <c r="G14" s="63">
        <f ca="1">+SUMIFS(OFFSET('FEUILLE 1'!$BP:$BP,0,MATCH(G$3&amp;$H$1,'FEUILLE 1'!$BP$1:$DW$1,0)-1),'FEUILLE 1'!$J:$J,$D14,'FEUILLE 1'!$BI:$BI,"&gt;="&amp;70000000)</f>
        <v>0</v>
      </c>
      <c r="H14" s="62">
        <f ca="1">+SUMIFS(OFFSET('FEUILLE 2'!$A:$A,0,MATCH('Ecarts de marge'!$A14,'FEUILLE 2'!$1:$1,0)-1),'FEUILLE 2'!$H:$H,TEXT(H$3,"000000000"),'FEUILLE 2'!$A:$A,"X",'FEUILLE 2'!$C:$C,'Ecarts de marge'!$B14,'FEUILLE 2'!$K:$K,$D14)+SUMIFS(OFFSET('FEUILLE 2'!$A:$A,0,MATCH('Ecarts de marge'!$A14,'FEUILLE 2'!$1:$1,0)-1),'FEUILLE 2'!$H:$H,TEXT(H$3,"000000000"),'FEUILLE 2'!$A:$A,"X",'FEUILLE 2'!$C:$C,$C14,'FEUILLE 2'!$K:$K,$D2)</f>
        <v>0</v>
      </c>
      <c r="I14" s="63">
        <f ca="1">+SUMIFS(OFFSET('FEUILLE 1'!$BP:$BP,0,MATCH(I$3&amp;$H$1,'FEUILLE 1'!$BP$1:$DW$1,0)-1),'FEUILLE 1'!$J:$J,$D14,'FEUILLE 1'!$BI:$BI,"&gt;="&amp;70000000)</f>
        <v>0</v>
      </c>
      <c r="J14" s="62">
        <f ca="1">+SUMIFS(OFFSET('FEUILLE 2'!$A:$A,0,MATCH('Ecarts de marge'!$A14,'FEUILLE 2'!$1:$1,0)-1),'FEUILLE 2'!$H:$H,TEXT(J$3,"000000000"),'FEUILLE 2'!$A:$A,"X",'FEUILLE 2'!$C:$C,'Ecarts de marge'!$B14,'FEUILLE 2'!$K:$K,$D14)+SUMIFS(OFFSET('FEUILLE 2'!$A:$A,0,MATCH('Ecarts de marge'!$A14,'FEUILLE 2'!$1:$1,0)-1),'FEUILLE 2'!$H:$H,TEXT(J$3,"000000000"),'FEUILLE 2'!$A:$A,"X",'FEUILLE 2'!$C:$C,$C14,'FEUILLE 2'!$K:$K,$D2)</f>
        <v>0</v>
      </c>
      <c r="K14" s="63">
        <f ca="1">+SUMIFS(OFFSET('FEUILLE 1'!$BP:$BP,0,MATCH(K$3&amp;$H$1,'FEUILLE 1'!$BP$1:$DW$1,0)-1),'FEUILLE 1'!$J:$J,$D14,'FEUILLE 1'!$BI:$BI,"&gt;="&amp;70000000)</f>
        <v>0</v>
      </c>
      <c r="L14" s="62">
        <f ca="1">+SUMIFS(OFFSET('FEUILLE 2'!$A:$A,0,MATCH('Ecarts de marge'!$A14,'FEUILLE 2'!$1:$1,0)-1),'FEUILLE 2'!$H:$H,TEXT(L$3,"000000000"),'FEUILLE 2'!$A:$A,"X",'FEUILLE 2'!$C:$C,'Ecarts de marge'!$B14,'FEUILLE 2'!$K:$K,$D14)+SUMIFS(OFFSET('FEUILLE 2'!$A:$A,0,MATCH('Ecarts de marge'!$A14,'FEUILLE 2'!$1:$1,0)-1),'FEUILLE 2'!$H:$H,TEXT(L$3,"000000000"),'FEUILLE 2'!$A:$A,"X",'FEUILLE 2'!$C:$C,$C14,'FEUILLE 2'!$K:$K,$D14)</f>
        <v>0</v>
      </c>
      <c r="M14" s="63">
        <f ca="1">+SUMIFS(OFFSET('FEUILLE 1'!$BP:$BP,0,MATCH(M$3&amp;$H$1,'FEUILLE 1'!$BP$1:$DW$1,0)-1),'FEUILLE 1'!$J:$J,$D14,'FEUILLE 1'!$BI:$BI,"&gt;="&amp;70000000)</f>
        <v>0</v>
      </c>
      <c r="N14" s="62">
        <f ca="1">+SUMIFS(OFFSET('FEUILLE 2'!$A:$A,0,MATCH('Ecarts de marge'!$A14,'FEUILLE 2'!$1:$1,0)-1),'FEUILLE 2'!$H:$H,TEXT(N$3,"000000000"),'FEUILLE 2'!$A:$A,"X",'FEUILLE 2'!$C:$C,'Ecarts de marge'!$B14,'FEUILLE 2'!$K:$K,$D14)+SUMIFS(OFFSET('FEUILLE 2'!$A:$A,0,MATCH('Ecarts de marge'!$A14,'FEUILLE 2'!$1:$1,0)-1),'FEUILLE 2'!$H:$H,TEXT(N$3,"000000000"),'FEUILLE 2'!$A:$A,"X",'FEUILLE 2'!$C:$C,$C14,'FEUILLE 2'!$K:$K,$D2)</f>
        <v>0</v>
      </c>
      <c r="O14" s="63">
        <f ca="1">+SUMIFS(OFFSET('FEUILLE 1'!$BP:$BP,0,MATCH(O$3&amp;$H$1,'FEUILLE 1'!$BP$1:$DW$1,0)-1),'FEUILLE 1'!$J:$J,$D14,'FEUILLE 1'!$BI:$BI,"&gt;="&amp;70000000)</f>
        <v>0</v>
      </c>
      <c r="P14" s="84">
        <f t="shared" ca="1" si="10"/>
        <v>0</v>
      </c>
      <c r="Q14" s="85">
        <f t="shared" ca="1" si="11"/>
        <v>0</v>
      </c>
      <c r="R14" s="85">
        <f t="shared" ca="1" si="9"/>
        <v>0</v>
      </c>
      <c r="S14" s="106">
        <f t="shared" ca="1" si="2"/>
        <v>0</v>
      </c>
    </row>
    <row r="15" spans="1:26" outlineLevel="1" x14ac:dyDescent="0.2">
      <c r="A15" t="s">
        <v>720</v>
      </c>
      <c r="B15" t="s">
        <v>740</v>
      </c>
      <c r="C15" t="s">
        <v>743</v>
      </c>
      <c r="D15" s="22" t="s">
        <v>63</v>
      </c>
      <c r="E15" s="47" t="s">
        <v>63</v>
      </c>
      <c r="F15" s="62">
        <f ca="1">+SUMIFS(OFFSET('FEUILLE 2'!$A:$A,0,MATCH('Ecarts de marge'!$A15,'FEUILLE 2'!$1:$1,0)-1),'FEUILLE 2'!$H:$H,TEXT(F$3,"000000000"),'FEUILLE 2'!$A:$A,"X",'FEUILLE 2'!$C:$C,'Ecarts de marge'!$B15,'FEUILLE 2'!$K:$K,$D15)+SUMIFS(OFFSET('FEUILLE 2'!$A:$A,0,MATCH('Ecarts de marge'!$A15,'FEUILLE 2'!$1:$1,0)-1),'FEUILLE 2'!$H:$H,TEXT(F$3,"000000000"),'FEUILLE 2'!$A:$A,"X",'FEUILLE 2'!$C:$C,$C15,'FEUILLE 2'!$K:$K,$D3)</f>
        <v>0</v>
      </c>
      <c r="G15" s="63">
        <f ca="1">+SUMIFS(OFFSET('FEUILLE 1'!$BP:$BP,0,MATCH(G$3&amp;$H$1,'FEUILLE 1'!$BP$1:$DW$1,0)-1),'FEUILLE 1'!$J:$J,$D15,'FEUILLE 1'!$BI:$BI,"&gt;="&amp;70000000)</f>
        <v>0</v>
      </c>
      <c r="H15" s="62">
        <f ca="1">+SUMIFS(OFFSET('FEUILLE 2'!$A:$A,0,MATCH('Ecarts de marge'!$A15,'FEUILLE 2'!$1:$1,0)-1),'FEUILLE 2'!$H:$H,TEXT(H$3,"000000000"),'FEUILLE 2'!$A:$A,"X",'FEUILLE 2'!$C:$C,'Ecarts de marge'!$B15,'FEUILLE 2'!$K:$K,$D15)+SUMIFS(OFFSET('FEUILLE 2'!$A:$A,0,MATCH('Ecarts de marge'!$A15,'FEUILLE 2'!$1:$1,0)-1),'FEUILLE 2'!$H:$H,TEXT(H$3,"000000000"),'FEUILLE 2'!$A:$A,"X",'FEUILLE 2'!$C:$C,$C15,'FEUILLE 2'!$K:$K,$D3)</f>
        <v>0</v>
      </c>
      <c r="I15" s="63">
        <f ca="1">+SUMIFS(OFFSET('FEUILLE 1'!$BP:$BP,0,MATCH(I$3&amp;$H$1,'FEUILLE 1'!$BP$1:$DW$1,0)-1),'FEUILLE 1'!$J:$J,$D15,'FEUILLE 1'!$BI:$BI,"&gt;="&amp;70000000)</f>
        <v>0</v>
      </c>
      <c r="J15" s="62">
        <f ca="1">+SUMIFS(OFFSET('FEUILLE 2'!$A:$A,0,MATCH('Ecarts de marge'!$A15,'FEUILLE 2'!$1:$1,0)-1),'FEUILLE 2'!$H:$H,TEXT(J$3,"000000000"),'FEUILLE 2'!$A:$A,"X",'FEUILLE 2'!$C:$C,'Ecarts de marge'!$B15,'FEUILLE 2'!$K:$K,$D15)+SUMIFS(OFFSET('FEUILLE 2'!$A:$A,0,MATCH('Ecarts de marge'!$A15,'FEUILLE 2'!$1:$1,0)-1),'FEUILLE 2'!$H:$H,TEXT(J$3,"000000000"),'FEUILLE 2'!$A:$A,"X",'FEUILLE 2'!$C:$C,$C15,'FEUILLE 2'!$K:$K,$D3)</f>
        <v>0</v>
      </c>
      <c r="K15" s="63">
        <f ca="1">+SUMIFS(OFFSET('FEUILLE 1'!$BP:$BP,0,MATCH(K$3&amp;$H$1,'FEUILLE 1'!$BP$1:$DW$1,0)-1),'FEUILLE 1'!$J:$J,$D15,'FEUILLE 1'!$BI:$BI,"&gt;="&amp;70000000)</f>
        <v>0</v>
      </c>
      <c r="L15" s="62">
        <f ca="1">+SUMIFS(OFFSET('FEUILLE 2'!$A:$A,0,MATCH('Ecarts de marge'!$A15,'FEUILLE 2'!$1:$1,0)-1),'FEUILLE 2'!$H:$H,TEXT(L$3,"000000000"),'FEUILLE 2'!$A:$A,"X",'FEUILLE 2'!$C:$C,'Ecarts de marge'!$B15,'FEUILLE 2'!$K:$K,$D15)+SUMIFS(OFFSET('FEUILLE 2'!$A:$A,0,MATCH('Ecarts de marge'!$A15,'FEUILLE 2'!$1:$1,0)-1),'FEUILLE 2'!$H:$H,TEXT(L$3,"000000000"),'FEUILLE 2'!$A:$A,"X",'FEUILLE 2'!$C:$C,$C15,'FEUILLE 2'!$K:$K,$D15)</f>
        <v>0</v>
      </c>
      <c r="M15" s="63">
        <f ca="1">+SUMIFS(OFFSET('FEUILLE 1'!$BP:$BP,0,MATCH(M$3&amp;$H$1,'FEUILLE 1'!$BP$1:$DW$1,0)-1),'FEUILLE 1'!$J:$J,$D15,'FEUILLE 1'!$BI:$BI,"&gt;="&amp;70000000)</f>
        <v>0</v>
      </c>
      <c r="N15" s="62">
        <f ca="1">+SUMIFS(OFFSET('FEUILLE 2'!$A:$A,0,MATCH('Ecarts de marge'!$A15,'FEUILLE 2'!$1:$1,0)-1),'FEUILLE 2'!$H:$H,TEXT(N$3,"000000000"),'FEUILLE 2'!$A:$A,"X",'FEUILLE 2'!$C:$C,'Ecarts de marge'!$B15,'FEUILLE 2'!$K:$K,$D15)+SUMIFS(OFFSET('FEUILLE 2'!$A:$A,0,MATCH('Ecarts de marge'!$A15,'FEUILLE 2'!$1:$1,0)-1),'FEUILLE 2'!$H:$H,TEXT(N$3,"000000000"),'FEUILLE 2'!$A:$A,"X",'FEUILLE 2'!$C:$C,$C15,'FEUILLE 2'!$K:$K,$D3)</f>
        <v>0</v>
      </c>
      <c r="O15" s="63">
        <f ca="1">+SUMIFS(OFFSET('FEUILLE 1'!$BP:$BP,0,MATCH(O$3&amp;$H$1,'FEUILLE 1'!$BP$1:$DW$1,0)-1),'FEUILLE 1'!$J:$J,$D15,'FEUILLE 1'!$BI:$BI,"&gt;="&amp;70000000)</f>
        <v>0</v>
      </c>
      <c r="P15" s="84">
        <f t="shared" ca="1" si="10"/>
        <v>0</v>
      </c>
      <c r="Q15" s="85">
        <f t="shared" ca="1" si="11"/>
        <v>0</v>
      </c>
      <c r="R15" s="85">
        <f t="shared" ca="1" si="9"/>
        <v>0</v>
      </c>
      <c r="S15" s="106">
        <f t="shared" ca="1" si="2"/>
        <v>0</v>
      </c>
    </row>
    <row r="16" spans="1:26" outlineLevel="1" x14ac:dyDescent="0.2">
      <c r="A16" t="s">
        <v>720</v>
      </c>
      <c r="B16" t="s">
        <v>740</v>
      </c>
      <c r="C16" t="s">
        <v>743</v>
      </c>
      <c r="D16" s="22" t="s">
        <v>65</v>
      </c>
      <c r="E16" s="47" t="s">
        <v>66</v>
      </c>
      <c r="F16" s="62">
        <f ca="1">+SUMIFS(OFFSET('FEUILLE 2'!$A:$A,0,MATCH('Ecarts de marge'!$A16,'FEUILLE 2'!$1:$1,0)-1),'FEUILLE 2'!$H:$H,TEXT(F$3,"000000000"),'FEUILLE 2'!$A:$A,"X",'FEUILLE 2'!$C:$C,'Ecarts de marge'!$B16,'FEUILLE 2'!$K:$K,$D16)+SUMIFS(OFFSET('FEUILLE 2'!$A:$A,0,MATCH('Ecarts de marge'!$A16,'FEUILLE 2'!$1:$1,0)-1),'FEUILLE 2'!$H:$H,TEXT(F$3,"000000000"),'FEUILLE 2'!$A:$A,"X",'FEUILLE 2'!$C:$C,$C16,'FEUILLE 2'!$K:$K,$D4)</f>
        <v>0</v>
      </c>
      <c r="G16" s="63">
        <f ca="1">+SUMIFS(OFFSET('FEUILLE 1'!$BP:$BP,0,MATCH(G$3&amp;$H$1,'FEUILLE 1'!$BP$1:$DW$1,0)-1),'FEUILLE 1'!$J:$J,$D16,'FEUILLE 1'!$BI:$BI,"&gt;="&amp;70000000)</f>
        <v>0</v>
      </c>
      <c r="H16" s="62">
        <f ca="1">+SUMIFS(OFFSET('FEUILLE 2'!$A:$A,0,MATCH('Ecarts de marge'!$A16,'FEUILLE 2'!$1:$1,0)-1),'FEUILLE 2'!$H:$H,TEXT(H$3,"000000000"),'FEUILLE 2'!$A:$A,"X",'FEUILLE 2'!$C:$C,'Ecarts de marge'!$B16,'FEUILLE 2'!$K:$K,$D16)+SUMIFS(OFFSET('FEUILLE 2'!$A:$A,0,MATCH('Ecarts de marge'!$A16,'FEUILLE 2'!$1:$1,0)-1),'FEUILLE 2'!$H:$H,TEXT(H$3,"000000000"),'FEUILLE 2'!$A:$A,"X",'FEUILLE 2'!$C:$C,$C16,'FEUILLE 2'!$K:$K,$D4)</f>
        <v>0</v>
      </c>
      <c r="I16" s="63">
        <f ca="1">+SUMIFS(OFFSET('FEUILLE 1'!$BP:$BP,0,MATCH(I$3&amp;$H$1,'FEUILLE 1'!$BP$1:$DW$1,0)-1),'FEUILLE 1'!$J:$J,$D16,'FEUILLE 1'!$BI:$BI,"&gt;="&amp;70000000)</f>
        <v>0</v>
      </c>
      <c r="J16" s="62">
        <f ca="1">+SUMIFS(OFFSET('FEUILLE 2'!$A:$A,0,MATCH('Ecarts de marge'!$A16,'FEUILLE 2'!$1:$1,0)-1),'FEUILLE 2'!$H:$H,TEXT(J$3,"000000000"),'FEUILLE 2'!$A:$A,"X",'FEUILLE 2'!$C:$C,'Ecarts de marge'!$B16,'FEUILLE 2'!$K:$K,$D16)+SUMIFS(OFFSET('FEUILLE 2'!$A:$A,0,MATCH('Ecarts de marge'!$A16,'FEUILLE 2'!$1:$1,0)-1),'FEUILLE 2'!$H:$H,TEXT(J$3,"000000000"),'FEUILLE 2'!$A:$A,"X",'FEUILLE 2'!$C:$C,$C16,'FEUILLE 2'!$K:$K,$D4)</f>
        <v>0</v>
      </c>
      <c r="K16" s="63">
        <f ca="1">+SUMIFS(OFFSET('FEUILLE 1'!$BP:$BP,0,MATCH(K$3&amp;$H$1,'FEUILLE 1'!$BP$1:$DW$1,0)-1),'FEUILLE 1'!$J:$J,$D16,'FEUILLE 1'!$BI:$BI,"&gt;="&amp;70000000)</f>
        <v>0</v>
      </c>
      <c r="L16" s="62">
        <f ca="1">+SUMIFS(OFFSET('FEUILLE 2'!$A:$A,0,MATCH('Ecarts de marge'!$A16,'FEUILLE 2'!$1:$1,0)-1),'FEUILLE 2'!$H:$H,TEXT(L$3,"000000000"),'FEUILLE 2'!$A:$A,"X",'FEUILLE 2'!$C:$C,'Ecarts de marge'!$B16,'FEUILLE 2'!$K:$K,$D16)+SUMIFS(OFFSET('FEUILLE 2'!$A:$A,0,MATCH('Ecarts de marge'!$A16,'FEUILLE 2'!$1:$1,0)-1),'FEUILLE 2'!$H:$H,TEXT(L$3,"000000000"),'FEUILLE 2'!$A:$A,"X",'FEUILLE 2'!$C:$C,$C16,'FEUILLE 2'!$K:$K,$D16)</f>
        <v>0</v>
      </c>
      <c r="M16" s="63">
        <f ca="1">+SUMIFS(OFFSET('FEUILLE 1'!$BP:$BP,0,MATCH(M$3&amp;$H$1,'FEUILLE 1'!$BP$1:$DW$1,0)-1),'FEUILLE 1'!$J:$J,$D16,'FEUILLE 1'!$BI:$BI,"&gt;="&amp;70000000)</f>
        <v>0</v>
      </c>
      <c r="N16" s="62">
        <f ca="1">+SUMIFS(OFFSET('FEUILLE 2'!$A:$A,0,MATCH('Ecarts de marge'!$A16,'FEUILLE 2'!$1:$1,0)-1),'FEUILLE 2'!$H:$H,TEXT(N$3,"000000000"),'FEUILLE 2'!$A:$A,"X",'FEUILLE 2'!$C:$C,'Ecarts de marge'!$B16,'FEUILLE 2'!$K:$K,$D16)+SUMIFS(OFFSET('FEUILLE 2'!$A:$A,0,MATCH('Ecarts de marge'!$A16,'FEUILLE 2'!$1:$1,0)-1),'FEUILLE 2'!$H:$H,TEXT(N$3,"000000000"),'FEUILLE 2'!$A:$A,"X",'FEUILLE 2'!$C:$C,$C16,'FEUILLE 2'!$K:$K,$D4)</f>
        <v>0</v>
      </c>
      <c r="O16" s="63">
        <f ca="1">+SUMIFS(OFFSET('FEUILLE 1'!$BP:$BP,0,MATCH(O$3&amp;$H$1,'FEUILLE 1'!$BP$1:$DW$1,0)-1),'FEUILLE 1'!$J:$J,$D16,'FEUILLE 1'!$BI:$BI,"&gt;="&amp;70000000)</f>
        <v>0</v>
      </c>
      <c r="P16" s="84">
        <f t="shared" ca="1" si="10"/>
        <v>0</v>
      </c>
      <c r="Q16" s="85">
        <f t="shared" ca="1" si="11"/>
        <v>0</v>
      </c>
      <c r="R16" s="85">
        <f t="shared" ca="1" si="9"/>
        <v>0</v>
      </c>
      <c r="S16" s="106">
        <f t="shared" ca="1" si="2"/>
        <v>0</v>
      </c>
    </row>
    <row r="17" spans="1:20" outlineLevel="1" x14ac:dyDescent="0.2">
      <c r="A17" t="s">
        <v>720</v>
      </c>
      <c r="B17" t="s">
        <v>740</v>
      </c>
      <c r="C17" t="s">
        <v>743</v>
      </c>
      <c r="D17" s="22" t="s">
        <v>89</v>
      </c>
      <c r="E17" s="47" t="s">
        <v>90</v>
      </c>
      <c r="F17" s="62">
        <f ca="1">+SUMIFS(OFFSET('FEUILLE 2'!$A:$A,0,MATCH('Ecarts de marge'!$A17,'FEUILLE 2'!$1:$1,0)-1),'FEUILLE 2'!$H:$H,TEXT(F$3,"000000000"),'FEUILLE 2'!$A:$A,"X",'FEUILLE 2'!$C:$C,'Ecarts de marge'!$B17,'FEUILLE 2'!$K:$K,$D17)+SUMIFS(OFFSET('FEUILLE 2'!$A:$A,0,MATCH('Ecarts de marge'!$A17,'FEUILLE 2'!$1:$1,0)-1),'FEUILLE 2'!$H:$H,TEXT(F$3,"000000000"),'FEUILLE 2'!$A:$A,"X",'FEUILLE 2'!$C:$C,$C17,'FEUILLE 2'!$K:$K,$D5)</f>
        <v>0</v>
      </c>
      <c r="G17" s="63">
        <f ca="1">+SUMIFS(OFFSET('FEUILLE 1'!$BP:$BP,0,MATCH(G$3&amp;$H$1,'FEUILLE 1'!$BP$1:$DW$1,0)-1),'FEUILLE 1'!$J:$J,$D17,'FEUILLE 1'!$BI:$BI,"&gt;="&amp;70000000)</f>
        <v>0</v>
      </c>
      <c r="H17" s="62">
        <f ca="1">+SUMIFS(OFFSET('FEUILLE 2'!$A:$A,0,MATCH('Ecarts de marge'!$A17,'FEUILLE 2'!$1:$1,0)-1),'FEUILLE 2'!$H:$H,TEXT(H$3,"000000000"),'FEUILLE 2'!$A:$A,"X",'FEUILLE 2'!$C:$C,'Ecarts de marge'!$B17,'FEUILLE 2'!$K:$K,$D17)+SUMIFS(OFFSET('FEUILLE 2'!$A:$A,0,MATCH('Ecarts de marge'!$A17,'FEUILLE 2'!$1:$1,0)-1),'FEUILLE 2'!$H:$H,TEXT(H$3,"000000000"),'FEUILLE 2'!$A:$A,"X",'FEUILLE 2'!$C:$C,$C17,'FEUILLE 2'!$K:$K,$D5)</f>
        <v>0</v>
      </c>
      <c r="I17" s="63">
        <f ca="1">+SUMIFS(OFFSET('FEUILLE 1'!$BP:$BP,0,MATCH(I$3&amp;$H$1,'FEUILLE 1'!$BP$1:$DW$1,0)-1),'FEUILLE 1'!$J:$J,$D17,'FEUILLE 1'!$BI:$BI,"&gt;="&amp;70000000)</f>
        <v>0</v>
      </c>
      <c r="J17" s="62">
        <f ca="1">+SUMIFS(OFFSET('FEUILLE 2'!$A:$A,0,MATCH('Ecarts de marge'!$A17,'FEUILLE 2'!$1:$1,0)-1),'FEUILLE 2'!$H:$H,TEXT(J$3,"000000000"),'FEUILLE 2'!$A:$A,"X",'FEUILLE 2'!$C:$C,'Ecarts de marge'!$B17,'FEUILLE 2'!$K:$K,$D17)+SUMIFS(OFFSET('FEUILLE 2'!$A:$A,0,MATCH('Ecarts de marge'!$A17,'FEUILLE 2'!$1:$1,0)-1),'FEUILLE 2'!$H:$H,TEXT(J$3,"000000000"),'FEUILLE 2'!$A:$A,"X",'FEUILLE 2'!$C:$C,$C17,'FEUILLE 2'!$K:$K,$D5)</f>
        <v>0</v>
      </c>
      <c r="K17" s="63">
        <f ca="1">+SUMIFS(OFFSET('FEUILLE 1'!$BP:$BP,0,MATCH(K$3&amp;$H$1,'FEUILLE 1'!$BP$1:$DW$1,0)-1),'FEUILLE 1'!$J:$J,$D17,'FEUILLE 1'!$BI:$BI,"&gt;="&amp;70000000)</f>
        <v>0</v>
      </c>
      <c r="L17" s="62">
        <f ca="1">+SUMIFS(OFFSET('FEUILLE 2'!$A:$A,0,MATCH('Ecarts de marge'!$A17,'FEUILLE 2'!$1:$1,0)-1),'FEUILLE 2'!$H:$H,TEXT(L$3,"000000000"),'FEUILLE 2'!$A:$A,"X",'FEUILLE 2'!$C:$C,'Ecarts de marge'!$B17,'FEUILLE 2'!$K:$K,$D17)+SUMIFS(OFFSET('FEUILLE 2'!$A:$A,0,MATCH('Ecarts de marge'!$A17,'FEUILLE 2'!$1:$1,0)-1),'FEUILLE 2'!$H:$H,TEXT(L$3,"000000000"),'FEUILLE 2'!$A:$A,"X",'FEUILLE 2'!$C:$C,$C17,'FEUILLE 2'!$K:$K,$D17)</f>
        <v>0</v>
      </c>
      <c r="M17" s="63">
        <f ca="1">+SUMIFS(OFFSET('FEUILLE 1'!$BP:$BP,0,MATCH(M$3&amp;$H$1,'FEUILLE 1'!$BP$1:$DW$1,0)-1),'FEUILLE 1'!$J:$J,$D17,'FEUILLE 1'!$BI:$BI,"&gt;="&amp;70000000)</f>
        <v>0</v>
      </c>
      <c r="N17" s="62">
        <f ca="1">+SUMIFS(OFFSET('FEUILLE 2'!$A:$A,0,MATCH('Ecarts de marge'!$A17,'FEUILLE 2'!$1:$1,0)-1),'FEUILLE 2'!$H:$H,TEXT(N$3,"000000000"),'FEUILLE 2'!$A:$A,"X",'FEUILLE 2'!$C:$C,'Ecarts de marge'!$B17,'FEUILLE 2'!$K:$K,$D17)+SUMIFS(OFFSET('FEUILLE 2'!$A:$A,0,MATCH('Ecarts de marge'!$A17,'FEUILLE 2'!$1:$1,0)-1),'FEUILLE 2'!$H:$H,TEXT(N$3,"000000000"),'FEUILLE 2'!$A:$A,"X",'FEUILLE 2'!$C:$C,$C17,'FEUILLE 2'!$K:$K,$D5)</f>
        <v>0</v>
      </c>
      <c r="O17" s="63">
        <f ca="1">+SUMIFS(OFFSET('FEUILLE 1'!$BP:$BP,0,MATCH(O$3&amp;$H$1,'FEUILLE 1'!$BP$1:$DW$1,0)-1),'FEUILLE 1'!$J:$J,$D17,'FEUILLE 1'!$BI:$BI,"&gt;="&amp;70000000)</f>
        <v>0</v>
      </c>
      <c r="P17" s="84">
        <f t="shared" ca="1" si="10"/>
        <v>0</v>
      </c>
      <c r="Q17" s="85">
        <f t="shared" ca="1" si="11"/>
        <v>0</v>
      </c>
      <c r="R17" s="85">
        <f t="shared" ca="1" si="9"/>
        <v>0</v>
      </c>
      <c r="S17" s="106">
        <f t="shared" ca="1" si="2"/>
        <v>0</v>
      </c>
    </row>
    <row r="18" spans="1:20" outlineLevel="1" x14ac:dyDescent="0.2">
      <c r="A18" t="s">
        <v>720</v>
      </c>
      <c r="B18" t="s">
        <v>740</v>
      </c>
      <c r="C18" t="s">
        <v>743</v>
      </c>
      <c r="D18" s="22" t="s">
        <v>80</v>
      </c>
      <c r="E18" s="47" t="s">
        <v>81</v>
      </c>
      <c r="F18" s="62">
        <f ca="1">+SUMIFS(OFFSET('FEUILLE 2'!$A:$A,0,MATCH('Ecarts de marge'!$A18,'FEUILLE 2'!$1:$1,0)-1),'FEUILLE 2'!$H:$H,TEXT(F$3,"000000000"),'FEUILLE 2'!$A:$A,"X",'FEUILLE 2'!$C:$C,'Ecarts de marge'!$B18,'FEUILLE 2'!$K:$K,$D18)+SUMIFS(OFFSET('FEUILLE 2'!$A:$A,0,MATCH('Ecarts de marge'!$A18,'FEUILLE 2'!$1:$1,0)-1),'FEUILLE 2'!$H:$H,TEXT(F$3,"000000000"),'FEUILLE 2'!$A:$A,"X",'FEUILLE 2'!$C:$C,$C18,'FEUILLE 2'!$K:$K,$D6)</f>
        <v>0</v>
      </c>
      <c r="G18" s="63">
        <f ca="1">+SUMIFS(OFFSET('FEUILLE 1'!$BP:$BP,0,MATCH(G$3&amp;$H$1,'FEUILLE 1'!$BP$1:$DW$1,0)-1),'FEUILLE 1'!$J:$J,$D18,'FEUILLE 1'!$BI:$BI,"&gt;="&amp;70000000)</f>
        <v>0</v>
      </c>
      <c r="H18" s="62">
        <f ca="1">+SUMIFS(OFFSET('FEUILLE 2'!$A:$A,0,MATCH('Ecarts de marge'!$A18,'FEUILLE 2'!$1:$1,0)-1),'FEUILLE 2'!$H:$H,TEXT(H$3,"000000000"),'FEUILLE 2'!$A:$A,"X",'FEUILLE 2'!$C:$C,'Ecarts de marge'!$B18,'FEUILLE 2'!$K:$K,$D18)+SUMIFS(OFFSET('FEUILLE 2'!$A:$A,0,MATCH('Ecarts de marge'!$A18,'FEUILLE 2'!$1:$1,0)-1),'FEUILLE 2'!$H:$H,TEXT(H$3,"000000000"),'FEUILLE 2'!$A:$A,"X",'FEUILLE 2'!$C:$C,$C18,'FEUILLE 2'!$K:$K,$D6)</f>
        <v>0</v>
      </c>
      <c r="I18" s="63">
        <f ca="1">+SUMIFS(OFFSET('FEUILLE 1'!$BP:$BP,0,MATCH(I$3&amp;$H$1,'FEUILLE 1'!$BP$1:$DW$1,0)-1),'FEUILLE 1'!$J:$J,$D18,'FEUILLE 1'!$BI:$BI,"&gt;="&amp;70000000)</f>
        <v>0</v>
      </c>
      <c r="J18" s="62">
        <f ca="1">+SUMIFS(OFFSET('FEUILLE 2'!$A:$A,0,MATCH('Ecarts de marge'!$A18,'FEUILLE 2'!$1:$1,0)-1),'FEUILLE 2'!$H:$H,TEXT(J$3,"000000000"),'FEUILLE 2'!$A:$A,"X",'FEUILLE 2'!$C:$C,'Ecarts de marge'!$B18,'FEUILLE 2'!$K:$K,$D18)+SUMIFS(OFFSET('FEUILLE 2'!$A:$A,0,MATCH('Ecarts de marge'!$A18,'FEUILLE 2'!$1:$1,0)-1),'FEUILLE 2'!$H:$H,TEXT(J$3,"000000000"),'FEUILLE 2'!$A:$A,"X",'FEUILLE 2'!$C:$C,$C18,'FEUILLE 2'!$K:$K,$D6)</f>
        <v>0</v>
      </c>
      <c r="K18" s="63">
        <f ca="1">+SUMIFS(OFFSET('FEUILLE 1'!$BP:$BP,0,MATCH(K$3&amp;$H$1,'FEUILLE 1'!$BP$1:$DW$1,0)-1),'FEUILLE 1'!$J:$J,$D18,'FEUILLE 1'!$BI:$BI,"&gt;="&amp;70000000)</f>
        <v>0</v>
      </c>
      <c r="L18" s="62">
        <f ca="1">+SUMIFS(OFFSET('FEUILLE 2'!$A:$A,0,MATCH('Ecarts de marge'!$A18,'FEUILLE 2'!$1:$1,0)-1),'FEUILLE 2'!$H:$H,TEXT(L$3,"000000000"),'FEUILLE 2'!$A:$A,"X",'FEUILLE 2'!$C:$C,'Ecarts de marge'!$B18,'FEUILLE 2'!$K:$K,$D18)+SUMIFS(OFFSET('FEUILLE 2'!$A:$A,0,MATCH('Ecarts de marge'!$A18,'FEUILLE 2'!$1:$1,0)-1),'FEUILLE 2'!$H:$H,TEXT(L$3,"000000000"),'FEUILLE 2'!$A:$A,"X",'FEUILLE 2'!$C:$C,$C18,'FEUILLE 2'!$K:$K,$D18)</f>
        <v>0</v>
      </c>
      <c r="M18" s="63">
        <f ca="1">+SUMIFS(OFFSET('FEUILLE 1'!$BP:$BP,0,MATCH(M$3&amp;$H$1,'FEUILLE 1'!$BP$1:$DW$1,0)-1),'FEUILLE 1'!$J:$J,$D18,'FEUILLE 1'!$BI:$BI,"&gt;="&amp;70000000)</f>
        <v>0</v>
      </c>
      <c r="N18" s="62">
        <f ca="1">+SUMIFS(OFFSET('FEUILLE 2'!$A:$A,0,MATCH('Ecarts de marge'!$A18,'FEUILLE 2'!$1:$1,0)-1),'FEUILLE 2'!$H:$H,TEXT(N$3,"000000000"),'FEUILLE 2'!$A:$A,"X",'FEUILLE 2'!$C:$C,'Ecarts de marge'!$B18,'FEUILLE 2'!$K:$K,$D18)+SUMIFS(OFFSET('FEUILLE 2'!$A:$A,0,MATCH('Ecarts de marge'!$A18,'FEUILLE 2'!$1:$1,0)-1),'FEUILLE 2'!$H:$H,TEXT(N$3,"000000000"),'FEUILLE 2'!$A:$A,"X",'FEUILLE 2'!$C:$C,$C18,'FEUILLE 2'!$K:$K,$D6)</f>
        <v>0</v>
      </c>
      <c r="O18" s="63">
        <f ca="1">+SUMIFS(OFFSET('FEUILLE 1'!$BP:$BP,0,MATCH(O$3&amp;$H$1,'FEUILLE 1'!$BP$1:$DW$1,0)-1),'FEUILLE 1'!$J:$J,$D18,'FEUILLE 1'!$BI:$BI,"&gt;="&amp;70000000)</f>
        <v>0</v>
      </c>
      <c r="P18" s="84">
        <f t="shared" ca="1" si="10"/>
        <v>0</v>
      </c>
      <c r="Q18" s="85">
        <f t="shared" ca="1" si="11"/>
        <v>0</v>
      </c>
      <c r="R18" s="85">
        <f t="shared" ca="1" si="9"/>
        <v>0</v>
      </c>
      <c r="S18" s="106">
        <f t="shared" ca="1" si="2"/>
        <v>0</v>
      </c>
    </row>
    <row r="19" spans="1:20" outlineLevel="1" x14ac:dyDescent="0.2">
      <c r="A19" t="s">
        <v>720</v>
      </c>
      <c r="B19" t="s">
        <v>740</v>
      </c>
      <c r="C19" t="s">
        <v>743</v>
      </c>
      <c r="D19" s="22" t="s">
        <v>86</v>
      </c>
      <c r="E19" s="47" t="s">
        <v>87</v>
      </c>
      <c r="F19" s="62">
        <f ca="1">+SUMIFS(OFFSET('FEUILLE 2'!$A:$A,0,MATCH('Ecarts de marge'!$A19,'FEUILLE 2'!$1:$1,0)-1),'FEUILLE 2'!$H:$H,TEXT(F$3,"000000000"),'FEUILLE 2'!$A:$A,"X",'FEUILLE 2'!$C:$C,'Ecarts de marge'!$B19,'FEUILLE 2'!$K:$K,$D19)+SUMIFS(OFFSET('FEUILLE 2'!$A:$A,0,MATCH('Ecarts de marge'!$A19,'FEUILLE 2'!$1:$1,0)-1),'FEUILLE 2'!$H:$H,TEXT(F$3,"000000000"),'FEUILLE 2'!$A:$A,"X",'FEUILLE 2'!$C:$C,$C19,'FEUILLE 2'!$K:$K,$D7)</f>
        <v>0</v>
      </c>
      <c r="G19" s="63">
        <f ca="1">+SUMIFS(OFFSET('FEUILLE 1'!$BP:$BP,0,MATCH(G$3&amp;$H$1,'FEUILLE 1'!$BP$1:$DW$1,0)-1),'FEUILLE 1'!$J:$J,$D19,'FEUILLE 1'!$BI:$BI,"&gt;="&amp;70000000)</f>
        <v>0</v>
      </c>
      <c r="H19" s="62">
        <f ca="1">+SUMIFS(OFFSET('FEUILLE 2'!$A:$A,0,MATCH('Ecarts de marge'!$A19,'FEUILLE 2'!$1:$1,0)-1),'FEUILLE 2'!$H:$H,TEXT(H$3,"000000000"),'FEUILLE 2'!$A:$A,"X",'FEUILLE 2'!$C:$C,'Ecarts de marge'!$B19,'FEUILLE 2'!$K:$K,$D19)+SUMIFS(OFFSET('FEUILLE 2'!$A:$A,0,MATCH('Ecarts de marge'!$A19,'FEUILLE 2'!$1:$1,0)-1),'FEUILLE 2'!$H:$H,TEXT(H$3,"000000000"),'FEUILLE 2'!$A:$A,"X",'FEUILLE 2'!$C:$C,$C19,'FEUILLE 2'!$K:$K,$D7)</f>
        <v>0</v>
      </c>
      <c r="I19" s="63">
        <f ca="1">+SUMIFS(OFFSET('FEUILLE 1'!$BP:$BP,0,MATCH(I$3&amp;$H$1,'FEUILLE 1'!$BP$1:$DW$1,0)-1),'FEUILLE 1'!$J:$J,$D19,'FEUILLE 1'!$BI:$BI,"&gt;="&amp;70000000)</f>
        <v>0</v>
      </c>
      <c r="J19" s="62">
        <f ca="1">+SUMIFS(OFFSET('FEUILLE 2'!$A:$A,0,MATCH('Ecarts de marge'!$A19,'FEUILLE 2'!$1:$1,0)-1),'FEUILLE 2'!$H:$H,TEXT(J$3,"000000000"),'FEUILLE 2'!$A:$A,"X",'FEUILLE 2'!$C:$C,'Ecarts de marge'!$B19,'FEUILLE 2'!$K:$K,$D19)+SUMIFS(OFFSET('FEUILLE 2'!$A:$A,0,MATCH('Ecarts de marge'!$A19,'FEUILLE 2'!$1:$1,0)-1),'FEUILLE 2'!$H:$H,TEXT(J$3,"000000000"),'FEUILLE 2'!$A:$A,"X",'FEUILLE 2'!$C:$C,$C19,'FEUILLE 2'!$K:$K,$D7)</f>
        <v>0</v>
      </c>
      <c r="K19" s="63">
        <f ca="1">+SUMIFS(OFFSET('FEUILLE 1'!$BP:$BP,0,MATCH(K$3&amp;$H$1,'FEUILLE 1'!$BP$1:$DW$1,0)-1),'FEUILLE 1'!$J:$J,$D19,'FEUILLE 1'!$BI:$BI,"&gt;="&amp;70000000)</f>
        <v>0</v>
      </c>
      <c r="L19" s="62">
        <f ca="1">+SUMIFS(OFFSET('FEUILLE 2'!$A:$A,0,MATCH('Ecarts de marge'!$A19,'FEUILLE 2'!$1:$1,0)-1),'FEUILLE 2'!$H:$H,TEXT(L$3,"000000000"),'FEUILLE 2'!$A:$A,"X",'FEUILLE 2'!$C:$C,'Ecarts de marge'!$B19,'FEUILLE 2'!$K:$K,$D19)+SUMIFS(OFFSET('FEUILLE 2'!$A:$A,0,MATCH('Ecarts de marge'!$A19,'FEUILLE 2'!$1:$1,0)-1),'FEUILLE 2'!$H:$H,TEXT(L$3,"000000000"),'FEUILLE 2'!$A:$A,"X",'FEUILLE 2'!$C:$C,$C19,'FEUILLE 2'!$K:$K,$D19)</f>
        <v>0</v>
      </c>
      <c r="M19" s="63">
        <f ca="1">+SUMIFS(OFFSET('FEUILLE 1'!$BP:$BP,0,MATCH(M$3&amp;$H$1,'FEUILLE 1'!$BP$1:$DW$1,0)-1),'FEUILLE 1'!$J:$J,$D19,'FEUILLE 1'!$BI:$BI,"&gt;="&amp;70000000)</f>
        <v>0</v>
      </c>
      <c r="N19" s="62">
        <f ca="1">+SUMIFS(OFFSET('FEUILLE 2'!$A:$A,0,MATCH('Ecarts de marge'!$A19,'FEUILLE 2'!$1:$1,0)-1),'FEUILLE 2'!$H:$H,TEXT(N$3,"000000000"),'FEUILLE 2'!$A:$A,"X",'FEUILLE 2'!$C:$C,'Ecarts de marge'!$B19,'FEUILLE 2'!$K:$K,$D19)+SUMIFS(OFFSET('FEUILLE 2'!$A:$A,0,MATCH('Ecarts de marge'!$A19,'FEUILLE 2'!$1:$1,0)-1),'FEUILLE 2'!$H:$H,TEXT(N$3,"000000000"),'FEUILLE 2'!$A:$A,"X",'FEUILLE 2'!$C:$C,$C19,'FEUILLE 2'!$K:$K,$D7)</f>
        <v>0</v>
      </c>
      <c r="O19" s="63">
        <f ca="1">+SUMIFS(OFFSET('FEUILLE 1'!$BP:$BP,0,MATCH(O$3&amp;$H$1,'FEUILLE 1'!$BP$1:$DW$1,0)-1),'FEUILLE 1'!$J:$J,$D19,'FEUILLE 1'!$BI:$BI,"&gt;="&amp;70000000)</f>
        <v>0</v>
      </c>
      <c r="P19" s="84">
        <f t="shared" ca="1" si="10"/>
        <v>0</v>
      </c>
      <c r="Q19" s="85">
        <f t="shared" ca="1" si="11"/>
        <v>0</v>
      </c>
      <c r="R19" s="85">
        <f t="shared" ca="1" si="9"/>
        <v>0</v>
      </c>
      <c r="S19" s="106">
        <f t="shared" ca="1" si="2"/>
        <v>0</v>
      </c>
    </row>
    <row r="20" spans="1:20" outlineLevel="1" x14ac:dyDescent="0.2">
      <c r="A20" t="s">
        <v>720</v>
      </c>
      <c r="B20" t="s">
        <v>740</v>
      </c>
      <c r="C20" t="s">
        <v>743</v>
      </c>
      <c r="D20" s="22" t="s">
        <v>83</v>
      </c>
      <c r="E20" s="47" t="s">
        <v>84</v>
      </c>
      <c r="F20" s="62">
        <f ca="1">+SUMIFS(OFFSET('FEUILLE 2'!$A:$A,0,MATCH('Ecarts de marge'!$A20,'FEUILLE 2'!$1:$1,0)-1),'FEUILLE 2'!$H:$H,TEXT(F$3,"000000000"),'FEUILLE 2'!$A:$A,"X",'FEUILLE 2'!$C:$C,'Ecarts de marge'!$B20,'FEUILLE 2'!$K:$K,$D20)+SUMIFS(OFFSET('FEUILLE 2'!$A:$A,0,MATCH('Ecarts de marge'!$A20,'FEUILLE 2'!$1:$1,0)-1),'FEUILLE 2'!$H:$H,TEXT(F$3,"000000000"),'FEUILLE 2'!$A:$A,"X",'FEUILLE 2'!$C:$C,$C20,'FEUILLE 2'!$K:$K,$D8)</f>
        <v>0</v>
      </c>
      <c r="G20" s="63">
        <f ca="1">+SUMIFS(OFFSET('FEUILLE 1'!$BP:$BP,0,MATCH(G$3&amp;$H$1,'FEUILLE 1'!$BP$1:$DW$1,0)-1),'FEUILLE 1'!$J:$J,$D20,'FEUILLE 1'!$BI:$BI,"&gt;="&amp;70000000)</f>
        <v>0</v>
      </c>
      <c r="H20" s="62">
        <f ca="1">+SUMIFS(OFFSET('FEUILLE 2'!$A:$A,0,MATCH('Ecarts de marge'!$A20,'FEUILLE 2'!$1:$1,0)-1),'FEUILLE 2'!$H:$H,TEXT(H$3,"000000000"),'FEUILLE 2'!$A:$A,"X",'FEUILLE 2'!$C:$C,'Ecarts de marge'!$B20,'FEUILLE 2'!$K:$K,$D20)+SUMIFS(OFFSET('FEUILLE 2'!$A:$A,0,MATCH('Ecarts de marge'!$A20,'FEUILLE 2'!$1:$1,0)-1),'FEUILLE 2'!$H:$H,TEXT(H$3,"000000000"),'FEUILLE 2'!$A:$A,"X",'FEUILLE 2'!$C:$C,$C20,'FEUILLE 2'!$K:$K,$D8)</f>
        <v>0</v>
      </c>
      <c r="I20" s="63">
        <f ca="1">+SUMIFS(OFFSET('FEUILLE 1'!$BP:$BP,0,MATCH(I$3&amp;$H$1,'FEUILLE 1'!$BP$1:$DW$1,0)-1),'FEUILLE 1'!$J:$J,$D20,'FEUILLE 1'!$BI:$BI,"&gt;="&amp;70000000)</f>
        <v>0</v>
      </c>
      <c r="J20" s="62">
        <f ca="1">+SUMIFS(OFFSET('FEUILLE 2'!$A:$A,0,MATCH('Ecarts de marge'!$A20,'FEUILLE 2'!$1:$1,0)-1),'FEUILLE 2'!$H:$H,TEXT(J$3,"000000000"),'FEUILLE 2'!$A:$A,"X",'FEUILLE 2'!$C:$C,'Ecarts de marge'!$B20,'FEUILLE 2'!$K:$K,$D20)+SUMIFS(OFFSET('FEUILLE 2'!$A:$A,0,MATCH('Ecarts de marge'!$A20,'FEUILLE 2'!$1:$1,0)-1),'FEUILLE 2'!$H:$H,TEXT(J$3,"000000000"),'FEUILLE 2'!$A:$A,"X",'FEUILLE 2'!$C:$C,$C20,'FEUILLE 2'!$K:$K,$D8)</f>
        <v>0</v>
      </c>
      <c r="K20" s="63">
        <f ca="1">+SUMIFS(OFFSET('FEUILLE 1'!$BP:$BP,0,MATCH(K$3&amp;$H$1,'FEUILLE 1'!$BP$1:$DW$1,0)-1),'FEUILLE 1'!$J:$J,$D20,'FEUILLE 1'!$BI:$BI,"&gt;="&amp;70000000)</f>
        <v>0</v>
      </c>
      <c r="L20" s="62">
        <f ca="1">+SUMIFS(OFFSET('FEUILLE 2'!$A:$A,0,MATCH('Ecarts de marge'!$A20,'FEUILLE 2'!$1:$1,0)-1),'FEUILLE 2'!$H:$H,TEXT(L$3,"000000000"),'FEUILLE 2'!$A:$A,"X",'FEUILLE 2'!$C:$C,'Ecarts de marge'!$B20,'FEUILLE 2'!$K:$K,$D20)+SUMIFS(OFFSET('FEUILLE 2'!$A:$A,0,MATCH('Ecarts de marge'!$A20,'FEUILLE 2'!$1:$1,0)-1),'FEUILLE 2'!$H:$H,TEXT(L$3,"000000000"),'FEUILLE 2'!$A:$A,"X",'FEUILLE 2'!$C:$C,$C20,'FEUILLE 2'!$K:$K,$D20)</f>
        <v>0</v>
      </c>
      <c r="M20" s="63">
        <f ca="1">+SUMIFS(OFFSET('FEUILLE 1'!$BP:$BP,0,MATCH(M$3&amp;$H$1,'FEUILLE 1'!$BP$1:$DW$1,0)-1),'FEUILLE 1'!$J:$J,$D20,'FEUILLE 1'!$BI:$BI,"&gt;="&amp;70000000)</f>
        <v>0</v>
      </c>
      <c r="N20" s="62">
        <f ca="1">+SUMIFS(OFFSET('FEUILLE 2'!$A:$A,0,MATCH('Ecarts de marge'!$A20,'FEUILLE 2'!$1:$1,0)-1),'FEUILLE 2'!$H:$H,TEXT(N$3,"000000000"),'FEUILLE 2'!$A:$A,"X",'FEUILLE 2'!$C:$C,'Ecarts de marge'!$B20,'FEUILLE 2'!$K:$K,$D20)+SUMIFS(OFFSET('FEUILLE 2'!$A:$A,0,MATCH('Ecarts de marge'!$A20,'FEUILLE 2'!$1:$1,0)-1),'FEUILLE 2'!$H:$H,TEXT(N$3,"000000000"),'FEUILLE 2'!$A:$A,"X",'FEUILLE 2'!$C:$C,$C20,'FEUILLE 2'!$K:$K,$D8)</f>
        <v>0</v>
      </c>
      <c r="O20" s="63">
        <f ca="1">+SUMIFS(OFFSET('FEUILLE 1'!$BP:$BP,0,MATCH(O$3&amp;$H$1,'FEUILLE 1'!$BP$1:$DW$1,0)-1),'FEUILLE 1'!$J:$J,$D20,'FEUILLE 1'!$BI:$BI,"&gt;="&amp;70000000)</f>
        <v>0</v>
      </c>
      <c r="P20" s="84">
        <f t="shared" ca="1" si="10"/>
        <v>0</v>
      </c>
      <c r="Q20" s="85">
        <f t="shared" ca="1" si="11"/>
        <v>0</v>
      </c>
      <c r="R20" s="85">
        <f t="shared" ca="1" si="9"/>
        <v>0</v>
      </c>
      <c r="S20" s="106">
        <f t="shared" ca="1" si="2"/>
        <v>0</v>
      </c>
    </row>
    <row r="21" spans="1:20" outlineLevel="1" x14ac:dyDescent="0.2">
      <c r="A21" t="s">
        <v>720</v>
      </c>
      <c r="B21" t="s">
        <v>740</v>
      </c>
      <c r="C21" t="s">
        <v>743</v>
      </c>
      <c r="D21" s="22" t="s">
        <v>74</v>
      </c>
      <c r="E21" s="47" t="s">
        <v>75</v>
      </c>
      <c r="F21" s="62">
        <f ca="1">+SUMIFS(OFFSET('FEUILLE 2'!$A:$A,0,MATCH('Ecarts de marge'!$A21,'FEUILLE 2'!$1:$1,0)-1),'FEUILLE 2'!$H:$H,TEXT(F$3,"000000000"),'FEUILLE 2'!$A:$A,"X",'FEUILLE 2'!$C:$C,'Ecarts de marge'!$B21,'FEUILLE 2'!$K:$K,$D21)+SUMIFS(OFFSET('FEUILLE 2'!$A:$A,0,MATCH('Ecarts de marge'!$A21,'FEUILLE 2'!$1:$1,0)-1),'FEUILLE 2'!$H:$H,TEXT(F$3,"000000000"),'FEUILLE 2'!$A:$A,"X",'FEUILLE 2'!$C:$C,$C21,'FEUILLE 2'!$K:$K,$D9)</f>
        <v>0</v>
      </c>
      <c r="G21" s="63">
        <f ca="1">+SUMIFS(OFFSET('FEUILLE 1'!$BP:$BP,0,MATCH(G$3&amp;$H$1,'FEUILLE 1'!$BP$1:$DW$1,0)-1),'FEUILLE 1'!$J:$J,$D21,'FEUILLE 1'!$BI:$BI,"&gt;="&amp;70000000)</f>
        <v>0</v>
      </c>
      <c r="H21" s="62">
        <f ca="1">+SUMIFS(OFFSET('FEUILLE 2'!$A:$A,0,MATCH('Ecarts de marge'!$A21,'FEUILLE 2'!$1:$1,0)-1),'FEUILLE 2'!$H:$H,TEXT(H$3,"000000000"),'FEUILLE 2'!$A:$A,"X",'FEUILLE 2'!$C:$C,'Ecarts de marge'!$B21,'FEUILLE 2'!$K:$K,$D21)+SUMIFS(OFFSET('FEUILLE 2'!$A:$A,0,MATCH('Ecarts de marge'!$A21,'FEUILLE 2'!$1:$1,0)-1),'FEUILLE 2'!$H:$H,TEXT(H$3,"000000000"),'FEUILLE 2'!$A:$A,"X",'FEUILLE 2'!$C:$C,$C21,'FEUILLE 2'!$K:$K,$D9)</f>
        <v>0</v>
      </c>
      <c r="I21" s="63">
        <f ca="1">+SUMIFS(OFFSET('FEUILLE 1'!$BP:$BP,0,MATCH(I$3&amp;$H$1,'FEUILLE 1'!$BP$1:$DW$1,0)-1),'FEUILLE 1'!$J:$J,$D21,'FEUILLE 1'!$BI:$BI,"&gt;="&amp;70000000)</f>
        <v>0</v>
      </c>
      <c r="J21" s="62">
        <f ca="1">+SUMIFS(OFFSET('FEUILLE 2'!$A:$A,0,MATCH('Ecarts de marge'!$A21,'FEUILLE 2'!$1:$1,0)-1),'FEUILLE 2'!$H:$H,TEXT(J$3,"000000000"),'FEUILLE 2'!$A:$A,"X",'FEUILLE 2'!$C:$C,'Ecarts de marge'!$B21,'FEUILLE 2'!$K:$K,$D21)+SUMIFS(OFFSET('FEUILLE 2'!$A:$A,0,MATCH('Ecarts de marge'!$A21,'FEUILLE 2'!$1:$1,0)-1),'FEUILLE 2'!$H:$H,TEXT(J$3,"000000000"),'FEUILLE 2'!$A:$A,"X",'FEUILLE 2'!$C:$C,$C21,'FEUILLE 2'!$K:$K,$D9)</f>
        <v>0</v>
      </c>
      <c r="K21" s="63">
        <f ca="1">+SUMIFS(OFFSET('FEUILLE 1'!$BP:$BP,0,MATCH(K$3&amp;$H$1,'FEUILLE 1'!$BP$1:$DW$1,0)-1),'FEUILLE 1'!$J:$J,$D21,'FEUILLE 1'!$BI:$BI,"&gt;="&amp;70000000)</f>
        <v>0</v>
      </c>
      <c r="L21" s="62">
        <f ca="1">+SUMIFS(OFFSET('FEUILLE 2'!$A:$A,0,MATCH('Ecarts de marge'!$A21,'FEUILLE 2'!$1:$1,0)-1),'FEUILLE 2'!$H:$H,TEXT(L$3,"000000000"),'FEUILLE 2'!$A:$A,"X",'FEUILLE 2'!$C:$C,'Ecarts de marge'!$B21,'FEUILLE 2'!$K:$K,$D21)+SUMIFS(OFFSET('FEUILLE 2'!$A:$A,0,MATCH('Ecarts de marge'!$A21,'FEUILLE 2'!$1:$1,0)-1),'FEUILLE 2'!$H:$H,TEXT(L$3,"000000000"),'FEUILLE 2'!$A:$A,"X",'FEUILLE 2'!$C:$C,$C21,'FEUILLE 2'!$K:$K,$D21)</f>
        <v>0</v>
      </c>
      <c r="M21" s="63">
        <f ca="1">+SUMIFS(OFFSET('FEUILLE 1'!$BP:$BP,0,MATCH(M$3&amp;$H$1,'FEUILLE 1'!$BP$1:$DW$1,0)-1),'FEUILLE 1'!$J:$J,$D21,'FEUILLE 1'!$BI:$BI,"&gt;="&amp;70000000)</f>
        <v>0</v>
      </c>
      <c r="N21" s="62">
        <f ca="1">+SUMIFS(OFFSET('FEUILLE 2'!$A:$A,0,MATCH('Ecarts de marge'!$A21,'FEUILLE 2'!$1:$1,0)-1),'FEUILLE 2'!$H:$H,TEXT(N$3,"000000000"),'FEUILLE 2'!$A:$A,"X",'FEUILLE 2'!$C:$C,'Ecarts de marge'!$B21,'FEUILLE 2'!$K:$K,$D21)+SUMIFS(OFFSET('FEUILLE 2'!$A:$A,0,MATCH('Ecarts de marge'!$A21,'FEUILLE 2'!$1:$1,0)-1),'FEUILLE 2'!$H:$H,TEXT(N$3,"000000000"),'FEUILLE 2'!$A:$A,"X",'FEUILLE 2'!$C:$C,$C21,'FEUILLE 2'!$K:$K,$D9)</f>
        <v>0</v>
      </c>
      <c r="O21" s="63">
        <f ca="1">+SUMIFS(OFFSET('FEUILLE 1'!$BP:$BP,0,MATCH(O$3&amp;$H$1,'FEUILLE 1'!$BP$1:$DW$1,0)-1),'FEUILLE 1'!$J:$J,$D21,'FEUILLE 1'!$BI:$BI,"&gt;="&amp;70000000)</f>
        <v>0</v>
      </c>
      <c r="P21" s="84">
        <f t="shared" ca="1" si="10"/>
        <v>0</v>
      </c>
      <c r="Q21" s="85">
        <f t="shared" ca="1" si="11"/>
        <v>0</v>
      </c>
      <c r="R21" s="85">
        <f t="shared" ca="1" si="9"/>
        <v>0</v>
      </c>
      <c r="S21" s="106">
        <f t="shared" ca="1" si="2"/>
        <v>0</v>
      </c>
    </row>
    <row r="22" spans="1:20" outlineLevel="1" x14ac:dyDescent="0.2">
      <c r="A22" t="s">
        <v>720</v>
      </c>
      <c r="B22" t="s">
        <v>740</v>
      </c>
      <c r="C22" t="s">
        <v>743</v>
      </c>
      <c r="D22" s="22" t="s">
        <v>71</v>
      </c>
      <c r="E22" s="47" t="s">
        <v>72</v>
      </c>
      <c r="F22" s="62">
        <f ca="1">+SUMIFS(OFFSET('FEUILLE 2'!$A:$A,0,MATCH('Ecarts de marge'!$A22,'FEUILLE 2'!$1:$1,0)-1),'FEUILLE 2'!$H:$H,TEXT(F$3,"000000000"),'FEUILLE 2'!$A:$A,"X",'FEUILLE 2'!$C:$C,'Ecarts de marge'!$B22,'FEUILLE 2'!$K:$K,$D22)+SUMIFS(OFFSET('FEUILLE 2'!$A:$A,0,MATCH('Ecarts de marge'!$A22,'FEUILLE 2'!$1:$1,0)-1),'FEUILLE 2'!$H:$H,TEXT(F$3,"000000000"),'FEUILLE 2'!$A:$A,"X",'FEUILLE 2'!$C:$C,$C22,'FEUILLE 2'!$K:$K,$D10)</f>
        <v>0</v>
      </c>
      <c r="G22" s="63">
        <f ca="1">+SUMIFS(OFFSET('FEUILLE 1'!$BP:$BP,0,MATCH(G$3&amp;$H$1,'FEUILLE 1'!$BP$1:$DW$1,0)-1),'FEUILLE 1'!$J:$J,$D22,'FEUILLE 1'!$BI:$BI,"&gt;="&amp;70000000)</f>
        <v>0</v>
      </c>
      <c r="H22" s="62">
        <f ca="1">+SUMIFS(OFFSET('FEUILLE 2'!$A:$A,0,MATCH('Ecarts de marge'!$A22,'FEUILLE 2'!$1:$1,0)-1),'FEUILLE 2'!$H:$H,TEXT(H$3,"000000000"),'FEUILLE 2'!$A:$A,"X",'FEUILLE 2'!$C:$C,'Ecarts de marge'!$B22,'FEUILLE 2'!$K:$K,$D22)+SUMIFS(OFFSET('FEUILLE 2'!$A:$A,0,MATCH('Ecarts de marge'!$A22,'FEUILLE 2'!$1:$1,0)-1),'FEUILLE 2'!$H:$H,TEXT(H$3,"000000000"),'FEUILLE 2'!$A:$A,"X",'FEUILLE 2'!$C:$C,$C22,'FEUILLE 2'!$K:$K,$D10)</f>
        <v>0</v>
      </c>
      <c r="I22" s="63">
        <f ca="1">+SUMIFS(OFFSET('FEUILLE 1'!$BP:$BP,0,MATCH(I$3&amp;$H$1,'FEUILLE 1'!$BP$1:$DW$1,0)-1),'FEUILLE 1'!$J:$J,$D22,'FEUILLE 1'!$BI:$BI,"&gt;="&amp;70000000)</f>
        <v>0</v>
      </c>
      <c r="J22" s="62">
        <f ca="1">+SUMIFS(OFFSET('FEUILLE 2'!$A:$A,0,MATCH('Ecarts de marge'!$A22,'FEUILLE 2'!$1:$1,0)-1),'FEUILLE 2'!$H:$H,TEXT(J$3,"000000000"),'FEUILLE 2'!$A:$A,"X",'FEUILLE 2'!$C:$C,'Ecarts de marge'!$B22,'FEUILLE 2'!$K:$K,$D22)+SUMIFS(OFFSET('FEUILLE 2'!$A:$A,0,MATCH('Ecarts de marge'!$A22,'FEUILLE 2'!$1:$1,0)-1),'FEUILLE 2'!$H:$H,TEXT(J$3,"000000000"),'FEUILLE 2'!$A:$A,"X",'FEUILLE 2'!$C:$C,$C22,'FEUILLE 2'!$K:$K,$D10)</f>
        <v>0</v>
      </c>
      <c r="K22" s="63">
        <f ca="1">+SUMIFS(OFFSET('FEUILLE 1'!$BP:$BP,0,MATCH(K$3&amp;$H$1,'FEUILLE 1'!$BP$1:$DW$1,0)-1),'FEUILLE 1'!$J:$J,$D22,'FEUILLE 1'!$BI:$BI,"&gt;="&amp;70000000)</f>
        <v>0</v>
      </c>
      <c r="L22" s="62">
        <f ca="1">+SUMIFS(OFFSET('FEUILLE 2'!$A:$A,0,MATCH('Ecarts de marge'!$A22,'FEUILLE 2'!$1:$1,0)-1),'FEUILLE 2'!$H:$H,TEXT(L$3,"000000000"),'FEUILLE 2'!$A:$A,"X",'FEUILLE 2'!$C:$C,'Ecarts de marge'!$B22,'FEUILLE 2'!$K:$K,$D22)+SUMIFS(OFFSET('FEUILLE 2'!$A:$A,0,MATCH('Ecarts de marge'!$A22,'FEUILLE 2'!$1:$1,0)-1),'FEUILLE 2'!$H:$H,TEXT(L$3,"000000000"),'FEUILLE 2'!$A:$A,"X",'FEUILLE 2'!$C:$C,$C22,'FEUILLE 2'!$K:$K,$D22)</f>
        <v>0</v>
      </c>
      <c r="M22" s="63">
        <f ca="1">+SUMIFS(OFFSET('FEUILLE 1'!$BP:$BP,0,MATCH(M$3&amp;$H$1,'FEUILLE 1'!$BP$1:$DW$1,0)-1),'FEUILLE 1'!$J:$J,$D22,'FEUILLE 1'!$BI:$BI,"&gt;="&amp;70000000)</f>
        <v>0</v>
      </c>
      <c r="N22" s="62">
        <f ca="1">+SUMIFS(OFFSET('FEUILLE 2'!$A:$A,0,MATCH('Ecarts de marge'!$A22,'FEUILLE 2'!$1:$1,0)-1),'FEUILLE 2'!$H:$H,TEXT(N$3,"000000000"),'FEUILLE 2'!$A:$A,"X",'FEUILLE 2'!$C:$C,'Ecarts de marge'!$B22,'FEUILLE 2'!$K:$K,$D22)+SUMIFS(OFFSET('FEUILLE 2'!$A:$A,0,MATCH('Ecarts de marge'!$A22,'FEUILLE 2'!$1:$1,0)-1),'FEUILLE 2'!$H:$H,TEXT(N$3,"000000000"),'FEUILLE 2'!$A:$A,"X",'FEUILLE 2'!$C:$C,$C22,'FEUILLE 2'!$K:$K,$D10)</f>
        <v>0</v>
      </c>
      <c r="O22" s="63">
        <f ca="1">+SUMIFS(OFFSET('FEUILLE 1'!$BP:$BP,0,MATCH(O$3&amp;$H$1,'FEUILLE 1'!$BP$1:$DW$1,0)-1),'FEUILLE 1'!$J:$J,$D22,'FEUILLE 1'!$BI:$BI,"&gt;="&amp;70000000)</f>
        <v>0</v>
      </c>
      <c r="P22" s="84">
        <f t="shared" ca="1" si="10"/>
        <v>0</v>
      </c>
      <c r="Q22" s="85">
        <f t="shared" ca="1" si="11"/>
        <v>0</v>
      </c>
      <c r="R22" s="85">
        <f t="shared" ca="1" si="9"/>
        <v>0</v>
      </c>
      <c r="S22" s="106">
        <f t="shared" ca="1" si="2"/>
        <v>0</v>
      </c>
    </row>
    <row r="23" spans="1:20" outlineLevel="1" x14ac:dyDescent="0.2">
      <c r="A23" t="s">
        <v>720</v>
      </c>
      <c r="B23" t="s">
        <v>740</v>
      </c>
      <c r="C23" t="s">
        <v>743</v>
      </c>
      <c r="D23" s="22" t="s">
        <v>77</v>
      </c>
      <c r="E23" s="47" t="s">
        <v>78</v>
      </c>
      <c r="F23" s="62">
        <f ca="1">+SUMIFS(OFFSET('FEUILLE 2'!$A:$A,0,MATCH('Ecarts de marge'!$A23,'FEUILLE 2'!$1:$1,0)-1),'FEUILLE 2'!$H:$H,TEXT(F$3,"000000000"),'FEUILLE 2'!$A:$A,"X",'FEUILLE 2'!$C:$C,'Ecarts de marge'!$B23,'FEUILLE 2'!$K:$K,$D23)+SUMIFS(OFFSET('FEUILLE 2'!$A:$A,0,MATCH('Ecarts de marge'!$A23,'FEUILLE 2'!$1:$1,0)-1),'FEUILLE 2'!$H:$H,TEXT(F$3,"000000000"),'FEUILLE 2'!$A:$A,"X",'FEUILLE 2'!$C:$C,$C23,'FEUILLE 2'!$K:$K,$D11)</f>
        <v>0</v>
      </c>
      <c r="G23" s="63">
        <f ca="1">+SUMIFS(OFFSET('FEUILLE 1'!$BP:$BP,0,MATCH(G$3&amp;$H$1,'FEUILLE 1'!$BP$1:$DW$1,0)-1),'FEUILLE 1'!$J:$J,$D23,'FEUILLE 1'!$BI:$BI,"&gt;="&amp;70000000)</f>
        <v>0</v>
      </c>
      <c r="H23" s="62">
        <f ca="1">+SUMIFS(OFFSET('FEUILLE 2'!$A:$A,0,MATCH('Ecarts de marge'!$A23,'FEUILLE 2'!$1:$1,0)-1),'FEUILLE 2'!$H:$H,TEXT(H$3,"000000000"),'FEUILLE 2'!$A:$A,"X",'FEUILLE 2'!$C:$C,'Ecarts de marge'!$B23,'FEUILLE 2'!$K:$K,$D23)+SUMIFS(OFFSET('FEUILLE 2'!$A:$A,0,MATCH('Ecarts de marge'!$A23,'FEUILLE 2'!$1:$1,0)-1),'FEUILLE 2'!$H:$H,TEXT(H$3,"000000000"),'FEUILLE 2'!$A:$A,"X",'FEUILLE 2'!$C:$C,$C23,'FEUILLE 2'!$K:$K,$D11)</f>
        <v>0</v>
      </c>
      <c r="I23" s="63">
        <f ca="1">+SUMIFS(OFFSET('FEUILLE 1'!$BP:$BP,0,MATCH(I$3&amp;$H$1,'FEUILLE 1'!$BP$1:$DW$1,0)-1),'FEUILLE 1'!$J:$J,$D23,'FEUILLE 1'!$BI:$BI,"&gt;="&amp;70000000)</f>
        <v>0</v>
      </c>
      <c r="J23" s="62">
        <f ca="1">+SUMIFS(OFFSET('FEUILLE 2'!$A:$A,0,MATCH('Ecarts de marge'!$A23,'FEUILLE 2'!$1:$1,0)-1),'FEUILLE 2'!$H:$H,TEXT(J$3,"000000000"),'FEUILLE 2'!$A:$A,"X",'FEUILLE 2'!$C:$C,'Ecarts de marge'!$B23,'FEUILLE 2'!$K:$K,$D23)+SUMIFS(OFFSET('FEUILLE 2'!$A:$A,0,MATCH('Ecarts de marge'!$A23,'FEUILLE 2'!$1:$1,0)-1),'FEUILLE 2'!$H:$H,TEXT(J$3,"000000000"),'FEUILLE 2'!$A:$A,"X",'FEUILLE 2'!$C:$C,$C23,'FEUILLE 2'!$K:$K,$D11)</f>
        <v>0</v>
      </c>
      <c r="K23" s="63">
        <f ca="1">+SUMIFS(OFFSET('FEUILLE 1'!$BP:$BP,0,MATCH(K$3&amp;$H$1,'FEUILLE 1'!$BP$1:$DW$1,0)-1),'FEUILLE 1'!$J:$J,$D23,'FEUILLE 1'!$BI:$BI,"&gt;="&amp;70000000)</f>
        <v>0</v>
      </c>
      <c r="L23" s="62">
        <f ca="1">+SUMIFS(OFFSET('FEUILLE 2'!$A:$A,0,MATCH('Ecarts de marge'!$A23,'FEUILLE 2'!$1:$1,0)-1),'FEUILLE 2'!$H:$H,TEXT(L$3,"000000000"),'FEUILLE 2'!$A:$A,"X",'FEUILLE 2'!$C:$C,'Ecarts de marge'!$B23,'FEUILLE 2'!$K:$K,$D23)+SUMIFS(OFFSET('FEUILLE 2'!$A:$A,0,MATCH('Ecarts de marge'!$A23,'FEUILLE 2'!$1:$1,0)-1),'FEUILLE 2'!$H:$H,TEXT(L$3,"000000000"),'FEUILLE 2'!$A:$A,"X",'FEUILLE 2'!$C:$C,$C23,'FEUILLE 2'!$K:$K,$D23)</f>
        <v>0</v>
      </c>
      <c r="M23" s="63">
        <f ca="1">+SUMIFS(OFFSET('FEUILLE 1'!$BP:$BP,0,MATCH(M$3&amp;$H$1,'FEUILLE 1'!$BP$1:$DW$1,0)-1),'FEUILLE 1'!$J:$J,$D23,'FEUILLE 1'!$BI:$BI,"&gt;="&amp;70000000)</f>
        <v>0</v>
      </c>
      <c r="N23" s="62">
        <f ca="1">+SUMIFS(OFFSET('FEUILLE 2'!$A:$A,0,MATCH('Ecarts de marge'!$A23,'FEUILLE 2'!$1:$1,0)-1),'FEUILLE 2'!$H:$H,TEXT(N$3,"000000000"),'FEUILLE 2'!$A:$A,"X",'FEUILLE 2'!$C:$C,'Ecarts de marge'!$B23,'FEUILLE 2'!$K:$K,$D23)+SUMIFS(OFFSET('FEUILLE 2'!$A:$A,0,MATCH('Ecarts de marge'!$A23,'FEUILLE 2'!$1:$1,0)-1),'FEUILLE 2'!$H:$H,TEXT(N$3,"000000000"),'FEUILLE 2'!$A:$A,"X",'FEUILLE 2'!$C:$C,$C23,'FEUILLE 2'!$K:$K,$D11)</f>
        <v>0</v>
      </c>
      <c r="O23" s="63">
        <f ca="1">+SUMIFS(OFFSET('FEUILLE 1'!$BP:$BP,0,MATCH(O$3&amp;$H$1,'FEUILLE 1'!$BP$1:$DW$1,0)-1),'FEUILLE 1'!$J:$J,$D23,'FEUILLE 1'!$BI:$BI,"&gt;="&amp;70000000)</f>
        <v>0</v>
      </c>
      <c r="P23" s="84">
        <f t="shared" ca="1" si="10"/>
        <v>0</v>
      </c>
      <c r="Q23" s="85">
        <f t="shared" ca="1" si="11"/>
        <v>0</v>
      </c>
      <c r="R23" s="85">
        <f t="shared" ca="1" si="9"/>
        <v>0</v>
      </c>
      <c r="S23" s="106">
        <f t="shared" ca="1" si="2"/>
        <v>0</v>
      </c>
    </row>
    <row r="24" spans="1:20" outlineLevel="1" x14ac:dyDescent="0.2">
      <c r="A24" t="s">
        <v>720</v>
      </c>
      <c r="B24" t="s">
        <v>740</v>
      </c>
      <c r="C24" t="s">
        <v>743</v>
      </c>
      <c r="D24" s="22" t="s">
        <v>68</v>
      </c>
      <c r="E24" s="47" t="s">
        <v>69</v>
      </c>
      <c r="F24" s="62">
        <f ca="1">+SUMIFS(OFFSET('FEUILLE 2'!$A:$A,0,MATCH('Ecarts de marge'!$A24,'FEUILLE 2'!$1:$1,0)-1),'FEUILLE 2'!$H:$H,TEXT(F$3,"000000000"),'FEUILLE 2'!$A:$A,"X",'FEUILLE 2'!$C:$C,'Ecarts de marge'!$B24,'FEUILLE 2'!$K:$K,$D24)+SUMIFS(OFFSET('FEUILLE 2'!$A:$A,0,MATCH('Ecarts de marge'!$A24,'FEUILLE 2'!$1:$1,0)-1),'FEUILLE 2'!$H:$H,TEXT(F$3,"000000000"),'FEUILLE 2'!$A:$A,"X",'FEUILLE 2'!$C:$C,$C24,'FEUILLE 2'!$K:$K,$D12)</f>
        <v>0</v>
      </c>
      <c r="G24" s="63">
        <f ca="1">+SUMIFS(OFFSET('FEUILLE 1'!$BP:$BP,0,MATCH(G$3&amp;$H$1,'FEUILLE 1'!$BP$1:$DW$1,0)-1),'FEUILLE 1'!$J:$J,$D24,'FEUILLE 1'!$BI:$BI,"&gt;="&amp;70000000)</f>
        <v>0</v>
      </c>
      <c r="H24" s="62">
        <f ca="1">+SUMIFS(OFFSET('FEUILLE 2'!$A:$A,0,MATCH('Ecarts de marge'!$A24,'FEUILLE 2'!$1:$1,0)-1),'FEUILLE 2'!$H:$H,TEXT(H$3,"000000000"),'FEUILLE 2'!$A:$A,"X",'FEUILLE 2'!$C:$C,'Ecarts de marge'!$B24,'FEUILLE 2'!$K:$K,$D24)+SUMIFS(OFFSET('FEUILLE 2'!$A:$A,0,MATCH('Ecarts de marge'!$A24,'FEUILLE 2'!$1:$1,0)-1),'FEUILLE 2'!$H:$H,TEXT(H$3,"000000000"),'FEUILLE 2'!$A:$A,"X",'FEUILLE 2'!$C:$C,$C24,'FEUILLE 2'!$K:$K,$D12)</f>
        <v>0</v>
      </c>
      <c r="I24" s="63">
        <f ca="1">+SUMIFS(OFFSET('FEUILLE 1'!$BP:$BP,0,MATCH(I$3&amp;$H$1,'FEUILLE 1'!$BP$1:$DW$1,0)-1),'FEUILLE 1'!$J:$J,$D24,'FEUILLE 1'!$BI:$BI,"&gt;="&amp;70000000)</f>
        <v>0</v>
      </c>
      <c r="J24" s="62">
        <f ca="1">+SUMIFS(OFFSET('FEUILLE 2'!$A:$A,0,MATCH('Ecarts de marge'!$A24,'FEUILLE 2'!$1:$1,0)-1),'FEUILLE 2'!$H:$H,TEXT(J$3,"000000000"),'FEUILLE 2'!$A:$A,"X",'FEUILLE 2'!$C:$C,'Ecarts de marge'!$B24,'FEUILLE 2'!$K:$K,$D24)+SUMIFS(OFFSET('FEUILLE 2'!$A:$A,0,MATCH('Ecarts de marge'!$A24,'FEUILLE 2'!$1:$1,0)-1),'FEUILLE 2'!$H:$H,TEXT(J$3,"000000000"),'FEUILLE 2'!$A:$A,"X",'FEUILLE 2'!$C:$C,$C24,'FEUILLE 2'!$K:$K,$D12)</f>
        <v>0</v>
      </c>
      <c r="K24" s="63">
        <f ca="1">+SUMIFS(OFFSET('FEUILLE 1'!$BP:$BP,0,MATCH(K$3&amp;$H$1,'FEUILLE 1'!$BP$1:$DW$1,0)-1),'FEUILLE 1'!$J:$J,$D24,'FEUILLE 1'!$BI:$BI,"&gt;="&amp;70000000)</f>
        <v>0</v>
      </c>
      <c r="L24" s="62">
        <f ca="1">+SUMIFS(OFFSET('FEUILLE 2'!$A:$A,0,MATCH('Ecarts de marge'!$A24,'FEUILLE 2'!$1:$1,0)-1),'FEUILLE 2'!$H:$H,TEXT(L$3,"000000000"),'FEUILLE 2'!$A:$A,"X",'FEUILLE 2'!$C:$C,'Ecarts de marge'!$B24,'FEUILLE 2'!$K:$K,$D24)+SUMIFS(OFFSET('FEUILLE 2'!$A:$A,0,MATCH('Ecarts de marge'!$A24,'FEUILLE 2'!$1:$1,0)-1),'FEUILLE 2'!$H:$H,TEXT(L$3,"000000000"),'FEUILLE 2'!$A:$A,"X",'FEUILLE 2'!$C:$C,$C24,'FEUILLE 2'!$K:$K,$D24)</f>
        <v>0</v>
      </c>
      <c r="M24" s="63">
        <f ca="1">+SUMIFS(OFFSET('FEUILLE 1'!$BP:$BP,0,MATCH(M$3&amp;$H$1,'FEUILLE 1'!$BP$1:$DW$1,0)-1),'FEUILLE 1'!$J:$J,$D24,'FEUILLE 1'!$BI:$BI,"&gt;="&amp;70000000)</f>
        <v>0</v>
      </c>
      <c r="N24" s="62">
        <f ca="1">+SUMIFS(OFFSET('FEUILLE 2'!$A:$A,0,MATCH('Ecarts de marge'!$A24,'FEUILLE 2'!$1:$1,0)-1),'FEUILLE 2'!$H:$H,TEXT(N$3,"000000000"),'FEUILLE 2'!$A:$A,"X",'FEUILLE 2'!$C:$C,'Ecarts de marge'!$B24,'FEUILLE 2'!$K:$K,$D24)+SUMIFS(OFFSET('FEUILLE 2'!$A:$A,0,MATCH('Ecarts de marge'!$A24,'FEUILLE 2'!$1:$1,0)-1),'FEUILLE 2'!$H:$H,TEXT(N$3,"000000000"),'FEUILLE 2'!$A:$A,"X",'FEUILLE 2'!$C:$C,$C24,'FEUILLE 2'!$K:$K,$D12)</f>
        <v>0</v>
      </c>
      <c r="O24" s="63">
        <f ca="1">+SUMIFS(OFFSET('FEUILLE 1'!$BP:$BP,0,MATCH(O$3&amp;$H$1,'FEUILLE 1'!$BP$1:$DW$1,0)-1),'FEUILLE 1'!$J:$J,$D24,'FEUILLE 1'!$BI:$BI,"&gt;="&amp;70000000)</f>
        <v>0</v>
      </c>
      <c r="P24" s="84">
        <f t="shared" ca="1" si="10"/>
        <v>0</v>
      </c>
      <c r="Q24" s="85">
        <f t="shared" ca="1" si="11"/>
        <v>0</v>
      </c>
      <c r="R24" s="85">
        <f t="shared" ca="1" si="9"/>
        <v>0</v>
      </c>
      <c r="S24" s="106">
        <f t="shared" ca="1" si="2"/>
        <v>0</v>
      </c>
    </row>
    <row r="25" spans="1:20" outlineLevel="1" x14ac:dyDescent="0.2">
      <c r="A25" t="s">
        <v>720</v>
      </c>
      <c r="B25" t="s">
        <v>740</v>
      </c>
      <c r="C25" t="s">
        <v>743</v>
      </c>
      <c r="D25" s="22" t="s">
        <v>140</v>
      </c>
      <c r="E25" s="47" t="s">
        <v>141</v>
      </c>
      <c r="F25" s="62">
        <f ca="1">+SUMIFS(OFFSET('FEUILLE 2'!$A:$A,0,MATCH('Ecarts de marge'!$A25,'FEUILLE 2'!$1:$1,0)-1),'FEUILLE 2'!$H:$H,TEXT(F$3,"000000000"),'FEUILLE 2'!$A:$A,"X",'FEUILLE 2'!$C:$C,'Ecarts de marge'!$B25,'FEUILLE 2'!$K:$K,$D25)+SUMIFS(OFFSET('FEUILLE 2'!$A:$A,0,MATCH('Ecarts de marge'!$A25,'FEUILLE 2'!$1:$1,0)-1),'FEUILLE 2'!$H:$H,TEXT(F$3,"000000000"),'FEUILLE 2'!$A:$A,"X",'FEUILLE 2'!$C:$C,$C25,'FEUILLE 2'!$K:$K,$D13)</f>
        <v>0</v>
      </c>
      <c r="G25" s="63">
        <f ca="1">+SUMIFS(OFFSET('FEUILLE 1'!$BP:$BP,0,MATCH(G$3&amp;$H$1,'FEUILLE 1'!$BP$1:$DW$1,0)-1),'FEUILLE 1'!$J:$J,$D25,'FEUILLE 1'!$BI:$BI,"&gt;="&amp;70000000)</f>
        <v>0</v>
      </c>
      <c r="H25" s="62">
        <f ca="1">+SUMIFS(OFFSET('FEUILLE 2'!$A:$A,0,MATCH('Ecarts de marge'!$A25,'FEUILLE 2'!$1:$1,0)-1),'FEUILLE 2'!$H:$H,TEXT(H$3,"000000000"),'FEUILLE 2'!$A:$A,"X",'FEUILLE 2'!$C:$C,'Ecarts de marge'!$B25,'FEUILLE 2'!$K:$K,$D25)+SUMIFS(OFFSET('FEUILLE 2'!$A:$A,0,MATCH('Ecarts de marge'!$A25,'FEUILLE 2'!$1:$1,0)-1),'FEUILLE 2'!$H:$H,TEXT(H$3,"000000000"),'FEUILLE 2'!$A:$A,"X",'FEUILLE 2'!$C:$C,$C25,'FEUILLE 2'!$K:$K,$D13)</f>
        <v>0</v>
      </c>
      <c r="I25" s="63">
        <f ca="1">+SUMIFS(OFFSET('FEUILLE 1'!$BP:$BP,0,MATCH(I$3&amp;$H$1,'FEUILLE 1'!$BP$1:$DW$1,0)-1),'FEUILLE 1'!$J:$J,$D25,'FEUILLE 1'!$BI:$BI,"&gt;="&amp;70000000)</f>
        <v>0</v>
      </c>
      <c r="J25" s="62">
        <f ca="1">+SUMIFS(OFFSET('FEUILLE 2'!$A:$A,0,MATCH('Ecarts de marge'!$A25,'FEUILLE 2'!$1:$1,0)-1),'FEUILLE 2'!$H:$H,TEXT(J$3,"000000000"),'FEUILLE 2'!$A:$A,"X",'FEUILLE 2'!$C:$C,'Ecarts de marge'!$B25,'FEUILLE 2'!$K:$K,$D25)+SUMIFS(OFFSET('FEUILLE 2'!$A:$A,0,MATCH('Ecarts de marge'!$A25,'FEUILLE 2'!$1:$1,0)-1),'FEUILLE 2'!$H:$H,TEXT(J$3,"000000000"),'FEUILLE 2'!$A:$A,"X",'FEUILLE 2'!$C:$C,$C25,'FEUILLE 2'!$K:$K,$D13)</f>
        <v>0</v>
      </c>
      <c r="K25" s="63">
        <f ca="1">+SUMIFS(OFFSET('FEUILLE 1'!$BP:$BP,0,MATCH(K$3&amp;$H$1,'FEUILLE 1'!$BP$1:$DW$1,0)-1),'FEUILLE 1'!$J:$J,$D25,'FEUILLE 1'!$BI:$BI,"&gt;="&amp;70000000)</f>
        <v>0</v>
      </c>
      <c r="L25" s="62">
        <f ca="1">+SUMIFS(OFFSET('FEUILLE 2'!$A:$A,0,MATCH('Ecarts de marge'!$A25,'FEUILLE 2'!$1:$1,0)-1),'FEUILLE 2'!$H:$H,TEXT(L$3,"000000000"),'FEUILLE 2'!$A:$A,"X",'FEUILLE 2'!$C:$C,'Ecarts de marge'!$B25,'FEUILLE 2'!$K:$K,$D25)+SUMIFS(OFFSET('FEUILLE 2'!$A:$A,0,MATCH('Ecarts de marge'!$A25,'FEUILLE 2'!$1:$1,0)-1),'FEUILLE 2'!$H:$H,TEXT(L$3,"000000000"),'FEUILLE 2'!$A:$A,"X",'FEUILLE 2'!$C:$C,$C25,'FEUILLE 2'!$K:$K,$D25)</f>
        <v>156317.44</v>
      </c>
      <c r="M25" s="63">
        <f ca="1">+SUMIFS(OFFSET('FEUILLE 1'!$BP:$BP,0,MATCH(M$3&amp;$H$1,'FEUILLE 1'!$BP$1:$DW$1,0)-1),'FEUILLE 1'!$J:$J,$D25,'FEUILLE 1'!$BI:$BI,"&gt;="&amp;70000000)</f>
        <v>209459.82499999995</v>
      </c>
      <c r="N25" s="62">
        <f ca="1">+SUMIFS(OFFSET('FEUILLE 2'!$A:$A,0,MATCH('Ecarts de marge'!$A25,'FEUILLE 2'!$1:$1,0)-1),'FEUILLE 2'!$H:$H,TEXT(N$3,"000000000"),'FEUILLE 2'!$A:$A,"X",'FEUILLE 2'!$C:$C,'Ecarts de marge'!$B25,'FEUILLE 2'!$K:$K,$D25)+SUMIFS(OFFSET('FEUILLE 2'!$A:$A,0,MATCH('Ecarts de marge'!$A25,'FEUILLE 2'!$1:$1,0)-1),'FEUILLE 2'!$H:$H,TEXT(N$3,"000000000"),'FEUILLE 2'!$A:$A,"X",'FEUILLE 2'!$C:$C,$C25,'FEUILLE 2'!$K:$K,$D13)</f>
        <v>0</v>
      </c>
      <c r="O25" s="63">
        <f ca="1">+SUMIFS(OFFSET('FEUILLE 1'!$BP:$BP,0,MATCH(O$3&amp;$H$1,'FEUILLE 1'!$BP$1:$DW$1,0)-1),'FEUILLE 1'!$J:$J,$D25,'FEUILLE 1'!$BI:$BI,"&gt;="&amp;70000000)</f>
        <v>0</v>
      </c>
      <c r="P25" s="84">
        <f t="shared" ca="1" si="10"/>
        <v>156317.44</v>
      </c>
      <c r="Q25" s="85">
        <f t="shared" ca="1" si="11"/>
        <v>209459.82499999995</v>
      </c>
      <c r="R25" s="85">
        <f t="shared" ca="1" si="9"/>
        <v>-53142.384999999951</v>
      </c>
      <c r="S25" s="106">
        <f t="shared" ca="1" si="2"/>
        <v>-0.25371158884525929</v>
      </c>
      <c r="T25" s="138"/>
    </row>
    <row r="26" spans="1:20" outlineLevel="1" x14ac:dyDescent="0.2">
      <c r="A26" t="s">
        <v>720</v>
      </c>
      <c r="B26" t="s">
        <v>740</v>
      </c>
      <c r="C26" t="s">
        <v>743</v>
      </c>
      <c r="D26" s="22" t="s">
        <v>143</v>
      </c>
      <c r="E26" s="47" t="s">
        <v>144</v>
      </c>
      <c r="F26" s="62">
        <f ca="1">+SUMIFS(OFFSET('FEUILLE 2'!$A:$A,0,MATCH('Ecarts de marge'!$A26,'FEUILLE 2'!$1:$1,0)-1),'FEUILLE 2'!$H:$H,TEXT(F$3,"000000000"),'FEUILLE 2'!$A:$A,"X",'FEUILLE 2'!$C:$C,'Ecarts de marge'!$B26,'FEUILLE 2'!$K:$K,$D26)+SUMIFS(OFFSET('FEUILLE 2'!$A:$A,0,MATCH('Ecarts de marge'!$A26,'FEUILLE 2'!$1:$1,0)-1),'FEUILLE 2'!$H:$H,TEXT(F$3,"000000000"),'FEUILLE 2'!$A:$A,"X",'FEUILLE 2'!$C:$C,$C26,'FEUILLE 2'!$K:$K,$D14)</f>
        <v>0</v>
      </c>
      <c r="G26" s="63">
        <f ca="1">+SUMIFS(OFFSET('FEUILLE 1'!$BP:$BP,0,MATCH(G$3&amp;$H$1,'FEUILLE 1'!$BP$1:$DW$1,0)-1),'FEUILLE 1'!$J:$J,$D26,'FEUILLE 1'!$BI:$BI,"&gt;="&amp;70000000)</f>
        <v>0</v>
      </c>
      <c r="H26" s="62">
        <f ca="1">+SUMIFS(OFFSET('FEUILLE 2'!$A:$A,0,MATCH('Ecarts de marge'!$A26,'FEUILLE 2'!$1:$1,0)-1),'FEUILLE 2'!$H:$H,TEXT(H$3,"000000000"),'FEUILLE 2'!$A:$A,"X",'FEUILLE 2'!$C:$C,'Ecarts de marge'!$B26,'FEUILLE 2'!$K:$K,$D26)+SUMIFS(OFFSET('FEUILLE 2'!$A:$A,0,MATCH('Ecarts de marge'!$A26,'FEUILLE 2'!$1:$1,0)-1),'FEUILLE 2'!$H:$H,TEXT(H$3,"000000000"),'FEUILLE 2'!$A:$A,"X",'FEUILLE 2'!$C:$C,$C26,'FEUILLE 2'!$K:$K,$D14)</f>
        <v>0</v>
      </c>
      <c r="I26" s="63">
        <f ca="1">+SUMIFS(OFFSET('FEUILLE 1'!$BP:$BP,0,MATCH(I$3&amp;$H$1,'FEUILLE 1'!$BP$1:$DW$1,0)-1),'FEUILLE 1'!$J:$J,$D26,'FEUILLE 1'!$BI:$BI,"&gt;="&amp;70000000)</f>
        <v>0</v>
      </c>
      <c r="J26" s="62">
        <f ca="1">+SUMIFS(OFFSET('FEUILLE 2'!$A:$A,0,MATCH('Ecarts de marge'!$A26,'FEUILLE 2'!$1:$1,0)-1),'FEUILLE 2'!$H:$H,TEXT(J$3,"000000000"),'FEUILLE 2'!$A:$A,"X",'FEUILLE 2'!$C:$C,'Ecarts de marge'!$B26,'FEUILLE 2'!$K:$K,$D26)+SUMIFS(OFFSET('FEUILLE 2'!$A:$A,0,MATCH('Ecarts de marge'!$A26,'FEUILLE 2'!$1:$1,0)-1),'FEUILLE 2'!$H:$H,TEXT(J$3,"000000000"),'FEUILLE 2'!$A:$A,"X",'FEUILLE 2'!$C:$C,$C26,'FEUILLE 2'!$K:$K,$D14)</f>
        <v>0</v>
      </c>
      <c r="K26" s="63">
        <f ca="1">+SUMIFS(OFFSET('FEUILLE 1'!$BP:$BP,0,MATCH(K$3&amp;$H$1,'FEUILLE 1'!$BP$1:$DW$1,0)-1),'FEUILLE 1'!$J:$J,$D26,'FEUILLE 1'!$BI:$BI,"&gt;="&amp;70000000)</f>
        <v>0</v>
      </c>
      <c r="L26" s="62">
        <f ca="1">+SUMIFS(OFFSET('FEUILLE 2'!$A:$A,0,MATCH('Ecarts de marge'!$A26,'FEUILLE 2'!$1:$1,0)-1),'FEUILLE 2'!$H:$H,TEXT(L$3,"000000000"),'FEUILLE 2'!$A:$A,"X",'FEUILLE 2'!$C:$C,'Ecarts de marge'!$B26,'FEUILLE 2'!$K:$K,$D26)+SUMIFS(OFFSET('FEUILLE 2'!$A:$A,0,MATCH('Ecarts de marge'!$A26,'FEUILLE 2'!$1:$1,0)-1),'FEUILLE 2'!$H:$H,TEXT(L$3,"000000000"),'FEUILLE 2'!$A:$A,"X",'FEUILLE 2'!$C:$C,$C26,'FEUILLE 2'!$K:$K,$D26)</f>
        <v>0</v>
      </c>
      <c r="M26" s="63">
        <f ca="1">+SUMIFS(OFFSET('FEUILLE 1'!$BP:$BP,0,MATCH(M$3&amp;$H$1,'FEUILLE 1'!$BP$1:$DW$1,0)-1),'FEUILLE 1'!$J:$J,$D26,'FEUILLE 1'!$BI:$BI,"&gt;="&amp;70000000)</f>
        <v>0</v>
      </c>
      <c r="N26" s="62">
        <f ca="1">+SUMIFS(OFFSET('FEUILLE 2'!$A:$A,0,MATCH('Ecarts de marge'!$A26,'FEUILLE 2'!$1:$1,0)-1),'FEUILLE 2'!$H:$H,TEXT(N$3,"000000000"),'FEUILLE 2'!$A:$A,"X",'FEUILLE 2'!$C:$C,'Ecarts de marge'!$B26,'FEUILLE 2'!$K:$K,$D26)+SUMIFS(OFFSET('FEUILLE 2'!$A:$A,0,MATCH('Ecarts de marge'!$A26,'FEUILLE 2'!$1:$1,0)-1),'FEUILLE 2'!$H:$H,TEXT(N$3,"000000000"),'FEUILLE 2'!$A:$A,"X",'FEUILLE 2'!$C:$C,$C26,'FEUILLE 2'!$K:$K,$D14)</f>
        <v>0</v>
      </c>
      <c r="O26" s="63">
        <f ca="1">+SUMIFS(OFFSET('FEUILLE 1'!$BP:$BP,0,MATCH(O$3&amp;$H$1,'FEUILLE 1'!$BP$1:$DW$1,0)-1),'FEUILLE 1'!$J:$J,$D26,'FEUILLE 1'!$BI:$BI,"&gt;="&amp;70000000)</f>
        <v>0</v>
      </c>
      <c r="P26" s="84">
        <f t="shared" ca="1" si="10"/>
        <v>0</v>
      </c>
      <c r="Q26" s="85">
        <f t="shared" ca="1" si="11"/>
        <v>0</v>
      </c>
      <c r="R26" s="85">
        <f t="shared" ca="1" si="9"/>
        <v>0</v>
      </c>
      <c r="S26" s="106">
        <f t="shared" ca="1" si="2"/>
        <v>0</v>
      </c>
      <c r="T26" s="22" t="s">
        <v>923</v>
      </c>
    </row>
    <row r="27" spans="1:20" outlineLevel="1" x14ac:dyDescent="0.2">
      <c r="A27" t="s">
        <v>720</v>
      </c>
      <c r="B27" t="s">
        <v>740</v>
      </c>
      <c r="C27" t="s">
        <v>743</v>
      </c>
      <c r="D27" s="22" t="s">
        <v>125</v>
      </c>
      <c r="E27" s="47" t="s">
        <v>126</v>
      </c>
      <c r="F27" s="62">
        <f ca="1">+SUMIFS(OFFSET('FEUILLE 2'!$A:$A,0,MATCH('Ecarts de marge'!$A27,'FEUILLE 2'!$1:$1,0)-1),'FEUILLE 2'!$H:$H,TEXT(F$3,"000000000"),'FEUILLE 2'!$A:$A,"X",'FEUILLE 2'!$C:$C,'Ecarts de marge'!$B27,'FEUILLE 2'!$K:$K,$D27)+SUMIFS(OFFSET('FEUILLE 2'!$A:$A,0,MATCH('Ecarts de marge'!$A27,'FEUILLE 2'!$1:$1,0)-1),'FEUILLE 2'!$H:$H,TEXT(F$3,"000000000"),'FEUILLE 2'!$A:$A,"X",'FEUILLE 2'!$C:$C,$C27,'FEUILLE 2'!$K:$K,$D15)</f>
        <v>0</v>
      </c>
      <c r="G27" s="63">
        <f ca="1">+SUMIFS(OFFSET('FEUILLE 1'!$BP:$BP,0,MATCH(G$3&amp;$H$1,'FEUILLE 1'!$BP$1:$DW$1,0)-1),'FEUILLE 1'!$J:$J,$D27,'FEUILLE 1'!$BI:$BI,"&gt;="&amp;70000000)</f>
        <v>0</v>
      </c>
      <c r="H27" s="62">
        <f ca="1">+SUMIFS(OFFSET('FEUILLE 2'!$A:$A,0,MATCH('Ecarts de marge'!$A27,'FEUILLE 2'!$1:$1,0)-1),'FEUILLE 2'!$H:$H,TEXT(H$3,"000000000"),'FEUILLE 2'!$A:$A,"X",'FEUILLE 2'!$C:$C,'Ecarts de marge'!$B27,'FEUILLE 2'!$K:$K,$D27)+SUMIFS(OFFSET('FEUILLE 2'!$A:$A,0,MATCH('Ecarts de marge'!$A27,'FEUILLE 2'!$1:$1,0)-1),'FEUILLE 2'!$H:$H,TEXT(H$3,"000000000"),'FEUILLE 2'!$A:$A,"X",'FEUILLE 2'!$C:$C,$C27,'FEUILLE 2'!$K:$K,$D15)</f>
        <v>0</v>
      </c>
      <c r="I27" s="63">
        <f ca="1">+SUMIFS(OFFSET('FEUILLE 1'!$BP:$BP,0,MATCH(I$3&amp;$H$1,'FEUILLE 1'!$BP$1:$DW$1,0)-1),'FEUILLE 1'!$J:$J,$D27,'FEUILLE 1'!$BI:$BI,"&gt;="&amp;70000000)</f>
        <v>0</v>
      </c>
      <c r="J27" s="62">
        <f ca="1">+SUMIFS(OFFSET('FEUILLE 2'!$A:$A,0,MATCH('Ecarts de marge'!$A27,'FEUILLE 2'!$1:$1,0)-1),'FEUILLE 2'!$H:$H,TEXT(J$3,"000000000"),'FEUILLE 2'!$A:$A,"X",'FEUILLE 2'!$C:$C,'Ecarts de marge'!$B27,'FEUILLE 2'!$K:$K,$D27)+SUMIFS(OFFSET('FEUILLE 2'!$A:$A,0,MATCH('Ecarts de marge'!$A27,'FEUILLE 2'!$1:$1,0)-1),'FEUILLE 2'!$H:$H,TEXT(J$3,"000000000"),'FEUILLE 2'!$A:$A,"X",'FEUILLE 2'!$C:$C,$C27,'FEUILLE 2'!$K:$K,$D15)</f>
        <v>0</v>
      </c>
      <c r="K27" s="63">
        <f ca="1">+SUMIFS(OFFSET('FEUILLE 1'!$BP:$BP,0,MATCH(K$3&amp;$H$1,'FEUILLE 1'!$BP$1:$DW$1,0)-1),'FEUILLE 1'!$J:$J,$D27,'FEUILLE 1'!$BI:$BI,"&gt;="&amp;70000000)</f>
        <v>0</v>
      </c>
      <c r="L27" s="62">
        <f ca="1">+SUMIFS(OFFSET('FEUILLE 2'!$A:$A,0,MATCH('Ecarts de marge'!$A27,'FEUILLE 2'!$1:$1,0)-1),'FEUILLE 2'!$H:$H,TEXT(L$3,"000000000"),'FEUILLE 2'!$A:$A,"X",'FEUILLE 2'!$C:$C,'Ecarts de marge'!$B27,'FEUILLE 2'!$K:$K,$D27)+SUMIFS(OFFSET('FEUILLE 2'!$A:$A,0,MATCH('Ecarts de marge'!$A27,'FEUILLE 2'!$1:$1,0)-1),'FEUILLE 2'!$H:$H,TEXT(L$3,"000000000"),'FEUILLE 2'!$A:$A,"X",'FEUILLE 2'!$C:$C,$C27,'FEUILLE 2'!$K:$K,$D27)</f>
        <v>0</v>
      </c>
      <c r="M27" s="63">
        <f ca="1">+SUMIFS(OFFSET('FEUILLE 1'!$BP:$BP,0,MATCH(M$3&amp;$H$1,'FEUILLE 1'!$BP$1:$DW$1,0)-1),'FEUILLE 1'!$J:$J,$D27,'FEUILLE 1'!$BI:$BI,"&gt;="&amp;70000000)</f>
        <v>0</v>
      </c>
      <c r="N27" s="62">
        <f ca="1">+SUMIFS(OFFSET('FEUILLE 2'!$A:$A,0,MATCH('Ecarts de marge'!$A27,'FEUILLE 2'!$1:$1,0)-1),'FEUILLE 2'!$H:$H,TEXT(N$3,"000000000"),'FEUILLE 2'!$A:$A,"X",'FEUILLE 2'!$C:$C,'Ecarts de marge'!$B27,'FEUILLE 2'!$K:$K,$D27)+SUMIFS(OFFSET('FEUILLE 2'!$A:$A,0,MATCH('Ecarts de marge'!$A27,'FEUILLE 2'!$1:$1,0)-1),'FEUILLE 2'!$H:$H,TEXT(N$3,"000000000"),'FEUILLE 2'!$A:$A,"X",'FEUILLE 2'!$C:$C,$C27,'FEUILLE 2'!$K:$K,$D15)</f>
        <v>0</v>
      </c>
      <c r="O27" s="63">
        <f ca="1">+SUMIFS(OFFSET('FEUILLE 1'!$BP:$BP,0,MATCH(O$3&amp;$H$1,'FEUILLE 1'!$BP$1:$DW$1,0)-1),'FEUILLE 1'!$J:$J,$D27,'FEUILLE 1'!$BI:$BI,"&gt;="&amp;70000000)</f>
        <v>0</v>
      </c>
      <c r="P27" s="84">
        <f t="shared" ca="1" si="10"/>
        <v>0</v>
      </c>
      <c r="Q27" s="85">
        <f t="shared" ca="1" si="11"/>
        <v>0</v>
      </c>
      <c r="R27" s="85">
        <f t="shared" ca="1" si="9"/>
        <v>0</v>
      </c>
      <c r="S27" s="106">
        <f t="shared" ca="1" si="2"/>
        <v>0</v>
      </c>
    </row>
    <row r="28" spans="1:20" outlineLevel="1" x14ac:dyDescent="0.2">
      <c r="A28" t="s">
        <v>720</v>
      </c>
      <c r="B28" t="s">
        <v>740</v>
      </c>
      <c r="C28" t="s">
        <v>743</v>
      </c>
      <c r="D28" s="22" t="s">
        <v>134</v>
      </c>
      <c r="E28" s="47" t="s">
        <v>135</v>
      </c>
      <c r="F28" s="62">
        <f ca="1">+SUMIFS(OFFSET('FEUILLE 2'!$A:$A,0,MATCH('Ecarts de marge'!$A28,'FEUILLE 2'!$1:$1,0)-1),'FEUILLE 2'!$H:$H,TEXT(F$3,"000000000"),'FEUILLE 2'!$A:$A,"X",'FEUILLE 2'!$C:$C,'Ecarts de marge'!$B28,'FEUILLE 2'!$K:$K,$D28)+SUMIFS(OFFSET('FEUILLE 2'!$A:$A,0,MATCH('Ecarts de marge'!$A28,'FEUILLE 2'!$1:$1,0)-1),'FEUILLE 2'!$H:$H,TEXT(F$3,"000000000"),'FEUILLE 2'!$A:$A,"X",'FEUILLE 2'!$C:$C,$C28,'FEUILLE 2'!$K:$K,$D16)</f>
        <v>0</v>
      </c>
      <c r="G28" s="63">
        <f ca="1">+SUMIFS(OFFSET('FEUILLE 1'!$BP:$BP,0,MATCH(G$3&amp;$H$1,'FEUILLE 1'!$BP$1:$DW$1,0)-1),'FEUILLE 1'!$J:$J,$D28,'FEUILLE 1'!$BI:$BI,"&gt;="&amp;70000000)</f>
        <v>0</v>
      </c>
      <c r="H28" s="62">
        <f ca="1">+SUMIFS(OFFSET('FEUILLE 2'!$A:$A,0,MATCH('Ecarts de marge'!$A28,'FEUILLE 2'!$1:$1,0)-1),'FEUILLE 2'!$H:$H,TEXT(H$3,"000000000"),'FEUILLE 2'!$A:$A,"X",'FEUILLE 2'!$C:$C,'Ecarts de marge'!$B28,'FEUILLE 2'!$K:$K,$D28)+SUMIFS(OFFSET('FEUILLE 2'!$A:$A,0,MATCH('Ecarts de marge'!$A28,'FEUILLE 2'!$1:$1,0)-1),'FEUILLE 2'!$H:$H,TEXT(H$3,"000000000"),'FEUILLE 2'!$A:$A,"X",'FEUILLE 2'!$C:$C,$C28,'FEUILLE 2'!$K:$K,$D16)</f>
        <v>0</v>
      </c>
      <c r="I28" s="63">
        <f ca="1">+SUMIFS(OFFSET('FEUILLE 1'!$BP:$BP,0,MATCH(I$3&amp;$H$1,'FEUILLE 1'!$BP$1:$DW$1,0)-1),'FEUILLE 1'!$J:$J,$D28,'FEUILLE 1'!$BI:$BI,"&gt;="&amp;70000000)</f>
        <v>0</v>
      </c>
      <c r="J28" s="62">
        <f ca="1">+SUMIFS(OFFSET('FEUILLE 2'!$A:$A,0,MATCH('Ecarts de marge'!$A28,'FEUILLE 2'!$1:$1,0)-1),'FEUILLE 2'!$H:$H,TEXT(J$3,"000000000"),'FEUILLE 2'!$A:$A,"X",'FEUILLE 2'!$C:$C,'Ecarts de marge'!$B28,'FEUILLE 2'!$K:$K,$D28)+SUMIFS(OFFSET('FEUILLE 2'!$A:$A,0,MATCH('Ecarts de marge'!$A28,'FEUILLE 2'!$1:$1,0)-1),'FEUILLE 2'!$H:$H,TEXT(J$3,"000000000"),'FEUILLE 2'!$A:$A,"X",'FEUILLE 2'!$C:$C,$C28,'FEUILLE 2'!$K:$K,$D16)</f>
        <v>0</v>
      </c>
      <c r="K28" s="63">
        <f ca="1">+SUMIFS(OFFSET('FEUILLE 1'!$BP:$BP,0,MATCH(K$3&amp;$H$1,'FEUILLE 1'!$BP$1:$DW$1,0)-1),'FEUILLE 1'!$J:$J,$D28,'FEUILLE 1'!$BI:$BI,"&gt;="&amp;70000000)</f>
        <v>0</v>
      </c>
      <c r="L28" s="62">
        <f ca="1">+SUMIFS(OFFSET('FEUILLE 2'!$A:$A,0,MATCH('Ecarts de marge'!$A28,'FEUILLE 2'!$1:$1,0)-1),'FEUILLE 2'!$H:$H,TEXT(L$3,"000000000"),'FEUILLE 2'!$A:$A,"X",'FEUILLE 2'!$C:$C,'Ecarts de marge'!$B28,'FEUILLE 2'!$K:$K,$D28)+SUMIFS(OFFSET('FEUILLE 2'!$A:$A,0,MATCH('Ecarts de marge'!$A28,'FEUILLE 2'!$1:$1,0)-1),'FEUILLE 2'!$H:$H,TEXT(L$3,"000000000"),'FEUILLE 2'!$A:$A,"X",'FEUILLE 2'!$C:$C,$C28,'FEUILLE 2'!$K:$K,$D28)</f>
        <v>0</v>
      </c>
      <c r="M28" s="63">
        <f ca="1">+SUMIFS(OFFSET('FEUILLE 1'!$BP:$BP,0,MATCH(M$3&amp;$H$1,'FEUILLE 1'!$BP$1:$DW$1,0)-1),'FEUILLE 1'!$J:$J,$D28,'FEUILLE 1'!$BI:$BI,"&gt;="&amp;70000000)</f>
        <v>0</v>
      </c>
      <c r="N28" s="62">
        <f ca="1">+SUMIFS(OFFSET('FEUILLE 2'!$A:$A,0,MATCH('Ecarts de marge'!$A28,'FEUILLE 2'!$1:$1,0)-1),'FEUILLE 2'!$H:$H,TEXT(N$3,"000000000"),'FEUILLE 2'!$A:$A,"X",'FEUILLE 2'!$C:$C,'Ecarts de marge'!$B28,'FEUILLE 2'!$K:$K,$D28)+SUMIFS(OFFSET('FEUILLE 2'!$A:$A,0,MATCH('Ecarts de marge'!$A28,'FEUILLE 2'!$1:$1,0)-1),'FEUILLE 2'!$H:$H,TEXT(N$3,"000000000"),'FEUILLE 2'!$A:$A,"X",'FEUILLE 2'!$C:$C,$C28,'FEUILLE 2'!$K:$K,$D16)</f>
        <v>0</v>
      </c>
      <c r="O28" s="63">
        <f ca="1">+SUMIFS(OFFSET('FEUILLE 1'!$BP:$BP,0,MATCH(O$3&amp;$H$1,'FEUILLE 1'!$BP$1:$DW$1,0)-1),'FEUILLE 1'!$J:$J,$D28,'FEUILLE 1'!$BI:$BI,"&gt;="&amp;70000000)</f>
        <v>0</v>
      </c>
      <c r="P28" s="84">
        <f t="shared" ca="1" si="10"/>
        <v>0</v>
      </c>
      <c r="Q28" s="85">
        <f t="shared" ca="1" si="11"/>
        <v>0</v>
      </c>
      <c r="R28" s="85">
        <f t="shared" ca="1" si="9"/>
        <v>0</v>
      </c>
      <c r="S28" s="106">
        <f t="shared" ca="1" si="2"/>
        <v>0</v>
      </c>
    </row>
    <row r="29" spans="1:20" outlineLevel="1" x14ac:dyDescent="0.2">
      <c r="A29" t="s">
        <v>720</v>
      </c>
      <c r="B29" t="s">
        <v>740</v>
      </c>
      <c r="C29" t="s">
        <v>743</v>
      </c>
      <c r="D29" s="22" t="s">
        <v>137</v>
      </c>
      <c r="E29" s="47" t="s">
        <v>138</v>
      </c>
      <c r="F29" s="62">
        <f ca="1">+SUMIFS(OFFSET('FEUILLE 2'!$A:$A,0,MATCH('Ecarts de marge'!$A29,'FEUILLE 2'!$1:$1,0)-1),'FEUILLE 2'!$H:$H,TEXT(F$3,"000000000"),'FEUILLE 2'!$A:$A,"X",'FEUILLE 2'!$C:$C,'Ecarts de marge'!$B29,'FEUILLE 2'!$K:$K,$D29)+SUMIFS(OFFSET('FEUILLE 2'!$A:$A,0,MATCH('Ecarts de marge'!$A29,'FEUILLE 2'!$1:$1,0)-1),'FEUILLE 2'!$H:$H,TEXT(F$3,"000000000"),'FEUILLE 2'!$A:$A,"X",'FEUILLE 2'!$C:$C,$C29,'FEUILLE 2'!$K:$K,$D17)</f>
        <v>0</v>
      </c>
      <c r="G29" s="63">
        <f ca="1">+SUMIFS(OFFSET('FEUILLE 1'!$BP:$BP,0,MATCH(G$3&amp;$H$1,'FEUILLE 1'!$BP$1:$DW$1,0)-1),'FEUILLE 1'!$J:$J,$D29,'FEUILLE 1'!$BI:$BI,"&gt;="&amp;70000000)</f>
        <v>0</v>
      </c>
      <c r="H29" s="62">
        <f ca="1">+SUMIFS(OFFSET('FEUILLE 2'!$A:$A,0,MATCH('Ecarts de marge'!$A29,'FEUILLE 2'!$1:$1,0)-1),'FEUILLE 2'!$H:$H,TEXT(H$3,"000000000"),'FEUILLE 2'!$A:$A,"X",'FEUILLE 2'!$C:$C,'Ecarts de marge'!$B29,'FEUILLE 2'!$K:$K,$D29)+SUMIFS(OFFSET('FEUILLE 2'!$A:$A,0,MATCH('Ecarts de marge'!$A29,'FEUILLE 2'!$1:$1,0)-1),'FEUILLE 2'!$H:$H,TEXT(H$3,"000000000"),'FEUILLE 2'!$A:$A,"X",'FEUILLE 2'!$C:$C,$C29,'FEUILLE 2'!$K:$K,$D17)</f>
        <v>0</v>
      </c>
      <c r="I29" s="63">
        <f ca="1">+SUMIFS(OFFSET('FEUILLE 1'!$BP:$BP,0,MATCH(I$3&amp;$H$1,'FEUILLE 1'!$BP$1:$DW$1,0)-1),'FEUILLE 1'!$J:$J,$D29,'FEUILLE 1'!$BI:$BI,"&gt;="&amp;70000000)</f>
        <v>14543.23</v>
      </c>
      <c r="J29" s="62">
        <f ca="1">+SUMIFS(OFFSET('FEUILLE 2'!$A:$A,0,MATCH('Ecarts de marge'!$A29,'FEUILLE 2'!$1:$1,0)-1),'FEUILLE 2'!$H:$H,TEXT(J$3,"000000000"),'FEUILLE 2'!$A:$A,"X",'FEUILLE 2'!$C:$C,'Ecarts de marge'!$B29,'FEUILLE 2'!$K:$K,$D29)+SUMIFS(OFFSET('FEUILLE 2'!$A:$A,0,MATCH('Ecarts de marge'!$A29,'FEUILLE 2'!$1:$1,0)-1),'FEUILLE 2'!$H:$H,TEXT(J$3,"000000000"),'FEUILLE 2'!$A:$A,"X",'FEUILLE 2'!$C:$C,$C29,'FEUILLE 2'!$K:$K,$D17)</f>
        <v>0</v>
      </c>
      <c r="K29" s="63">
        <f ca="1">+SUMIFS(OFFSET('FEUILLE 1'!$BP:$BP,0,MATCH(K$3&amp;$H$1,'FEUILLE 1'!$BP$1:$DW$1,0)-1),'FEUILLE 1'!$J:$J,$D29,'FEUILLE 1'!$BI:$BI,"&gt;="&amp;70000000)</f>
        <v>0</v>
      </c>
      <c r="L29" s="62">
        <f ca="1">+SUMIFS(OFFSET('FEUILLE 2'!$A:$A,0,MATCH('Ecarts de marge'!$A29,'FEUILLE 2'!$1:$1,0)-1),'FEUILLE 2'!$H:$H,TEXT(L$3,"000000000"),'FEUILLE 2'!$A:$A,"X",'FEUILLE 2'!$C:$C,'Ecarts de marge'!$B29,'FEUILLE 2'!$K:$K,$D29)+SUMIFS(OFFSET('FEUILLE 2'!$A:$A,0,MATCH('Ecarts de marge'!$A29,'FEUILLE 2'!$1:$1,0)-1),'FEUILLE 2'!$H:$H,TEXT(L$3,"000000000"),'FEUILLE 2'!$A:$A,"X",'FEUILLE 2'!$C:$C,$C29,'FEUILLE 2'!$K:$K,$D29)</f>
        <v>790</v>
      </c>
      <c r="M29" s="63">
        <f ca="1">+SUMIFS(OFFSET('FEUILLE 1'!$BP:$BP,0,MATCH(M$3&amp;$H$1,'FEUILLE 1'!$BP$1:$DW$1,0)-1),'FEUILLE 1'!$J:$J,$D29,'FEUILLE 1'!$BI:$BI,"&gt;="&amp;70000000)</f>
        <v>0</v>
      </c>
      <c r="N29" s="62">
        <f ca="1">+SUMIFS(OFFSET('FEUILLE 2'!$A:$A,0,MATCH('Ecarts de marge'!$A29,'FEUILLE 2'!$1:$1,0)-1),'FEUILLE 2'!$H:$H,TEXT(N$3,"000000000"),'FEUILLE 2'!$A:$A,"X",'FEUILLE 2'!$C:$C,'Ecarts de marge'!$B29,'FEUILLE 2'!$K:$K,$D29)+SUMIFS(OFFSET('FEUILLE 2'!$A:$A,0,MATCH('Ecarts de marge'!$A29,'FEUILLE 2'!$1:$1,0)-1),'FEUILLE 2'!$H:$H,TEXT(N$3,"000000000"),'FEUILLE 2'!$A:$A,"X",'FEUILLE 2'!$C:$C,$C29,'FEUILLE 2'!$K:$K,$D17)</f>
        <v>0</v>
      </c>
      <c r="O29" s="63">
        <f ca="1">+SUMIFS(OFFSET('FEUILLE 1'!$BP:$BP,0,MATCH(O$3&amp;$H$1,'FEUILLE 1'!$BP$1:$DW$1,0)-1),'FEUILLE 1'!$J:$J,$D29,'FEUILLE 1'!$BI:$BI,"&gt;="&amp;70000000)</f>
        <v>0</v>
      </c>
      <c r="P29" s="84">
        <f t="shared" ca="1" si="10"/>
        <v>790</v>
      </c>
      <c r="Q29" s="85">
        <f t="shared" ca="1" si="11"/>
        <v>14543.23</v>
      </c>
      <c r="R29" s="85">
        <f t="shared" ca="1" si="9"/>
        <v>-13753.23</v>
      </c>
      <c r="S29" s="106">
        <f t="shared" ca="1" si="2"/>
        <v>-0.94567919231147413</v>
      </c>
    </row>
    <row r="30" spans="1:20" outlineLevel="1" x14ac:dyDescent="0.2">
      <c r="A30" t="s">
        <v>720</v>
      </c>
      <c r="B30" t="s">
        <v>740</v>
      </c>
      <c r="C30" t="s">
        <v>743</v>
      </c>
      <c r="D30" s="22" t="s">
        <v>131</v>
      </c>
      <c r="E30" s="47" t="s">
        <v>132</v>
      </c>
      <c r="F30" s="62">
        <f ca="1">+SUMIFS(OFFSET('FEUILLE 2'!$A:$A,0,MATCH('Ecarts de marge'!$A30,'FEUILLE 2'!$1:$1,0)-1),'FEUILLE 2'!$H:$H,TEXT(F$3,"000000000"),'FEUILLE 2'!$A:$A,"X",'FEUILLE 2'!$C:$C,'Ecarts de marge'!$B30,'FEUILLE 2'!$K:$K,$D30)+SUMIFS(OFFSET('FEUILLE 2'!$A:$A,0,MATCH('Ecarts de marge'!$A30,'FEUILLE 2'!$1:$1,0)-1),'FEUILLE 2'!$H:$H,TEXT(F$3,"000000000"),'FEUILLE 2'!$A:$A,"X",'FEUILLE 2'!$C:$C,$C30,'FEUILLE 2'!$K:$K,$D18)</f>
        <v>0</v>
      </c>
      <c r="G30" s="63">
        <f ca="1">+SUMIFS(OFFSET('FEUILLE 1'!$BP:$BP,0,MATCH(G$3&amp;$H$1,'FEUILLE 1'!$BP$1:$DW$1,0)-1),'FEUILLE 1'!$J:$J,$D30,'FEUILLE 1'!$BI:$BI,"&gt;="&amp;70000000)</f>
        <v>0</v>
      </c>
      <c r="H30" s="62">
        <f ca="1">+SUMIFS(OFFSET('FEUILLE 2'!$A:$A,0,MATCH('Ecarts de marge'!$A30,'FEUILLE 2'!$1:$1,0)-1),'FEUILLE 2'!$H:$H,TEXT(H$3,"000000000"),'FEUILLE 2'!$A:$A,"X",'FEUILLE 2'!$C:$C,'Ecarts de marge'!$B30,'FEUILLE 2'!$K:$K,$D30)+SUMIFS(OFFSET('FEUILLE 2'!$A:$A,0,MATCH('Ecarts de marge'!$A30,'FEUILLE 2'!$1:$1,0)-1),'FEUILLE 2'!$H:$H,TEXT(H$3,"000000000"),'FEUILLE 2'!$A:$A,"X",'FEUILLE 2'!$C:$C,$C30,'FEUILLE 2'!$K:$K,$D18)</f>
        <v>0</v>
      </c>
      <c r="I30" s="63">
        <f ca="1">+SUMIFS(OFFSET('FEUILLE 1'!$BP:$BP,0,MATCH(I$3&amp;$H$1,'FEUILLE 1'!$BP$1:$DW$1,0)-1),'FEUILLE 1'!$J:$J,$D30,'FEUILLE 1'!$BI:$BI,"&gt;="&amp;70000000)</f>
        <v>0</v>
      </c>
      <c r="J30" s="62">
        <f ca="1">+SUMIFS(OFFSET('FEUILLE 2'!$A:$A,0,MATCH('Ecarts de marge'!$A30,'FEUILLE 2'!$1:$1,0)-1),'FEUILLE 2'!$H:$H,TEXT(J$3,"000000000"),'FEUILLE 2'!$A:$A,"X",'FEUILLE 2'!$C:$C,'Ecarts de marge'!$B30,'FEUILLE 2'!$K:$K,$D30)+SUMIFS(OFFSET('FEUILLE 2'!$A:$A,0,MATCH('Ecarts de marge'!$A30,'FEUILLE 2'!$1:$1,0)-1),'FEUILLE 2'!$H:$H,TEXT(J$3,"000000000"),'FEUILLE 2'!$A:$A,"X",'FEUILLE 2'!$C:$C,$C30,'FEUILLE 2'!$K:$K,$D18)</f>
        <v>0</v>
      </c>
      <c r="K30" s="63">
        <f ca="1">+SUMIFS(OFFSET('FEUILLE 1'!$BP:$BP,0,MATCH(K$3&amp;$H$1,'FEUILLE 1'!$BP$1:$DW$1,0)-1),'FEUILLE 1'!$J:$J,$D30,'FEUILLE 1'!$BI:$BI,"&gt;="&amp;70000000)</f>
        <v>0</v>
      </c>
      <c r="L30" s="62">
        <f ca="1">+SUMIFS(OFFSET('FEUILLE 2'!$A:$A,0,MATCH('Ecarts de marge'!$A30,'FEUILLE 2'!$1:$1,0)-1),'FEUILLE 2'!$H:$H,TEXT(L$3,"000000000"),'FEUILLE 2'!$A:$A,"X",'FEUILLE 2'!$C:$C,'Ecarts de marge'!$B30,'FEUILLE 2'!$K:$K,$D30)+SUMIFS(OFFSET('FEUILLE 2'!$A:$A,0,MATCH('Ecarts de marge'!$A30,'FEUILLE 2'!$1:$1,0)-1),'FEUILLE 2'!$H:$H,TEXT(L$3,"000000000"),'FEUILLE 2'!$A:$A,"X",'FEUILLE 2'!$C:$C,$C30,'FEUILLE 2'!$K:$K,$D30)</f>
        <v>0</v>
      </c>
      <c r="M30" s="63">
        <f ca="1">+SUMIFS(OFFSET('FEUILLE 1'!$BP:$BP,0,MATCH(M$3&amp;$H$1,'FEUILLE 1'!$BP$1:$DW$1,0)-1),'FEUILLE 1'!$J:$J,$D30,'FEUILLE 1'!$BI:$BI,"&gt;="&amp;70000000)</f>
        <v>0</v>
      </c>
      <c r="N30" s="62">
        <f ca="1">+SUMIFS(OFFSET('FEUILLE 2'!$A:$A,0,MATCH('Ecarts de marge'!$A30,'FEUILLE 2'!$1:$1,0)-1),'FEUILLE 2'!$H:$H,TEXT(N$3,"000000000"),'FEUILLE 2'!$A:$A,"X",'FEUILLE 2'!$C:$C,'Ecarts de marge'!$B30,'FEUILLE 2'!$K:$K,$D30)+SUMIFS(OFFSET('FEUILLE 2'!$A:$A,0,MATCH('Ecarts de marge'!$A30,'FEUILLE 2'!$1:$1,0)-1),'FEUILLE 2'!$H:$H,TEXT(N$3,"000000000"),'FEUILLE 2'!$A:$A,"X",'FEUILLE 2'!$C:$C,$C30,'FEUILLE 2'!$K:$K,$D18)</f>
        <v>0</v>
      </c>
      <c r="O30" s="63">
        <f ca="1">+SUMIFS(OFFSET('FEUILLE 1'!$BP:$BP,0,MATCH(O$3&amp;$H$1,'FEUILLE 1'!$BP$1:$DW$1,0)-1),'FEUILLE 1'!$J:$J,$D30,'FEUILLE 1'!$BI:$BI,"&gt;="&amp;70000000)</f>
        <v>0</v>
      </c>
      <c r="P30" s="84">
        <f t="shared" ca="1" si="10"/>
        <v>0</v>
      </c>
      <c r="Q30" s="85">
        <f t="shared" ca="1" si="11"/>
        <v>0</v>
      </c>
      <c r="R30" s="85">
        <f t="shared" ca="1" si="9"/>
        <v>0</v>
      </c>
      <c r="S30" s="106">
        <f t="shared" ca="1" si="2"/>
        <v>0</v>
      </c>
    </row>
    <row r="31" spans="1:20" outlineLevel="1" x14ac:dyDescent="0.2">
      <c r="A31" t="s">
        <v>720</v>
      </c>
      <c r="B31" t="s">
        <v>740</v>
      </c>
      <c r="C31" t="s">
        <v>743</v>
      </c>
      <c r="D31" s="22" t="s">
        <v>128</v>
      </c>
      <c r="E31" s="49" t="s">
        <v>129</v>
      </c>
      <c r="F31" s="62">
        <f ca="1">+SUMIFS(OFFSET('FEUILLE 2'!$A:$A,0,MATCH('Ecarts de marge'!$A31,'FEUILLE 2'!$1:$1,0)-1),'FEUILLE 2'!$H:$H,TEXT(F$3,"000000000"),'FEUILLE 2'!$A:$A,"X",'FEUILLE 2'!$C:$C,'Ecarts de marge'!$B31,'FEUILLE 2'!$K:$K,$D31)+SUMIFS(OFFSET('FEUILLE 2'!$A:$A,0,MATCH('Ecarts de marge'!$A31,'FEUILLE 2'!$1:$1,0)-1),'FEUILLE 2'!$H:$H,TEXT(F$3,"000000000"),'FEUILLE 2'!$A:$A,"X",'FEUILLE 2'!$C:$C,$C31,'FEUILLE 2'!$K:$K,$D19)</f>
        <v>0</v>
      </c>
      <c r="G31" s="63">
        <f ca="1">+SUMIFS(OFFSET('FEUILLE 1'!$BP:$BP,0,MATCH(G$3&amp;$H$1,'FEUILLE 1'!$BP$1:$DW$1,0)-1),'FEUILLE 1'!$J:$J,$D31,'FEUILLE 1'!$BI:$BI,"&gt;="&amp;70000000)</f>
        <v>0</v>
      </c>
      <c r="H31" s="62">
        <f ca="1">+SUMIFS(OFFSET('FEUILLE 2'!$A:$A,0,MATCH('Ecarts de marge'!$A31,'FEUILLE 2'!$1:$1,0)-1),'FEUILLE 2'!$H:$H,TEXT(H$3,"000000000"),'FEUILLE 2'!$A:$A,"X",'FEUILLE 2'!$C:$C,'Ecarts de marge'!$B31,'FEUILLE 2'!$K:$K,$D31)+SUMIFS(OFFSET('FEUILLE 2'!$A:$A,0,MATCH('Ecarts de marge'!$A31,'FEUILLE 2'!$1:$1,0)-1),'FEUILLE 2'!$H:$H,TEXT(H$3,"000000000"),'FEUILLE 2'!$A:$A,"X",'FEUILLE 2'!$C:$C,$C31,'FEUILLE 2'!$K:$K,$D19)</f>
        <v>0</v>
      </c>
      <c r="I31" s="63">
        <f ca="1">+SUMIFS(OFFSET('FEUILLE 1'!$BP:$BP,0,MATCH(I$3&amp;$H$1,'FEUILLE 1'!$BP$1:$DW$1,0)-1),'FEUILLE 1'!$J:$J,$D31,'FEUILLE 1'!$BI:$BI,"&gt;="&amp;70000000)</f>
        <v>0</v>
      </c>
      <c r="J31" s="62">
        <f ca="1">+SUMIFS(OFFSET('FEUILLE 2'!$A:$A,0,MATCH('Ecarts de marge'!$A31,'FEUILLE 2'!$1:$1,0)-1),'FEUILLE 2'!$H:$H,TEXT(J$3,"000000000"),'FEUILLE 2'!$A:$A,"X",'FEUILLE 2'!$C:$C,'Ecarts de marge'!$B31,'FEUILLE 2'!$K:$K,$D31)+SUMIFS(OFFSET('FEUILLE 2'!$A:$A,0,MATCH('Ecarts de marge'!$A31,'FEUILLE 2'!$1:$1,0)-1),'FEUILLE 2'!$H:$H,TEXT(J$3,"000000000"),'FEUILLE 2'!$A:$A,"X",'FEUILLE 2'!$C:$C,$C31,'FEUILLE 2'!$K:$K,$D19)</f>
        <v>0</v>
      </c>
      <c r="K31" s="63">
        <f ca="1">+SUMIFS(OFFSET('FEUILLE 1'!$BP:$BP,0,MATCH(K$3&amp;$H$1,'FEUILLE 1'!$BP$1:$DW$1,0)-1),'FEUILLE 1'!$J:$J,$D31,'FEUILLE 1'!$BI:$BI,"&gt;="&amp;70000000)</f>
        <v>0</v>
      </c>
      <c r="L31" s="62">
        <f ca="1">+SUMIFS(OFFSET('FEUILLE 2'!$A:$A,0,MATCH('Ecarts de marge'!$A31,'FEUILLE 2'!$1:$1,0)-1),'FEUILLE 2'!$H:$H,TEXT(L$3,"000000000"),'FEUILLE 2'!$A:$A,"X",'FEUILLE 2'!$C:$C,'Ecarts de marge'!$B31,'FEUILLE 2'!$K:$K,$D31)+SUMIFS(OFFSET('FEUILLE 2'!$A:$A,0,MATCH('Ecarts de marge'!$A31,'FEUILLE 2'!$1:$1,0)-1),'FEUILLE 2'!$H:$H,TEXT(L$3,"000000000"),'FEUILLE 2'!$A:$A,"X",'FEUILLE 2'!$C:$C,$C31,'FEUILLE 2'!$K:$K,$D31)</f>
        <v>0</v>
      </c>
      <c r="M31" s="63">
        <f ca="1">+SUMIFS(OFFSET('FEUILLE 1'!$BP:$BP,0,MATCH(M$3&amp;$H$1,'FEUILLE 1'!$BP$1:$DW$1,0)-1),'FEUILLE 1'!$J:$J,$D31,'FEUILLE 1'!$BI:$BI,"&gt;="&amp;70000000)</f>
        <v>0</v>
      </c>
      <c r="N31" s="62">
        <f ca="1">+SUMIFS(OFFSET('FEUILLE 2'!$A:$A,0,MATCH('Ecarts de marge'!$A31,'FEUILLE 2'!$1:$1,0)-1),'FEUILLE 2'!$H:$H,TEXT(N$3,"000000000"),'FEUILLE 2'!$A:$A,"X",'FEUILLE 2'!$C:$C,'Ecarts de marge'!$B31,'FEUILLE 2'!$K:$K,$D31)+SUMIFS(OFFSET('FEUILLE 2'!$A:$A,0,MATCH('Ecarts de marge'!$A31,'FEUILLE 2'!$1:$1,0)-1),'FEUILLE 2'!$H:$H,TEXT(N$3,"000000000"),'FEUILLE 2'!$A:$A,"X",'FEUILLE 2'!$C:$C,$C31,'FEUILLE 2'!$K:$K,$D19)</f>
        <v>0</v>
      </c>
      <c r="O31" s="63">
        <f ca="1">+SUMIFS(OFFSET('FEUILLE 1'!$BP:$BP,0,MATCH(O$3&amp;$H$1,'FEUILLE 1'!$BP$1:$DW$1,0)-1),'FEUILLE 1'!$J:$J,$D31,'FEUILLE 1'!$BI:$BI,"&gt;="&amp;70000000)</f>
        <v>0</v>
      </c>
      <c r="P31" s="84">
        <f t="shared" ca="1" si="10"/>
        <v>0</v>
      </c>
      <c r="Q31" s="85">
        <f t="shared" ca="1" si="11"/>
        <v>0</v>
      </c>
      <c r="R31" s="85">
        <f t="shared" ca="1" si="9"/>
        <v>0</v>
      </c>
      <c r="S31" s="106">
        <f t="shared" ca="1" si="2"/>
        <v>0</v>
      </c>
    </row>
    <row r="32" spans="1:20" outlineLevel="1" x14ac:dyDescent="0.2">
      <c r="A32" t="s">
        <v>720</v>
      </c>
      <c r="B32" t="s">
        <v>740</v>
      </c>
      <c r="C32" t="s">
        <v>743</v>
      </c>
      <c r="D32" s="22" t="s">
        <v>54</v>
      </c>
      <c r="E32" s="49" t="s">
        <v>55</v>
      </c>
      <c r="F32" s="62">
        <f ca="1">+SUMIFS(OFFSET('FEUILLE 2'!$A:$A,0,MATCH('Ecarts de marge'!$A32,'FEUILLE 2'!$1:$1,0)-1),'FEUILLE 2'!$H:$H,TEXT(F$3,"000000000"),'FEUILLE 2'!$A:$A,"X",'FEUILLE 2'!$C:$C,'Ecarts de marge'!$B32,'FEUILLE 2'!$K:$K,$D32)+SUMIFS(OFFSET('FEUILLE 2'!$A:$A,0,MATCH('Ecarts de marge'!$A32,'FEUILLE 2'!$1:$1,0)-1),'FEUILLE 2'!$H:$H,TEXT(F$3,"000000000"),'FEUILLE 2'!$A:$A,"X",'FEUILLE 2'!$C:$C,$C32,'FEUILLE 2'!$K:$K,$D20)</f>
        <v>0</v>
      </c>
      <c r="G32" s="63">
        <f ca="1">+SUMIFS(OFFSET('FEUILLE 1'!$BP:$BP,0,MATCH(G$3&amp;$H$1,'FEUILLE 1'!$BP$1:$DW$1,0)-1),'FEUILLE 1'!$J:$J,$D32,'FEUILLE 1'!$BI:$BI,"&gt;="&amp;70000000)</f>
        <v>0</v>
      </c>
      <c r="H32" s="62">
        <f ca="1">+SUMIFS(OFFSET('FEUILLE 2'!$A:$A,0,MATCH('Ecarts de marge'!$A32,'FEUILLE 2'!$1:$1,0)-1),'FEUILLE 2'!$H:$H,TEXT(H$3,"000000000"),'FEUILLE 2'!$A:$A,"X",'FEUILLE 2'!$C:$C,'Ecarts de marge'!$B32,'FEUILLE 2'!$K:$K,$D32)+SUMIFS(OFFSET('FEUILLE 2'!$A:$A,0,MATCH('Ecarts de marge'!$A32,'FEUILLE 2'!$1:$1,0)-1),'FEUILLE 2'!$H:$H,TEXT(H$3,"000000000"),'FEUILLE 2'!$A:$A,"X",'FEUILLE 2'!$C:$C,$C32,'FEUILLE 2'!$K:$K,$D20)</f>
        <v>0</v>
      </c>
      <c r="I32" s="63">
        <f ca="1">+SUMIFS(OFFSET('FEUILLE 1'!$BP:$BP,0,MATCH(I$3&amp;$H$1,'FEUILLE 1'!$BP$1:$DW$1,0)-1),'FEUILLE 1'!$J:$J,$D32,'FEUILLE 1'!$BI:$BI,"&gt;="&amp;70000000)</f>
        <v>0</v>
      </c>
      <c r="J32" s="62">
        <f ca="1">+SUMIFS(OFFSET('FEUILLE 2'!$A:$A,0,MATCH('Ecarts de marge'!$A32,'FEUILLE 2'!$1:$1,0)-1),'FEUILLE 2'!$H:$H,TEXT(J$3,"000000000"),'FEUILLE 2'!$A:$A,"X",'FEUILLE 2'!$C:$C,'Ecarts de marge'!$B32,'FEUILLE 2'!$K:$K,$D32)+SUMIFS(OFFSET('FEUILLE 2'!$A:$A,0,MATCH('Ecarts de marge'!$A32,'FEUILLE 2'!$1:$1,0)-1),'FEUILLE 2'!$H:$H,TEXT(J$3,"000000000"),'FEUILLE 2'!$A:$A,"X",'FEUILLE 2'!$C:$C,$C32,'FEUILLE 2'!$K:$K,$D20)</f>
        <v>0</v>
      </c>
      <c r="K32" s="63">
        <f ca="1">+SUMIFS(OFFSET('FEUILLE 1'!$BP:$BP,0,MATCH(K$3&amp;$H$1,'FEUILLE 1'!$BP$1:$DW$1,0)-1),'FEUILLE 1'!$J:$J,$D32,'FEUILLE 1'!$BI:$BI,"&gt;="&amp;70000000)</f>
        <v>0</v>
      </c>
      <c r="L32" s="62">
        <f ca="1">+SUMIFS(OFFSET('FEUILLE 2'!$A:$A,0,MATCH('Ecarts de marge'!$A32,'FEUILLE 2'!$1:$1,0)-1),'FEUILLE 2'!$H:$H,TEXT(L$3,"000000000"),'FEUILLE 2'!$A:$A,"X",'FEUILLE 2'!$C:$C,'Ecarts de marge'!$B32,'FEUILLE 2'!$K:$K,$D32)+SUMIFS(OFFSET('FEUILLE 2'!$A:$A,0,MATCH('Ecarts de marge'!$A32,'FEUILLE 2'!$1:$1,0)-1),'FEUILLE 2'!$H:$H,TEXT(L$3,"000000000"),'FEUILLE 2'!$A:$A,"X",'FEUILLE 2'!$C:$C,$C32,'FEUILLE 2'!$K:$K,$D32)</f>
        <v>0</v>
      </c>
      <c r="M32" s="63">
        <f ca="1">+SUMIFS(OFFSET('FEUILLE 1'!$BP:$BP,0,MATCH(M$3&amp;$H$1,'FEUILLE 1'!$BP$1:$DW$1,0)-1),'FEUILLE 1'!$J:$J,$D32,'FEUILLE 1'!$BI:$BI,"&gt;="&amp;70000000)</f>
        <v>0</v>
      </c>
      <c r="N32" s="62">
        <f ca="1">+SUMIFS(OFFSET('FEUILLE 2'!$A:$A,0,MATCH('Ecarts de marge'!$A32,'FEUILLE 2'!$1:$1,0)-1),'FEUILLE 2'!$H:$H,TEXT(N$3,"000000000"),'FEUILLE 2'!$A:$A,"X",'FEUILLE 2'!$C:$C,'Ecarts de marge'!$B32,'FEUILLE 2'!$K:$K,$D32)+SUMIFS(OFFSET('FEUILLE 2'!$A:$A,0,MATCH('Ecarts de marge'!$A32,'FEUILLE 2'!$1:$1,0)-1),'FEUILLE 2'!$H:$H,TEXT(N$3,"000000000"),'FEUILLE 2'!$A:$A,"X",'FEUILLE 2'!$C:$C,$C32,'FEUILLE 2'!$K:$K,$D20)</f>
        <v>0</v>
      </c>
      <c r="O32" s="63">
        <f ca="1">+SUMIFS(OFFSET('FEUILLE 1'!$BP:$BP,0,MATCH(O$3&amp;$H$1,'FEUILLE 1'!$BP$1:$DW$1,0)-1),'FEUILLE 1'!$J:$J,$D32,'FEUILLE 1'!$BI:$BI,"&gt;="&amp;70000000)</f>
        <v>0</v>
      </c>
      <c r="P32" s="84">
        <f t="shared" ca="1" si="10"/>
        <v>0</v>
      </c>
      <c r="Q32" s="85">
        <f t="shared" ca="1" si="11"/>
        <v>0</v>
      </c>
      <c r="R32" s="85">
        <f t="shared" ca="1" si="9"/>
        <v>0</v>
      </c>
      <c r="S32" s="106">
        <f t="shared" ca="1" si="2"/>
        <v>0</v>
      </c>
    </row>
    <row r="33" spans="1:26" outlineLevel="1" x14ac:dyDescent="0.2">
      <c r="A33" t="s">
        <v>720</v>
      </c>
      <c r="B33" t="s">
        <v>740</v>
      </c>
      <c r="C33" t="s">
        <v>743</v>
      </c>
      <c r="D33" s="22" t="s">
        <v>33</v>
      </c>
      <c r="E33" s="49" t="s">
        <v>34</v>
      </c>
      <c r="F33" s="62">
        <f ca="1">+SUMIFS(OFFSET('FEUILLE 2'!$A:$A,0,MATCH('Ecarts de marge'!$A33,'FEUILLE 2'!$1:$1,0)-1),'FEUILLE 2'!$H:$H,TEXT(F$3,"000000000"),'FEUILLE 2'!$A:$A,"X",'FEUILLE 2'!$C:$C,'Ecarts de marge'!$B33,'FEUILLE 2'!$K:$K,$D33)+SUMIFS(OFFSET('FEUILLE 2'!$A:$A,0,MATCH('Ecarts de marge'!$A33,'FEUILLE 2'!$1:$1,0)-1),'FEUILLE 2'!$H:$H,TEXT(F$3,"000000000"),'FEUILLE 2'!$A:$A,"X",'FEUILLE 2'!$C:$C,$C33,'FEUILLE 2'!$K:$K,$D21)</f>
        <v>0</v>
      </c>
      <c r="G33" s="63">
        <f ca="1">+SUMIFS(OFFSET('FEUILLE 1'!$BP:$BP,0,MATCH(G$3&amp;$H$1,'FEUILLE 1'!$BP$1:$DW$1,0)-1),'FEUILLE 1'!$J:$J,$D33,'FEUILLE 1'!$BI:$BI,"&gt;="&amp;70000000)</f>
        <v>0</v>
      </c>
      <c r="H33" s="62">
        <f ca="1">+SUMIFS(OFFSET('FEUILLE 2'!$A:$A,0,MATCH('Ecarts de marge'!$A33,'FEUILLE 2'!$1:$1,0)-1),'FEUILLE 2'!$H:$H,TEXT(H$3,"000000000"),'FEUILLE 2'!$A:$A,"X",'FEUILLE 2'!$C:$C,'Ecarts de marge'!$B33,'FEUILLE 2'!$K:$K,$D33)+SUMIFS(OFFSET('FEUILLE 2'!$A:$A,0,MATCH('Ecarts de marge'!$A33,'FEUILLE 2'!$1:$1,0)-1),'FEUILLE 2'!$H:$H,TEXT(H$3,"000000000"),'FEUILLE 2'!$A:$A,"X",'FEUILLE 2'!$C:$C,$C33,'FEUILLE 2'!$K:$K,$D21)</f>
        <v>0</v>
      </c>
      <c r="I33" s="63">
        <f ca="1">+SUMIFS(OFFSET('FEUILLE 1'!$BP:$BP,0,MATCH(I$3&amp;$H$1,'FEUILLE 1'!$BP$1:$DW$1,0)-1),'FEUILLE 1'!$J:$J,$D33,'FEUILLE 1'!$BI:$BI,"&gt;="&amp;70000000)</f>
        <v>0</v>
      </c>
      <c r="J33" s="62">
        <f ca="1">+SUMIFS(OFFSET('FEUILLE 2'!$A:$A,0,MATCH('Ecarts de marge'!$A33,'FEUILLE 2'!$1:$1,0)-1),'FEUILLE 2'!$H:$H,TEXT(J$3,"000000000"),'FEUILLE 2'!$A:$A,"X",'FEUILLE 2'!$C:$C,'Ecarts de marge'!$B33,'FEUILLE 2'!$K:$K,$D33)+SUMIFS(OFFSET('FEUILLE 2'!$A:$A,0,MATCH('Ecarts de marge'!$A33,'FEUILLE 2'!$1:$1,0)-1),'FEUILLE 2'!$H:$H,TEXT(J$3,"000000000"),'FEUILLE 2'!$A:$A,"X",'FEUILLE 2'!$C:$C,$C33,'FEUILLE 2'!$K:$K,$D21)</f>
        <v>0</v>
      </c>
      <c r="K33" s="63">
        <f ca="1">+SUMIFS(OFFSET('FEUILLE 1'!$BP:$BP,0,MATCH(K$3&amp;$H$1,'FEUILLE 1'!$BP$1:$DW$1,0)-1),'FEUILLE 1'!$J:$J,$D33,'FEUILLE 1'!$BI:$BI,"&gt;="&amp;70000000)</f>
        <v>0</v>
      </c>
      <c r="L33" s="62">
        <f ca="1">+SUMIFS(OFFSET('FEUILLE 2'!$A:$A,0,MATCH('Ecarts de marge'!$A33,'FEUILLE 2'!$1:$1,0)-1),'FEUILLE 2'!$H:$H,TEXT(L$3,"000000000"),'FEUILLE 2'!$A:$A,"X",'FEUILLE 2'!$C:$C,'Ecarts de marge'!$B33,'FEUILLE 2'!$K:$K,$D33)+SUMIFS(OFFSET('FEUILLE 2'!$A:$A,0,MATCH('Ecarts de marge'!$A33,'FEUILLE 2'!$1:$1,0)-1),'FEUILLE 2'!$H:$H,TEXT(L$3,"000000000"),'FEUILLE 2'!$A:$A,"X",'FEUILLE 2'!$C:$C,$C33,'FEUILLE 2'!$K:$K,$D33)</f>
        <v>0</v>
      </c>
      <c r="M33" s="63">
        <f ca="1">+SUMIFS(OFFSET('FEUILLE 1'!$BP:$BP,0,MATCH(M$3&amp;$H$1,'FEUILLE 1'!$BP$1:$DW$1,0)-1),'FEUILLE 1'!$J:$J,$D33,'FEUILLE 1'!$BI:$BI,"&gt;="&amp;70000000)</f>
        <v>0</v>
      </c>
      <c r="N33" s="62">
        <f ca="1">+SUMIFS(OFFSET('FEUILLE 2'!$A:$A,0,MATCH('Ecarts de marge'!$A33,'FEUILLE 2'!$1:$1,0)-1),'FEUILLE 2'!$H:$H,TEXT(N$3,"000000000"),'FEUILLE 2'!$A:$A,"X",'FEUILLE 2'!$C:$C,'Ecarts de marge'!$B33,'FEUILLE 2'!$K:$K,$D33)+SUMIFS(OFFSET('FEUILLE 2'!$A:$A,0,MATCH('Ecarts de marge'!$A33,'FEUILLE 2'!$1:$1,0)-1),'FEUILLE 2'!$H:$H,TEXT(N$3,"000000000"),'FEUILLE 2'!$A:$A,"X",'FEUILLE 2'!$C:$C,$C33,'FEUILLE 2'!$K:$K,$D21)</f>
        <v>0</v>
      </c>
      <c r="O33" s="63">
        <f ca="1">+SUMIFS(OFFSET('FEUILLE 1'!$BP:$BP,0,MATCH(O$3&amp;$H$1,'FEUILLE 1'!$BP$1:$DW$1,0)-1),'FEUILLE 1'!$J:$J,$D33,'FEUILLE 1'!$BI:$BI,"&gt;="&amp;70000000)</f>
        <v>0</v>
      </c>
      <c r="P33" s="84">
        <f t="shared" ca="1" si="10"/>
        <v>0</v>
      </c>
      <c r="Q33" s="85">
        <f t="shared" ca="1" si="11"/>
        <v>0</v>
      </c>
      <c r="R33" s="85">
        <f t="shared" ca="1" si="9"/>
        <v>0</v>
      </c>
      <c r="S33" s="106">
        <f t="shared" ca="1" si="2"/>
        <v>0</v>
      </c>
    </row>
    <row r="34" spans="1:26" outlineLevel="1" x14ac:dyDescent="0.2">
      <c r="A34" t="s">
        <v>720</v>
      </c>
      <c r="B34" t="s">
        <v>740</v>
      </c>
      <c r="C34" t="s">
        <v>743</v>
      </c>
      <c r="D34" s="22" t="s">
        <v>36</v>
      </c>
      <c r="E34" s="52" t="s">
        <v>37</v>
      </c>
      <c r="F34" s="62">
        <f ca="1">+SUMIFS(OFFSET('FEUILLE 2'!$A:$A,0,MATCH('Ecarts de marge'!$A34,'FEUILLE 2'!$1:$1,0)-1),'FEUILLE 2'!$H:$H,TEXT(F$3,"000000000"),'FEUILLE 2'!$A:$A,"X",'FEUILLE 2'!$C:$C,'Ecarts de marge'!$B34,'FEUILLE 2'!$K:$K,$D34)+SUMIFS(OFFSET('FEUILLE 2'!$A:$A,0,MATCH('Ecarts de marge'!$A34,'FEUILLE 2'!$1:$1,0)-1),'FEUILLE 2'!$H:$H,TEXT(F$3,"000000000"),'FEUILLE 2'!$A:$A,"X",'FEUILLE 2'!$C:$C,$C34,'FEUILLE 2'!$K:$K,$D22)</f>
        <v>0</v>
      </c>
      <c r="G34" s="63">
        <f ca="1">+SUMIFS(OFFSET('FEUILLE 1'!$BP:$BP,0,MATCH(G$3&amp;$H$1,'FEUILLE 1'!$BP$1:$DW$1,0)-1),'FEUILLE 1'!$J:$J,$D34,'FEUILLE 1'!$BI:$BI,"&gt;="&amp;70000000)</f>
        <v>0</v>
      </c>
      <c r="H34" s="62">
        <f ca="1">+SUMIFS(OFFSET('FEUILLE 2'!$A:$A,0,MATCH('Ecarts de marge'!$A34,'FEUILLE 2'!$1:$1,0)-1),'FEUILLE 2'!$H:$H,TEXT(H$3,"000000000"),'FEUILLE 2'!$A:$A,"X",'FEUILLE 2'!$C:$C,'Ecarts de marge'!$B34,'FEUILLE 2'!$K:$K,$D34)+SUMIFS(OFFSET('FEUILLE 2'!$A:$A,0,MATCH('Ecarts de marge'!$A34,'FEUILLE 2'!$1:$1,0)-1),'FEUILLE 2'!$H:$H,TEXT(H$3,"000000000"),'FEUILLE 2'!$A:$A,"X",'FEUILLE 2'!$C:$C,$C34,'FEUILLE 2'!$K:$K,$D22)</f>
        <v>0</v>
      </c>
      <c r="I34" s="63">
        <f ca="1">+SUMIFS(OFFSET('FEUILLE 1'!$BP:$BP,0,MATCH(I$3&amp;$H$1,'FEUILLE 1'!$BP$1:$DW$1,0)-1),'FEUILLE 1'!$J:$J,$D34,'FEUILLE 1'!$BI:$BI,"&gt;="&amp;70000000)</f>
        <v>0</v>
      </c>
      <c r="J34" s="62">
        <f ca="1">+SUMIFS(OFFSET('FEUILLE 2'!$A:$A,0,MATCH('Ecarts de marge'!$A34,'FEUILLE 2'!$1:$1,0)-1),'FEUILLE 2'!$H:$H,TEXT(J$3,"000000000"),'FEUILLE 2'!$A:$A,"X",'FEUILLE 2'!$C:$C,'Ecarts de marge'!$B34,'FEUILLE 2'!$K:$K,$D34)+SUMIFS(OFFSET('FEUILLE 2'!$A:$A,0,MATCH('Ecarts de marge'!$A34,'FEUILLE 2'!$1:$1,0)-1),'FEUILLE 2'!$H:$H,TEXT(J$3,"000000000"),'FEUILLE 2'!$A:$A,"X",'FEUILLE 2'!$C:$C,$C34,'FEUILLE 2'!$K:$K,$D22)</f>
        <v>0</v>
      </c>
      <c r="K34" s="63">
        <f ca="1">+SUMIFS(OFFSET('FEUILLE 1'!$BP:$BP,0,MATCH(K$3&amp;$H$1,'FEUILLE 1'!$BP$1:$DW$1,0)-1),'FEUILLE 1'!$J:$J,$D34,'FEUILLE 1'!$BI:$BI,"&gt;="&amp;70000000)</f>
        <v>0</v>
      </c>
      <c r="L34" s="62">
        <f ca="1">+SUMIFS(OFFSET('FEUILLE 2'!$A:$A,0,MATCH('Ecarts de marge'!$A34,'FEUILLE 2'!$1:$1,0)-1),'FEUILLE 2'!$H:$H,TEXT(L$3,"000000000"),'FEUILLE 2'!$A:$A,"X",'FEUILLE 2'!$C:$C,'Ecarts de marge'!$B34,'FEUILLE 2'!$K:$K,$D34)+SUMIFS(OFFSET('FEUILLE 2'!$A:$A,0,MATCH('Ecarts de marge'!$A34,'FEUILLE 2'!$1:$1,0)-1),'FEUILLE 2'!$H:$H,TEXT(L$3,"000000000"),'FEUILLE 2'!$A:$A,"X",'FEUILLE 2'!$C:$C,$C34,'FEUILLE 2'!$K:$K,$D34)</f>
        <v>0</v>
      </c>
      <c r="M34" s="63">
        <f ca="1">+SUMIFS(OFFSET('FEUILLE 1'!$BP:$BP,0,MATCH(M$3&amp;$H$1,'FEUILLE 1'!$BP$1:$DW$1,0)-1),'FEUILLE 1'!$J:$J,$D34,'FEUILLE 1'!$BI:$BI,"&gt;="&amp;70000000)</f>
        <v>0</v>
      </c>
      <c r="N34" s="62">
        <f ca="1">+SUMIFS(OFFSET('FEUILLE 2'!$A:$A,0,MATCH('Ecarts de marge'!$A34,'FEUILLE 2'!$1:$1,0)-1),'FEUILLE 2'!$H:$H,TEXT(N$3,"000000000"),'FEUILLE 2'!$A:$A,"X",'FEUILLE 2'!$C:$C,'Ecarts de marge'!$B34,'FEUILLE 2'!$K:$K,$D34)+SUMIFS(OFFSET('FEUILLE 2'!$A:$A,0,MATCH('Ecarts de marge'!$A34,'FEUILLE 2'!$1:$1,0)-1),'FEUILLE 2'!$H:$H,TEXT(N$3,"000000000"),'FEUILLE 2'!$A:$A,"X",'FEUILLE 2'!$C:$C,$C34,'FEUILLE 2'!$K:$K,$D22)</f>
        <v>0</v>
      </c>
      <c r="O34" s="63">
        <f ca="1">+SUMIFS(OFFSET('FEUILLE 1'!$BP:$BP,0,MATCH(O$3&amp;$H$1,'FEUILLE 1'!$BP$1:$DW$1,0)-1),'FEUILLE 1'!$J:$J,$D34,'FEUILLE 1'!$BI:$BI,"&gt;="&amp;70000000)</f>
        <v>0</v>
      </c>
      <c r="P34" s="84">
        <f t="shared" ca="1" si="10"/>
        <v>0</v>
      </c>
      <c r="Q34" s="85">
        <f t="shared" ca="1" si="11"/>
        <v>0</v>
      </c>
      <c r="R34" s="85">
        <f t="shared" ca="1" si="9"/>
        <v>0</v>
      </c>
      <c r="S34" s="106">
        <f t="shared" ca="1" si="2"/>
        <v>0</v>
      </c>
    </row>
    <row r="35" spans="1:26" outlineLevel="1" x14ac:dyDescent="0.2">
      <c r="A35" t="s">
        <v>720</v>
      </c>
      <c r="B35" t="s">
        <v>740</v>
      </c>
      <c r="C35" t="s">
        <v>743</v>
      </c>
      <c r="D35" s="22" t="s">
        <v>42</v>
      </c>
      <c r="E35" s="49" t="s">
        <v>43</v>
      </c>
      <c r="F35" s="62">
        <f ca="1">+SUMIFS(OFFSET('FEUILLE 2'!$A:$A,0,MATCH('Ecarts de marge'!$A35,'FEUILLE 2'!$1:$1,0)-1),'FEUILLE 2'!$H:$H,TEXT(F$3,"000000000"),'FEUILLE 2'!$A:$A,"X",'FEUILLE 2'!$C:$C,'Ecarts de marge'!$B35,'FEUILLE 2'!$K:$K,$D35)+SUMIFS(OFFSET('FEUILLE 2'!$A:$A,0,MATCH('Ecarts de marge'!$A35,'FEUILLE 2'!$1:$1,0)-1),'FEUILLE 2'!$H:$H,TEXT(F$3,"000000000"),'FEUILLE 2'!$A:$A,"X",'FEUILLE 2'!$C:$C,$C35,'FEUILLE 2'!$K:$K,$D23)</f>
        <v>0</v>
      </c>
      <c r="G35" s="63">
        <f ca="1">+SUMIFS(OFFSET('FEUILLE 1'!$BP:$BP,0,MATCH(G$3&amp;$H$1,'FEUILLE 1'!$BP$1:$DW$1,0)-1),'FEUILLE 1'!$J:$J,$D35,'FEUILLE 1'!$BI:$BI,"&gt;="&amp;70000000)</f>
        <v>0</v>
      </c>
      <c r="H35" s="62">
        <f ca="1">+SUMIFS(OFFSET('FEUILLE 2'!$A:$A,0,MATCH('Ecarts de marge'!$A35,'FEUILLE 2'!$1:$1,0)-1),'FEUILLE 2'!$H:$H,TEXT(H$3,"000000000"),'FEUILLE 2'!$A:$A,"X",'FEUILLE 2'!$C:$C,'Ecarts de marge'!$B35,'FEUILLE 2'!$K:$K,$D35)+SUMIFS(OFFSET('FEUILLE 2'!$A:$A,0,MATCH('Ecarts de marge'!$A35,'FEUILLE 2'!$1:$1,0)-1),'FEUILLE 2'!$H:$H,TEXT(H$3,"000000000"),'FEUILLE 2'!$A:$A,"X",'FEUILLE 2'!$C:$C,$C35,'FEUILLE 2'!$K:$K,$D23)</f>
        <v>0</v>
      </c>
      <c r="I35" s="63">
        <f ca="1">+SUMIFS(OFFSET('FEUILLE 1'!$BP:$BP,0,MATCH(I$3&amp;$H$1,'FEUILLE 1'!$BP$1:$DW$1,0)-1),'FEUILLE 1'!$J:$J,$D35,'FEUILLE 1'!$BI:$BI,"&gt;="&amp;70000000)</f>
        <v>0</v>
      </c>
      <c r="J35" s="62">
        <f ca="1">+SUMIFS(OFFSET('FEUILLE 2'!$A:$A,0,MATCH('Ecarts de marge'!$A35,'FEUILLE 2'!$1:$1,0)-1),'FEUILLE 2'!$H:$H,TEXT(J$3,"000000000"),'FEUILLE 2'!$A:$A,"X",'FEUILLE 2'!$C:$C,'Ecarts de marge'!$B35,'FEUILLE 2'!$K:$K,$D35)+SUMIFS(OFFSET('FEUILLE 2'!$A:$A,0,MATCH('Ecarts de marge'!$A35,'FEUILLE 2'!$1:$1,0)-1),'FEUILLE 2'!$H:$H,TEXT(J$3,"000000000"),'FEUILLE 2'!$A:$A,"X",'FEUILLE 2'!$C:$C,$C35,'FEUILLE 2'!$K:$K,$D23)</f>
        <v>0</v>
      </c>
      <c r="K35" s="63">
        <f ca="1">+SUMIFS(OFFSET('FEUILLE 1'!$BP:$BP,0,MATCH(K$3&amp;$H$1,'FEUILLE 1'!$BP$1:$DW$1,0)-1),'FEUILLE 1'!$J:$J,$D35,'FEUILLE 1'!$BI:$BI,"&gt;="&amp;70000000)</f>
        <v>0</v>
      </c>
      <c r="L35" s="62">
        <f ca="1">+SUMIFS(OFFSET('FEUILLE 2'!$A:$A,0,MATCH('Ecarts de marge'!$A35,'FEUILLE 2'!$1:$1,0)-1),'FEUILLE 2'!$H:$H,TEXT(L$3,"000000000"),'FEUILLE 2'!$A:$A,"X",'FEUILLE 2'!$C:$C,'Ecarts de marge'!$B35,'FEUILLE 2'!$K:$K,$D35)+SUMIFS(OFFSET('FEUILLE 2'!$A:$A,0,MATCH('Ecarts de marge'!$A35,'FEUILLE 2'!$1:$1,0)-1),'FEUILLE 2'!$H:$H,TEXT(L$3,"000000000"),'FEUILLE 2'!$A:$A,"X",'FEUILLE 2'!$C:$C,$C35,'FEUILLE 2'!$K:$K,$D35)</f>
        <v>0</v>
      </c>
      <c r="M35" s="63">
        <f ca="1">+SUMIFS(OFFSET('FEUILLE 1'!$BP:$BP,0,MATCH(M$3&amp;$H$1,'FEUILLE 1'!$BP$1:$DW$1,0)-1),'FEUILLE 1'!$J:$J,$D35,'FEUILLE 1'!$BI:$BI,"&gt;="&amp;70000000)</f>
        <v>0</v>
      </c>
      <c r="N35" s="62">
        <f ca="1">+SUMIFS(OFFSET('FEUILLE 2'!$A:$A,0,MATCH('Ecarts de marge'!$A35,'FEUILLE 2'!$1:$1,0)-1),'FEUILLE 2'!$H:$H,TEXT(N$3,"000000000"),'FEUILLE 2'!$A:$A,"X",'FEUILLE 2'!$C:$C,'Ecarts de marge'!$B35,'FEUILLE 2'!$K:$K,$D35)+SUMIFS(OFFSET('FEUILLE 2'!$A:$A,0,MATCH('Ecarts de marge'!$A35,'FEUILLE 2'!$1:$1,0)-1),'FEUILLE 2'!$H:$H,TEXT(N$3,"000000000"),'FEUILLE 2'!$A:$A,"X",'FEUILLE 2'!$C:$C,$C35,'FEUILLE 2'!$K:$K,$D23)</f>
        <v>0</v>
      </c>
      <c r="O35" s="63">
        <f ca="1">+SUMIFS(OFFSET('FEUILLE 1'!$BP:$BP,0,MATCH(O$3&amp;$H$1,'FEUILLE 1'!$BP$1:$DW$1,0)-1),'FEUILLE 1'!$J:$J,$D35,'FEUILLE 1'!$BI:$BI,"&gt;="&amp;70000000)</f>
        <v>0</v>
      </c>
      <c r="P35" s="84">
        <f t="shared" ca="1" si="10"/>
        <v>0</v>
      </c>
      <c r="Q35" s="85">
        <f t="shared" ca="1" si="11"/>
        <v>0</v>
      </c>
      <c r="R35" s="85">
        <f t="shared" ca="1" si="9"/>
        <v>0</v>
      </c>
      <c r="S35" s="106">
        <f t="shared" ca="1" si="2"/>
        <v>0</v>
      </c>
    </row>
    <row r="36" spans="1:26" outlineLevel="1" x14ac:dyDescent="0.2">
      <c r="A36" t="s">
        <v>720</v>
      </c>
      <c r="B36" t="s">
        <v>740</v>
      </c>
      <c r="C36" t="s">
        <v>743</v>
      </c>
      <c r="D36" s="22" t="s">
        <v>39</v>
      </c>
      <c r="E36" s="49" t="s">
        <v>40</v>
      </c>
      <c r="F36" s="62">
        <f ca="1">+SUMIFS(OFFSET('FEUILLE 2'!$A:$A,0,MATCH('Ecarts de marge'!$A36,'FEUILLE 2'!$1:$1,0)-1),'FEUILLE 2'!$H:$H,TEXT(F$3,"000000000"),'FEUILLE 2'!$A:$A,"X",'FEUILLE 2'!$C:$C,'Ecarts de marge'!$B36,'FEUILLE 2'!$K:$K,$D36)+SUMIFS(OFFSET('FEUILLE 2'!$A:$A,0,MATCH('Ecarts de marge'!$A36,'FEUILLE 2'!$1:$1,0)-1),'FEUILLE 2'!$H:$H,TEXT(F$3,"000000000"),'FEUILLE 2'!$A:$A,"X",'FEUILLE 2'!$C:$C,$C36,'FEUILLE 2'!$K:$K,$D24)</f>
        <v>0</v>
      </c>
      <c r="G36" s="63">
        <f ca="1">+SUMIFS(OFFSET('FEUILLE 1'!$BP:$BP,0,MATCH(G$3&amp;$H$1,'FEUILLE 1'!$BP$1:$DW$1,0)-1),'FEUILLE 1'!$J:$J,$D36,'FEUILLE 1'!$BI:$BI,"&gt;="&amp;70000000)</f>
        <v>0</v>
      </c>
      <c r="H36" s="62">
        <f ca="1">+SUMIFS(OFFSET('FEUILLE 2'!$A:$A,0,MATCH('Ecarts de marge'!$A36,'FEUILLE 2'!$1:$1,0)-1),'FEUILLE 2'!$H:$H,TEXT(H$3,"000000000"),'FEUILLE 2'!$A:$A,"X",'FEUILLE 2'!$C:$C,'Ecarts de marge'!$B36,'FEUILLE 2'!$K:$K,$D36)+SUMIFS(OFFSET('FEUILLE 2'!$A:$A,0,MATCH('Ecarts de marge'!$A36,'FEUILLE 2'!$1:$1,0)-1),'FEUILLE 2'!$H:$H,TEXT(H$3,"000000000"),'FEUILLE 2'!$A:$A,"X",'FEUILLE 2'!$C:$C,$C36,'FEUILLE 2'!$K:$K,$D24)</f>
        <v>0</v>
      </c>
      <c r="I36" s="63">
        <f ca="1">+SUMIFS(OFFSET('FEUILLE 1'!$BP:$BP,0,MATCH(I$3&amp;$H$1,'FEUILLE 1'!$BP$1:$DW$1,0)-1),'FEUILLE 1'!$J:$J,$D36,'FEUILLE 1'!$BI:$BI,"&gt;="&amp;70000000)</f>
        <v>0</v>
      </c>
      <c r="J36" s="62">
        <f ca="1">+SUMIFS(OFFSET('FEUILLE 2'!$A:$A,0,MATCH('Ecarts de marge'!$A36,'FEUILLE 2'!$1:$1,0)-1),'FEUILLE 2'!$H:$H,TEXT(J$3,"000000000"),'FEUILLE 2'!$A:$A,"X",'FEUILLE 2'!$C:$C,'Ecarts de marge'!$B36,'FEUILLE 2'!$K:$K,$D36)+SUMIFS(OFFSET('FEUILLE 2'!$A:$A,0,MATCH('Ecarts de marge'!$A36,'FEUILLE 2'!$1:$1,0)-1),'FEUILLE 2'!$H:$H,TEXT(J$3,"000000000"),'FEUILLE 2'!$A:$A,"X",'FEUILLE 2'!$C:$C,$C36,'FEUILLE 2'!$K:$K,$D24)</f>
        <v>0</v>
      </c>
      <c r="K36" s="63">
        <f ca="1">+SUMIFS(OFFSET('FEUILLE 1'!$BP:$BP,0,MATCH(K$3&amp;$H$1,'FEUILLE 1'!$BP$1:$DW$1,0)-1),'FEUILLE 1'!$J:$J,$D36,'FEUILLE 1'!$BI:$BI,"&gt;="&amp;70000000)</f>
        <v>0</v>
      </c>
      <c r="L36" s="62">
        <f ca="1">+SUMIFS(OFFSET('FEUILLE 2'!$A:$A,0,MATCH('Ecarts de marge'!$A36,'FEUILLE 2'!$1:$1,0)-1),'FEUILLE 2'!$H:$H,TEXT(L$3,"000000000"),'FEUILLE 2'!$A:$A,"X",'FEUILLE 2'!$C:$C,'Ecarts de marge'!$B36,'FEUILLE 2'!$K:$K,$D36)+SUMIFS(OFFSET('FEUILLE 2'!$A:$A,0,MATCH('Ecarts de marge'!$A36,'FEUILLE 2'!$1:$1,0)-1),'FEUILLE 2'!$H:$H,TEXT(L$3,"000000000"),'FEUILLE 2'!$A:$A,"X",'FEUILLE 2'!$C:$C,$C36,'FEUILLE 2'!$K:$K,$D36)</f>
        <v>0</v>
      </c>
      <c r="M36" s="63">
        <f ca="1">+SUMIFS(OFFSET('FEUILLE 1'!$BP:$BP,0,MATCH(M$3&amp;$H$1,'FEUILLE 1'!$BP$1:$DW$1,0)-1),'FEUILLE 1'!$J:$J,$D36,'FEUILLE 1'!$BI:$BI,"&gt;="&amp;70000000)</f>
        <v>0</v>
      </c>
      <c r="N36" s="62">
        <f ca="1">+SUMIFS(OFFSET('FEUILLE 2'!$A:$A,0,MATCH('Ecarts de marge'!$A36,'FEUILLE 2'!$1:$1,0)-1),'FEUILLE 2'!$H:$H,TEXT(N$3,"000000000"),'FEUILLE 2'!$A:$A,"X",'FEUILLE 2'!$C:$C,'Ecarts de marge'!$B36,'FEUILLE 2'!$K:$K,$D36)+SUMIFS(OFFSET('FEUILLE 2'!$A:$A,0,MATCH('Ecarts de marge'!$A36,'FEUILLE 2'!$1:$1,0)-1),'FEUILLE 2'!$H:$H,TEXT(N$3,"000000000"),'FEUILLE 2'!$A:$A,"X",'FEUILLE 2'!$C:$C,$C36,'FEUILLE 2'!$K:$K,$D24)</f>
        <v>0</v>
      </c>
      <c r="O36" s="63">
        <f ca="1">+SUMIFS(OFFSET('FEUILLE 1'!$BP:$BP,0,MATCH(O$3&amp;$H$1,'FEUILLE 1'!$BP$1:$DW$1,0)-1),'FEUILLE 1'!$J:$J,$D36,'FEUILLE 1'!$BI:$BI,"&gt;="&amp;70000000)</f>
        <v>0</v>
      </c>
      <c r="P36" s="84">
        <f t="shared" ca="1" si="10"/>
        <v>0</v>
      </c>
      <c r="Q36" s="85">
        <f t="shared" ca="1" si="11"/>
        <v>0</v>
      </c>
      <c r="R36" s="85">
        <f t="shared" ca="1" si="9"/>
        <v>0</v>
      </c>
      <c r="S36" s="106">
        <f t="shared" ca="1" si="2"/>
        <v>0</v>
      </c>
    </row>
    <row r="37" spans="1:26" outlineLevel="1" x14ac:dyDescent="0.2">
      <c r="A37" t="s">
        <v>720</v>
      </c>
      <c r="B37" t="s">
        <v>740</v>
      </c>
      <c r="C37" t="s">
        <v>743</v>
      </c>
      <c r="D37" s="22" t="s">
        <v>27</v>
      </c>
      <c r="E37" s="49" t="s">
        <v>28</v>
      </c>
      <c r="F37" s="62">
        <f ca="1">+SUMIFS(OFFSET('FEUILLE 2'!$A:$A,0,MATCH('Ecarts de marge'!$A37,'FEUILLE 2'!$1:$1,0)-1),'FEUILLE 2'!$H:$H,TEXT(F$3,"000000000"),'FEUILLE 2'!$A:$A,"X",'FEUILLE 2'!$C:$C,'Ecarts de marge'!$B37,'FEUILLE 2'!$K:$K,$D37)+SUMIFS(OFFSET('FEUILLE 2'!$A:$A,0,MATCH('Ecarts de marge'!$A37,'FEUILLE 2'!$1:$1,0)-1),'FEUILLE 2'!$H:$H,TEXT(F$3,"000000000"),'FEUILLE 2'!$A:$A,"X",'FEUILLE 2'!$C:$C,$C37,'FEUILLE 2'!$K:$K,$D25)</f>
        <v>0</v>
      </c>
      <c r="G37" s="63">
        <f ca="1">+SUMIFS(OFFSET('FEUILLE 1'!$BP:$BP,0,MATCH(G$3&amp;$H$1,'FEUILLE 1'!$BP$1:$DW$1,0)-1),'FEUILLE 1'!$J:$J,$D37,'FEUILLE 1'!$BI:$BI,"&gt;="&amp;70000000)</f>
        <v>0</v>
      </c>
      <c r="H37" s="62">
        <f ca="1">+SUMIFS(OFFSET('FEUILLE 2'!$A:$A,0,MATCH('Ecarts de marge'!$A37,'FEUILLE 2'!$1:$1,0)-1),'FEUILLE 2'!$H:$H,TEXT(H$3,"000000000"),'FEUILLE 2'!$A:$A,"X",'FEUILLE 2'!$C:$C,'Ecarts de marge'!$B37,'FEUILLE 2'!$K:$K,$D37)+SUMIFS(OFFSET('FEUILLE 2'!$A:$A,0,MATCH('Ecarts de marge'!$A37,'FEUILLE 2'!$1:$1,0)-1),'FEUILLE 2'!$H:$H,TEXT(H$3,"000000000"),'FEUILLE 2'!$A:$A,"X",'FEUILLE 2'!$C:$C,$C37,'FEUILLE 2'!$K:$K,$D25)</f>
        <v>0</v>
      </c>
      <c r="I37" s="63">
        <f ca="1">+SUMIFS(OFFSET('FEUILLE 1'!$BP:$BP,0,MATCH(I$3&amp;$H$1,'FEUILLE 1'!$BP$1:$DW$1,0)-1),'FEUILLE 1'!$J:$J,$D37,'FEUILLE 1'!$BI:$BI,"&gt;="&amp;70000000)</f>
        <v>0</v>
      </c>
      <c r="J37" s="62">
        <f ca="1">+SUMIFS(OFFSET('FEUILLE 2'!$A:$A,0,MATCH('Ecarts de marge'!$A37,'FEUILLE 2'!$1:$1,0)-1),'FEUILLE 2'!$H:$H,TEXT(J$3,"000000000"),'FEUILLE 2'!$A:$A,"X",'FEUILLE 2'!$C:$C,'Ecarts de marge'!$B37,'FEUILLE 2'!$K:$K,$D37)+SUMIFS(OFFSET('FEUILLE 2'!$A:$A,0,MATCH('Ecarts de marge'!$A37,'FEUILLE 2'!$1:$1,0)-1),'FEUILLE 2'!$H:$H,TEXT(J$3,"000000000"),'FEUILLE 2'!$A:$A,"X",'FEUILLE 2'!$C:$C,$C37,'FEUILLE 2'!$K:$K,$D25)</f>
        <v>0</v>
      </c>
      <c r="K37" s="63">
        <f ca="1">+SUMIFS(OFFSET('FEUILLE 1'!$BP:$BP,0,MATCH(K$3&amp;$H$1,'FEUILLE 1'!$BP$1:$DW$1,0)-1),'FEUILLE 1'!$J:$J,$D37,'FEUILLE 1'!$BI:$BI,"&gt;="&amp;70000000)</f>
        <v>0</v>
      </c>
      <c r="L37" s="62">
        <f ca="1">+SUMIFS(OFFSET('FEUILLE 2'!$A:$A,0,MATCH('Ecarts de marge'!$A37,'FEUILLE 2'!$1:$1,0)-1),'FEUILLE 2'!$H:$H,TEXT(L$3,"000000000"),'FEUILLE 2'!$A:$A,"X",'FEUILLE 2'!$C:$C,'Ecarts de marge'!$B37,'FEUILLE 2'!$K:$K,$D37)+SUMIFS(OFFSET('FEUILLE 2'!$A:$A,0,MATCH('Ecarts de marge'!$A37,'FEUILLE 2'!$1:$1,0)-1),'FEUILLE 2'!$H:$H,TEXT(L$3,"000000000"),'FEUILLE 2'!$A:$A,"X",'FEUILLE 2'!$C:$C,$C37,'FEUILLE 2'!$K:$K,$D37)</f>
        <v>0</v>
      </c>
      <c r="M37" s="63">
        <f ca="1">+SUMIFS(OFFSET('FEUILLE 1'!$BP:$BP,0,MATCH(M$3&amp;$H$1,'FEUILLE 1'!$BP$1:$DW$1,0)-1),'FEUILLE 1'!$J:$J,$D37,'FEUILLE 1'!$BI:$BI,"&gt;="&amp;70000000)</f>
        <v>0</v>
      </c>
      <c r="N37" s="62">
        <f ca="1">+SUMIFS(OFFSET('FEUILLE 2'!$A:$A,0,MATCH('Ecarts de marge'!$A37,'FEUILLE 2'!$1:$1,0)-1),'FEUILLE 2'!$H:$H,TEXT(N$3,"000000000"),'FEUILLE 2'!$A:$A,"X",'FEUILLE 2'!$C:$C,'Ecarts de marge'!$B37,'FEUILLE 2'!$K:$K,$D37)+SUMIFS(OFFSET('FEUILLE 2'!$A:$A,0,MATCH('Ecarts de marge'!$A37,'FEUILLE 2'!$1:$1,0)-1),'FEUILLE 2'!$H:$H,TEXT(N$3,"000000000"),'FEUILLE 2'!$A:$A,"X",'FEUILLE 2'!$C:$C,$C37,'FEUILLE 2'!$K:$K,$D25)</f>
        <v>0</v>
      </c>
      <c r="O37" s="63">
        <f ca="1">+SUMIFS(OFFSET('FEUILLE 1'!$BP:$BP,0,MATCH(O$3&amp;$H$1,'FEUILLE 1'!$BP$1:$DW$1,0)-1),'FEUILLE 1'!$J:$J,$D37,'FEUILLE 1'!$BI:$BI,"&gt;="&amp;70000000)</f>
        <v>0</v>
      </c>
      <c r="P37" s="84">
        <f t="shared" ca="1" si="10"/>
        <v>0</v>
      </c>
      <c r="Q37" s="85">
        <f t="shared" ca="1" si="11"/>
        <v>0</v>
      </c>
      <c r="R37" s="85">
        <f t="shared" ca="1" si="9"/>
        <v>0</v>
      </c>
      <c r="S37" s="106">
        <f t="shared" ca="1" si="2"/>
        <v>0</v>
      </c>
    </row>
    <row r="38" spans="1:26" outlineLevel="1" x14ac:dyDescent="0.2">
      <c r="A38" t="s">
        <v>720</v>
      </c>
      <c r="B38" t="s">
        <v>740</v>
      </c>
      <c r="C38" t="s">
        <v>743</v>
      </c>
      <c r="D38" s="22" t="s">
        <v>30</v>
      </c>
      <c r="E38" s="49" t="s">
        <v>31</v>
      </c>
      <c r="F38" s="62">
        <f ca="1">+SUMIFS(OFFSET('FEUILLE 2'!$A:$A,0,MATCH('Ecarts de marge'!$A38,'FEUILLE 2'!$1:$1,0)-1),'FEUILLE 2'!$H:$H,TEXT(F$3,"000000000"),'FEUILLE 2'!$A:$A,"X",'FEUILLE 2'!$C:$C,'Ecarts de marge'!$B38,'FEUILLE 2'!$K:$K,$D38)+SUMIFS(OFFSET('FEUILLE 2'!$A:$A,0,MATCH('Ecarts de marge'!$A38,'FEUILLE 2'!$1:$1,0)-1),'FEUILLE 2'!$H:$H,TEXT(F$3,"000000000"),'FEUILLE 2'!$A:$A,"X",'FEUILLE 2'!$C:$C,$C38,'FEUILLE 2'!$K:$K,$D26)</f>
        <v>0</v>
      </c>
      <c r="G38" s="63">
        <f ca="1">+SUMIFS(OFFSET('FEUILLE 1'!$BP:$BP,0,MATCH(G$3&amp;$H$1,'FEUILLE 1'!$BP$1:$DW$1,0)-1),'FEUILLE 1'!$J:$J,$D38,'FEUILLE 1'!$BI:$BI,"&gt;="&amp;70000000)</f>
        <v>0</v>
      </c>
      <c r="H38" s="62">
        <f ca="1">+SUMIFS(OFFSET('FEUILLE 2'!$A:$A,0,MATCH('Ecarts de marge'!$A38,'FEUILLE 2'!$1:$1,0)-1),'FEUILLE 2'!$H:$H,TEXT(H$3,"000000000"),'FEUILLE 2'!$A:$A,"X",'FEUILLE 2'!$C:$C,'Ecarts de marge'!$B38,'FEUILLE 2'!$K:$K,$D38)+SUMIFS(OFFSET('FEUILLE 2'!$A:$A,0,MATCH('Ecarts de marge'!$A38,'FEUILLE 2'!$1:$1,0)-1),'FEUILLE 2'!$H:$H,TEXT(H$3,"000000000"),'FEUILLE 2'!$A:$A,"X",'FEUILLE 2'!$C:$C,$C38,'FEUILLE 2'!$K:$K,$D26)</f>
        <v>0</v>
      </c>
      <c r="I38" s="63">
        <f ca="1">+SUMIFS(OFFSET('FEUILLE 1'!$BP:$BP,0,MATCH(I$3&amp;$H$1,'FEUILLE 1'!$BP$1:$DW$1,0)-1),'FEUILLE 1'!$J:$J,$D38,'FEUILLE 1'!$BI:$BI,"&gt;="&amp;70000000)</f>
        <v>0</v>
      </c>
      <c r="J38" s="62">
        <f ca="1">+SUMIFS(OFFSET('FEUILLE 2'!$A:$A,0,MATCH('Ecarts de marge'!$A38,'FEUILLE 2'!$1:$1,0)-1),'FEUILLE 2'!$H:$H,TEXT(J$3,"000000000"),'FEUILLE 2'!$A:$A,"X",'FEUILLE 2'!$C:$C,'Ecarts de marge'!$B38,'FEUILLE 2'!$K:$K,$D38)+SUMIFS(OFFSET('FEUILLE 2'!$A:$A,0,MATCH('Ecarts de marge'!$A38,'FEUILLE 2'!$1:$1,0)-1),'FEUILLE 2'!$H:$H,TEXT(J$3,"000000000"),'FEUILLE 2'!$A:$A,"X",'FEUILLE 2'!$C:$C,$C38,'FEUILLE 2'!$K:$K,$D26)</f>
        <v>0</v>
      </c>
      <c r="K38" s="63">
        <f ca="1">+SUMIFS(OFFSET('FEUILLE 1'!$BP:$BP,0,MATCH(K$3&amp;$H$1,'FEUILLE 1'!$BP$1:$DW$1,0)-1),'FEUILLE 1'!$J:$J,$D38,'FEUILLE 1'!$BI:$BI,"&gt;="&amp;70000000)</f>
        <v>0</v>
      </c>
      <c r="L38" s="62">
        <f ca="1">+SUMIFS(OFFSET('FEUILLE 2'!$A:$A,0,MATCH('Ecarts de marge'!$A38,'FEUILLE 2'!$1:$1,0)-1),'FEUILLE 2'!$H:$H,TEXT(L$3,"000000000"),'FEUILLE 2'!$A:$A,"X",'FEUILLE 2'!$C:$C,'Ecarts de marge'!$B38,'FEUILLE 2'!$K:$K,$D38)+SUMIFS(OFFSET('FEUILLE 2'!$A:$A,0,MATCH('Ecarts de marge'!$A38,'FEUILLE 2'!$1:$1,0)-1),'FEUILLE 2'!$H:$H,TEXT(L$3,"000000000"),'FEUILLE 2'!$A:$A,"X",'FEUILLE 2'!$C:$C,$C38,'FEUILLE 2'!$K:$K,$D38)</f>
        <v>0</v>
      </c>
      <c r="M38" s="63">
        <f ca="1">+SUMIFS(OFFSET('FEUILLE 1'!$BP:$BP,0,MATCH(M$3&amp;$H$1,'FEUILLE 1'!$BP$1:$DW$1,0)-1),'FEUILLE 1'!$J:$J,$D38,'FEUILLE 1'!$BI:$BI,"&gt;="&amp;70000000)</f>
        <v>0</v>
      </c>
      <c r="N38" s="62">
        <f ca="1">+SUMIFS(OFFSET('FEUILLE 2'!$A:$A,0,MATCH('Ecarts de marge'!$A38,'FEUILLE 2'!$1:$1,0)-1),'FEUILLE 2'!$H:$H,TEXT(N$3,"000000000"),'FEUILLE 2'!$A:$A,"X",'FEUILLE 2'!$C:$C,'Ecarts de marge'!$B38,'FEUILLE 2'!$K:$K,$D38)+SUMIFS(OFFSET('FEUILLE 2'!$A:$A,0,MATCH('Ecarts de marge'!$A38,'FEUILLE 2'!$1:$1,0)-1),'FEUILLE 2'!$H:$H,TEXT(N$3,"000000000"),'FEUILLE 2'!$A:$A,"X",'FEUILLE 2'!$C:$C,$C38,'FEUILLE 2'!$K:$K,$D26)</f>
        <v>0</v>
      </c>
      <c r="O38" s="63">
        <f ca="1">+SUMIFS(OFFSET('FEUILLE 1'!$BP:$BP,0,MATCH(O$3&amp;$H$1,'FEUILLE 1'!$BP$1:$DW$1,0)-1),'FEUILLE 1'!$J:$J,$D38,'FEUILLE 1'!$BI:$BI,"&gt;="&amp;70000000)</f>
        <v>0</v>
      </c>
      <c r="P38" s="84">
        <f t="shared" ca="1" si="10"/>
        <v>0</v>
      </c>
      <c r="Q38" s="85">
        <f t="shared" ca="1" si="11"/>
        <v>0</v>
      </c>
      <c r="R38" s="85">
        <f t="shared" ca="1" si="9"/>
        <v>0</v>
      </c>
      <c r="S38" s="106">
        <f t="shared" ca="1" si="2"/>
        <v>0</v>
      </c>
    </row>
    <row r="39" spans="1:26" outlineLevel="1" x14ac:dyDescent="0.2">
      <c r="A39" t="s">
        <v>720</v>
      </c>
      <c r="B39" t="s">
        <v>740</v>
      </c>
      <c r="C39" t="s">
        <v>743</v>
      </c>
      <c r="D39" s="22" t="s">
        <v>24</v>
      </c>
      <c r="E39" s="49" t="s">
        <v>25</v>
      </c>
      <c r="F39" s="62">
        <f ca="1">+SUMIFS(OFFSET('FEUILLE 2'!$A:$A,0,MATCH('Ecarts de marge'!$A39,'FEUILLE 2'!$1:$1,0)-1),'FEUILLE 2'!$H:$H,TEXT(F$3,"000000000"),'FEUILLE 2'!$A:$A,"X",'FEUILLE 2'!$C:$C,'Ecarts de marge'!$B39,'FEUILLE 2'!$K:$K,$D39)+SUMIFS(OFFSET('FEUILLE 2'!$A:$A,0,MATCH('Ecarts de marge'!$A39,'FEUILLE 2'!$1:$1,0)-1),'FEUILLE 2'!$H:$H,TEXT(F$3,"000000000"),'FEUILLE 2'!$A:$A,"X",'FEUILLE 2'!$C:$C,$C39,'FEUILLE 2'!$K:$K,$D27)</f>
        <v>0</v>
      </c>
      <c r="G39" s="63">
        <f ca="1">+SUMIFS(OFFSET('FEUILLE 1'!$BP:$BP,0,MATCH(G$3&amp;$H$1,'FEUILLE 1'!$BP$1:$DW$1,0)-1),'FEUILLE 1'!$J:$J,$D39,'FEUILLE 1'!$BI:$BI,"&gt;="&amp;70000000)</f>
        <v>0</v>
      </c>
      <c r="H39" s="62">
        <f ca="1">+SUMIFS(OFFSET('FEUILLE 2'!$A:$A,0,MATCH('Ecarts de marge'!$A39,'FEUILLE 2'!$1:$1,0)-1),'FEUILLE 2'!$H:$H,TEXT(H$3,"000000000"),'FEUILLE 2'!$A:$A,"X",'FEUILLE 2'!$C:$C,'Ecarts de marge'!$B39,'FEUILLE 2'!$K:$K,$D39)+SUMIFS(OFFSET('FEUILLE 2'!$A:$A,0,MATCH('Ecarts de marge'!$A39,'FEUILLE 2'!$1:$1,0)-1),'FEUILLE 2'!$H:$H,TEXT(H$3,"000000000"),'FEUILLE 2'!$A:$A,"X",'FEUILLE 2'!$C:$C,$C39,'FEUILLE 2'!$K:$K,$D27)</f>
        <v>0</v>
      </c>
      <c r="I39" s="63">
        <f ca="1">+SUMIFS(OFFSET('FEUILLE 1'!$BP:$BP,0,MATCH(I$3&amp;$H$1,'FEUILLE 1'!$BP$1:$DW$1,0)-1),'FEUILLE 1'!$J:$J,$D39,'FEUILLE 1'!$BI:$BI,"&gt;="&amp;70000000)</f>
        <v>0</v>
      </c>
      <c r="J39" s="62">
        <f ca="1">+SUMIFS(OFFSET('FEUILLE 2'!$A:$A,0,MATCH('Ecarts de marge'!$A39,'FEUILLE 2'!$1:$1,0)-1),'FEUILLE 2'!$H:$H,TEXT(J$3,"000000000"),'FEUILLE 2'!$A:$A,"X",'FEUILLE 2'!$C:$C,'Ecarts de marge'!$B39,'FEUILLE 2'!$K:$K,$D39)+SUMIFS(OFFSET('FEUILLE 2'!$A:$A,0,MATCH('Ecarts de marge'!$A39,'FEUILLE 2'!$1:$1,0)-1),'FEUILLE 2'!$H:$H,TEXT(J$3,"000000000"),'FEUILLE 2'!$A:$A,"X",'FEUILLE 2'!$C:$C,$C39,'FEUILLE 2'!$K:$K,$D27)</f>
        <v>0</v>
      </c>
      <c r="K39" s="63">
        <f ca="1">+SUMIFS(OFFSET('FEUILLE 1'!$BP:$BP,0,MATCH(K$3&amp;$H$1,'FEUILLE 1'!$BP$1:$DW$1,0)-1),'FEUILLE 1'!$J:$J,$D39,'FEUILLE 1'!$BI:$BI,"&gt;="&amp;70000000)</f>
        <v>0</v>
      </c>
      <c r="L39" s="62">
        <f ca="1">+SUMIFS(OFFSET('FEUILLE 2'!$A:$A,0,MATCH('Ecarts de marge'!$A39,'FEUILLE 2'!$1:$1,0)-1),'FEUILLE 2'!$H:$H,TEXT(L$3,"000000000"),'FEUILLE 2'!$A:$A,"X",'FEUILLE 2'!$C:$C,'Ecarts de marge'!$B39,'FEUILLE 2'!$K:$K,$D39)+SUMIFS(OFFSET('FEUILLE 2'!$A:$A,0,MATCH('Ecarts de marge'!$A39,'FEUILLE 2'!$1:$1,0)-1),'FEUILLE 2'!$H:$H,TEXT(L$3,"000000000"),'FEUILLE 2'!$A:$A,"X",'FEUILLE 2'!$C:$C,$C39,'FEUILLE 2'!$K:$K,$D39)</f>
        <v>0</v>
      </c>
      <c r="M39" s="63">
        <f ca="1">+SUMIFS(OFFSET('FEUILLE 1'!$BP:$BP,0,MATCH(M$3&amp;$H$1,'FEUILLE 1'!$BP$1:$DW$1,0)-1),'FEUILLE 1'!$J:$J,$D39,'FEUILLE 1'!$BI:$BI,"&gt;="&amp;70000000)</f>
        <v>0</v>
      </c>
      <c r="N39" s="62">
        <f ca="1">+SUMIFS(OFFSET('FEUILLE 2'!$A:$A,0,MATCH('Ecarts de marge'!$A39,'FEUILLE 2'!$1:$1,0)-1),'FEUILLE 2'!$H:$H,TEXT(N$3,"000000000"),'FEUILLE 2'!$A:$A,"X",'FEUILLE 2'!$C:$C,'Ecarts de marge'!$B39,'FEUILLE 2'!$K:$K,$D39)+SUMIFS(OFFSET('FEUILLE 2'!$A:$A,0,MATCH('Ecarts de marge'!$A39,'FEUILLE 2'!$1:$1,0)-1),'FEUILLE 2'!$H:$H,TEXT(N$3,"000000000"),'FEUILLE 2'!$A:$A,"X",'FEUILLE 2'!$C:$C,$C39,'FEUILLE 2'!$K:$K,$D27)</f>
        <v>0</v>
      </c>
      <c r="O39" s="63">
        <f ca="1">+SUMIFS(OFFSET('FEUILLE 1'!$BP:$BP,0,MATCH(O$3&amp;$H$1,'FEUILLE 1'!$BP$1:$DW$1,0)-1),'FEUILLE 1'!$J:$J,$D39,'FEUILLE 1'!$BI:$BI,"&gt;="&amp;70000000)</f>
        <v>0</v>
      </c>
      <c r="P39" s="84">
        <f t="shared" ca="1" si="10"/>
        <v>0</v>
      </c>
      <c r="Q39" s="85"/>
      <c r="R39" s="85">
        <f t="shared" ca="1" si="9"/>
        <v>0</v>
      </c>
      <c r="S39" s="106">
        <f t="shared" ca="1" si="2"/>
        <v>0</v>
      </c>
    </row>
    <row r="40" spans="1:26" ht="9" customHeight="1" outlineLevel="1" x14ac:dyDescent="0.2">
      <c r="E40" s="49"/>
      <c r="F40" s="62"/>
      <c r="G40" s="63"/>
      <c r="H40" s="62"/>
      <c r="I40" s="63"/>
      <c r="J40" s="62"/>
      <c r="K40" s="63"/>
      <c r="L40" s="62"/>
      <c r="M40" s="64"/>
      <c r="N40" s="62"/>
      <c r="O40" s="63"/>
      <c r="P40" s="84"/>
      <c r="Q40" s="85"/>
      <c r="R40" s="85">
        <f t="shared" si="9"/>
        <v>0</v>
      </c>
      <c r="S40" s="106">
        <f t="shared" si="2"/>
        <v>0</v>
      </c>
    </row>
    <row r="41" spans="1:26" x14ac:dyDescent="0.2">
      <c r="E41" s="30" t="s">
        <v>182</v>
      </c>
      <c r="F41" s="32">
        <f ca="1">+SUM(F12:F40)</f>
        <v>0</v>
      </c>
      <c r="G41" s="40">
        <f t="shared" ref="G41:Q41" ca="1" si="12">+SUM(G12:G40)</f>
        <v>0</v>
      </c>
      <c r="H41" s="32">
        <f ca="1">+SUM(H12:H40)</f>
        <v>0</v>
      </c>
      <c r="I41" s="40">
        <f t="shared" ref="I41" ca="1" si="13">+SUM(I12:I40)</f>
        <v>14543.23</v>
      </c>
      <c r="J41" s="32">
        <f ca="1">+SUM(J12:J40)</f>
        <v>0</v>
      </c>
      <c r="K41" s="40">
        <f t="shared" ref="K41" ca="1" si="14">+SUM(K12:K40)</f>
        <v>0</v>
      </c>
      <c r="L41" s="32">
        <f ca="1">+SUM(L12:L40)</f>
        <v>157107.44</v>
      </c>
      <c r="M41" s="31">
        <f t="shared" ref="M41" ca="1" si="15">+SUM(M12:M40)</f>
        <v>209459.82499999995</v>
      </c>
      <c r="N41" s="32">
        <f ca="1">+SUM(N12:N40)</f>
        <v>0</v>
      </c>
      <c r="O41" s="40">
        <f t="shared" ref="O41" ca="1" si="16">+SUM(O12:O40)</f>
        <v>0</v>
      </c>
      <c r="P41" s="86">
        <f t="shared" ca="1" si="12"/>
        <v>157107.44</v>
      </c>
      <c r="Q41" s="87">
        <f t="shared" ca="1" si="12"/>
        <v>224003.05499999996</v>
      </c>
      <c r="R41" s="87">
        <f t="shared" ca="1" si="9"/>
        <v>-66895.614999999962</v>
      </c>
      <c r="S41" s="107">
        <f t="shared" ca="1" si="2"/>
        <v>-0.29863706546323654</v>
      </c>
      <c r="T41" s="127"/>
      <c r="U41" s="127"/>
      <c r="V41" s="127"/>
      <c r="W41" s="127">
        <f ca="1">+L41-M41</f>
        <v>-52352.384999999951</v>
      </c>
      <c r="X41" s="127"/>
      <c r="Z41" s="128" t="s">
        <v>705</v>
      </c>
    </row>
    <row r="42" spans="1:26" x14ac:dyDescent="0.2">
      <c r="E42" s="30" t="s">
        <v>183</v>
      </c>
      <c r="F42" s="32">
        <f ca="1">+F11+F41</f>
        <v>0</v>
      </c>
      <c r="G42" s="40">
        <f t="shared" ref="G42:Q42" ca="1" si="17">+G11+G41</f>
        <v>2115110.2850696943</v>
      </c>
      <c r="H42" s="32">
        <f ca="1">+H11+H41</f>
        <v>0</v>
      </c>
      <c r="I42" s="40">
        <f t="shared" ref="I42" ca="1" si="18">+I11+I41</f>
        <v>14543.23</v>
      </c>
      <c r="J42" s="32">
        <f ca="1">+J11+J41</f>
        <v>0</v>
      </c>
      <c r="K42" s="40">
        <f t="shared" ref="K42" ca="1" si="19">+K11+K41</f>
        <v>0</v>
      </c>
      <c r="L42" s="32">
        <f ca="1">+L11+L41</f>
        <v>157107.44</v>
      </c>
      <c r="M42" s="31">
        <f t="shared" ref="M42" ca="1" si="20">+M11+M41</f>
        <v>209459.82499999995</v>
      </c>
      <c r="N42" s="32">
        <f ca="1">+N11+N41</f>
        <v>0</v>
      </c>
      <c r="O42" s="40">
        <f t="shared" ref="O42" ca="1" si="21">+O11+O41</f>
        <v>0</v>
      </c>
      <c r="P42" s="86">
        <f t="shared" ca="1" si="17"/>
        <v>157107.44</v>
      </c>
      <c r="Q42" s="87">
        <f t="shared" ca="1" si="17"/>
        <v>2339113.3400696944</v>
      </c>
      <c r="R42" s="87">
        <f t="shared" ca="1" si="9"/>
        <v>-2182005.9000696945</v>
      </c>
      <c r="S42" s="107">
        <f t="shared" ca="1" si="2"/>
        <v>-0.93283461843908821</v>
      </c>
    </row>
    <row r="43" spans="1:26" s="22" customFormat="1" outlineLevel="1" x14ac:dyDescent="0.2">
      <c r="E43" s="74" t="s">
        <v>199</v>
      </c>
      <c r="F43" s="134">
        <f ca="1">-(SUMIFS(F$44:F$160,$D$44:$D$160,"SETCOM_FOUR")+SUMIFS(F$44:F$160,$D$44:$D$160,"SETCOM_AUTRE")+SUMIFS(F$44:F$160,$D$44:$D$160,"SETCOM_MO"))</f>
        <v>0</v>
      </c>
      <c r="G43" s="135">
        <f t="shared" ref="G43:O43" ca="1" si="22">+SUMIFS(G$44:G$160,$D$44:$D$160,"SETCOM_FOUR")+SUMIFS(G$44:G$160,$D$44:$D$160,"SETCOM_AUTRE")+SUMIFS(G$44:G$160,$D$44:$D$160,"SETCOM_MO")</f>
        <v>0</v>
      </c>
      <c r="H43" s="76">
        <f t="shared" ca="1" si="22"/>
        <v>0</v>
      </c>
      <c r="I43" s="75">
        <f t="shared" ca="1" si="22"/>
        <v>0</v>
      </c>
      <c r="J43" s="76">
        <f t="shared" ca="1" si="22"/>
        <v>0</v>
      </c>
      <c r="K43" s="75">
        <f t="shared" ca="1" si="22"/>
        <v>0</v>
      </c>
      <c r="L43" s="76">
        <f t="shared" ca="1" si="22"/>
        <v>0</v>
      </c>
      <c r="M43" s="77">
        <f t="shared" ca="1" si="22"/>
        <v>0</v>
      </c>
      <c r="N43" s="76">
        <f t="shared" ca="1" si="22"/>
        <v>0</v>
      </c>
      <c r="O43" s="75">
        <f t="shared" ca="1" si="22"/>
        <v>0</v>
      </c>
      <c r="P43" s="88">
        <f ca="1">+SUMIFS($F43:$O43,$F$5:$O$5,$P$5)</f>
        <v>0</v>
      </c>
      <c r="Q43" s="89">
        <f ca="1">+SUMIFS($F43:$O43,$F$5:$O$5,$Q$5)</f>
        <v>0</v>
      </c>
      <c r="R43" s="89">
        <f t="shared" ca="1" si="9"/>
        <v>0</v>
      </c>
      <c r="S43" s="105">
        <f t="shared" ca="1" si="2"/>
        <v>0</v>
      </c>
    </row>
    <row r="44" spans="1:26" ht="11.25" customHeight="1" outlineLevel="1" x14ac:dyDescent="0.2">
      <c r="E44" s="70"/>
      <c r="F44" s="71"/>
      <c r="G44" s="72"/>
      <c r="H44" s="71"/>
      <c r="I44" s="72"/>
      <c r="J44" s="71"/>
      <c r="K44" s="72"/>
      <c r="L44" s="71"/>
      <c r="M44" s="73"/>
      <c r="N44" s="71"/>
      <c r="O44" s="72"/>
      <c r="P44" s="90"/>
      <c r="Q44" s="91"/>
      <c r="R44" s="91">
        <f t="shared" si="9"/>
        <v>0</v>
      </c>
      <c r="S44" s="108">
        <f t="shared" si="2"/>
        <v>0</v>
      </c>
    </row>
    <row r="45" spans="1:26" x14ac:dyDescent="0.2">
      <c r="E45" s="30" t="s">
        <v>184</v>
      </c>
      <c r="F45" s="137">
        <f ca="1">+SUM(F43:F44)</f>
        <v>0</v>
      </c>
      <c r="G45" s="133">
        <f t="shared" ref="G45:Q45" ca="1" si="23">+SUM(G43:G44)</f>
        <v>0</v>
      </c>
      <c r="H45" s="32">
        <f ca="1">+SUM(H43:H44)</f>
        <v>0</v>
      </c>
      <c r="I45" s="40">
        <f t="shared" ref="I45" ca="1" si="24">+SUM(I43:I44)</f>
        <v>0</v>
      </c>
      <c r="J45" s="32">
        <f ca="1">+SUM(J43:J44)</f>
        <v>0</v>
      </c>
      <c r="K45" s="40">
        <f t="shared" ref="K45" ca="1" si="25">+SUM(K43:K44)</f>
        <v>0</v>
      </c>
      <c r="L45" s="32">
        <f ca="1">+SUM(L43:L44)</f>
        <v>0</v>
      </c>
      <c r="M45" s="31">
        <f t="shared" ref="M45" ca="1" si="26">+SUM(M43:M44)</f>
        <v>0</v>
      </c>
      <c r="N45" s="32">
        <f ca="1">+SUM(N43:N44)</f>
        <v>0</v>
      </c>
      <c r="O45" s="40">
        <f t="shared" ref="O45" ca="1" si="27">+SUM(O43:O44)</f>
        <v>0</v>
      </c>
      <c r="P45" s="86">
        <f t="shared" ca="1" si="23"/>
        <v>0</v>
      </c>
      <c r="Q45" s="87">
        <f t="shared" ca="1" si="23"/>
        <v>0</v>
      </c>
      <c r="R45" s="87">
        <f t="shared" ca="1" si="9"/>
        <v>0</v>
      </c>
      <c r="S45" s="107">
        <f t="shared" ca="1" si="2"/>
        <v>0</v>
      </c>
    </row>
    <row r="46" spans="1:26" outlineLevel="1" x14ac:dyDescent="0.2">
      <c r="A46" t="s">
        <v>719</v>
      </c>
      <c r="B46" t="s">
        <v>721</v>
      </c>
      <c r="C46" t="s">
        <v>738</v>
      </c>
      <c r="D46" s="22" t="s">
        <v>488</v>
      </c>
      <c r="E46" s="47" t="s">
        <v>196</v>
      </c>
      <c r="F46" s="65" t="e">
        <f>-SUMIFS(#REF!,#REF!,F$3)</f>
        <v>#REF!</v>
      </c>
      <c r="G46" s="136">
        <f ca="1">+SUMIFS(OFFSET('FEUILLE 1'!$BP:$BP,0,MATCH(G$3&amp;$H$1,'FEUILLE 1'!$BP$1:$DW$1,0)-1),'FEUILLE 1'!$J:$J,$D46)</f>
        <v>-32949.999999999993</v>
      </c>
      <c r="H46" s="65" t="e">
        <f>-SUMIFS(#REF!,#REF!,H$3)</f>
        <v>#REF!</v>
      </c>
      <c r="I46" s="66">
        <f ca="1">+SUMIFS(OFFSET('FEUILLE 1'!$BP:$BP,0,MATCH(I$3&amp;$H$1,'FEUILLE 1'!$BP$1:$DW$1,0)-1),'FEUILLE 1'!$J:$J,$D46)</f>
        <v>-2530.6250000000005</v>
      </c>
      <c r="J46" s="65" t="e">
        <f>-SUMIFS(#REF!,#REF!,J$3)</f>
        <v>#REF!</v>
      </c>
      <c r="K46" s="66">
        <f ca="1">+SUMIFS(OFFSET('FEUILLE 1'!$BP:$BP,0,MATCH(K$3&amp;$H$1,'FEUILLE 1'!$BP$1:$DW$1,0)-1),'FEUILLE 1'!$J:$J,$D46)</f>
        <v>0</v>
      </c>
      <c r="L46" s="65" t="e">
        <f>-SUMIFS(#REF!,#REF!,L$3)</f>
        <v>#REF!</v>
      </c>
      <c r="M46" s="67">
        <f ca="1">+SUMIFS(OFFSET('FEUILLE 1'!$BP:$BP,0,MATCH(M$3&amp;$H$1,'FEUILLE 1'!$BP$1:$DW$1,0)-1),'FEUILLE 1'!$J:$J,$D46)</f>
        <v>-9125</v>
      </c>
      <c r="N46" s="65" t="e">
        <f>-SUMIFS(#REF!,#REF!,N$3)</f>
        <v>#REF!</v>
      </c>
      <c r="O46" s="66">
        <f ca="1">+SUMIFS(OFFSET('FEUILLE 1'!$BP:$BP,0,MATCH(O$3&amp;$H$1,'FEUILLE 1'!$BP$1:$DW$1,0)-1),'FEUILLE 1'!$J:$J,$D46)</f>
        <v>0</v>
      </c>
      <c r="P46" s="92" t="e">
        <f t="shared" ref="P46:P47" si="28">+SUMIFS($F46:$O46,$F$5:$O$5,$P$5)</f>
        <v>#REF!</v>
      </c>
      <c r="Q46" s="93">
        <f t="shared" ref="Q46:Q47" ca="1" si="29">+SUMIFS($F46:$O46,$F$5:$O$5,$Q$5)</f>
        <v>-44605.624999999993</v>
      </c>
      <c r="R46" s="93" t="e">
        <f t="shared" ca="1" si="9"/>
        <v>#REF!</v>
      </c>
      <c r="S46" s="109">
        <f t="shared" ca="1" si="2"/>
        <v>0</v>
      </c>
    </row>
    <row r="47" spans="1:26" outlineLevel="1" x14ac:dyDescent="0.2">
      <c r="A47" t="s">
        <v>720</v>
      </c>
      <c r="B47" t="s">
        <v>730</v>
      </c>
      <c r="D47" t="s">
        <v>157</v>
      </c>
      <c r="E47" s="53" t="s">
        <v>158</v>
      </c>
      <c r="F47" s="65">
        <f ca="1">-SUMIFS(OFFSET('FEUILLE 2'!$A:$A,0,MATCH('Ecarts de marge'!$A47,'FEUILLE 2'!$1:$1,0)-1),'FEUILLE 2'!$H:$H,TEXT(F$3,"000000000"),'FEUILLE 2'!$A:$A,"X",'FEUILLE 2'!$C:$C,'Ecarts de marge'!$B47,'FEUILLE 2'!$K:$K,$D47)</f>
        <v>0</v>
      </c>
      <c r="G47" s="66">
        <f ca="1">+SUMIFS(OFFSET('FEUILLE 1'!$BP:$BP,0,MATCH(G$3&amp;$H$1,'FEUILLE 1'!$BP$1:$DW$1,0)-1),'FEUILLE 1'!$J:$J,$D47)</f>
        <v>0</v>
      </c>
      <c r="H47" s="65">
        <f ca="1">-SUMIFS(OFFSET('FEUILLE 2'!$A:$A,0,MATCH('Ecarts de marge'!$A47,'FEUILLE 2'!$1:$1,0)-1),'FEUILLE 2'!$H:$H,TEXT(H$3,"000000000"),'FEUILLE 2'!$A:$A,"X",'FEUILLE 2'!$C:$C,'Ecarts de marge'!$B47,'FEUILLE 2'!$K:$K,$D47)</f>
        <v>0</v>
      </c>
      <c r="I47" s="66">
        <f ca="1">+SUMIFS(OFFSET('FEUILLE 1'!$BP:$BP,0,MATCH(I$3&amp;$H$1,'FEUILLE 1'!$BP$1:$DW$1,0)-1),'FEUILLE 1'!$J:$J,$D47)</f>
        <v>0</v>
      </c>
      <c r="J47" s="65">
        <f ca="1">-SUMIFS(OFFSET('FEUILLE 2'!$A:$A,0,MATCH('Ecarts de marge'!$A47,'FEUILLE 2'!$1:$1,0)-1),'FEUILLE 2'!$H:$H,TEXT(J$3,"000000000"),'FEUILLE 2'!$A:$A,"X",'FEUILLE 2'!$C:$C,'Ecarts de marge'!$B47,'FEUILLE 2'!$K:$K,$D47)</f>
        <v>0</v>
      </c>
      <c r="K47" s="66">
        <f ca="1">+SUMIFS(OFFSET('FEUILLE 1'!$BP:$BP,0,MATCH(K$3&amp;$H$1,'FEUILLE 1'!$BP$1:$DW$1,0)-1),'FEUILLE 1'!$J:$J,$D47)</f>
        <v>0</v>
      </c>
      <c r="L47" s="65">
        <f ca="1">-SUMIFS(OFFSET('FEUILLE 2'!$A:$A,0,MATCH('Ecarts de marge'!$A47,'FEUILLE 2'!$1:$1,0)-1),'FEUILLE 2'!$H:$H,TEXT(L$3,"000000000"),'FEUILLE 2'!$A:$A,"X",'FEUILLE 2'!$C:$C,'Ecarts de marge'!$B47,'FEUILLE 2'!$K:$K,$D47)</f>
        <v>0</v>
      </c>
      <c r="M47" s="67">
        <f ca="1">+SUMIFS(OFFSET('FEUILLE 1'!$BP:$BP,0,MATCH(M$3&amp;$H$1,'FEUILLE 1'!$BP$1:$DW$1,0)-1),'FEUILLE 1'!$J:$J,$D47)</f>
        <v>0</v>
      </c>
      <c r="N47" s="65">
        <f ca="1">-SUMIFS(OFFSET('FEUILLE 2'!$A:$A,0,MATCH('Ecarts de marge'!$A47,'FEUILLE 2'!$1:$1,0)-1),'FEUILLE 2'!$H:$H,TEXT(N$3,"000000000"),'FEUILLE 2'!$A:$A,"X",'FEUILLE 2'!$C:$C,'Ecarts de marge'!$B47,'FEUILLE 2'!$K:$K,$D47)</f>
        <v>0</v>
      </c>
      <c r="O47" s="66">
        <f ca="1">+SUMIFS(OFFSET('FEUILLE 1'!$BP:$BP,0,MATCH(O$3&amp;$H$1,'FEUILLE 1'!$BP$1:$DW$1,0)-1),'FEUILLE 1'!$J:$J,$D47)</f>
        <v>0</v>
      </c>
      <c r="P47" s="92">
        <f t="shared" ca="1" si="28"/>
        <v>0</v>
      </c>
      <c r="Q47" s="93">
        <f t="shared" ca="1" si="29"/>
        <v>0</v>
      </c>
      <c r="R47" s="93">
        <f t="shared" ca="1" si="9"/>
        <v>0</v>
      </c>
      <c r="S47" s="109">
        <f t="shared" ca="1" si="2"/>
        <v>0</v>
      </c>
    </row>
    <row r="48" spans="1:26" ht="9.75" customHeight="1" outlineLevel="1" x14ac:dyDescent="0.2">
      <c r="E48" s="48"/>
      <c r="F48" s="65"/>
      <c r="G48" s="66"/>
      <c r="H48" s="65"/>
      <c r="I48" s="66"/>
      <c r="J48" s="65"/>
      <c r="K48" s="66"/>
      <c r="L48" s="65"/>
      <c r="M48" s="67"/>
      <c r="N48" s="65"/>
      <c r="O48" s="66"/>
      <c r="P48" s="92"/>
      <c r="Q48" s="93"/>
      <c r="R48" s="93">
        <f t="shared" si="9"/>
        <v>0</v>
      </c>
      <c r="S48" s="109">
        <f t="shared" si="2"/>
        <v>0</v>
      </c>
    </row>
    <row r="49" spans="1:26" x14ac:dyDescent="0.2">
      <c r="E49" s="30" t="s">
        <v>701</v>
      </c>
      <c r="F49" s="32" t="e">
        <f>+SUM(F46:F48)</f>
        <v>#REF!</v>
      </c>
      <c r="G49" s="133">
        <f t="shared" ref="G49:Q49" ca="1" si="30">+SUM(G46:G48)</f>
        <v>-32949.999999999993</v>
      </c>
      <c r="H49" s="32" t="e">
        <f>+SUM(H46:H48)</f>
        <v>#REF!</v>
      </c>
      <c r="I49" s="40">
        <f t="shared" ref="I49" ca="1" si="31">+SUM(I46:I48)</f>
        <v>-2530.6250000000005</v>
      </c>
      <c r="J49" s="32" t="e">
        <f>+SUM(J46:J48)</f>
        <v>#REF!</v>
      </c>
      <c r="K49" s="40">
        <f t="shared" ref="K49" ca="1" si="32">+SUM(K46:K48)</f>
        <v>0</v>
      </c>
      <c r="L49" s="32" t="e">
        <f>+SUM(L46:L48)</f>
        <v>#REF!</v>
      </c>
      <c r="M49" s="31">
        <f t="shared" ref="M49" ca="1" si="33">+SUM(M46:M48)</f>
        <v>-9125</v>
      </c>
      <c r="N49" s="32" t="e">
        <f>+SUM(N46:N48)</f>
        <v>#REF!</v>
      </c>
      <c r="O49" s="40">
        <f t="shared" ref="O49" ca="1" si="34">+SUM(O46:O48)</f>
        <v>0</v>
      </c>
      <c r="P49" s="86" t="e">
        <f t="shared" si="30"/>
        <v>#REF!</v>
      </c>
      <c r="Q49" s="87">
        <f t="shared" ca="1" si="30"/>
        <v>-44605.624999999993</v>
      </c>
      <c r="R49" s="87" t="e">
        <f t="shared" ca="1" si="9"/>
        <v>#REF!</v>
      </c>
      <c r="S49" s="107">
        <f t="shared" ca="1" si="2"/>
        <v>0</v>
      </c>
      <c r="Z49" s="22" t="s">
        <v>947</v>
      </c>
    </row>
    <row r="50" spans="1:26" outlineLevel="1" x14ac:dyDescent="0.2">
      <c r="A50" t="s">
        <v>720</v>
      </c>
      <c r="B50" t="s">
        <v>730</v>
      </c>
      <c r="D50" t="s">
        <v>107</v>
      </c>
      <c r="E50" s="49" t="s">
        <v>108</v>
      </c>
      <c r="F50" s="68">
        <f ca="1">-SUMIFS(OFFSET('FEUILLE 2'!$A:$A,0,MATCH('Ecarts de marge'!$A50,'FEUILLE 2'!$1:$1,0)-1),'FEUILLE 2'!$H:$H,TEXT(F$3,"000000000"),'FEUILLE 2'!$A:$A,"X",'FEUILLE 2'!$C:$C,'Ecarts de marge'!$B50,'FEUILLE 2'!$K:$K,$D50)</f>
        <v>0</v>
      </c>
      <c r="G50" s="66">
        <f ca="1">+SUMIFS(OFFSET('FEUILLE 1'!$BP:$BP,0,MATCH(G$3&amp;$H$1,'FEUILLE 1'!$BP$1:$DW$1,0)-1),'FEUILLE 1'!$J:$J,$D50,'FEUILLE 1'!$BI:$BI,"&lt;"&amp;70000000)</f>
        <v>0</v>
      </c>
      <c r="H50" s="68">
        <f ca="1">-SUMIFS(OFFSET('FEUILLE 2'!$A:$A,0,MATCH('Ecarts de marge'!$A50,'FEUILLE 2'!$1:$1,0)-1),'FEUILLE 2'!$H:$H,TEXT(H$3,"000000000"),'FEUILLE 2'!$A:$A,"X",'FEUILLE 2'!$C:$C,'Ecarts de marge'!$B50,'FEUILLE 2'!$K:$K,$D50)</f>
        <v>0</v>
      </c>
      <c r="I50" s="66">
        <f ca="1">+SUMIFS(OFFSET('FEUILLE 1'!$BP:$BP,0,MATCH(I$3&amp;$H$1,'FEUILLE 1'!$BP$1:$DW$1,0)-1),'FEUILLE 1'!$J:$J,$D50,'FEUILLE 1'!$BI:$BI,"&lt;"&amp;70000000)</f>
        <v>0</v>
      </c>
      <c r="J50" s="68">
        <f ca="1">-SUMIFS(OFFSET('FEUILLE 2'!$A:$A,0,MATCH('Ecarts de marge'!$A50,'FEUILLE 2'!$1:$1,0)-1),'FEUILLE 2'!$H:$H,TEXT(J$3,"000000000"),'FEUILLE 2'!$A:$A,"X",'FEUILLE 2'!$C:$C,'Ecarts de marge'!$B50,'FEUILLE 2'!$K:$K,$D50)</f>
        <v>0</v>
      </c>
      <c r="K50" s="66">
        <f ca="1">+SUMIFS(OFFSET('FEUILLE 1'!$BP:$BP,0,MATCH(K$3&amp;$H$1,'FEUILLE 1'!$BP$1:$DW$1,0)-1),'FEUILLE 1'!$J:$J,$D50,'FEUILLE 1'!$BI:$BI,"&lt;"&amp;70000000)</f>
        <v>0</v>
      </c>
      <c r="L50" s="68">
        <f ca="1">-SUMIFS(OFFSET('FEUILLE 2'!$A:$A,0,MATCH('Ecarts de marge'!$A50,'FEUILLE 2'!$1:$1,0)-1),'FEUILLE 2'!$H:$H,TEXT(L$3,"000000000"),'FEUILLE 2'!$A:$A,"X",'FEUILLE 2'!$C:$C,'Ecarts de marge'!$B50,'FEUILLE 2'!$K:$K,$D50)</f>
        <v>0</v>
      </c>
      <c r="M50" s="67">
        <f ca="1">+SUMIFS(OFFSET('FEUILLE 1'!$BP:$BP,0,MATCH(M$3&amp;$H$1,'FEUILLE 1'!$BP$1:$DW$1,0)-1),'FEUILLE 1'!$J:$J,$D50,'FEUILLE 1'!$BI:$BI,"&lt;"&amp;70000000)</f>
        <v>0</v>
      </c>
      <c r="N50" s="68">
        <f ca="1">-SUMIFS(OFFSET('FEUILLE 2'!$A:$A,0,MATCH('Ecarts de marge'!$A50,'FEUILLE 2'!$1:$1,0)-1),'FEUILLE 2'!$H:$H,TEXT(N$3,"000000000"),'FEUILLE 2'!$A:$A,"X",'FEUILLE 2'!$C:$C,'Ecarts de marge'!$B50,'FEUILLE 2'!$K:$K,$D50)</f>
        <v>0</v>
      </c>
      <c r="O50" s="66">
        <f ca="1">+SUMIFS(OFFSET('FEUILLE 1'!$BP:$BP,0,MATCH(O$3&amp;$H$1,'FEUILLE 1'!$BP$1:$DW$1,0)-1),'FEUILLE 1'!$J:$J,$D50,'FEUILLE 1'!$BI:$BI,"&lt;"&amp;70000000)</f>
        <v>0</v>
      </c>
      <c r="P50" s="84">
        <f t="shared" ref="P50:P79" ca="1" si="35">+SUMIFS($F50:$O50,$F$5:$O$5,$P$5)</f>
        <v>0</v>
      </c>
      <c r="Q50" s="85">
        <f t="shared" ref="Q50:Q79" ca="1" si="36">+SUMIFS($F50:$O50,$F$5:$O$5,$Q$5)</f>
        <v>0</v>
      </c>
      <c r="R50" s="85">
        <f t="shared" ca="1" si="9"/>
        <v>0</v>
      </c>
      <c r="S50" s="106">
        <f t="shared" ca="1" si="2"/>
        <v>0</v>
      </c>
      <c r="Z50" s="127">
        <f ca="1">+SUMIFS('FEUILLE 1'!BK:BK,'FEUILLE 1'!$BI:$BI,"60423000",'FEUILLE 1'!$J:$J,$D50)+P50</f>
        <v>0</v>
      </c>
    </row>
    <row r="51" spans="1:26" outlineLevel="1" x14ac:dyDescent="0.2">
      <c r="A51" t="s">
        <v>720</v>
      </c>
      <c r="B51" t="s">
        <v>730</v>
      </c>
      <c r="D51" t="s">
        <v>101</v>
      </c>
      <c r="E51" s="49" t="s">
        <v>102</v>
      </c>
      <c r="F51" s="68">
        <f ca="1">-SUMIFS(OFFSET('FEUILLE 2'!$A:$A,0,MATCH('Ecarts de marge'!$A51,'FEUILLE 2'!$1:$1,0)-1),'FEUILLE 2'!$H:$H,TEXT(F$3,"000000000"),'FEUILLE 2'!$A:$A,"X",'FEUILLE 2'!$C:$C,'Ecarts de marge'!$B51,'FEUILLE 2'!$K:$K,$D51)</f>
        <v>0</v>
      </c>
      <c r="G51" s="66">
        <f ca="1">+SUMIFS(OFFSET('FEUILLE 1'!$BP:$BP,0,MATCH(G$3&amp;$H$1,'FEUILLE 1'!$BP$1:$DW$1,0)-1),'FEUILLE 1'!$J:$J,$D51,'FEUILLE 1'!$BI:$BI,"&lt;"&amp;70000000)</f>
        <v>-6499.62</v>
      </c>
      <c r="H51" s="68">
        <f ca="1">-SUMIFS(OFFSET('FEUILLE 2'!$A:$A,0,MATCH('Ecarts de marge'!$A51,'FEUILLE 2'!$1:$1,0)-1),'FEUILLE 2'!$H:$H,TEXT(H$3,"000000000"),'FEUILLE 2'!$A:$A,"X",'FEUILLE 2'!$C:$C,'Ecarts de marge'!$B51,'FEUILLE 2'!$K:$K,$D51)</f>
        <v>0</v>
      </c>
      <c r="I51" s="66">
        <f ca="1">+SUMIFS(OFFSET('FEUILLE 1'!$BP:$BP,0,MATCH(I$3&amp;$H$1,'FEUILLE 1'!$BP$1:$DW$1,0)-1),'FEUILLE 1'!$J:$J,$D51,'FEUILLE 1'!$BI:$BI,"&lt;"&amp;70000000)</f>
        <v>0</v>
      </c>
      <c r="J51" s="68">
        <f ca="1">-SUMIFS(OFFSET('FEUILLE 2'!$A:$A,0,MATCH('Ecarts de marge'!$A51,'FEUILLE 2'!$1:$1,0)-1),'FEUILLE 2'!$H:$H,TEXT(J$3,"000000000"),'FEUILLE 2'!$A:$A,"X",'FEUILLE 2'!$C:$C,'Ecarts de marge'!$B51,'FEUILLE 2'!$K:$K,$D51)</f>
        <v>0</v>
      </c>
      <c r="K51" s="66">
        <f ca="1">+SUMIFS(OFFSET('FEUILLE 1'!$BP:$BP,0,MATCH(K$3&amp;$H$1,'FEUILLE 1'!$BP$1:$DW$1,0)-1),'FEUILLE 1'!$J:$J,$D51,'FEUILLE 1'!$BI:$BI,"&lt;"&amp;70000000)</f>
        <v>0</v>
      </c>
      <c r="L51" s="68">
        <f ca="1">-SUMIFS(OFFSET('FEUILLE 2'!$A:$A,0,MATCH('Ecarts de marge'!$A51,'FEUILLE 2'!$1:$1,0)-1),'FEUILLE 2'!$H:$H,TEXT(L$3,"000000000"),'FEUILLE 2'!$A:$A,"X",'FEUILLE 2'!$C:$C,'Ecarts de marge'!$B51,'FEUILLE 2'!$K:$K,$D51)</f>
        <v>0</v>
      </c>
      <c r="M51" s="67">
        <f ca="1">+SUMIFS(OFFSET('FEUILLE 1'!$BP:$BP,0,MATCH(M$3&amp;$H$1,'FEUILLE 1'!$BP$1:$DW$1,0)-1),'FEUILLE 1'!$J:$J,$D51,'FEUILLE 1'!$BI:$BI,"&lt;"&amp;70000000)</f>
        <v>-61445.69999999999</v>
      </c>
      <c r="N51" s="68">
        <f ca="1">-SUMIFS(OFFSET('FEUILLE 2'!$A:$A,0,MATCH('Ecarts de marge'!$A51,'FEUILLE 2'!$1:$1,0)-1),'FEUILLE 2'!$H:$H,TEXT(N$3,"000000000"),'FEUILLE 2'!$A:$A,"X",'FEUILLE 2'!$C:$C,'Ecarts de marge'!$B51,'FEUILLE 2'!$K:$K,$D51)</f>
        <v>0</v>
      </c>
      <c r="O51" s="66">
        <f ca="1">+SUMIFS(OFFSET('FEUILLE 1'!$BP:$BP,0,MATCH(O$3&amp;$H$1,'FEUILLE 1'!$BP$1:$DW$1,0)-1),'FEUILLE 1'!$J:$J,$D51,'FEUILLE 1'!$BI:$BI,"&lt;"&amp;70000000)</f>
        <v>0</v>
      </c>
      <c r="P51" s="84">
        <f t="shared" ca="1" si="35"/>
        <v>0</v>
      </c>
      <c r="Q51" s="85">
        <f t="shared" ca="1" si="36"/>
        <v>-67945.319999999992</v>
      </c>
      <c r="R51" s="85">
        <f t="shared" ca="1" si="9"/>
        <v>67945.319999999992</v>
      </c>
      <c r="S51" s="106">
        <f t="shared" ca="1" si="2"/>
        <v>-1</v>
      </c>
      <c r="Z51" s="127">
        <f ca="1">+SUMIFS('FEUILLE 1'!BK:BK,'FEUILLE 1'!$BI:$BI,"60423000",'FEUILLE 1'!$J:$J,$D51)+P51</f>
        <v>0</v>
      </c>
    </row>
    <row r="52" spans="1:26" outlineLevel="1" x14ac:dyDescent="0.2">
      <c r="A52" t="s">
        <v>720</v>
      </c>
      <c r="B52" t="s">
        <v>730</v>
      </c>
      <c r="D52" t="s">
        <v>104</v>
      </c>
      <c r="E52" s="49" t="s">
        <v>105</v>
      </c>
      <c r="F52" s="68">
        <f ca="1">-SUMIFS(OFFSET('FEUILLE 2'!$A:$A,0,MATCH('Ecarts de marge'!$A52,'FEUILLE 2'!$1:$1,0)-1),'FEUILLE 2'!$H:$H,TEXT(F$3,"000000000"),'FEUILLE 2'!$A:$A,"X",'FEUILLE 2'!$C:$C,'Ecarts de marge'!$B52,'FEUILLE 2'!$K:$K,$D52)</f>
        <v>0</v>
      </c>
      <c r="G52" s="66">
        <f ca="1">+SUMIFS(OFFSET('FEUILLE 1'!$BP:$BP,0,MATCH(G$3&amp;$H$1,'FEUILLE 1'!$BP$1:$DW$1,0)-1),'FEUILLE 1'!$J:$J,$D52,'FEUILLE 1'!$BI:$BI,"&lt;"&amp;70000000)</f>
        <v>-5944.9091461860435</v>
      </c>
      <c r="H52" s="68">
        <f ca="1">-SUMIFS(OFFSET('FEUILLE 2'!$A:$A,0,MATCH('Ecarts de marge'!$A52,'FEUILLE 2'!$1:$1,0)-1),'FEUILLE 2'!$H:$H,TEXT(H$3,"000000000"),'FEUILLE 2'!$A:$A,"X",'FEUILLE 2'!$C:$C,'Ecarts de marge'!$B52,'FEUILLE 2'!$K:$K,$D52)</f>
        <v>0</v>
      </c>
      <c r="I52" s="66">
        <f ca="1">+SUMIFS(OFFSET('FEUILLE 1'!$BP:$BP,0,MATCH(I$3&amp;$H$1,'FEUILLE 1'!$BP$1:$DW$1,0)-1),'FEUILLE 1'!$J:$J,$D52,'FEUILLE 1'!$BI:$BI,"&lt;"&amp;70000000)</f>
        <v>0</v>
      </c>
      <c r="J52" s="68">
        <f ca="1">-SUMIFS(OFFSET('FEUILLE 2'!$A:$A,0,MATCH('Ecarts de marge'!$A52,'FEUILLE 2'!$1:$1,0)-1),'FEUILLE 2'!$H:$H,TEXT(J$3,"000000000"),'FEUILLE 2'!$A:$A,"X",'FEUILLE 2'!$C:$C,'Ecarts de marge'!$B52,'FEUILLE 2'!$K:$K,$D52)</f>
        <v>0</v>
      </c>
      <c r="K52" s="66">
        <f ca="1">+SUMIFS(OFFSET('FEUILLE 1'!$BP:$BP,0,MATCH(K$3&amp;$H$1,'FEUILLE 1'!$BP$1:$DW$1,0)-1),'FEUILLE 1'!$J:$J,$D52,'FEUILLE 1'!$BI:$BI,"&lt;"&amp;70000000)</f>
        <v>0</v>
      </c>
      <c r="L52" s="68">
        <f ca="1">-SUMIFS(OFFSET('FEUILLE 2'!$A:$A,0,MATCH('Ecarts de marge'!$A52,'FEUILLE 2'!$1:$1,0)-1),'FEUILLE 2'!$H:$H,TEXT(L$3,"000000000"),'FEUILLE 2'!$A:$A,"X",'FEUILLE 2'!$C:$C,'Ecarts de marge'!$B52,'FEUILLE 2'!$K:$K,$D52)</f>
        <v>0</v>
      </c>
      <c r="M52" s="67">
        <f ca="1">+SUMIFS(OFFSET('FEUILLE 1'!$BP:$BP,0,MATCH(M$3&amp;$H$1,'FEUILLE 1'!$BP$1:$DW$1,0)-1),'FEUILLE 1'!$J:$J,$D52,'FEUILLE 1'!$BI:$BI,"&lt;"&amp;70000000)</f>
        <v>-2703.0908538139565</v>
      </c>
      <c r="N52" s="68">
        <f ca="1">-SUMIFS(OFFSET('FEUILLE 2'!$A:$A,0,MATCH('Ecarts de marge'!$A52,'FEUILLE 2'!$1:$1,0)-1),'FEUILLE 2'!$H:$H,TEXT(N$3,"000000000"),'FEUILLE 2'!$A:$A,"X",'FEUILLE 2'!$C:$C,'Ecarts de marge'!$B52,'FEUILLE 2'!$K:$K,$D52)</f>
        <v>0</v>
      </c>
      <c r="O52" s="66">
        <f ca="1">+SUMIFS(OFFSET('FEUILLE 1'!$BP:$BP,0,MATCH(O$3&amp;$H$1,'FEUILLE 1'!$BP$1:$DW$1,0)-1),'FEUILLE 1'!$J:$J,$D52,'FEUILLE 1'!$BI:$BI,"&lt;"&amp;70000000)</f>
        <v>0</v>
      </c>
      <c r="P52" s="84">
        <f t="shared" ca="1" si="35"/>
        <v>0</v>
      </c>
      <c r="Q52" s="85">
        <f t="shared" ca="1" si="36"/>
        <v>-8648</v>
      </c>
      <c r="R52" s="85">
        <f t="shared" ca="1" si="9"/>
        <v>8648</v>
      </c>
      <c r="S52" s="106">
        <f t="shared" ca="1" si="2"/>
        <v>-1</v>
      </c>
      <c r="Z52" s="127">
        <f ca="1">+SUMIFS('FEUILLE 1'!BK:BK,'FEUILLE 1'!$BI:$BI,"60423000",'FEUILLE 1'!$J:$J,$D52)+P52</f>
        <v>0</v>
      </c>
    </row>
    <row r="53" spans="1:26" outlineLevel="1" x14ac:dyDescent="0.2">
      <c r="A53" t="s">
        <v>720</v>
      </c>
      <c r="B53" t="s">
        <v>730</v>
      </c>
      <c r="D53" t="s">
        <v>116</v>
      </c>
      <c r="E53" s="49" t="s">
        <v>117</v>
      </c>
      <c r="F53" s="68">
        <f ca="1">-SUMIFS(OFFSET('FEUILLE 2'!$A:$A,0,MATCH('Ecarts de marge'!$A53,'FEUILLE 2'!$1:$1,0)-1),'FEUILLE 2'!$H:$H,TEXT(F$3,"000000000"),'FEUILLE 2'!$A:$A,"X",'FEUILLE 2'!$C:$C,'Ecarts de marge'!$B53,'FEUILLE 2'!$K:$K,$D53)</f>
        <v>0</v>
      </c>
      <c r="G53" s="66">
        <f ca="1">+SUMIFS(OFFSET('FEUILLE 1'!$BP:$BP,0,MATCH(G$3&amp;$H$1,'FEUILLE 1'!$BP$1:$DW$1,0)-1),'FEUILLE 1'!$J:$J,$D53,'FEUILLE 1'!$BI:$BI,"&lt;"&amp;70000000)</f>
        <v>0</v>
      </c>
      <c r="H53" s="68">
        <f ca="1">-SUMIFS(OFFSET('FEUILLE 2'!$A:$A,0,MATCH('Ecarts de marge'!$A53,'FEUILLE 2'!$1:$1,0)-1),'FEUILLE 2'!$H:$H,TEXT(H$3,"000000000"),'FEUILLE 2'!$A:$A,"X",'FEUILLE 2'!$C:$C,'Ecarts de marge'!$B53,'FEUILLE 2'!$K:$K,$D53)</f>
        <v>0</v>
      </c>
      <c r="I53" s="66">
        <f ca="1">+SUMIFS(OFFSET('FEUILLE 1'!$BP:$BP,0,MATCH(I$3&amp;$H$1,'FEUILLE 1'!$BP$1:$DW$1,0)-1),'FEUILLE 1'!$J:$J,$D53,'FEUILLE 1'!$BI:$BI,"&lt;"&amp;70000000)</f>
        <v>0</v>
      </c>
      <c r="J53" s="68">
        <f ca="1">-SUMIFS(OFFSET('FEUILLE 2'!$A:$A,0,MATCH('Ecarts de marge'!$A53,'FEUILLE 2'!$1:$1,0)-1),'FEUILLE 2'!$H:$H,TEXT(J$3,"000000000"),'FEUILLE 2'!$A:$A,"X",'FEUILLE 2'!$C:$C,'Ecarts de marge'!$B53,'FEUILLE 2'!$K:$K,$D53)</f>
        <v>0</v>
      </c>
      <c r="K53" s="66">
        <f ca="1">+SUMIFS(OFFSET('FEUILLE 1'!$BP:$BP,0,MATCH(K$3&amp;$H$1,'FEUILLE 1'!$BP$1:$DW$1,0)-1),'FEUILLE 1'!$J:$J,$D53,'FEUILLE 1'!$BI:$BI,"&lt;"&amp;70000000)</f>
        <v>0</v>
      </c>
      <c r="L53" s="68">
        <f ca="1">-SUMIFS(OFFSET('FEUILLE 2'!$A:$A,0,MATCH('Ecarts de marge'!$A53,'FEUILLE 2'!$1:$1,0)-1),'FEUILLE 2'!$H:$H,TEXT(L$3,"000000000"),'FEUILLE 2'!$A:$A,"X",'FEUILLE 2'!$C:$C,'Ecarts de marge'!$B53,'FEUILLE 2'!$K:$K,$D53)</f>
        <v>0</v>
      </c>
      <c r="M53" s="67">
        <f ca="1">+SUMIFS(OFFSET('FEUILLE 1'!$BP:$BP,0,MATCH(M$3&amp;$H$1,'FEUILLE 1'!$BP$1:$DW$1,0)-1),'FEUILLE 1'!$J:$J,$D53,'FEUILLE 1'!$BI:$BI,"&lt;"&amp;70000000)</f>
        <v>0</v>
      </c>
      <c r="N53" s="68">
        <f ca="1">-SUMIFS(OFFSET('FEUILLE 2'!$A:$A,0,MATCH('Ecarts de marge'!$A53,'FEUILLE 2'!$1:$1,0)-1),'FEUILLE 2'!$H:$H,TEXT(N$3,"000000000"),'FEUILLE 2'!$A:$A,"X",'FEUILLE 2'!$C:$C,'Ecarts de marge'!$B53,'FEUILLE 2'!$K:$K,$D53)</f>
        <v>0</v>
      </c>
      <c r="O53" s="66">
        <f ca="1">+SUMIFS(OFFSET('FEUILLE 1'!$BP:$BP,0,MATCH(O$3&amp;$H$1,'FEUILLE 1'!$BP$1:$DW$1,0)-1),'FEUILLE 1'!$J:$J,$D53,'FEUILLE 1'!$BI:$BI,"&lt;"&amp;70000000)</f>
        <v>0</v>
      </c>
      <c r="P53" s="84">
        <f t="shared" ca="1" si="35"/>
        <v>0</v>
      </c>
      <c r="Q53" s="85">
        <f t="shared" ca="1" si="36"/>
        <v>0</v>
      </c>
      <c r="R53" s="85">
        <f t="shared" ca="1" si="9"/>
        <v>0</v>
      </c>
      <c r="S53" s="106">
        <f t="shared" ca="1" si="2"/>
        <v>0</v>
      </c>
      <c r="Z53" s="127">
        <f ca="1">+SUMIFS('FEUILLE 1'!BK:BK,'FEUILLE 1'!$BI:$BI,"60423000",'FEUILLE 1'!$J:$J,$D53)+P53</f>
        <v>0</v>
      </c>
    </row>
    <row r="54" spans="1:26" outlineLevel="1" x14ac:dyDescent="0.2">
      <c r="A54" t="s">
        <v>720</v>
      </c>
      <c r="B54" t="s">
        <v>730</v>
      </c>
      <c r="D54" t="s">
        <v>113</v>
      </c>
      <c r="E54" s="49" t="s">
        <v>114</v>
      </c>
      <c r="F54" s="68">
        <f ca="1">-SUMIFS(OFFSET('FEUILLE 2'!$A:$A,0,MATCH('Ecarts de marge'!$A54,'FEUILLE 2'!$1:$1,0)-1),'FEUILLE 2'!$H:$H,TEXT(F$3,"000000000"),'FEUILLE 2'!$A:$A,"X",'FEUILLE 2'!$C:$C,'Ecarts de marge'!$B54,'FEUILLE 2'!$K:$K,$D54)</f>
        <v>0</v>
      </c>
      <c r="G54" s="66">
        <f ca="1">+SUMIFS(OFFSET('FEUILLE 1'!$BP:$BP,0,MATCH(G$3&amp;$H$1,'FEUILLE 1'!$BP$1:$DW$1,0)-1),'FEUILLE 1'!$J:$J,$D54,'FEUILLE 1'!$BI:$BI,"&lt;"&amp;70000000)</f>
        <v>0</v>
      </c>
      <c r="H54" s="68">
        <f ca="1">-SUMIFS(OFFSET('FEUILLE 2'!$A:$A,0,MATCH('Ecarts de marge'!$A54,'FEUILLE 2'!$1:$1,0)-1),'FEUILLE 2'!$H:$H,TEXT(H$3,"000000000"),'FEUILLE 2'!$A:$A,"X",'FEUILLE 2'!$C:$C,'Ecarts de marge'!$B54,'FEUILLE 2'!$K:$K,$D54)</f>
        <v>0</v>
      </c>
      <c r="I54" s="66">
        <f ca="1">+SUMIFS(OFFSET('FEUILLE 1'!$BP:$BP,0,MATCH(I$3&amp;$H$1,'FEUILLE 1'!$BP$1:$DW$1,0)-1),'FEUILLE 1'!$J:$J,$D54,'FEUILLE 1'!$BI:$BI,"&lt;"&amp;70000000)</f>
        <v>0</v>
      </c>
      <c r="J54" s="68">
        <f ca="1">-SUMIFS(OFFSET('FEUILLE 2'!$A:$A,0,MATCH('Ecarts de marge'!$A54,'FEUILLE 2'!$1:$1,0)-1),'FEUILLE 2'!$H:$H,TEXT(J$3,"000000000"),'FEUILLE 2'!$A:$A,"X",'FEUILLE 2'!$C:$C,'Ecarts de marge'!$B54,'FEUILLE 2'!$K:$K,$D54)</f>
        <v>0</v>
      </c>
      <c r="K54" s="66">
        <f ca="1">+SUMIFS(OFFSET('FEUILLE 1'!$BP:$BP,0,MATCH(K$3&amp;$H$1,'FEUILLE 1'!$BP$1:$DW$1,0)-1),'FEUILLE 1'!$J:$J,$D54,'FEUILLE 1'!$BI:$BI,"&lt;"&amp;70000000)</f>
        <v>0</v>
      </c>
      <c r="L54" s="68">
        <f ca="1">-SUMIFS(OFFSET('FEUILLE 2'!$A:$A,0,MATCH('Ecarts de marge'!$A54,'FEUILLE 2'!$1:$1,0)-1),'FEUILLE 2'!$H:$H,TEXT(L$3,"000000000"),'FEUILLE 2'!$A:$A,"X",'FEUILLE 2'!$C:$C,'Ecarts de marge'!$B54,'FEUILLE 2'!$K:$K,$D54)</f>
        <v>0</v>
      </c>
      <c r="M54" s="67">
        <f ca="1">+SUMIFS(OFFSET('FEUILLE 1'!$BP:$BP,0,MATCH(M$3&amp;$H$1,'FEUILLE 1'!$BP$1:$DW$1,0)-1),'FEUILLE 1'!$J:$J,$D54,'FEUILLE 1'!$BI:$BI,"&lt;"&amp;70000000)</f>
        <v>0</v>
      </c>
      <c r="N54" s="68">
        <f ca="1">-SUMIFS(OFFSET('FEUILLE 2'!$A:$A,0,MATCH('Ecarts de marge'!$A54,'FEUILLE 2'!$1:$1,0)-1),'FEUILLE 2'!$H:$H,TEXT(N$3,"000000000"),'FEUILLE 2'!$A:$A,"X",'FEUILLE 2'!$C:$C,'Ecarts de marge'!$B54,'FEUILLE 2'!$K:$K,$D54)</f>
        <v>0</v>
      </c>
      <c r="O54" s="66">
        <f ca="1">+SUMIFS(OFFSET('FEUILLE 1'!$BP:$BP,0,MATCH(O$3&amp;$H$1,'FEUILLE 1'!$BP$1:$DW$1,0)-1),'FEUILLE 1'!$J:$J,$D54,'FEUILLE 1'!$BI:$BI,"&lt;"&amp;70000000)</f>
        <v>0</v>
      </c>
      <c r="P54" s="84">
        <f t="shared" ca="1" si="35"/>
        <v>0</v>
      </c>
      <c r="Q54" s="85">
        <f t="shared" ca="1" si="36"/>
        <v>0</v>
      </c>
      <c r="R54" s="85">
        <f t="shared" ca="1" si="9"/>
        <v>0</v>
      </c>
      <c r="S54" s="106">
        <f t="shared" ca="1" si="2"/>
        <v>0</v>
      </c>
      <c r="T54" s="141" t="s">
        <v>936</v>
      </c>
      <c r="Z54" s="127">
        <f ca="1">+SUMIFS('FEUILLE 1'!BK:BK,'FEUILLE 1'!$BI:$BI,"60423000",'FEUILLE 1'!$J:$J,$D54)+P54</f>
        <v>0</v>
      </c>
    </row>
    <row r="55" spans="1:26" outlineLevel="1" x14ac:dyDescent="0.2">
      <c r="A55" t="s">
        <v>720</v>
      </c>
      <c r="B55" t="s">
        <v>730</v>
      </c>
      <c r="D55" t="s">
        <v>63</v>
      </c>
      <c r="E55" s="49" t="s">
        <v>63</v>
      </c>
      <c r="F55" s="68">
        <f ca="1">-SUMIFS(OFFSET('FEUILLE 2'!$A:$A,0,MATCH('Ecarts de marge'!$A55,'FEUILLE 2'!$1:$1,0)-1),'FEUILLE 2'!$H:$H,TEXT(F$3,"000000000"),'FEUILLE 2'!$A:$A,"X",'FEUILLE 2'!$C:$C,'Ecarts de marge'!$B55,'FEUILLE 2'!$K:$K,$D55)</f>
        <v>0</v>
      </c>
      <c r="G55" s="66">
        <f ca="1">+SUMIFS(OFFSET('FEUILLE 1'!$BP:$BP,0,MATCH(G$3&amp;$H$1,'FEUILLE 1'!$BP$1:$DW$1,0)-1),'FEUILLE 1'!$J:$J,$D55,'FEUILLE 1'!$BI:$BI,"&lt;"&amp;70000000)</f>
        <v>-2368.6999999999998</v>
      </c>
      <c r="H55" s="68">
        <f ca="1">-SUMIFS(OFFSET('FEUILLE 2'!$A:$A,0,MATCH('Ecarts de marge'!$A55,'FEUILLE 2'!$1:$1,0)-1),'FEUILLE 2'!$H:$H,TEXT(H$3,"000000000"),'FEUILLE 2'!$A:$A,"X",'FEUILLE 2'!$C:$C,'Ecarts de marge'!$B55,'FEUILLE 2'!$K:$K,$D55)</f>
        <v>0</v>
      </c>
      <c r="I55" s="66">
        <f ca="1">+SUMIFS(OFFSET('FEUILLE 1'!$BP:$BP,0,MATCH(I$3&amp;$H$1,'FEUILLE 1'!$BP$1:$DW$1,0)-1),'FEUILLE 1'!$J:$J,$D55,'FEUILLE 1'!$BI:$BI,"&lt;"&amp;70000000)</f>
        <v>0</v>
      </c>
      <c r="J55" s="68">
        <f ca="1">-SUMIFS(OFFSET('FEUILLE 2'!$A:$A,0,MATCH('Ecarts de marge'!$A55,'FEUILLE 2'!$1:$1,0)-1),'FEUILLE 2'!$H:$H,TEXT(J$3,"000000000"),'FEUILLE 2'!$A:$A,"X",'FEUILLE 2'!$C:$C,'Ecarts de marge'!$B55,'FEUILLE 2'!$K:$K,$D55)</f>
        <v>0</v>
      </c>
      <c r="K55" s="66">
        <f ca="1">+SUMIFS(OFFSET('FEUILLE 1'!$BP:$BP,0,MATCH(K$3&amp;$H$1,'FEUILLE 1'!$BP$1:$DW$1,0)-1),'FEUILLE 1'!$J:$J,$D55,'FEUILLE 1'!$BI:$BI,"&lt;"&amp;70000000)</f>
        <v>0</v>
      </c>
      <c r="L55" s="68">
        <f ca="1">-SUMIFS(OFFSET('FEUILLE 2'!$A:$A,0,MATCH('Ecarts de marge'!$A55,'FEUILLE 2'!$1:$1,0)-1),'FEUILLE 2'!$H:$H,TEXT(L$3,"000000000"),'FEUILLE 2'!$A:$A,"X",'FEUILLE 2'!$C:$C,'Ecarts de marge'!$B55,'FEUILLE 2'!$K:$K,$D55)</f>
        <v>0</v>
      </c>
      <c r="M55" s="67">
        <f ca="1">+SUMIFS(OFFSET('FEUILLE 1'!$BP:$BP,0,MATCH(M$3&amp;$H$1,'FEUILLE 1'!$BP$1:$DW$1,0)-1),'FEUILLE 1'!$J:$J,$D55,'FEUILLE 1'!$BI:$BI,"&lt;"&amp;70000000)</f>
        <v>-1712.52</v>
      </c>
      <c r="N55" s="68">
        <f ca="1">-SUMIFS(OFFSET('FEUILLE 2'!$A:$A,0,MATCH('Ecarts de marge'!$A55,'FEUILLE 2'!$1:$1,0)-1),'FEUILLE 2'!$H:$H,TEXT(N$3,"000000000"),'FEUILLE 2'!$A:$A,"X",'FEUILLE 2'!$C:$C,'Ecarts de marge'!$B55,'FEUILLE 2'!$K:$K,$D55)</f>
        <v>0</v>
      </c>
      <c r="O55" s="66">
        <f ca="1">+SUMIFS(OFFSET('FEUILLE 1'!$BP:$BP,0,MATCH(O$3&amp;$H$1,'FEUILLE 1'!$BP$1:$DW$1,0)-1),'FEUILLE 1'!$J:$J,$D55,'FEUILLE 1'!$BI:$BI,"&lt;"&amp;70000000)</f>
        <v>0</v>
      </c>
      <c r="P55" s="84">
        <f t="shared" ca="1" si="35"/>
        <v>0</v>
      </c>
      <c r="Q55" s="85">
        <f t="shared" ca="1" si="36"/>
        <v>-4081.22</v>
      </c>
      <c r="R55" s="85">
        <f t="shared" ca="1" si="9"/>
        <v>4081.22</v>
      </c>
      <c r="S55" s="106">
        <f t="shared" ca="1" si="2"/>
        <v>-1</v>
      </c>
      <c r="T55" s="22"/>
      <c r="Z55" s="127">
        <f ca="1">+SUMIFS('FEUILLE 1'!BK:BK,'FEUILLE 1'!$BI:$BI,"60423000",'FEUILLE 1'!$J:$J,$D55)+P55</f>
        <v>0</v>
      </c>
    </row>
    <row r="56" spans="1:26" outlineLevel="1" x14ac:dyDescent="0.2">
      <c r="A56" t="s">
        <v>720</v>
      </c>
      <c r="B56" t="s">
        <v>730</v>
      </c>
      <c r="D56" t="s">
        <v>51</v>
      </c>
      <c r="E56" s="49" t="s">
        <v>52</v>
      </c>
      <c r="F56" s="68">
        <f ca="1">-SUMIFS(OFFSET('FEUILLE 2'!$A:$A,0,MATCH('Ecarts de marge'!$A56,'FEUILLE 2'!$1:$1,0)-1),'FEUILLE 2'!$H:$H,TEXT(F$3,"000000000"),'FEUILLE 2'!$A:$A,"X",'FEUILLE 2'!$C:$C,'Ecarts de marge'!$B56,'FEUILLE 2'!$K:$K,$D56)</f>
        <v>-7124.9</v>
      </c>
      <c r="G56" s="66">
        <f ca="1">+SUMIFS(OFFSET('FEUILLE 1'!$BP:$BP,0,MATCH(G$3&amp;$H$1,'FEUILLE 1'!$BP$1:$DW$1,0)-1),'FEUILLE 1'!$J:$J,$D56,'FEUILLE 1'!$BI:$BI,"&lt;"&amp;70000000)</f>
        <v>0</v>
      </c>
      <c r="H56" s="68">
        <f ca="1">-SUMIFS(OFFSET('FEUILLE 2'!$A:$A,0,MATCH('Ecarts de marge'!$A56,'FEUILLE 2'!$1:$1,0)-1),'FEUILLE 2'!$H:$H,TEXT(H$3,"000000000"),'FEUILLE 2'!$A:$A,"X",'FEUILLE 2'!$C:$C,'Ecarts de marge'!$B56,'FEUILLE 2'!$K:$K,$D56)</f>
        <v>0</v>
      </c>
      <c r="I56" s="66">
        <f ca="1">+SUMIFS(OFFSET('FEUILLE 1'!$BP:$BP,0,MATCH(I$3&amp;$H$1,'FEUILLE 1'!$BP$1:$DW$1,0)-1),'FEUILLE 1'!$J:$J,$D56,'FEUILLE 1'!$BI:$BI,"&lt;"&amp;70000000)</f>
        <v>0</v>
      </c>
      <c r="J56" s="68">
        <f ca="1">-SUMIFS(OFFSET('FEUILLE 2'!$A:$A,0,MATCH('Ecarts de marge'!$A56,'FEUILLE 2'!$1:$1,0)-1),'FEUILLE 2'!$H:$H,TEXT(J$3,"000000000"),'FEUILLE 2'!$A:$A,"X",'FEUILLE 2'!$C:$C,'Ecarts de marge'!$B56,'FEUILLE 2'!$K:$K,$D56)</f>
        <v>0</v>
      </c>
      <c r="K56" s="66">
        <f ca="1">+SUMIFS(OFFSET('FEUILLE 1'!$BP:$BP,0,MATCH(K$3&amp;$H$1,'FEUILLE 1'!$BP$1:$DW$1,0)-1),'FEUILLE 1'!$J:$J,$D56,'FEUILLE 1'!$BI:$BI,"&lt;"&amp;70000000)</f>
        <v>0</v>
      </c>
      <c r="L56" s="68">
        <f ca="1">-SUMIFS(OFFSET('FEUILLE 2'!$A:$A,0,MATCH('Ecarts de marge'!$A56,'FEUILLE 2'!$1:$1,0)-1),'FEUILLE 2'!$H:$H,TEXT(L$3,"000000000"),'FEUILLE 2'!$A:$A,"X",'FEUILLE 2'!$C:$C,'Ecarts de marge'!$B56,'FEUILLE 2'!$K:$K,$D56)</f>
        <v>0</v>
      </c>
      <c r="M56" s="67">
        <f ca="1">+SUMIFS(OFFSET('FEUILLE 1'!$BP:$BP,0,MATCH(M$3&amp;$H$1,'FEUILLE 1'!$BP$1:$DW$1,0)-1),'FEUILLE 1'!$J:$J,$D56,'FEUILLE 1'!$BI:$BI,"&lt;"&amp;70000000)</f>
        <v>0</v>
      </c>
      <c r="N56" s="68">
        <f ca="1">-SUMIFS(OFFSET('FEUILLE 2'!$A:$A,0,MATCH('Ecarts de marge'!$A56,'FEUILLE 2'!$1:$1,0)-1),'FEUILLE 2'!$H:$H,TEXT(N$3,"000000000"),'FEUILLE 2'!$A:$A,"X",'FEUILLE 2'!$C:$C,'Ecarts de marge'!$B56,'FEUILLE 2'!$K:$K,$D56)</f>
        <v>0</v>
      </c>
      <c r="O56" s="66">
        <f ca="1">+SUMIFS(OFFSET('FEUILLE 1'!$BP:$BP,0,MATCH(O$3&amp;$H$1,'FEUILLE 1'!$BP$1:$DW$1,0)-1),'FEUILLE 1'!$J:$J,$D56,'FEUILLE 1'!$BI:$BI,"&lt;"&amp;70000000)</f>
        <v>0</v>
      </c>
      <c r="P56" s="84">
        <f t="shared" ca="1" si="35"/>
        <v>-7124.9</v>
      </c>
      <c r="Q56" s="85">
        <f t="shared" ca="1" si="36"/>
        <v>0</v>
      </c>
      <c r="R56" s="85">
        <f t="shared" ca="1" si="9"/>
        <v>-7124.9</v>
      </c>
      <c r="S56" s="106">
        <f t="shared" ca="1" si="2"/>
        <v>0</v>
      </c>
      <c r="Z56" s="127">
        <f ca="1">+SUMIFS('FEUILLE 1'!BK:BK,'FEUILLE 1'!$BI:$BI,"60423000",'FEUILLE 1'!$J:$J,$D56)+P56</f>
        <v>-7124.9</v>
      </c>
    </row>
    <row r="57" spans="1:26" outlineLevel="1" x14ac:dyDescent="0.2">
      <c r="A57" t="s">
        <v>720</v>
      </c>
      <c r="B57" t="s">
        <v>730</v>
      </c>
      <c r="D57" t="s">
        <v>48</v>
      </c>
      <c r="E57" s="49" t="s">
        <v>49</v>
      </c>
      <c r="F57" s="68">
        <f ca="1">-SUMIFS(OFFSET('FEUILLE 2'!$A:$A,0,MATCH('Ecarts de marge'!$A57,'FEUILLE 2'!$1:$1,0)-1),'FEUILLE 2'!$H:$H,TEXT(F$3,"000000000"),'FEUILLE 2'!$A:$A,"X",'FEUILLE 2'!$C:$C,'Ecarts de marge'!$B57,'FEUILLE 2'!$K:$K,$D57)</f>
        <v>0</v>
      </c>
      <c r="G57" s="66">
        <f ca="1">+SUMIFS(OFFSET('FEUILLE 1'!$BP:$BP,0,MATCH(G$3&amp;$H$1,'FEUILLE 1'!$BP$1:$DW$1,0)-1),'FEUILLE 1'!$J:$J,$D57,'FEUILLE 1'!$BI:$BI,"&lt;"&amp;70000000)</f>
        <v>0</v>
      </c>
      <c r="H57" s="68">
        <f ca="1">-SUMIFS(OFFSET('FEUILLE 2'!$A:$A,0,MATCH('Ecarts de marge'!$A57,'FEUILLE 2'!$1:$1,0)-1),'FEUILLE 2'!$H:$H,TEXT(H$3,"000000000"),'FEUILLE 2'!$A:$A,"X",'FEUILLE 2'!$C:$C,'Ecarts de marge'!$B57,'FEUILLE 2'!$K:$K,$D57)</f>
        <v>0</v>
      </c>
      <c r="I57" s="66">
        <f ca="1">+SUMIFS(OFFSET('FEUILLE 1'!$BP:$BP,0,MATCH(I$3&amp;$H$1,'FEUILLE 1'!$BP$1:$DW$1,0)-1),'FEUILLE 1'!$J:$J,$D57,'FEUILLE 1'!$BI:$BI,"&lt;"&amp;70000000)</f>
        <v>0</v>
      </c>
      <c r="J57" s="68">
        <f ca="1">-SUMIFS(OFFSET('FEUILLE 2'!$A:$A,0,MATCH('Ecarts de marge'!$A57,'FEUILLE 2'!$1:$1,0)-1),'FEUILLE 2'!$H:$H,TEXT(J$3,"000000000"),'FEUILLE 2'!$A:$A,"X",'FEUILLE 2'!$C:$C,'Ecarts de marge'!$B57,'FEUILLE 2'!$K:$K,$D57)</f>
        <v>0</v>
      </c>
      <c r="K57" s="66">
        <f ca="1">+SUMIFS(OFFSET('FEUILLE 1'!$BP:$BP,0,MATCH(K$3&amp;$H$1,'FEUILLE 1'!$BP$1:$DW$1,0)-1),'FEUILLE 1'!$J:$J,$D57,'FEUILLE 1'!$BI:$BI,"&lt;"&amp;70000000)</f>
        <v>0</v>
      </c>
      <c r="L57" s="68">
        <f ca="1">-SUMIFS(OFFSET('FEUILLE 2'!$A:$A,0,MATCH('Ecarts de marge'!$A57,'FEUILLE 2'!$1:$1,0)-1),'FEUILLE 2'!$H:$H,TEXT(L$3,"000000000"),'FEUILLE 2'!$A:$A,"X",'FEUILLE 2'!$C:$C,'Ecarts de marge'!$B57,'FEUILLE 2'!$K:$K,$D57)</f>
        <v>0</v>
      </c>
      <c r="M57" s="67">
        <f ca="1">+SUMIFS(OFFSET('FEUILLE 1'!$BP:$BP,0,MATCH(M$3&amp;$H$1,'FEUILLE 1'!$BP$1:$DW$1,0)-1),'FEUILLE 1'!$J:$J,$D57,'FEUILLE 1'!$BI:$BI,"&lt;"&amp;70000000)</f>
        <v>0</v>
      </c>
      <c r="N57" s="68">
        <f ca="1">-SUMIFS(OFFSET('FEUILLE 2'!$A:$A,0,MATCH('Ecarts de marge'!$A57,'FEUILLE 2'!$1:$1,0)-1),'FEUILLE 2'!$H:$H,TEXT(N$3,"000000000"),'FEUILLE 2'!$A:$A,"X",'FEUILLE 2'!$C:$C,'Ecarts de marge'!$B57,'FEUILLE 2'!$K:$K,$D57)</f>
        <v>0</v>
      </c>
      <c r="O57" s="66">
        <f ca="1">+SUMIFS(OFFSET('FEUILLE 1'!$BP:$BP,0,MATCH(O$3&amp;$H$1,'FEUILLE 1'!$BP$1:$DW$1,0)-1),'FEUILLE 1'!$J:$J,$D57,'FEUILLE 1'!$BI:$BI,"&lt;"&amp;70000000)</f>
        <v>0</v>
      </c>
      <c r="P57" s="84">
        <f t="shared" ca="1" si="35"/>
        <v>0</v>
      </c>
      <c r="Q57" s="85">
        <f t="shared" ca="1" si="36"/>
        <v>0</v>
      </c>
      <c r="R57" s="85">
        <f t="shared" ca="1" si="9"/>
        <v>0</v>
      </c>
      <c r="S57" s="106">
        <f t="shared" ca="1" si="2"/>
        <v>0</v>
      </c>
      <c r="Z57" s="127">
        <f ca="1">+SUMIFS('FEUILLE 1'!BK:BK,'FEUILLE 1'!$BI:$BI,"60423000",'FEUILLE 1'!$J:$J,$D57)+P57</f>
        <v>0</v>
      </c>
    </row>
    <row r="58" spans="1:26" outlineLevel="1" x14ac:dyDescent="0.2">
      <c r="A58" t="s">
        <v>720</v>
      </c>
      <c r="B58" t="s">
        <v>730</v>
      </c>
      <c r="D58" t="s">
        <v>65</v>
      </c>
      <c r="E58" s="49" t="s">
        <v>66</v>
      </c>
      <c r="F58" s="68">
        <f ca="1">-SUMIFS(OFFSET('FEUILLE 2'!$A:$A,0,MATCH('Ecarts de marge'!$A58,'FEUILLE 2'!$1:$1,0)-1),'FEUILLE 2'!$H:$H,TEXT(F$3,"000000000"),'FEUILLE 2'!$A:$A,"X",'FEUILLE 2'!$C:$C,'Ecarts de marge'!$B58,'FEUILLE 2'!$K:$K,$D58)</f>
        <v>-912.64</v>
      </c>
      <c r="G58" s="66">
        <f ca="1">+SUMIFS(OFFSET('FEUILLE 1'!$BP:$BP,0,MATCH(G$3&amp;$H$1,'FEUILLE 1'!$BP$1:$DW$1,0)-1),'FEUILLE 1'!$J:$J,$D58,'FEUILLE 1'!$BI:$BI,"&lt;"&amp;70000000)</f>
        <v>-900</v>
      </c>
      <c r="H58" s="68">
        <f ca="1">-SUMIFS(OFFSET('FEUILLE 2'!$A:$A,0,MATCH('Ecarts de marge'!$A58,'FEUILLE 2'!$1:$1,0)-1),'FEUILLE 2'!$H:$H,TEXT(H$3,"000000000"),'FEUILLE 2'!$A:$A,"X",'FEUILLE 2'!$C:$C,'Ecarts de marge'!$B58,'FEUILLE 2'!$K:$K,$D58)</f>
        <v>0</v>
      </c>
      <c r="I58" s="66">
        <f ca="1">+SUMIFS(OFFSET('FEUILLE 1'!$BP:$BP,0,MATCH(I$3&amp;$H$1,'FEUILLE 1'!$BP$1:$DW$1,0)-1),'FEUILLE 1'!$J:$J,$D58,'FEUILLE 1'!$BI:$BI,"&lt;"&amp;70000000)</f>
        <v>0</v>
      </c>
      <c r="J58" s="68">
        <f ca="1">-SUMIFS(OFFSET('FEUILLE 2'!$A:$A,0,MATCH('Ecarts de marge'!$A58,'FEUILLE 2'!$1:$1,0)-1),'FEUILLE 2'!$H:$H,TEXT(J$3,"000000000"),'FEUILLE 2'!$A:$A,"X",'FEUILLE 2'!$C:$C,'Ecarts de marge'!$B58,'FEUILLE 2'!$K:$K,$D58)</f>
        <v>0</v>
      </c>
      <c r="K58" s="66">
        <f ca="1">+SUMIFS(OFFSET('FEUILLE 1'!$BP:$BP,0,MATCH(K$3&amp;$H$1,'FEUILLE 1'!$BP$1:$DW$1,0)-1),'FEUILLE 1'!$J:$J,$D58,'FEUILLE 1'!$BI:$BI,"&lt;"&amp;70000000)</f>
        <v>0</v>
      </c>
      <c r="L58" s="68">
        <f ca="1">-SUMIFS(OFFSET('FEUILLE 2'!$A:$A,0,MATCH('Ecarts de marge'!$A58,'FEUILLE 2'!$1:$1,0)-1),'FEUILLE 2'!$H:$H,TEXT(L$3,"000000000"),'FEUILLE 2'!$A:$A,"X",'FEUILLE 2'!$C:$C,'Ecarts de marge'!$B58,'FEUILLE 2'!$K:$K,$D58)</f>
        <v>-19234.7</v>
      </c>
      <c r="M58" s="67">
        <f ca="1">+SUMIFS(OFFSET('FEUILLE 1'!$BP:$BP,0,MATCH(M$3&amp;$H$1,'FEUILLE 1'!$BP$1:$DW$1,0)-1),'FEUILLE 1'!$J:$J,$D58,'FEUILLE 1'!$BI:$BI,"&lt;"&amp;70000000)</f>
        <v>-28965.75</v>
      </c>
      <c r="N58" s="68">
        <f ca="1">-SUMIFS(OFFSET('FEUILLE 2'!$A:$A,0,MATCH('Ecarts de marge'!$A58,'FEUILLE 2'!$1:$1,0)-1),'FEUILLE 2'!$H:$H,TEXT(N$3,"000000000"),'FEUILLE 2'!$A:$A,"X",'FEUILLE 2'!$C:$C,'Ecarts de marge'!$B58,'FEUILLE 2'!$K:$K,$D58)</f>
        <v>0</v>
      </c>
      <c r="O58" s="66">
        <f ca="1">+SUMIFS(OFFSET('FEUILLE 1'!$BP:$BP,0,MATCH(O$3&amp;$H$1,'FEUILLE 1'!$BP$1:$DW$1,0)-1),'FEUILLE 1'!$J:$J,$D58,'FEUILLE 1'!$BI:$BI,"&lt;"&amp;70000000)</f>
        <v>0</v>
      </c>
      <c r="P58" s="84">
        <f t="shared" ca="1" si="35"/>
        <v>-20147.34</v>
      </c>
      <c r="Q58" s="85">
        <f t="shared" ca="1" si="36"/>
        <v>-29865.75</v>
      </c>
      <c r="R58" s="85">
        <f t="shared" ca="1" si="9"/>
        <v>9718.41</v>
      </c>
      <c r="S58" s="106">
        <f t="shared" ca="1" si="2"/>
        <v>-0.32540317922704098</v>
      </c>
      <c r="T58" s="22" t="s">
        <v>937</v>
      </c>
      <c r="Z58" s="127">
        <f ca="1">+SUMIFS('FEUILLE 1'!BK:BK,'FEUILLE 1'!$BI:$BI,"60423000",'FEUILLE 1'!$J:$J,$D58)+P58</f>
        <v>0</v>
      </c>
    </row>
    <row r="59" spans="1:26" outlineLevel="1" x14ac:dyDescent="0.2">
      <c r="A59" t="s">
        <v>720</v>
      </c>
      <c r="B59" t="s">
        <v>730</v>
      </c>
      <c r="D59" t="s">
        <v>89</v>
      </c>
      <c r="E59" s="49" t="s">
        <v>90</v>
      </c>
      <c r="F59" s="68">
        <f ca="1">-SUMIFS(OFFSET('FEUILLE 2'!$A:$A,0,MATCH('Ecarts de marge'!$A59,'FEUILLE 2'!$1:$1,0)-1),'FEUILLE 2'!$H:$H,TEXT(F$3,"000000000"),'FEUILLE 2'!$A:$A,"X",'FEUILLE 2'!$C:$C,'Ecarts de marge'!$B59,'FEUILLE 2'!$K:$K,$D59)</f>
        <v>0</v>
      </c>
      <c r="G59" s="66">
        <f ca="1">+SUMIFS(OFFSET('FEUILLE 1'!$BP:$BP,0,MATCH(G$3&amp;$H$1,'FEUILLE 1'!$BP$1:$DW$1,0)-1),'FEUILLE 1'!$J:$J,$D59,'FEUILLE 1'!$BI:$BI,"&lt;"&amp;70000000)</f>
        <v>0</v>
      </c>
      <c r="H59" s="68">
        <f ca="1">-SUMIFS(OFFSET('FEUILLE 2'!$A:$A,0,MATCH('Ecarts de marge'!$A59,'FEUILLE 2'!$1:$1,0)-1),'FEUILLE 2'!$H:$H,TEXT(H$3,"000000000"),'FEUILLE 2'!$A:$A,"X",'FEUILLE 2'!$C:$C,'Ecarts de marge'!$B59,'FEUILLE 2'!$K:$K,$D59)</f>
        <v>0</v>
      </c>
      <c r="I59" s="66">
        <f ca="1">+SUMIFS(OFFSET('FEUILLE 1'!$BP:$BP,0,MATCH(I$3&amp;$H$1,'FEUILLE 1'!$BP$1:$DW$1,0)-1),'FEUILLE 1'!$J:$J,$D59,'FEUILLE 1'!$BI:$BI,"&lt;"&amp;70000000)</f>
        <v>0</v>
      </c>
      <c r="J59" s="68">
        <f ca="1">-SUMIFS(OFFSET('FEUILLE 2'!$A:$A,0,MATCH('Ecarts de marge'!$A59,'FEUILLE 2'!$1:$1,0)-1),'FEUILLE 2'!$H:$H,TEXT(J$3,"000000000"),'FEUILLE 2'!$A:$A,"X",'FEUILLE 2'!$C:$C,'Ecarts de marge'!$B59,'FEUILLE 2'!$K:$K,$D59)</f>
        <v>0</v>
      </c>
      <c r="K59" s="66">
        <f ca="1">+SUMIFS(OFFSET('FEUILLE 1'!$BP:$BP,0,MATCH(K$3&amp;$H$1,'FEUILLE 1'!$BP$1:$DW$1,0)-1),'FEUILLE 1'!$J:$J,$D59,'FEUILLE 1'!$BI:$BI,"&lt;"&amp;70000000)</f>
        <v>0</v>
      </c>
      <c r="L59" s="68">
        <f ca="1">-SUMIFS(OFFSET('FEUILLE 2'!$A:$A,0,MATCH('Ecarts de marge'!$A59,'FEUILLE 2'!$1:$1,0)-1),'FEUILLE 2'!$H:$H,TEXT(L$3,"000000000"),'FEUILLE 2'!$A:$A,"X",'FEUILLE 2'!$C:$C,'Ecarts de marge'!$B59,'FEUILLE 2'!$K:$K,$D59)</f>
        <v>0</v>
      </c>
      <c r="M59" s="67">
        <f ca="1">+SUMIFS(OFFSET('FEUILLE 1'!$BP:$BP,0,MATCH(M$3&amp;$H$1,'FEUILLE 1'!$BP$1:$DW$1,0)-1),'FEUILLE 1'!$J:$J,$D59,'FEUILLE 1'!$BI:$BI,"&lt;"&amp;70000000)</f>
        <v>0</v>
      </c>
      <c r="N59" s="68">
        <f ca="1">-SUMIFS(OFFSET('FEUILLE 2'!$A:$A,0,MATCH('Ecarts de marge'!$A59,'FEUILLE 2'!$1:$1,0)-1),'FEUILLE 2'!$H:$H,TEXT(N$3,"000000000"),'FEUILLE 2'!$A:$A,"X",'FEUILLE 2'!$C:$C,'Ecarts de marge'!$B59,'FEUILLE 2'!$K:$K,$D59)</f>
        <v>0</v>
      </c>
      <c r="O59" s="66">
        <f ca="1">+SUMIFS(OFFSET('FEUILLE 1'!$BP:$BP,0,MATCH(O$3&amp;$H$1,'FEUILLE 1'!$BP$1:$DW$1,0)-1),'FEUILLE 1'!$J:$J,$D59,'FEUILLE 1'!$BI:$BI,"&lt;"&amp;70000000)</f>
        <v>0</v>
      </c>
      <c r="P59" s="84">
        <f t="shared" ca="1" si="35"/>
        <v>0</v>
      </c>
      <c r="Q59" s="85">
        <f t="shared" ca="1" si="36"/>
        <v>0</v>
      </c>
      <c r="R59" s="85">
        <f t="shared" ca="1" si="9"/>
        <v>0</v>
      </c>
      <c r="S59" s="106">
        <f t="shared" ca="1" si="2"/>
        <v>0</v>
      </c>
      <c r="Z59" s="127">
        <f ca="1">+SUMIFS('FEUILLE 1'!BK:BK,'FEUILLE 1'!$BI:$BI,"60423000",'FEUILLE 1'!$J:$J,$D59)+P59</f>
        <v>0</v>
      </c>
    </row>
    <row r="60" spans="1:26" outlineLevel="1" x14ac:dyDescent="0.2">
      <c r="A60" t="s">
        <v>720</v>
      </c>
      <c r="B60" t="s">
        <v>730</v>
      </c>
      <c r="D60" t="s">
        <v>80</v>
      </c>
      <c r="E60" s="49" t="s">
        <v>81</v>
      </c>
      <c r="F60" s="68">
        <f ca="1">-SUMIFS(OFFSET('FEUILLE 2'!$A:$A,0,MATCH('Ecarts de marge'!$A60,'FEUILLE 2'!$1:$1,0)-1),'FEUILLE 2'!$H:$H,TEXT(F$3,"000000000"),'FEUILLE 2'!$A:$A,"X",'FEUILLE 2'!$C:$C,'Ecarts de marge'!$B60,'FEUILLE 2'!$K:$K,$D60)</f>
        <v>0</v>
      </c>
      <c r="G60" s="66">
        <f ca="1">+SUMIFS(OFFSET('FEUILLE 1'!$BP:$BP,0,MATCH(G$3&amp;$H$1,'FEUILLE 1'!$BP$1:$DW$1,0)-1),'FEUILLE 1'!$J:$J,$D60,'FEUILLE 1'!$BI:$BI,"&lt;"&amp;70000000)</f>
        <v>-2607.6374999999998</v>
      </c>
      <c r="H60" s="68">
        <f ca="1">-SUMIFS(OFFSET('FEUILLE 2'!$A:$A,0,MATCH('Ecarts de marge'!$A60,'FEUILLE 2'!$1:$1,0)-1),'FEUILLE 2'!$H:$H,TEXT(H$3,"000000000"),'FEUILLE 2'!$A:$A,"X",'FEUILLE 2'!$C:$C,'Ecarts de marge'!$B60,'FEUILLE 2'!$K:$K,$D60)</f>
        <v>0</v>
      </c>
      <c r="I60" s="66">
        <f ca="1">+SUMIFS(OFFSET('FEUILLE 1'!$BP:$BP,0,MATCH(I$3&amp;$H$1,'FEUILLE 1'!$BP$1:$DW$1,0)-1),'FEUILLE 1'!$J:$J,$D60,'FEUILLE 1'!$BI:$BI,"&lt;"&amp;70000000)</f>
        <v>0</v>
      </c>
      <c r="J60" s="68">
        <f ca="1">-SUMIFS(OFFSET('FEUILLE 2'!$A:$A,0,MATCH('Ecarts de marge'!$A60,'FEUILLE 2'!$1:$1,0)-1),'FEUILLE 2'!$H:$H,TEXT(J$3,"000000000"),'FEUILLE 2'!$A:$A,"X",'FEUILLE 2'!$C:$C,'Ecarts de marge'!$B60,'FEUILLE 2'!$K:$K,$D60)</f>
        <v>0</v>
      </c>
      <c r="K60" s="66">
        <f ca="1">+SUMIFS(OFFSET('FEUILLE 1'!$BP:$BP,0,MATCH(K$3&amp;$H$1,'FEUILLE 1'!$BP$1:$DW$1,0)-1),'FEUILLE 1'!$J:$J,$D60,'FEUILLE 1'!$BI:$BI,"&lt;"&amp;70000000)</f>
        <v>0</v>
      </c>
      <c r="L60" s="68">
        <f ca="1">-SUMIFS(OFFSET('FEUILLE 2'!$A:$A,0,MATCH('Ecarts de marge'!$A60,'FEUILLE 2'!$1:$1,0)-1),'FEUILLE 2'!$H:$H,TEXT(L$3,"000000000"),'FEUILLE 2'!$A:$A,"X",'FEUILLE 2'!$C:$C,'Ecarts de marge'!$B60,'FEUILLE 2'!$K:$K,$D60)</f>
        <v>-3700</v>
      </c>
      <c r="M60" s="67">
        <f ca="1">+SUMIFS(OFFSET('FEUILLE 1'!$BP:$BP,0,MATCH(M$3&amp;$H$1,'FEUILLE 1'!$BP$1:$DW$1,0)-1),'FEUILLE 1'!$J:$J,$D60,'FEUILLE 1'!$BI:$BI,"&lt;"&amp;70000000)</f>
        <v>-2711.9350000000004</v>
      </c>
      <c r="N60" s="68">
        <f ca="1">-SUMIFS(OFFSET('FEUILLE 2'!$A:$A,0,MATCH('Ecarts de marge'!$A60,'FEUILLE 2'!$1:$1,0)-1),'FEUILLE 2'!$H:$H,TEXT(N$3,"000000000"),'FEUILLE 2'!$A:$A,"X",'FEUILLE 2'!$C:$C,'Ecarts de marge'!$B60,'FEUILLE 2'!$K:$K,$D60)</f>
        <v>0</v>
      </c>
      <c r="O60" s="66">
        <f ca="1">+SUMIFS(OFFSET('FEUILLE 1'!$BP:$BP,0,MATCH(O$3&amp;$H$1,'FEUILLE 1'!$BP$1:$DW$1,0)-1),'FEUILLE 1'!$J:$J,$D60,'FEUILLE 1'!$BI:$BI,"&lt;"&amp;70000000)</f>
        <v>0</v>
      </c>
      <c r="P60" s="84">
        <f t="shared" ca="1" si="35"/>
        <v>-3700</v>
      </c>
      <c r="Q60" s="85">
        <f t="shared" ca="1" si="36"/>
        <v>-5319.5725000000002</v>
      </c>
      <c r="R60" s="85">
        <f t="shared" ca="1" si="9"/>
        <v>1619.5725000000002</v>
      </c>
      <c r="S60" s="106">
        <f t="shared" ca="1" si="2"/>
        <v>-0.30445538621759555</v>
      </c>
      <c r="T60" s="22" t="s">
        <v>879</v>
      </c>
      <c r="Z60" s="127">
        <f ca="1">+SUMIFS('FEUILLE 1'!BK:BK,'FEUILLE 1'!$BI:$BI,"60423000",'FEUILLE 1'!$J:$J,$D60)+P60</f>
        <v>0</v>
      </c>
    </row>
    <row r="61" spans="1:26" outlineLevel="1" x14ac:dyDescent="0.2">
      <c r="A61" t="s">
        <v>720</v>
      </c>
      <c r="B61" t="s">
        <v>730</v>
      </c>
      <c r="D61" t="s">
        <v>86</v>
      </c>
      <c r="E61" s="49" t="s">
        <v>87</v>
      </c>
      <c r="F61" s="68">
        <f ca="1">-SUMIFS(OFFSET('FEUILLE 2'!$A:$A,0,MATCH('Ecarts de marge'!$A61,'FEUILLE 2'!$1:$1,0)-1),'FEUILLE 2'!$H:$H,TEXT(F$3,"000000000"),'FEUILLE 2'!$A:$A,"X",'FEUILLE 2'!$C:$C,'Ecarts de marge'!$B61,'FEUILLE 2'!$K:$K,$D61)</f>
        <v>0</v>
      </c>
      <c r="G61" s="66">
        <f ca="1">+SUMIFS(OFFSET('FEUILLE 1'!$BP:$BP,0,MATCH(G$3&amp;$H$1,'FEUILLE 1'!$BP$1:$DW$1,0)-1),'FEUILLE 1'!$J:$J,$D61,'FEUILLE 1'!$BI:$BI,"&lt;"&amp;70000000)</f>
        <v>-996</v>
      </c>
      <c r="H61" s="68">
        <f ca="1">-SUMIFS(OFFSET('FEUILLE 2'!$A:$A,0,MATCH('Ecarts de marge'!$A61,'FEUILLE 2'!$1:$1,0)-1),'FEUILLE 2'!$H:$H,TEXT(H$3,"000000000"),'FEUILLE 2'!$A:$A,"X",'FEUILLE 2'!$C:$C,'Ecarts de marge'!$B61,'FEUILLE 2'!$K:$K,$D61)</f>
        <v>0</v>
      </c>
      <c r="I61" s="66">
        <f ca="1">+SUMIFS(OFFSET('FEUILLE 1'!$BP:$BP,0,MATCH(I$3&amp;$H$1,'FEUILLE 1'!$BP$1:$DW$1,0)-1),'FEUILLE 1'!$J:$J,$D61,'FEUILLE 1'!$BI:$BI,"&lt;"&amp;70000000)</f>
        <v>0</v>
      </c>
      <c r="J61" s="68">
        <f ca="1">-SUMIFS(OFFSET('FEUILLE 2'!$A:$A,0,MATCH('Ecarts de marge'!$A61,'FEUILLE 2'!$1:$1,0)-1),'FEUILLE 2'!$H:$H,TEXT(J$3,"000000000"),'FEUILLE 2'!$A:$A,"X",'FEUILLE 2'!$C:$C,'Ecarts de marge'!$B61,'FEUILLE 2'!$K:$K,$D61)</f>
        <v>0</v>
      </c>
      <c r="K61" s="66">
        <f ca="1">+SUMIFS(OFFSET('FEUILLE 1'!$BP:$BP,0,MATCH(K$3&amp;$H$1,'FEUILLE 1'!$BP$1:$DW$1,0)-1),'FEUILLE 1'!$J:$J,$D61,'FEUILLE 1'!$BI:$BI,"&lt;"&amp;70000000)</f>
        <v>0</v>
      </c>
      <c r="L61" s="68">
        <f ca="1">-SUMIFS(OFFSET('FEUILLE 2'!$A:$A,0,MATCH('Ecarts de marge'!$A61,'FEUILLE 2'!$1:$1,0)-1),'FEUILLE 2'!$H:$H,TEXT(L$3,"000000000"),'FEUILLE 2'!$A:$A,"X",'FEUILLE 2'!$C:$C,'Ecarts de marge'!$B61,'FEUILLE 2'!$K:$K,$D61)</f>
        <v>-626.01</v>
      </c>
      <c r="M61" s="67">
        <f ca="1">+SUMIFS(OFFSET('FEUILLE 1'!$BP:$BP,0,MATCH(M$3&amp;$H$1,'FEUILLE 1'!$BP$1:$DW$1,0)-1),'FEUILLE 1'!$J:$J,$D61,'FEUILLE 1'!$BI:$BI,"&lt;"&amp;70000000)</f>
        <v>-587.26</v>
      </c>
      <c r="N61" s="68">
        <f ca="1">-SUMIFS(OFFSET('FEUILLE 2'!$A:$A,0,MATCH('Ecarts de marge'!$A61,'FEUILLE 2'!$1:$1,0)-1),'FEUILLE 2'!$H:$H,TEXT(N$3,"000000000"),'FEUILLE 2'!$A:$A,"X",'FEUILLE 2'!$C:$C,'Ecarts de marge'!$B61,'FEUILLE 2'!$K:$K,$D61)</f>
        <v>0</v>
      </c>
      <c r="O61" s="66">
        <f ca="1">+SUMIFS(OFFSET('FEUILLE 1'!$BP:$BP,0,MATCH(O$3&amp;$H$1,'FEUILLE 1'!$BP$1:$DW$1,0)-1),'FEUILLE 1'!$J:$J,$D61,'FEUILLE 1'!$BI:$BI,"&lt;"&amp;70000000)</f>
        <v>0</v>
      </c>
      <c r="P61" s="84">
        <f t="shared" ca="1" si="35"/>
        <v>-626.01</v>
      </c>
      <c r="Q61" s="85">
        <f t="shared" ca="1" si="36"/>
        <v>-1583.26</v>
      </c>
      <c r="R61" s="85">
        <f t="shared" ca="1" si="9"/>
        <v>957.25</v>
      </c>
      <c r="S61" s="106">
        <f t="shared" ca="1" si="2"/>
        <v>-0.60460695021664157</v>
      </c>
      <c r="T61" t="s">
        <v>918</v>
      </c>
      <c r="Z61" s="127">
        <f ca="1">+SUMIFS('FEUILLE 1'!BK:BK,'FEUILLE 1'!$BI:$BI,"60423000",'FEUILLE 1'!$J:$J,$D61)+P61</f>
        <v>0</v>
      </c>
    </row>
    <row r="62" spans="1:26" outlineLevel="1" x14ac:dyDescent="0.2">
      <c r="A62" t="s">
        <v>720</v>
      </c>
      <c r="B62" t="s">
        <v>730</v>
      </c>
      <c r="D62" t="s">
        <v>83</v>
      </c>
      <c r="E62" s="49" t="s">
        <v>84</v>
      </c>
      <c r="F62" s="68">
        <f ca="1">-SUMIFS(OFFSET('FEUILLE 2'!$A:$A,0,MATCH('Ecarts de marge'!$A62,'FEUILLE 2'!$1:$1,0)-1),'FEUILLE 2'!$H:$H,TEXT(F$3,"000000000"),'FEUILLE 2'!$A:$A,"X",'FEUILLE 2'!$C:$C,'Ecarts de marge'!$B62,'FEUILLE 2'!$K:$K,$D62)</f>
        <v>0</v>
      </c>
      <c r="G62" s="66">
        <f ca="1">+SUMIFS(OFFSET('FEUILLE 1'!$BP:$BP,0,MATCH(G$3&amp;$H$1,'FEUILLE 1'!$BP$1:$DW$1,0)-1),'FEUILLE 1'!$J:$J,$D62,'FEUILLE 1'!$BI:$BI,"&lt;"&amp;70000000)</f>
        <v>0</v>
      </c>
      <c r="H62" s="68">
        <f ca="1">-SUMIFS(OFFSET('FEUILLE 2'!$A:$A,0,MATCH('Ecarts de marge'!$A62,'FEUILLE 2'!$1:$1,0)-1),'FEUILLE 2'!$H:$H,TEXT(H$3,"000000000"),'FEUILLE 2'!$A:$A,"X",'FEUILLE 2'!$C:$C,'Ecarts de marge'!$B62,'FEUILLE 2'!$K:$K,$D62)</f>
        <v>0</v>
      </c>
      <c r="I62" s="66">
        <f ca="1">+SUMIFS(OFFSET('FEUILLE 1'!$BP:$BP,0,MATCH(I$3&amp;$H$1,'FEUILLE 1'!$BP$1:$DW$1,0)-1),'FEUILLE 1'!$J:$J,$D62,'FEUILLE 1'!$BI:$BI,"&lt;"&amp;70000000)</f>
        <v>0</v>
      </c>
      <c r="J62" s="68">
        <f ca="1">-SUMIFS(OFFSET('FEUILLE 2'!$A:$A,0,MATCH('Ecarts de marge'!$A62,'FEUILLE 2'!$1:$1,0)-1),'FEUILLE 2'!$H:$H,TEXT(J$3,"000000000"),'FEUILLE 2'!$A:$A,"X",'FEUILLE 2'!$C:$C,'Ecarts de marge'!$B62,'FEUILLE 2'!$K:$K,$D62)</f>
        <v>0</v>
      </c>
      <c r="K62" s="66">
        <f ca="1">+SUMIFS(OFFSET('FEUILLE 1'!$BP:$BP,0,MATCH(K$3&amp;$H$1,'FEUILLE 1'!$BP$1:$DW$1,0)-1),'FEUILLE 1'!$J:$J,$D62,'FEUILLE 1'!$BI:$BI,"&lt;"&amp;70000000)</f>
        <v>0</v>
      </c>
      <c r="L62" s="68">
        <f ca="1">-SUMIFS(OFFSET('FEUILLE 2'!$A:$A,0,MATCH('Ecarts de marge'!$A62,'FEUILLE 2'!$1:$1,0)-1),'FEUILLE 2'!$H:$H,TEXT(L$3,"000000000"),'FEUILLE 2'!$A:$A,"X",'FEUILLE 2'!$C:$C,'Ecarts de marge'!$B62,'FEUILLE 2'!$K:$K,$D62)</f>
        <v>0</v>
      </c>
      <c r="M62" s="67">
        <f ca="1">+SUMIFS(OFFSET('FEUILLE 1'!$BP:$BP,0,MATCH(M$3&amp;$H$1,'FEUILLE 1'!$BP$1:$DW$1,0)-1),'FEUILLE 1'!$J:$J,$D62,'FEUILLE 1'!$BI:$BI,"&lt;"&amp;70000000)</f>
        <v>0</v>
      </c>
      <c r="N62" s="68">
        <f ca="1">-SUMIFS(OFFSET('FEUILLE 2'!$A:$A,0,MATCH('Ecarts de marge'!$A62,'FEUILLE 2'!$1:$1,0)-1),'FEUILLE 2'!$H:$H,TEXT(N$3,"000000000"),'FEUILLE 2'!$A:$A,"X",'FEUILLE 2'!$C:$C,'Ecarts de marge'!$B62,'FEUILLE 2'!$K:$K,$D62)</f>
        <v>0</v>
      </c>
      <c r="O62" s="66">
        <f ca="1">+SUMIFS(OFFSET('FEUILLE 1'!$BP:$BP,0,MATCH(O$3&amp;$H$1,'FEUILLE 1'!$BP$1:$DW$1,0)-1),'FEUILLE 1'!$J:$J,$D62,'FEUILLE 1'!$BI:$BI,"&lt;"&amp;70000000)</f>
        <v>0</v>
      </c>
      <c r="P62" s="84">
        <f t="shared" ca="1" si="35"/>
        <v>0</v>
      </c>
      <c r="Q62" s="85">
        <f t="shared" ca="1" si="36"/>
        <v>0</v>
      </c>
      <c r="R62" s="85">
        <f t="shared" ca="1" si="9"/>
        <v>0</v>
      </c>
      <c r="S62" s="106">
        <f t="shared" ca="1" si="2"/>
        <v>0</v>
      </c>
      <c r="Z62" s="127">
        <f ca="1">+SUMIFS('FEUILLE 1'!BK:BK,'FEUILLE 1'!$BI:$BI,"60423000",'FEUILLE 1'!$J:$J,$D62)+P62</f>
        <v>0</v>
      </c>
    </row>
    <row r="63" spans="1:26" outlineLevel="1" x14ac:dyDescent="0.2">
      <c r="A63" t="s">
        <v>720</v>
      </c>
      <c r="B63" t="s">
        <v>730</v>
      </c>
      <c r="D63" t="s">
        <v>74</v>
      </c>
      <c r="E63" s="49" t="s">
        <v>75</v>
      </c>
      <c r="F63" s="68">
        <f ca="1">-SUMIFS(OFFSET('FEUILLE 2'!$A:$A,0,MATCH('Ecarts de marge'!$A63,'FEUILLE 2'!$1:$1,0)-1),'FEUILLE 2'!$H:$H,TEXT(F$3,"000000000"),'FEUILLE 2'!$A:$A,"X",'FEUILLE 2'!$C:$C,'Ecarts de marge'!$B63,'FEUILLE 2'!$K:$K,$D63)</f>
        <v>-414</v>
      </c>
      <c r="G63" s="66">
        <f ca="1">+SUMIFS(OFFSET('FEUILLE 1'!$BP:$BP,0,MATCH(G$3&amp;$H$1,'FEUILLE 1'!$BP$1:$DW$1,0)-1),'FEUILLE 1'!$J:$J,$D63,'FEUILLE 1'!$BI:$BI,"&lt;"&amp;70000000)</f>
        <v>-183.85499999999999</v>
      </c>
      <c r="H63" s="68">
        <f ca="1">-SUMIFS(OFFSET('FEUILLE 2'!$A:$A,0,MATCH('Ecarts de marge'!$A63,'FEUILLE 2'!$1:$1,0)-1),'FEUILLE 2'!$H:$H,TEXT(H$3,"000000000"),'FEUILLE 2'!$A:$A,"X",'FEUILLE 2'!$C:$C,'Ecarts de marge'!$B63,'FEUILLE 2'!$K:$K,$D63)</f>
        <v>0</v>
      </c>
      <c r="I63" s="66">
        <f ca="1">+SUMIFS(OFFSET('FEUILLE 1'!$BP:$BP,0,MATCH(I$3&amp;$H$1,'FEUILLE 1'!$BP$1:$DW$1,0)-1),'FEUILLE 1'!$J:$J,$D63,'FEUILLE 1'!$BI:$BI,"&lt;"&amp;70000000)</f>
        <v>0</v>
      </c>
      <c r="J63" s="68">
        <f ca="1">-SUMIFS(OFFSET('FEUILLE 2'!$A:$A,0,MATCH('Ecarts de marge'!$A63,'FEUILLE 2'!$1:$1,0)-1),'FEUILLE 2'!$H:$H,TEXT(J$3,"000000000"),'FEUILLE 2'!$A:$A,"X",'FEUILLE 2'!$C:$C,'Ecarts de marge'!$B63,'FEUILLE 2'!$K:$K,$D63)</f>
        <v>0</v>
      </c>
      <c r="K63" s="66">
        <f ca="1">+SUMIFS(OFFSET('FEUILLE 1'!$BP:$BP,0,MATCH(K$3&amp;$H$1,'FEUILLE 1'!$BP$1:$DW$1,0)-1),'FEUILLE 1'!$J:$J,$D63,'FEUILLE 1'!$BI:$BI,"&lt;"&amp;70000000)</f>
        <v>0</v>
      </c>
      <c r="L63" s="68">
        <f ca="1">-SUMIFS(OFFSET('FEUILLE 2'!$A:$A,0,MATCH('Ecarts de marge'!$A63,'FEUILLE 2'!$1:$1,0)-1),'FEUILLE 2'!$H:$H,TEXT(L$3,"000000000"),'FEUILLE 2'!$A:$A,"X",'FEUILLE 2'!$C:$C,'Ecarts de marge'!$B63,'FEUILLE 2'!$K:$K,$D63)</f>
        <v>-1650.0499999999997</v>
      </c>
      <c r="M63" s="67">
        <f ca="1">+SUMIFS(OFFSET('FEUILLE 1'!$BP:$BP,0,MATCH(M$3&amp;$H$1,'FEUILLE 1'!$BP$1:$DW$1,0)-1),'FEUILLE 1'!$J:$J,$D63,'FEUILLE 1'!$BI:$BI,"&lt;"&amp;70000000)</f>
        <v>-3046.0124999999998</v>
      </c>
      <c r="N63" s="68">
        <f ca="1">-SUMIFS(OFFSET('FEUILLE 2'!$A:$A,0,MATCH('Ecarts de marge'!$A63,'FEUILLE 2'!$1:$1,0)-1),'FEUILLE 2'!$H:$H,TEXT(N$3,"000000000"),'FEUILLE 2'!$A:$A,"X",'FEUILLE 2'!$C:$C,'Ecarts de marge'!$B63,'FEUILLE 2'!$K:$K,$D63)</f>
        <v>0</v>
      </c>
      <c r="O63" s="66">
        <f ca="1">+SUMIFS(OFFSET('FEUILLE 1'!$BP:$BP,0,MATCH(O$3&amp;$H$1,'FEUILLE 1'!$BP$1:$DW$1,0)-1),'FEUILLE 1'!$J:$J,$D63,'FEUILLE 1'!$BI:$BI,"&lt;"&amp;70000000)</f>
        <v>0</v>
      </c>
      <c r="P63" s="84">
        <f t="shared" ca="1" si="35"/>
        <v>-2064.0499999999997</v>
      </c>
      <c r="Q63" s="85">
        <f t="shared" ca="1" si="36"/>
        <v>-3229.8674999999998</v>
      </c>
      <c r="R63" s="85">
        <f t="shared" ca="1" si="9"/>
        <v>1165.8175000000001</v>
      </c>
      <c r="S63" s="106">
        <f t="shared" ca="1" si="2"/>
        <v>-0.36094901725844797</v>
      </c>
      <c r="Z63" s="127">
        <f ca="1">+SUMIFS('FEUILLE 1'!BK:BK,'FEUILLE 1'!$BI:$BI,"60423000",'FEUILLE 1'!$J:$J,$D63)+P63</f>
        <v>1236.0500000000006</v>
      </c>
    </row>
    <row r="64" spans="1:26" outlineLevel="1" x14ac:dyDescent="0.2">
      <c r="A64" t="s">
        <v>720</v>
      </c>
      <c r="B64" t="s">
        <v>730</v>
      </c>
      <c r="D64" t="s">
        <v>71</v>
      </c>
      <c r="E64" s="49" t="s">
        <v>72</v>
      </c>
      <c r="F64" s="68">
        <f ca="1">-SUMIFS(OFFSET('FEUILLE 2'!$A:$A,0,MATCH('Ecarts de marge'!$A64,'FEUILLE 2'!$1:$1,0)-1),'FEUILLE 2'!$H:$H,TEXT(F$3,"000000000"),'FEUILLE 2'!$A:$A,"X",'FEUILLE 2'!$C:$C,'Ecarts de marge'!$B64,'FEUILLE 2'!$K:$K,$D64)</f>
        <v>0</v>
      </c>
      <c r="G64" s="66">
        <f ca="1">+SUMIFS(OFFSET('FEUILLE 1'!$BP:$BP,0,MATCH(G$3&amp;$H$1,'FEUILLE 1'!$BP$1:$DW$1,0)-1),'FEUILLE 1'!$J:$J,$D64,'FEUILLE 1'!$BI:$BI,"&lt;"&amp;70000000)</f>
        <v>-112.5</v>
      </c>
      <c r="H64" s="68">
        <f ca="1">-SUMIFS(OFFSET('FEUILLE 2'!$A:$A,0,MATCH('Ecarts de marge'!$A64,'FEUILLE 2'!$1:$1,0)-1),'FEUILLE 2'!$H:$H,TEXT(H$3,"000000000"),'FEUILLE 2'!$A:$A,"X",'FEUILLE 2'!$C:$C,'Ecarts de marge'!$B64,'FEUILLE 2'!$K:$K,$D64)</f>
        <v>0</v>
      </c>
      <c r="I64" s="66">
        <f ca="1">+SUMIFS(OFFSET('FEUILLE 1'!$BP:$BP,0,MATCH(I$3&amp;$H$1,'FEUILLE 1'!$BP$1:$DW$1,0)-1),'FEUILLE 1'!$J:$J,$D64,'FEUILLE 1'!$BI:$BI,"&lt;"&amp;70000000)</f>
        <v>0</v>
      </c>
      <c r="J64" s="68">
        <f ca="1">-SUMIFS(OFFSET('FEUILLE 2'!$A:$A,0,MATCH('Ecarts de marge'!$A64,'FEUILLE 2'!$1:$1,0)-1),'FEUILLE 2'!$H:$H,TEXT(J$3,"000000000"),'FEUILLE 2'!$A:$A,"X",'FEUILLE 2'!$C:$C,'Ecarts de marge'!$B64,'FEUILLE 2'!$K:$K,$D64)</f>
        <v>0</v>
      </c>
      <c r="K64" s="66">
        <f ca="1">+SUMIFS(OFFSET('FEUILLE 1'!$BP:$BP,0,MATCH(K$3&amp;$H$1,'FEUILLE 1'!$BP$1:$DW$1,0)-1),'FEUILLE 1'!$J:$J,$D64,'FEUILLE 1'!$BI:$BI,"&lt;"&amp;70000000)</f>
        <v>0</v>
      </c>
      <c r="L64" s="68">
        <f ca="1">-SUMIFS(OFFSET('FEUILLE 2'!$A:$A,0,MATCH('Ecarts de marge'!$A64,'FEUILLE 2'!$1:$1,0)-1),'FEUILLE 2'!$H:$H,TEXT(L$3,"000000000"),'FEUILLE 2'!$A:$A,"X",'FEUILLE 2'!$C:$C,'Ecarts de marge'!$B64,'FEUILLE 2'!$K:$K,$D64)</f>
        <v>0</v>
      </c>
      <c r="M64" s="67">
        <f ca="1">+SUMIFS(OFFSET('FEUILLE 1'!$BP:$BP,0,MATCH(M$3&amp;$H$1,'FEUILLE 1'!$BP$1:$DW$1,0)-1),'FEUILLE 1'!$J:$J,$D64,'FEUILLE 1'!$BI:$BI,"&lt;"&amp;70000000)</f>
        <v>-337.5</v>
      </c>
      <c r="N64" s="68">
        <f ca="1">-SUMIFS(OFFSET('FEUILLE 2'!$A:$A,0,MATCH('Ecarts de marge'!$A64,'FEUILLE 2'!$1:$1,0)-1),'FEUILLE 2'!$H:$H,TEXT(N$3,"000000000"),'FEUILLE 2'!$A:$A,"X",'FEUILLE 2'!$C:$C,'Ecarts de marge'!$B64,'FEUILLE 2'!$K:$K,$D64)</f>
        <v>0</v>
      </c>
      <c r="O64" s="66">
        <f ca="1">+SUMIFS(OFFSET('FEUILLE 1'!$BP:$BP,0,MATCH(O$3&amp;$H$1,'FEUILLE 1'!$BP$1:$DW$1,0)-1),'FEUILLE 1'!$J:$J,$D64,'FEUILLE 1'!$BI:$BI,"&lt;"&amp;70000000)</f>
        <v>0</v>
      </c>
      <c r="P64" s="84">
        <f t="shared" ca="1" si="35"/>
        <v>0</v>
      </c>
      <c r="Q64" s="85">
        <f t="shared" ca="1" si="36"/>
        <v>-450</v>
      </c>
      <c r="R64" s="85">
        <f t="shared" ca="1" si="9"/>
        <v>450</v>
      </c>
      <c r="S64" s="106">
        <f t="shared" ca="1" si="2"/>
        <v>-1</v>
      </c>
      <c r="Z64" s="127">
        <f ca="1">+SUMIFS('FEUILLE 1'!BK:BK,'FEUILLE 1'!$BI:$BI,"60423000",'FEUILLE 1'!$J:$J,$D64)+P64</f>
        <v>0</v>
      </c>
    </row>
    <row r="65" spans="1:27" outlineLevel="1" x14ac:dyDescent="0.2">
      <c r="A65" t="s">
        <v>720</v>
      </c>
      <c r="B65" t="s">
        <v>730</v>
      </c>
      <c r="D65" t="s">
        <v>77</v>
      </c>
      <c r="E65" s="49" t="s">
        <v>78</v>
      </c>
      <c r="F65" s="68">
        <f ca="1">-SUMIFS(OFFSET('FEUILLE 2'!$A:$A,0,MATCH('Ecarts de marge'!$A65,'FEUILLE 2'!$1:$1,0)-1),'FEUILLE 2'!$H:$H,TEXT(F$3,"000000000"),'FEUILLE 2'!$A:$A,"X",'FEUILLE 2'!$C:$C,'Ecarts de marge'!$B65,'FEUILLE 2'!$K:$K,$D65)</f>
        <v>0</v>
      </c>
      <c r="G65" s="66">
        <f ca="1">+SUMIFS(OFFSET('FEUILLE 1'!$BP:$BP,0,MATCH(G$3&amp;$H$1,'FEUILLE 1'!$BP$1:$DW$1,0)-1),'FEUILLE 1'!$J:$J,$D65,'FEUILLE 1'!$BI:$BI,"&lt;"&amp;70000000)</f>
        <v>0</v>
      </c>
      <c r="H65" s="68">
        <f ca="1">-SUMIFS(OFFSET('FEUILLE 2'!$A:$A,0,MATCH('Ecarts de marge'!$A65,'FEUILLE 2'!$1:$1,0)-1),'FEUILLE 2'!$H:$H,TEXT(H$3,"000000000"),'FEUILLE 2'!$A:$A,"X",'FEUILLE 2'!$C:$C,'Ecarts de marge'!$B65,'FEUILLE 2'!$K:$K,$D65)</f>
        <v>0</v>
      </c>
      <c r="I65" s="66">
        <f ca="1">+SUMIFS(OFFSET('FEUILLE 1'!$BP:$BP,0,MATCH(I$3&amp;$H$1,'FEUILLE 1'!$BP$1:$DW$1,0)-1),'FEUILLE 1'!$J:$J,$D65,'FEUILLE 1'!$BI:$BI,"&lt;"&amp;70000000)</f>
        <v>0</v>
      </c>
      <c r="J65" s="68">
        <f ca="1">-SUMIFS(OFFSET('FEUILLE 2'!$A:$A,0,MATCH('Ecarts de marge'!$A65,'FEUILLE 2'!$1:$1,0)-1),'FEUILLE 2'!$H:$H,TEXT(J$3,"000000000"),'FEUILLE 2'!$A:$A,"X",'FEUILLE 2'!$C:$C,'Ecarts de marge'!$B65,'FEUILLE 2'!$K:$K,$D65)</f>
        <v>0</v>
      </c>
      <c r="K65" s="66">
        <f ca="1">+SUMIFS(OFFSET('FEUILLE 1'!$BP:$BP,0,MATCH(K$3&amp;$H$1,'FEUILLE 1'!$BP$1:$DW$1,0)-1),'FEUILLE 1'!$J:$J,$D65,'FEUILLE 1'!$BI:$BI,"&lt;"&amp;70000000)</f>
        <v>0</v>
      </c>
      <c r="L65" s="68">
        <f ca="1">-SUMIFS(OFFSET('FEUILLE 2'!$A:$A,0,MATCH('Ecarts de marge'!$A65,'FEUILLE 2'!$1:$1,0)-1),'FEUILLE 2'!$H:$H,TEXT(L$3,"000000000"),'FEUILLE 2'!$A:$A,"X",'FEUILLE 2'!$C:$C,'Ecarts de marge'!$B65,'FEUILLE 2'!$K:$K,$D65)</f>
        <v>0</v>
      </c>
      <c r="M65" s="67">
        <f ca="1">+SUMIFS(OFFSET('FEUILLE 1'!$BP:$BP,0,MATCH(M$3&amp;$H$1,'FEUILLE 1'!$BP$1:$DW$1,0)-1),'FEUILLE 1'!$J:$J,$D65,'FEUILLE 1'!$BI:$BI,"&lt;"&amp;70000000)</f>
        <v>0</v>
      </c>
      <c r="N65" s="68">
        <f ca="1">-SUMIFS(OFFSET('FEUILLE 2'!$A:$A,0,MATCH('Ecarts de marge'!$A65,'FEUILLE 2'!$1:$1,0)-1),'FEUILLE 2'!$H:$H,TEXT(N$3,"000000000"),'FEUILLE 2'!$A:$A,"X",'FEUILLE 2'!$C:$C,'Ecarts de marge'!$B65,'FEUILLE 2'!$K:$K,$D65)</f>
        <v>0</v>
      </c>
      <c r="O65" s="66">
        <f ca="1">+SUMIFS(OFFSET('FEUILLE 1'!$BP:$BP,0,MATCH(O$3&amp;$H$1,'FEUILLE 1'!$BP$1:$DW$1,0)-1),'FEUILLE 1'!$J:$J,$D65,'FEUILLE 1'!$BI:$BI,"&lt;"&amp;70000000)</f>
        <v>0</v>
      </c>
      <c r="P65" s="84">
        <f t="shared" ca="1" si="35"/>
        <v>0</v>
      </c>
      <c r="Q65" s="85">
        <f t="shared" ca="1" si="36"/>
        <v>0</v>
      </c>
      <c r="R65" s="85">
        <f t="shared" ca="1" si="9"/>
        <v>0</v>
      </c>
      <c r="S65" s="106">
        <f t="shared" ca="1" si="2"/>
        <v>0</v>
      </c>
      <c r="Z65" s="127">
        <f ca="1">+SUMIFS('FEUILLE 1'!BK:BK,'FEUILLE 1'!$BI:$BI,"60423000",'FEUILLE 1'!$J:$J,$D65)+P65</f>
        <v>0</v>
      </c>
    </row>
    <row r="66" spans="1:27" outlineLevel="1" x14ac:dyDescent="0.2">
      <c r="A66" t="s">
        <v>720</v>
      </c>
      <c r="B66" t="s">
        <v>730</v>
      </c>
      <c r="D66" t="s">
        <v>68</v>
      </c>
      <c r="E66" s="49" t="s">
        <v>69</v>
      </c>
      <c r="F66" s="68">
        <f ca="1">-SUMIFS(OFFSET('FEUILLE 2'!$A:$A,0,MATCH('Ecarts de marge'!$A66,'FEUILLE 2'!$1:$1,0)-1),'FEUILLE 2'!$H:$H,TEXT(F$3,"000000000"),'FEUILLE 2'!$A:$A,"X",'FEUILLE 2'!$C:$C,'Ecarts de marge'!$B66,'FEUILLE 2'!$K:$K,$D66)</f>
        <v>0</v>
      </c>
      <c r="G66" s="66">
        <f ca="1">+SUMIFS(OFFSET('FEUILLE 1'!$BP:$BP,0,MATCH(G$3&amp;$H$1,'FEUILLE 1'!$BP$1:$DW$1,0)-1),'FEUILLE 1'!$J:$J,$D66,'FEUILLE 1'!$BI:$BI,"&lt;"&amp;70000000)</f>
        <v>0</v>
      </c>
      <c r="H66" s="68">
        <f ca="1">-SUMIFS(OFFSET('FEUILLE 2'!$A:$A,0,MATCH('Ecarts de marge'!$A66,'FEUILLE 2'!$1:$1,0)-1),'FEUILLE 2'!$H:$H,TEXT(H$3,"000000000"),'FEUILLE 2'!$A:$A,"X",'FEUILLE 2'!$C:$C,'Ecarts de marge'!$B66,'FEUILLE 2'!$K:$K,$D66)</f>
        <v>0</v>
      </c>
      <c r="I66" s="66">
        <f ca="1">+SUMIFS(OFFSET('FEUILLE 1'!$BP:$BP,0,MATCH(I$3&amp;$H$1,'FEUILLE 1'!$BP$1:$DW$1,0)-1),'FEUILLE 1'!$J:$J,$D66,'FEUILLE 1'!$BI:$BI,"&lt;"&amp;70000000)</f>
        <v>0</v>
      </c>
      <c r="J66" s="68">
        <f ca="1">-SUMIFS(OFFSET('FEUILLE 2'!$A:$A,0,MATCH('Ecarts de marge'!$A66,'FEUILLE 2'!$1:$1,0)-1),'FEUILLE 2'!$H:$H,TEXT(J$3,"000000000"),'FEUILLE 2'!$A:$A,"X",'FEUILLE 2'!$C:$C,'Ecarts de marge'!$B66,'FEUILLE 2'!$K:$K,$D66)</f>
        <v>0</v>
      </c>
      <c r="K66" s="66">
        <f ca="1">+SUMIFS(OFFSET('FEUILLE 1'!$BP:$BP,0,MATCH(K$3&amp;$H$1,'FEUILLE 1'!$BP$1:$DW$1,0)-1),'FEUILLE 1'!$J:$J,$D66,'FEUILLE 1'!$BI:$BI,"&lt;"&amp;70000000)</f>
        <v>0</v>
      </c>
      <c r="L66" s="68">
        <f ca="1">-SUMIFS(OFFSET('FEUILLE 2'!$A:$A,0,MATCH('Ecarts de marge'!$A66,'FEUILLE 2'!$1:$1,0)-1),'FEUILLE 2'!$H:$H,TEXT(L$3,"000000000"),'FEUILLE 2'!$A:$A,"X",'FEUILLE 2'!$C:$C,'Ecarts de marge'!$B66,'FEUILLE 2'!$K:$K,$D66)</f>
        <v>0</v>
      </c>
      <c r="M66" s="67">
        <f ca="1">+SUMIFS(OFFSET('FEUILLE 1'!$BP:$BP,0,MATCH(M$3&amp;$H$1,'FEUILLE 1'!$BP$1:$DW$1,0)-1),'FEUILLE 1'!$J:$J,$D66,'FEUILLE 1'!$BI:$BI,"&lt;"&amp;70000000)</f>
        <v>0</v>
      </c>
      <c r="N66" s="68">
        <f ca="1">-SUMIFS(OFFSET('FEUILLE 2'!$A:$A,0,MATCH('Ecarts de marge'!$A66,'FEUILLE 2'!$1:$1,0)-1),'FEUILLE 2'!$H:$H,TEXT(N$3,"000000000"),'FEUILLE 2'!$A:$A,"X",'FEUILLE 2'!$C:$C,'Ecarts de marge'!$B66,'FEUILLE 2'!$K:$K,$D66)</f>
        <v>0</v>
      </c>
      <c r="O66" s="66">
        <f ca="1">+SUMIFS(OFFSET('FEUILLE 1'!$BP:$BP,0,MATCH(O$3&amp;$H$1,'FEUILLE 1'!$BP$1:$DW$1,0)-1),'FEUILLE 1'!$J:$J,$D66,'FEUILLE 1'!$BI:$BI,"&lt;"&amp;70000000)</f>
        <v>0</v>
      </c>
      <c r="P66" s="84">
        <f t="shared" ca="1" si="35"/>
        <v>0</v>
      </c>
      <c r="Q66" s="85">
        <f t="shared" ca="1" si="36"/>
        <v>0</v>
      </c>
      <c r="R66" s="85">
        <f t="shared" ca="1" si="9"/>
        <v>0</v>
      </c>
      <c r="S66" s="106">
        <f t="shared" ca="1" si="2"/>
        <v>0</v>
      </c>
      <c r="T66" t="s">
        <v>919</v>
      </c>
      <c r="Z66" s="127">
        <f ca="1">+SUMIFS('FEUILLE 1'!BK:BK,'FEUILLE 1'!$BI:$BI,"60423000",'FEUILLE 1'!$J:$J,$D66)+P66</f>
        <v>0</v>
      </c>
    </row>
    <row r="67" spans="1:27" outlineLevel="1" x14ac:dyDescent="0.2">
      <c r="A67" t="s">
        <v>720</v>
      </c>
      <c r="B67" t="s">
        <v>730</v>
      </c>
      <c r="D67" t="s">
        <v>92</v>
      </c>
      <c r="E67" s="49" t="s">
        <v>93</v>
      </c>
      <c r="F67" s="68">
        <f ca="1">-SUMIFS(OFFSET('FEUILLE 2'!$A:$A,0,MATCH('Ecarts de marge'!$A67,'FEUILLE 2'!$1:$1,0)-1),'FEUILLE 2'!$H:$H,TEXT(F$3,"000000000"),'FEUILLE 2'!$A:$A,"X",'FEUILLE 2'!$C:$C,'Ecarts de marge'!$B67,'FEUILLE 2'!$K:$K,$D67)</f>
        <v>0</v>
      </c>
      <c r="G67" s="66">
        <f ca="1">+SUMIFS(OFFSET('FEUILLE 1'!$BP:$BP,0,MATCH(G$3&amp;$H$1,'FEUILLE 1'!$BP$1:$DW$1,0)-1),'FEUILLE 1'!$J:$J,$D67,'FEUILLE 1'!$BI:$BI,"&lt;"&amp;70000000)</f>
        <v>-325</v>
      </c>
      <c r="H67" s="68">
        <f ca="1">-SUMIFS(OFFSET('FEUILLE 2'!$A:$A,0,MATCH('Ecarts de marge'!$A67,'FEUILLE 2'!$1:$1,0)-1),'FEUILLE 2'!$H:$H,TEXT(H$3,"000000000"),'FEUILLE 2'!$A:$A,"X",'FEUILLE 2'!$C:$C,'Ecarts de marge'!$B67,'FEUILLE 2'!$K:$K,$D67)</f>
        <v>0</v>
      </c>
      <c r="I67" s="66">
        <f ca="1">+SUMIFS(OFFSET('FEUILLE 1'!$BP:$BP,0,MATCH(I$3&amp;$H$1,'FEUILLE 1'!$BP$1:$DW$1,0)-1),'FEUILLE 1'!$J:$J,$D67,'FEUILLE 1'!$BI:$BI,"&lt;"&amp;70000000)</f>
        <v>0</v>
      </c>
      <c r="J67" s="68">
        <f ca="1">-SUMIFS(OFFSET('FEUILLE 2'!$A:$A,0,MATCH('Ecarts de marge'!$A67,'FEUILLE 2'!$1:$1,0)-1),'FEUILLE 2'!$H:$H,TEXT(J$3,"000000000"),'FEUILLE 2'!$A:$A,"X",'FEUILLE 2'!$C:$C,'Ecarts de marge'!$B67,'FEUILLE 2'!$K:$K,$D67)</f>
        <v>0</v>
      </c>
      <c r="K67" s="66">
        <f ca="1">+SUMIFS(OFFSET('FEUILLE 1'!$BP:$BP,0,MATCH(K$3&amp;$H$1,'FEUILLE 1'!$BP$1:$DW$1,0)-1),'FEUILLE 1'!$J:$J,$D67,'FEUILLE 1'!$BI:$BI,"&lt;"&amp;70000000)</f>
        <v>0</v>
      </c>
      <c r="L67" s="68">
        <f ca="1">-SUMIFS(OFFSET('FEUILLE 2'!$A:$A,0,MATCH('Ecarts de marge'!$A67,'FEUILLE 2'!$1:$1,0)-1),'FEUILLE 2'!$H:$H,TEXT(L$3,"000000000"),'FEUILLE 2'!$A:$A,"X",'FEUILLE 2'!$C:$C,'Ecarts de marge'!$B67,'FEUILLE 2'!$K:$K,$D67)</f>
        <v>0</v>
      </c>
      <c r="M67" s="67">
        <f ca="1">+SUMIFS(OFFSET('FEUILLE 1'!$BP:$BP,0,MATCH(M$3&amp;$H$1,'FEUILLE 1'!$BP$1:$DW$1,0)-1),'FEUILLE 1'!$J:$J,$D67,'FEUILLE 1'!$BI:$BI,"&lt;"&amp;70000000)</f>
        <v>0</v>
      </c>
      <c r="N67" s="68">
        <f ca="1">-SUMIFS(OFFSET('FEUILLE 2'!$A:$A,0,MATCH('Ecarts de marge'!$A67,'FEUILLE 2'!$1:$1,0)-1),'FEUILLE 2'!$H:$H,TEXT(N$3,"000000000"),'FEUILLE 2'!$A:$A,"X",'FEUILLE 2'!$C:$C,'Ecarts de marge'!$B67,'FEUILLE 2'!$K:$K,$D67)</f>
        <v>0</v>
      </c>
      <c r="O67" s="66">
        <f ca="1">+SUMIFS(OFFSET('FEUILLE 1'!$BP:$BP,0,MATCH(O$3&amp;$H$1,'FEUILLE 1'!$BP$1:$DW$1,0)-1),'FEUILLE 1'!$J:$J,$D67,'FEUILLE 1'!$BI:$BI,"&lt;"&amp;70000000)</f>
        <v>0</v>
      </c>
      <c r="P67" s="84">
        <f t="shared" ca="1" si="35"/>
        <v>0</v>
      </c>
      <c r="Q67" s="85">
        <f t="shared" ca="1" si="36"/>
        <v>-325</v>
      </c>
      <c r="R67" s="85">
        <f t="shared" ca="1" si="9"/>
        <v>325</v>
      </c>
      <c r="S67" s="106">
        <f t="shared" ca="1" si="2"/>
        <v>-1</v>
      </c>
      <c r="Z67" s="127">
        <f ca="1">+SUMIFS('FEUILLE 1'!BK:BK,'FEUILLE 1'!$BI:$BI,"60423000",'FEUILLE 1'!$J:$J,$D67)+P67</f>
        <v>0</v>
      </c>
    </row>
    <row r="68" spans="1:27" outlineLevel="1" x14ac:dyDescent="0.2">
      <c r="A68" t="s">
        <v>720</v>
      </c>
      <c r="B68" t="s">
        <v>730</v>
      </c>
      <c r="D68" t="s">
        <v>54</v>
      </c>
      <c r="E68" s="49" t="s">
        <v>55</v>
      </c>
      <c r="F68" s="68">
        <f ca="1">-SUMIFS(OFFSET('FEUILLE 2'!$A:$A,0,MATCH('Ecarts de marge'!$A68,'FEUILLE 2'!$1:$1,0)-1),'FEUILLE 2'!$H:$H,TEXT(F$3,"000000000"),'FEUILLE 2'!$A:$A,"X",'FEUILLE 2'!$C:$C,'Ecarts de marge'!$B68,'FEUILLE 2'!$K:$K,$D68)</f>
        <v>-2778.7500000000005</v>
      </c>
      <c r="G68" s="66">
        <f ca="1">+SUMIFS(OFFSET('FEUILLE 1'!$BP:$BP,0,MATCH(G$3&amp;$H$1,'FEUILLE 1'!$BP$1:$DW$1,0)-1),'FEUILLE 1'!$J:$J,$D68,'FEUILLE 1'!$BI:$BI,"&lt;"&amp;70000000)</f>
        <v>-24135.227887955014</v>
      </c>
      <c r="H68" s="68">
        <f ca="1">-SUMIFS(OFFSET('FEUILLE 2'!$A:$A,0,MATCH('Ecarts de marge'!$A68,'FEUILLE 2'!$1:$1,0)-1),'FEUILLE 2'!$H:$H,TEXT(H$3,"000000000"),'FEUILLE 2'!$A:$A,"X",'FEUILLE 2'!$C:$C,'Ecarts de marge'!$B68,'FEUILLE 2'!$K:$K,$D68)</f>
        <v>0</v>
      </c>
      <c r="I68" s="66">
        <f ca="1">+SUMIFS(OFFSET('FEUILLE 1'!$BP:$BP,0,MATCH(I$3&amp;$H$1,'FEUILLE 1'!$BP$1:$DW$1,0)-1),'FEUILLE 1'!$J:$J,$D68,'FEUILLE 1'!$BI:$BI,"&lt;"&amp;70000000)</f>
        <v>0</v>
      </c>
      <c r="J68" s="68">
        <f ca="1">-SUMIFS(OFFSET('FEUILLE 2'!$A:$A,0,MATCH('Ecarts de marge'!$A68,'FEUILLE 2'!$1:$1,0)-1),'FEUILLE 2'!$H:$H,TEXT(J$3,"000000000"),'FEUILLE 2'!$A:$A,"X",'FEUILLE 2'!$C:$C,'Ecarts de marge'!$B68,'FEUILLE 2'!$K:$K,$D68)</f>
        <v>0</v>
      </c>
      <c r="K68" s="66">
        <f ca="1">+SUMIFS(OFFSET('FEUILLE 1'!$BP:$BP,0,MATCH(K$3&amp;$H$1,'FEUILLE 1'!$BP$1:$DW$1,0)-1),'FEUILLE 1'!$J:$J,$D68,'FEUILLE 1'!$BI:$BI,"&lt;"&amp;70000000)</f>
        <v>0</v>
      </c>
      <c r="L68" s="68">
        <f ca="1">-SUMIFS(OFFSET('FEUILLE 2'!$A:$A,0,MATCH('Ecarts de marge'!$A68,'FEUILLE 2'!$1:$1,0)-1),'FEUILLE 2'!$H:$H,TEXT(L$3,"000000000"),'FEUILLE 2'!$A:$A,"X",'FEUILLE 2'!$C:$C,'Ecarts de marge'!$B68,'FEUILLE 2'!$K:$K,$D68)</f>
        <v>0</v>
      </c>
      <c r="M68" s="67">
        <f ca="1">+SUMIFS(OFFSET('FEUILLE 1'!$BP:$BP,0,MATCH(M$3&amp;$H$1,'FEUILLE 1'!$BP$1:$DW$1,0)-1),'FEUILLE 1'!$J:$J,$D68,'FEUILLE 1'!$BI:$BI,"&lt;"&amp;70000000)</f>
        <v>0</v>
      </c>
      <c r="N68" s="68">
        <f ca="1">-SUMIFS(OFFSET('FEUILLE 2'!$A:$A,0,MATCH('Ecarts de marge'!$A68,'FEUILLE 2'!$1:$1,0)-1),'FEUILLE 2'!$H:$H,TEXT(N$3,"000000000"),'FEUILLE 2'!$A:$A,"X",'FEUILLE 2'!$C:$C,'Ecarts de marge'!$B68,'FEUILLE 2'!$K:$K,$D68)</f>
        <v>0</v>
      </c>
      <c r="O68" s="66">
        <f ca="1">+SUMIFS(OFFSET('FEUILLE 1'!$BP:$BP,0,MATCH(O$3&amp;$H$1,'FEUILLE 1'!$BP$1:$DW$1,0)-1),'FEUILLE 1'!$J:$J,$D68,'FEUILLE 1'!$BI:$BI,"&lt;"&amp;70000000)</f>
        <v>0</v>
      </c>
      <c r="P68" s="84">
        <f t="shared" ca="1" si="35"/>
        <v>-2778.7500000000005</v>
      </c>
      <c r="Q68" s="85">
        <f t="shared" ca="1" si="36"/>
        <v>-24135.227887955014</v>
      </c>
      <c r="R68" s="85">
        <f t="shared" ca="1" si="9"/>
        <v>21356.477887955014</v>
      </c>
      <c r="S68" s="106">
        <f t="shared" ca="1" si="2"/>
        <v>-0.88486746373806691</v>
      </c>
      <c r="T68" s="22" t="s">
        <v>938</v>
      </c>
      <c r="Z68" s="127">
        <f ca="1">+SUMIFS('FEUILLE 1'!BK:BK,'FEUILLE 1'!$BI:$BI,"60423000",'FEUILLE 1'!$J:$J,$D68)+P68</f>
        <v>0</v>
      </c>
    </row>
    <row r="69" spans="1:27" outlineLevel="1" x14ac:dyDescent="0.2">
      <c r="A69" t="s">
        <v>720</v>
      </c>
      <c r="B69" t="s">
        <v>730</v>
      </c>
      <c r="D69" t="s">
        <v>110</v>
      </c>
      <c r="E69" s="49" t="s">
        <v>111</v>
      </c>
      <c r="F69" s="68">
        <f ca="1">-SUMIFS(OFFSET('FEUILLE 2'!$A:$A,0,MATCH('Ecarts de marge'!$A69,'FEUILLE 2'!$1:$1,0)-1),'FEUILLE 2'!$H:$H,TEXT(F$3,"000000000"),'FEUILLE 2'!$A:$A,"X",'FEUILLE 2'!$C:$C,'Ecarts de marge'!$B69,'FEUILLE 2'!$K:$K,$D69)</f>
        <v>-38.71</v>
      </c>
      <c r="G69" s="66">
        <f ca="1">+SUMIFS(OFFSET('FEUILLE 1'!$BP:$BP,0,MATCH(G$3&amp;$H$1,'FEUILLE 1'!$BP$1:$DW$1,0)-1),'FEUILLE 1'!$J:$J,$D69,'FEUILLE 1'!$BI:$BI,"&lt;"&amp;70000000)</f>
        <v>-4787.5</v>
      </c>
      <c r="H69" s="68">
        <f ca="1">-SUMIFS(OFFSET('FEUILLE 2'!$A:$A,0,MATCH('Ecarts de marge'!$A69,'FEUILLE 2'!$1:$1,0)-1),'FEUILLE 2'!$H:$H,TEXT(H$3,"000000000"),'FEUILLE 2'!$A:$A,"X",'FEUILLE 2'!$C:$C,'Ecarts de marge'!$B69,'FEUILLE 2'!$K:$K,$D69)</f>
        <v>0</v>
      </c>
      <c r="I69" s="66">
        <f ca="1">+SUMIFS(OFFSET('FEUILLE 1'!$BP:$BP,0,MATCH(I$3&amp;$H$1,'FEUILLE 1'!$BP$1:$DW$1,0)-1),'FEUILLE 1'!$J:$J,$D69,'FEUILLE 1'!$BI:$BI,"&lt;"&amp;70000000)</f>
        <v>0</v>
      </c>
      <c r="J69" s="68">
        <f ca="1">-SUMIFS(OFFSET('FEUILLE 2'!$A:$A,0,MATCH('Ecarts de marge'!$A69,'FEUILLE 2'!$1:$1,0)-1),'FEUILLE 2'!$H:$H,TEXT(J$3,"000000000"),'FEUILLE 2'!$A:$A,"X",'FEUILLE 2'!$C:$C,'Ecarts de marge'!$B69,'FEUILLE 2'!$K:$K,$D69)</f>
        <v>0</v>
      </c>
      <c r="K69" s="66">
        <f ca="1">+SUMIFS(OFFSET('FEUILLE 1'!$BP:$BP,0,MATCH(K$3&amp;$H$1,'FEUILLE 1'!$BP$1:$DW$1,0)-1),'FEUILLE 1'!$J:$J,$D69,'FEUILLE 1'!$BI:$BI,"&lt;"&amp;70000000)</f>
        <v>0</v>
      </c>
      <c r="L69" s="68">
        <f ca="1">-SUMIFS(OFFSET('FEUILLE 2'!$A:$A,0,MATCH('Ecarts de marge'!$A69,'FEUILLE 2'!$1:$1,0)-1),'FEUILLE 2'!$H:$H,TEXT(L$3,"000000000"),'FEUILLE 2'!$A:$A,"X",'FEUILLE 2'!$C:$C,'Ecarts de marge'!$B69,'FEUILLE 2'!$K:$K,$D69)</f>
        <v>-420.16</v>
      </c>
      <c r="M69" s="67">
        <f ca="1">+SUMIFS(OFFSET('FEUILLE 1'!$BP:$BP,0,MATCH(M$3&amp;$H$1,'FEUILLE 1'!$BP$1:$DW$1,0)-1),'FEUILLE 1'!$J:$J,$D69,'FEUILLE 1'!$BI:$BI,"&lt;"&amp;70000000)</f>
        <v>-930</v>
      </c>
      <c r="N69" s="68">
        <f ca="1">-SUMIFS(OFFSET('FEUILLE 2'!$A:$A,0,MATCH('Ecarts de marge'!$A69,'FEUILLE 2'!$1:$1,0)-1),'FEUILLE 2'!$H:$H,TEXT(N$3,"000000000"),'FEUILLE 2'!$A:$A,"X",'FEUILLE 2'!$C:$C,'Ecarts de marge'!$B69,'FEUILLE 2'!$K:$K,$D69)</f>
        <v>-72.81</v>
      </c>
      <c r="O69" s="66">
        <f ca="1">+SUMIFS(OFFSET('FEUILLE 1'!$BP:$BP,0,MATCH(O$3&amp;$H$1,'FEUILLE 1'!$BP$1:$DW$1,0)-1),'FEUILLE 1'!$J:$J,$D69,'FEUILLE 1'!$BI:$BI,"&lt;"&amp;70000000)</f>
        <v>0</v>
      </c>
      <c r="P69" s="84">
        <f t="shared" ca="1" si="35"/>
        <v>-531.68000000000006</v>
      </c>
      <c r="Q69" s="85">
        <f t="shared" ca="1" si="36"/>
        <v>-5717.5</v>
      </c>
      <c r="R69" s="85">
        <f t="shared" ca="1" si="9"/>
        <v>5185.82</v>
      </c>
      <c r="S69" s="106">
        <f t="shared" ca="1" si="2"/>
        <v>-0.90700830782684738</v>
      </c>
      <c r="T69" t="s">
        <v>910</v>
      </c>
      <c r="Z69" s="127">
        <f ca="1">+SUMIFS('FEUILLE 1'!BK:BK,'FEUILLE 1'!$BI:$BI,"60423000",'FEUILLE 1'!$J:$J,$D69)+P69</f>
        <v>0</v>
      </c>
    </row>
    <row r="70" spans="1:27" s="142" customFormat="1" outlineLevel="1" x14ac:dyDescent="0.2">
      <c r="A70" s="142" t="s">
        <v>720</v>
      </c>
      <c r="B70" s="142" t="s">
        <v>730</v>
      </c>
      <c r="D70" s="142" t="s">
        <v>954</v>
      </c>
      <c r="E70" s="49" t="s">
        <v>960</v>
      </c>
      <c r="F70" s="68">
        <f ca="1">-SUMIFS(OFFSET('FEUILLE 2'!$A:$A,0,MATCH('Ecarts de marge'!$A70,'FEUILLE 2'!$1:$1,0)-1),'FEUILLE 2'!$H:$H,TEXT(F$3,"000000000"),'FEUILLE 2'!$A:$A,"X",'FEUILLE 2'!$C:$C,'Ecarts de marge'!$B70,'FEUILLE 2'!$K:$K,$D70)</f>
        <v>0</v>
      </c>
      <c r="G70" s="66">
        <f ca="1">+SUMIFS(OFFSET('FEUILLE 1'!$BP:$BP,0,MATCH(G$3&amp;$H$1,'FEUILLE 1'!$BP$1:$DW$1,0)-1),'FEUILLE 1'!$J:$J,$D70,'FEUILLE 1'!$BI:$BI,"&lt;"&amp;70000000)</f>
        <v>-1000</v>
      </c>
      <c r="H70" s="68">
        <f ca="1">-SUMIFS(OFFSET('FEUILLE 2'!$A:$A,0,MATCH('Ecarts de marge'!$A70,'FEUILLE 2'!$1:$1,0)-1),'FEUILLE 2'!$H:$H,TEXT(H$3,"000000000"),'FEUILLE 2'!$A:$A,"X",'FEUILLE 2'!$C:$C,'Ecarts de marge'!$B70,'FEUILLE 2'!$K:$K,$D70)</f>
        <v>0</v>
      </c>
      <c r="I70" s="66">
        <f ca="1">+SUMIFS(OFFSET('FEUILLE 1'!$BP:$BP,0,MATCH(I$3&amp;$H$1,'FEUILLE 1'!$BP$1:$DW$1,0)-1),'FEUILLE 1'!$J:$J,$D70,'FEUILLE 1'!$BI:$BI,"&lt;"&amp;70000000)</f>
        <v>0</v>
      </c>
      <c r="J70" s="68">
        <f ca="1">-SUMIFS(OFFSET('FEUILLE 2'!$A:$A,0,MATCH('Ecarts de marge'!$A70,'FEUILLE 2'!$1:$1,0)-1),'FEUILLE 2'!$H:$H,TEXT(J$3,"000000000"),'FEUILLE 2'!$A:$A,"X",'FEUILLE 2'!$C:$C,'Ecarts de marge'!$B70,'FEUILLE 2'!$K:$K,$D70)</f>
        <v>0</v>
      </c>
      <c r="K70" s="66">
        <f ca="1">+SUMIFS(OFFSET('FEUILLE 1'!$BP:$BP,0,MATCH(K$3&amp;$H$1,'FEUILLE 1'!$BP$1:$DW$1,0)-1),'FEUILLE 1'!$J:$J,$D70,'FEUILLE 1'!$BI:$BI,"&lt;"&amp;70000000)</f>
        <v>0</v>
      </c>
      <c r="L70" s="68">
        <f ca="1">-SUMIFS(OFFSET('FEUILLE 2'!$A:$A,0,MATCH('Ecarts de marge'!$A70,'FEUILLE 2'!$1:$1,0)-1),'FEUILLE 2'!$H:$H,TEXT(L$3,"000000000"),'FEUILLE 2'!$A:$A,"X",'FEUILLE 2'!$C:$C,'Ecarts de marge'!$B70,'FEUILLE 2'!$K:$K,$D70)</f>
        <v>0</v>
      </c>
      <c r="M70" s="67">
        <f ca="1">+SUMIFS(OFFSET('FEUILLE 1'!$BP:$BP,0,MATCH(M$3&amp;$H$1,'FEUILLE 1'!$BP$1:$DW$1,0)-1),'FEUILLE 1'!$J:$J,$D70,'FEUILLE 1'!$BI:$BI,"&lt;"&amp;70000000)</f>
        <v>-1107.75</v>
      </c>
      <c r="N70" s="68">
        <f ca="1">-SUMIFS(OFFSET('FEUILLE 2'!$A:$A,0,MATCH('Ecarts de marge'!$A70,'FEUILLE 2'!$1:$1,0)-1),'FEUILLE 2'!$H:$H,TEXT(N$3,"000000000"),'FEUILLE 2'!$A:$A,"X",'FEUILLE 2'!$C:$C,'Ecarts de marge'!$B70,'FEUILLE 2'!$K:$K,$D70)</f>
        <v>0</v>
      </c>
      <c r="O70" s="66">
        <f ca="1">+SUMIFS(OFFSET('FEUILLE 1'!$BP:$BP,0,MATCH(O$3&amp;$H$1,'FEUILLE 1'!$BP$1:$DW$1,0)-1),'FEUILLE 1'!$J:$J,$D70,'FEUILLE 1'!$BI:$BI,"&lt;"&amp;70000000)</f>
        <v>0</v>
      </c>
      <c r="P70" s="84">
        <f t="shared" ca="1" si="35"/>
        <v>0</v>
      </c>
      <c r="Q70" s="85">
        <f t="shared" ca="1" si="36"/>
        <v>-2107.75</v>
      </c>
      <c r="R70" s="85">
        <f t="shared" ref="R70" ca="1" si="37">+P70-Q70</f>
        <v>2107.75</v>
      </c>
      <c r="S70" s="106">
        <f t="shared" ref="S70" ca="1" si="38">+IFERROR(R70/Q70,0)</f>
        <v>-1</v>
      </c>
      <c r="T70" s="142" t="s">
        <v>910</v>
      </c>
      <c r="Z70" s="127">
        <f ca="1">+SUMIFS('FEUILLE 1'!BK:BK,'FEUILLE 1'!$BI:$BI,"60423000",'FEUILLE 1'!$J:$J,$D70)+P70</f>
        <v>0</v>
      </c>
    </row>
    <row r="71" spans="1:27" s="142" customFormat="1" outlineLevel="1" x14ac:dyDescent="0.2">
      <c r="A71" s="142" t="s">
        <v>720</v>
      </c>
      <c r="B71" s="142" t="s">
        <v>730</v>
      </c>
      <c r="D71" s="22" t="s">
        <v>956</v>
      </c>
      <c r="E71" s="49" t="s">
        <v>957</v>
      </c>
      <c r="F71" s="68">
        <f ca="1">-SUMIFS(OFFSET('FEUILLE 2'!$A:$A,0,MATCH('Ecarts de marge'!$A71,'FEUILLE 2'!$1:$1,0)-1),'FEUILLE 2'!$H:$H,TEXT(F$3,"000000000"),'FEUILLE 2'!$A:$A,"X",'FEUILLE 2'!$C:$C,'Ecarts de marge'!$B71,'FEUILLE 2'!$K:$K,$D71)</f>
        <v>0</v>
      </c>
      <c r="G71" s="66">
        <f ca="1">+SUMIFS(OFFSET('FEUILLE 1'!$BP:$BP,0,MATCH(G$3&amp;$H$1,'FEUILLE 1'!$BP$1:$DW$1,0)-1),'FEUILLE 1'!$J:$J,$D71,'FEUILLE 1'!$BI:$BI,"&lt;"&amp;70000000)</f>
        <v>-1125</v>
      </c>
      <c r="H71" s="68">
        <f ca="1">-SUMIFS(OFFSET('FEUILLE 2'!$A:$A,0,MATCH('Ecarts de marge'!$A71,'FEUILLE 2'!$1:$1,0)-1),'FEUILLE 2'!$H:$H,TEXT(H$3,"000000000"),'FEUILLE 2'!$A:$A,"X",'FEUILLE 2'!$C:$C,'Ecarts de marge'!$B71,'FEUILLE 2'!$K:$K,$D71)</f>
        <v>0</v>
      </c>
      <c r="I71" s="66">
        <f ca="1">+SUMIFS(OFFSET('FEUILLE 1'!$BP:$BP,0,MATCH(I$3&amp;$H$1,'FEUILLE 1'!$BP$1:$DW$1,0)-1),'FEUILLE 1'!$J:$J,$D71,'FEUILLE 1'!$BI:$BI,"&lt;"&amp;70000000)</f>
        <v>0</v>
      </c>
      <c r="J71" s="68">
        <f ca="1">-SUMIFS(OFFSET('FEUILLE 2'!$A:$A,0,MATCH('Ecarts de marge'!$A71,'FEUILLE 2'!$1:$1,0)-1),'FEUILLE 2'!$H:$H,TEXT(J$3,"000000000"),'FEUILLE 2'!$A:$A,"X",'FEUILLE 2'!$C:$C,'Ecarts de marge'!$B71,'FEUILLE 2'!$K:$K,$D71)</f>
        <v>0</v>
      </c>
      <c r="K71" s="66">
        <f ca="1">+SUMIFS(OFFSET('FEUILLE 1'!$BP:$BP,0,MATCH(K$3&amp;$H$1,'FEUILLE 1'!$BP$1:$DW$1,0)-1),'FEUILLE 1'!$J:$J,$D71,'FEUILLE 1'!$BI:$BI,"&lt;"&amp;70000000)</f>
        <v>0</v>
      </c>
      <c r="L71" s="68">
        <f ca="1">-SUMIFS(OFFSET('FEUILLE 2'!$A:$A,0,MATCH('Ecarts de marge'!$A71,'FEUILLE 2'!$1:$1,0)-1),'FEUILLE 2'!$H:$H,TEXT(L$3,"000000000"),'FEUILLE 2'!$A:$A,"X",'FEUILLE 2'!$C:$C,'Ecarts de marge'!$B71,'FEUILLE 2'!$K:$K,$D71)</f>
        <v>-1901.0350000000001</v>
      </c>
      <c r="M71" s="67">
        <f ca="1">+SUMIFS(OFFSET('FEUILLE 1'!$BP:$BP,0,MATCH(M$3&amp;$H$1,'FEUILLE 1'!$BP$1:$DW$1,0)-1),'FEUILLE 1'!$J:$J,$D71,'FEUILLE 1'!$BI:$BI,"&lt;"&amp;70000000)</f>
        <v>0</v>
      </c>
      <c r="N71" s="68">
        <f ca="1">-SUMIFS(OFFSET('FEUILLE 2'!$A:$A,0,MATCH('Ecarts de marge'!$A71,'FEUILLE 2'!$1:$1,0)-1),'FEUILLE 2'!$H:$H,TEXT(N$3,"000000000"),'FEUILLE 2'!$A:$A,"X",'FEUILLE 2'!$C:$C,'Ecarts de marge'!$B71,'FEUILLE 2'!$K:$K,$D71)</f>
        <v>0</v>
      </c>
      <c r="O71" s="66">
        <f ca="1">+SUMIFS(OFFSET('FEUILLE 1'!$BP:$BP,0,MATCH(O$3&amp;$H$1,'FEUILLE 1'!$BP$1:$DW$1,0)-1),'FEUILLE 1'!$J:$J,$D71,'FEUILLE 1'!$BI:$BI,"&lt;"&amp;70000000)</f>
        <v>0</v>
      </c>
      <c r="P71" s="84">
        <f t="shared" ca="1" si="35"/>
        <v>-1901.0350000000001</v>
      </c>
      <c r="Q71" s="85">
        <f t="shared" ca="1" si="36"/>
        <v>-1125</v>
      </c>
      <c r="R71" s="85">
        <f t="shared" ref="R71" ca="1" si="39">+P71-Q71</f>
        <v>-776.03500000000008</v>
      </c>
      <c r="S71" s="106">
        <f t="shared" ref="S71" ca="1" si="40">+IFERROR(R71/Q71,0)</f>
        <v>0.68980888888888892</v>
      </c>
      <c r="T71" s="142" t="s">
        <v>910</v>
      </c>
      <c r="Z71" s="127">
        <f ca="1">+SUMIFS('FEUILLE 1'!BK:BK,'FEUILLE 1'!$BI:$BI,"60423000",'FEUILLE 1'!$J:$J,$D71)+P71</f>
        <v>0</v>
      </c>
    </row>
    <row r="72" spans="1:27" outlineLevel="1" x14ac:dyDescent="0.2">
      <c r="A72" t="s">
        <v>720</v>
      </c>
      <c r="B72" t="s">
        <v>730</v>
      </c>
      <c r="D72" t="s">
        <v>161</v>
      </c>
      <c r="E72" s="49" t="s">
        <v>162</v>
      </c>
      <c r="F72" s="68">
        <f ca="1">-SUMIFS(OFFSET('FEUILLE 2'!$A:$A,0,MATCH('Ecarts de marge'!$A72,'FEUILLE 2'!$1:$1,0)-1),'FEUILLE 2'!$H:$H,TEXT(F$3,"000000000"),'FEUILLE 2'!$A:$A,"X",'FEUILLE 2'!$C:$C,'Ecarts de marge'!$B72,'FEUILLE 2'!$K:$K,$D72)</f>
        <v>0</v>
      </c>
      <c r="G72" s="66">
        <f ca="1">+SUMIFS(OFFSET('FEUILLE 1'!$BP:$BP,0,MATCH(G$3&amp;$H$1,'FEUILLE 1'!$BP$1:$DW$1,0)-1),'FEUILLE 1'!$J:$J,$D72,'FEUILLE 1'!$BI:$BI,"&lt;"&amp;70000000)</f>
        <v>0</v>
      </c>
      <c r="H72" s="68">
        <f ca="1">-SUMIFS(OFFSET('FEUILLE 2'!$A:$A,0,MATCH('Ecarts de marge'!$A72,'FEUILLE 2'!$1:$1,0)-1),'FEUILLE 2'!$H:$H,TEXT(H$3,"000000000"),'FEUILLE 2'!$A:$A,"X",'FEUILLE 2'!$C:$C,'Ecarts de marge'!$B72,'FEUILLE 2'!$K:$K,$D72)</f>
        <v>0</v>
      </c>
      <c r="I72" s="66">
        <f ca="1">+SUMIFS(OFFSET('FEUILLE 1'!$BP:$BP,0,MATCH(I$3&amp;$H$1,'FEUILLE 1'!$BP$1:$DW$1,0)-1),'FEUILLE 1'!$J:$J,$D72,'FEUILLE 1'!$BI:$BI,"&lt;"&amp;70000000)</f>
        <v>0</v>
      </c>
      <c r="J72" s="68">
        <f ca="1">-SUMIFS(OFFSET('FEUILLE 2'!$A:$A,0,MATCH('Ecarts de marge'!$A72,'FEUILLE 2'!$1:$1,0)-1),'FEUILLE 2'!$H:$H,TEXT(J$3,"000000000"),'FEUILLE 2'!$A:$A,"X",'FEUILLE 2'!$C:$C,'Ecarts de marge'!$B72,'FEUILLE 2'!$K:$K,$D72)</f>
        <v>0</v>
      </c>
      <c r="K72" s="66">
        <f ca="1">+SUMIFS(OFFSET('FEUILLE 1'!$BP:$BP,0,MATCH(K$3&amp;$H$1,'FEUILLE 1'!$BP$1:$DW$1,0)-1),'FEUILLE 1'!$J:$J,$D72,'FEUILLE 1'!$BI:$BI,"&lt;"&amp;70000000)</f>
        <v>0</v>
      </c>
      <c r="L72" s="68">
        <f ca="1">-SUMIFS(OFFSET('FEUILLE 2'!$A:$A,0,MATCH('Ecarts de marge'!$A72,'FEUILLE 2'!$1:$1,0)-1),'FEUILLE 2'!$H:$H,TEXT(L$3,"000000000"),'FEUILLE 2'!$A:$A,"X",'FEUILLE 2'!$C:$C,'Ecarts de marge'!$B72,'FEUILLE 2'!$K:$K,$D72)</f>
        <v>0</v>
      </c>
      <c r="M72" s="67">
        <f ca="1">+SUMIFS(OFFSET('FEUILLE 1'!$BP:$BP,0,MATCH(M$3&amp;$H$1,'FEUILLE 1'!$BP$1:$DW$1,0)-1),'FEUILLE 1'!$J:$J,$D72,'FEUILLE 1'!$BI:$BI,"&lt;"&amp;70000000)</f>
        <v>0</v>
      </c>
      <c r="N72" s="68">
        <f ca="1">-SUMIFS(OFFSET('FEUILLE 2'!$A:$A,0,MATCH('Ecarts de marge'!$A72,'FEUILLE 2'!$1:$1,0)-1),'FEUILLE 2'!$H:$H,TEXT(N$3,"000000000"),'FEUILLE 2'!$A:$A,"X",'FEUILLE 2'!$C:$C,'Ecarts de marge'!$B72,'FEUILLE 2'!$K:$K,$D72)</f>
        <v>0</v>
      </c>
      <c r="O72" s="66">
        <f ca="1">+SUMIFS(OFFSET('FEUILLE 1'!$BP:$BP,0,MATCH(O$3&amp;$H$1,'FEUILLE 1'!$BP$1:$DW$1,0)-1),'FEUILLE 1'!$J:$J,$D72,'FEUILLE 1'!$BI:$BI,"&lt;"&amp;70000000)</f>
        <v>0</v>
      </c>
      <c r="P72" s="84">
        <f t="shared" ca="1" si="35"/>
        <v>0</v>
      </c>
      <c r="Q72" s="85">
        <f t="shared" ca="1" si="36"/>
        <v>0</v>
      </c>
      <c r="R72" s="85">
        <f t="shared" ca="1" si="9"/>
        <v>0</v>
      </c>
      <c r="S72" s="106">
        <f t="shared" ca="1" si="2"/>
        <v>0</v>
      </c>
      <c r="Z72" s="127">
        <f ca="1">+SUMIFS('FEUILLE 1'!BK:BK,'FEUILLE 1'!$BI:$BI,"60423000",'FEUILLE 1'!$J:$J,$D72)+P72</f>
        <v>0</v>
      </c>
    </row>
    <row r="73" spans="1:27" outlineLevel="1" x14ac:dyDescent="0.2">
      <c r="A73" t="s">
        <v>720</v>
      </c>
      <c r="B73" t="s">
        <v>730</v>
      </c>
      <c r="D73" t="s">
        <v>159</v>
      </c>
      <c r="E73" s="49" t="s">
        <v>160</v>
      </c>
      <c r="F73" s="68">
        <f ca="1">-SUMIFS(OFFSET('FEUILLE 2'!$A:$A,0,MATCH('Ecarts de marge'!$A73,'FEUILLE 2'!$1:$1,0)-1),'FEUILLE 2'!$H:$H,TEXT(F$3,"000000000"),'FEUILLE 2'!$A:$A,"X",'FEUILLE 2'!$C:$C,'Ecarts de marge'!$B73,'FEUILLE 2'!$K:$K,$D73)</f>
        <v>0</v>
      </c>
      <c r="G73" s="66">
        <f ca="1">+SUMIFS(OFFSET('FEUILLE 1'!$BP:$BP,0,MATCH(G$3&amp;$H$1,'FEUILLE 1'!$BP$1:$DW$1,0)-1),'FEUILLE 1'!$J:$J,$D73,'FEUILLE 1'!$BI:$BI,"&lt;"&amp;70000000)</f>
        <v>0</v>
      </c>
      <c r="H73" s="68">
        <f ca="1">-SUMIFS(OFFSET('FEUILLE 2'!$A:$A,0,MATCH('Ecarts de marge'!$A73,'FEUILLE 2'!$1:$1,0)-1),'FEUILLE 2'!$H:$H,TEXT(H$3,"000000000"),'FEUILLE 2'!$A:$A,"X",'FEUILLE 2'!$C:$C,'Ecarts de marge'!$B73,'FEUILLE 2'!$K:$K,$D73)</f>
        <v>0</v>
      </c>
      <c r="I73" s="66">
        <f ca="1">+SUMIFS(OFFSET('FEUILLE 1'!$BP:$BP,0,MATCH(I$3&amp;$H$1,'FEUILLE 1'!$BP$1:$DW$1,0)-1),'FEUILLE 1'!$J:$J,$D73,'FEUILLE 1'!$BI:$BI,"&lt;"&amp;70000000)</f>
        <v>0</v>
      </c>
      <c r="J73" s="68">
        <f ca="1">-SUMIFS(OFFSET('FEUILLE 2'!$A:$A,0,MATCH('Ecarts de marge'!$A73,'FEUILLE 2'!$1:$1,0)-1),'FEUILLE 2'!$H:$H,TEXT(J$3,"000000000"),'FEUILLE 2'!$A:$A,"X",'FEUILLE 2'!$C:$C,'Ecarts de marge'!$B73,'FEUILLE 2'!$K:$K,$D73)</f>
        <v>0</v>
      </c>
      <c r="K73" s="66">
        <f ca="1">+SUMIFS(OFFSET('FEUILLE 1'!$BP:$BP,0,MATCH(K$3&amp;$H$1,'FEUILLE 1'!$BP$1:$DW$1,0)-1),'FEUILLE 1'!$J:$J,$D73,'FEUILLE 1'!$BI:$BI,"&lt;"&amp;70000000)</f>
        <v>0</v>
      </c>
      <c r="L73" s="68">
        <f ca="1">-SUMIFS(OFFSET('FEUILLE 2'!$A:$A,0,MATCH('Ecarts de marge'!$A73,'FEUILLE 2'!$1:$1,0)-1),'FEUILLE 2'!$H:$H,TEXT(L$3,"000000000"),'FEUILLE 2'!$A:$A,"X",'FEUILLE 2'!$C:$C,'Ecarts de marge'!$B73,'FEUILLE 2'!$K:$K,$D73)</f>
        <v>0</v>
      </c>
      <c r="M73" s="67">
        <f ca="1">+SUMIFS(OFFSET('FEUILLE 1'!$BP:$BP,0,MATCH(M$3&amp;$H$1,'FEUILLE 1'!$BP$1:$DW$1,0)-1),'FEUILLE 1'!$J:$J,$D73,'FEUILLE 1'!$BI:$BI,"&lt;"&amp;70000000)</f>
        <v>0</v>
      </c>
      <c r="N73" s="68">
        <f ca="1">-SUMIFS(OFFSET('FEUILLE 2'!$A:$A,0,MATCH('Ecarts de marge'!$A73,'FEUILLE 2'!$1:$1,0)-1),'FEUILLE 2'!$H:$H,TEXT(N$3,"000000000"),'FEUILLE 2'!$A:$A,"X",'FEUILLE 2'!$C:$C,'Ecarts de marge'!$B73,'FEUILLE 2'!$K:$K,$D73)</f>
        <v>0</v>
      </c>
      <c r="O73" s="66">
        <f ca="1">+SUMIFS(OFFSET('FEUILLE 1'!$BP:$BP,0,MATCH(O$3&amp;$H$1,'FEUILLE 1'!$BP$1:$DW$1,0)-1),'FEUILLE 1'!$J:$J,$D73,'FEUILLE 1'!$BI:$BI,"&lt;"&amp;70000000)</f>
        <v>0</v>
      </c>
      <c r="P73" s="84">
        <f t="shared" ca="1" si="35"/>
        <v>0</v>
      </c>
      <c r="Q73" s="85">
        <f t="shared" ca="1" si="36"/>
        <v>0</v>
      </c>
      <c r="R73" s="85">
        <f t="shared" ca="1" si="9"/>
        <v>0</v>
      </c>
      <c r="S73" s="106">
        <f t="shared" ref="S73:S101" ca="1" si="41">+IFERROR(R73/Q73,0)</f>
        <v>0</v>
      </c>
      <c r="T73" t="s">
        <v>876</v>
      </c>
      <c r="Z73" s="127">
        <f ca="1">+SUMIFS('FEUILLE 1'!BK:BK,'FEUILLE 1'!$BI:$BI,"60423000",'FEUILLE 1'!$J:$J,$D73)+P73</f>
        <v>0</v>
      </c>
      <c r="AA73" s="22" t="s">
        <v>950</v>
      </c>
    </row>
    <row r="74" spans="1:27" outlineLevel="1" x14ac:dyDescent="0.2">
      <c r="A74" t="s">
        <v>720</v>
      </c>
      <c r="B74" t="s">
        <v>730</v>
      </c>
      <c r="D74" t="s">
        <v>33</v>
      </c>
      <c r="E74" s="49" t="s">
        <v>34</v>
      </c>
      <c r="F74" s="68">
        <f ca="1">-SUMIFS(OFFSET('FEUILLE 2'!$A:$A,0,MATCH('Ecarts de marge'!$A74,'FEUILLE 2'!$1:$1,0)-1),'FEUILLE 2'!$H:$H,TEXT(F$3,"000000000"),'FEUILLE 2'!$A:$A,"X",'FEUILLE 2'!$C:$C,'Ecarts de marge'!$B74,'FEUILLE 2'!$K:$K,$D74)</f>
        <v>-11641.33</v>
      </c>
      <c r="G74" s="66">
        <f ca="1">+SUMIFS(OFFSET('FEUILLE 1'!$BP:$BP,0,MATCH(G$3&amp;$H$1,'FEUILLE 1'!$BP$1:$DW$1,0)-1),'FEUILLE 1'!$J:$J,$D74,'FEUILLE 1'!$BI:$BI,"&lt;"&amp;70000000)</f>
        <v>-6253.9403639999982</v>
      </c>
      <c r="H74" s="68">
        <f ca="1">-SUMIFS(OFFSET('FEUILLE 2'!$A:$A,0,MATCH('Ecarts de marge'!$A74,'FEUILLE 2'!$1:$1,0)-1),'FEUILLE 2'!$H:$H,TEXT(H$3,"000000000"),'FEUILLE 2'!$A:$A,"X",'FEUILLE 2'!$C:$C,'Ecarts de marge'!$B74,'FEUILLE 2'!$K:$K,$D74)</f>
        <v>0</v>
      </c>
      <c r="I74" s="66">
        <f ca="1">+SUMIFS(OFFSET('FEUILLE 1'!$BP:$BP,0,MATCH(I$3&amp;$H$1,'FEUILLE 1'!$BP$1:$DW$1,0)-1),'FEUILLE 1'!$J:$J,$D74,'FEUILLE 1'!$BI:$BI,"&lt;"&amp;70000000)</f>
        <v>0</v>
      </c>
      <c r="J74" s="68">
        <f ca="1">-SUMIFS(OFFSET('FEUILLE 2'!$A:$A,0,MATCH('Ecarts de marge'!$A74,'FEUILLE 2'!$1:$1,0)-1),'FEUILLE 2'!$H:$H,TEXT(J$3,"000000000"),'FEUILLE 2'!$A:$A,"X",'FEUILLE 2'!$C:$C,'Ecarts de marge'!$B74,'FEUILLE 2'!$K:$K,$D74)</f>
        <v>0</v>
      </c>
      <c r="K74" s="66">
        <f ca="1">+SUMIFS(OFFSET('FEUILLE 1'!$BP:$BP,0,MATCH(K$3&amp;$H$1,'FEUILLE 1'!$BP$1:$DW$1,0)-1),'FEUILLE 1'!$J:$J,$D74,'FEUILLE 1'!$BI:$BI,"&lt;"&amp;70000000)</f>
        <v>0</v>
      </c>
      <c r="L74" s="68">
        <f ca="1">-SUMIFS(OFFSET('FEUILLE 2'!$A:$A,0,MATCH('Ecarts de marge'!$A74,'FEUILLE 2'!$1:$1,0)-1),'FEUILLE 2'!$H:$H,TEXT(L$3,"000000000"),'FEUILLE 2'!$A:$A,"X",'FEUILLE 2'!$C:$C,'Ecarts de marge'!$B74,'FEUILLE 2'!$K:$K,$D74)</f>
        <v>0</v>
      </c>
      <c r="M74" s="67">
        <f ca="1">+SUMIFS(OFFSET('FEUILLE 1'!$BP:$BP,0,MATCH(M$3&amp;$H$1,'FEUILLE 1'!$BP$1:$DW$1,0)-1),'FEUILLE 1'!$J:$J,$D74,'FEUILLE 1'!$BI:$BI,"&lt;"&amp;70000000)</f>
        <v>0</v>
      </c>
      <c r="N74" s="68">
        <f ca="1">-SUMIFS(OFFSET('FEUILLE 2'!$A:$A,0,MATCH('Ecarts de marge'!$A74,'FEUILLE 2'!$1:$1,0)-1),'FEUILLE 2'!$H:$H,TEXT(N$3,"000000000"),'FEUILLE 2'!$A:$A,"X",'FEUILLE 2'!$C:$C,'Ecarts de marge'!$B74,'FEUILLE 2'!$K:$K,$D74)</f>
        <v>0</v>
      </c>
      <c r="O74" s="66">
        <f ca="1">+SUMIFS(OFFSET('FEUILLE 1'!$BP:$BP,0,MATCH(O$3&amp;$H$1,'FEUILLE 1'!$BP$1:$DW$1,0)-1),'FEUILLE 1'!$J:$J,$D74,'FEUILLE 1'!$BI:$BI,"&lt;"&amp;70000000)</f>
        <v>0</v>
      </c>
      <c r="P74" s="84">
        <f t="shared" ca="1" si="35"/>
        <v>-11641.33</v>
      </c>
      <c r="Q74" s="85">
        <f t="shared" ca="1" si="36"/>
        <v>-6253.9403639999982</v>
      </c>
      <c r="R74" s="85">
        <f t="shared" ca="1" si="9"/>
        <v>-5387.3896360000017</v>
      </c>
      <c r="S74" s="106">
        <f t="shared" ca="1" si="41"/>
        <v>0.86143924029269869</v>
      </c>
      <c r="Z74" s="127">
        <f ca="1">+SUMIFS('FEUILLE 1'!BK:BK,'FEUILLE 1'!$BI:$BI,"60423000",'FEUILLE 1'!$J:$J,$D74)+P74</f>
        <v>0</v>
      </c>
    </row>
    <row r="75" spans="1:27" outlineLevel="1" x14ac:dyDescent="0.2">
      <c r="A75" t="s">
        <v>720</v>
      </c>
      <c r="B75" t="s">
        <v>730</v>
      </c>
      <c r="D75" t="s">
        <v>36</v>
      </c>
      <c r="E75" s="49" t="s">
        <v>37</v>
      </c>
      <c r="F75" s="68">
        <f ca="1">-SUMIFS(OFFSET('FEUILLE 2'!$A:$A,0,MATCH('Ecarts de marge'!$A75,'FEUILLE 2'!$1:$1,0)-1),'FEUILLE 2'!$H:$H,TEXT(F$3,"000000000"),'FEUILLE 2'!$A:$A,"X",'FEUILLE 2'!$C:$C,'Ecarts de marge'!$B75,'FEUILLE 2'!$K:$K,$D75)</f>
        <v>-118.37</v>
      </c>
      <c r="G75" s="66">
        <f ca="1">+SUMIFS(OFFSET('FEUILLE 1'!$BP:$BP,0,MATCH(G$3&amp;$H$1,'FEUILLE 1'!$BP$1:$DW$1,0)-1),'FEUILLE 1'!$J:$J,$D75,'FEUILLE 1'!$BI:$BI,"&lt;"&amp;70000000)</f>
        <v>-828.94034999999997</v>
      </c>
      <c r="H75" s="68">
        <f ca="1">-SUMIFS(OFFSET('FEUILLE 2'!$A:$A,0,MATCH('Ecarts de marge'!$A75,'FEUILLE 2'!$1:$1,0)-1),'FEUILLE 2'!$H:$H,TEXT(H$3,"000000000"),'FEUILLE 2'!$A:$A,"X",'FEUILLE 2'!$C:$C,'Ecarts de marge'!$B75,'FEUILLE 2'!$K:$K,$D75)</f>
        <v>0</v>
      </c>
      <c r="I75" s="66">
        <f ca="1">+SUMIFS(OFFSET('FEUILLE 1'!$BP:$BP,0,MATCH(I$3&amp;$H$1,'FEUILLE 1'!$BP$1:$DW$1,0)-1),'FEUILLE 1'!$J:$J,$D75,'FEUILLE 1'!$BI:$BI,"&lt;"&amp;70000000)</f>
        <v>0</v>
      </c>
      <c r="J75" s="68">
        <f ca="1">-SUMIFS(OFFSET('FEUILLE 2'!$A:$A,0,MATCH('Ecarts de marge'!$A75,'FEUILLE 2'!$1:$1,0)-1),'FEUILLE 2'!$H:$H,TEXT(J$3,"000000000"),'FEUILLE 2'!$A:$A,"X",'FEUILLE 2'!$C:$C,'Ecarts de marge'!$B75,'FEUILLE 2'!$K:$K,$D75)</f>
        <v>0</v>
      </c>
      <c r="K75" s="66">
        <f ca="1">+SUMIFS(OFFSET('FEUILLE 1'!$BP:$BP,0,MATCH(K$3&amp;$H$1,'FEUILLE 1'!$BP$1:$DW$1,0)-1),'FEUILLE 1'!$J:$J,$D75,'FEUILLE 1'!$BI:$BI,"&lt;"&amp;70000000)</f>
        <v>0</v>
      </c>
      <c r="L75" s="68">
        <f ca="1">-SUMIFS(OFFSET('FEUILLE 2'!$A:$A,0,MATCH('Ecarts de marge'!$A75,'FEUILLE 2'!$1:$1,0)-1),'FEUILLE 2'!$H:$H,TEXT(L$3,"000000000"),'FEUILLE 2'!$A:$A,"X",'FEUILLE 2'!$C:$C,'Ecarts de marge'!$B75,'FEUILLE 2'!$K:$K,$D75)</f>
        <v>0</v>
      </c>
      <c r="M75" s="67">
        <f ca="1">+SUMIFS(OFFSET('FEUILLE 1'!$BP:$BP,0,MATCH(M$3&amp;$H$1,'FEUILLE 1'!$BP$1:$DW$1,0)-1),'FEUILLE 1'!$J:$J,$D75,'FEUILLE 1'!$BI:$BI,"&lt;"&amp;70000000)</f>
        <v>-592.0200000000001</v>
      </c>
      <c r="N75" s="68">
        <f ca="1">-SUMIFS(OFFSET('FEUILLE 2'!$A:$A,0,MATCH('Ecarts de marge'!$A75,'FEUILLE 2'!$1:$1,0)-1),'FEUILLE 2'!$H:$H,TEXT(N$3,"000000000"),'FEUILLE 2'!$A:$A,"X",'FEUILLE 2'!$C:$C,'Ecarts de marge'!$B75,'FEUILLE 2'!$K:$K,$D75)</f>
        <v>0</v>
      </c>
      <c r="O75" s="66">
        <f ca="1">+SUMIFS(OFFSET('FEUILLE 1'!$BP:$BP,0,MATCH(O$3&amp;$H$1,'FEUILLE 1'!$BP$1:$DW$1,0)-1),'FEUILLE 1'!$J:$J,$D75,'FEUILLE 1'!$BI:$BI,"&lt;"&amp;70000000)</f>
        <v>0</v>
      </c>
      <c r="P75" s="84">
        <f t="shared" ca="1" si="35"/>
        <v>-118.37</v>
      </c>
      <c r="Q75" s="85">
        <f t="shared" ca="1" si="36"/>
        <v>-1420.9603500000001</v>
      </c>
      <c r="R75" s="85">
        <f t="shared" ca="1" si="9"/>
        <v>1302.5903499999999</v>
      </c>
      <c r="S75" s="106">
        <f t="shared" ca="1" si="41"/>
        <v>-0.91669718300021519</v>
      </c>
      <c r="T75" t="s">
        <v>920</v>
      </c>
      <c r="Z75" s="127">
        <f ca="1">+SUMIFS('FEUILLE 1'!BK:BK,'FEUILLE 1'!$BI:$BI,"60423000",'FEUILLE 1'!$J:$J,$D75)+P75</f>
        <v>0</v>
      </c>
    </row>
    <row r="76" spans="1:27" outlineLevel="1" x14ac:dyDescent="0.2">
      <c r="A76" t="s">
        <v>720</v>
      </c>
      <c r="B76" t="s">
        <v>730</v>
      </c>
      <c r="D76" t="s">
        <v>42</v>
      </c>
      <c r="E76" s="49" t="s">
        <v>43</v>
      </c>
      <c r="F76" s="68">
        <f ca="1">-SUMIFS(OFFSET('FEUILLE 2'!$A:$A,0,MATCH('Ecarts de marge'!$A76,'FEUILLE 2'!$1:$1,0)-1),'FEUILLE 2'!$H:$H,TEXT(F$3,"000000000"),'FEUILLE 2'!$A:$A,"X",'FEUILLE 2'!$C:$C,'Ecarts de marge'!$B76,'FEUILLE 2'!$K:$K,$D76)</f>
        <v>0</v>
      </c>
      <c r="G76" s="66">
        <f ca="1">+SUMIFS(OFFSET('FEUILLE 1'!$BP:$BP,0,MATCH(G$3&amp;$H$1,'FEUILLE 1'!$BP$1:$DW$1,0)-1),'FEUILLE 1'!$J:$J,$D76,'FEUILLE 1'!$BI:$BI,"&lt;"&amp;70000000)</f>
        <v>0</v>
      </c>
      <c r="H76" s="68">
        <f ca="1">-SUMIFS(OFFSET('FEUILLE 2'!$A:$A,0,MATCH('Ecarts de marge'!$A76,'FEUILLE 2'!$1:$1,0)-1),'FEUILLE 2'!$H:$H,TEXT(H$3,"000000000"),'FEUILLE 2'!$A:$A,"X",'FEUILLE 2'!$C:$C,'Ecarts de marge'!$B76,'FEUILLE 2'!$K:$K,$D76)</f>
        <v>0</v>
      </c>
      <c r="I76" s="66">
        <f ca="1">+SUMIFS(OFFSET('FEUILLE 1'!$BP:$BP,0,MATCH(I$3&amp;$H$1,'FEUILLE 1'!$BP$1:$DW$1,0)-1),'FEUILLE 1'!$J:$J,$D76,'FEUILLE 1'!$BI:$BI,"&lt;"&amp;70000000)</f>
        <v>0</v>
      </c>
      <c r="J76" s="68">
        <f ca="1">-SUMIFS(OFFSET('FEUILLE 2'!$A:$A,0,MATCH('Ecarts de marge'!$A76,'FEUILLE 2'!$1:$1,0)-1),'FEUILLE 2'!$H:$H,TEXT(J$3,"000000000"),'FEUILLE 2'!$A:$A,"X",'FEUILLE 2'!$C:$C,'Ecarts de marge'!$B76,'FEUILLE 2'!$K:$K,$D76)</f>
        <v>0</v>
      </c>
      <c r="K76" s="66">
        <f ca="1">+SUMIFS(OFFSET('FEUILLE 1'!$BP:$BP,0,MATCH(K$3&amp;$H$1,'FEUILLE 1'!$BP$1:$DW$1,0)-1),'FEUILLE 1'!$J:$J,$D76,'FEUILLE 1'!$BI:$BI,"&lt;"&amp;70000000)</f>
        <v>0</v>
      </c>
      <c r="L76" s="68">
        <f ca="1">-SUMIFS(OFFSET('FEUILLE 2'!$A:$A,0,MATCH('Ecarts de marge'!$A76,'FEUILLE 2'!$1:$1,0)-1),'FEUILLE 2'!$H:$H,TEXT(L$3,"000000000"),'FEUILLE 2'!$A:$A,"X",'FEUILLE 2'!$C:$C,'Ecarts de marge'!$B76,'FEUILLE 2'!$K:$K,$D76)</f>
        <v>0</v>
      </c>
      <c r="M76" s="67">
        <f ca="1">+SUMIFS(OFFSET('FEUILLE 1'!$BP:$BP,0,MATCH(M$3&amp;$H$1,'FEUILLE 1'!$BP$1:$DW$1,0)-1),'FEUILLE 1'!$J:$J,$D76,'FEUILLE 1'!$BI:$BI,"&lt;"&amp;70000000)</f>
        <v>0</v>
      </c>
      <c r="N76" s="68">
        <f ca="1">-SUMIFS(OFFSET('FEUILLE 2'!$A:$A,0,MATCH('Ecarts de marge'!$A76,'FEUILLE 2'!$1:$1,0)-1),'FEUILLE 2'!$H:$H,TEXT(N$3,"000000000"),'FEUILLE 2'!$A:$A,"X",'FEUILLE 2'!$C:$C,'Ecarts de marge'!$B76,'FEUILLE 2'!$K:$K,$D76)</f>
        <v>0</v>
      </c>
      <c r="O76" s="66">
        <f ca="1">+SUMIFS(OFFSET('FEUILLE 1'!$BP:$BP,0,MATCH(O$3&amp;$H$1,'FEUILLE 1'!$BP$1:$DW$1,0)-1),'FEUILLE 1'!$J:$J,$D76,'FEUILLE 1'!$BI:$BI,"&lt;"&amp;70000000)</f>
        <v>0</v>
      </c>
      <c r="P76" s="84">
        <f t="shared" ca="1" si="35"/>
        <v>0</v>
      </c>
      <c r="Q76" s="85">
        <f t="shared" ca="1" si="36"/>
        <v>0</v>
      </c>
      <c r="R76" s="85">
        <f t="shared" ca="1" si="9"/>
        <v>0</v>
      </c>
      <c r="S76" s="106">
        <f t="shared" ca="1" si="41"/>
        <v>0</v>
      </c>
      <c r="Z76" s="127">
        <f ca="1">+SUMIFS('FEUILLE 1'!BK:BK,'FEUILLE 1'!$BI:$BI,"60423000",'FEUILLE 1'!$J:$J,$D76)+P76</f>
        <v>0</v>
      </c>
    </row>
    <row r="77" spans="1:27" outlineLevel="1" x14ac:dyDescent="0.2">
      <c r="A77" t="s">
        <v>720</v>
      </c>
      <c r="B77" t="s">
        <v>730</v>
      </c>
      <c r="D77" t="s">
        <v>39</v>
      </c>
      <c r="E77" s="49" t="s">
        <v>40</v>
      </c>
      <c r="F77" s="68">
        <f ca="1">-SUMIFS(OFFSET('FEUILLE 2'!$A:$A,0,MATCH('Ecarts de marge'!$A77,'FEUILLE 2'!$1:$1,0)-1),'FEUILLE 2'!$H:$H,TEXT(F$3,"000000000"),'FEUILLE 2'!$A:$A,"X",'FEUILLE 2'!$C:$C,'Ecarts de marge'!$B77,'FEUILLE 2'!$K:$K,$D77)</f>
        <v>0</v>
      </c>
      <c r="G77" s="66">
        <f ca="1">+SUMIFS(OFFSET('FEUILLE 1'!$BP:$BP,0,MATCH(G$3&amp;$H$1,'FEUILLE 1'!$BP$1:$DW$1,0)-1),'FEUILLE 1'!$J:$J,$D77,'FEUILLE 1'!$BI:$BI,"&lt;"&amp;70000000)</f>
        <v>0</v>
      </c>
      <c r="H77" s="68">
        <f ca="1">-SUMIFS(OFFSET('FEUILLE 2'!$A:$A,0,MATCH('Ecarts de marge'!$A77,'FEUILLE 2'!$1:$1,0)-1),'FEUILLE 2'!$H:$H,TEXT(H$3,"000000000"),'FEUILLE 2'!$A:$A,"X",'FEUILLE 2'!$C:$C,'Ecarts de marge'!$B77,'FEUILLE 2'!$K:$K,$D77)</f>
        <v>0</v>
      </c>
      <c r="I77" s="66">
        <f ca="1">+SUMIFS(OFFSET('FEUILLE 1'!$BP:$BP,0,MATCH(I$3&amp;$H$1,'FEUILLE 1'!$BP$1:$DW$1,0)-1),'FEUILLE 1'!$J:$J,$D77,'FEUILLE 1'!$BI:$BI,"&lt;"&amp;70000000)</f>
        <v>0</v>
      </c>
      <c r="J77" s="68">
        <f ca="1">-SUMIFS(OFFSET('FEUILLE 2'!$A:$A,0,MATCH('Ecarts de marge'!$A77,'FEUILLE 2'!$1:$1,0)-1),'FEUILLE 2'!$H:$H,TEXT(J$3,"000000000"),'FEUILLE 2'!$A:$A,"X",'FEUILLE 2'!$C:$C,'Ecarts de marge'!$B77,'FEUILLE 2'!$K:$K,$D77)</f>
        <v>0</v>
      </c>
      <c r="K77" s="66">
        <f ca="1">+SUMIFS(OFFSET('FEUILLE 1'!$BP:$BP,0,MATCH(K$3&amp;$H$1,'FEUILLE 1'!$BP$1:$DW$1,0)-1),'FEUILLE 1'!$J:$J,$D77,'FEUILLE 1'!$BI:$BI,"&lt;"&amp;70000000)</f>
        <v>0</v>
      </c>
      <c r="L77" s="68">
        <f ca="1">-SUMIFS(OFFSET('FEUILLE 2'!$A:$A,0,MATCH('Ecarts de marge'!$A77,'FEUILLE 2'!$1:$1,0)-1),'FEUILLE 2'!$H:$H,TEXT(L$3,"000000000"),'FEUILLE 2'!$A:$A,"X",'FEUILLE 2'!$C:$C,'Ecarts de marge'!$B77,'FEUILLE 2'!$K:$K,$D77)</f>
        <v>0</v>
      </c>
      <c r="M77" s="67">
        <f ca="1">+SUMIFS(OFFSET('FEUILLE 1'!$BP:$BP,0,MATCH(M$3&amp;$H$1,'FEUILLE 1'!$BP$1:$DW$1,0)-1),'FEUILLE 1'!$J:$J,$D77,'FEUILLE 1'!$BI:$BI,"&lt;"&amp;70000000)</f>
        <v>0</v>
      </c>
      <c r="N77" s="68">
        <f ca="1">-SUMIFS(OFFSET('FEUILLE 2'!$A:$A,0,MATCH('Ecarts de marge'!$A77,'FEUILLE 2'!$1:$1,0)-1),'FEUILLE 2'!$H:$H,TEXT(N$3,"000000000"),'FEUILLE 2'!$A:$A,"X",'FEUILLE 2'!$C:$C,'Ecarts de marge'!$B77,'FEUILLE 2'!$K:$K,$D77)</f>
        <v>0</v>
      </c>
      <c r="O77" s="66">
        <f ca="1">+SUMIFS(OFFSET('FEUILLE 1'!$BP:$BP,0,MATCH(O$3&amp;$H$1,'FEUILLE 1'!$BP$1:$DW$1,0)-1),'FEUILLE 1'!$J:$J,$D77,'FEUILLE 1'!$BI:$BI,"&lt;"&amp;70000000)</f>
        <v>0</v>
      </c>
      <c r="P77" s="84">
        <f t="shared" ca="1" si="35"/>
        <v>0</v>
      </c>
      <c r="Q77" s="85">
        <f t="shared" ca="1" si="36"/>
        <v>0</v>
      </c>
      <c r="R77" s="85">
        <f t="shared" ca="1" si="9"/>
        <v>0</v>
      </c>
      <c r="S77" s="106">
        <f t="shared" ca="1" si="41"/>
        <v>0</v>
      </c>
      <c r="Z77" s="127">
        <f ca="1">+SUMIFS('FEUILLE 1'!BK:BK,'FEUILLE 1'!$BI:$BI,"60423000",'FEUILLE 1'!$J:$J,$D77)+P77</f>
        <v>0</v>
      </c>
    </row>
    <row r="78" spans="1:27" outlineLevel="1" x14ac:dyDescent="0.2">
      <c r="A78" t="s">
        <v>720</v>
      </c>
      <c r="B78" t="s">
        <v>730</v>
      </c>
      <c r="D78" t="s">
        <v>95</v>
      </c>
      <c r="E78" s="49" t="s">
        <v>96</v>
      </c>
      <c r="F78" s="68">
        <f ca="1">-SUMIFS(OFFSET('FEUILLE 2'!$A:$A,0,MATCH('Ecarts de marge'!$A78,'FEUILLE 2'!$1:$1,0)-1),'FEUILLE 2'!$H:$H,TEXT(F$3,"000000000"),'FEUILLE 2'!$A:$A,"X",'FEUILLE 2'!$C:$C,'Ecarts de marge'!$B78,'FEUILLE 2'!$K:$K,$D78)</f>
        <v>0</v>
      </c>
      <c r="G78" s="66">
        <f ca="1">+SUMIFS(OFFSET('FEUILLE 1'!$BP:$BP,0,MATCH(G$3&amp;$H$1,'FEUILLE 1'!$BP$1:$DW$1,0)-1),'FEUILLE 1'!$J:$J,$D78,'FEUILLE 1'!$BI:$BI,"&lt;"&amp;70000000)</f>
        <v>-1500</v>
      </c>
      <c r="H78" s="68">
        <f ca="1">-SUMIFS(OFFSET('FEUILLE 2'!$A:$A,0,MATCH('Ecarts de marge'!$A78,'FEUILLE 2'!$1:$1,0)-1),'FEUILLE 2'!$H:$H,TEXT(H$3,"000000000"),'FEUILLE 2'!$A:$A,"X",'FEUILLE 2'!$C:$C,'Ecarts de marge'!$B78,'FEUILLE 2'!$K:$K,$D78)</f>
        <v>0</v>
      </c>
      <c r="I78" s="66">
        <f ca="1">+SUMIFS(OFFSET('FEUILLE 1'!$BP:$BP,0,MATCH(I$3&amp;$H$1,'FEUILLE 1'!$BP$1:$DW$1,0)-1),'FEUILLE 1'!$J:$J,$D78,'FEUILLE 1'!$BI:$BI,"&lt;"&amp;70000000)</f>
        <v>0</v>
      </c>
      <c r="J78" s="68">
        <f ca="1">-SUMIFS(OFFSET('FEUILLE 2'!$A:$A,0,MATCH('Ecarts de marge'!$A78,'FEUILLE 2'!$1:$1,0)-1),'FEUILLE 2'!$H:$H,TEXT(J$3,"000000000"),'FEUILLE 2'!$A:$A,"X",'FEUILLE 2'!$C:$C,'Ecarts de marge'!$B78,'FEUILLE 2'!$K:$K,$D78)</f>
        <v>0</v>
      </c>
      <c r="K78" s="66">
        <f ca="1">+SUMIFS(OFFSET('FEUILLE 1'!$BP:$BP,0,MATCH(K$3&amp;$H$1,'FEUILLE 1'!$BP$1:$DW$1,0)-1),'FEUILLE 1'!$J:$J,$D78,'FEUILLE 1'!$BI:$BI,"&lt;"&amp;70000000)</f>
        <v>0</v>
      </c>
      <c r="L78" s="68">
        <f ca="1">-SUMIFS(OFFSET('FEUILLE 2'!$A:$A,0,MATCH('Ecarts de marge'!$A78,'FEUILLE 2'!$1:$1,0)-1),'FEUILLE 2'!$H:$H,TEXT(L$3,"000000000"),'FEUILLE 2'!$A:$A,"X",'FEUILLE 2'!$C:$C,'Ecarts de marge'!$B78,'FEUILLE 2'!$K:$K,$D78)</f>
        <v>-192.49</v>
      </c>
      <c r="M78" s="67">
        <f ca="1">+SUMIFS(OFFSET('FEUILLE 1'!$BP:$BP,0,MATCH(M$3&amp;$H$1,'FEUILLE 1'!$BP$1:$DW$1,0)-1),'FEUILLE 1'!$J:$J,$D78,'FEUILLE 1'!$BI:$BI,"&lt;"&amp;70000000)</f>
        <v>-3700</v>
      </c>
      <c r="N78" s="68">
        <f ca="1">-SUMIFS(OFFSET('FEUILLE 2'!$A:$A,0,MATCH('Ecarts de marge'!$A78,'FEUILLE 2'!$1:$1,0)-1),'FEUILLE 2'!$H:$H,TEXT(N$3,"000000000"),'FEUILLE 2'!$A:$A,"X",'FEUILLE 2'!$C:$C,'Ecarts de marge'!$B78,'FEUILLE 2'!$K:$K,$D78)</f>
        <v>0</v>
      </c>
      <c r="O78" s="66">
        <f ca="1">+SUMIFS(OFFSET('FEUILLE 1'!$BP:$BP,0,MATCH(O$3&amp;$H$1,'FEUILLE 1'!$BP$1:$DW$1,0)-1),'FEUILLE 1'!$J:$J,$D78,'FEUILLE 1'!$BI:$BI,"&lt;"&amp;70000000)</f>
        <v>0</v>
      </c>
      <c r="P78" s="84">
        <f t="shared" ca="1" si="35"/>
        <v>-192.49</v>
      </c>
      <c r="Q78" s="85">
        <f t="shared" ca="1" si="36"/>
        <v>-5200</v>
      </c>
      <c r="R78" s="85">
        <f t="shared" ref="R78:R101" ca="1" si="42">+P78-Q78</f>
        <v>5007.51</v>
      </c>
      <c r="S78" s="106">
        <f t="shared" ca="1" si="41"/>
        <v>-0.9629826923076924</v>
      </c>
      <c r="Z78" s="127">
        <f ca="1">+SUMIFS('FEUILLE 1'!BK:BK,'FEUILLE 1'!$BI:$BI,"60423000",'FEUILLE 1'!$J:$J,$D78)+P78</f>
        <v>0</v>
      </c>
    </row>
    <row r="79" spans="1:27" outlineLevel="1" x14ac:dyDescent="0.2">
      <c r="A79" t="s">
        <v>720</v>
      </c>
      <c r="B79" t="s">
        <v>730</v>
      </c>
      <c r="D79" t="s">
        <v>98</v>
      </c>
      <c r="E79" s="49" t="s">
        <v>99</v>
      </c>
      <c r="F79" s="68">
        <f ca="1">-SUMIFS(OFFSET('FEUILLE 2'!$A:$A,0,MATCH('Ecarts de marge'!$A79,'FEUILLE 2'!$1:$1,0)-1),'FEUILLE 2'!$H:$H,TEXT(F$3,"000000000"),'FEUILLE 2'!$A:$A,"X",'FEUILLE 2'!$C:$C,'Ecarts de marge'!$B79,'FEUILLE 2'!$K:$K,$D79)</f>
        <v>0</v>
      </c>
      <c r="G79" s="66">
        <f ca="1">+SUMIFS(OFFSET('FEUILLE 1'!$BP:$BP,0,MATCH(G$3&amp;$H$1,'FEUILLE 1'!$BP$1:$DW$1,0)-1),'FEUILLE 1'!$J:$J,$D79,'FEUILLE 1'!$BI:$BI,"&lt;"&amp;70000000)</f>
        <v>-900</v>
      </c>
      <c r="H79" s="68">
        <f ca="1">-SUMIFS(OFFSET('FEUILLE 2'!$A:$A,0,MATCH('Ecarts de marge'!$A79,'FEUILLE 2'!$1:$1,0)-1),'FEUILLE 2'!$H:$H,TEXT(H$3,"000000000"),'FEUILLE 2'!$A:$A,"X",'FEUILLE 2'!$C:$C,'Ecarts de marge'!$B79,'FEUILLE 2'!$K:$K,$D79)</f>
        <v>0</v>
      </c>
      <c r="I79" s="66">
        <f ca="1">+SUMIFS(OFFSET('FEUILLE 1'!$BP:$BP,0,MATCH(I$3&amp;$H$1,'FEUILLE 1'!$BP$1:$DW$1,0)-1),'FEUILLE 1'!$J:$J,$D79,'FEUILLE 1'!$BI:$BI,"&lt;"&amp;70000000)</f>
        <v>0</v>
      </c>
      <c r="J79" s="68">
        <f ca="1">-SUMIFS(OFFSET('FEUILLE 2'!$A:$A,0,MATCH('Ecarts de marge'!$A79,'FEUILLE 2'!$1:$1,0)-1),'FEUILLE 2'!$H:$H,TEXT(J$3,"000000000"),'FEUILLE 2'!$A:$A,"X",'FEUILLE 2'!$C:$C,'Ecarts de marge'!$B79,'FEUILLE 2'!$K:$K,$D79)</f>
        <v>0</v>
      </c>
      <c r="K79" s="66">
        <f ca="1">+SUMIFS(OFFSET('FEUILLE 1'!$BP:$BP,0,MATCH(K$3&amp;$H$1,'FEUILLE 1'!$BP$1:$DW$1,0)-1),'FEUILLE 1'!$J:$J,$D79,'FEUILLE 1'!$BI:$BI,"&lt;"&amp;70000000)</f>
        <v>0</v>
      </c>
      <c r="L79" s="68">
        <f ca="1">-SUMIFS(OFFSET('FEUILLE 2'!$A:$A,0,MATCH('Ecarts de marge'!$A79,'FEUILLE 2'!$1:$1,0)-1),'FEUILLE 2'!$H:$H,TEXT(L$3,"000000000"),'FEUILLE 2'!$A:$A,"X",'FEUILLE 2'!$C:$C,'Ecarts de marge'!$B79,'FEUILLE 2'!$K:$K,$D79)</f>
        <v>0</v>
      </c>
      <c r="M79" s="67">
        <f ca="1">+SUMIFS(OFFSET('FEUILLE 1'!$BP:$BP,0,MATCH(M$3&amp;$H$1,'FEUILLE 1'!$BP$1:$DW$1,0)-1),'FEUILLE 1'!$J:$J,$D79,'FEUILLE 1'!$BI:$BI,"&lt;"&amp;70000000)</f>
        <v>-3750</v>
      </c>
      <c r="N79" s="68">
        <f ca="1">-SUMIFS(OFFSET('FEUILLE 2'!$A:$A,0,MATCH('Ecarts de marge'!$A79,'FEUILLE 2'!$1:$1,0)-1),'FEUILLE 2'!$H:$H,TEXT(N$3,"000000000"),'FEUILLE 2'!$A:$A,"X",'FEUILLE 2'!$C:$C,'Ecarts de marge'!$B79,'FEUILLE 2'!$K:$K,$D79)</f>
        <v>0</v>
      </c>
      <c r="O79" s="66">
        <f ca="1">+SUMIFS(OFFSET('FEUILLE 1'!$BP:$BP,0,MATCH(O$3&amp;$H$1,'FEUILLE 1'!$BP$1:$DW$1,0)-1),'FEUILLE 1'!$J:$J,$D79,'FEUILLE 1'!$BI:$BI,"&lt;"&amp;70000000)</f>
        <v>0</v>
      </c>
      <c r="P79" s="84">
        <f t="shared" ca="1" si="35"/>
        <v>0</v>
      </c>
      <c r="Q79" s="85">
        <f t="shared" ca="1" si="36"/>
        <v>-4650</v>
      </c>
      <c r="R79" s="85">
        <f t="shared" ca="1" si="42"/>
        <v>4650</v>
      </c>
      <c r="S79" s="106">
        <f t="shared" ca="1" si="41"/>
        <v>-1</v>
      </c>
      <c r="Z79" s="127">
        <f ca="1">+SUMIFS('FEUILLE 1'!BK:BK,'FEUILLE 1'!$BI:$BI,"60423000",'FEUILLE 1'!$J:$J,$D79)+P79</f>
        <v>0</v>
      </c>
    </row>
    <row r="80" spans="1:27" ht="12.75" customHeight="1" outlineLevel="1" x14ac:dyDescent="0.2">
      <c r="E80" s="49"/>
      <c r="F80" s="69"/>
      <c r="G80" s="66"/>
      <c r="H80" s="69"/>
      <c r="I80" s="66"/>
      <c r="J80" s="69"/>
      <c r="K80" s="66"/>
      <c r="L80" s="69"/>
      <c r="M80" s="67"/>
      <c r="N80" s="69"/>
      <c r="O80" s="66"/>
      <c r="P80" s="94"/>
      <c r="Q80" s="95"/>
      <c r="R80" s="95">
        <f t="shared" si="42"/>
        <v>0</v>
      </c>
      <c r="S80" s="110">
        <f t="shared" si="41"/>
        <v>0</v>
      </c>
    </row>
    <row r="81" spans="1:26" x14ac:dyDescent="0.2">
      <c r="E81" s="30" t="s">
        <v>198</v>
      </c>
      <c r="F81" s="32">
        <f ca="1">+SUM(F50:F80)</f>
        <v>-23028.7</v>
      </c>
      <c r="G81" s="40">
        <f t="shared" ref="G81:Q81" ca="1" si="43">+SUM(G50:G80)</f>
        <v>-60468.830248141057</v>
      </c>
      <c r="H81" s="32">
        <f ca="1">+SUM(H50:H80)</f>
        <v>0</v>
      </c>
      <c r="I81" s="40">
        <f t="shared" ref="I81" ca="1" si="44">+SUM(I50:I80)</f>
        <v>0</v>
      </c>
      <c r="J81" s="32">
        <f ca="1">+SUM(J50:J80)</f>
        <v>0</v>
      </c>
      <c r="K81" s="40">
        <f t="shared" ref="K81" ca="1" si="45">+SUM(K50:K80)</f>
        <v>0</v>
      </c>
      <c r="L81" s="32">
        <f ca="1">+SUM(L50:L80)</f>
        <v>-27724.445</v>
      </c>
      <c r="M81" s="31">
        <f t="shared" ref="M81" ca="1" si="46">+SUM(M50:M80)</f>
        <v>-111589.53835381394</v>
      </c>
      <c r="N81" s="32">
        <f ca="1">+SUM(N50:N80)</f>
        <v>-72.81</v>
      </c>
      <c r="O81" s="40">
        <f t="shared" ref="O81" ca="1" si="47">+SUM(O50:O80)</f>
        <v>0</v>
      </c>
      <c r="P81" s="86">
        <f t="shared" ca="1" si="43"/>
        <v>-50825.955000000002</v>
      </c>
      <c r="Q81" s="87">
        <f t="shared" ca="1" si="43"/>
        <v>-172058.36860195501</v>
      </c>
      <c r="R81" s="87">
        <f t="shared" ca="1" si="42"/>
        <v>121232.41360195501</v>
      </c>
      <c r="S81" s="107">
        <f t="shared" ca="1" si="41"/>
        <v>-0.70460050613648273</v>
      </c>
      <c r="T81" s="127">
        <f ca="1">+F81-G81</f>
        <v>37440.130248141053</v>
      </c>
      <c r="U81" s="127">
        <f ca="1">+H81-I81</f>
        <v>0</v>
      </c>
      <c r="V81" s="127">
        <f ca="1">+J81-K81</f>
        <v>0</v>
      </c>
      <c r="W81" s="127">
        <f ca="1">+L81-M81</f>
        <v>83865.093353813951</v>
      </c>
      <c r="X81" s="127"/>
      <c r="Z81" s="128" t="s">
        <v>706</v>
      </c>
    </row>
    <row r="82" spans="1:26" outlineLevel="1" x14ac:dyDescent="0.2">
      <c r="A82" t="s">
        <v>720</v>
      </c>
      <c r="B82" t="s">
        <v>730</v>
      </c>
      <c r="D82" t="s">
        <v>30</v>
      </c>
      <c r="E82" s="49" t="s">
        <v>31</v>
      </c>
      <c r="F82" s="65">
        <f ca="1">-SUMIFS(OFFSET('FEUILLE 2'!$A:$A,0,MATCH('Ecarts de marge'!$A82,'FEUILLE 2'!$1:$1,0)-1),'FEUILLE 2'!$H:$H,TEXT(F$3,"000000000"),'FEUILLE 2'!$A:$A,"X",'FEUILLE 2'!$C:$C,'Ecarts de marge'!$B82,'FEUILLE 2'!$K:$K,$D82)</f>
        <v>0</v>
      </c>
      <c r="G82" s="66">
        <f ca="1">+SUMIFS(OFFSET('FEUILLE 1'!$BP:$BP,0,MATCH(G$3&amp;$H$1,'FEUILLE 1'!$BP$1:$DW$1,0)-1),'FEUILLE 1'!$J:$J,$D82)</f>
        <v>0</v>
      </c>
      <c r="H82" s="65">
        <f ca="1">-SUMIFS(OFFSET('FEUILLE 2'!$A:$A,0,MATCH('Ecarts de marge'!$A82,'FEUILLE 2'!$1:$1,0)-1),'FEUILLE 2'!$H:$H,TEXT(H$3,"000000000"),'FEUILLE 2'!$A:$A,"X",'FEUILLE 2'!$C:$C,'Ecarts de marge'!$B82,'FEUILLE 2'!$K:$K,$D82)</f>
        <v>0</v>
      </c>
      <c r="I82" s="66">
        <f ca="1">+SUMIFS(OFFSET('FEUILLE 1'!$BP:$BP,0,MATCH(I$3&amp;$H$1,'FEUILLE 1'!$BP$1:$DW$1,0)-1),'FEUILLE 1'!$J:$J,$D82)</f>
        <v>-2025</v>
      </c>
      <c r="J82" s="65">
        <f ca="1">-SUMIFS(OFFSET('FEUILLE 2'!$A:$A,0,MATCH('Ecarts de marge'!$A82,'FEUILLE 2'!$1:$1,0)-1),'FEUILLE 2'!$H:$H,TEXT(J$3,"000000000"),'FEUILLE 2'!$A:$A,"X",'FEUILLE 2'!$C:$C,'Ecarts de marge'!$B82,'FEUILLE 2'!$K:$K,$D82)</f>
        <v>0</v>
      </c>
      <c r="K82" s="66">
        <f ca="1">+SUMIFS(OFFSET('FEUILLE 1'!$BP:$BP,0,MATCH(K$3&amp;$H$1,'FEUILLE 1'!$BP$1:$DW$1,0)-1),'FEUILLE 1'!$J:$J,$D82)</f>
        <v>0</v>
      </c>
      <c r="L82" s="65">
        <f ca="1">-SUMIFS(OFFSET('FEUILLE 2'!$A:$A,0,MATCH('Ecarts de marge'!$A82,'FEUILLE 2'!$1:$1,0)-1),'FEUILLE 2'!$H:$H,TEXT(L$3,"000000000"),'FEUILLE 2'!$A:$A,"X",'FEUILLE 2'!$C:$C,'Ecarts de marge'!$B82,'FEUILLE 2'!$K:$K,$D82)</f>
        <v>0</v>
      </c>
      <c r="M82" s="67">
        <f ca="1">+SUMIFS(OFFSET('FEUILLE 1'!$BP:$BP,0,MATCH(M$3&amp;$H$1,'FEUILLE 1'!$BP$1:$DW$1,0)-1),'FEUILLE 1'!$J:$J,$D82)</f>
        <v>0</v>
      </c>
      <c r="N82" s="65">
        <f ca="1">-SUMIFS(OFFSET('FEUILLE 2'!$A:$A,0,MATCH('Ecarts de marge'!$A82,'FEUILLE 2'!$1:$1,0)-1),'FEUILLE 2'!$H:$H,TEXT(N$3,"000000000"),'FEUILLE 2'!$A:$A,"X",'FEUILLE 2'!$C:$C,'Ecarts de marge'!$B82,'FEUILLE 2'!$K:$K,$D82)</f>
        <v>0</v>
      </c>
      <c r="O82" s="66">
        <f ca="1">+SUMIFS(OFFSET('FEUILLE 1'!$BP:$BP,0,MATCH(O$3&amp;$H$1,'FEUILLE 1'!$BP$1:$DW$1,0)-1),'FEUILLE 1'!$J:$J,$D82)</f>
        <v>0</v>
      </c>
      <c r="P82" s="96">
        <f ca="1">+SUMIFS($F82:$O82,$F$5:$O$5,$P$5)</f>
        <v>0</v>
      </c>
      <c r="Q82" s="97">
        <f ca="1">+SUMIFS($F82:$O82,$F$5:$O$5,$Q$5)</f>
        <v>-2025</v>
      </c>
      <c r="R82" s="97">
        <f t="shared" ca="1" si="42"/>
        <v>2025</v>
      </c>
      <c r="S82" s="106">
        <f t="shared" ca="1" si="41"/>
        <v>-1</v>
      </c>
    </row>
    <row r="83" spans="1:26" ht="9.75" customHeight="1" outlineLevel="1" x14ac:dyDescent="0.2">
      <c r="E83" s="48"/>
      <c r="F83" s="65"/>
      <c r="G83" s="66"/>
      <c r="H83" s="65"/>
      <c r="I83" s="66"/>
      <c r="J83" s="65"/>
      <c r="K83" s="66"/>
      <c r="L83" s="65"/>
      <c r="M83" s="67"/>
      <c r="N83" s="65"/>
      <c r="O83" s="66"/>
      <c r="P83" s="90"/>
      <c r="Q83" s="91"/>
      <c r="R83" s="91">
        <f t="shared" si="42"/>
        <v>0</v>
      </c>
      <c r="S83" s="108">
        <f t="shared" si="41"/>
        <v>0</v>
      </c>
    </row>
    <row r="84" spans="1:26" x14ac:dyDescent="0.2">
      <c r="E84" s="30" t="s">
        <v>197</v>
      </c>
      <c r="F84" s="32">
        <f ca="1">+SUM(F82:F83)</f>
        <v>0</v>
      </c>
      <c r="G84" s="40">
        <f t="shared" ref="G84:Q84" ca="1" si="48">+SUM(G82:G83)</f>
        <v>0</v>
      </c>
      <c r="H84" s="32">
        <f ca="1">+SUM(H82:H83)</f>
        <v>0</v>
      </c>
      <c r="I84" s="40">
        <f t="shared" ref="I84" ca="1" si="49">+SUM(I82:I83)</f>
        <v>-2025</v>
      </c>
      <c r="J84" s="32">
        <f ca="1">+SUM(J82:J83)</f>
        <v>0</v>
      </c>
      <c r="K84" s="40">
        <f t="shared" ref="K84" ca="1" si="50">+SUM(K82:K83)</f>
        <v>0</v>
      </c>
      <c r="L84" s="32">
        <f ca="1">+SUM(L82:L83)</f>
        <v>0</v>
      </c>
      <c r="M84" s="31">
        <f t="shared" ref="M84" ca="1" si="51">+SUM(M82:M83)</f>
        <v>0</v>
      </c>
      <c r="N84" s="32">
        <f ca="1">+SUM(N82:N83)</f>
        <v>0</v>
      </c>
      <c r="O84" s="40">
        <f t="shared" ref="O84" ca="1" si="52">+SUM(O82:O83)</f>
        <v>0</v>
      </c>
      <c r="P84" s="86">
        <f t="shared" ca="1" si="48"/>
        <v>0</v>
      </c>
      <c r="Q84" s="87">
        <f t="shared" ca="1" si="48"/>
        <v>-2025</v>
      </c>
      <c r="R84" s="87">
        <f t="shared" ca="1" si="42"/>
        <v>2025</v>
      </c>
      <c r="S84" s="107">
        <f t="shared" ca="1" si="41"/>
        <v>-1</v>
      </c>
    </row>
    <row r="85" spans="1:26" ht="16" thickBot="1" x14ac:dyDescent="0.25">
      <c r="E85" s="33" t="s">
        <v>185</v>
      </c>
      <c r="F85" s="34" t="e">
        <f ca="1">+F49+F81+F84</f>
        <v>#REF!</v>
      </c>
      <c r="G85" s="41">
        <f t="shared" ref="G85:Q85" ca="1" si="53">+G49+G81+G84</f>
        <v>-93418.83024814105</v>
      </c>
      <c r="H85" s="34" t="e">
        <f ca="1">+H49+H81+H84</f>
        <v>#REF!</v>
      </c>
      <c r="I85" s="41">
        <f t="shared" ref="I85" ca="1" si="54">+I49+I81+I84</f>
        <v>-4555.625</v>
      </c>
      <c r="J85" s="34" t="e">
        <f ca="1">+J49+J81+J84</f>
        <v>#REF!</v>
      </c>
      <c r="K85" s="41">
        <f t="shared" ref="K85" ca="1" si="55">+K49+K81+K84</f>
        <v>0</v>
      </c>
      <c r="L85" s="34" t="e">
        <f ca="1">+L49+L81+L84</f>
        <v>#REF!</v>
      </c>
      <c r="M85" s="35">
        <f t="shared" ref="M85" ca="1" si="56">+M49+M81+M84</f>
        <v>-120714.53835381394</v>
      </c>
      <c r="N85" s="34" t="e">
        <f ca="1">+N49+N81+N84</f>
        <v>#REF!</v>
      </c>
      <c r="O85" s="41">
        <f t="shared" ref="O85" ca="1" si="57">+O49+O81+O84</f>
        <v>0</v>
      </c>
      <c r="P85" s="98" t="e">
        <f t="shared" ca="1" si="53"/>
        <v>#REF!</v>
      </c>
      <c r="Q85" s="99">
        <f t="shared" ca="1" si="53"/>
        <v>-218688.99360195501</v>
      </c>
      <c r="R85" s="99" t="e">
        <f t="shared" ca="1" si="42"/>
        <v>#REF!</v>
      </c>
      <c r="S85" s="111">
        <f t="shared" ca="1" si="41"/>
        <v>0</v>
      </c>
    </row>
    <row r="86" spans="1:26" ht="16" thickBot="1" x14ac:dyDescent="0.25">
      <c r="E86" s="57" t="s">
        <v>186</v>
      </c>
      <c r="F86" s="42" t="e">
        <f ca="1">+F42+F45+F85</f>
        <v>#REF!</v>
      </c>
      <c r="G86" s="43">
        <f ca="1">+G42+G45+G85</f>
        <v>2021691.4548215533</v>
      </c>
      <c r="H86" s="42" t="e">
        <f ca="1">+H42+H45+H85</f>
        <v>#REF!</v>
      </c>
      <c r="I86" s="43">
        <f t="shared" ref="I86:R86" ca="1" si="58">+I42+I45+I85</f>
        <v>9987.6049999999996</v>
      </c>
      <c r="J86" s="42" t="e">
        <f ca="1">+J42+J45+J85</f>
        <v>#REF!</v>
      </c>
      <c r="K86" s="43">
        <f t="shared" ca="1" si="58"/>
        <v>0</v>
      </c>
      <c r="L86" s="36" t="e">
        <f ca="1">+L42+L45+L85</f>
        <v>#REF!</v>
      </c>
      <c r="M86" s="36">
        <f t="shared" ca="1" si="58"/>
        <v>88745.28664618601</v>
      </c>
      <c r="N86" s="42" t="e">
        <f ca="1">+N42+N45+N85</f>
        <v>#REF!</v>
      </c>
      <c r="O86" s="43">
        <f t="shared" ca="1" si="58"/>
        <v>0</v>
      </c>
      <c r="P86" s="100" t="e">
        <f t="shared" ca="1" si="58"/>
        <v>#REF!</v>
      </c>
      <c r="Q86" s="101">
        <f t="shared" ca="1" si="58"/>
        <v>2120424.3464677394</v>
      </c>
      <c r="R86" s="101" t="e">
        <f t="shared" ca="1" si="58"/>
        <v>#REF!</v>
      </c>
      <c r="S86" s="112">
        <f t="shared" ca="1" si="41"/>
        <v>0</v>
      </c>
    </row>
    <row r="87" spans="1:26" ht="16" thickBot="1" x14ac:dyDescent="0.25">
      <c r="E87" s="54" t="s">
        <v>187</v>
      </c>
      <c r="F87" s="37">
        <f ca="1">IFERROR(F86/F42,0)</f>
        <v>0</v>
      </c>
      <c r="G87" s="55">
        <f t="shared" ref="G87:Q87" ca="1" si="59">IFERROR(G86/G42,0)</f>
        <v>0.95583264338149498</v>
      </c>
      <c r="H87" s="37">
        <f ca="1">IFERROR(H86/H42,0)</f>
        <v>0</v>
      </c>
      <c r="I87" s="55">
        <f t="shared" ref="I87" ca="1" si="60">IFERROR(I86/I42,0)</f>
        <v>0.68675287401767005</v>
      </c>
      <c r="J87" s="37">
        <f ca="1">IFERROR(J86/J42,0)</f>
        <v>0</v>
      </c>
      <c r="K87" s="55">
        <f t="shared" ref="K87" ca="1" si="61">IFERROR(K86/K42,0)</f>
        <v>0</v>
      </c>
      <c r="L87" s="37">
        <f ca="1">IFERROR(L86/L42,0)</f>
        <v>0</v>
      </c>
      <c r="M87" s="56">
        <f t="shared" ref="M87" ca="1" si="62">IFERROR(M86/M42,0)</f>
        <v>0.42368643555481833</v>
      </c>
      <c r="N87" s="37">
        <f ca="1">IFERROR(N86/N42,0)</f>
        <v>0</v>
      </c>
      <c r="O87" s="55">
        <f t="shared" ref="O87" ca="1" si="63">IFERROR(O86/O42,0)</f>
        <v>0</v>
      </c>
      <c r="P87" s="102">
        <f t="shared" ca="1" si="59"/>
        <v>0</v>
      </c>
      <c r="Q87" s="103">
        <f t="shared" ca="1" si="59"/>
        <v>0.9065077395542368</v>
      </c>
      <c r="R87" s="103">
        <f t="shared" ca="1" si="42"/>
        <v>-0.9065077395542368</v>
      </c>
      <c r="S87" s="113"/>
    </row>
    <row r="88" spans="1:26" outlineLevel="1" x14ac:dyDescent="0.2">
      <c r="A88" t="s">
        <v>720</v>
      </c>
      <c r="B88" t="s">
        <v>730</v>
      </c>
      <c r="D88" t="s">
        <v>16</v>
      </c>
      <c r="E88" s="49" t="s">
        <v>17</v>
      </c>
      <c r="F88" s="65">
        <f ca="1">-SUMIFS(OFFSET('FEUILLE 2'!$A:$A,0,MATCH('Ecarts de marge'!$A88,'FEUILLE 2'!$1:$1,0)-1),'FEUILLE 2'!$H:$H,TEXT(F$3,"000000000"),'FEUILLE 2'!$A:$A,"X",'FEUILLE 2'!$C:$C,'Ecarts de marge'!$B88,'FEUILLE 2'!$K:$K,$D88)</f>
        <v>-2937.6400000000003</v>
      </c>
      <c r="G88" s="66">
        <f ca="1">+SUMIFS(OFFSET('FEUILLE 1'!$BP:$BP,0,MATCH(G$3&amp;$H$1,'FEUILLE 1'!$BP$1:$DW$1,0)-1),'FEUILLE 1'!$J:$J,$D88)</f>
        <v>-15657.787466618578</v>
      </c>
      <c r="H88" s="65">
        <f ca="1">-SUMIFS(OFFSET('FEUILLE 2'!$A:$A,0,MATCH('Ecarts de marge'!$A88,'FEUILLE 2'!$1:$1,0)-1),'FEUILLE 2'!$H:$H,TEXT(H$3,"000000000"),'FEUILLE 2'!$A:$A,"X",'FEUILLE 2'!$C:$C,'Ecarts de marge'!$B88,'FEUILLE 2'!$K:$K,$D88)</f>
        <v>0</v>
      </c>
      <c r="I88" s="66">
        <f ca="1">+SUMIFS(OFFSET('FEUILLE 1'!$BP:$BP,0,MATCH(I$3&amp;$H$1,'FEUILLE 1'!$BP$1:$DW$1,0)-1),'FEUILLE 1'!$J:$J,$D88)</f>
        <v>0</v>
      </c>
      <c r="J88" s="65">
        <f ca="1">-SUMIFS(OFFSET('FEUILLE 2'!$A:$A,0,MATCH('Ecarts de marge'!$A88,'FEUILLE 2'!$1:$1,0)-1),'FEUILLE 2'!$H:$H,TEXT(J$3,"000000000"),'FEUILLE 2'!$A:$A,"X",'FEUILLE 2'!$C:$C,'Ecarts de marge'!$B88,'FEUILLE 2'!$K:$K,$D88)</f>
        <v>0</v>
      </c>
      <c r="K88" s="66">
        <f ca="1">+SUMIFS(OFFSET('FEUILLE 1'!$BP:$BP,0,MATCH(K$3&amp;$H$1,'FEUILLE 1'!$BP$1:$DW$1,0)-1),'FEUILLE 1'!$J:$J,$D88)</f>
        <v>0</v>
      </c>
      <c r="L88" s="65">
        <f ca="1">-SUMIFS(OFFSET('FEUILLE 2'!$A:$A,0,MATCH('Ecarts de marge'!$A88,'FEUILLE 2'!$1:$1,0)-1),'FEUILLE 2'!$H:$H,TEXT(L$3,"000000000"),'FEUILLE 2'!$A:$A,"X",'FEUILLE 2'!$C:$C,'Ecarts de marge'!$B88,'FEUILLE 2'!$K:$K,$D88)</f>
        <v>-2366.65</v>
      </c>
      <c r="M88" s="67">
        <f ca="1">+SUMIFS(OFFSET('FEUILLE 1'!$BP:$BP,0,MATCH(M$3&amp;$H$1,'FEUILLE 1'!$BP$1:$DW$1,0)-1),'FEUILLE 1'!$J:$J,$D88)</f>
        <v>-10181.487987926879</v>
      </c>
      <c r="N88" s="65">
        <f ca="1">-SUMIFS(OFFSET('FEUILLE 2'!$A:$A,0,MATCH('Ecarts de marge'!$A88,'FEUILLE 2'!$1:$1,0)-1),'FEUILLE 2'!$H:$H,TEXT(N$3,"000000000"),'FEUILLE 2'!$A:$A,"X",'FEUILLE 2'!$C:$C,'Ecarts de marge'!$B88,'FEUILLE 2'!$K:$K,$D88)</f>
        <v>0</v>
      </c>
      <c r="O88" s="66">
        <f ca="1">+SUMIFS(OFFSET('FEUILLE 1'!$BP:$BP,0,MATCH(O$3&amp;$H$1,'FEUILLE 1'!$BP$1:$DW$1,0)-1),'FEUILLE 1'!$J:$J,$D88)</f>
        <v>0</v>
      </c>
      <c r="P88" s="92">
        <f t="shared" ref="P88:P99" ca="1" si="64">+SUMIFS($F88:$O88,$F$5:$O$5,$P$5)</f>
        <v>-5304.2900000000009</v>
      </c>
      <c r="Q88" s="93">
        <f t="shared" ref="Q88:Q99" ca="1" si="65">+SUMIFS($F88:$O88,$F$5:$O$5,$Q$5)</f>
        <v>-25839.275454545459</v>
      </c>
      <c r="R88" s="93">
        <f t="shared" ca="1" si="42"/>
        <v>20534.985454545458</v>
      </c>
      <c r="S88" s="109">
        <f t="shared" ca="1" si="41"/>
        <v>-0.79471986320472043</v>
      </c>
    </row>
    <row r="89" spans="1:26" outlineLevel="1" x14ac:dyDescent="0.2">
      <c r="A89" t="s">
        <v>720</v>
      </c>
      <c r="B89" t="s">
        <v>730</v>
      </c>
      <c r="D89" t="s">
        <v>1</v>
      </c>
      <c r="E89" s="49" t="s">
        <v>2</v>
      </c>
      <c r="F89" s="65">
        <f ca="1">-SUMIFS(OFFSET('FEUILLE 2'!$A:$A,0,MATCH('Ecarts de marge'!$A89,'FEUILLE 2'!$1:$1,0)-1),'FEUILLE 2'!$H:$H,TEXT(F$3,"000000000"),'FEUILLE 2'!$A:$A,"X",'FEUILLE 2'!$C:$C,'Ecarts de marge'!$B89,'FEUILLE 2'!$K:$K,$D89)</f>
        <v>0</v>
      </c>
      <c r="G89" s="66">
        <f ca="1">+SUMIFS(OFFSET('FEUILLE 1'!$BP:$BP,0,MATCH(G$3&amp;$H$1,'FEUILLE 1'!$BP$1:$DW$1,0)-1),'FEUILLE 1'!$J:$J,$D89)</f>
        <v>0</v>
      </c>
      <c r="H89" s="65">
        <f ca="1">-SUMIFS(OFFSET('FEUILLE 2'!$A:$A,0,MATCH('Ecarts de marge'!$A89,'FEUILLE 2'!$1:$1,0)-1),'FEUILLE 2'!$H:$H,TEXT(H$3,"000000000"),'FEUILLE 2'!$A:$A,"X",'FEUILLE 2'!$C:$C,'Ecarts de marge'!$B89,'FEUILLE 2'!$K:$K,$D89)</f>
        <v>0</v>
      </c>
      <c r="I89" s="66">
        <f ca="1">+SUMIFS(OFFSET('FEUILLE 1'!$BP:$BP,0,MATCH(I$3&amp;$H$1,'FEUILLE 1'!$BP$1:$DW$1,0)-1),'FEUILLE 1'!$J:$J,$D89)</f>
        <v>0</v>
      </c>
      <c r="J89" s="65">
        <f ca="1">-SUMIFS(OFFSET('FEUILLE 2'!$A:$A,0,MATCH('Ecarts de marge'!$A89,'FEUILLE 2'!$1:$1,0)-1),'FEUILLE 2'!$H:$H,TEXT(J$3,"000000000"),'FEUILLE 2'!$A:$A,"X",'FEUILLE 2'!$C:$C,'Ecarts de marge'!$B89,'FEUILLE 2'!$K:$K,$D89)</f>
        <v>0</v>
      </c>
      <c r="K89" s="66">
        <f ca="1">+SUMIFS(OFFSET('FEUILLE 1'!$BP:$BP,0,MATCH(K$3&amp;$H$1,'FEUILLE 1'!$BP$1:$DW$1,0)-1),'FEUILLE 1'!$J:$J,$D89)</f>
        <v>0</v>
      </c>
      <c r="L89" s="65">
        <f ca="1">-SUMIFS(OFFSET('FEUILLE 2'!$A:$A,0,MATCH('Ecarts de marge'!$A89,'FEUILLE 2'!$1:$1,0)-1),'FEUILLE 2'!$H:$H,TEXT(L$3,"000000000"),'FEUILLE 2'!$A:$A,"X",'FEUILLE 2'!$C:$C,'Ecarts de marge'!$B89,'FEUILLE 2'!$K:$K,$D89)</f>
        <v>0</v>
      </c>
      <c r="M89" s="67">
        <f ca="1">+SUMIFS(OFFSET('FEUILLE 1'!$BP:$BP,0,MATCH(M$3&amp;$H$1,'FEUILLE 1'!$BP$1:$DW$1,0)-1),'FEUILLE 1'!$J:$J,$D89)</f>
        <v>0</v>
      </c>
      <c r="N89" s="65">
        <f ca="1">-SUMIFS(OFFSET('FEUILLE 2'!$A:$A,0,MATCH('Ecarts de marge'!$A89,'FEUILLE 2'!$1:$1,0)-1),'FEUILLE 2'!$H:$H,TEXT(N$3,"000000000"),'FEUILLE 2'!$A:$A,"X",'FEUILLE 2'!$C:$C,'Ecarts de marge'!$B89,'FEUILLE 2'!$K:$K,$D89)</f>
        <v>0</v>
      </c>
      <c r="O89" s="66">
        <f ca="1">+SUMIFS(OFFSET('FEUILLE 1'!$BP:$BP,0,MATCH(O$3&amp;$H$1,'FEUILLE 1'!$BP$1:$DW$1,0)-1),'FEUILLE 1'!$J:$J,$D89)</f>
        <v>0</v>
      </c>
      <c r="P89" s="92">
        <f t="shared" ca="1" si="64"/>
        <v>0</v>
      </c>
      <c r="Q89" s="93">
        <f t="shared" ca="1" si="65"/>
        <v>0</v>
      </c>
      <c r="R89" s="93">
        <f t="shared" ca="1" si="42"/>
        <v>0</v>
      </c>
      <c r="S89" s="109">
        <f t="shared" ca="1" si="41"/>
        <v>0</v>
      </c>
    </row>
    <row r="90" spans="1:26" outlineLevel="1" x14ac:dyDescent="0.2">
      <c r="A90" t="s">
        <v>720</v>
      </c>
      <c r="B90" t="s">
        <v>730</v>
      </c>
      <c r="D90" t="s">
        <v>4</v>
      </c>
      <c r="E90" s="49" t="s">
        <v>5</v>
      </c>
      <c r="F90" s="65">
        <f ca="1">-SUMIFS(OFFSET('FEUILLE 2'!$A:$A,0,MATCH('Ecarts de marge'!$A90,'FEUILLE 2'!$1:$1,0)-1),'FEUILLE 2'!$H:$H,TEXT(F$3,"000000000"),'FEUILLE 2'!$A:$A,"X",'FEUILLE 2'!$C:$C,'Ecarts de marge'!$B90,'FEUILLE 2'!$K:$K,$D90)</f>
        <v>0</v>
      </c>
      <c r="G90" s="66">
        <f ca="1">+SUMIFS(OFFSET('FEUILLE 1'!$BP:$BP,0,MATCH(G$3&amp;$H$1,'FEUILLE 1'!$BP$1:$DW$1,0)-1),'FEUILLE 1'!$J:$J,$D90)</f>
        <v>0</v>
      </c>
      <c r="H90" s="65">
        <f ca="1">-SUMIFS(OFFSET('FEUILLE 2'!$A:$A,0,MATCH('Ecarts de marge'!$A90,'FEUILLE 2'!$1:$1,0)-1),'FEUILLE 2'!$H:$H,TEXT(H$3,"000000000"),'FEUILLE 2'!$A:$A,"X",'FEUILLE 2'!$C:$C,'Ecarts de marge'!$B90,'FEUILLE 2'!$K:$K,$D90)</f>
        <v>0</v>
      </c>
      <c r="I90" s="66">
        <f ca="1">+SUMIFS(OFFSET('FEUILLE 1'!$BP:$BP,0,MATCH(I$3&amp;$H$1,'FEUILLE 1'!$BP$1:$DW$1,0)-1),'FEUILLE 1'!$J:$J,$D90)</f>
        <v>0</v>
      </c>
      <c r="J90" s="65">
        <f ca="1">-SUMIFS(OFFSET('FEUILLE 2'!$A:$A,0,MATCH('Ecarts de marge'!$A90,'FEUILLE 2'!$1:$1,0)-1),'FEUILLE 2'!$H:$H,TEXT(J$3,"000000000"),'FEUILLE 2'!$A:$A,"X",'FEUILLE 2'!$C:$C,'Ecarts de marge'!$B90,'FEUILLE 2'!$K:$K,$D90)</f>
        <v>0</v>
      </c>
      <c r="K90" s="66">
        <f ca="1">+SUMIFS(OFFSET('FEUILLE 1'!$BP:$BP,0,MATCH(K$3&amp;$H$1,'FEUILLE 1'!$BP$1:$DW$1,0)-1),'FEUILLE 1'!$J:$J,$D90)</f>
        <v>0</v>
      </c>
      <c r="L90" s="65">
        <f ca="1">-SUMIFS(OFFSET('FEUILLE 2'!$A:$A,0,MATCH('Ecarts de marge'!$A90,'FEUILLE 2'!$1:$1,0)-1),'FEUILLE 2'!$H:$H,TEXT(L$3,"000000000"),'FEUILLE 2'!$A:$A,"X",'FEUILLE 2'!$C:$C,'Ecarts de marge'!$B90,'FEUILLE 2'!$K:$K,$D90)</f>
        <v>0</v>
      </c>
      <c r="M90" s="67">
        <f ca="1">+SUMIFS(OFFSET('FEUILLE 1'!$BP:$BP,0,MATCH(M$3&amp;$H$1,'FEUILLE 1'!$BP$1:$DW$1,0)-1),'FEUILLE 1'!$J:$J,$D90)</f>
        <v>0</v>
      </c>
      <c r="N90" s="65">
        <f ca="1">-SUMIFS(OFFSET('FEUILLE 2'!$A:$A,0,MATCH('Ecarts de marge'!$A90,'FEUILLE 2'!$1:$1,0)-1),'FEUILLE 2'!$H:$H,TEXT(N$3,"000000000"),'FEUILLE 2'!$A:$A,"X",'FEUILLE 2'!$C:$C,'Ecarts de marge'!$B90,'FEUILLE 2'!$K:$K,$D90)</f>
        <v>0</v>
      </c>
      <c r="O90" s="66">
        <f ca="1">+SUMIFS(OFFSET('FEUILLE 1'!$BP:$BP,0,MATCH(O$3&amp;$H$1,'FEUILLE 1'!$BP$1:$DW$1,0)-1),'FEUILLE 1'!$J:$J,$D90)</f>
        <v>0</v>
      </c>
      <c r="P90" s="92">
        <f t="shared" ca="1" si="64"/>
        <v>0</v>
      </c>
      <c r="Q90" s="93">
        <f t="shared" ca="1" si="65"/>
        <v>0</v>
      </c>
      <c r="R90" s="93">
        <f t="shared" ca="1" si="42"/>
        <v>0</v>
      </c>
      <c r="S90" s="109">
        <f t="shared" ca="1" si="41"/>
        <v>0</v>
      </c>
    </row>
    <row r="91" spans="1:26" outlineLevel="1" x14ac:dyDescent="0.2">
      <c r="A91" t="s">
        <v>720</v>
      </c>
      <c r="B91" t="s">
        <v>730</v>
      </c>
      <c r="D91" t="s">
        <v>154</v>
      </c>
      <c r="E91" s="49" t="s">
        <v>155</v>
      </c>
      <c r="F91" s="65">
        <f ca="1">-SUMIFS(OFFSET('FEUILLE 2'!$A:$A,0,MATCH('Ecarts de marge'!$A91,'FEUILLE 2'!$1:$1,0)-1),'FEUILLE 2'!$H:$H,TEXT(F$3,"000000000"),'FEUILLE 2'!$A:$A,"X",'FEUILLE 2'!$C:$C,'Ecarts de marge'!$B91,'FEUILLE 2'!$K:$K,$D91)</f>
        <v>0</v>
      </c>
      <c r="G91" s="66">
        <f ca="1">+SUMIFS(OFFSET('FEUILLE 1'!$BP:$BP,0,MATCH(G$3&amp;$H$1,'FEUILLE 1'!$BP$1:$DW$1,0)-1),'FEUILLE 1'!$J:$J,$D91)</f>
        <v>0</v>
      </c>
      <c r="H91" s="65">
        <f ca="1">-SUMIFS(OFFSET('FEUILLE 2'!$A:$A,0,MATCH('Ecarts de marge'!$A91,'FEUILLE 2'!$1:$1,0)-1),'FEUILLE 2'!$H:$H,TEXT(H$3,"000000000"),'FEUILLE 2'!$A:$A,"X",'FEUILLE 2'!$C:$C,'Ecarts de marge'!$B91,'FEUILLE 2'!$K:$K,$D91)</f>
        <v>0</v>
      </c>
      <c r="I91" s="66">
        <f ca="1">+SUMIFS(OFFSET('FEUILLE 1'!$BP:$BP,0,MATCH(I$3&amp;$H$1,'FEUILLE 1'!$BP$1:$DW$1,0)-1),'FEUILLE 1'!$J:$J,$D91)</f>
        <v>0</v>
      </c>
      <c r="J91" s="65">
        <f ca="1">-SUMIFS(OFFSET('FEUILLE 2'!$A:$A,0,MATCH('Ecarts de marge'!$A91,'FEUILLE 2'!$1:$1,0)-1),'FEUILLE 2'!$H:$H,TEXT(J$3,"000000000"),'FEUILLE 2'!$A:$A,"X",'FEUILLE 2'!$C:$C,'Ecarts de marge'!$B91,'FEUILLE 2'!$K:$K,$D91)</f>
        <v>0</v>
      </c>
      <c r="K91" s="66">
        <f ca="1">+SUMIFS(OFFSET('FEUILLE 1'!$BP:$BP,0,MATCH(K$3&amp;$H$1,'FEUILLE 1'!$BP$1:$DW$1,0)-1),'FEUILLE 1'!$J:$J,$D91)</f>
        <v>0</v>
      </c>
      <c r="L91" s="65">
        <f ca="1">-SUMIFS(OFFSET('FEUILLE 2'!$A:$A,0,MATCH('Ecarts de marge'!$A91,'FEUILLE 2'!$1:$1,0)-1),'FEUILLE 2'!$H:$H,TEXT(L$3,"000000000"),'FEUILLE 2'!$A:$A,"X",'FEUILLE 2'!$C:$C,'Ecarts de marge'!$B91,'FEUILLE 2'!$K:$K,$D91)</f>
        <v>0</v>
      </c>
      <c r="M91" s="67">
        <f ca="1">+SUMIFS(OFFSET('FEUILLE 1'!$BP:$BP,0,MATCH(M$3&amp;$H$1,'FEUILLE 1'!$BP$1:$DW$1,0)-1),'FEUILLE 1'!$J:$J,$D91)</f>
        <v>0</v>
      </c>
      <c r="N91" s="65">
        <f ca="1">-SUMIFS(OFFSET('FEUILLE 2'!$A:$A,0,MATCH('Ecarts de marge'!$A91,'FEUILLE 2'!$1:$1,0)-1),'FEUILLE 2'!$H:$H,TEXT(N$3,"000000000"),'FEUILLE 2'!$A:$A,"X",'FEUILLE 2'!$C:$C,'Ecarts de marge'!$B91,'FEUILLE 2'!$K:$K,$D91)</f>
        <v>-483.68</v>
      </c>
      <c r="O91" s="66">
        <f ca="1">+SUMIFS(OFFSET('FEUILLE 1'!$BP:$BP,0,MATCH(O$3&amp;$H$1,'FEUILLE 1'!$BP$1:$DW$1,0)-1),'FEUILLE 1'!$J:$J,$D91)</f>
        <v>0</v>
      </c>
      <c r="P91" s="92">
        <f t="shared" ca="1" si="64"/>
        <v>-483.68</v>
      </c>
      <c r="Q91" s="93">
        <f t="shared" ca="1" si="65"/>
        <v>0</v>
      </c>
      <c r="R91" s="93">
        <f t="shared" ca="1" si="42"/>
        <v>-483.68</v>
      </c>
      <c r="S91" s="109">
        <f t="shared" ca="1" si="41"/>
        <v>0</v>
      </c>
    </row>
    <row r="92" spans="1:26" outlineLevel="1" x14ac:dyDescent="0.2">
      <c r="A92" t="s">
        <v>720</v>
      </c>
      <c r="B92" t="s">
        <v>730</v>
      </c>
      <c r="D92" t="s">
        <v>22</v>
      </c>
      <c r="E92" s="49" t="s">
        <v>23</v>
      </c>
      <c r="F92" s="65">
        <f ca="1">-SUMIFS(OFFSET('FEUILLE 2'!$A:$A,0,MATCH('Ecarts de marge'!$A92,'FEUILLE 2'!$1:$1,0)-1),'FEUILLE 2'!$H:$H,TEXT(F$3,"000000000"),'FEUILLE 2'!$A:$A,"X",'FEUILLE 2'!$C:$C,'Ecarts de marge'!$B92,'FEUILLE 2'!$K:$K,$D92)</f>
        <v>0</v>
      </c>
      <c r="G92" s="66">
        <f ca="1">+SUMIFS(OFFSET('FEUILLE 1'!$BP:$BP,0,MATCH(G$3&amp;$H$1,'FEUILLE 1'!$BP$1:$DW$1,0)-1),'FEUILLE 1'!$J:$J,$D92)</f>
        <v>-4048.5468238701824</v>
      </c>
      <c r="H92" s="65">
        <f ca="1">-SUMIFS(OFFSET('FEUILLE 2'!$A:$A,0,MATCH('Ecarts de marge'!$A92,'FEUILLE 2'!$1:$1,0)-1),'FEUILLE 2'!$H:$H,TEXT(H$3,"000000000"),'FEUILLE 2'!$A:$A,"X",'FEUILLE 2'!$C:$C,'Ecarts de marge'!$B92,'FEUILLE 2'!$K:$K,$D92)</f>
        <v>0</v>
      </c>
      <c r="I92" s="66">
        <f ca="1">+SUMIFS(OFFSET('FEUILLE 1'!$BP:$BP,0,MATCH(I$3&amp;$H$1,'FEUILLE 1'!$BP$1:$DW$1,0)-1),'FEUILLE 1'!$J:$J,$D92)</f>
        <v>0</v>
      </c>
      <c r="J92" s="65">
        <f ca="1">-SUMIFS(OFFSET('FEUILLE 2'!$A:$A,0,MATCH('Ecarts de marge'!$A92,'FEUILLE 2'!$1:$1,0)-1),'FEUILLE 2'!$H:$H,TEXT(J$3,"000000000"),'FEUILLE 2'!$A:$A,"X",'FEUILLE 2'!$C:$C,'Ecarts de marge'!$B92,'FEUILLE 2'!$K:$K,$D92)</f>
        <v>0</v>
      </c>
      <c r="K92" s="66">
        <f ca="1">+SUMIFS(OFFSET('FEUILLE 1'!$BP:$BP,0,MATCH(K$3&amp;$H$1,'FEUILLE 1'!$BP$1:$DW$1,0)-1),'FEUILLE 1'!$J:$J,$D92)</f>
        <v>0</v>
      </c>
      <c r="L92" s="65">
        <f ca="1">-SUMIFS(OFFSET('FEUILLE 2'!$A:$A,0,MATCH('Ecarts de marge'!$A92,'FEUILLE 2'!$1:$1,0)-1),'FEUILLE 2'!$H:$H,TEXT(L$3,"000000000"),'FEUILLE 2'!$A:$A,"X",'FEUILLE 2'!$C:$C,'Ecarts de marge'!$B92,'FEUILLE 2'!$K:$K,$D92)</f>
        <v>0</v>
      </c>
      <c r="M92" s="67">
        <f ca="1">+SUMIFS(OFFSET('FEUILLE 1'!$BP:$BP,0,MATCH(M$3&amp;$H$1,'FEUILLE 1'!$BP$1:$DW$1,0)-1),'FEUILLE 1'!$J:$J,$D92)</f>
        <v>-2266.4531761298185</v>
      </c>
      <c r="N92" s="65">
        <f ca="1">-SUMIFS(OFFSET('FEUILLE 2'!$A:$A,0,MATCH('Ecarts de marge'!$A92,'FEUILLE 2'!$1:$1,0)-1),'FEUILLE 2'!$H:$H,TEXT(N$3,"000000000"),'FEUILLE 2'!$A:$A,"X",'FEUILLE 2'!$C:$C,'Ecarts de marge'!$B92,'FEUILLE 2'!$K:$K,$D92)</f>
        <v>0</v>
      </c>
      <c r="O92" s="66">
        <f ca="1">+SUMIFS(OFFSET('FEUILLE 1'!$BP:$BP,0,MATCH(O$3&amp;$H$1,'FEUILLE 1'!$BP$1:$DW$1,0)-1),'FEUILLE 1'!$J:$J,$D92)</f>
        <v>0</v>
      </c>
      <c r="P92" s="92">
        <f t="shared" ca="1" si="64"/>
        <v>0</v>
      </c>
      <c r="Q92" s="93">
        <f t="shared" ca="1" si="65"/>
        <v>-6315.0000000000009</v>
      </c>
      <c r="R92" s="93">
        <f t="shared" ca="1" si="42"/>
        <v>6315.0000000000009</v>
      </c>
      <c r="S92" s="109">
        <f t="shared" ca="1" si="41"/>
        <v>-1</v>
      </c>
    </row>
    <row r="93" spans="1:26" outlineLevel="1" x14ac:dyDescent="0.2">
      <c r="A93" t="s">
        <v>720</v>
      </c>
      <c r="B93" t="s">
        <v>730</v>
      </c>
      <c r="D93" t="s">
        <v>19</v>
      </c>
      <c r="E93" s="49" t="s">
        <v>20</v>
      </c>
      <c r="F93" s="65">
        <f ca="1">-SUMIFS(OFFSET('FEUILLE 2'!$A:$A,0,MATCH('Ecarts de marge'!$A93,'FEUILLE 2'!$1:$1,0)-1),'FEUILLE 2'!$H:$H,TEXT(F$3,"000000000"),'FEUILLE 2'!$A:$A,"X",'FEUILLE 2'!$C:$C,'Ecarts de marge'!$B93,'FEUILLE 2'!$K:$K,$D93)</f>
        <v>0</v>
      </c>
      <c r="G93" s="66">
        <f ca="1">+SUMIFS(OFFSET('FEUILLE 1'!$BP:$BP,0,MATCH(G$3&amp;$H$1,'FEUILLE 1'!$BP$1:$DW$1,0)-1),'FEUILLE 1'!$J:$J,$D93)</f>
        <v>-874.32549662291888</v>
      </c>
      <c r="H93" s="65">
        <f ca="1">-SUMIFS(OFFSET('FEUILLE 2'!$A:$A,0,MATCH('Ecarts de marge'!$A93,'FEUILLE 2'!$1:$1,0)-1),'FEUILLE 2'!$H:$H,TEXT(H$3,"000000000"),'FEUILLE 2'!$A:$A,"X",'FEUILLE 2'!$C:$C,'Ecarts de marge'!$B93,'FEUILLE 2'!$K:$K,$D93)</f>
        <v>0</v>
      </c>
      <c r="I93" s="66">
        <f ca="1">+SUMIFS(OFFSET('FEUILLE 1'!$BP:$BP,0,MATCH(I$3&amp;$H$1,'FEUILLE 1'!$BP$1:$DW$1,0)-1),'FEUILLE 1'!$J:$J,$D93)</f>
        <v>0</v>
      </c>
      <c r="J93" s="65">
        <f ca="1">-SUMIFS(OFFSET('FEUILLE 2'!$A:$A,0,MATCH('Ecarts de marge'!$A93,'FEUILLE 2'!$1:$1,0)-1),'FEUILLE 2'!$H:$H,TEXT(J$3,"000000000"),'FEUILLE 2'!$A:$A,"X",'FEUILLE 2'!$C:$C,'Ecarts de marge'!$B93,'FEUILLE 2'!$K:$K,$D93)</f>
        <v>0</v>
      </c>
      <c r="K93" s="66">
        <f ca="1">+SUMIFS(OFFSET('FEUILLE 1'!$BP:$BP,0,MATCH(K$3&amp;$H$1,'FEUILLE 1'!$BP$1:$DW$1,0)-1),'FEUILLE 1'!$J:$J,$D93)</f>
        <v>0</v>
      </c>
      <c r="L93" s="65">
        <f ca="1">-SUMIFS(OFFSET('FEUILLE 2'!$A:$A,0,MATCH('Ecarts de marge'!$A93,'FEUILLE 2'!$1:$1,0)-1),'FEUILLE 2'!$H:$H,TEXT(L$3,"000000000"),'FEUILLE 2'!$A:$A,"X",'FEUILLE 2'!$C:$C,'Ecarts de marge'!$B93,'FEUILLE 2'!$K:$K,$D93)</f>
        <v>0</v>
      </c>
      <c r="M93" s="67">
        <f ca="1">+SUMIFS(OFFSET('FEUILLE 1'!$BP:$BP,0,MATCH(M$3&amp;$H$1,'FEUILLE 1'!$BP$1:$DW$1,0)-1),'FEUILLE 1'!$J:$J,$D93)</f>
        <v>-450.67450337708112</v>
      </c>
      <c r="N93" s="65">
        <f ca="1">-SUMIFS(OFFSET('FEUILLE 2'!$A:$A,0,MATCH('Ecarts de marge'!$A93,'FEUILLE 2'!$1:$1,0)-1),'FEUILLE 2'!$H:$H,TEXT(N$3,"000000000"),'FEUILLE 2'!$A:$A,"X",'FEUILLE 2'!$C:$C,'Ecarts de marge'!$B93,'FEUILLE 2'!$K:$K,$D93)</f>
        <v>0</v>
      </c>
      <c r="O93" s="66">
        <f ca="1">+SUMIFS(OFFSET('FEUILLE 1'!$BP:$BP,0,MATCH(O$3&amp;$H$1,'FEUILLE 1'!$BP$1:$DW$1,0)-1),'FEUILLE 1'!$J:$J,$D93)</f>
        <v>0</v>
      </c>
      <c r="P93" s="92">
        <f t="shared" ca="1" si="64"/>
        <v>0</v>
      </c>
      <c r="Q93" s="93">
        <f t="shared" ca="1" si="65"/>
        <v>-1325</v>
      </c>
      <c r="R93" s="93">
        <f t="shared" ca="1" si="42"/>
        <v>1325</v>
      </c>
      <c r="S93" s="109">
        <f t="shared" ca="1" si="41"/>
        <v>-1</v>
      </c>
    </row>
    <row r="94" spans="1:26" outlineLevel="1" x14ac:dyDescent="0.2">
      <c r="A94" t="s">
        <v>720</v>
      </c>
      <c r="B94" t="s">
        <v>730</v>
      </c>
      <c r="D94" t="s">
        <v>146</v>
      </c>
      <c r="E94" s="49" t="s">
        <v>163</v>
      </c>
      <c r="F94" s="65">
        <f ca="1">-SUMIFS(OFFSET('FEUILLE 2'!$A:$A,0,MATCH('Ecarts de marge'!$A94,'FEUILLE 2'!$1:$1,0)-1),'FEUILLE 2'!$H:$H,TEXT(F$3,"000000000"),'FEUILLE 2'!$A:$A,"X",'FEUILLE 2'!$C:$C,'Ecarts de marge'!$B94,'FEUILLE 2'!$K:$K,$D94)</f>
        <v>-82</v>
      </c>
      <c r="G94" s="66">
        <f ca="1">+SUMIFS(OFFSET('FEUILLE 1'!$BP:$BP,0,MATCH(G$3&amp;$H$1,'FEUILLE 1'!$BP$1:$DW$1,0)-1),'FEUILLE 1'!$J:$J,$D94)</f>
        <v>0</v>
      </c>
      <c r="H94" s="65">
        <f ca="1">-SUMIFS(OFFSET('FEUILLE 2'!$A:$A,0,MATCH('Ecarts de marge'!$A94,'FEUILLE 2'!$1:$1,0)-1),'FEUILLE 2'!$H:$H,TEXT(H$3,"000000000"),'FEUILLE 2'!$A:$A,"X",'FEUILLE 2'!$C:$C,'Ecarts de marge'!$B94,'FEUILLE 2'!$K:$K,$D94)</f>
        <v>0</v>
      </c>
      <c r="I94" s="66">
        <f ca="1">+SUMIFS(OFFSET('FEUILLE 1'!$BP:$BP,0,MATCH(I$3&amp;$H$1,'FEUILLE 1'!$BP$1:$DW$1,0)-1),'FEUILLE 1'!$J:$J,$D94)</f>
        <v>0</v>
      </c>
      <c r="J94" s="65">
        <f ca="1">-SUMIFS(OFFSET('FEUILLE 2'!$A:$A,0,MATCH('Ecarts de marge'!$A94,'FEUILLE 2'!$1:$1,0)-1),'FEUILLE 2'!$H:$H,TEXT(J$3,"000000000"),'FEUILLE 2'!$A:$A,"X",'FEUILLE 2'!$C:$C,'Ecarts de marge'!$B94,'FEUILLE 2'!$K:$K,$D94)</f>
        <v>0</v>
      </c>
      <c r="K94" s="66">
        <f ca="1">+SUMIFS(OFFSET('FEUILLE 1'!$BP:$BP,0,MATCH(K$3&amp;$H$1,'FEUILLE 1'!$BP$1:$DW$1,0)-1),'FEUILLE 1'!$J:$J,$D94)</f>
        <v>0</v>
      </c>
      <c r="L94" s="65">
        <f ca="1">-SUMIFS(OFFSET('FEUILLE 2'!$A:$A,0,MATCH('Ecarts de marge'!$A94,'FEUILLE 2'!$1:$1,0)-1),'FEUILLE 2'!$H:$H,TEXT(L$3,"000000000"),'FEUILLE 2'!$A:$A,"X",'FEUILLE 2'!$C:$C,'Ecarts de marge'!$B94,'FEUILLE 2'!$K:$K,$D94)</f>
        <v>-235.18</v>
      </c>
      <c r="M94" s="67">
        <f ca="1">+SUMIFS(OFFSET('FEUILLE 1'!$BP:$BP,0,MATCH(M$3&amp;$H$1,'FEUILLE 1'!$BP$1:$DW$1,0)-1),'FEUILLE 1'!$J:$J,$D94)</f>
        <v>0</v>
      </c>
      <c r="N94" s="65">
        <f ca="1">-SUMIFS(OFFSET('FEUILLE 2'!$A:$A,0,MATCH('Ecarts de marge'!$A94,'FEUILLE 2'!$1:$1,0)-1),'FEUILLE 2'!$H:$H,TEXT(N$3,"000000000"),'FEUILLE 2'!$A:$A,"X",'FEUILLE 2'!$C:$C,'Ecarts de marge'!$B94,'FEUILLE 2'!$K:$K,$D94)</f>
        <v>0</v>
      </c>
      <c r="O94" s="66">
        <f ca="1">+SUMIFS(OFFSET('FEUILLE 1'!$BP:$BP,0,MATCH(O$3&amp;$H$1,'FEUILLE 1'!$BP$1:$DW$1,0)-1),'FEUILLE 1'!$J:$J,$D94)</f>
        <v>0</v>
      </c>
      <c r="P94" s="92">
        <f t="shared" ca="1" si="64"/>
        <v>-317.18</v>
      </c>
      <c r="Q94" s="93">
        <f t="shared" ca="1" si="65"/>
        <v>0</v>
      </c>
      <c r="R94" s="93">
        <f t="shared" ca="1" si="42"/>
        <v>-317.18</v>
      </c>
      <c r="S94" s="109">
        <f t="shared" ca="1" si="41"/>
        <v>0</v>
      </c>
    </row>
    <row r="95" spans="1:26" outlineLevel="1" x14ac:dyDescent="0.2">
      <c r="A95" t="s">
        <v>720</v>
      </c>
      <c r="B95" t="s">
        <v>730</v>
      </c>
      <c r="D95" t="s">
        <v>7</v>
      </c>
      <c r="E95" s="49" t="s">
        <v>8</v>
      </c>
      <c r="F95" s="65">
        <f ca="1">-SUMIFS(OFFSET('FEUILLE 2'!$A:$A,0,MATCH('Ecarts de marge'!$A95,'FEUILLE 2'!$1:$1,0)-1),'FEUILLE 2'!$H:$H,TEXT(F$3,"000000000"),'FEUILLE 2'!$A:$A,"X",'FEUILLE 2'!$C:$C,'Ecarts de marge'!$B95,'FEUILLE 2'!$K:$K,$D95)</f>
        <v>0</v>
      </c>
      <c r="G95" s="66">
        <f ca="1">+SUMIFS(OFFSET('FEUILLE 1'!$BP:$BP,0,MATCH(G$3&amp;$H$1,'FEUILLE 1'!$BP$1:$DW$1,0)-1),'FEUILLE 1'!$J:$J,$D95)</f>
        <v>0</v>
      </c>
      <c r="H95" s="65">
        <f ca="1">-SUMIFS(OFFSET('FEUILLE 2'!$A:$A,0,MATCH('Ecarts de marge'!$A95,'FEUILLE 2'!$1:$1,0)-1),'FEUILLE 2'!$H:$H,TEXT(H$3,"000000000"),'FEUILLE 2'!$A:$A,"X",'FEUILLE 2'!$C:$C,'Ecarts de marge'!$B95,'FEUILLE 2'!$K:$K,$D95)</f>
        <v>0</v>
      </c>
      <c r="I95" s="66">
        <f ca="1">+SUMIFS(OFFSET('FEUILLE 1'!$BP:$BP,0,MATCH(I$3&amp;$H$1,'FEUILLE 1'!$BP$1:$DW$1,0)-1),'FEUILLE 1'!$J:$J,$D95)</f>
        <v>0</v>
      </c>
      <c r="J95" s="65">
        <f ca="1">-SUMIFS(OFFSET('FEUILLE 2'!$A:$A,0,MATCH('Ecarts de marge'!$A95,'FEUILLE 2'!$1:$1,0)-1),'FEUILLE 2'!$H:$H,TEXT(J$3,"000000000"),'FEUILLE 2'!$A:$A,"X",'FEUILLE 2'!$C:$C,'Ecarts de marge'!$B95,'FEUILLE 2'!$K:$K,$D95)</f>
        <v>0</v>
      </c>
      <c r="K95" s="66">
        <f ca="1">+SUMIFS(OFFSET('FEUILLE 1'!$BP:$BP,0,MATCH(K$3&amp;$H$1,'FEUILLE 1'!$BP$1:$DW$1,0)-1),'FEUILLE 1'!$J:$J,$D95)</f>
        <v>0</v>
      </c>
      <c r="L95" s="65">
        <f ca="1">-SUMIFS(OFFSET('FEUILLE 2'!$A:$A,0,MATCH('Ecarts de marge'!$A95,'FEUILLE 2'!$1:$1,0)-1),'FEUILLE 2'!$H:$H,TEXT(L$3,"000000000"),'FEUILLE 2'!$A:$A,"X",'FEUILLE 2'!$C:$C,'Ecarts de marge'!$B95,'FEUILLE 2'!$K:$K,$D95)</f>
        <v>0</v>
      </c>
      <c r="M95" s="67">
        <f ca="1">+SUMIFS(OFFSET('FEUILLE 1'!$BP:$BP,0,MATCH(M$3&amp;$H$1,'FEUILLE 1'!$BP$1:$DW$1,0)-1),'FEUILLE 1'!$J:$J,$D95)</f>
        <v>0</v>
      </c>
      <c r="N95" s="65">
        <f ca="1">-SUMIFS(OFFSET('FEUILLE 2'!$A:$A,0,MATCH('Ecarts de marge'!$A95,'FEUILLE 2'!$1:$1,0)-1),'FEUILLE 2'!$H:$H,TEXT(N$3,"000000000"),'FEUILLE 2'!$A:$A,"X",'FEUILLE 2'!$C:$C,'Ecarts de marge'!$B95,'FEUILLE 2'!$K:$K,$D95)</f>
        <v>0</v>
      </c>
      <c r="O95" s="66">
        <f ca="1">+SUMIFS(OFFSET('FEUILLE 1'!$BP:$BP,0,MATCH(O$3&amp;$H$1,'FEUILLE 1'!$BP$1:$DW$1,0)-1),'FEUILLE 1'!$J:$J,$D95)</f>
        <v>0</v>
      </c>
      <c r="P95" s="92">
        <f t="shared" ca="1" si="64"/>
        <v>0</v>
      </c>
      <c r="Q95" s="93">
        <f t="shared" ca="1" si="65"/>
        <v>0</v>
      </c>
      <c r="R95" s="93">
        <f t="shared" ca="1" si="42"/>
        <v>0</v>
      </c>
      <c r="S95" s="109">
        <f t="shared" ca="1" si="41"/>
        <v>0</v>
      </c>
    </row>
    <row r="96" spans="1:26" outlineLevel="1" x14ac:dyDescent="0.2">
      <c r="A96" t="s">
        <v>720</v>
      </c>
      <c r="B96" t="s">
        <v>730</v>
      </c>
      <c r="D96" t="s">
        <v>13</v>
      </c>
      <c r="E96" s="49" t="s">
        <v>14</v>
      </c>
      <c r="F96" s="65">
        <f ca="1">-SUMIFS(OFFSET('FEUILLE 2'!$A:$A,0,MATCH('Ecarts de marge'!$A96,'FEUILLE 2'!$1:$1,0)-1),'FEUILLE 2'!$H:$H,TEXT(F$3,"000000000"),'FEUILLE 2'!$A:$A,"X",'FEUILLE 2'!$C:$C,'Ecarts de marge'!$B96,'FEUILLE 2'!$K:$K,$D96)</f>
        <v>0</v>
      </c>
      <c r="G96" s="66">
        <f ca="1">+SUMIFS(OFFSET('FEUILLE 1'!$BP:$BP,0,MATCH(G$3&amp;$H$1,'FEUILLE 1'!$BP$1:$DW$1,0)-1),'FEUILLE 1'!$J:$J,$D96)</f>
        <v>0</v>
      </c>
      <c r="H96" s="65">
        <f ca="1">-SUMIFS(OFFSET('FEUILLE 2'!$A:$A,0,MATCH('Ecarts de marge'!$A96,'FEUILLE 2'!$1:$1,0)-1),'FEUILLE 2'!$H:$H,TEXT(H$3,"000000000"),'FEUILLE 2'!$A:$A,"X",'FEUILLE 2'!$C:$C,'Ecarts de marge'!$B96,'FEUILLE 2'!$K:$K,$D96)</f>
        <v>0</v>
      </c>
      <c r="I96" s="66">
        <f ca="1">+SUMIFS(OFFSET('FEUILLE 1'!$BP:$BP,0,MATCH(I$3&amp;$H$1,'FEUILLE 1'!$BP$1:$DW$1,0)-1),'FEUILLE 1'!$J:$J,$D96)</f>
        <v>0</v>
      </c>
      <c r="J96" s="65">
        <f ca="1">-SUMIFS(OFFSET('FEUILLE 2'!$A:$A,0,MATCH('Ecarts de marge'!$A96,'FEUILLE 2'!$1:$1,0)-1),'FEUILLE 2'!$H:$H,TEXT(J$3,"000000000"),'FEUILLE 2'!$A:$A,"X",'FEUILLE 2'!$C:$C,'Ecarts de marge'!$B96,'FEUILLE 2'!$K:$K,$D96)</f>
        <v>0</v>
      </c>
      <c r="K96" s="66">
        <f ca="1">+SUMIFS(OFFSET('FEUILLE 1'!$BP:$BP,0,MATCH(K$3&amp;$H$1,'FEUILLE 1'!$BP$1:$DW$1,0)-1),'FEUILLE 1'!$J:$J,$D96)</f>
        <v>0</v>
      </c>
      <c r="L96" s="65">
        <f ca="1">-SUMIFS(OFFSET('FEUILLE 2'!$A:$A,0,MATCH('Ecarts de marge'!$A96,'FEUILLE 2'!$1:$1,0)-1),'FEUILLE 2'!$H:$H,TEXT(L$3,"000000000"),'FEUILLE 2'!$A:$A,"X",'FEUILLE 2'!$C:$C,'Ecarts de marge'!$B96,'FEUILLE 2'!$K:$K,$D96)</f>
        <v>0</v>
      </c>
      <c r="M96" s="67">
        <f ca="1">+SUMIFS(OFFSET('FEUILLE 1'!$BP:$BP,0,MATCH(M$3&amp;$H$1,'FEUILLE 1'!$BP$1:$DW$1,0)-1),'FEUILLE 1'!$J:$J,$D96)</f>
        <v>0</v>
      </c>
      <c r="N96" s="65">
        <f ca="1">-SUMIFS(OFFSET('FEUILLE 2'!$A:$A,0,MATCH('Ecarts de marge'!$A96,'FEUILLE 2'!$1:$1,0)-1),'FEUILLE 2'!$H:$H,TEXT(N$3,"000000000"),'FEUILLE 2'!$A:$A,"X",'FEUILLE 2'!$C:$C,'Ecarts de marge'!$B96,'FEUILLE 2'!$K:$K,$D96)</f>
        <v>0</v>
      </c>
      <c r="O96" s="66">
        <f ca="1">+SUMIFS(OFFSET('FEUILLE 1'!$BP:$BP,0,MATCH(O$3&amp;$H$1,'FEUILLE 1'!$BP$1:$DW$1,0)-1),'FEUILLE 1'!$J:$J,$D96)</f>
        <v>0</v>
      </c>
      <c r="P96" s="92">
        <f t="shared" ca="1" si="64"/>
        <v>0</v>
      </c>
      <c r="Q96" s="93">
        <f t="shared" ca="1" si="65"/>
        <v>0</v>
      </c>
      <c r="R96" s="93">
        <f t="shared" ca="1" si="42"/>
        <v>0</v>
      </c>
      <c r="S96" s="109">
        <f t="shared" ca="1" si="41"/>
        <v>0</v>
      </c>
    </row>
    <row r="97" spans="1:19" outlineLevel="1" x14ac:dyDescent="0.2">
      <c r="A97" t="s">
        <v>720</v>
      </c>
      <c r="B97" t="s">
        <v>730</v>
      </c>
      <c r="D97" t="s">
        <v>10</v>
      </c>
      <c r="E97" s="49" t="s">
        <v>11</v>
      </c>
      <c r="F97" s="65">
        <f ca="1">-SUMIFS(OFFSET('FEUILLE 2'!$A:$A,0,MATCH('Ecarts de marge'!$A97,'FEUILLE 2'!$1:$1,0)-1),'FEUILLE 2'!$H:$H,TEXT(F$3,"000000000"),'FEUILLE 2'!$A:$A,"X",'FEUILLE 2'!$C:$C,'Ecarts de marge'!$B97,'FEUILLE 2'!$K:$K,$D97)</f>
        <v>0</v>
      </c>
      <c r="G97" s="66">
        <f ca="1">+SUMIFS(OFFSET('FEUILLE 1'!$BP:$BP,0,MATCH(G$3&amp;$H$1,'FEUILLE 1'!$BP$1:$DW$1,0)-1),'FEUILLE 1'!$J:$J,$D97)</f>
        <v>0</v>
      </c>
      <c r="H97" s="65">
        <f ca="1">-SUMIFS(OFFSET('FEUILLE 2'!$A:$A,0,MATCH('Ecarts de marge'!$A97,'FEUILLE 2'!$1:$1,0)-1),'FEUILLE 2'!$H:$H,TEXT(H$3,"000000000"),'FEUILLE 2'!$A:$A,"X",'FEUILLE 2'!$C:$C,'Ecarts de marge'!$B97,'FEUILLE 2'!$K:$K,$D97)</f>
        <v>0</v>
      </c>
      <c r="I97" s="66">
        <f ca="1">+SUMIFS(OFFSET('FEUILLE 1'!$BP:$BP,0,MATCH(I$3&amp;$H$1,'FEUILLE 1'!$BP$1:$DW$1,0)-1),'FEUILLE 1'!$J:$J,$D97)</f>
        <v>0</v>
      </c>
      <c r="J97" s="65">
        <f ca="1">-SUMIFS(OFFSET('FEUILLE 2'!$A:$A,0,MATCH('Ecarts de marge'!$A97,'FEUILLE 2'!$1:$1,0)-1),'FEUILLE 2'!$H:$H,TEXT(J$3,"000000000"),'FEUILLE 2'!$A:$A,"X",'FEUILLE 2'!$C:$C,'Ecarts de marge'!$B97,'FEUILLE 2'!$K:$K,$D97)</f>
        <v>0</v>
      </c>
      <c r="K97" s="66">
        <f ca="1">+SUMIFS(OFFSET('FEUILLE 1'!$BP:$BP,0,MATCH(K$3&amp;$H$1,'FEUILLE 1'!$BP$1:$DW$1,0)-1),'FEUILLE 1'!$J:$J,$D97)</f>
        <v>0</v>
      </c>
      <c r="L97" s="65">
        <f ca="1">-SUMIFS(OFFSET('FEUILLE 2'!$A:$A,0,MATCH('Ecarts de marge'!$A97,'FEUILLE 2'!$1:$1,0)-1),'FEUILLE 2'!$H:$H,TEXT(L$3,"000000000"),'FEUILLE 2'!$A:$A,"X",'FEUILLE 2'!$C:$C,'Ecarts de marge'!$B97,'FEUILLE 2'!$K:$K,$D97)</f>
        <v>-4431</v>
      </c>
      <c r="M97" s="67">
        <f ca="1">+SUMIFS(OFFSET('FEUILLE 1'!$BP:$BP,0,MATCH(M$3&amp;$H$1,'FEUILLE 1'!$BP$1:$DW$1,0)-1),'FEUILLE 1'!$J:$J,$D97)</f>
        <v>0</v>
      </c>
      <c r="N97" s="65">
        <f ca="1">-SUMIFS(OFFSET('FEUILLE 2'!$A:$A,0,MATCH('Ecarts de marge'!$A97,'FEUILLE 2'!$1:$1,0)-1),'FEUILLE 2'!$H:$H,TEXT(N$3,"000000000"),'FEUILLE 2'!$A:$A,"X",'FEUILLE 2'!$C:$C,'Ecarts de marge'!$B97,'FEUILLE 2'!$K:$K,$D97)</f>
        <v>0</v>
      </c>
      <c r="O97" s="66">
        <f ca="1">+SUMIFS(OFFSET('FEUILLE 1'!$BP:$BP,0,MATCH(O$3&amp;$H$1,'FEUILLE 1'!$BP$1:$DW$1,0)-1),'FEUILLE 1'!$J:$J,$D97)</f>
        <v>0</v>
      </c>
      <c r="P97" s="92">
        <f t="shared" ca="1" si="64"/>
        <v>-4431</v>
      </c>
      <c r="Q97" s="93">
        <f t="shared" ca="1" si="65"/>
        <v>0</v>
      </c>
      <c r="R97" s="93">
        <f t="shared" ca="1" si="42"/>
        <v>-4431</v>
      </c>
      <c r="S97" s="109">
        <f t="shared" ca="1" si="41"/>
        <v>0</v>
      </c>
    </row>
    <row r="98" spans="1:19" outlineLevel="1" x14ac:dyDescent="0.2">
      <c r="A98" t="s">
        <v>720</v>
      </c>
      <c r="B98" t="s">
        <v>730</v>
      </c>
      <c r="D98" t="s">
        <v>151</v>
      </c>
      <c r="E98" s="49" t="s">
        <v>152</v>
      </c>
      <c r="F98" s="65">
        <f ca="1">-SUMIFS(OFFSET('FEUILLE 2'!$A:$A,0,MATCH('Ecarts de marge'!$A98,'FEUILLE 2'!$1:$1,0)-1),'FEUILLE 2'!$H:$H,TEXT(F$3,"000000000"),'FEUILLE 2'!$A:$A,"X",'FEUILLE 2'!$C:$C,'Ecarts de marge'!$B98,'FEUILLE 2'!$K:$K,$D98)</f>
        <v>0</v>
      </c>
      <c r="G98" s="66">
        <f ca="1">+SUMIFS(OFFSET('FEUILLE 1'!$BP:$BP,0,MATCH(G$3&amp;$H$1,'FEUILLE 1'!$BP$1:$DW$1,0)-1),'FEUILLE 1'!$J:$J,$D98)</f>
        <v>-1686.1585389050551</v>
      </c>
      <c r="H98" s="65">
        <f ca="1">-SUMIFS(OFFSET('FEUILLE 2'!$A:$A,0,MATCH('Ecarts de marge'!$A98,'FEUILLE 2'!$1:$1,0)-1),'FEUILLE 2'!$H:$H,TEXT(H$3,"000000000"),'FEUILLE 2'!$A:$A,"X",'FEUILLE 2'!$C:$C,'Ecarts de marge'!$B98,'FEUILLE 2'!$K:$K,$D98)</f>
        <v>0</v>
      </c>
      <c r="I98" s="66">
        <f ca="1">+SUMIFS(OFFSET('FEUILLE 1'!$BP:$BP,0,MATCH(I$3&amp;$H$1,'FEUILLE 1'!$BP$1:$DW$1,0)-1),'FEUILLE 1'!$J:$J,$D98)</f>
        <v>0</v>
      </c>
      <c r="J98" s="65">
        <f ca="1">-SUMIFS(OFFSET('FEUILLE 2'!$A:$A,0,MATCH('Ecarts de marge'!$A98,'FEUILLE 2'!$1:$1,0)-1),'FEUILLE 2'!$H:$H,TEXT(J$3,"000000000"),'FEUILLE 2'!$A:$A,"X",'FEUILLE 2'!$C:$C,'Ecarts de marge'!$B98,'FEUILLE 2'!$K:$K,$D98)</f>
        <v>0</v>
      </c>
      <c r="K98" s="66">
        <f ca="1">+SUMIFS(OFFSET('FEUILLE 1'!$BP:$BP,0,MATCH(K$3&amp;$H$1,'FEUILLE 1'!$BP$1:$DW$1,0)-1),'FEUILLE 1'!$J:$J,$D98)</f>
        <v>0</v>
      </c>
      <c r="L98" s="65">
        <f ca="1">-SUMIFS(OFFSET('FEUILLE 2'!$A:$A,0,MATCH('Ecarts de marge'!$A98,'FEUILLE 2'!$1:$1,0)-1),'FEUILLE 2'!$H:$H,TEXT(L$3,"000000000"),'FEUILLE 2'!$A:$A,"X",'FEUILLE 2'!$C:$C,'Ecarts de marge'!$B98,'FEUILLE 2'!$K:$K,$D98)</f>
        <v>0</v>
      </c>
      <c r="M98" s="67">
        <f ca="1">+SUMIFS(OFFSET('FEUILLE 1'!$BP:$BP,0,MATCH(M$3&amp;$H$1,'FEUILLE 1'!$BP$1:$DW$1,0)-1),'FEUILLE 1'!$J:$J,$D98)</f>
        <v>-873.84146109494361</v>
      </c>
      <c r="N98" s="65">
        <f ca="1">-SUMIFS(OFFSET('FEUILLE 2'!$A:$A,0,MATCH('Ecarts de marge'!$A98,'FEUILLE 2'!$1:$1,0)-1),'FEUILLE 2'!$H:$H,TEXT(N$3,"000000000"),'FEUILLE 2'!$A:$A,"X",'FEUILLE 2'!$C:$C,'Ecarts de marge'!$B98,'FEUILLE 2'!$K:$K,$D98)</f>
        <v>0</v>
      </c>
      <c r="O98" s="66">
        <f ca="1">+SUMIFS(OFFSET('FEUILLE 1'!$BP:$BP,0,MATCH(O$3&amp;$H$1,'FEUILLE 1'!$BP$1:$DW$1,0)-1),'FEUILLE 1'!$J:$J,$D98)</f>
        <v>0</v>
      </c>
      <c r="P98" s="92">
        <f t="shared" ca="1" si="64"/>
        <v>0</v>
      </c>
      <c r="Q98" s="93">
        <f t="shared" ca="1" si="65"/>
        <v>-2559.9999999999986</v>
      </c>
      <c r="R98" s="93">
        <f t="shared" ca="1" si="42"/>
        <v>2559.9999999999986</v>
      </c>
      <c r="S98" s="109">
        <f t="shared" ca="1" si="41"/>
        <v>-1</v>
      </c>
    </row>
    <row r="99" spans="1:19" outlineLevel="1" x14ac:dyDescent="0.2">
      <c r="A99" t="s">
        <v>720</v>
      </c>
      <c r="B99" t="s">
        <v>730</v>
      </c>
      <c r="D99" t="s">
        <v>148</v>
      </c>
      <c r="E99" s="49" t="s">
        <v>149</v>
      </c>
      <c r="F99" s="65">
        <f ca="1">-SUMIFS(OFFSET('FEUILLE 2'!$A:$A,0,MATCH('Ecarts de marge'!$A99,'FEUILLE 2'!$1:$1,0)-1),'FEUILLE 2'!$H:$H,TEXT(F$3,"000000000"),'FEUILLE 2'!$A:$A,"X",'FEUILLE 2'!$C:$C,'Ecarts de marge'!$B99,'FEUILLE 2'!$K:$K,$D99)</f>
        <v>-742.5100000000001</v>
      </c>
      <c r="G99" s="66">
        <f ca="1">+SUMIFS(OFFSET('FEUILLE 1'!$BP:$BP,0,MATCH(G$3&amp;$H$1,'FEUILLE 1'!$BP$1:$DW$1,0)-1),'FEUILLE 1'!$J:$J,$D99)</f>
        <v>-2651.6753125751843</v>
      </c>
      <c r="H99" s="65">
        <f ca="1">-SUMIFS(OFFSET('FEUILLE 2'!$A:$A,0,MATCH('Ecarts de marge'!$A99,'FEUILLE 2'!$1:$1,0)-1),'FEUILLE 2'!$H:$H,TEXT(H$3,"000000000"),'FEUILLE 2'!$A:$A,"X",'FEUILLE 2'!$C:$C,'Ecarts de marge'!$B99,'FEUILLE 2'!$K:$K,$D99)</f>
        <v>0</v>
      </c>
      <c r="I99" s="66">
        <f ca="1">+SUMIFS(OFFSET('FEUILLE 1'!$BP:$BP,0,MATCH(I$3&amp;$H$1,'FEUILLE 1'!$BP$1:$DW$1,0)-1),'FEUILLE 1'!$J:$J,$D99)</f>
        <v>-37.5</v>
      </c>
      <c r="J99" s="65">
        <f ca="1">-SUMIFS(OFFSET('FEUILLE 2'!$A:$A,0,MATCH('Ecarts de marge'!$A99,'FEUILLE 2'!$1:$1,0)-1),'FEUILLE 2'!$H:$H,TEXT(J$3,"000000000"),'FEUILLE 2'!$A:$A,"X",'FEUILLE 2'!$C:$C,'Ecarts de marge'!$B99,'FEUILLE 2'!$K:$K,$D99)</f>
        <v>0</v>
      </c>
      <c r="K99" s="66">
        <f ca="1">+SUMIFS(OFFSET('FEUILLE 1'!$BP:$BP,0,MATCH(K$3&amp;$H$1,'FEUILLE 1'!$BP$1:$DW$1,0)-1),'FEUILLE 1'!$J:$J,$D99)</f>
        <v>0</v>
      </c>
      <c r="L99" s="65">
        <f ca="1">-SUMIFS(OFFSET('FEUILLE 2'!$A:$A,0,MATCH('Ecarts de marge'!$A99,'FEUILLE 2'!$1:$1,0)-1),'FEUILLE 2'!$H:$H,TEXT(L$3,"000000000"),'FEUILLE 2'!$A:$A,"X",'FEUILLE 2'!$C:$C,'Ecarts de marge'!$B99,'FEUILLE 2'!$K:$K,$D99)</f>
        <v>-1248.71</v>
      </c>
      <c r="M99" s="67">
        <f ca="1">+SUMIFS(OFFSET('FEUILLE 1'!$BP:$BP,0,MATCH(M$3&amp;$H$1,'FEUILLE 1'!$BP$1:$DW$1,0)-1),'FEUILLE 1'!$J:$J,$D99)</f>
        <v>-1374.2146874248147</v>
      </c>
      <c r="N99" s="65">
        <f ca="1">-SUMIFS(OFFSET('FEUILLE 2'!$A:$A,0,MATCH('Ecarts de marge'!$A99,'FEUILLE 2'!$1:$1,0)-1),'FEUILLE 2'!$H:$H,TEXT(N$3,"000000000"),'FEUILLE 2'!$A:$A,"X",'FEUILLE 2'!$C:$C,'Ecarts de marge'!$B99,'FEUILLE 2'!$K:$K,$D99)</f>
        <v>0</v>
      </c>
      <c r="O99" s="66">
        <f ca="1">+SUMIFS(OFFSET('FEUILLE 1'!$BP:$BP,0,MATCH(O$3&amp;$H$1,'FEUILLE 1'!$BP$1:$DW$1,0)-1),'FEUILLE 1'!$J:$J,$D99)</f>
        <v>0</v>
      </c>
      <c r="P99" s="92">
        <f t="shared" ca="1" si="64"/>
        <v>-1991.2200000000003</v>
      </c>
      <c r="Q99" s="93">
        <f t="shared" ca="1" si="65"/>
        <v>-4063.389999999999</v>
      </c>
      <c r="R99" s="93">
        <f t="shared" ca="1" si="42"/>
        <v>2072.1699999999987</v>
      </c>
      <c r="S99" s="109">
        <f t="shared" ca="1" si="41"/>
        <v>-0.50996089472091022</v>
      </c>
    </row>
    <row r="100" spans="1:19" ht="10.5" customHeight="1" outlineLevel="1" x14ac:dyDescent="0.2">
      <c r="E100" s="53"/>
      <c r="F100" s="65"/>
      <c r="G100" s="66"/>
      <c r="H100" s="65"/>
      <c r="I100" s="66"/>
      <c r="J100" s="65"/>
      <c r="K100" s="66"/>
      <c r="L100" s="65"/>
      <c r="M100" s="67"/>
      <c r="N100" s="65"/>
      <c r="O100" s="66"/>
      <c r="P100" s="92"/>
      <c r="Q100" s="93"/>
      <c r="R100" s="93">
        <f t="shared" si="42"/>
        <v>0</v>
      </c>
      <c r="S100" s="109">
        <f t="shared" si="41"/>
        <v>0</v>
      </c>
    </row>
    <row r="101" spans="1:19" x14ac:dyDescent="0.2">
      <c r="E101" s="30" t="s">
        <v>174</v>
      </c>
      <c r="F101" s="32">
        <f ca="1">+SUM(F88:F100)</f>
        <v>-3762.1500000000005</v>
      </c>
      <c r="G101" s="40">
        <f t="shared" ref="G101:Q101" ca="1" si="66">+SUM(G88:G100)</f>
        <v>-24918.493638591921</v>
      </c>
      <c r="H101" s="32">
        <f ca="1">+SUM(H88:H100)</f>
        <v>0</v>
      </c>
      <c r="I101" s="40">
        <f t="shared" ref="I101" ca="1" si="67">+SUM(I88:I100)</f>
        <v>-37.5</v>
      </c>
      <c r="J101" s="32">
        <f ca="1">+SUM(J88:J100)</f>
        <v>0</v>
      </c>
      <c r="K101" s="40">
        <f t="shared" ref="K101" ca="1" si="68">+SUM(K88:K100)</f>
        <v>0</v>
      </c>
      <c r="L101" s="32">
        <f ca="1">+SUM(L88:L100)</f>
        <v>-8281.5400000000009</v>
      </c>
      <c r="M101" s="31">
        <f t="shared" ref="M101" ca="1" si="69">+SUM(M88:M100)</f>
        <v>-15146.671815953538</v>
      </c>
      <c r="N101" s="32">
        <f ca="1">+SUM(N88:N100)</f>
        <v>-483.68</v>
      </c>
      <c r="O101" s="40">
        <f t="shared" ref="O101" ca="1" si="70">+SUM(O88:O100)</f>
        <v>0</v>
      </c>
      <c r="P101" s="86">
        <f t="shared" ca="1" si="66"/>
        <v>-12527.370000000003</v>
      </c>
      <c r="Q101" s="87">
        <f t="shared" ca="1" si="66"/>
        <v>-40102.665454545458</v>
      </c>
      <c r="R101" s="87">
        <f t="shared" ca="1" si="42"/>
        <v>27575.295454545456</v>
      </c>
      <c r="S101" s="107">
        <f t="shared" ca="1" si="41"/>
        <v>-0.68761752222681549</v>
      </c>
    </row>
    <row r="102" spans="1:19" x14ac:dyDescent="0.2">
      <c r="E102" s="140" t="s">
        <v>877</v>
      </c>
    </row>
    <row r="103" spans="1:19" x14ac:dyDescent="0.2">
      <c r="E103" s="140" t="s">
        <v>948</v>
      </c>
      <c r="F103" s="127">
        <f ca="1">+G81-(F81-F73)</f>
        <v>-37440.130248141053</v>
      </c>
      <c r="H103" s="127">
        <f ca="1">+I81-H81</f>
        <v>0</v>
      </c>
      <c r="I103" s="127"/>
      <c r="J103" s="127">
        <f ca="1">+K81-J81</f>
        <v>0</v>
      </c>
      <c r="K103" s="127"/>
      <c r="L103" s="144">
        <f ca="1">+M81+R58+R75-(L81+L105+SUM(R111:R113))</f>
        <v>-141367.63300381394</v>
      </c>
      <c r="M103" s="127"/>
      <c r="P103" s="127">
        <f ca="1">+SUM(F103:O103)</f>
        <v>-178807.76325195498</v>
      </c>
    </row>
    <row r="104" spans="1:19" x14ac:dyDescent="0.2">
      <c r="E104" s="140" t="s">
        <v>196</v>
      </c>
    </row>
    <row r="105" spans="1:19" x14ac:dyDescent="0.2">
      <c r="L105">
        <f>SUM(S106:S109)</f>
        <v>8970</v>
      </c>
      <c r="M105" s="22" t="s">
        <v>878</v>
      </c>
    </row>
    <row r="106" spans="1:19" x14ac:dyDescent="0.2">
      <c r="L106" s="121">
        <v>42748</v>
      </c>
      <c r="M106" t="s">
        <v>880</v>
      </c>
      <c r="N106">
        <v>4682</v>
      </c>
      <c r="O106" t="s">
        <v>880</v>
      </c>
      <c r="P106" t="s">
        <v>881</v>
      </c>
      <c r="Q106" t="s">
        <v>882</v>
      </c>
      <c r="R106">
        <v>0</v>
      </c>
      <c r="S106">
        <v>1300</v>
      </c>
    </row>
    <row r="107" spans="1:19" x14ac:dyDescent="0.2">
      <c r="E107" t="s">
        <v>849</v>
      </c>
      <c r="L107" s="121">
        <v>42748</v>
      </c>
      <c r="M107" t="s">
        <v>880</v>
      </c>
      <c r="N107">
        <v>4683</v>
      </c>
      <c r="O107" t="s">
        <v>880</v>
      </c>
      <c r="P107" t="s">
        <v>883</v>
      </c>
      <c r="Q107" t="s">
        <v>884</v>
      </c>
      <c r="R107">
        <v>0</v>
      </c>
      <c r="S107">
        <v>703</v>
      </c>
    </row>
    <row r="108" spans="1:19" x14ac:dyDescent="0.2">
      <c r="L108" s="121">
        <v>42748</v>
      </c>
      <c r="M108" t="s">
        <v>880</v>
      </c>
      <c r="N108">
        <v>4684</v>
      </c>
      <c r="O108" t="s">
        <v>880</v>
      </c>
      <c r="P108" t="s">
        <v>885</v>
      </c>
      <c r="Q108" t="s">
        <v>886</v>
      </c>
      <c r="R108">
        <v>0</v>
      </c>
      <c r="S108">
        <v>3267</v>
      </c>
    </row>
    <row r="109" spans="1:19" x14ac:dyDescent="0.2">
      <c r="L109" s="121">
        <v>42748</v>
      </c>
      <c r="M109" t="s">
        <v>880</v>
      </c>
      <c r="N109">
        <v>4685</v>
      </c>
      <c r="O109" t="s">
        <v>880</v>
      </c>
      <c r="P109" t="s">
        <v>887</v>
      </c>
      <c r="Q109" t="s">
        <v>888</v>
      </c>
      <c r="R109">
        <v>0</v>
      </c>
      <c r="S109">
        <v>3700</v>
      </c>
    </row>
    <row r="110" spans="1:19" x14ac:dyDescent="0.2">
      <c r="E110" s="139" t="s">
        <v>745</v>
      </c>
    </row>
    <row r="111" spans="1:19" x14ac:dyDescent="0.2">
      <c r="E111" s="139" t="s">
        <v>746</v>
      </c>
      <c r="L111" s="143">
        <v>42888</v>
      </c>
      <c r="M111" s="142" t="s">
        <v>880</v>
      </c>
      <c r="N111" s="142">
        <v>5213</v>
      </c>
      <c r="O111" s="142" t="s">
        <v>880</v>
      </c>
      <c r="P111" s="142" t="s">
        <v>939</v>
      </c>
      <c r="Q111" s="142" t="s">
        <v>939</v>
      </c>
      <c r="R111" s="142">
        <v>27567</v>
      </c>
    </row>
    <row r="112" spans="1:19" x14ac:dyDescent="0.2">
      <c r="E112" s="139" t="s">
        <v>751</v>
      </c>
      <c r="L112" s="143">
        <v>42888</v>
      </c>
      <c r="M112" s="142" t="s">
        <v>880</v>
      </c>
      <c r="N112" s="142">
        <v>5214</v>
      </c>
      <c r="O112" s="142" t="s">
        <v>880</v>
      </c>
      <c r="P112" s="142" t="s">
        <v>940</v>
      </c>
      <c r="Q112" s="142" t="s">
        <v>940</v>
      </c>
      <c r="R112" s="142">
        <v>17866</v>
      </c>
    </row>
    <row r="113" spans="12:18" x14ac:dyDescent="0.2">
      <c r="L113" s="143">
        <v>42956</v>
      </c>
      <c r="M113" s="142" t="s">
        <v>880</v>
      </c>
      <c r="N113" s="142">
        <v>5320</v>
      </c>
      <c r="O113" s="142" t="s">
        <v>880</v>
      </c>
      <c r="P113" s="142" t="s">
        <v>941</v>
      </c>
      <c r="Q113" s="142" t="s">
        <v>941</v>
      </c>
      <c r="R113" s="142">
        <v>14120.54</v>
      </c>
    </row>
  </sheetData>
  <mergeCells count="6">
    <mergeCell ref="P4:S4"/>
    <mergeCell ref="F4:G4"/>
    <mergeCell ref="H4:I4"/>
    <mergeCell ref="J4:K4"/>
    <mergeCell ref="L4:M4"/>
    <mergeCell ref="N4:O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Nouveaux Codes PRESTA</vt:lpstr>
      <vt:lpstr>Nouveaux codes MARCHANDISES</vt:lpstr>
      <vt:lpstr>FEUILLE 1</vt:lpstr>
      <vt:lpstr>FEUILLE 2</vt:lpstr>
      <vt:lpstr>Ecarts de marge</vt:lpstr>
    </vt:vector>
  </TitlesOfParts>
  <Company>SUNZIL CARAIBES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Jacqueline</dc:creator>
  <cp:lastModifiedBy>Utilisateur de Microsoft Office</cp:lastModifiedBy>
  <dcterms:created xsi:type="dcterms:W3CDTF">2016-10-10T19:03:13Z</dcterms:created>
  <dcterms:modified xsi:type="dcterms:W3CDTF">2018-05-08T17:17:12Z</dcterms:modified>
</cp:coreProperties>
</file>